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C:\Users\esjola.mullaymeri\Desktop\PBA\PBA\PBA 2025-2027\Dokumenti PBA\Dokumenti i PBA Faza III\Formatet 2\"/>
    </mc:Choice>
  </mc:AlternateContent>
  <xr:revisionPtr revIDLastSave="0" documentId="13_ncr:1_{3E02EFDC-0094-43CE-AB8C-BE129181507B}" xr6:coauthVersionLast="47" xr6:coauthVersionMax="47" xr10:uidLastSave="{00000000-0000-0000-0000-000000000000}"/>
  <bookViews>
    <workbookView xWindow="-120" yWindow="-120" windowWidth="29040" windowHeight="15840" firstSheet="28" activeTab="30" xr2:uid="{2C6B0AD3-2310-4692-9B2E-A4A2FB18D7FB}"/>
  </bookViews>
  <sheets>
    <sheet name="01_01120" sheetId="27" r:id="rId1"/>
    <sheet name="02_01110" sheetId="25" r:id="rId2"/>
    <sheet name="02_01120" sheetId="26" r:id="rId3"/>
    <sheet name="03_01110" sheetId="28" r:id="rId4"/>
    <sheet name="18" sheetId="46" r:id="rId5"/>
    <sheet name="19_08310" sheetId="34" r:id="rId6"/>
    <sheet name="19_08330" sheetId="35" r:id="rId7"/>
    <sheet name="19_08340" sheetId="36" r:id="rId8"/>
    <sheet name="19_08520" sheetId="37" r:id="rId9"/>
    <sheet name="20" sheetId="38" r:id="rId10"/>
    <sheet name="22" sheetId="47" r:id="rId11"/>
    <sheet name="24" sheetId="48" r:id="rId12"/>
    <sheet name="28" sheetId="55" r:id="rId13"/>
    <sheet name="29_01110" sheetId="56" r:id="rId14"/>
    <sheet name="29_01140" sheetId="57" r:id="rId15"/>
    <sheet name="29_03310" sheetId="58" r:id="rId16"/>
    <sheet name="30" sheetId="59" r:id="rId17"/>
    <sheet name="31" sheetId="49" r:id="rId18"/>
    <sheet name="35" sheetId="60" r:id="rId19"/>
    <sheet name="40_01110" sheetId="39" r:id="rId20"/>
    <sheet name="40_01120" sheetId="40" r:id="rId21"/>
    <sheet name="40_01130" sheetId="41" r:id="rId22"/>
    <sheet name="41" sheetId="61" r:id="rId23"/>
    <sheet name="50" sheetId="29" r:id="rId24"/>
    <sheet name="55" sheetId="62" r:id="rId25"/>
    <sheet name="56_04230" sheetId="69" r:id="rId26"/>
    <sheet name="56_06210" sheetId="70" r:id="rId27"/>
    <sheet name="56_06220" sheetId="71" r:id="rId28"/>
    <sheet name="57" sheetId="30" r:id="rId29"/>
    <sheet name="63_03320" sheetId="68" r:id="rId30"/>
    <sheet name="63_03340" sheetId="96" r:id="rId31"/>
    <sheet name="66" sheetId="53" r:id="rId32"/>
    <sheet name="67" sheetId="54" r:id="rId33"/>
    <sheet name="73_01610" sheetId="63" r:id="rId34"/>
    <sheet name="73_01620" sheetId="64" r:id="rId35"/>
    <sheet name="76" sheetId="65" r:id="rId36"/>
    <sheet name="77_04120" sheetId="42" r:id="rId37"/>
    <sheet name="82_01110" sheetId="43" r:id="rId38"/>
    <sheet name="87_DSHQ" sheetId="72" r:id="rId39"/>
    <sheet name="87_APP" sheetId="73" r:id="rId40"/>
    <sheet name="87_AMBU" sheetId="74" r:id="rId41"/>
    <sheet name="87_ASH" sheetId="75" r:id="rId42"/>
    <sheet name="87_AKR" sheetId="76" r:id="rId43"/>
    <sheet name="87_Kultet" sheetId="77" r:id="rId44"/>
    <sheet name="87_AKSHI" sheetId="78" r:id="rId45"/>
    <sheet name="87_AKSK" sheetId="79" r:id="rId46"/>
    <sheet name="87_ASIG" sheetId="80" r:id="rId47"/>
    <sheet name="87_ASPA" sheetId="81" r:id="rId48"/>
    <sheet name="87_DAP" sheetId="82" r:id="rId49"/>
    <sheet name="87_AKSIK" sheetId="83" r:id="rId50"/>
    <sheet name="87_Komiteti Pakicat " sheetId="84" r:id="rId51"/>
    <sheet name="87_IQ" sheetId="85" r:id="rId52"/>
    <sheet name="87_Bashkeqeverisja" sheetId="86" r:id="rId53"/>
    <sheet name="87_Agjenc.Auditimit BE" sheetId="87" r:id="rId54"/>
    <sheet name="87_AKPT" sheetId="88" r:id="rId55"/>
    <sheet name="87_KEK" sheetId="89" r:id="rId56"/>
    <sheet name="87_Drejtoria Antikorrupsion" sheetId="90" r:id="rId57"/>
    <sheet name="87_AMI" sheetId="91" r:id="rId58"/>
    <sheet name="87_SASPAC" sheetId="92" r:id="rId59"/>
    <sheet name="87_START-up" sheetId="93" r:id="rId60"/>
    <sheet name="87_AMVV" sheetId="94" r:id="rId61"/>
    <sheet name="88" sheetId="31" r:id="rId62"/>
    <sheet name="89" sheetId="44" r:id="rId63"/>
    <sheet name="90" sheetId="66" r:id="rId64"/>
    <sheet name="91" sheetId="45" r:id="rId65"/>
    <sheet name="92" sheetId="32" r:id="rId66"/>
    <sheet name="95" sheetId="33" r:id="rId67"/>
  </sheets>
  <definedNames>
    <definedName name="JR_PAGE_ANCHOR_0_1" localSheetId="2">'02_01120'!$A$1</definedName>
    <definedName name="JR_PAGE_ANCHOR_0_1" localSheetId="3">'03_01110'!$A$1</definedName>
    <definedName name="JR_PAGE_ANCHOR_0_1" localSheetId="4">'18'!$A$1</definedName>
    <definedName name="JR_PAGE_ANCHOR_0_1" localSheetId="6">'19_08330'!$A$1</definedName>
    <definedName name="JR_PAGE_ANCHOR_0_1" localSheetId="7">'19_08340'!$A$1</definedName>
    <definedName name="JR_PAGE_ANCHOR_0_1" localSheetId="8">'19_08520'!$A$1</definedName>
    <definedName name="JR_PAGE_ANCHOR_0_1" localSheetId="9">'20'!$A$1</definedName>
    <definedName name="JR_PAGE_ANCHOR_0_1" localSheetId="10">'22'!$A$1</definedName>
    <definedName name="JR_PAGE_ANCHOR_0_1" localSheetId="11">'24'!$A$1</definedName>
    <definedName name="JR_PAGE_ANCHOR_0_1" localSheetId="13">'29_01110'!$A$1</definedName>
    <definedName name="JR_PAGE_ANCHOR_0_1" localSheetId="14">'29_01140'!$A$1</definedName>
    <definedName name="JR_PAGE_ANCHOR_0_1" localSheetId="15">'29_03310'!$A$1</definedName>
    <definedName name="JR_PAGE_ANCHOR_0_1" localSheetId="16">'30'!$A$1</definedName>
    <definedName name="JR_PAGE_ANCHOR_0_1" localSheetId="17">'31'!$A$1</definedName>
    <definedName name="JR_PAGE_ANCHOR_0_1" localSheetId="18">'35'!$A$1</definedName>
    <definedName name="JR_PAGE_ANCHOR_0_1" localSheetId="19">'40_01110'!$A$1</definedName>
    <definedName name="JR_PAGE_ANCHOR_0_1" localSheetId="20">'40_01120'!$A$1</definedName>
    <definedName name="JR_PAGE_ANCHOR_0_1" localSheetId="21">'40_01130'!$A$1</definedName>
    <definedName name="JR_PAGE_ANCHOR_0_1" localSheetId="22">'41'!$A$1</definedName>
    <definedName name="JR_PAGE_ANCHOR_0_1" localSheetId="23">'50'!$A$1</definedName>
    <definedName name="JR_PAGE_ANCHOR_0_1" localSheetId="24">'55'!$A$1</definedName>
    <definedName name="JR_PAGE_ANCHOR_0_1" localSheetId="25">'56_04230'!$A$1</definedName>
    <definedName name="JR_PAGE_ANCHOR_0_1" localSheetId="26">'56_06210'!$A$1</definedName>
    <definedName name="JR_PAGE_ANCHOR_0_1" localSheetId="27">'56_06220'!$A$1</definedName>
    <definedName name="JR_PAGE_ANCHOR_0_1" localSheetId="28">'57'!$A$1</definedName>
    <definedName name="JR_PAGE_ANCHOR_0_1" localSheetId="31">'66'!$A$1</definedName>
    <definedName name="JR_PAGE_ANCHOR_0_1" localSheetId="32">'67'!$A$1</definedName>
    <definedName name="JR_PAGE_ANCHOR_0_1" localSheetId="33">'73_01610'!$A$1</definedName>
    <definedName name="JR_PAGE_ANCHOR_0_1" localSheetId="34">'73_01620'!$A$1</definedName>
    <definedName name="JR_PAGE_ANCHOR_0_1" localSheetId="35">'76'!$A$1</definedName>
    <definedName name="JR_PAGE_ANCHOR_0_1" localSheetId="36">'77_04120'!$A$1</definedName>
    <definedName name="JR_PAGE_ANCHOR_0_1" localSheetId="37">'82_01110'!$A$1</definedName>
    <definedName name="JR_PAGE_ANCHOR_0_1" localSheetId="61">'88'!$A$1</definedName>
    <definedName name="JR_PAGE_ANCHOR_0_1" localSheetId="62">'89'!$A$1</definedName>
    <definedName name="JR_PAGE_ANCHOR_0_1" localSheetId="63">'90'!$A$1</definedName>
    <definedName name="JR_PAGE_ANCHOR_0_1" localSheetId="64">'91'!$A$1</definedName>
    <definedName name="JR_PAGE_ANCHOR_0_1" localSheetId="65">'92'!$A$1</definedName>
    <definedName name="JR_PAGE_ANCHOR_0_1" localSheetId="66">'95'!$A$1</definedName>
    <definedName name="JR_PAGE_ANCHOR_0_1">#REF!</definedName>
    <definedName name="_xlnm.Print_Area" localSheetId="54">'87_AKPT'!$A$1:$G$372</definedName>
    <definedName name="_xlnm.Print_Area" localSheetId="44">'87_AKSHI'!$A$1:$L$1356</definedName>
    <definedName name="_xlnm.Print_Area" localSheetId="57">'87_AMI'!$A$1:$I$377</definedName>
    <definedName name="_xlnm.Print_Area" localSheetId="60">'87_AMVV'!$A$1:$K$200</definedName>
    <definedName name="_xlnm.Print_Area" localSheetId="41">'87_ASH'!$A$1:$I$174</definedName>
    <definedName name="_xlnm.Print_Area" localSheetId="46">'87_ASIG'!$A$1:$G$423</definedName>
    <definedName name="_xlnm.Print_Area" localSheetId="47">'87_ASPA'!$A$1:$G$385</definedName>
    <definedName name="_xlnm.Print_Area" localSheetId="56">'87_Drejtoria Antikorrupsion'!$A$1:$G$377</definedName>
    <definedName name="_xlnm.Print_Area" localSheetId="38">'87_DSHQ'!$A$1:$F$112</definedName>
    <definedName name="_xlnm.Print_Area" localSheetId="50">'87_Komiteti Pakicat '!$A$1:$F$236</definedName>
    <definedName name="_xlnm.Print_Area" localSheetId="43">'87_Kultet'!$A$1:$K$397</definedName>
    <definedName name="_xlnm.Print_Area" localSheetId="59">'87_START-up'!$A$1:$L$236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3" i="96" l="1"/>
  <c r="E213" i="96"/>
  <c r="D213" i="96"/>
  <c r="C213" i="96"/>
  <c r="F207" i="96"/>
  <c r="E207" i="96"/>
  <c r="C207" i="96"/>
  <c r="F201" i="96"/>
  <c r="E201" i="96"/>
  <c r="C201" i="96"/>
  <c r="F195" i="96"/>
  <c r="E195" i="96"/>
  <c r="D195" i="96"/>
  <c r="C195" i="96"/>
  <c r="F189" i="96"/>
  <c r="E189" i="96"/>
  <c r="D189" i="96"/>
  <c r="C189" i="96"/>
  <c r="F183" i="96"/>
  <c r="D183" i="96"/>
  <c r="C183" i="96"/>
  <c r="F177" i="96"/>
  <c r="D177" i="96"/>
  <c r="C177" i="96"/>
  <c r="F171" i="96"/>
  <c r="D171" i="96"/>
  <c r="C171" i="96"/>
  <c r="E170" i="96"/>
  <c r="F169" i="96"/>
  <c r="F225" i="96" s="1"/>
  <c r="E169" i="96"/>
  <c r="C168" i="96"/>
  <c r="C142" i="96"/>
  <c r="C125" i="96"/>
  <c r="F115" i="96"/>
  <c r="E115" i="96"/>
  <c r="D115" i="96"/>
  <c r="D169" i="96" s="1"/>
  <c r="C115" i="96"/>
  <c r="F103" i="96"/>
  <c r="E103" i="96"/>
  <c r="D103" i="96"/>
  <c r="F102" i="96"/>
  <c r="E102" i="96"/>
  <c r="D102" i="96"/>
  <c r="E101" i="96"/>
  <c r="F104" i="96" s="1"/>
  <c r="D101" i="96"/>
  <c r="C101" i="96"/>
  <c r="F90" i="96"/>
  <c r="E90" i="96"/>
  <c r="E219" i="96" s="1"/>
  <c r="D90" i="96"/>
  <c r="C90" i="96"/>
  <c r="F78" i="96"/>
  <c r="E78" i="96"/>
  <c r="D78" i="96"/>
  <c r="F77" i="96"/>
  <c r="E77" i="96"/>
  <c r="D77" i="96"/>
  <c r="E76" i="96"/>
  <c r="F79" i="96" s="1"/>
  <c r="D76" i="96"/>
  <c r="D79" i="96" s="1"/>
  <c r="C76" i="96"/>
  <c r="F61" i="96"/>
  <c r="F65" i="96" s="1"/>
  <c r="E61" i="96"/>
  <c r="E65" i="96" s="1"/>
  <c r="D61" i="96"/>
  <c r="D65" i="96" s="1"/>
  <c r="C61" i="96"/>
  <c r="C65" i="96" s="1"/>
  <c r="F35" i="96"/>
  <c r="E35" i="96"/>
  <c r="D35" i="96"/>
  <c r="E34" i="96"/>
  <c r="D34" i="96"/>
  <c r="E33" i="96"/>
  <c r="F36" i="96" s="1"/>
  <c r="D33" i="96"/>
  <c r="C33" i="96"/>
  <c r="D36" i="96" s="1"/>
  <c r="E294" i="68"/>
  <c r="F294" i="68"/>
  <c r="D294" i="68"/>
  <c r="D286" i="68"/>
  <c r="E197" i="94"/>
  <c r="D197" i="94"/>
  <c r="C197" i="94"/>
  <c r="B197" i="94"/>
  <c r="E196" i="94"/>
  <c r="D196" i="94"/>
  <c r="C196" i="94"/>
  <c r="B196" i="94"/>
  <c r="E195" i="94"/>
  <c r="D195" i="94"/>
  <c r="D193" i="94" s="1"/>
  <c r="C195" i="94"/>
  <c r="B195" i="94"/>
  <c r="B193" i="94" s="1"/>
  <c r="E194" i="94"/>
  <c r="E193" i="94" s="1"/>
  <c r="D194" i="94"/>
  <c r="C194" i="94"/>
  <c r="B194" i="94"/>
  <c r="C193" i="94"/>
  <c r="E188" i="94"/>
  <c r="D188" i="94"/>
  <c r="C188" i="94"/>
  <c r="B188" i="94"/>
  <c r="E187" i="94"/>
  <c r="D187" i="94"/>
  <c r="C187" i="94"/>
  <c r="B187" i="94"/>
  <c r="E186" i="94"/>
  <c r="D186" i="94"/>
  <c r="C186" i="94"/>
  <c r="B186" i="94"/>
  <c r="D185" i="94"/>
  <c r="C185" i="94"/>
  <c r="B185" i="94"/>
  <c r="E184" i="94"/>
  <c r="D184" i="94"/>
  <c r="C184" i="94"/>
  <c r="B184" i="94"/>
  <c r="E183" i="94"/>
  <c r="D183" i="94"/>
  <c r="D182" i="94" s="1"/>
  <c r="C183" i="94"/>
  <c r="C182" i="94" s="1"/>
  <c r="B183" i="94"/>
  <c r="B182" i="94" s="1"/>
  <c r="E182" i="94"/>
  <c r="E181" i="94"/>
  <c r="D181" i="94"/>
  <c r="C181" i="94"/>
  <c r="B181" i="94"/>
  <c r="E180" i="94"/>
  <c r="E179" i="94" s="1"/>
  <c r="D180" i="94"/>
  <c r="C180" i="94"/>
  <c r="B180" i="94"/>
  <c r="D179" i="94"/>
  <c r="C179" i="94"/>
  <c r="B179" i="94"/>
  <c r="E178" i="94"/>
  <c r="D178" i="94"/>
  <c r="C178" i="94"/>
  <c r="B178" i="94"/>
  <c r="E177" i="94"/>
  <c r="D177" i="94"/>
  <c r="D176" i="94" s="1"/>
  <c r="C177" i="94"/>
  <c r="C176" i="94" s="1"/>
  <c r="B177" i="94"/>
  <c r="B176" i="94" s="1"/>
  <c r="E176" i="94"/>
  <c r="E175" i="94"/>
  <c r="D175" i="94"/>
  <c r="C175" i="94"/>
  <c r="B175" i="94"/>
  <c r="B173" i="94" s="1"/>
  <c r="E174" i="94"/>
  <c r="E173" i="94" s="1"/>
  <c r="D174" i="94"/>
  <c r="C174" i="94"/>
  <c r="B174" i="94"/>
  <c r="D173" i="94"/>
  <c r="C173" i="94"/>
  <c r="E172" i="94"/>
  <c r="D172" i="94"/>
  <c r="C172" i="94"/>
  <c r="B172" i="94"/>
  <c r="E171" i="94"/>
  <c r="D171" i="94"/>
  <c r="D170" i="94" s="1"/>
  <c r="C171" i="94"/>
  <c r="C170" i="94" s="1"/>
  <c r="B171" i="94"/>
  <c r="B170" i="94" s="1"/>
  <c r="E170" i="94"/>
  <c r="E169" i="94"/>
  <c r="D169" i="94"/>
  <c r="C169" i="94"/>
  <c r="B169" i="94"/>
  <c r="E168" i="94"/>
  <c r="E167" i="94" s="1"/>
  <c r="D168" i="94"/>
  <c r="C168" i="94"/>
  <c r="B168" i="94"/>
  <c r="D167" i="94"/>
  <c r="C167" i="94"/>
  <c r="B167" i="94"/>
  <c r="E158" i="94"/>
  <c r="D158" i="94"/>
  <c r="C158" i="94"/>
  <c r="B158" i="94"/>
  <c r="E153" i="94"/>
  <c r="E163" i="94" s="1"/>
  <c r="D153" i="94"/>
  <c r="D163" i="94" s="1"/>
  <c r="C153" i="94"/>
  <c r="C163" i="94" s="1"/>
  <c r="B153" i="94"/>
  <c r="B163" i="94" s="1"/>
  <c r="E148" i="94"/>
  <c r="D148" i="94"/>
  <c r="E147" i="94"/>
  <c r="D147" i="94"/>
  <c r="C147" i="94"/>
  <c r="E146" i="94"/>
  <c r="E149" i="94" s="1"/>
  <c r="D146" i="94"/>
  <c r="C146" i="94"/>
  <c r="B134" i="94"/>
  <c r="E133" i="94"/>
  <c r="D133" i="94"/>
  <c r="C133" i="94"/>
  <c r="C104" i="94" s="1"/>
  <c r="B133" i="94"/>
  <c r="C107" i="94"/>
  <c r="E106" i="94"/>
  <c r="D106" i="94"/>
  <c r="C106" i="94"/>
  <c r="C105" i="94"/>
  <c r="E104" i="94"/>
  <c r="B104" i="94"/>
  <c r="B105" i="94" s="1"/>
  <c r="C97" i="94"/>
  <c r="E96" i="94"/>
  <c r="D96" i="94"/>
  <c r="D67" i="94" s="1"/>
  <c r="D70" i="94" s="1"/>
  <c r="C96" i="94"/>
  <c r="B96" i="94"/>
  <c r="B67" i="94" s="1"/>
  <c r="C70" i="94" s="1"/>
  <c r="C71" i="94"/>
  <c r="E69" i="94"/>
  <c r="D69" i="94"/>
  <c r="C69" i="94"/>
  <c r="D68" i="94"/>
  <c r="D71" i="94" s="1"/>
  <c r="B68" i="94"/>
  <c r="C67" i="94"/>
  <c r="C68" i="94" s="1"/>
  <c r="D56" i="94"/>
  <c r="E53" i="94"/>
  <c r="D53" i="94"/>
  <c r="C53" i="94"/>
  <c r="B53" i="94"/>
  <c r="E44" i="94"/>
  <c r="D44" i="94"/>
  <c r="C44" i="94"/>
  <c r="B44" i="94"/>
  <c r="D41" i="94"/>
  <c r="C41" i="94"/>
  <c r="B41" i="94"/>
  <c r="E38" i="94"/>
  <c r="D38" i="94"/>
  <c r="C38" i="94"/>
  <c r="B38" i="94"/>
  <c r="E32" i="94"/>
  <c r="D32" i="94"/>
  <c r="C32" i="94"/>
  <c r="F234" i="93"/>
  <c r="E234" i="93"/>
  <c r="D234" i="93"/>
  <c r="C234" i="93"/>
  <c r="F233" i="93"/>
  <c r="E233" i="93"/>
  <c r="D233" i="93"/>
  <c r="C233" i="93"/>
  <c r="F232" i="93"/>
  <c r="E232" i="93"/>
  <c r="D232" i="93"/>
  <c r="C232" i="93"/>
  <c r="C230" i="93" s="1"/>
  <c r="F231" i="93"/>
  <c r="E231" i="93"/>
  <c r="E230" i="93" s="1"/>
  <c r="D231" i="93"/>
  <c r="D230" i="93" s="1"/>
  <c r="C231" i="93"/>
  <c r="F230" i="93"/>
  <c r="F229" i="93"/>
  <c r="E229" i="93"/>
  <c r="D229" i="93"/>
  <c r="C229" i="93"/>
  <c r="F228" i="93"/>
  <c r="E228" i="93"/>
  <c r="D228" i="93"/>
  <c r="C228" i="93"/>
  <c r="F227" i="93"/>
  <c r="E227" i="93"/>
  <c r="D227" i="93"/>
  <c r="C227" i="93"/>
  <c r="F226" i="93"/>
  <c r="F225" i="93" s="1"/>
  <c r="E226" i="93"/>
  <c r="D226" i="93"/>
  <c r="C226" i="93"/>
  <c r="C225" i="93" s="1"/>
  <c r="E225" i="93"/>
  <c r="D225" i="93"/>
  <c r="F224" i="93"/>
  <c r="E224" i="93"/>
  <c r="D224" i="93"/>
  <c r="C224" i="93"/>
  <c r="F223" i="93"/>
  <c r="E223" i="93"/>
  <c r="D223" i="93"/>
  <c r="C223" i="93"/>
  <c r="D222" i="93"/>
  <c r="C222" i="93"/>
  <c r="F221" i="93"/>
  <c r="E221" i="93"/>
  <c r="D221" i="93"/>
  <c r="C221" i="93"/>
  <c r="F220" i="93"/>
  <c r="F219" i="93" s="1"/>
  <c r="E220" i="93"/>
  <c r="D220" i="93"/>
  <c r="C220" i="93"/>
  <c r="C219" i="93" s="1"/>
  <c r="E219" i="93"/>
  <c r="D219" i="93"/>
  <c r="C218" i="93"/>
  <c r="F217" i="93"/>
  <c r="E217" i="93"/>
  <c r="E216" i="93" s="1"/>
  <c r="D217" i="93"/>
  <c r="C217" i="93"/>
  <c r="C216" i="93"/>
  <c r="F215" i="93"/>
  <c r="E215" i="93"/>
  <c r="D215" i="93"/>
  <c r="C215" i="93"/>
  <c r="F214" i="93"/>
  <c r="F213" i="93" s="1"/>
  <c r="E214" i="93"/>
  <c r="D214" i="93"/>
  <c r="C214" i="93"/>
  <c r="C213" i="93" s="1"/>
  <c r="E213" i="93"/>
  <c r="D213" i="93"/>
  <c r="F212" i="93"/>
  <c r="E212" i="93"/>
  <c r="D212" i="93"/>
  <c r="C212" i="93"/>
  <c r="F211" i="93"/>
  <c r="E211" i="93"/>
  <c r="E210" i="93" s="1"/>
  <c r="D211" i="93"/>
  <c r="D210" i="93" s="1"/>
  <c r="C211" i="93"/>
  <c r="F210" i="93"/>
  <c r="C210" i="93"/>
  <c r="F209" i="93"/>
  <c r="E209" i="93"/>
  <c r="D209" i="93"/>
  <c r="C209" i="93"/>
  <c r="F208" i="93"/>
  <c r="F207" i="93" s="1"/>
  <c r="E208" i="93"/>
  <c r="D208" i="93"/>
  <c r="C208" i="93"/>
  <c r="C207" i="93" s="1"/>
  <c r="E207" i="93"/>
  <c r="D207" i="93"/>
  <c r="F206" i="93"/>
  <c r="E206" i="93"/>
  <c r="D206" i="93"/>
  <c r="C206" i="93"/>
  <c r="F205" i="93"/>
  <c r="E205" i="93"/>
  <c r="E204" i="93" s="1"/>
  <c r="D205" i="93"/>
  <c r="D204" i="93" s="1"/>
  <c r="C205" i="93"/>
  <c r="F204" i="93"/>
  <c r="C204" i="93"/>
  <c r="F201" i="93"/>
  <c r="E201" i="93"/>
  <c r="D201" i="93"/>
  <c r="F191" i="93"/>
  <c r="E191" i="93"/>
  <c r="D191" i="93"/>
  <c r="C191" i="93"/>
  <c r="D187" i="93"/>
  <c r="F186" i="93"/>
  <c r="E186" i="93"/>
  <c r="D186" i="93"/>
  <c r="F185" i="93"/>
  <c r="E185" i="93"/>
  <c r="D185" i="93"/>
  <c r="F184" i="93"/>
  <c r="E184" i="93"/>
  <c r="D171" i="93"/>
  <c r="F168" i="93"/>
  <c r="F171" i="93" s="1"/>
  <c r="E168" i="93"/>
  <c r="E171" i="93" s="1"/>
  <c r="C165" i="93"/>
  <c r="C171" i="93" s="1"/>
  <c r="F164" i="93"/>
  <c r="E164" i="93"/>
  <c r="D164" i="93"/>
  <c r="F144" i="93"/>
  <c r="E144" i="93"/>
  <c r="D144" i="93"/>
  <c r="C142" i="93"/>
  <c r="C143" i="93" s="1"/>
  <c r="E134" i="93"/>
  <c r="F133" i="93"/>
  <c r="F134" i="93" s="1"/>
  <c r="E133" i="93"/>
  <c r="D133" i="93"/>
  <c r="C133" i="93"/>
  <c r="F106" i="93"/>
  <c r="E106" i="93"/>
  <c r="D106" i="93"/>
  <c r="F105" i="93"/>
  <c r="F108" i="93" s="1"/>
  <c r="E105" i="93"/>
  <c r="F104" i="93"/>
  <c r="F107" i="93" s="1"/>
  <c r="E104" i="93"/>
  <c r="E107" i="93" s="1"/>
  <c r="D104" i="93"/>
  <c r="F97" i="93"/>
  <c r="F96" i="93"/>
  <c r="F67" i="93" s="1"/>
  <c r="E96" i="93"/>
  <c r="D96" i="93"/>
  <c r="C96" i="93"/>
  <c r="C97" i="93" s="1"/>
  <c r="F69" i="93"/>
  <c r="E69" i="93"/>
  <c r="D69" i="93"/>
  <c r="E67" i="93"/>
  <c r="C67" i="93"/>
  <c r="C68" i="93" s="1"/>
  <c r="E59" i="93"/>
  <c r="F56" i="93"/>
  <c r="F222" i="93" s="1"/>
  <c r="E56" i="93"/>
  <c r="E222" i="93" s="1"/>
  <c r="C53" i="93"/>
  <c r="F52" i="93"/>
  <c r="F218" i="93" s="1"/>
  <c r="F216" i="93" s="1"/>
  <c r="E52" i="93"/>
  <c r="E218" i="93" s="1"/>
  <c r="D52" i="93"/>
  <c r="D218" i="93" s="1"/>
  <c r="F44" i="93"/>
  <c r="E44" i="93"/>
  <c r="D44" i="93"/>
  <c r="D59" i="93" s="1"/>
  <c r="C44" i="93"/>
  <c r="F41" i="93"/>
  <c r="E41" i="93"/>
  <c r="D41" i="93"/>
  <c r="C41" i="93"/>
  <c r="C59" i="93" s="1"/>
  <c r="F38" i="93"/>
  <c r="E38" i="93"/>
  <c r="D38" i="93"/>
  <c r="C38" i="93"/>
  <c r="F32" i="93"/>
  <c r="E32" i="93"/>
  <c r="D32" i="93"/>
  <c r="F825" i="92"/>
  <c r="E825" i="92"/>
  <c r="D825" i="92"/>
  <c r="C825" i="92"/>
  <c r="D824" i="92"/>
  <c r="C824" i="92"/>
  <c r="F823" i="92"/>
  <c r="F821" i="92" s="1"/>
  <c r="E823" i="92"/>
  <c r="C823" i="92"/>
  <c r="F822" i="92"/>
  <c r="E822" i="92"/>
  <c r="D822" i="92"/>
  <c r="C822" i="92"/>
  <c r="C821" i="92" s="1"/>
  <c r="D816" i="92"/>
  <c r="F815" i="92"/>
  <c r="E815" i="92"/>
  <c r="D815" i="92"/>
  <c r="C815" i="92"/>
  <c r="F814" i="92"/>
  <c r="E814" i="92"/>
  <c r="D814" i="92"/>
  <c r="C814" i="92"/>
  <c r="C813" i="92"/>
  <c r="F812" i="92"/>
  <c r="E812" i="92"/>
  <c r="D812" i="92"/>
  <c r="C812" i="92"/>
  <c r="F811" i="92"/>
  <c r="E811" i="92"/>
  <c r="D811" i="92"/>
  <c r="C811" i="92"/>
  <c r="D810" i="92"/>
  <c r="C810" i="92"/>
  <c r="F809" i="92"/>
  <c r="E809" i="92"/>
  <c r="D809" i="92"/>
  <c r="C809" i="92"/>
  <c r="F808" i="92"/>
  <c r="E808" i="92"/>
  <c r="D808" i="92"/>
  <c r="D807" i="92" s="1"/>
  <c r="C808" i="92"/>
  <c r="F807" i="92"/>
  <c r="E807" i="92"/>
  <c r="C807" i="92"/>
  <c r="F806" i="92"/>
  <c r="E806" i="92"/>
  <c r="D806" i="92"/>
  <c r="C806" i="92"/>
  <c r="F805" i="92"/>
  <c r="F804" i="92" s="1"/>
  <c r="E805" i="92"/>
  <c r="E804" i="92" s="1"/>
  <c r="D805" i="92"/>
  <c r="C805" i="92"/>
  <c r="D804" i="92"/>
  <c r="C804" i="92"/>
  <c r="F803" i="92"/>
  <c r="E803" i="92"/>
  <c r="D803" i="92"/>
  <c r="C803" i="92"/>
  <c r="D802" i="92"/>
  <c r="D801" i="92" s="1"/>
  <c r="C802" i="92"/>
  <c r="C801" i="92" s="1"/>
  <c r="F801" i="92"/>
  <c r="F800" i="92"/>
  <c r="E800" i="92"/>
  <c r="D800" i="92"/>
  <c r="C800" i="92"/>
  <c r="F799" i="92"/>
  <c r="E799" i="92"/>
  <c r="D799" i="92"/>
  <c r="C799" i="92"/>
  <c r="D798" i="92"/>
  <c r="F797" i="92"/>
  <c r="E797" i="92"/>
  <c r="D797" i="92"/>
  <c r="C797" i="92"/>
  <c r="F796" i="92"/>
  <c r="E796" i="92"/>
  <c r="D796" i="92"/>
  <c r="C796" i="92"/>
  <c r="F795" i="92"/>
  <c r="E795" i="92"/>
  <c r="C795" i="92"/>
  <c r="C794" i="92"/>
  <c r="F778" i="92"/>
  <c r="E778" i="92"/>
  <c r="D778" i="92"/>
  <c r="F777" i="92"/>
  <c r="E777" i="92"/>
  <c r="D777" i="92"/>
  <c r="F776" i="92"/>
  <c r="E776" i="92"/>
  <c r="D776" i="92"/>
  <c r="D765" i="92"/>
  <c r="F751" i="92"/>
  <c r="E751" i="92"/>
  <c r="D751" i="92"/>
  <c r="F749" i="92"/>
  <c r="E749" i="92"/>
  <c r="D749" i="92"/>
  <c r="F747" i="92"/>
  <c r="E747" i="92"/>
  <c r="D747" i="92"/>
  <c r="D750" i="92" s="1"/>
  <c r="C747" i="92"/>
  <c r="F738" i="92"/>
  <c r="E738" i="92"/>
  <c r="D738" i="92"/>
  <c r="C738" i="92"/>
  <c r="F733" i="92"/>
  <c r="E733" i="92"/>
  <c r="D733" i="92"/>
  <c r="C733" i="92"/>
  <c r="F723" i="92"/>
  <c r="E723" i="92"/>
  <c r="D723" i="92"/>
  <c r="F722" i="92"/>
  <c r="E722" i="92"/>
  <c r="D722" i="92"/>
  <c r="F721" i="92"/>
  <c r="F724" i="92" s="1"/>
  <c r="E721" i="92"/>
  <c r="D721" i="92"/>
  <c r="C720" i="92"/>
  <c r="C721" i="92" s="1"/>
  <c r="F712" i="92"/>
  <c r="E712" i="92"/>
  <c r="D712" i="92"/>
  <c r="C712" i="92"/>
  <c r="D709" i="92"/>
  <c r="D823" i="92" s="1"/>
  <c r="F707" i="92"/>
  <c r="F694" i="92" s="1"/>
  <c r="E707" i="92"/>
  <c r="D707" i="92"/>
  <c r="D694" i="92" s="1"/>
  <c r="C707" i="92"/>
  <c r="C694" i="92" s="1"/>
  <c r="C695" i="92" s="1"/>
  <c r="F696" i="92"/>
  <c r="E696" i="92"/>
  <c r="D696" i="92"/>
  <c r="E694" i="92"/>
  <c r="E695" i="92" s="1"/>
  <c r="F686" i="92"/>
  <c r="D686" i="92"/>
  <c r="C686" i="92"/>
  <c r="E683" i="92"/>
  <c r="E686" i="92" s="1"/>
  <c r="F681" i="92"/>
  <c r="F668" i="92" s="1"/>
  <c r="E681" i="92"/>
  <c r="E668" i="92" s="1"/>
  <c r="E669" i="92" s="1"/>
  <c r="E672" i="92" s="1"/>
  <c r="D681" i="92"/>
  <c r="C681" i="92"/>
  <c r="E671" i="92"/>
  <c r="D671" i="92"/>
  <c r="F670" i="92"/>
  <c r="E670" i="92"/>
  <c r="D670" i="92"/>
  <c r="C669" i="92"/>
  <c r="D668" i="92"/>
  <c r="D669" i="92" s="1"/>
  <c r="D672" i="92" s="1"/>
  <c r="C668" i="92"/>
  <c r="F660" i="92"/>
  <c r="E660" i="92"/>
  <c r="D660" i="92"/>
  <c r="C660" i="92"/>
  <c r="F655" i="92"/>
  <c r="F642" i="92" s="1"/>
  <c r="E655" i="92"/>
  <c r="D655" i="92"/>
  <c r="C655" i="92"/>
  <c r="F645" i="92"/>
  <c r="E645" i="92"/>
  <c r="F644" i="92"/>
  <c r="E644" i="92"/>
  <c r="D644" i="92"/>
  <c r="F643" i="92"/>
  <c r="D643" i="92"/>
  <c r="D646" i="92" s="1"/>
  <c r="C643" i="92"/>
  <c r="E642" i="92"/>
  <c r="E643" i="92" s="1"/>
  <c r="E646" i="92" s="1"/>
  <c r="D642" i="92"/>
  <c r="D645" i="92" s="1"/>
  <c r="C642" i="92"/>
  <c r="F634" i="92"/>
  <c r="E634" i="92"/>
  <c r="D634" i="92"/>
  <c r="C634" i="92"/>
  <c r="F629" i="92"/>
  <c r="E629" i="92"/>
  <c r="D629" i="92"/>
  <c r="C629" i="92"/>
  <c r="F619" i="92"/>
  <c r="F618" i="92"/>
  <c r="E618" i="92"/>
  <c r="D618" i="92"/>
  <c r="E617" i="92"/>
  <c r="E620" i="92" s="1"/>
  <c r="D617" i="92"/>
  <c r="F616" i="92"/>
  <c r="F617" i="92" s="1"/>
  <c r="F620" i="92" s="1"/>
  <c r="E616" i="92"/>
  <c r="E619" i="92" s="1"/>
  <c r="D616" i="92"/>
  <c r="C616" i="92"/>
  <c r="C617" i="92" s="1"/>
  <c r="D620" i="92" s="1"/>
  <c r="F608" i="92"/>
  <c r="E608" i="92"/>
  <c r="D608" i="92"/>
  <c r="C608" i="92"/>
  <c r="F603" i="92"/>
  <c r="E603" i="92"/>
  <c r="D603" i="92"/>
  <c r="C603" i="92"/>
  <c r="C590" i="92" s="1"/>
  <c r="C591" i="92" s="1"/>
  <c r="F592" i="92"/>
  <c r="E592" i="92"/>
  <c r="D592" i="92"/>
  <c r="F591" i="92"/>
  <c r="F594" i="92" s="1"/>
  <c r="E591" i="92"/>
  <c r="F590" i="92"/>
  <c r="F593" i="92" s="1"/>
  <c r="E590" i="92"/>
  <c r="E593" i="92" s="1"/>
  <c r="D590" i="92"/>
  <c r="F582" i="92"/>
  <c r="E582" i="92"/>
  <c r="D582" i="92"/>
  <c r="C582" i="92"/>
  <c r="F580" i="92"/>
  <c r="F824" i="92" s="1"/>
  <c r="E580" i="92"/>
  <c r="E824" i="92" s="1"/>
  <c r="E821" i="92" s="1"/>
  <c r="F577" i="92"/>
  <c r="F564" i="92" s="1"/>
  <c r="D577" i="92"/>
  <c r="D564" i="92" s="1"/>
  <c r="C577" i="92"/>
  <c r="C564" i="92" s="1"/>
  <c r="C565" i="92" s="1"/>
  <c r="F566" i="92"/>
  <c r="E566" i="92"/>
  <c r="D566" i="92"/>
  <c r="C556" i="92"/>
  <c r="F551" i="92"/>
  <c r="F556" i="92" s="1"/>
  <c r="E551" i="92"/>
  <c r="D551" i="92"/>
  <c r="D538" i="92" s="1"/>
  <c r="D539" i="92" s="1"/>
  <c r="D542" i="92" s="1"/>
  <c r="C551" i="92"/>
  <c r="D541" i="92"/>
  <c r="F540" i="92"/>
  <c r="E540" i="92"/>
  <c r="D540" i="92"/>
  <c r="C539" i="92"/>
  <c r="F538" i="92"/>
  <c r="F539" i="92" s="1"/>
  <c r="C538" i="92"/>
  <c r="D530" i="92"/>
  <c r="F525" i="92"/>
  <c r="E525" i="92"/>
  <c r="E512" i="92" s="1"/>
  <c r="D525" i="92"/>
  <c r="C525" i="92"/>
  <c r="C530" i="92" s="1"/>
  <c r="E515" i="92"/>
  <c r="D515" i="92"/>
  <c r="F514" i="92"/>
  <c r="E514" i="92"/>
  <c r="D514" i="92"/>
  <c r="E513" i="92"/>
  <c r="E516" i="92" s="1"/>
  <c r="C513" i="92"/>
  <c r="D512" i="92"/>
  <c r="D513" i="92" s="1"/>
  <c r="D516" i="92" s="1"/>
  <c r="C512" i="92"/>
  <c r="E504" i="92"/>
  <c r="C504" i="92"/>
  <c r="F499" i="92"/>
  <c r="F486" i="92" s="1"/>
  <c r="F489" i="92" s="1"/>
  <c r="E499" i="92"/>
  <c r="D499" i="92"/>
  <c r="D504" i="92" s="1"/>
  <c r="C499" i="92"/>
  <c r="E489" i="92"/>
  <c r="F488" i="92"/>
  <c r="E488" i="92"/>
  <c r="D488" i="92"/>
  <c r="F487" i="92"/>
  <c r="F490" i="92" s="1"/>
  <c r="D487" i="92"/>
  <c r="D490" i="92" s="1"/>
  <c r="C487" i="92"/>
  <c r="E486" i="92"/>
  <c r="E487" i="92" s="1"/>
  <c r="E490" i="92" s="1"/>
  <c r="D486" i="92"/>
  <c r="D489" i="92" s="1"/>
  <c r="C486" i="92"/>
  <c r="F478" i="92"/>
  <c r="D478" i="92"/>
  <c r="C478" i="92"/>
  <c r="F473" i="92"/>
  <c r="E473" i="92"/>
  <c r="E478" i="92" s="1"/>
  <c r="D473" i="92"/>
  <c r="C473" i="92"/>
  <c r="F463" i="92"/>
  <c r="F462" i="92"/>
  <c r="E462" i="92"/>
  <c r="D462" i="92"/>
  <c r="E461" i="92"/>
  <c r="E464" i="92" s="1"/>
  <c r="D461" i="92"/>
  <c r="F460" i="92"/>
  <c r="F461" i="92" s="1"/>
  <c r="F464" i="92" s="1"/>
  <c r="E460" i="92"/>
  <c r="E463" i="92" s="1"/>
  <c r="D460" i="92"/>
  <c r="C460" i="92"/>
  <c r="C461" i="92" s="1"/>
  <c r="D464" i="92" s="1"/>
  <c r="E452" i="92"/>
  <c r="D452" i="92"/>
  <c r="F447" i="92"/>
  <c r="F452" i="92" s="1"/>
  <c r="E447" i="92"/>
  <c r="D447" i="92"/>
  <c r="C447" i="92"/>
  <c r="F436" i="92"/>
  <c r="E436" i="92"/>
  <c r="D436" i="92"/>
  <c r="F435" i="92"/>
  <c r="F438" i="92" s="1"/>
  <c r="E435" i="92"/>
  <c r="F434" i="92"/>
  <c r="F437" i="92" s="1"/>
  <c r="E434" i="92"/>
  <c r="E437" i="92" s="1"/>
  <c r="D434" i="92"/>
  <c r="F425" i="92"/>
  <c r="E425" i="92"/>
  <c r="C425" i="92"/>
  <c r="F420" i="92"/>
  <c r="E420" i="92"/>
  <c r="D420" i="92"/>
  <c r="C420" i="92"/>
  <c r="F409" i="92"/>
  <c r="E409" i="92"/>
  <c r="D409" i="92"/>
  <c r="F408" i="92"/>
  <c r="F407" i="92"/>
  <c r="E407" i="92"/>
  <c r="C407" i="92"/>
  <c r="C408" i="92" s="1"/>
  <c r="F399" i="92"/>
  <c r="F394" i="92"/>
  <c r="E394" i="92"/>
  <c r="E399" i="92" s="1"/>
  <c r="D394" i="92"/>
  <c r="D399" i="92" s="1"/>
  <c r="C394" i="92"/>
  <c r="C399" i="92" s="1"/>
  <c r="F385" i="92"/>
  <c r="F384" i="92"/>
  <c r="E384" i="92"/>
  <c r="F383" i="92"/>
  <c r="E383" i="92"/>
  <c r="D383" i="92"/>
  <c r="F382" i="92"/>
  <c r="E382" i="92"/>
  <c r="E385" i="92" s="1"/>
  <c r="D382" i="92"/>
  <c r="C381" i="92"/>
  <c r="F368" i="92"/>
  <c r="E368" i="92"/>
  <c r="D368" i="92"/>
  <c r="C368" i="92"/>
  <c r="C373" i="92" s="1"/>
  <c r="D359" i="92"/>
  <c r="F358" i="92"/>
  <c r="E358" i="92"/>
  <c r="F357" i="92"/>
  <c r="E357" i="92"/>
  <c r="D357" i="92"/>
  <c r="F356" i="92"/>
  <c r="E356" i="92"/>
  <c r="E359" i="92" s="1"/>
  <c r="D356" i="92"/>
  <c r="C356" i="92"/>
  <c r="C355" i="92"/>
  <c r="D358" i="92" s="1"/>
  <c r="F342" i="92"/>
  <c r="E342" i="92"/>
  <c r="D342" i="92"/>
  <c r="C342" i="92"/>
  <c r="E333" i="92"/>
  <c r="F332" i="92"/>
  <c r="E332" i="92"/>
  <c r="F331" i="92"/>
  <c r="E331" i="92"/>
  <c r="D331" i="92"/>
  <c r="F330" i="92"/>
  <c r="F333" i="92" s="1"/>
  <c r="E330" i="92"/>
  <c r="D330" i="92"/>
  <c r="E321" i="92"/>
  <c r="C321" i="92"/>
  <c r="F316" i="92"/>
  <c r="F321" i="92" s="1"/>
  <c r="E316" i="92"/>
  <c r="D316" i="92"/>
  <c r="D321" i="92" s="1"/>
  <c r="C316" i="92"/>
  <c r="F306" i="92"/>
  <c r="E306" i="92"/>
  <c r="F305" i="92"/>
  <c r="E305" i="92"/>
  <c r="D305" i="92"/>
  <c r="F304" i="92"/>
  <c r="F307" i="92" s="1"/>
  <c r="E304" i="92"/>
  <c r="D304" i="92"/>
  <c r="D307" i="92" s="1"/>
  <c r="C304" i="92"/>
  <c r="C303" i="92"/>
  <c r="D306" i="92" s="1"/>
  <c r="F295" i="92"/>
  <c r="C295" i="92"/>
  <c r="F290" i="92"/>
  <c r="E290" i="92"/>
  <c r="E295" i="92" s="1"/>
  <c r="D290" i="92"/>
  <c r="D295" i="92" s="1"/>
  <c r="C290" i="92"/>
  <c r="F280" i="92"/>
  <c r="E280" i="92"/>
  <c r="F279" i="92"/>
  <c r="E279" i="92"/>
  <c r="D279" i="92"/>
  <c r="F278" i="92"/>
  <c r="F281" i="92" s="1"/>
  <c r="E278" i="92"/>
  <c r="D278" i="92"/>
  <c r="D281" i="92" s="1"/>
  <c r="C277" i="92"/>
  <c r="C278" i="92" s="1"/>
  <c r="F269" i="92"/>
  <c r="F264" i="92"/>
  <c r="E264" i="92"/>
  <c r="E269" i="92" s="1"/>
  <c r="D264" i="92"/>
  <c r="D269" i="92" s="1"/>
  <c r="C264" i="92"/>
  <c r="F255" i="92"/>
  <c r="F254" i="92"/>
  <c r="E254" i="92"/>
  <c r="F253" i="92"/>
  <c r="E253" i="92"/>
  <c r="D253" i="92"/>
  <c r="F252" i="92"/>
  <c r="E252" i="92"/>
  <c r="E255" i="92" s="1"/>
  <c r="D252" i="92"/>
  <c r="F243" i="92"/>
  <c r="E243" i="92"/>
  <c r="D243" i="92"/>
  <c r="C243" i="92"/>
  <c r="F238" i="92"/>
  <c r="E238" i="92"/>
  <c r="D238" i="92"/>
  <c r="C238" i="92"/>
  <c r="C225" i="92" s="1"/>
  <c r="C226" i="92" s="1"/>
  <c r="F227" i="92"/>
  <c r="E227" i="92"/>
  <c r="D227" i="92"/>
  <c r="F226" i="92"/>
  <c r="F229" i="92" s="1"/>
  <c r="E226" i="92"/>
  <c r="F225" i="92"/>
  <c r="F228" i="92" s="1"/>
  <c r="E225" i="92"/>
  <c r="E228" i="92" s="1"/>
  <c r="D225" i="92"/>
  <c r="F217" i="92"/>
  <c r="E217" i="92"/>
  <c r="D217" i="92"/>
  <c r="C217" i="92"/>
  <c r="F212" i="92"/>
  <c r="E212" i="92"/>
  <c r="D212" i="92"/>
  <c r="C212" i="92"/>
  <c r="F203" i="92"/>
  <c r="E203" i="92"/>
  <c r="F202" i="92"/>
  <c r="E202" i="92"/>
  <c r="F201" i="92"/>
  <c r="E201" i="92"/>
  <c r="D201" i="92"/>
  <c r="F200" i="92"/>
  <c r="E200" i="92"/>
  <c r="D200" i="92"/>
  <c r="D203" i="92" s="1"/>
  <c r="C199" i="92"/>
  <c r="C200" i="92" s="1"/>
  <c r="F190" i="92"/>
  <c r="D190" i="92"/>
  <c r="C190" i="92"/>
  <c r="F185" i="92"/>
  <c r="E185" i="92"/>
  <c r="E190" i="92" s="1"/>
  <c r="D185" i="92"/>
  <c r="C185" i="92"/>
  <c r="D176" i="92"/>
  <c r="F175" i="92"/>
  <c r="F174" i="92"/>
  <c r="E174" i="92"/>
  <c r="D174" i="92"/>
  <c r="E173" i="92"/>
  <c r="E176" i="92" s="1"/>
  <c r="D173" i="92"/>
  <c r="F172" i="92"/>
  <c r="F173" i="92" s="1"/>
  <c r="F176" i="92" s="1"/>
  <c r="E172" i="92"/>
  <c r="E175" i="92" s="1"/>
  <c r="D172" i="92"/>
  <c r="C172" i="92"/>
  <c r="C173" i="92" s="1"/>
  <c r="E164" i="92"/>
  <c r="F159" i="92"/>
  <c r="E159" i="92"/>
  <c r="D159" i="92"/>
  <c r="C159" i="92"/>
  <c r="C146" i="92" s="1"/>
  <c r="C147" i="92" s="1"/>
  <c r="F154" i="92"/>
  <c r="F816" i="92" s="1"/>
  <c r="E154" i="92"/>
  <c r="E816" i="92" s="1"/>
  <c r="D154" i="92"/>
  <c r="D164" i="92" s="1"/>
  <c r="C154" i="92"/>
  <c r="C164" i="92" s="1"/>
  <c r="D149" i="92"/>
  <c r="F148" i="92"/>
  <c r="E148" i="92"/>
  <c r="D148" i="92"/>
  <c r="D147" i="92"/>
  <c r="D150" i="92" s="1"/>
  <c r="F146" i="92"/>
  <c r="F147" i="92" s="1"/>
  <c r="E146" i="92"/>
  <c r="E147" i="92" s="1"/>
  <c r="E150" i="92" s="1"/>
  <c r="D146" i="92"/>
  <c r="F135" i="92"/>
  <c r="F136" i="92" s="1"/>
  <c r="E135" i="92"/>
  <c r="C135" i="92"/>
  <c r="C136" i="92" s="1"/>
  <c r="F120" i="92"/>
  <c r="E120" i="92"/>
  <c r="D120" i="92"/>
  <c r="C120" i="92"/>
  <c r="F108" i="92"/>
  <c r="E108" i="92"/>
  <c r="D108" i="92"/>
  <c r="F107" i="92"/>
  <c r="F106" i="92"/>
  <c r="E106" i="92"/>
  <c r="C106" i="92"/>
  <c r="C107" i="92" s="1"/>
  <c r="E97" i="92"/>
  <c r="E98" i="92" s="1"/>
  <c r="D97" i="92"/>
  <c r="D98" i="92" s="1"/>
  <c r="C97" i="92"/>
  <c r="C98" i="92" s="1"/>
  <c r="F82" i="92"/>
  <c r="F68" i="92" s="1"/>
  <c r="E82" i="92"/>
  <c r="D82" i="92"/>
  <c r="C82" i="92"/>
  <c r="E71" i="92"/>
  <c r="F70" i="92"/>
  <c r="E70" i="92"/>
  <c r="D70" i="92"/>
  <c r="E69" i="92"/>
  <c r="D69" i="92"/>
  <c r="D72" i="92" s="1"/>
  <c r="C69" i="92"/>
  <c r="E68" i="92"/>
  <c r="D68" i="92"/>
  <c r="D71" i="92" s="1"/>
  <c r="C68" i="92"/>
  <c r="F56" i="92"/>
  <c r="E56" i="92"/>
  <c r="E813" i="92" s="1"/>
  <c r="D56" i="92"/>
  <c r="F53" i="92"/>
  <c r="F810" i="92" s="1"/>
  <c r="E53" i="92"/>
  <c r="E810" i="92" s="1"/>
  <c r="D53" i="92"/>
  <c r="F47" i="92"/>
  <c r="E47" i="92"/>
  <c r="D47" i="92"/>
  <c r="D30" i="92" s="1"/>
  <c r="D31" i="92" s="1"/>
  <c r="D34" i="92" s="1"/>
  <c r="F45" i="92"/>
  <c r="F802" i="92" s="1"/>
  <c r="E45" i="92"/>
  <c r="F44" i="92"/>
  <c r="D44" i="92"/>
  <c r="C44" i="92"/>
  <c r="C59" i="92" s="1"/>
  <c r="C60" i="92" s="1"/>
  <c r="F41" i="92"/>
  <c r="F798" i="92" s="1"/>
  <c r="E41" i="92"/>
  <c r="D41" i="92"/>
  <c r="C41" i="92"/>
  <c r="C798" i="92" s="1"/>
  <c r="F38" i="92"/>
  <c r="E38" i="92"/>
  <c r="D38" i="92"/>
  <c r="C38" i="92"/>
  <c r="F32" i="92"/>
  <c r="E32" i="92"/>
  <c r="D32" i="92"/>
  <c r="C30" i="92"/>
  <c r="C31" i="92" s="1"/>
  <c r="E375" i="91"/>
  <c r="D375" i="91"/>
  <c r="C375" i="91"/>
  <c r="B375" i="91"/>
  <c r="E374" i="91"/>
  <c r="D374" i="91"/>
  <c r="C374" i="91"/>
  <c r="B374" i="91"/>
  <c r="E373" i="91"/>
  <c r="C373" i="91"/>
  <c r="B373" i="91"/>
  <c r="E372" i="91"/>
  <c r="E371" i="91" s="1"/>
  <c r="D372" i="91"/>
  <c r="D371" i="91" s="1"/>
  <c r="C372" i="91"/>
  <c r="C371" i="91" s="1"/>
  <c r="B372" i="91"/>
  <c r="B371" i="91" s="1"/>
  <c r="E370" i="91"/>
  <c r="D370" i="91"/>
  <c r="C370" i="91"/>
  <c r="B370" i="91"/>
  <c r="E369" i="91"/>
  <c r="D369" i="91"/>
  <c r="C369" i="91"/>
  <c r="B369" i="91"/>
  <c r="E368" i="91"/>
  <c r="D368" i="91"/>
  <c r="C368" i="91"/>
  <c r="B368" i="91"/>
  <c r="D366" i="91"/>
  <c r="E365" i="91"/>
  <c r="D365" i="91"/>
  <c r="C365" i="91"/>
  <c r="B365" i="91"/>
  <c r="E364" i="91"/>
  <c r="D364" i="91"/>
  <c r="B364" i="91"/>
  <c r="D363" i="91"/>
  <c r="E362" i="91"/>
  <c r="D362" i="91"/>
  <c r="C362" i="91"/>
  <c r="B362" i="91"/>
  <c r="E361" i="91"/>
  <c r="D361" i="91"/>
  <c r="D360" i="91" s="1"/>
  <c r="C361" i="91"/>
  <c r="B361" i="91"/>
  <c r="E360" i="91"/>
  <c r="C360" i="91"/>
  <c r="B360" i="91"/>
  <c r="E359" i="91"/>
  <c r="D359" i="91"/>
  <c r="D357" i="91" s="1"/>
  <c r="C359" i="91"/>
  <c r="B359" i="91"/>
  <c r="E358" i="91"/>
  <c r="E357" i="91" s="1"/>
  <c r="D358" i="91"/>
  <c r="C358" i="91"/>
  <c r="C357" i="91" s="1"/>
  <c r="B358" i="91"/>
  <c r="B357" i="91" s="1"/>
  <c r="E356" i="91"/>
  <c r="D356" i="91"/>
  <c r="C356" i="91"/>
  <c r="B356" i="91"/>
  <c r="B354" i="91" s="1"/>
  <c r="E355" i="91"/>
  <c r="D355" i="91"/>
  <c r="D354" i="91" s="1"/>
  <c r="C355" i="91"/>
  <c r="B355" i="91"/>
  <c r="E354" i="91"/>
  <c r="C354" i="91"/>
  <c r="E353" i="91"/>
  <c r="D353" i="91"/>
  <c r="C353" i="91"/>
  <c r="B353" i="91"/>
  <c r="E352" i="91"/>
  <c r="E351" i="91" s="1"/>
  <c r="D352" i="91"/>
  <c r="C352" i="91"/>
  <c r="C351" i="91" s="1"/>
  <c r="B352" i="91"/>
  <c r="B351" i="91" s="1"/>
  <c r="D351" i="91"/>
  <c r="E350" i="91"/>
  <c r="D350" i="91"/>
  <c r="C350" i="91"/>
  <c r="B350" i="91"/>
  <c r="E349" i="91"/>
  <c r="D349" i="91"/>
  <c r="D348" i="91" s="1"/>
  <c r="C349" i="91"/>
  <c r="B349" i="91"/>
  <c r="E348" i="91"/>
  <c r="C348" i="91"/>
  <c r="B348" i="91"/>
  <c r="E347" i="91"/>
  <c r="D347" i="91"/>
  <c r="D345" i="91" s="1"/>
  <c r="C347" i="91"/>
  <c r="B347" i="91"/>
  <c r="E346" i="91"/>
  <c r="E345" i="91" s="1"/>
  <c r="D346" i="91"/>
  <c r="C346" i="91"/>
  <c r="C345" i="91" s="1"/>
  <c r="B346" i="91"/>
  <c r="B345" i="91" s="1"/>
  <c r="E336" i="91"/>
  <c r="D336" i="91"/>
  <c r="D332" i="91" s="1"/>
  <c r="D367" i="91" s="1"/>
  <c r="C336" i="91"/>
  <c r="B336" i="91"/>
  <c r="E332" i="91"/>
  <c r="E367" i="91" s="1"/>
  <c r="E366" i="91" s="1"/>
  <c r="C332" i="91"/>
  <c r="C367" i="91" s="1"/>
  <c r="C366" i="91" s="1"/>
  <c r="B332" i="91"/>
  <c r="D331" i="91"/>
  <c r="D341" i="91" s="1"/>
  <c r="D323" i="91" s="1"/>
  <c r="E310" i="91"/>
  <c r="D310" i="91"/>
  <c r="C310" i="91"/>
  <c r="C247" i="91" s="1"/>
  <c r="B310" i="91"/>
  <c r="B247" i="91" s="1"/>
  <c r="E305" i="91"/>
  <c r="E315" i="91" s="1"/>
  <c r="E297" i="91" s="1"/>
  <c r="D305" i="91"/>
  <c r="D315" i="91" s="1"/>
  <c r="D297" i="91" s="1"/>
  <c r="C305" i="91"/>
  <c r="C315" i="91" s="1"/>
  <c r="C297" i="91" s="1"/>
  <c r="B305" i="91"/>
  <c r="D290" i="91"/>
  <c r="E285" i="91"/>
  <c r="D285" i="91"/>
  <c r="C285" i="91"/>
  <c r="B285" i="91"/>
  <c r="E280" i="91"/>
  <c r="E290" i="91" s="1"/>
  <c r="D280" i="91"/>
  <c r="C280" i="91"/>
  <c r="C290" i="91" s="1"/>
  <c r="B280" i="91"/>
  <c r="B290" i="91" s="1"/>
  <c r="E260" i="91"/>
  <c r="D260" i="91"/>
  <c r="C260" i="91"/>
  <c r="B260" i="91"/>
  <c r="E255" i="91"/>
  <c r="E265" i="91" s="1"/>
  <c r="E247" i="91" s="1"/>
  <c r="D255" i="91"/>
  <c r="D265" i="91" s="1"/>
  <c r="C255" i="91"/>
  <c r="C265" i="91" s="1"/>
  <c r="B255" i="91"/>
  <c r="B265" i="91" s="1"/>
  <c r="D247" i="91"/>
  <c r="E235" i="91"/>
  <c r="D235" i="91"/>
  <c r="C235" i="91"/>
  <c r="B235" i="91"/>
  <c r="E230" i="91"/>
  <c r="E240" i="91" s="1"/>
  <c r="D230" i="91"/>
  <c r="C230" i="91"/>
  <c r="C240" i="91" s="1"/>
  <c r="B230" i="91"/>
  <c r="B240" i="91" s="1"/>
  <c r="B222" i="91" s="1"/>
  <c r="E209" i="91"/>
  <c r="D209" i="91"/>
  <c r="C209" i="91"/>
  <c r="B209" i="91"/>
  <c r="E204" i="91"/>
  <c r="E214" i="91" s="1"/>
  <c r="E196" i="91" s="1"/>
  <c r="D204" i="91"/>
  <c r="C204" i="91"/>
  <c r="C214" i="91" s="1"/>
  <c r="C196" i="91" s="1"/>
  <c r="B204" i="91"/>
  <c r="B214" i="91" s="1"/>
  <c r="B196" i="91" s="1"/>
  <c r="B197" i="91" s="1"/>
  <c r="E198" i="91"/>
  <c r="D198" i="91"/>
  <c r="C198" i="91"/>
  <c r="E189" i="91"/>
  <c r="E184" i="91"/>
  <c r="D184" i="91"/>
  <c r="C184" i="91"/>
  <c r="B184" i="91"/>
  <c r="E179" i="91"/>
  <c r="D179" i="91"/>
  <c r="D189" i="91" s="1"/>
  <c r="C179" i="91"/>
  <c r="B179" i="91"/>
  <c r="B189" i="91" s="1"/>
  <c r="D164" i="91"/>
  <c r="E159" i="91"/>
  <c r="D159" i="91"/>
  <c r="C159" i="91"/>
  <c r="B159" i="91"/>
  <c r="E154" i="91"/>
  <c r="E164" i="91" s="1"/>
  <c r="D154" i="91"/>
  <c r="C154" i="91"/>
  <c r="C164" i="91" s="1"/>
  <c r="B154" i="91"/>
  <c r="B164" i="91" s="1"/>
  <c r="E147" i="91"/>
  <c r="D147" i="91"/>
  <c r="C147" i="91"/>
  <c r="B147" i="91"/>
  <c r="E135" i="91"/>
  <c r="D135" i="91"/>
  <c r="B135" i="91"/>
  <c r="E134" i="91"/>
  <c r="D134" i="91"/>
  <c r="C134" i="91"/>
  <c r="C105" i="91" s="1"/>
  <c r="C108" i="91" s="1"/>
  <c r="B134" i="91"/>
  <c r="E108" i="91"/>
  <c r="E107" i="91"/>
  <c r="D107" i="91"/>
  <c r="C107" i="91"/>
  <c r="E106" i="91"/>
  <c r="C106" i="91"/>
  <c r="C109" i="91" s="1"/>
  <c r="E105" i="91"/>
  <c r="D105" i="91"/>
  <c r="B105" i="91"/>
  <c r="B106" i="91" s="1"/>
  <c r="E98" i="91"/>
  <c r="C98" i="91"/>
  <c r="E97" i="91"/>
  <c r="D97" i="91"/>
  <c r="D68" i="91" s="1"/>
  <c r="D71" i="91" s="1"/>
  <c r="C97" i="91"/>
  <c r="B97" i="91"/>
  <c r="E70" i="91"/>
  <c r="D70" i="91"/>
  <c r="C70" i="91"/>
  <c r="D69" i="91"/>
  <c r="D72" i="91" s="1"/>
  <c r="E68" i="91"/>
  <c r="E71" i="91" s="1"/>
  <c r="C68" i="91"/>
  <c r="C69" i="91" s="1"/>
  <c r="B68" i="91"/>
  <c r="B69" i="91" s="1"/>
  <c r="E57" i="91"/>
  <c r="E363" i="91" s="1"/>
  <c r="D57" i="91"/>
  <c r="C57" i="91"/>
  <c r="C363" i="91" s="1"/>
  <c r="B57" i="91"/>
  <c r="B363" i="91" s="1"/>
  <c r="E54" i="91"/>
  <c r="E60" i="91" s="1"/>
  <c r="D54" i="91"/>
  <c r="C54" i="91"/>
  <c r="C60" i="91" s="1"/>
  <c r="B54" i="91"/>
  <c r="B60" i="91" s="1"/>
  <c r="B61" i="91" s="1"/>
  <c r="E45" i="91"/>
  <c r="D45" i="91"/>
  <c r="C45" i="91"/>
  <c r="B45" i="91"/>
  <c r="E42" i="91"/>
  <c r="D42" i="91"/>
  <c r="C42" i="91"/>
  <c r="C31" i="91" s="1"/>
  <c r="C32" i="91" s="1"/>
  <c r="C35" i="91" s="1"/>
  <c r="B42" i="91"/>
  <c r="B31" i="91" s="1"/>
  <c r="B32" i="91" s="1"/>
  <c r="E39" i="91"/>
  <c r="D39" i="91"/>
  <c r="D31" i="91" s="1"/>
  <c r="C39" i="91"/>
  <c r="B39" i="91"/>
  <c r="C34" i="91"/>
  <c r="E33" i="91"/>
  <c r="D33" i="91"/>
  <c r="C33" i="91"/>
  <c r="E31" i="91"/>
  <c r="E32" i="91" s="1"/>
  <c r="F375" i="90"/>
  <c r="E375" i="90"/>
  <c r="D375" i="90"/>
  <c r="C375" i="90"/>
  <c r="F374" i="90"/>
  <c r="E374" i="90"/>
  <c r="D374" i="90"/>
  <c r="C374" i="90"/>
  <c r="F373" i="90"/>
  <c r="E373" i="90"/>
  <c r="D373" i="90"/>
  <c r="C373" i="90"/>
  <c r="F372" i="90"/>
  <c r="E372" i="90"/>
  <c r="D372" i="90"/>
  <c r="D371" i="90" s="1"/>
  <c r="C372" i="90"/>
  <c r="F371" i="90"/>
  <c r="E371" i="90"/>
  <c r="C371" i="90"/>
  <c r="F370" i="90"/>
  <c r="E370" i="90"/>
  <c r="D370" i="90"/>
  <c r="C370" i="90"/>
  <c r="F369" i="90"/>
  <c r="E369" i="90"/>
  <c r="D369" i="90"/>
  <c r="C369" i="90"/>
  <c r="F368" i="90"/>
  <c r="E368" i="90"/>
  <c r="D368" i="90"/>
  <c r="C368" i="90"/>
  <c r="F367" i="90"/>
  <c r="F366" i="90" s="1"/>
  <c r="E367" i="90"/>
  <c r="E366" i="90" s="1"/>
  <c r="D367" i="90"/>
  <c r="C367" i="90"/>
  <c r="C366" i="90" s="1"/>
  <c r="D366" i="90"/>
  <c r="F365" i="90"/>
  <c r="E365" i="90"/>
  <c r="D365" i="90"/>
  <c r="C365" i="90"/>
  <c r="C364" i="90"/>
  <c r="E363" i="90"/>
  <c r="C363" i="90"/>
  <c r="F362" i="90"/>
  <c r="E362" i="90"/>
  <c r="D362" i="90"/>
  <c r="C362" i="90"/>
  <c r="F361" i="90"/>
  <c r="E361" i="90"/>
  <c r="E360" i="90" s="1"/>
  <c r="D361" i="90"/>
  <c r="C361" i="90"/>
  <c r="C360" i="90" s="1"/>
  <c r="F360" i="90"/>
  <c r="D360" i="90"/>
  <c r="F359" i="90"/>
  <c r="E359" i="90"/>
  <c r="E357" i="90" s="1"/>
  <c r="D359" i="90"/>
  <c r="C359" i="90"/>
  <c r="F358" i="90"/>
  <c r="F357" i="90" s="1"/>
  <c r="E358" i="90"/>
  <c r="D358" i="90"/>
  <c r="D357" i="90" s="1"/>
  <c r="C358" i="90"/>
  <c r="C357" i="90"/>
  <c r="F356" i="90"/>
  <c r="E356" i="90"/>
  <c r="D356" i="90"/>
  <c r="C356" i="90"/>
  <c r="F355" i="90"/>
  <c r="E355" i="90"/>
  <c r="E354" i="90" s="1"/>
  <c r="D355" i="90"/>
  <c r="C355" i="90"/>
  <c r="C354" i="90" s="1"/>
  <c r="F354" i="90"/>
  <c r="D354" i="90"/>
  <c r="F353" i="90"/>
  <c r="E353" i="90"/>
  <c r="D353" i="90"/>
  <c r="C353" i="90"/>
  <c r="C351" i="90" s="1"/>
  <c r="F352" i="90"/>
  <c r="E352" i="90"/>
  <c r="D352" i="90"/>
  <c r="D351" i="90" s="1"/>
  <c r="C352" i="90"/>
  <c r="F351" i="90"/>
  <c r="E351" i="90"/>
  <c r="F350" i="90"/>
  <c r="E350" i="90"/>
  <c r="D350" i="90"/>
  <c r="C350" i="90"/>
  <c r="F349" i="90"/>
  <c r="E349" i="90"/>
  <c r="E348" i="90" s="1"/>
  <c r="D349" i="90"/>
  <c r="C349" i="90"/>
  <c r="C348" i="90" s="1"/>
  <c r="F348" i="90"/>
  <c r="D348" i="90"/>
  <c r="F347" i="90"/>
  <c r="E347" i="90"/>
  <c r="E345" i="90" s="1"/>
  <c r="D347" i="90"/>
  <c r="C347" i="90"/>
  <c r="C345" i="90" s="1"/>
  <c r="F346" i="90"/>
  <c r="F345" i="90" s="1"/>
  <c r="E346" i="90"/>
  <c r="D346" i="90"/>
  <c r="D345" i="90" s="1"/>
  <c r="C346" i="90"/>
  <c r="F336" i="90"/>
  <c r="E336" i="90"/>
  <c r="D336" i="90"/>
  <c r="C336" i="90"/>
  <c r="F331" i="90"/>
  <c r="F341" i="90" s="1"/>
  <c r="F323" i="90" s="1"/>
  <c r="E331" i="90"/>
  <c r="E341" i="90" s="1"/>
  <c r="E323" i="90" s="1"/>
  <c r="D331" i="90"/>
  <c r="D341" i="90" s="1"/>
  <c r="D323" i="90" s="1"/>
  <c r="C331" i="90"/>
  <c r="C341" i="90" s="1"/>
  <c r="C323" i="90" s="1"/>
  <c r="C324" i="90" s="1"/>
  <c r="F325" i="90"/>
  <c r="E325" i="90"/>
  <c r="D325" i="90"/>
  <c r="F324" i="90"/>
  <c r="D324" i="90"/>
  <c r="F315" i="90"/>
  <c r="F297" i="90" s="1"/>
  <c r="F310" i="90"/>
  <c r="E310" i="90"/>
  <c r="D310" i="90"/>
  <c r="C310" i="90"/>
  <c r="F305" i="90"/>
  <c r="E305" i="90"/>
  <c r="E315" i="90" s="1"/>
  <c r="D305" i="90"/>
  <c r="D315" i="90" s="1"/>
  <c r="D297" i="90" s="1"/>
  <c r="C305" i="90"/>
  <c r="C315" i="90" s="1"/>
  <c r="C297" i="90" s="1"/>
  <c r="F299" i="90"/>
  <c r="E299" i="90"/>
  <c r="D299" i="90"/>
  <c r="C298" i="90"/>
  <c r="E297" i="90"/>
  <c r="E298" i="90" s="1"/>
  <c r="F285" i="90"/>
  <c r="E285" i="90"/>
  <c r="D285" i="90"/>
  <c r="C285" i="90"/>
  <c r="F280" i="90"/>
  <c r="F290" i="90" s="1"/>
  <c r="E280" i="90"/>
  <c r="E290" i="90" s="1"/>
  <c r="D280" i="90"/>
  <c r="D290" i="90" s="1"/>
  <c r="C280" i="90"/>
  <c r="C290" i="90" s="1"/>
  <c r="E276" i="90"/>
  <c r="F275" i="90"/>
  <c r="E275" i="90"/>
  <c r="D275" i="90"/>
  <c r="F274" i="90"/>
  <c r="E274" i="90"/>
  <c r="D274" i="90"/>
  <c r="F273" i="90"/>
  <c r="F276" i="90" s="1"/>
  <c r="E273" i="90"/>
  <c r="D273" i="90"/>
  <c r="D276" i="90" s="1"/>
  <c r="C273" i="90"/>
  <c r="F260" i="90"/>
  <c r="E260" i="90"/>
  <c r="D260" i="90"/>
  <c r="C260" i="90"/>
  <c r="F255" i="90"/>
  <c r="E255" i="90"/>
  <c r="E265" i="90" s="1"/>
  <c r="D255" i="90"/>
  <c r="D265" i="90" s="1"/>
  <c r="C255" i="90"/>
  <c r="C265" i="90" s="1"/>
  <c r="F249" i="90"/>
  <c r="E249" i="90"/>
  <c r="D249" i="90"/>
  <c r="E247" i="90"/>
  <c r="D247" i="90"/>
  <c r="D248" i="90" s="1"/>
  <c r="D251" i="90" s="1"/>
  <c r="C247" i="90"/>
  <c r="C248" i="90" s="1"/>
  <c r="F231" i="90"/>
  <c r="E231" i="90"/>
  <c r="D231" i="90"/>
  <c r="C231" i="90"/>
  <c r="F226" i="90"/>
  <c r="F236" i="90" s="1"/>
  <c r="E226" i="90"/>
  <c r="D226" i="90"/>
  <c r="D236" i="90" s="1"/>
  <c r="C226" i="90"/>
  <c r="F220" i="90"/>
  <c r="E220" i="90"/>
  <c r="D220" i="90"/>
  <c r="F210" i="90"/>
  <c r="F192" i="90" s="1"/>
  <c r="F205" i="90"/>
  <c r="E205" i="90"/>
  <c r="D205" i="90"/>
  <c r="C205" i="90"/>
  <c r="F200" i="90"/>
  <c r="E200" i="90"/>
  <c r="E210" i="90" s="1"/>
  <c r="D200" i="90"/>
  <c r="D210" i="90" s="1"/>
  <c r="D192" i="90" s="1"/>
  <c r="C200" i="90"/>
  <c r="C210" i="90" s="1"/>
  <c r="C192" i="90" s="1"/>
  <c r="F194" i="90"/>
  <c r="E194" i="90"/>
  <c r="D194" i="90"/>
  <c r="C193" i="90"/>
  <c r="E192" i="90"/>
  <c r="E193" i="90" s="1"/>
  <c r="F180" i="90"/>
  <c r="E180" i="90"/>
  <c r="D180" i="90"/>
  <c r="C180" i="90"/>
  <c r="F175" i="90"/>
  <c r="F185" i="90" s="1"/>
  <c r="F167" i="90" s="1"/>
  <c r="E175" i="90"/>
  <c r="D175" i="90"/>
  <c r="D185" i="90" s="1"/>
  <c r="D167" i="90" s="1"/>
  <c r="C175" i="90"/>
  <c r="C185" i="90" s="1"/>
  <c r="C167" i="90" s="1"/>
  <c r="C168" i="90" s="1"/>
  <c r="F169" i="90"/>
  <c r="E169" i="90"/>
  <c r="D169" i="90"/>
  <c r="F168" i="90"/>
  <c r="F160" i="90"/>
  <c r="F142" i="90" s="1"/>
  <c r="F155" i="90"/>
  <c r="E155" i="90"/>
  <c r="D155" i="90"/>
  <c r="C155" i="90"/>
  <c r="F150" i="90"/>
  <c r="E150" i="90"/>
  <c r="E160" i="90" s="1"/>
  <c r="E142" i="90" s="1"/>
  <c r="D150" i="90"/>
  <c r="C150" i="90"/>
  <c r="C160" i="90" s="1"/>
  <c r="C142" i="90" s="1"/>
  <c r="C143" i="90" s="1"/>
  <c r="F144" i="90"/>
  <c r="E144" i="90"/>
  <c r="D144" i="90"/>
  <c r="E131" i="90"/>
  <c r="D131" i="90"/>
  <c r="C131" i="90"/>
  <c r="F130" i="90"/>
  <c r="F131" i="90" s="1"/>
  <c r="E130" i="90"/>
  <c r="D130" i="90"/>
  <c r="C130" i="90"/>
  <c r="F104" i="90"/>
  <c r="F103" i="90"/>
  <c r="E103" i="90"/>
  <c r="D103" i="90"/>
  <c r="F102" i="90"/>
  <c r="F105" i="90" s="1"/>
  <c r="E102" i="90"/>
  <c r="D102" i="90"/>
  <c r="F101" i="90"/>
  <c r="E101" i="90"/>
  <c r="E104" i="90" s="1"/>
  <c r="D101" i="90"/>
  <c r="D104" i="90" s="1"/>
  <c r="C101" i="90"/>
  <c r="C102" i="90" s="1"/>
  <c r="F94" i="90"/>
  <c r="E94" i="90"/>
  <c r="D94" i="90"/>
  <c r="F93" i="90"/>
  <c r="E93" i="90"/>
  <c r="D93" i="90"/>
  <c r="C93" i="90"/>
  <c r="F66" i="90"/>
  <c r="E66" i="90"/>
  <c r="D66" i="90"/>
  <c r="F65" i="90"/>
  <c r="E65" i="90"/>
  <c r="E68" i="90" s="1"/>
  <c r="F64" i="90"/>
  <c r="F67" i="90" s="1"/>
  <c r="E64" i="90"/>
  <c r="E67" i="90" s="1"/>
  <c r="D64" i="90"/>
  <c r="D65" i="90" s="1"/>
  <c r="D68" i="90" s="1"/>
  <c r="C64" i="90"/>
  <c r="C65" i="90" s="1"/>
  <c r="F53" i="90"/>
  <c r="F56" i="90" s="1"/>
  <c r="E53" i="90"/>
  <c r="D53" i="90"/>
  <c r="D363" i="90" s="1"/>
  <c r="C53" i="90"/>
  <c r="F50" i="90"/>
  <c r="E50" i="90"/>
  <c r="D50" i="90"/>
  <c r="D56" i="90" s="1"/>
  <c r="C50" i="90"/>
  <c r="C56" i="90" s="1"/>
  <c r="F41" i="90"/>
  <c r="E41" i="90"/>
  <c r="D41" i="90"/>
  <c r="C41" i="90"/>
  <c r="F38" i="90"/>
  <c r="E38" i="90"/>
  <c r="D38" i="90"/>
  <c r="C38" i="90"/>
  <c r="F35" i="90"/>
  <c r="E35" i="90"/>
  <c r="D35" i="90"/>
  <c r="C35" i="90"/>
  <c r="F29" i="90"/>
  <c r="E29" i="90"/>
  <c r="D29" i="90"/>
  <c r="F27" i="90"/>
  <c r="F28" i="90" s="1"/>
  <c r="F123" i="89"/>
  <c r="E123" i="89"/>
  <c r="D123" i="89"/>
  <c r="C123" i="89"/>
  <c r="F122" i="89"/>
  <c r="E122" i="89"/>
  <c r="D122" i="89"/>
  <c r="C122" i="89"/>
  <c r="F121" i="89"/>
  <c r="E121" i="89"/>
  <c r="D121" i="89"/>
  <c r="C121" i="89"/>
  <c r="F120" i="89"/>
  <c r="E120" i="89"/>
  <c r="D120" i="89"/>
  <c r="D119" i="89" s="1"/>
  <c r="C120" i="89"/>
  <c r="C119" i="89" s="1"/>
  <c r="F119" i="89"/>
  <c r="E119" i="89"/>
  <c r="F114" i="89"/>
  <c r="E114" i="89"/>
  <c r="D114" i="89"/>
  <c r="C114" i="89"/>
  <c r="F111" i="89"/>
  <c r="E111" i="89"/>
  <c r="D111" i="89"/>
  <c r="C111" i="89"/>
  <c r="F108" i="89"/>
  <c r="E108" i="89"/>
  <c r="D108" i="89"/>
  <c r="C108" i="89"/>
  <c r="F105" i="89"/>
  <c r="E105" i="89"/>
  <c r="D105" i="89"/>
  <c r="C105" i="89"/>
  <c r="F102" i="89"/>
  <c r="E102" i="89"/>
  <c r="D102" i="89"/>
  <c r="C102" i="89"/>
  <c r="F101" i="89"/>
  <c r="E101" i="89"/>
  <c r="D101" i="89"/>
  <c r="C101" i="89"/>
  <c r="F100" i="89"/>
  <c r="E100" i="89"/>
  <c r="D100" i="89"/>
  <c r="D99" i="89" s="1"/>
  <c r="C100" i="89"/>
  <c r="C99" i="89" s="1"/>
  <c r="F99" i="89"/>
  <c r="E99" i="89"/>
  <c r="F98" i="89"/>
  <c r="E98" i="89"/>
  <c r="D98" i="89"/>
  <c r="C98" i="89"/>
  <c r="F97" i="89"/>
  <c r="F96" i="89" s="1"/>
  <c r="E97" i="89"/>
  <c r="E96" i="89" s="1"/>
  <c r="D97" i="89"/>
  <c r="C97" i="89"/>
  <c r="D96" i="89"/>
  <c r="C96" i="89"/>
  <c r="F95" i="89"/>
  <c r="E95" i="89"/>
  <c r="D95" i="89"/>
  <c r="C95" i="89"/>
  <c r="F94" i="89"/>
  <c r="E94" i="89"/>
  <c r="D94" i="89"/>
  <c r="D93" i="89" s="1"/>
  <c r="C94" i="89"/>
  <c r="C93" i="89" s="1"/>
  <c r="F93" i="89"/>
  <c r="E93" i="89"/>
  <c r="F92" i="89"/>
  <c r="E92" i="89"/>
  <c r="D92" i="89"/>
  <c r="D124" i="89" s="1"/>
  <c r="C92" i="89"/>
  <c r="F91" i="89"/>
  <c r="D60" i="89"/>
  <c r="F30" i="89"/>
  <c r="F60" i="89" s="1"/>
  <c r="E30" i="89"/>
  <c r="E91" i="89" s="1"/>
  <c r="D30" i="89"/>
  <c r="D91" i="89" s="1"/>
  <c r="C30" i="89"/>
  <c r="C91" i="89" s="1"/>
  <c r="F369" i="88"/>
  <c r="E369" i="88"/>
  <c r="D369" i="88"/>
  <c r="C369" i="88"/>
  <c r="F368" i="88"/>
  <c r="E368" i="88"/>
  <c r="D368" i="88"/>
  <c r="C368" i="88"/>
  <c r="F367" i="88"/>
  <c r="E367" i="88"/>
  <c r="D367" i="88"/>
  <c r="C367" i="88"/>
  <c r="F366" i="88"/>
  <c r="E366" i="88"/>
  <c r="D366" i="88"/>
  <c r="D365" i="88" s="1"/>
  <c r="C366" i="88"/>
  <c r="F365" i="88"/>
  <c r="E365" i="88"/>
  <c r="C365" i="88"/>
  <c r="F364" i="88"/>
  <c r="E364" i="88"/>
  <c r="D364" i="88"/>
  <c r="C364" i="88"/>
  <c r="F363" i="88"/>
  <c r="E363" i="88"/>
  <c r="D363" i="88"/>
  <c r="C363" i="88"/>
  <c r="F362" i="88"/>
  <c r="E362" i="88"/>
  <c r="D362" i="88"/>
  <c r="C362" i="88"/>
  <c r="F361" i="88"/>
  <c r="F360" i="88" s="1"/>
  <c r="E361" i="88"/>
  <c r="D361" i="88"/>
  <c r="C361" i="88"/>
  <c r="E360" i="88"/>
  <c r="D360" i="88"/>
  <c r="C360" i="88"/>
  <c r="F359" i="88"/>
  <c r="E359" i="88"/>
  <c r="D359" i="88"/>
  <c r="C359" i="88"/>
  <c r="F358" i="88"/>
  <c r="E358" i="88"/>
  <c r="D358" i="88"/>
  <c r="C358" i="88"/>
  <c r="D357" i="88"/>
  <c r="F356" i="88"/>
  <c r="E356" i="88"/>
  <c r="D356" i="88"/>
  <c r="D354" i="88" s="1"/>
  <c r="C356" i="88"/>
  <c r="F355" i="88"/>
  <c r="F354" i="88" s="1"/>
  <c r="C354" i="88"/>
  <c r="F353" i="88"/>
  <c r="E353" i="88"/>
  <c r="D353" i="88"/>
  <c r="C353" i="88"/>
  <c r="F352" i="88"/>
  <c r="F351" i="88" s="1"/>
  <c r="E352" i="88"/>
  <c r="D352" i="88"/>
  <c r="C352" i="88"/>
  <c r="C351" i="88" s="1"/>
  <c r="E351" i="88"/>
  <c r="D351" i="88"/>
  <c r="F350" i="88"/>
  <c r="E350" i="88"/>
  <c r="D350" i="88"/>
  <c r="C350" i="88"/>
  <c r="F349" i="88"/>
  <c r="E349" i="88"/>
  <c r="D349" i="88"/>
  <c r="D348" i="88" s="1"/>
  <c r="C349" i="88"/>
  <c r="F348" i="88"/>
  <c r="E348" i="88"/>
  <c r="C348" i="88"/>
  <c r="F347" i="88"/>
  <c r="E347" i="88"/>
  <c r="D347" i="88"/>
  <c r="C347" i="88"/>
  <c r="F346" i="88"/>
  <c r="F345" i="88" s="1"/>
  <c r="E346" i="88"/>
  <c r="D346" i="88"/>
  <c r="C346" i="88"/>
  <c r="E345" i="88"/>
  <c r="D345" i="88"/>
  <c r="C345" i="88"/>
  <c r="F344" i="88"/>
  <c r="E344" i="88"/>
  <c r="D344" i="88"/>
  <c r="C344" i="88"/>
  <c r="F343" i="88"/>
  <c r="E343" i="88"/>
  <c r="E342" i="88" s="1"/>
  <c r="D343" i="88"/>
  <c r="D342" i="88" s="1"/>
  <c r="C343" i="88"/>
  <c r="F342" i="88"/>
  <c r="C342" i="88"/>
  <c r="F341" i="88"/>
  <c r="E341" i="88"/>
  <c r="D341" i="88"/>
  <c r="D339" i="88" s="1"/>
  <c r="C341" i="88"/>
  <c r="F340" i="88"/>
  <c r="F339" i="88" s="1"/>
  <c r="E340" i="88"/>
  <c r="D340" i="88"/>
  <c r="C340" i="88"/>
  <c r="E339" i="88"/>
  <c r="C339" i="88"/>
  <c r="F330" i="88"/>
  <c r="E330" i="88"/>
  <c r="D330" i="88"/>
  <c r="C330" i="88"/>
  <c r="F325" i="88"/>
  <c r="F335" i="88" s="1"/>
  <c r="E325" i="88"/>
  <c r="E335" i="88" s="1"/>
  <c r="D325" i="88"/>
  <c r="D335" i="88" s="1"/>
  <c r="C325" i="88"/>
  <c r="C335" i="88" s="1"/>
  <c r="D322" i="88"/>
  <c r="D304" i="88" s="1"/>
  <c r="F317" i="88"/>
  <c r="E317" i="88"/>
  <c r="D317" i="88"/>
  <c r="C317" i="88"/>
  <c r="F312" i="88"/>
  <c r="E312" i="88"/>
  <c r="E322" i="88" s="1"/>
  <c r="E304" i="88" s="1"/>
  <c r="D312" i="88"/>
  <c r="C312" i="88"/>
  <c r="C322" i="88" s="1"/>
  <c r="F306" i="88"/>
  <c r="E306" i="88"/>
  <c r="D306" i="88"/>
  <c r="C305" i="88"/>
  <c r="F291" i="88"/>
  <c r="E291" i="88"/>
  <c r="D291" i="88"/>
  <c r="C291" i="88"/>
  <c r="F286" i="88"/>
  <c r="F296" i="88" s="1"/>
  <c r="E286" i="88"/>
  <c r="E296" i="88" s="1"/>
  <c r="D286" i="88"/>
  <c r="D296" i="88" s="1"/>
  <c r="C286" i="88"/>
  <c r="C296" i="88" s="1"/>
  <c r="D282" i="88"/>
  <c r="F281" i="88"/>
  <c r="E281" i="88"/>
  <c r="D281" i="88"/>
  <c r="F280" i="88"/>
  <c r="E280" i="88"/>
  <c r="D280" i="88"/>
  <c r="F279" i="88"/>
  <c r="E279" i="88"/>
  <c r="E282" i="88" s="1"/>
  <c r="D279" i="88"/>
  <c r="C279" i="88"/>
  <c r="F265" i="88"/>
  <c r="E265" i="88"/>
  <c r="D265" i="88"/>
  <c r="C265" i="88"/>
  <c r="F260" i="88"/>
  <c r="F270" i="88" s="1"/>
  <c r="E260" i="88"/>
  <c r="D260" i="88"/>
  <c r="D270" i="88" s="1"/>
  <c r="C260" i="88"/>
  <c r="E256" i="88"/>
  <c r="D256" i="88"/>
  <c r="F255" i="88"/>
  <c r="E255" i="88"/>
  <c r="D255" i="88"/>
  <c r="F254" i="88"/>
  <c r="E254" i="88"/>
  <c r="D254" i="88"/>
  <c r="F253" i="88"/>
  <c r="F256" i="88" s="1"/>
  <c r="E241" i="88"/>
  <c r="F236" i="88"/>
  <c r="E236" i="88"/>
  <c r="D236" i="88"/>
  <c r="C236" i="88"/>
  <c r="F231" i="88"/>
  <c r="F241" i="88" s="1"/>
  <c r="E231" i="88"/>
  <c r="D231" i="88"/>
  <c r="D241" i="88" s="1"/>
  <c r="C231" i="88"/>
  <c r="C241" i="88" s="1"/>
  <c r="F226" i="88"/>
  <c r="E226" i="88"/>
  <c r="F225" i="88"/>
  <c r="E225" i="88"/>
  <c r="D225" i="88"/>
  <c r="F224" i="88"/>
  <c r="F227" i="88" s="1"/>
  <c r="E224" i="88"/>
  <c r="E227" i="88" s="1"/>
  <c r="D224" i="88"/>
  <c r="F210" i="88"/>
  <c r="E210" i="88"/>
  <c r="D210" i="88"/>
  <c r="C210" i="88"/>
  <c r="F205" i="88"/>
  <c r="F215" i="88" s="1"/>
  <c r="F197" i="88" s="1"/>
  <c r="E205" i="88"/>
  <c r="E215" i="88" s="1"/>
  <c r="E197" i="88" s="1"/>
  <c r="D205" i="88"/>
  <c r="D215" i="88" s="1"/>
  <c r="D197" i="88" s="1"/>
  <c r="C205" i="88"/>
  <c r="C215" i="88" s="1"/>
  <c r="C197" i="88" s="1"/>
  <c r="C198" i="88" s="1"/>
  <c r="F199" i="88"/>
  <c r="E199" i="88"/>
  <c r="D199" i="88"/>
  <c r="F198" i="88"/>
  <c r="D198" i="88"/>
  <c r="F185" i="88"/>
  <c r="E185" i="88"/>
  <c r="D185" i="88"/>
  <c r="C185" i="88"/>
  <c r="F180" i="88"/>
  <c r="F190" i="88" s="1"/>
  <c r="F172" i="88" s="1"/>
  <c r="E180" i="88"/>
  <c r="E190" i="88" s="1"/>
  <c r="D180" i="88"/>
  <c r="D190" i="88" s="1"/>
  <c r="C180" i="88"/>
  <c r="C190" i="88" s="1"/>
  <c r="F174" i="88"/>
  <c r="E174" i="88"/>
  <c r="D174" i="88"/>
  <c r="C173" i="88"/>
  <c r="E172" i="88"/>
  <c r="E173" i="88" s="1"/>
  <c r="D172" i="88"/>
  <c r="E165" i="88"/>
  <c r="F160" i="88"/>
  <c r="C160" i="88"/>
  <c r="F155" i="88"/>
  <c r="F165" i="88" s="1"/>
  <c r="E155" i="88"/>
  <c r="D155" i="88"/>
  <c r="D165" i="88" s="1"/>
  <c r="C155" i="88"/>
  <c r="C165" i="88" s="1"/>
  <c r="E151" i="88"/>
  <c r="F150" i="88"/>
  <c r="E150" i="88"/>
  <c r="D150" i="88"/>
  <c r="F149" i="88"/>
  <c r="E149" i="88"/>
  <c r="D149" i="88"/>
  <c r="F148" i="88"/>
  <c r="F151" i="88" s="1"/>
  <c r="E148" i="88"/>
  <c r="D148" i="88"/>
  <c r="C148" i="88"/>
  <c r="D151" i="88" s="1"/>
  <c r="F136" i="88"/>
  <c r="D136" i="88"/>
  <c r="F135" i="88"/>
  <c r="F106" i="88" s="1"/>
  <c r="E135" i="88"/>
  <c r="E106" i="88" s="1"/>
  <c r="E109" i="88" s="1"/>
  <c r="D135" i="88"/>
  <c r="C135" i="88"/>
  <c r="F108" i="88"/>
  <c r="E108" i="88"/>
  <c r="D108" i="88"/>
  <c r="E107" i="88"/>
  <c r="E110" i="88" s="1"/>
  <c r="D106" i="88"/>
  <c r="D107" i="88" s="1"/>
  <c r="C106" i="88"/>
  <c r="C107" i="88" s="1"/>
  <c r="D110" i="88" s="1"/>
  <c r="E99" i="88"/>
  <c r="F98" i="88"/>
  <c r="F69" i="88" s="1"/>
  <c r="E98" i="88"/>
  <c r="D98" i="88"/>
  <c r="C98" i="88"/>
  <c r="F71" i="88"/>
  <c r="E71" i="88"/>
  <c r="D71" i="88"/>
  <c r="F70" i="88"/>
  <c r="E69" i="88"/>
  <c r="D69" i="88"/>
  <c r="D61" i="88"/>
  <c r="F58" i="88"/>
  <c r="E58" i="88"/>
  <c r="E357" i="88" s="1"/>
  <c r="C58" i="88"/>
  <c r="C357" i="88" s="1"/>
  <c r="F55" i="88"/>
  <c r="E55" i="88"/>
  <c r="D55" i="88"/>
  <c r="C55" i="88"/>
  <c r="F46" i="88"/>
  <c r="E46" i="88"/>
  <c r="D46" i="88"/>
  <c r="C46" i="88"/>
  <c r="F43" i="88"/>
  <c r="E43" i="88"/>
  <c r="D43" i="88"/>
  <c r="C43" i="88"/>
  <c r="F40" i="88"/>
  <c r="E40" i="88"/>
  <c r="D40" i="88"/>
  <c r="C40" i="88"/>
  <c r="F34" i="88"/>
  <c r="E34" i="88"/>
  <c r="D34" i="88"/>
  <c r="F241" i="87"/>
  <c r="F240" i="87"/>
  <c r="E240" i="87"/>
  <c r="D240" i="87"/>
  <c r="C240" i="87"/>
  <c r="F239" i="87"/>
  <c r="E239" i="87"/>
  <c r="D239" i="87"/>
  <c r="C239" i="87"/>
  <c r="F238" i="87"/>
  <c r="E238" i="87"/>
  <c r="D238" i="87"/>
  <c r="C238" i="87"/>
  <c r="F237" i="87"/>
  <c r="D237" i="87"/>
  <c r="C237" i="87"/>
  <c r="F236" i="87"/>
  <c r="E236" i="87"/>
  <c r="D236" i="87"/>
  <c r="D234" i="87" s="1"/>
  <c r="C236" i="87"/>
  <c r="F235" i="87"/>
  <c r="F234" i="87" s="1"/>
  <c r="E235" i="87"/>
  <c r="D235" i="87"/>
  <c r="C235" i="87"/>
  <c r="C234" i="87" s="1"/>
  <c r="E234" i="87"/>
  <c r="F233" i="87"/>
  <c r="E233" i="87"/>
  <c r="D233" i="87"/>
  <c r="C233" i="87"/>
  <c r="F232" i="87"/>
  <c r="E232" i="87"/>
  <c r="E231" i="87" s="1"/>
  <c r="D232" i="87"/>
  <c r="D231" i="87" s="1"/>
  <c r="C232" i="87"/>
  <c r="F231" i="87"/>
  <c r="C231" i="87"/>
  <c r="F230" i="87"/>
  <c r="E230" i="87"/>
  <c r="D230" i="87"/>
  <c r="D228" i="87" s="1"/>
  <c r="C230" i="87"/>
  <c r="F229" i="87"/>
  <c r="F228" i="87" s="1"/>
  <c r="E229" i="87"/>
  <c r="D229" i="87"/>
  <c r="C229" i="87"/>
  <c r="C228" i="87" s="1"/>
  <c r="E228" i="87"/>
  <c r="F227" i="87"/>
  <c r="E227" i="87"/>
  <c r="D227" i="87"/>
  <c r="C227" i="87"/>
  <c r="F226" i="87"/>
  <c r="E226" i="87"/>
  <c r="E225" i="87" s="1"/>
  <c r="D226" i="87"/>
  <c r="D225" i="87" s="1"/>
  <c r="C226" i="87"/>
  <c r="F225" i="87"/>
  <c r="C225" i="87"/>
  <c r="F224" i="87"/>
  <c r="E224" i="87"/>
  <c r="D224" i="87"/>
  <c r="D222" i="87" s="1"/>
  <c r="C224" i="87"/>
  <c r="F223" i="87"/>
  <c r="F222" i="87" s="1"/>
  <c r="E223" i="87"/>
  <c r="D223" i="87"/>
  <c r="C223" i="87"/>
  <c r="C222" i="87" s="1"/>
  <c r="E222" i="87"/>
  <c r="F221" i="87"/>
  <c r="E221" i="87"/>
  <c r="D221" i="87"/>
  <c r="C221" i="87"/>
  <c r="F220" i="87"/>
  <c r="E220" i="87"/>
  <c r="E219" i="87" s="1"/>
  <c r="D220" i="87"/>
  <c r="D219" i="87" s="1"/>
  <c r="C220" i="87"/>
  <c r="F219" i="87"/>
  <c r="C219" i="87"/>
  <c r="F215" i="87"/>
  <c r="E215" i="87"/>
  <c r="D215" i="87"/>
  <c r="D205" i="87" s="1"/>
  <c r="C215" i="87"/>
  <c r="E205" i="87"/>
  <c r="C205" i="87"/>
  <c r="F194" i="87"/>
  <c r="E194" i="87"/>
  <c r="D194" i="87"/>
  <c r="C194" i="87"/>
  <c r="E184" i="87"/>
  <c r="D184" i="87"/>
  <c r="F174" i="87"/>
  <c r="E174" i="87"/>
  <c r="D174" i="87"/>
  <c r="C174" i="87"/>
  <c r="C164" i="87" s="1"/>
  <c r="F164" i="87"/>
  <c r="E164" i="87"/>
  <c r="D164" i="87"/>
  <c r="C156" i="87"/>
  <c r="F155" i="87"/>
  <c r="F156" i="87" s="1"/>
  <c r="E155" i="87"/>
  <c r="E241" i="87" s="1"/>
  <c r="D155" i="87"/>
  <c r="C155" i="87"/>
  <c r="C241" i="87" s="1"/>
  <c r="F149" i="87"/>
  <c r="E149" i="87"/>
  <c r="D149" i="87"/>
  <c r="F148" i="87"/>
  <c r="E148" i="87"/>
  <c r="D148" i="87"/>
  <c r="C148" i="87"/>
  <c r="C149" i="87" s="1"/>
  <c r="C150" i="87" s="1"/>
  <c r="F147" i="87"/>
  <c r="F150" i="87" s="1"/>
  <c r="E147" i="87"/>
  <c r="E150" i="87" s="1"/>
  <c r="D147" i="87"/>
  <c r="D150" i="87" s="1"/>
  <c r="C147" i="87"/>
  <c r="F134" i="87"/>
  <c r="E134" i="87"/>
  <c r="D134" i="87"/>
  <c r="C134" i="87"/>
  <c r="C105" i="87"/>
  <c r="C135" i="87" s="1"/>
  <c r="F98" i="87"/>
  <c r="F97" i="87"/>
  <c r="E97" i="87"/>
  <c r="D97" i="87"/>
  <c r="C97" i="87"/>
  <c r="F68" i="87"/>
  <c r="E68" i="87"/>
  <c r="E98" i="87" s="1"/>
  <c r="D68" i="87"/>
  <c r="D98" i="87" s="1"/>
  <c r="D60" i="87"/>
  <c r="F57" i="87"/>
  <c r="E57" i="87"/>
  <c r="E237" i="87" s="1"/>
  <c r="F45" i="87"/>
  <c r="E45" i="87"/>
  <c r="E60" i="87" s="1"/>
  <c r="D45" i="87"/>
  <c r="C45" i="87"/>
  <c r="C60" i="87" s="1"/>
  <c r="F42" i="87"/>
  <c r="F60" i="87" s="1"/>
  <c r="E42" i="87"/>
  <c r="D42" i="87"/>
  <c r="C42" i="87"/>
  <c r="F39" i="87"/>
  <c r="E39" i="87"/>
  <c r="C39" i="87"/>
  <c r="F33" i="87"/>
  <c r="E33" i="87"/>
  <c r="D33" i="87"/>
  <c r="F380" i="86"/>
  <c r="E380" i="86"/>
  <c r="D380" i="86"/>
  <c r="C380" i="86"/>
  <c r="F379" i="86"/>
  <c r="E379" i="86"/>
  <c r="D379" i="86"/>
  <c r="C379" i="86"/>
  <c r="F378" i="86"/>
  <c r="E378" i="86"/>
  <c r="D378" i="86"/>
  <c r="C378" i="86"/>
  <c r="F377" i="86"/>
  <c r="F376" i="86" s="1"/>
  <c r="E377" i="86"/>
  <c r="D377" i="86"/>
  <c r="C377" i="86"/>
  <c r="E376" i="86"/>
  <c r="D376" i="86"/>
  <c r="C376" i="86"/>
  <c r="F375" i="86"/>
  <c r="E375" i="86"/>
  <c r="D375" i="86"/>
  <c r="C375" i="86"/>
  <c r="F374" i="86"/>
  <c r="E374" i="86"/>
  <c r="D374" i="86"/>
  <c r="C374" i="86"/>
  <c r="F373" i="86"/>
  <c r="E373" i="86"/>
  <c r="D373" i="86"/>
  <c r="C373" i="86"/>
  <c r="F372" i="86"/>
  <c r="E372" i="86"/>
  <c r="E371" i="86" s="1"/>
  <c r="D372" i="86"/>
  <c r="D371" i="86" s="1"/>
  <c r="C372" i="86"/>
  <c r="C371" i="86" s="1"/>
  <c r="F371" i="86"/>
  <c r="F370" i="86"/>
  <c r="E370" i="86"/>
  <c r="D370" i="86"/>
  <c r="C370" i="86"/>
  <c r="F369" i="86"/>
  <c r="E369" i="86"/>
  <c r="D369" i="86"/>
  <c r="C369" i="86"/>
  <c r="D368" i="86"/>
  <c r="C368" i="86"/>
  <c r="F367" i="86"/>
  <c r="E367" i="86"/>
  <c r="D367" i="86"/>
  <c r="C367" i="86"/>
  <c r="F366" i="86"/>
  <c r="E366" i="86"/>
  <c r="E365" i="86" s="1"/>
  <c r="D366" i="86"/>
  <c r="D365" i="86" s="1"/>
  <c r="C366" i="86"/>
  <c r="C365" i="86" s="1"/>
  <c r="F365" i="86"/>
  <c r="F364" i="86"/>
  <c r="E364" i="86"/>
  <c r="D364" i="86"/>
  <c r="D362" i="86" s="1"/>
  <c r="C364" i="86"/>
  <c r="F363" i="86"/>
  <c r="F362" i="86" s="1"/>
  <c r="E363" i="86"/>
  <c r="D363" i="86"/>
  <c r="C363" i="86"/>
  <c r="E362" i="86"/>
  <c r="C362" i="86"/>
  <c r="F361" i="86"/>
  <c r="E361" i="86"/>
  <c r="D361" i="86"/>
  <c r="C361" i="86"/>
  <c r="F360" i="86"/>
  <c r="E360" i="86"/>
  <c r="E359" i="86" s="1"/>
  <c r="D360" i="86"/>
  <c r="D359" i="86" s="1"/>
  <c r="C360" i="86"/>
  <c r="C359" i="86" s="1"/>
  <c r="F359" i="86"/>
  <c r="F358" i="86"/>
  <c r="E358" i="86"/>
  <c r="D358" i="86"/>
  <c r="D356" i="86" s="1"/>
  <c r="C358" i="86"/>
  <c r="F357" i="86"/>
  <c r="F356" i="86" s="1"/>
  <c r="E357" i="86"/>
  <c r="D357" i="86"/>
  <c r="C357" i="86"/>
  <c r="E356" i="86"/>
  <c r="C356" i="86"/>
  <c r="F355" i="86"/>
  <c r="E355" i="86"/>
  <c r="D355" i="86"/>
  <c r="C355" i="86"/>
  <c r="F354" i="86"/>
  <c r="E354" i="86"/>
  <c r="E353" i="86" s="1"/>
  <c r="D354" i="86"/>
  <c r="D353" i="86" s="1"/>
  <c r="C354" i="86"/>
  <c r="C353" i="86" s="1"/>
  <c r="F353" i="86"/>
  <c r="F352" i="86"/>
  <c r="E352" i="86"/>
  <c r="D352" i="86"/>
  <c r="D350" i="86" s="1"/>
  <c r="C352" i="86"/>
  <c r="F351" i="86"/>
  <c r="F350" i="86" s="1"/>
  <c r="E351" i="86"/>
  <c r="D351" i="86"/>
  <c r="C351" i="86"/>
  <c r="E350" i="86"/>
  <c r="C350" i="86"/>
  <c r="F341" i="86"/>
  <c r="E341" i="86"/>
  <c r="D341" i="86"/>
  <c r="C341" i="86"/>
  <c r="F336" i="86"/>
  <c r="F346" i="86" s="1"/>
  <c r="F328" i="86" s="1"/>
  <c r="E336" i="86"/>
  <c r="E346" i="86" s="1"/>
  <c r="E328" i="86" s="1"/>
  <c r="D336" i="86"/>
  <c r="D346" i="86" s="1"/>
  <c r="D328" i="86" s="1"/>
  <c r="C336" i="86"/>
  <c r="C346" i="86" s="1"/>
  <c r="C328" i="86" s="1"/>
  <c r="F330" i="86"/>
  <c r="E330" i="86"/>
  <c r="D330" i="86"/>
  <c r="E329" i="86"/>
  <c r="C329" i="86"/>
  <c r="F315" i="86"/>
  <c r="E315" i="86"/>
  <c r="D315" i="86"/>
  <c r="C315" i="86"/>
  <c r="F310" i="86"/>
  <c r="F320" i="86" s="1"/>
  <c r="E310" i="86"/>
  <c r="E320" i="86" s="1"/>
  <c r="E302" i="86" s="1"/>
  <c r="D310" i="86"/>
  <c r="D320" i="86" s="1"/>
  <c r="C310" i="86"/>
  <c r="C320" i="86" s="1"/>
  <c r="C302" i="86" s="1"/>
  <c r="C303" i="86" s="1"/>
  <c r="F304" i="86"/>
  <c r="E304" i="86"/>
  <c r="D304" i="86"/>
  <c r="F302" i="86"/>
  <c r="D302" i="86"/>
  <c r="F290" i="86"/>
  <c r="E290" i="86"/>
  <c r="D290" i="86"/>
  <c r="C290" i="86"/>
  <c r="F285" i="86"/>
  <c r="F295" i="86" s="1"/>
  <c r="E285" i="86"/>
  <c r="E295" i="86" s="1"/>
  <c r="D285" i="86"/>
  <c r="D295" i="86" s="1"/>
  <c r="C285" i="86"/>
  <c r="C295" i="86" s="1"/>
  <c r="D281" i="86"/>
  <c r="F280" i="86"/>
  <c r="E280" i="86"/>
  <c r="D280" i="86"/>
  <c r="F279" i="86"/>
  <c r="E279" i="86"/>
  <c r="D279" i="86"/>
  <c r="F278" i="86"/>
  <c r="E278" i="86"/>
  <c r="E281" i="86" s="1"/>
  <c r="D278" i="86"/>
  <c r="C278" i="86"/>
  <c r="F265" i="86"/>
  <c r="E265" i="86"/>
  <c r="D265" i="86"/>
  <c r="C265" i="86"/>
  <c r="F260" i="86"/>
  <c r="F270" i="86" s="1"/>
  <c r="F252" i="86" s="1"/>
  <c r="F255" i="86" s="1"/>
  <c r="E260" i="86"/>
  <c r="D260" i="86"/>
  <c r="D270" i="86" s="1"/>
  <c r="C260" i="86"/>
  <c r="C270" i="86" s="1"/>
  <c r="F254" i="86"/>
  <c r="E254" i="86"/>
  <c r="D254" i="86"/>
  <c r="F253" i="86"/>
  <c r="F256" i="86" s="1"/>
  <c r="E252" i="86"/>
  <c r="E253" i="86" s="1"/>
  <c r="D252" i="86"/>
  <c r="C252" i="86"/>
  <c r="C253" i="86" s="1"/>
  <c r="F241" i="86"/>
  <c r="F236" i="86"/>
  <c r="E236" i="86"/>
  <c r="D236" i="86"/>
  <c r="C236" i="86"/>
  <c r="F231" i="86"/>
  <c r="E231" i="86"/>
  <c r="E241" i="86" s="1"/>
  <c r="D231" i="86"/>
  <c r="D241" i="86" s="1"/>
  <c r="C231" i="86"/>
  <c r="C241" i="86" s="1"/>
  <c r="F225" i="86"/>
  <c r="E225" i="86"/>
  <c r="D225" i="86"/>
  <c r="E215" i="86"/>
  <c r="E197" i="86" s="1"/>
  <c r="F210" i="86"/>
  <c r="E210" i="86"/>
  <c r="D210" i="86"/>
  <c r="C210" i="86"/>
  <c r="F205" i="86"/>
  <c r="F215" i="86" s="1"/>
  <c r="E205" i="86"/>
  <c r="D205" i="86"/>
  <c r="D215" i="86" s="1"/>
  <c r="D197" i="86" s="1"/>
  <c r="C205" i="86"/>
  <c r="C215" i="86" s="1"/>
  <c r="C197" i="86" s="1"/>
  <c r="C198" i="86" s="1"/>
  <c r="F199" i="86"/>
  <c r="E199" i="86"/>
  <c r="D199" i="86"/>
  <c r="F197" i="86"/>
  <c r="F185" i="86"/>
  <c r="E185" i="86"/>
  <c r="D185" i="86"/>
  <c r="C185" i="86"/>
  <c r="F180" i="86"/>
  <c r="E180" i="86"/>
  <c r="E190" i="86" s="1"/>
  <c r="D180" i="86"/>
  <c r="C180" i="86"/>
  <c r="C190" i="86" s="1"/>
  <c r="F176" i="86"/>
  <c r="F175" i="86"/>
  <c r="F174" i="86"/>
  <c r="E174" i="86"/>
  <c r="D174" i="86"/>
  <c r="F173" i="86"/>
  <c r="E173" i="86"/>
  <c r="C173" i="86"/>
  <c r="D165" i="86"/>
  <c r="F160" i="86"/>
  <c r="E160" i="86"/>
  <c r="D160" i="86"/>
  <c r="F155" i="86"/>
  <c r="E155" i="86"/>
  <c r="E165" i="86" s="1"/>
  <c r="E147" i="86" s="1"/>
  <c r="D155" i="86"/>
  <c r="C155" i="86"/>
  <c r="C165" i="86" s="1"/>
  <c r="C147" i="86" s="1"/>
  <c r="C148" i="86" s="1"/>
  <c r="F149" i="86"/>
  <c r="E149" i="86"/>
  <c r="D149" i="86"/>
  <c r="D147" i="86"/>
  <c r="F136" i="86"/>
  <c r="F135" i="86"/>
  <c r="E135" i="86"/>
  <c r="D135" i="86"/>
  <c r="C135" i="86"/>
  <c r="F108" i="86"/>
  <c r="E108" i="86"/>
  <c r="D108" i="86"/>
  <c r="F106" i="86"/>
  <c r="F107" i="86" s="1"/>
  <c r="E106" i="86"/>
  <c r="C106" i="86"/>
  <c r="C107" i="86" s="1"/>
  <c r="F98" i="86"/>
  <c r="E98" i="86"/>
  <c r="D98" i="86"/>
  <c r="D99" i="86" s="1"/>
  <c r="C98" i="86"/>
  <c r="F83" i="86"/>
  <c r="E83" i="86"/>
  <c r="D83" i="86"/>
  <c r="C83" i="86"/>
  <c r="F71" i="86"/>
  <c r="E71" i="86"/>
  <c r="D71" i="86"/>
  <c r="D70" i="86"/>
  <c r="D69" i="86"/>
  <c r="F54" i="86"/>
  <c r="E54" i="86"/>
  <c r="E57" i="86" s="1"/>
  <c r="F51" i="86"/>
  <c r="E51" i="86"/>
  <c r="D51" i="86"/>
  <c r="C51" i="86"/>
  <c r="F48" i="86"/>
  <c r="E48" i="86"/>
  <c r="D48" i="86"/>
  <c r="C48" i="86"/>
  <c r="C57" i="86" s="1"/>
  <c r="F42" i="86"/>
  <c r="E42" i="86"/>
  <c r="D42" i="86"/>
  <c r="C42" i="86"/>
  <c r="F39" i="86"/>
  <c r="E39" i="86"/>
  <c r="D39" i="86"/>
  <c r="C39" i="86"/>
  <c r="F36" i="86"/>
  <c r="E36" i="86"/>
  <c r="D36" i="86"/>
  <c r="C36" i="86"/>
  <c r="F30" i="86"/>
  <c r="E30" i="86"/>
  <c r="D30" i="86"/>
  <c r="F151" i="85"/>
  <c r="E151" i="85"/>
  <c r="D151" i="85"/>
  <c r="C151" i="85"/>
  <c r="F150" i="85"/>
  <c r="E150" i="85"/>
  <c r="D150" i="85"/>
  <c r="C150" i="85"/>
  <c r="F149" i="85"/>
  <c r="E149" i="85"/>
  <c r="D149" i="85"/>
  <c r="C149" i="85"/>
  <c r="F148" i="85"/>
  <c r="F147" i="85" s="1"/>
  <c r="E148" i="85"/>
  <c r="E147" i="85" s="1"/>
  <c r="D148" i="85"/>
  <c r="D147" i="85" s="1"/>
  <c r="C148" i="85"/>
  <c r="C147" i="85"/>
  <c r="F146" i="85"/>
  <c r="E146" i="85"/>
  <c r="D146" i="85"/>
  <c r="C146" i="85"/>
  <c r="F145" i="85"/>
  <c r="E145" i="85"/>
  <c r="D145" i="85"/>
  <c r="C145" i="85"/>
  <c r="F144" i="85"/>
  <c r="E144" i="85"/>
  <c r="D144" i="85"/>
  <c r="C144" i="85"/>
  <c r="F143" i="85"/>
  <c r="F142" i="85" s="1"/>
  <c r="E143" i="85"/>
  <c r="E142" i="85" s="1"/>
  <c r="D143" i="85"/>
  <c r="C143" i="85"/>
  <c r="D142" i="85"/>
  <c r="C142" i="85"/>
  <c r="F141" i="85"/>
  <c r="E141" i="85"/>
  <c r="D141" i="85"/>
  <c r="C141" i="85"/>
  <c r="F140" i="85"/>
  <c r="E140" i="85"/>
  <c r="D140" i="85"/>
  <c r="D139" i="85" s="1"/>
  <c r="C140" i="85"/>
  <c r="C139" i="85" s="1"/>
  <c r="F139" i="85"/>
  <c r="E139" i="85"/>
  <c r="F138" i="85"/>
  <c r="E138" i="85"/>
  <c r="D138" i="85"/>
  <c r="C138" i="85"/>
  <c r="C136" i="85" s="1"/>
  <c r="F137" i="85"/>
  <c r="F136" i="85" s="1"/>
  <c r="E137" i="85"/>
  <c r="E136" i="85" s="1"/>
  <c r="D137" i="85"/>
  <c r="C137" i="85"/>
  <c r="D136" i="85"/>
  <c r="F135" i="85"/>
  <c r="E135" i="85"/>
  <c r="D135" i="85"/>
  <c r="C135" i="85"/>
  <c r="F134" i="85"/>
  <c r="E134" i="85"/>
  <c r="D134" i="85"/>
  <c r="D133" i="85" s="1"/>
  <c r="C134" i="85"/>
  <c r="C133" i="85" s="1"/>
  <c r="F133" i="85"/>
  <c r="E133" i="85"/>
  <c r="E132" i="85" s="1"/>
  <c r="C132" i="85"/>
  <c r="F124" i="85"/>
  <c r="E124" i="85"/>
  <c r="D124" i="85"/>
  <c r="C124" i="85"/>
  <c r="F119" i="85"/>
  <c r="E119" i="85"/>
  <c r="D119" i="85"/>
  <c r="C119" i="85"/>
  <c r="C129" i="85" s="1"/>
  <c r="C111" i="85" s="1"/>
  <c r="F111" i="85"/>
  <c r="E111" i="85"/>
  <c r="D111" i="85"/>
  <c r="F100" i="85"/>
  <c r="F82" i="85" s="1"/>
  <c r="F95" i="85"/>
  <c r="E95" i="85"/>
  <c r="E100" i="85" s="1"/>
  <c r="E82" i="85" s="1"/>
  <c r="E131" i="85" s="1"/>
  <c r="E152" i="85" s="1"/>
  <c r="D95" i="85"/>
  <c r="D100" i="85" s="1"/>
  <c r="D82" i="85" s="1"/>
  <c r="C95" i="85"/>
  <c r="C100" i="85" s="1"/>
  <c r="C82" i="85" s="1"/>
  <c r="F90" i="85"/>
  <c r="E90" i="85"/>
  <c r="D90" i="85"/>
  <c r="C90" i="85"/>
  <c r="F75" i="85"/>
  <c r="F57" i="85" s="1"/>
  <c r="F70" i="85"/>
  <c r="E70" i="85"/>
  <c r="D70" i="85"/>
  <c r="C70" i="85"/>
  <c r="F65" i="85"/>
  <c r="E65" i="85"/>
  <c r="E75" i="85" s="1"/>
  <c r="E57" i="85" s="1"/>
  <c r="E60" i="85" s="1"/>
  <c r="D65" i="85"/>
  <c r="D75" i="85" s="1"/>
  <c r="D57" i="85" s="1"/>
  <c r="C65" i="85"/>
  <c r="C75" i="85" s="1"/>
  <c r="C57" i="85" s="1"/>
  <c r="C58" i="85" s="1"/>
  <c r="F59" i="85"/>
  <c r="E59" i="85"/>
  <c r="D59" i="85"/>
  <c r="E58" i="85"/>
  <c r="E45" i="85"/>
  <c r="E28" i="85" s="1"/>
  <c r="F42" i="85"/>
  <c r="E42" i="85"/>
  <c r="D42" i="85"/>
  <c r="C42" i="85"/>
  <c r="F39" i="85"/>
  <c r="F45" i="85" s="1"/>
  <c r="F28" i="85" s="1"/>
  <c r="E39" i="85"/>
  <c r="D39" i="85"/>
  <c r="D45" i="85" s="1"/>
  <c r="D28" i="85" s="1"/>
  <c r="C39" i="85"/>
  <c r="C45" i="85" s="1"/>
  <c r="C28" i="85" s="1"/>
  <c r="C29" i="85" s="1"/>
  <c r="F36" i="85"/>
  <c r="E36" i="85"/>
  <c r="D36" i="85"/>
  <c r="C36" i="85"/>
  <c r="F30" i="85"/>
  <c r="E30" i="85"/>
  <c r="D30" i="85"/>
  <c r="F234" i="84"/>
  <c r="E234" i="84"/>
  <c r="D234" i="84"/>
  <c r="C234" i="84"/>
  <c r="F233" i="84"/>
  <c r="E233" i="84"/>
  <c r="D233" i="84"/>
  <c r="C233" i="84"/>
  <c r="F232" i="84"/>
  <c r="E232" i="84"/>
  <c r="D232" i="84"/>
  <c r="C232" i="84"/>
  <c r="F231" i="84"/>
  <c r="F230" i="84" s="1"/>
  <c r="E231" i="84"/>
  <c r="E230" i="84" s="1"/>
  <c r="D231" i="84"/>
  <c r="D230" i="84" s="1"/>
  <c r="C231" i="84"/>
  <c r="C230" i="84"/>
  <c r="F229" i="84"/>
  <c r="E229" i="84"/>
  <c r="D229" i="84"/>
  <c r="C229" i="84"/>
  <c r="F228" i="84"/>
  <c r="E228" i="84"/>
  <c r="D228" i="84"/>
  <c r="C228" i="84"/>
  <c r="F227" i="84"/>
  <c r="E227" i="84"/>
  <c r="D227" i="84"/>
  <c r="C227" i="84"/>
  <c r="F226" i="84"/>
  <c r="E226" i="84"/>
  <c r="D226" i="84"/>
  <c r="C226" i="84"/>
  <c r="C225" i="84" s="1"/>
  <c r="F225" i="84"/>
  <c r="E225" i="84"/>
  <c r="D225" i="84"/>
  <c r="F224" i="84"/>
  <c r="E224" i="84"/>
  <c r="D224" i="84"/>
  <c r="C224" i="84"/>
  <c r="F223" i="84"/>
  <c r="F222" i="84" s="1"/>
  <c r="E223" i="84"/>
  <c r="E222" i="84" s="1"/>
  <c r="D223" i="84"/>
  <c r="D222" i="84" s="1"/>
  <c r="C223" i="84"/>
  <c r="C222" i="84"/>
  <c r="F221" i="84"/>
  <c r="E221" i="84"/>
  <c r="D221" i="84"/>
  <c r="C221" i="84"/>
  <c r="F220" i="84"/>
  <c r="E220" i="84"/>
  <c r="D220" i="84"/>
  <c r="C220" i="84"/>
  <c r="C219" i="84" s="1"/>
  <c r="F219" i="84"/>
  <c r="E219" i="84"/>
  <c r="D219" i="84"/>
  <c r="F218" i="84"/>
  <c r="E218" i="84"/>
  <c r="D218" i="84"/>
  <c r="C218" i="84"/>
  <c r="F217" i="84"/>
  <c r="F216" i="84" s="1"/>
  <c r="E217" i="84"/>
  <c r="E216" i="84" s="1"/>
  <c r="D217" i="84"/>
  <c r="D216" i="84" s="1"/>
  <c r="C217" i="84"/>
  <c r="C216" i="84"/>
  <c r="F215" i="84"/>
  <c r="E215" i="84"/>
  <c r="D215" i="84"/>
  <c r="C215" i="84"/>
  <c r="F214" i="84"/>
  <c r="E214" i="84"/>
  <c r="D214" i="84"/>
  <c r="C214" i="84"/>
  <c r="C213" i="84" s="1"/>
  <c r="F213" i="84"/>
  <c r="E213" i="84"/>
  <c r="D213" i="84"/>
  <c r="F212" i="84"/>
  <c r="E212" i="84"/>
  <c r="D212" i="84"/>
  <c r="C212" i="84"/>
  <c r="F211" i="84"/>
  <c r="F210" i="84" s="1"/>
  <c r="E211" i="84"/>
  <c r="E210" i="84" s="1"/>
  <c r="D211" i="84"/>
  <c r="D210" i="84" s="1"/>
  <c r="C211" i="84"/>
  <c r="C210" i="84"/>
  <c r="F209" i="84"/>
  <c r="E209" i="84"/>
  <c r="D209" i="84"/>
  <c r="C209" i="84"/>
  <c r="F208" i="84"/>
  <c r="E208" i="84"/>
  <c r="D208" i="84"/>
  <c r="C208" i="84"/>
  <c r="C207" i="84" s="1"/>
  <c r="F207" i="84"/>
  <c r="E207" i="84"/>
  <c r="D207" i="84"/>
  <c r="F206" i="84"/>
  <c r="E206" i="84"/>
  <c r="D206" i="84"/>
  <c r="C206" i="84"/>
  <c r="F205" i="84"/>
  <c r="F204" i="84" s="1"/>
  <c r="E205" i="84"/>
  <c r="E204" i="84" s="1"/>
  <c r="D205" i="84"/>
  <c r="D204" i="84" s="1"/>
  <c r="C205" i="84"/>
  <c r="C204" i="84"/>
  <c r="F203" i="84"/>
  <c r="D203" i="84"/>
  <c r="F195" i="84"/>
  <c r="E195" i="84"/>
  <c r="D195" i="84"/>
  <c r="C195" i="84"/>
  <c r="F190" i="84"/>
  <c r="F200" i="84" s="1"/>
  <c r="F182" i="84" s="1"/>
  <c r="E190" i="84"/>
  <c r="E200" i="84" s="1"/>
  <c r="D190" i="84"/>
  <c r="D200" i="84" s="1"/>
  <c r="D182" i="84" s="1"/>
  <c r="C190" i="84"/>
  <c r="C200" i="84" s="1"/>
  <c r="C182" i="84" s="1"/>
  <c r="F184" i="84"/>
  <c r="E184" i="84"/>
  <c r="D184" i="84"/>
  <c r="C183" i="84"/>
  <c r="E182" i="84"/>
  <c r="F169" i="84"/>
  <c r="E169" i="84"/>
  <c r="D169" i="84"/>
  <c r="C169" i="84"/>
  <c r="F164" i="84"/>
  <c r="F174" i="84" s="1"/>
  <c r="F156" i="84" s="1"/>
  <c r="E164" i="84"/>
  <c r="E174" i="84" s="1"/>
  <c r="E156" i="84" s="1"/>
  <c r="D164" i="84"/>
  <c r="D174" i="84" s="1"/>
  <c r="D156" i="84" s="1"/>
  <c r="C164" i="84"/>
  <c r="C174" i="84" s="1"/>
  <c r="C156" i="84" s="1"/>
  <c r="C157" i="84" s="1"/>
  <c r="F158" i="84"/>
  <c r="E158" i="84"/>
  <c r="D158" i="84"/>
  <c r="F157" i="84"/>
  <c r="F149" i="84"/>
  <c r="F144" i="84"/>
  <c r="E144" i="84"/>
  <c r="D144" i="84"/>
  <c r="C144" i="84"/>
  <c r="F139" i="84"/>
  <c r="E139" i="84"/>
  <c r="E149" i="84" s="1"/>
  <c r="D139" i="84"/>
  <c r="D149" i="84" s="1"/>
  <c r="D131" i="84" s="1"/>
  <c r="C139" i="84"/>
  <c r="C149" i="84" s="1"/>
  <c r="F134" i="84"/>
  <c r="F133" i="84"/>
  <c r="E133" i="84"/>
  <c r="D133" i="84"/>
  <c r="F132" i="84"/>
  <c r="E132" i="84"/>
  <c r="C132" i="84"/>
  <c r="F119" i="84"/>
  <c r="E119" i="84"/>
  <c r="D119" i="84"/>
  <c r="C119" i="84"/>
  <c r="F114" i="84"/>
  <c r="F124" i="84" s="1"/>
  <c r="F106" i="84" s="1"/>
  <c r="E114" i="84"/>
  <c r="E124" i="84" s="1"/>
  <c r="D114" i="84"/>
  <c r="D124" i="84" s="1"/>
  <c r="D106" i="84" s="1"/>
  <c r="C114" i="84"/>
  <c r="C124" i="84" s="1"/>
  <c r="F108" i="84"/>
  <c r="E108" i="84"/>
  <c r="D108" i="84"/>
  <c r="C106" i="84"/>
  <c r="E95" i="84"/>
  <c r="F85" i="84"/>
  <c r="F94" i="84" s="1"/>
  <c r="E85" i="84"/>
  <c r="E94" i="84" s="1"/>
  <c r="E65" i="84" s="1"/>
  <c r="D85" i="84"/>
  <c r="C85" i="84"/>
  <c r="F79" i="84"/>
  <c r="E79" i="84"/>
  <c r="D79" i="84"/>
  <c r="D94" i="84" s="1"/>
  <c r="C79" i="84"/>
  <c r="C94" i="84" s="1"/>
  <c r="F67" i="84"/>
  <c r="E67" i="84"/>
  <c r="D67" i="84"/>
  <c r="D65" i="84"/>
  <c r="F58" i="84"/>
  <c r="D57" i="84"/>
  <c r="F54" i="84"/>
  <c r="F57" i="84" s="1"/>
  <c r="E54" i="84"/>
  <c r="D54" i="84"/>
  <c r="F51" i="84"/>
  <c r="E51" i="84"/>
  <c r="E57" i="84" s="1"/>
  <c r="D51" i="84"/>
  <c r="C51" i="84"/>
  <c r="F42" i="84"/>
  <c r="E42" i="84"/>
  <c r="D42" i="84"/>
  <c r="C42" i="84"/>
  <c r="F39" i="84"/>
  <c r="E39" i="84"/>
  <c r="D39" i="84"/>
  <c r="C39" i="84"/>
  <c r="F36" i="84"/>
  <c r="E36" i="84"/>
  <c r="D36" i="84"/>
  <c r="C36" i="84"/>
  <c r="F30" i="84"/>
  <c r="E30" i="84"/>
  <c r="D30" i="84"/>
  <c r="F28" i="84"/>
  <c r="F29" i="84" s="1"/>
  <c r="F125" i="83"/>
  <c r="E125" i="83"/>
  <c r="D125" i="83"/>
  <c r="F124" i="83"/>
  <c r="E124" i="83"/>
  <c r="D124" i="83"/>
  <c r="C124" i="83"/>
  <c r="F123" i="83"/>
  <c r="E123" i="83"/>
  <c r="D123" i="83"/>
  <c r="C123" i="83"/>
  <c r="F122" i="83"/>
  <c r="E122" i="83"/>
  <c r="D122" i="83"/>
  <c r="C122" i="83"/>
  <c r="D121" i="83"/>
  <c r="F120" i="83"/>
  <c r="E120" i="83"/>
  <c r="D120" i="83"/>
  <c r="C120" i="83"/>
  <c r="F119" i="83"/>
  <c r="E119" i="83"/>
  <c r="D119" i="83"/>
  <c r="C119" i="83"/>
  <c r="F118" i="83"/>
  <c r="E118" i="83"/>
  <c r="D118" i="83"/>
  <c r="C118" i="83"/>
  <c r="F117" i="83"/>
  <c r="E117" i="83"/>
  <c r="D117" i="83"/>
  <c r="C117" i="83"/>
  <c r="F116" i="83"/>
  <c r="E116" i="83"/>
  <c r="D116" i="83"/>
  <c r="C116" i="83"/>
  <c r="F115" i="83"/>
  <c r="E115" i="83"/>
  <c r="D115" i="83"/>
  <c r="C115" i="83"/>
  <c r="F114" i="83"/>
  <c r="E114" i="83"/>
  <c r="D114" i="83"/>
  <c r="C114" i="83"/>
  <c r="F113" i="83"/>
  <c r="E113" i="83"/>
  <c r="D113" i="83"/>
  <c r="C113" i="83"/>
  <c r="F112" i="83"/>
  <c r="E112" i="83"/>
  <c r="D112" i="83"/>
  <c r="C112" i="83"/>
  <c r="F111" i="83"/>
  <c r="E111" i="83"/>
  <c r="D111" i="83"/>
  <c r="C111" i="83"/>
  <c r="F110" i="83"/>
  <c r="E110" i="83"/>
  <c r="D110" i="83"/>
  <c r="C110" i="83"/>
  <c r="F109" i="83"/>
  <c r="F108" i="83"/>
  <c r="E108" i="83"/>
  <c r="D108" i="83"/>
  <c r="C108" i="83"/>
  <c r="F107" i="83"/>
  <c r="E107" i="83"/>
  <c r="D107" i="83"/>
  <c r="C107" i="83"/>
  <c r="D106" i="83"/>
  <c r="F105" i="83"/>
  <c r="E105" i="83"/>
  <c r="D105" i="83"/>
  <c r="C105" i="83"/>
  <c r="F104" i="83"/>
  <c r="E104" i="83"/>
  <c r="D104" i="83"/>
  <c r="C104" i="83"/>
  <c r="F103" i="83"/>
  <c r="F102" i="83" s="1"/>
  <c r="D92" i="83"/>
  <c r="F91" i="83"/>
  <c r="E91" i="83"/>
  <c r="D91" i="83"/>
  <c r="F90" i="83"/>
  <c r="E90" i="83"/>
  <c r="D90" i="83"/>
  <c r="F89" i="83"/>
  <c r="F92" i="83" s="1"/>
  <c r="E89" i="83"/>
  <c r="E92" i="83" s="1"/>
  <c r="D89" i="83"/>
  <c r="C89" i="83"/>
  <c r="C125" i="83" s="1"/>
  <c r="F80" i="83"/>
  <c r="E80" i="83"/>
  <c r="D80" i="83"/>
  <c r="C80" i="83"/>
  <c r="E74" i="83"/>
  <c r="F73" i="83"/>
  <c r="E73" i="83"/>
  <c r="D73" i="83"/>
  <c r="F72" i="83"/>
  <c r="E72" i="83"/>
  <c r="D72" i="83"/>
  <c r="F71" i="83"/>
  <c r="F74" i="83" s="1"/>
  <c r="E71" i="83"/>
  <c r="D71" i="83"/>
  <c r="D74" i="83" s="1"/>
  <c r="C71" i="83"/>
  <c r="D59" i="83"/>
  <c r="E56" i="83"/>
  <c r="E121" i="83" s="1"/>
  <c r="C56" i="83"/>
  <c r="C59" i="83" s="1"/>
  <c r="F44" i="83"/>
  <c r="E44" i="83"/>
  <c r="E109" i="83" s="1"/>
  <c r="D44" i="83"/>
  <c r="D109" i="83" s="1"/>
  <c r="C44" i="83"/>
  <c r="C109" i="83" s="1"/>
  <c r="F41" i="83"/>
  <c r="F106" i="83" s="1"/>
  <c r="E41" i="83"/>
  <c r="E106" i="83" s="1"/>
  <c r="D41" i="83"/>
  <c r="C41" i="83"/>
  <c r="C106" i="83" s="1"/>
  <c r="F38" i="83"/>
  <c r="E38" i="83"/>
  <c r="E103" i="83" s="1"/>
  <c r="E102" i="83" s="1"/>
  <c r="D38" i="83"/>
  <c r="D103" i="83" s="1"/>
  <c r="D102" i="83" s="1"/>
  <c r="C38" i="83"/>
  <c r="C103" i="83" s="1"/>
  <c r="F33" i="83"/>
  <c r="E33" i="83"/>
  <c r="D33" i="83"/>
  <c r="F32" i="83"/>
  <c r="E32" i="83"/>
  <c r="D32" i="83"/>
  <c r="F31" i="83"/>
  <c r="F34" i="83" s="1"/>
  <c r="E31" i="83"/>
  <c r="E34" i="83" s="1"/>
  <c r="D31" i="83"/>
  <c r="D34" i="83" s="1"/>
  <c r="C31" i="83"/>
  <c r="E504" i="82"/>
  <c r="D504" i="82"/>
  <c r="C504" i="82"/>
  <c r="B504" i="82"/>
  <c r="E503" i="82"/>
  <c r="D503" i="82"/>
  <c r="C503" i="82"/>
  <c r="B503" i="82"/>
  <c r="D502" i="82"/>
  <c r="C502" i="82"/>
  <c r="E501" i="82"/>
  <c r="D501" i="82"/>
  <c r="D500" i="82" s="1"/>
  <c r="C501" i="82"/>
  <c r="B501" i="82"/>
  <c r="B500" i="82" s="1"/>
  <c r="E500" i="82"/>
  <c r="E493" i="82"/>
  <c r="D493" i="82"/>
  <c r="C493" i="82"/>
  <c r="B493" i="82"/>
  <c r="E492" i="82"/>
  <c r="D492" i="82"/>
  <c r="C492" i="82"/>
  <c r="B492" i="82"/>
  <c r="E491" i="82"/>
  <c r="D491" i="82"/>
  <c r="C491" i="82"/>
  <c r="E490" i="82"/>
  <c r="D490" i="82"/>
  <c r="C490" i="82"/>
  <c r="B490" i="82"/>
  <c r="E489" i="82"/>
  <c r="D489" i="82"/>
  <c r="D488" i="82" s="1"/>
  <c r="C489" i="82"/>
  <c r="C488" i="82" s="1"/>
  <c r="B489" i="82"/>
  <c r="B488" i="82" s="1"/>
  <c r="E488" i="82"/>
  <c r="E487" i="82"/>
  <c r="D487" i="82"/>
  <c r="C487" i="82"/>
  <c r="C485" i="82" s="1"/>
  <c r="B487" i="82"/>
  <c r="E486" i="82"/>
  <c r="E485" i="82" s="1"/>
  <c r="D486" i="82"/>
  <c r="C486" i="82"/>
  <c r="B486" i="82"/>
  <c r="D485" i="82"/>
  <c r="B485" i="82"/>
  <c r="E484" i="82"/>
  <c r="D484" i="82"/>
  <c r="C484" i="82"/>
  <c r="B484" i="82"/>
  <c r="E483" i="82"/>
  <c r="D483" i="82"/>
  <c r="D482" i="82" s="1"/>
  <c r="C483" i="82"/>
  <c r="C482" i="82" s="1"/>
  <c r="B483" i="82"/>
  <c r="B482" i="82" s="1"/>
  <c r="E482" i="82"/>
  <c r="E481" i="82"/>
  <c r="D481" i="82"/>
  <c r="C481" i="82"/>
  <c r="B481" i="82"/>
  <c r="E480" i="82"/>
  <c r="B480" i="82"/>
  <c r="E478" i="82"/>
  <c r="D478" i="82"/>
  <c r="C478" i="82"/>
  <c r="B478" i="82"/>
  <c r="E477" i="82"/>
  <c r="D477" i="82"/>
  <c r="C477" i="82"/>
  <c r="C476" i="82" s="1"/>
  <c r="B477" i="82"/>
  <c r="E476" i="82"/>
  <c r="D476" i="82"/>
  <c r="B476" i="82"/>
  <c r="E475" i="82"/>
  <c r="D475" i="82"/>
  <c r="C475" i="82"/>
  <c r="B475" i="82"/>
  <c r="E474" i="82"/>
  <c r="E473" i="82" s="1"/>
  <c r="D474" i="82"/>
  <c r="D473" i="82" s="1"/>
  <c r="C474" i="82"/>
  <c r="B474" i="82"/>
  <c r="B473" i="82" s="1"/>
  <c r="C473" i="82"/>
  <c r="E469" i="82"/>
  <c r="D469" i="82"/>
  <c r="B469" i="82"/>
  <c r="E464" i="82"/>
  <c r="D464" i="82"/>
  <c r="C464" i="82"/>
  <c r="C469" i="82" s="1"/>
  <c r="B464" i="82"/>
  <c r="E453" i="82"/>
  <c r="D453" i="82"/>
  <c r="C453" i="82"/>
  <c r="C452" i="82"/>
  <c r="C455" i="82" s="1"/>
  <c r="D451" i="82"/>
  <c r="B451" i="82"/>
  <c r="D444" i="82"/>
  <c r="E439" i="82"/>
  <c r="E444" i="82" s="1"/>
  <c r="D439" i="82"/>
  <c r="C439" i="82"/>
  <c r="C444" i="82" s="1"/>
  <c r="B439" i="82"/>
  <c r="B444" i="82" s="1"/>
  <c r="B426" i="82" s="1"/>
  <c r="E429" i="82"/>
  <c r="D429" i="82"/>
  <c r="E428" i="82"/>
  <c r="D428" i="82"/>
  <c r="C428" i="82"/>
  <c r="E427" i="82"/>
  <c r="E430" i="82" s="1"/>
  <c r="D427" i="82"/>
  <c r="D430" i="82" s="1"/>
  <c r="C427" i="82"/>
  <c r="D418" i="82"/>
  <c r="B418" i="82"/>
  <c r="E413" i="82"/>
  <c r="E418" i="82" s="1"/>
  <c r="D413" i="82"/>
  <c r="C413" i="82"/>
  <c r="C418" i="82" s="1"/>
  <c r="B413" i="82"/>
  <c r="E404" i="82"/>
  <c r="E403" i="82"/>
  <c r="D403" i="82"/>
  <c r="C403" i="82"/>
  <c r="E402" i="82"/>
  <c r="C402" i="82"/>
  <c r="C405" i="82" s="1"/>
  <c r="E401" i="82"/>
  <c r="D401" i="82"/>
  <c r="D404" i="82" s="1"/>
  <c r="C401" i="82"/>
  <c r="B401" i="82"/>
  <c r="B402" i="82" s="1"/>
  <c r="E390" i="82"/>
  <c r="C390" i="82"/>
  <c r="E385" i="82"/>
  <c r="D385" i="82"/>
  <c r="D390" i="82" s="1"/>
  <c r="C385" i="82"/>
  <c r="B385" i="82"/>
  <c r="B390" i="82" s="1"/>
  <c r="B373" i="82" s="1"/>
  <c r="E376" i="82"/>
  <c r="D376" i="82"/>
  <c r="E375" i="82"/>
  <c r="D375" i="82"/>
  <c r="C375" i="82"/>
  <c r="E374" i="82"/>
  <c r="D374" i="82"/>
  <c r="D377" i="82" s="1"/>
  <c r="C374" i="82"/>
  <c r="C362" i="82"/>
  <c r="E361" i="82"/>
  <c r="E346" i="82"/>
  <c r="D346" i="82"/>
  <c r="D361" i="82" s="1"/>
  <c r="C346" i="82"/>
  <c r="C361" i="82" s="1"/>
  <c r="C332" i="82" s="1"/>
  <c r="B346" i="82"/>
  <c r="B361" i="82" s="1"/>
  <c r="B332" i="82" s="1"/>
  <c r="B333" i="82" s="1"/>
  <c r="E334" i="82"/>
  <c r="D334" i="82"/>
  <c r="C334" i="82"/>
  <c r="D332" i="82"/>
  <c r="E324" i="82"/>
  <c r="E325" i="82" s="1"/>
  <c r="D324" i="82"/>
  <c r="C324" i="82"/>
  <c r="C325" i="82" s="1"/>
  <c r="B324" i="82"/>
  <c r="E309" i="82"/>
  <c r="D309" i="82"/>
  <c r="C309" i="82"/>
  <c r="B309" i="82"/>
  <c r="E297" i="82"/>
  <c r="D297" i="82"/>
  <c r="C297" i="82"/>
  <c r="E296" i="82"/>
  <c r="C296" i="82"/>
  <c r="E295" i="82"/>
  <c r="C295" i="82"/>
  <c r="C288" i="82"/>
  <c r="D287" i="82"/>
  <c r="B287" i="82"/>
  <c r="E272" i="82"/>
  <c r="E287" i="82" s="1"/>
  <c r="D272" i="82"/>
  <c r="C272" i="82"/>
  <c r="C287" i="82" s="1"/>
  <c r="C258" i="82" s="1"/>
  <c r="B272" i="82"/>
  <c r="E260" i="82"/>
  <c r="D260" i="82"/>
  <c r="C260" i="82"/>
  <c r="D258" i="82"/>
  <c r="D259" i="82" s="1"/>
  <c r="E250" i="82"/>
  <c r="C250" i="82"/>
  <c r="E235" i="82"/>
  <c r="D235" i="82"/>
  <c r="D250" i="82" s="1"/>
  <c r="C235" i="82"/>
  <c r="B235" i="82"/>
  <c r="B250" i="82" s="1"/>
  <c r="B221" i="82" s="1"/>
  <c r="B222" i="82" s="1"/>
  <c r="E223" i="82"/>
  <c r="D223" i="82"/>
  <c r="C223" i="82"/>
  <c r="D214" i="82"/>
  <c r="E213" i="82"/>
  <c r="E214" i="82" s="1"/>
  <c r="C213" i="82"/>
  <c r="B213" i="82"/>
  <c r="E198" i="82"/>
  <c r="D198" i="82"/>
  <c r="D213" i="82" s="1"/>
  <c r="D184" i="82" s="1"/>
  <c r="C198" i="82"/>
  <c r="B198" i="82"/>
  <c r="E187" i="82"/>
  <c r="E186" i="82"/>
  <c r="D186" i="82"/>
  <c r="C186" i="82"/>
  <c r="E184" i="82"/>
  <c r="E185" i="82" s="1"/>
  <c r="E176" i="82"/>
  <c r="E170" i="82"/>
  <c r="D170" i="82"/>
  <c r="D176" i="82" s="1"/>
  <c r="C170" i="82"/>
  <c r="C176" i="82" s="1"/>
  <c r="C147" i="82" s="1"/>
  <c r="B170" i="82"/>
  <c r="E161" i="82"/>
  <c r="D161" i="82"/>
  <c r="C161" i="82"/>
  <c r="B161" i="82"/>
  <c r="B176" i="82" s="1"/>
  <c r="E149" i="82"/>
  <c r="D149" i="82"/>
  <c r="C149" i="82"/>
  <c r="D140" i="82"/>
  <c r="B140" i="82"/>
  <c r="E133" i="82"/>
  <c r="E139" i="82" s="1"/>
  <c r="D133" i="82"/>
  <c r="D139" i="82" s="1"/>
  <c r="D110" i="82" s="1"/>
  <c r="C133" i="82"/>
  <c r="B133" i="82"/>
  <c r="B139" i="82" s="1"/>
  <c r="B110" i="82" s="1"/>
  <c r="B111" i="82" s="1"/>
  <c r="E124" i="82"/>
  <c r="D124" i="82"/>
  <c r="C124" i="82"/>
  <c r="C139" i="82" s="1"/>
  <c r="B124" i="82"/>
  <c r="E112" i="82"/>
  <c r="D112" i="82"/>
  <c r="C112" i="82"/>
  <c r="E103" i="82"/>
  <c r="C103" i="82"/>
  <c r="D102" i="82"/>
  <c r="B102" i="82"/>
  <c r="E87" i="82"/>
  <c r="E102" i="82" s="1"/>
  <c r="E73" i="82" s="1"/>
  <c r="D87" i="82"/>
  <c r="C87" i="82"/>
  <c r="C102" i="82" s="1"/>
  <c r="C73" i="82" s="1"/>
  <c r="B87" i="82"/>
  <c r="D76" i="82"/>
  <c r="E75" i="82"/>
  <c r="D75" i="82"/>
  <c r="C75" i="82"/>
  <c r="D73" i="82"/>
  <c r="D74" i="82" s="1"/>
  <c r="D65" i="82"/>
  <c r="B62" i="82"/>
  <c r="B65" i="82" s="1"/>
  <c r="E51" i="82"/>
  <c r="E50" i="82" s="1"/>
  <c r="E65" i="82" s="1"/>
  <c r="D51" i="82"/>
  <c r="D480" i="82" s="1"/>
  <c r="C51" i="82"/>
  <c r="D50" i="82"/>
  <c r="B50" i="82"/>
  <c r="E47" i="82"/>
  <c r="D47" i="82"/>
  <c r="C47" i="82"/>
  <c r="B47" i="82"/>
  <c r="E44" i="82"/>
  <c r="D44" i="82"/>
  <c r="C44" i="82"/>
  <c r="B44" i="82"/>
  <c r="E38" i="82"/>
  <c r="D38" i="82"/>
  <c r="C38" i="82"/>
  <c r="F383" i="81"/>
  <c r="E383" i="81"/>
  <c r="D383" i="81"/>
  <c r="C383" i="81"/>
  <c r="F382" i="81"/>
  <c r="E382" i="81"/>
  <c r="D382" i="81"/>
  <c r="C382" i="81"/>
  <c r="F381" i="81"/>
  <c r="E381" i="81"/>
  <c r="D381" i="81"/>
  <c r="C381" i="81"/>
  <c r="F380" i="81"/>
  <c r="E380" i="81"/>
  <c r="D380" i="81"/>
  <c r="D379" i="81" s="1"/>
  <c r="C380" i="81"/>
  <c r="F379" i="81"/>
  <c r="E379" i="81"/>
  <c r="C379" i="81"/>
  <c r="F378" i="81"/>
  <c r="E378" i="81"/>
  <c r="D378" i="81"/>
  <c r="C378" i="81"/>
  <c r="F377" i="81"/>
  <c r="E377" i="81"/>
  <c r="D377" i="81"/>
  <c r="C377" i="81"/>
  <c r="F376" i="81"/>
  <c r="E376" i="81"/>
  <c r="D376" i="81"/>
  <c r="C376" i="81"/>
  <c r="F375" i="81"/>
  <c r="F374" i="81" s="1"/>
  <c r="E375" i="81"/>
  <c r="D375" i="81"/>
  <c r="C375" i="81"/>
  <c r="E374" i="81"/>
  <c r="D374" i="81"/>
  <c r="C374" i="81"/>
  <c r="F373" i="81"/>
  <c r="E373" i="81"/>
  <c r="D373" i="81"/>
  <c r="C373" i="81"/>
  <c r="F372" i="81"/>
  <c r="E372" i="81"/>
  <c r="D372" i="81"/>
  <c r="C372" i="81"/>
  <c r="F370" i="81"/>
  <c r="E370" i="81"/>
  <c r="D370" i="81"/>
  <c r="D368" i="81" s="1"/>
  <c r="C370" i="81"/>
  <c r="F369" i="81"/>
  <c r="F368" i="81" s="1"/>
  <c r="E369" i="81"/>
  <c r="E368" i="81" s="1"/>
  <c r="D369" i="81"/>
  <c r="C369" i="81"/>
  <c r="C368" i="81" s="1"/>
  <c r="F367" i="81"/>
  <c r="E367" i="81"/>
  <c r="D367" i="81"/>
  <c r="C367" i="81"/>
  <c r="F366" i="81"/>
  <c r="E366" i="81"/>
  <c r="D366" i="81"/>
  <c r="D365" i="81" s="1"/>
  <c r="C366" i="81"/>
  <c r="F365" i="81"/>
  <c r="E365" i="81"/>
  <c r="C365" i="81"/>
  <c r="F364" i="81"/>
  <c r="E364" i="81"/>
  <c r="D364" i="81"/>
  <c r="C364" i="81"/>
  <c r="F363" i="81"/>
  <c r="F362" i="81" s="1"/>
  <c r="E363" i="81"/>
  <c r="E362" i="81" s="1"/>
  <c r="D363" i="81"/>
  <c r="C363" i="81"/>
  <c r="C362" i="81" s="1"/>
  <c r="D362" i="81"/>
  <c r="F361" i="81"/>
  <c r="E361" i="81"/>
  <c r="D361" i="81"/>
  <c r="C361" i="81"/>
  <c r="F360" i="81"/>
  <c r="E360" i="81"/>
  <c r="D360" i="81"/>
  <c r="D359" i="81" s="1"/>
  <c r="C360" i="81"/>
  <c r="F359" i="81"/>
  <c r="E359" i="81"/>
  <c r="C359" i="81"/>
  <c r="F358" i="81"/>
  <c r="E358" i="81"/>
  <c r="D358" i="81"/>
  <c r="D356" i="81" s="1"/>
  <c r="C358" i="81"/>
  <c r="F357" i="81"/>
  <c r="F356" i="81" s="1"/>
  <c r="E357" i="81"/>
  <c r="D357" i="81"/>
  <c r="C357" i="81"/>
  <c r="C356" i="81" s="1"/>
  <c r="E356" i="81"/>
  <c r="F355" i="81"/>
  <c r="E355" i="81"/>
  <c r="D355" i="81"/>
  <c r="C355" i="81"/>
  <c r="F354" i="81"/>
  <c r="E354" i="81"/>
  <c r="D354" i="81"/>
  <c r="D353" i="81" s="1"/>
  <c r="C354" i="81"/>
  <c r="F353" i="81"/>
  <c r="E353" i="81"/>
  <c r="C353" i="81"/>
  <c r="D349" i="81"/>
  <c r="F344" i="81"/>
  <c r="E344" i="81"/>
  <c r="D344" i="81"/>
  <c r="C344" i="81"/>
  <c r="F339" i="81"/>
  <c r="E339" i="81"/>
  <c r="E349" i="81" s="1"/>
  <c r="E331" i="81" s="1"/>
  <c r="D339" i="81"/>
  <c r="C339" i="81"/>
  <c r="C349" i="81" s="1"/>
  <c r="F333" i="81"/>
  <c r="E333" i="81"/>
  <c r="D333" i="81"/>
  <c r="D331" i="81"/>
  <c r="D332" i="81" s="1"/>
  <c r="D335" i="81" s="1"/>
  <c r="C331" i="81"/>
  <c r="C332" i="81" s="1"/>
  <c r="F318" i="81"/>
  <c r="E318" i="81"/>
  <c r="D318" i="81"/>
  <c r="C318" i="81"/>
  <c r="F313" i="81"/>
  <c r="F323" i="81" s="1"/>
  <c r="F305" i="81" s="1"/>
  <c r="E313" i="81"/>
  <c r="D313" i="81"/>
  <c r="D323" i="81" s="1"/>
  <c r="D305" i="81" s="1"/>
  <c r="C313" i="81"/>
  <c r="C323" i="81" s="1"/>
  <c r="C305" i="81" s="1"/>
  <c r="C306" i="81" s="1"/>
  <c r="F307" i="81"/>
  <c r="E307" i="81"/>
  <c r="D307" i="81"/>
  <c r="F293" i="81"/>
  <c r="E293" i="81"/>
  <c r="D293" i="81"/>
  <c r="C293" i="81"/>
  <c r="F288" i="81"/>
  <c r="F298" i="81" s="1"/>
  <c r="E288" i="81"/>
  <c r="E298" i="81" s="1"/>
  <c r="D288" i="81"/>
  <c r="C288" i="81"/>
  <c r="C298" i="81" s="1"/>
  <c r="D284" i="81"/>
  <c r="F283" i="81"/>
  <c r="E283" i="81"/>
  <c r="D283" i="81"/>
  <c r="F282" i="81"/>
  <c r="E282" i="81"/>
  <c r="D282" i="81"/>
  <c r="F281" i="81"/>
  <c r="E281" i="81"/>
  <c r="E284" i="81" s="1"/>
  <c r="D281" i="81"/>
  <c r="C281" i="81"/>
  <c r="F268" i="81"/>
  <c r="E268" i="81"/>
  <c r="D268" i="81"/>
  <c r="C268" i="81"/>
  <c r="F263" i="81"/>
  <c r="E263" i="81"/>
  <c r="D263" i="81"/>
  <c r="D273" i="81" s="1"/>
  <c r="C263" i="81"/>
  <c r="C273" i="81" s="1"/>
  <c r="F257" i="81"/>
  <c r="E257" i="81"/>
  <c r="D257" i="81"/>
  <c r="E255" i="81"/>
  <c r="E258" i="81" s="1"/>
  <c r="D255" i="81"/>
  <c r="D256" i="81" s="1"/>
  <c r="C255" i="81"/>
  <c r="F244" i="81"/>
  <c r="F239" i="81"/>
  <c r="E239" i="81"/>
  <c r="D239" i="81"/>
  <c r="C239" i="81"/>
  <c r="F234" i="81"/>
  <c r="E234" i="81"/>
  <c r="E244" i="81" s="1"/>
  <c r="D234" i="81"/>
  <c r="D244" i="81" s="1"/>
  <c r="C234" i="81"/>
  <c r="C244" i="81" s="1"/>
  <c r="F228" i="81"/>
  <c r="E228" i="81"/>
  <c r="D228" i="81"/>
  <c r="F213" i="81"/>
  <c r="E213" i="81"/>
  <c r="D213" i="81"/>
  <c r="C213" i="81"/>
  <c r="F208" i="81"/>
  <c r="F218" i="81" s="1"/>
  <c r="F200" i="81" s="1"/>
  <c r="E208" i="81"/>
  <c r="E218" i="81" s="1"/>
  <c r="E200" i="81" s="1"/>
  <c r="D208" i="81"/>
  <c r="D218" i="81" s="1"/>
  <c r="D200" i="81" s="1"/>
  <c r="C208" i="81"/>
  <c r="C218" i="81" s="1"/>
  <c r="C200" i="81" s="1"/>
  <c r="C201" i="81" s="1"/>
  <c r="F202" i="81"/>
  <c r="E202" i="81"/>
  <c r="D202" i="81"/>
  <c r="F188" i="81"/>
  <c r="E188" i="81"/>
  <c r="D188" i="81"/>
  <c r="C188" i="81"/>
  <c r="F183" i="81"/>
  <c r="F193" i="81" s="1"/>
  <c r="F175" i="81" s="1"/>
  <c r="F176" i="81" s="1"/>
  <c r="E183" i="81"/>
  <c r="D183" i="81"/>
  <c r="C183" i="81"/>
  <c r="C193" i="81" s="1"/>
  <c r="C175" i="81" s="1"/>
  <c r="C176" i="81" s="1"/>
  <c r="F177" i="81"/>
  <c r="E177" i="81"/>
  <c r="D177" i="81"/>
  <c r="F168" i="81"/>
  <c r="E168" i="81"/>
  <c r="E150" i="81" s="1"/>
  <c r="E151" i="81" s="1"/>
  <c r="E154" i="81" s="1"/>
  <c r="F163" i="81"/>
  <c r="E163" i="81"/>
  <c r="D163" i="81"/>
  <c r="C163" i="81"/>
  <c r="F158" i="81"/>
  <c r="E158" i="81"/>
  <c r="D158" i="81"/>
  <c r="D168" i="81" s="1"/>
  <c r="D150" i="81" s="1"/>
  <c r="D151" i="81" s="1"/>
  <c r="C158" i="81"/>
  <c r="C168" i="81" s="1"/>
  <c r="C150" i="81" s="1"/>
  <c r="C151" i="81" s="1"/>
  <c r="E153" i="81"/>
  <c r="F152" i="81"/>
  <c r="E152" i="81"/>
  <c r="D152" i="81"/>
  <c r="F150" i="81"/>
  <c r="E139" i="81"/>
  <c r="C139" i="81"/>
  <c r="F138" i="81"/>
  <c r="E138" i="81"/>
  <c r="D138" i="81"/>
  <c r="D139" i="81" s="1"/>
  <c r="C138" i="81"/>
  <c r="E112" i="81"/>
  <c r="F111" i="81"/>
  <c r="E111" i="81"/>
  <c r="D111" i="81"/>
  <c r="D110" i="81"/>
  <c r="C110" i="81"/>
  <c r="E109" i="81"/>
  <c r="E110" i="81" s="1"/>
  <c r="E113" i="81" s="1"/>
  <c r="D109" i="81"/>
  <c r="D112" i="81" s="1"/>
  <c r="C109" i="81"/>
  <c r="F102" i="81"/>
  <c r="D102" i="81"/>
  <c r="C102" i="81"/>
  <c r="F101" i="81"/>
  <c r="E101" i="81"/>
  <c r="E102" i="81" s="1"/>
  <c r="D101" i="81"/>
  <c r="C101" i="81"/>
  <c r="F75" i="81"/>
  <c r="F74" i="81"/>
  <c r="E74" i="81"/>
  <c r="D74" i="81"/>
  <c r="E73" i="81"/>
  <c r="E76" i="81" s="1"/>
  <c r="D73" i="81"/>
  <c r="F72" i="81"/>
  <c r="F73" i="81" s="1"/>
  <c r="E72" i="81"/>
  <c r="E75" i="81" s="1"/>
  <c r="D72" i="81"/>
  <c r="D75" i="81" s="1"/>
  <c r="C72" i="81"/>
  <c r="C73" i="81" s="1"/>
  <c r="D76" i="81" s="1"/>
  <c r="F61" i="81"/>
  <c r="F371" i="81" s="1"/>
  <c r="E61" i="81"/>
  <c r="D61" i="81"/>
  <c r="C61" i="81"/>
  <c r="C371" i="81" s="1"/>
  <c r="F58" i="81"/>
  <c r="E58" i="81"/>
  <c r="D58" i="81"/>
  <c r="C58" i="81"/>
  <c r="C64" i="81" s="1"/>
  <c r="F49" i="81"/>
  <c r="E49" i="81"/>
  <c r="D49" i="81"/>
  <c r="C49" i="81"/>
  <c r="F46" i="81"/>
  <c r="E46" i="81"/>
  <c r="D46" i="81"/>
  <c r="C46" i="81"/>
  <c r="F43" i="81"/>
  <c r="E43" i="81"/>
  <c r="D43" i="81"/>
  <c r="C43" i="81"/>
  <c r="F37" i="81"/>
  <c r="E37" i="81"/>
  <c r="D37" i="81"/>
  <c r="F421" i="80"/>
  <c r="E421" i="80"/>
  <c r="D421" i="80"/>
  <c r="C421" i="80"/>
  <c r="F420" i="80"/>
  <c r="E420" i="80"/>
  <c r="D420" i="80"/>
  <c r="C420" i="80"/>
  <c r="F419" i="80"/>
  <c r="E419" i="80"/>
  <c r="C419" i="80"/>
  <c r="F418" i="80"/>
  <c r="E418" i="80"/>
  <c r="D418" i="80"/>
  <c r="C418" i="80"/>
  <c r="F416" i="80"/>
  <c r="E416" i="80"/>
  <c r="D416" i="80"/>
  <c r="C416" i="80"/>
  <c r="F415" i="80"/>
  <c r="E415" i="80"/>
  <c r="D415" i="80"/>
  <c r="C415" i="80"/>
  <c r="F414" i="80"/>
  <c r="E414" i="80"/>
  <c r="D414" i="80"/>
  <c r="C414" i="80"/>
  <c r="F413" i="80"/>
  <c r="E413" i="80"/>
  <c r="E412" i="80" s="1"/>
  <c r="D413" i="80"/>
  <c r="D412" i="80" s="1"/>
  <c r="C413" i="80"/>
  <c r="F412" i="80"/>
  <c r="C412" i="80"/>
  <c r="F411" i="80"/>
  <c r="E411" i="80"/>
  <c r="D411" i="80"/>
  <c r="C411" i="80"/>
  <c r="F410" i="80"/>
  <c r="E410" i="80"/>
  <c r="D410" i="80"/>
  <c r="C410" i="80"/>
  <c r="E409" i="80"/>
  <c r="F408" i="80"/>
  <c r="E408" i="80"/>
  <c r="D408" i="80"/>
  <c r="C408" i="80"/>
  <c r="F407" i="80"/>
  <c r="E407" i="80"/>
  <c r="E406" i="80" s="1"/>
  <c r="D407" i="80"/>
  <c r="D406" i="80" s="1"/>
  <c r="C407" i="80"/>
  <c r="F406" i="80"/>
  <c r="C406" i="80"/>
  <c r="F405" i="80"/>
  <c r="E405" i="80"/>
  <c r="D405" i="80"/>
  <c r="C405" i="80"/>
  <c r="F404" i="80"/>
  <c r="E404" i="80"/>
  <c r="D404" i="80"/>
  <c r="C404" i="80"/>
  <c r="C403" i="80" s="1"/>
  <c r="F403" i="80"/>
  <c r="E403" i="80"/>
  <c r="D403" i="80"/>
  <c r="F402" i="80"/>
  <c r="E402" i="80"/>
  <c r="D402" i="80"/>
  <c r="C402" i="80"/>
  <c r="F401" i="80"/>
  <c r="E401" i="80"/>
  <c r="E400" i="80" s="1"/>
  <c r="D401" i="80"/>
  <c r="D400" i="80" s="1"/>
  <c r="C401" i="80"/>
  <c r="F400" i="80"/>
  <c r="C400" i="80"/>
  <c r="F399" i="80"/>
  <c r="E399" i="80"/>
  <c r="D399" i="80"/>
  <c r="C399" i="80"/>
  <c r="C398" i="80"/>
  <c r="C397" i="80" s="1"/>
  <c r="F396" i="80"/>
  <c r="E396" i="80"/>
  <c r="D396" i="80"/>
  <c r="C396" i="80"/>
  <c r="F395" i="80"/>
  <c r="E395" i="80"/>
  <c r="E394" i="80" s="1"/>
  <c r="D395" i="80"/>
  <c r="D394" i="80" s="1"/>
  <c r="C395" i="80"/>
  <c r="F394" i="80"/>
  <c r="C394" i="80"/>
  <c r="F393" i="80"/>
  <c r="E393" i="80"/>
  <c r="D393" i="80"/>
  <c r="C393" i="80"/>
  <c r="F392" i="80"/>
  <c r="E392" i="80"/>
  <c r="D392" i="80"/>
  <c r="C392" i="80"/>
  <c r="C391" i="80" s="1"/>
  <c r="F391" i="80"/>
  <c r="E391" i="80"/>
  <c r="D391" i="80"/>
  <c r="F382" i="80"/>
  <c r="E382" i="80"/>
  <c r="D382" i="80"/>
  <c r="C382" i="80"/>
  <c r="F377" i="80"/>
  <c r="F387" i="80" s="1"/>
  <c r="F369" i="80" s="1"/>
  <c r="E377" i="80"/>
  <c r="D377" i="80"/>
  <c r="D387" i="80" s="1"/>
  <c r="D369" i="80" s="1"/>
  <c r="C377" i="80"/>
  <c r="C387" i="80" s="1"/>
  <c r="C369" i="80" s="1"/>
  <c r="C370" i="80" s="1"/>
  <c r="F371" i="80"/>
  <c r="E371" i="80"/>
  <c r="D371" i="80"/>
  <c r="F370" i="80"/>
  <c r="F361" i="80"/>
  <c r="E361" i="80"/>
  <c r="E343" i="80" s="1"/>
  <c r="E344" i="80" s="1"/>
  <c r="E347" i="80" s="1"/>
  <c r="F356" i="80"/>
  <c r="E356" i="80"/>
  <c r="D356" i="80"/>
  <c r="C356" i="80"/>
  <c r="F351" i="80"/>
  <c r="E351" i="80"/>
  <c r="D351" i="80"/>
  <c r="D361" i="80" s="1"/>
  <c r="D343" i="80" s="1"/>
  <c r="D344" i="80" s="1"/>
  <c r="C351" i="80"/>
  <c r="C361" i="80" s="1"/>
  <c r="C343" i="80" s="1"/>
  <c r="C344" i="80" s="1"/>
  <c r="F345" i="80"/>
  <c r="E345" i="80"/>
  <c r="D345" i="80"/>
  <c r="F343" i="80"/>
  <c r="F330" i="80"/>
  <c r="E330" i="80"/>
  <c r="D330" i="80"/>
  <c r="C330" i="80"/>
  <c r="F325" i="80"/>
  <c r="E325" i="80"/>
  <c r="E335" i="80" s="1"/>
  <c r="E317" i="80" s="1"/>
  <c r="D325" i="80"/>
  <c r="D335" i="80" s="1"/>
  <c r="D317" i="80" s="1"/>
  <c r="C325" i="80"/>
  <c r="C335" i="80" s="1"/>
  <c r="C317" i="80" s="1"/>
  <c r="C318" i="80" s="1"/>
  <c r="F319" i="80"/>
  <c r="E319" i="80"/>
  <c r="D319" i="80"/>
  <c r="F304" i="80"/>
  <c r="E304" i="80"/>
  <c r="D304" i="80"/>
  <c r="D417" i="80" s="1"/>
  <c r="C304" i="80"/>
  <c r="F299" i="80"/>
  <c r="F309" i="80" s="1"/>
  <c r="F291" i="80" s="1"/>
  <c r="F292" i="80" s="1"/>
  <c r="F295" i="80" s="1"/>
  <c r="E299" i="80"/>
  <c r="E309" i="80" s="1"/>
  <c r="E291" i="80" s="1"/>
  <c r="D299" i="80"/>
  <c r="C299" i="80"/>
  <c r="C309" i="80" s="1"/>
  <c r="C291" i="80" s="1"/>
  <c r="C292" i="80" s="1"/>
  <c r="F294" i="80"/>
  <c r="F293" i="80"/>
  <c r="E293" i="80"/>
  <c r="D293" i="80"/>
  <c r="E292" i="80"/>
  <c r="E282" i="80"/>
  <c r="D282" i="80"/>
  <c r="F277" i="80"/>
  <c r="E277" i="80"/>
  <c r="D277" i="80"/>
  <c r="C277" i="80"/>
  <c r="F272" i="80"/>
  <c r="F282" i="80" s="1"/>
  <c r="E272" i="80"/>
  <c r="D272" i="80"/>
  <c r="C272" i="80"/>
  <c r="C282" i="80" s="1"/>
  <c r="F266" i="80"/>
  <c r="E266" i="80"/>
  <c r="D266" i="80"/>
  <c r="F264" i="80"/>
  <c r="F251" i="80"/>
  <c r="E251" i="80"/>
  <c r="E417" i="80" s="1"/>
  <c r="D251" i="80"/>
  <c r="C251" i="80"/>
  <c r="F246" i="80"/>
  <c r="E246" i="80"/>
  <c r="D246" i="80"/>
  <c r="D256" i="80" s="1"/>
  <c r="D238" i="80" s="1"/>
  <c r="C246" i="80"/>
  <c r="C256" i="80" s="1"/>
  <c r="F240" i="80"/>
  <c r="E240" i="80"/>
  <c r="D240" i="80"/>
  <c r="C238" i="80"/>
  <c r="C239" i="80" s="1"/>
  <c r="F226" i="80"/>
  <c r="E226" i="80"/>
  <c r="D226" i="80"/>
  <c r="C226" i="80"/>
  <c r="F221" i="80"/>
  <c r="F231" i="80" s="1"/>
  <c r="F213" i="80" s="1"/>
  <c r="E221" i="80"/>
  <c r="E231" i="80" s="1"/>
  <c r="E213" i="80" s="1"/>
  <c r="E214" i="80" s="1"/>
  <c r="D221" i="80"/>
  <c r="D231" i="80" s="1"/>
  <c r="D213" i="80" s="1"/>
  <c r="C221" i="80"/>
  <c r="E216" i="80"/>
  <c r="F215" i="80"/>
  <c r="E215" i="80"/>
  <c r="D215" i="80"/>
  <c r="D214" i="80"/>
  <c r="F205" i="80"/>
  <c r="D205" i="80"/>
  <c r="C205" i="80"/>
  <c r="C187" i="80" s="1"/>
  <c r="C188" i="80" s="1"/>
  <c r="F200" i="80"/>
  <c r="E200" i="80"/>
  <c r="C200" i="80"/>
  <c r="F195" i="80"/>
  <c r="E195" i="80"/>
  <c r="E205" i="80" s="1"/>
  <c r="E187" i="80" s="1"/>
  <c r="D195" i="80"/>
  <c r="C195" i="80"/>
  <c r="F189" i="80"/>
  <c r="E189" i="80"/>
  <c r="D189" i="80"/>
  <c r="F187" i="80"/>
  <c r="F190" i="80" s="1"/>
  <c r="D187" i="80"/>
  <c r="D173" i="80"/>
  <c r="C173" i="80"/>
  <c r="E170" i="80"/>
  <c r="E173" i="80" s="1"/>
  <c r="F167" i="80"/>
  <c r="E167" i="80"/>
  <c r="D167" i="80"/>
  <c r="C167" i="80"/>
  <c r="F158" i="80"/>
  <c r="E158" i="80"/>
  <c r="D158" i="80"/>
  <c r="C158" i="80"/>
  <c r="F155" i="80"/>
  <c r="E155" i="80"/>
  <c r="D155" i="80"/>
  <c r="C155" i="80"/>
  <c r="F152" i="80"/>
  <c r="E152" i="80"/>
  <c r="D152" i="80"/>
  <c r="C152" i="80"/>
  <c r="F146" i="80"/>
  <c r="E146" i="80"/>
  <c r="D146" i="80"/>
  <c r="E137" i="80"/>
  <c r="C137" i="80"/>
  <c r="F136" i="80"/>
  <c r="E136" i="80"/>
  <c r="D136" i="80"/>
  <c r="D137" i="80" s="1"/>
  <c r="C136" i="80"/>
  <c r="E110" i="80"/>
  <c r="F109" i="80"/>
  <c r="E109" i="80"/>
  <c r="D109" i="80"/>
  <c r="D108" i="80"/>
  <c r="C108" i="80"/>
  <c r="E107" i="80"/>
  <c r="E108" i="80" s="1"/>
  <c r="E111" i="80" s="1"/>
  <c r="D107" i="80"/>
  <c r="D110" i="80" s="1"/>
  <c r="C107" i="80"/>
  <c r="F100" i="80"/>
  <c r="D100" i="80"/>
  <c r="C100" i="80"/>
  <c r="F99" i="80"/>
  <c r="E99" i="80"/>
  <c r="E100" i="80" s="1"/>
  <c r="D99" i="80"/>
  <c r="C99" i="80"/>
  <c r="F73" i="80"/>
  <c r="F72" i="80"/>
  <c r="E72" i="80"/>
  <c r="D72" i="80"/>
  <c r="E71" i="80"/>
  <c r="E74" i="80" s="1"/>
  <c r="D71" i="80"/>
  <c r="F70" i="80"/>
  <c r="F71" i="80" s="1"/>
  <c r="F74" i="80" s="1"/>
  <c r="E70" i="80"/>
  <c r="E73" i="80" s="1"/>
  <c r="D70" i="80"/>
  <c r="D73" i="80" s="1"/>
  <c r="C70" i="80"/>
  <c r="C71" i="80" s="1"/>
  <c r="D74" i="80" s="1"/>
  <c r="F59" i="80"/>
  <c r="F409" i="80" s="1"/>
  <c r="E59" i="80"/>
  <c r="D59" i="80"/>
  <c r="C59" i="80"/>
  <c r="C409" i="80" s="1"/>
  <c r="F56" i="80"/>
  <c r="E56" i="80"/>
  <c r="D56" i="80"/>
  <c r="C56" i="80"/>
  <c r="C62" i="80" s="1"/>
  <c r="F48" i="80"/>
  <c r="E48" i="80"/>
  <c r="D48" i="80"/>
  <c r="C48" i="80"/>
  <c r="F47" i="80"/>
  <c r="C47" i="80"/>
  <c r="F44" i="80"/>
  <c r="E44" i="80"/>
  <c r="D44" i="80"/>
  <c r="C44" i="80"/>
  <c r="F41" i="80"/>
  <c r="E41" i="80"/>
  <c r="D41" i="80"/>
  <c r="C41" i="80"/>
  <c r="F35" i="80"/>
  <c r="E35" i="80"/>
  <c r="D35" i="80"/>
  <c r="F360" i="79"/>
  <c r="E360" i="79"/>
  <c r="D360" i="79"/>
  <c r="C360" i="79"/>
  <c r="F359" i="79"/>
  <c r="E359" i="79"/>
  <c r="D359" i="79"/>
  <c r="C359" i="79"/>
  <c r="F358" i="79"/>
  <c r="E358" i="79"/>
  <c r="D358" i="79"/>
  <c r="C358" i="79"/>
  <c r="F357" i="79"/>
  <c r="F356" i="79" s="1"/>
  <c r="E357" i="79"/>
  <c r="E356" i="79" s="1"/>
  <c r="E329" i="79" s="1"/>
  <c r="D357" i="79"/>
  <c r="C357" i="79"/>
  <c r="D356" i="79"/>
  <c r="C356" i="79"/>
  <c r="F355" i="79"/>
  <c r="E355" i="79"/>
  <c r="D355" i="79"/>
  <c r="C355" i="79"/>
  <c r="F354" i="79"/>
  <c r="E354" i="79"/>
  <c r="D354" i="79"/>
  <c r="C354" i="79"/>
  <c r="F353" i="79"/>
  <c r="E353" i="79"/>
  <c r="D353" i="79"/>
  <c r="C353" i="79"/>
  <c r="F352" i="79"/>
  <c r="E352" i="79"/>
  <c r="D352" i="79"/>
  <c r="D351" i="79" s="1"/>
  <c r="C352" i="79"/>
  <c r="F351" i="79"/>
  <c r="E351" i="79"/>
  <c r="C351" i="79"/>
  <c r="F350" i="79"/>
  <c r="E350" i="79"/>
  <c r="D350" i="79"/>
  <c r="C350" i="79"/>
  <c r="F349" i="79"/>
  <c r="F348" i="79" s="1"/>
  <c r="E349" i="79"/>
  <c r="E348" i="79" s="1"/>
  <c r="D349" i="79"/>
  <c r="C349" i="79"/>
  <c r="D348" i="79"/>
  <c r="C348" i="79"/>
  <c r="F347" i="79"/>
  <c r="E347" i="79"/>
  <c r="D347" i="79"/>
  <c r="C347" i="79"/>
  <c r="F346" i="79"/>
  <c r="E346" i="79"/>
  <c r="D346" i="79"/>
  <c r="D345" i="79" s="1"/>
  <c r="C346" i="79"/>
  <c r="F345" i="79"/>
  <c r="E345" i="79"/>
  <c r="C345" i="79"/>
  <c r="F344" i="79"/>
  <c r="E344" i="79"/>
  <c r="D344" i="79"/>
  <c r="D342" i="79" s="1"/>
  <c r="C344" i="79"/>
  <c r="F343" i="79"/>
  <c r="F342" i="79" s="1"/>
  <c r="E343" i="79"/>
  <c r="E342" i="79" s="1"/>
  <c r="D343" i="79"/>
  <c r="C343" i="79"/>
  <c r="C342" i="79" s="1"/>
  <c r="F341" i="79"/>
  <c r="E341" i="79"/>
  <c r="D341" i="79"/>
  <c r="C341" i="79"/>
  <c r="F340" i="79"/>
  <c r="E340" i="79"/>
  <c r="D340" i="79"/>
  <c r="D339" i="79" s="1"/>
  <c r="C340" i="79"/>
  <c r="F339" i="79"/>
  <c r="E339" i="79"/>
  <c r="C339" i="79"/>
  <c r="F338" i="79"/>
  <c r="E338" i="79"/>
  <c r="D338" i="79"/>
  <c r="C338" i="79"/>
  <c r="F337" i="79"/>
  <c r="F336" i="79" s="1"/>
  <c r="E337" i="79"/>
  <c r="E336" i="79" s="1"/>
  <c r="D337" i="79"/>
  <c r="C337" i="79"/>
  <c r="C336" i="79" s="1"/>
  <c r="C329" i="79" s="1"/>
  <c r="D336" i="79"/>
  <c r="F335" i="79"/>
  <c r="E335" i="79"/>
  <c r="D335" i="79"/>
  <c r="C335" i="79"/>
  <c r="F334" i="79"/>
  <c r="E334" i="79"/>
  <c r="D334" i="79"/>
  <c r="D333" i="79" s="1"/>
  <c r="C334" i="79"/>
  <c r="F333" i="79"/>
  <c r="E333" i="79"/>
  <c r="C333" i="79"/>
  <c r="F332" i="79"/>
  <c r="E332" i="79"/>
  <c r="D332" i="79"/>
  <c r="D330" i="79" s="1"/>
  <c r="C332" i="79"/>
  <c r="F331" i="79"/>
  <c r="F330" i="79" s="1"/>
  <c r="F329" i="79" s="1"/>
  <c r="E331" i="79"/>
  <c r="E330" i="79" s="1"/>
  <c r="D331" i="79"/>
  <c r="C331" i="79"/>
  <c r="C330" i="79"/>
  <c r="F321" i="79"/>
  <c r="E321" i="79"/>
  <c r="D321" i="79"/>
  <c r="C321" i="79"/>
  <c r="F316" i="79"/>
  <c r="F326" i="79" s="1"/>
  <c r="F308" i="79" s="1"/>
  <c r="E316" i="79"/>
  <c r="E326" i="79" s="1"/>
  <c r="E308" i="79" s="1"/>
  <c r="D316" i="79"/>
  <c r="C316" i="79"/>
  <c r="C326" i="79" s="1"/>
  <c r="C308" i="79" s="1"/>
  <c r="F310" i="79"/>
  <c r="E310" i="79"/>
  <c r="D310" i="79"/>
  <c r="C309" i="79"/>
  <c r="E297" i="79"/>
  <c r="E296" i="79" s="1"/>
  <c r="E301" i="79" s="1"/>
  <c r="F296" i="79"/>
  <c r="D296" i="79"/>
  <c r="C296" i="79"/>
  <c r="F291" i="79"/>
  <c r="F301" i="79" s="1"/>
  <c r="E291" i="79"/>
  <c r="D291" i="79"/>
  <c r="D301" i="79" s="1"/>
  <c r="C291" i="79"/>
  <c r="C301" i="79" s="1"/>
  <c r="C283" i="79" s="1"/>
  <c r="C284" i="79" s="1"/>
  <c r="F286" i="79"/>
  <c r="E286" i="79"/>
  <c r="F285" i="79"/>
  <c r="E285" i="79"/>
  <c r="D285" i="79"/>
  <c r="F284" i="79"/>
  <c r="F287" i="79" s="1"/>
  <c r="D283" i="79"/>
  <c r="F276" i="79"/>
  <c r="F258" i="79" s="1"/>
  <c r="E276" i="79"/>
  <c r="E258" i="79" s="1"/>
  <c r="F271" i="79"/>
  <c r="E271" i="79"/>
  <c r="D271" i="79"/>
  <c r="C271" i="79"/>
  <c r="D266" i="79"/>
  <c r="C266" i="79"/>
  <c r="C276" i="79" s="1"/>
  <c r="C258" i="79" s="1"/>
  <c r="F260" i="79"/>
  <c r="E260" i="79"/>
  <c r="D260" i="79"/>
  <c r="C259" i="79"/>
  <c r="C251" i="79"/>
  <c r="F246" i="79"/>
  <c r="E246" i="79"/>
  <c r="D246" i="79"/>
  <c r="F241" i="79"/>
  <c r="F251" i="79" s="1"/>
  <c r="F233" i="79" s="1"/>
  <c r="E241" i="79"/>
  <c r="D241" i="79"/>
  <c r="C241" i="79"/>
  <c r="F235" i="79"/>
  <c r="E235" i="79"/>
  <c r="D235" i="79"/>
  <c r="C233" i="79"/>
  <c r="C234" i="79" s="1"/>
  <c r="D226" i="79"/>
  <c r="F221" i="79"/>
  <c r="E221" i="79"/>
  <c r="D221" i="79"/>
  <c r="C221" i="79"/>
  <c r="F216" i="79"/>
  <c r="F226" i="79" s="1"/>
  <c r="E216" i="79"/>
  <c r="E226" i="79" s="1"/>
  <c r="D216" i="79"/>
  <c r="C216" i="79"/>
  <c r="C226" i="79" s="1"/>
  <c r="F211" i="79"/>
  <c r="D211" i="79"/>
  <c r="F210" i="79"/>
  <c r="E210" i="79"/>
  <c r="D210" i="79"/>
  <c r="F209" i="79"/>
  <c r="F212" i="79" s="1"/>
  <c r="E209" i="79"/>
  <c r="D208" i="79"/>
  <c r="C208" i="79"/>
  <c r="C209" i="79" s="1"/>
  <c r="F193" i="79"/>
  <c r="E193" i="79"/>
  <c r="D193" i="79"/>
  <c r="C193" i="79"/>
  <c r="F188" i="79"/>
  <c r="E188" i="79"/>
  <c r="E198" i="79" s="1"/>
  <c r="E180" i="79" s="1"/>
  <c r="D188" i="79"/>
  <c r="D198" i="79" s="1"/>
  <c r="D180" i="79" s="1"/>
  <c r="D183" i="79" s="1"/>
  <c r="C188" i="79"/>
  <c r="C198" i="79" s="1"/>
  <c r="C180" i="79" s="1"/>
  <c r="C181" i="79" s="1"/>
  <c r="F182" i="79"/>
  <c r="E182" i="79"/>
  <c r="D182" i="79"/>
  <c r="E181" i="79"/>
  <c r="F167" i="79"/>
  <c r="E167" i="79"/>
  <c r="D167" i="79"/>
  <c r="C167" i="79"/>
  <c r="F162" i="79"/>
  <c r="F172" i="79" s="1"/>
  <c r="F154" i="79" s="1"/>
  <c r="E162" i="79"/>
  <c r="E172" i="79" s="1"/>
  <c r="E154" i="79" s="1"/>
  <c r="D162" i="79"/>
  <c r="D172" i="79" s="1"/>
  <c r="D154" i="79" s="1"/>
  <c r="C162" i="79"/>
  <c r="F156" i="79"/>
  <c r="E156" i="79"/>
  <c r="D156" i="79"/>
  <c r="F142" i="79"/>
  <c r="E142" i="79"/>
  <c r="D142" i="79"/>
  <c r="C142" i="79"/>
  <c r="F137" i="79"/>
  <c r="F147" i="79" s="1"/>
  <c r="F129" i="79" s="1"/>
  <c r="F130" i="79" s="1"/>
  <c r="E137" i="79"/>
  <c r="D137" i="79"/>
  <c r="D147" i="79" s="1"/>
  <c r="D129" i="79" s="1"/>
  <c r="C137" i="79"/>
  <c r="C147" i="79" s="1"/>
  <c r="F131" i="79"/>
  <c r="E131" i="79"/>
  <c r="D131" i="79"/>
  <c r="C129" i="79"/>
  <c r="C130" i="79" s="1"/>
  <c r="F117" i="79"/>
  <c r="E117" i="79"/>
  <c r="D117" i="79"/>
  <c r="C117" i="79"/>
  <c r="F112" i="79"/>
  <c r="F122" i="79" s="1"/>
  <c r="E112" i="79"/>
  <c r="D112" i="79"/>
  <c r="D122" i="79" s="1"/>
  <c r="C112" i="79"/>
  <c r="C122" i="79" s="1"/>
  <c r="F107" i="79"/>
  <c r="E107" i="79"/>
  <c r="F106" i="79"/>
  <c r="E106" i="79"/>
  <c r="D106" i="79"/>
  <c r="F105" i="79"/>
  <c r="E105" i="79"/>
  <c r="C105" i="79"/>
  <c r="D104" i="79"/>
  <c r="C104" i="79"/>
  <c r="F92" i="79"/>
  <c r="E92" i="79"/>
  <c r="D92" i="79"/>
  <c r="C92" i="79"/>
  <c r="F87" i="79"/>
  <c r="F97" i="79" s="1"/>
  <c r="F79" i="79" s="1"/>
  <c r="E87" i="79"/>
  <c r="D87" i="79"/>
  <c r="C87" i="79"/>
  <c r="C97" i="79" s="1"/>
  <c r="C79" i="79" s="1"/>
  <c r="C80" i="79" s="1"/>
  <c r="F81" i="79"/>
  <c r="E81" i="79"/>
  <c r="D81" i="79"/>
  <c r="F80" i="79"/>
  <c r="F64" i="79"/>
  <c r="E64" i="79"/>
  <c r="D64" i="79"/>
  <c r="D67" i="79" s="1"/>
  <c r="C64" i="79"/>
  <c r="F61" i="79"/>
  <c r="E61" i="79"/>
  <c r="D61" i="79"/>
  <c r="C61" i="79"/>
  <c r="C67" i="79" s="1"/>
  <c r="F52" i="79"/>
  <c r="E52" i="79"/>
  <c r="D52" i="79"/>
  <c r="C52" i="79"/>
  <c r="F49" i="79"/>
  <c r="E49" i="79"/>
  <c r="D49" i="79"/>
  <c r="C49" i="79"/>
  <c r="F46" i="79"/>
  <c r="E46" i="79"/>
  <c r="D46" i="79"/>
  <c r="C46" i="79"/>
  <c r="F40" i="79"/>
  <c r="E40" i="79"/>
  <c r="D40" i="79"/>
  <c r="F1355" i="78"/>
  <c r="F1351" i="78" s="1"/>
  <c r="D1355" i="78"/>
  <c r="C1355" i="78"/>
  <c r="F1354" i="78"/>
  <c r="E1354" i="78"/>
  <c r="D1354" i="78"/>
  <c r="C1354" i="78"/>
  <c r="F1353" i="78"/>
  <c r="E1353" i="78"/>
  <c r="E1351" i="78" s="1"/>
  <c r="D1353" i="78"/>
  <c r="D1351" i="78" s="1"/>
  <c r="C1353" i="78"/>
  <c r="F1352" i="78"/>
  <c r="E1352" i="78"/>
  <c r="D1352" i="78"/>
  <c r="F1346" i="78"/>
  <c r="E1346" i="78"/>
  <c r="D1346" i="78"/>
  <c r="C1346" i="78"/>
  <c r="F1345" i="78"/>
  <c r="E1345" i="78"/>
  <c r="D1345" i="78"/>
  <c r="C1345" i="78"/>
  <c r="F1344" i="78"/>
  <c r="E1344" i="78"/>
  <c r="D1344" i="78"/>
  <c r="C1344" i="78"/>
  <c r="C1343" i="78"/>
  <c r="F1342" i="78"/>
  <c r="E1342" i="78"/>
  <c r="D1342" i="78"/>
  <c r="C1342" i="78"/>
  <c r="F1341" i="78"/>
  <c r="F1340" i="78" s="1"/>
  <c r="E1341" i="78"/>
  <c r="E1340" i="78" s="1"/>
  <c r="D1341" i="78"/>
  <c r="D1340" i="78" s="1"/>
  <c r="C1341" i="78"/>
  <c r="C1340" i="78"/>
  <c r="F1339" i="78"/>
  <c r="E1339" i="78"/>
  <c r="D1339" i="78"/>
  <c r="C1339" i="78"/>
  <c r="F1338" i="78"/>
  <c r="E1338" i="78"/>
  <c r="D1338" i="78"/>
  <c r="C1338" i="78"/>
  <c r="C1337" i="78" s="1"/>
  <c r="F1337" i="78"/>
  <c r="E1337" i="78"/>
  <c r="D1337" i="78"/>
  <c r="F1336" i="78"/>
  <c r="E1336" i="78"/>
  <c r="D1336" i="78"/>
  <c r="C1336" i="78"/>
  <c r="F1335" i="78"/>
  <c r="F1334" i="78" s="1"/>
  <c r="E1335" i="78"/>
  <c r="E1334" i="78" s="1"/>
  <c r="D1335" i="78"/>
  <c r="D1334" i="78" s="1"/>
  <c r="C1335" i="78"/>
  <c r="C1334" i="78"/>
  <c r="F1333" i="78"/>
  <c r="E1333" i="78"/>
  <c r="D1333" i="78"/>
  <c r="C1333" i="78"/>
  <c r="F1332" i="78"/>
  <c r="E1332" i="78"/>
  <c r="D1332" i="78"/>
  <c r="C1332" i="78"/>
  <c r="C1331" i="78" s="1"/>
  <c r="F1331" i="78"/>
  <c r="E1331" i="78"/>
  <c r="D1331" i="78"/>
  <c r="F1330" i="78"/>
  <c r="E1330" i="78"/>
  <c r="D1330" i="78"/>
  <c r="C1330" i="78"/>
  <c r="F1329" i="78"/>
  <c r="F1328" i="78" s="1"/>
  <c r="E1329" i="78"/>
  <c r="E1328" i="78" s="1"/>
  <c r="D1329" i="78"/>
  <c r="D1328" i="78" s="1"/>
  <c r="F1327" i="78"/>
  <c r="F1325" i="78" s="1"/>
  <c r="E1327" i="78"/>
  <c r="E1325" i="78" s="1"/>
  <c r="D1327" i="78"/>
  <c r="D1325" i="78" s="1"/>
  <c r="C1327" i="78"/>
  <c r="F1326" i="78"/>
  <c r="D1326" i="78"/>
  <c r="C1326" i="78"/>
  <c r="C1325" i="78"/>
  <c r="F1321" i="78"/>
  <c r="F1316" i="78"/>
  <c r="E1316" i="78"/>
  <c r="D1316" i="78"/>
  <c r="C1316" i="78"/>
  <c r="F1311" i="78"/>
  <c r="E1311" i="78"/>
  <c r="E1321" i="78" s="1"/>
  <c r="D1311" i="78"/>
  <c r="C1311" i="78"/>
  <c r="C1321" i="78" s="1"/>
  <c r="F1305" i="78"/>
  <c r="E1305" i="78"/>
  <c r="D1305" i="78"/>
  <c r="F1289" i="78"/>
  <c r="E1289" i="78"/>
  <c r="D1289" i="78"/>
  <c r="C1289" i="78"/>
  <c r="F1284" i="78"/>
  <c r="F1294" i="78" s="1"/>
  <c r="E1284" i="78"/>
  <c r="E1294" i="78" s="1"/>
  <c r="D1284" i="78"/>
  <c r="D1294" i="78" s="1"/>
  <c r="C1284" i="78"/>
  <c r="C1294" i="78" s="1"/>
  <c r="F1279" i="78"/>
  <c r="E1279" i="78"/>
  <c r="D1279" i="78"/>
  <c r="F1278" i="78"/>
  <c r="E1278" i="78"/>
  <c r="D1278" i="78"/>
  <c r="F1277" i="78"/>
  <c r="F1280" i="78" s="1"/>
  <c r="E1277" i="78"/>
  <c r="E1280" i="78" s="1"/>
  <c r="D1277" i="78"/>
  <c r="D1280" i="78" s="1"/>
  <c r="C1277" i="78"/>
  <c r="F1264" i="78"/>
  <c r="E1264" i="78"/>
  <c r="D1264" i="78"/>
  <c r="C1264" i="78"/>
  <c r="F1259" i="78"/>
  <c r="E1259" i="78"/>
  <c r="D1259" i="78"/>
  <c r="C1259" i="78"/>
  <c r="C1269" i="78" s="1"/>
  <c r="C1251" i="78" s="1"/>
  <c r="C1252" i="78" s="1"/>
  <c r="F1253" i="78"/>
  <c r="E1253" i="78"/>
  <c r="D1253" i="78"/>
  <c r="F1252" i="78"/>
  <c r="F1251" i="78"/>
  <c r="E1251" i="78"/>
  <c r="D1251" i="78"/>
  <c r="F1239" i="78"/>
  <c r="E1239" i="78"/>
  <c r="D1239" i="78"/>
  <c r="C1239" i="78"/>
  <c r="F1234" i="78"/>
  <c r="E1234" i="78"/>
  <c r="D1234" i="78"/>
  <c r="C1234" i="78"/>
  <c r="C1244" i="78" s="1"/>
  <c r="C1226" i="78" s="1"/>
  <c r="C1227" i="78" s="1"/>
  <c r="F1228" i="78"/>
  <c r="E1228" i="78"/>
  <c r="D1228" i="78"/>
  <c r="F1226" i="78"/>
  <c r="E1226" i="78"/>
  <c r="E1227" i="78" s="1"/>
  <c r="D1226" i="78"/>
  <c r="D1227" i="78" s="1"/>
  <c r="F1185" i="78"/>
  <c r="F1195" i="78" s="1"/>
  <c r="F1177" i="78" s="1"/>
  <c r="F1180" i="78" s="1"/>
  <c r="E1185" i="78"/>
  <c r="D1185" i="78"/>
  <c r="C1185" i="78"/>
  <c r="E1181" i="78"/>
  <c r="D1181" i="78"/>
  <c r="E1180" i="78"/>
  <c r="D1180" i="78"/>
  <c r="F1179" i="78"/>
  <c r="E1179" i="78"/>
  <c r="D1179" i="78"/>
  <c r="F1178" i="78"/>
  <c r="F1181" i="78" s="1"/>
  <c r="F1160" i="78"/>
  <c r="F1170" i="78" s="1"/>
  <c r="F1152" i="78" s="1"/>
  <c r="F1155" i="78" s="1"/>
  <c r="E1160" i="78"/>
  <c r="D1160" i="78"/>
  <c r="C1160" i="78"/>
  <c r="E1156" i="78"/>
  <c r="D1156" i="78"/>
  <c r="E1155" i="78"/>
  <c r="D1155" i="78"/>
  <c r="F1154" i="78"/>
  <c r="E1154" i="78"/>
  <c r="D1154" i="78"/>
  <c r="F1153" i="78"/>
  <c r="F1156" i="78" s="1"/>
  <c r="F1135" i="78"/>
  <c r="F1145" i="78" s="1"/>
  <c r="F1127" i="78" s="1"/>
  <c r="F1130" i="78" s="1"/>
  <c r="E1135" i="78"/>
  <c r="D1135" i="78"/>
  <c r="C1135" i="78"/>
  <c r="E1131" i="78"/>
  <c r="D1131" i="78"/>
  <c r="E1130" i="78"/>
  <c r="D1130" i="78"/>
  <c r="F1129" i="78"/>
  <c r="E1129" i="78"/>
  <c r="D1129" i="78"/>
  <c r="F1128" i="78"/>
  <c r="F1131" i="78" s="1"/>
  <c r="F1115" i="78"/>
  <c r="E1115" i="78"/>
  <c r="D1115" i="78"/>
  <c r="C1115" i="78"/>
  <c r="F1110" i="78"/>
  <c r="E1110" i="78"/>
  <c r="D1110" i="78"/>
  <c r="C1110" i="78"/>
  <c r="C1120" i="78" s="1"/>
  <c r="C1102" i="78" s="1"/>
  <c r="D1105" i="78" s="1"/>
  <c r="E1105" i="78"/>
  <c r="F1104" i="78"/>
  <c r="E1104" i="78"/>
  <c r="D1104" i="78"/>
  <c r="E1103" i="78"/>
  <c r="D1103" i="78"/>
  <c r="F1102" i="78"/>
  <c r="E1102" i="78"/>
  <c r="D1102" i="78"/>
  <c r="F1085" i="78"/>
  <c r="F1095" i="78" s="1"/>
  <c r="F1077" i="78" s="1"/>
  <c r="F1080" i="78" s="1"/>
  <c r="E1085" i="78"/>
  <c r="D1085" i="78"/>
  <c r="C1085" i="78"/>
  <c r="F1081" i="78"/>
  <c r="E1081" i="78"/>
  <c r="D1081" i="78"/>
  <c r="E1080" i="78"/>
  <c r="D1080" i="78"/>
  <c r="F1079" i="78"/>
  <c r="E1079" i="78"/>
  <c r="D1079" i="78"/>
  <c r="F1063" i="78"/>
  <c r="E1063" i="78"/>
  <c r="D1063" i="78"/>
  <c r="C1063" i="78"/>
  <c r="F1058" i="78"/>
  <c r="F1068" i="78" s="1"/>
  <c r="F1050" i="78" s="1"/>
  <c r="E1058" i="78"/>
  <c r="E1068" i="78" s="1"/>
  <c r="E1050" i="78" s="1"/>
  <c r="D1058" i="78"/>
  <c r="D1068" i="78" s="1"/>
  <c r="C1058" i="78"/>
  <c r="C1068" i="78" s="1"/>
  <c r="C1050" i="78" s="1"/>
  <c r="C1051" i="78" s="1"/>
  <c r="F1052" i="78"/>
  <c r="E1052" i="78"/>
  <c r="D1052" i="78"/>
  <c r="F1051" i="78"/>
  <c r="D1050" i="78"/>
  <c r="F1038" i="78"/>
  <c r="E1038" i="78"/>
  <c r="D1038" i="78"/>
  <c r="C1038" i="78"/>
  <c r="F1033" i="78"/>
  <c r="F1043" i="78" s="1"/>
  <c r="F1025" i="78" s="1"/>
  <c r="F1028" i="78" s="1"/>
  <c r="E1033" i="78"/>
  <c r="E1043" i="78" s="1"/>
  <c r="E1025" i="78" s="1"/>
  <c r="D1033" i="78"/>
  <c r="C1033" i="78"/>
  <c r="F1027" i="78"/>
  <c r="E1027" i="78"/>
  <c r="D1027" i="78"/>
  <c r="C1026" i="78"/>
  <c r="F1013" i="78"/>
  <c r="E1013" i="78"/>
  <c r="D1013" i="78"/>
  <c r="C1013" i="78"/>
  <c r="F1008" i="78"/>
  <c r="E1008" i="78"/>
  <c r="E1018" i="78" s="1"/>
  <c r="D1008" i="78"/>
  <c r="D1018" i="78" s="1"/>
  <c r="D1000" i="78" s="1"/>
  <c r="C1008" i="78"/>
  <c r="C1018" i="78" s="1"/>
  <c r="F1002" i="78"/>
  <c r="E1002" i="78"/>
  <c r="D1002" i="78"/>
  <c r="E1000" i="78"/>
  <c r="C1000" i="78"/>
  <c r="C1001" i="78" s="1"/>
  <c r="E988" i="78"/>
  <c r="D988" i="78"/>
  <c r="C988" i="78"/>
  <c r="F983" i="78"/>
  <c r="F993" i="78" s="1"/>
  <c r="F975" i="78" s="1"/>
  <c r="E983" i="78"/>
  <c r="E993" i="78" s="1"/>
  <c r="E975" i="78" s="1"/>
  <c r="D983" i="78"/>
  <c r="C983" i="78"/>
  <c r="C993" i="78" s="1"/>
  <c r="C975" i="78" s="1"/>
  <c r="C976" i="78" s="1"/>
  <c r="F977" i="78"/>
  <c r="E977" i="78"/>
  <c r="D977" i="78"/>
  <c r="E976" i="78"/>
  <c r="F963" i="78"/>
  <c r="E963" i="78"/>
  <c r="D963" i="78"/>
  <c r="C963" i="78"/>
  <c r="F958" i="78"/>
  <c r="F968" i="78" s="1"/>
  <c r="E958" i="78"/>
  <c r="E968" i="78" s="1"/>
  <c r="E950" i="78" s="1"/>
  <c r="D958" i="78"/>
  <c r="D968" i="78" s="1"/>
  <c r="D950" i="78" s="1"/>
  <c r="D951" i="78" s="1"/>
  <c r="C958" i="78"/>
  <c r="C968" i="78" s="1"/>
  <c r="C950" i="78" s="1"/>
  <c r="C951" i="78" s="1"/>
  <c r="F952" i="78"/>
  <c r="E952" i="78"/>
  <c r="D952" i="78"/>
  <c r="F950" i="78"/>
  <c r="F938" i="78"/>
  <c r="E938" i="78"/>
  <c r="D938" i="78"/>
  <c r="C938" i="78"/>
  <c r="F933" i="78"/>
  <c r="E933" i="78"/>
  <c r="D933" i="78"/>
  <c r="C933" i="78"/>
  <c r="F927" i="78"/>
  <c r="E927" i="78"/>
  <c r="D927" i="78"/>
  <c r="F913" i="78"/>
  <c r="E913" i="78"/>
  <c r="D913" i="78"/>
  <c r="C913" i="78"/>
  <c r="F908" i="78"/>
  <c r="F918" i="78" s="1"/>
  <c r="F900" i="78" s="1"/>
  <c r="E908" i="78"/>
  <c r="E918" i="78" s="1"/>
  <c r="E900" i="78" s="1"/>
  <c r="D908" i="78"/>
  <c r="D918" i="78" s="1"/>
  <c r="D900" i="78" s="1"/>
  <c r="C908" i="78"/>
  <c r="C918" i="78" s="1"/>
  <c r="C900" i="78" s="1"/>
  <c r="C901" i="78" s="1"/>
  <c r="F902" i="78"/>
  <c r="E902" i="78"/>
  <c r="D902" i="78"/>
  <c r="F888" i="78"/>
  <c r="E888" i="78"/>
  <c r="D888" i="78"/>
  <c r="C888" i="78"/>
  <c r="F883" i="78"/>
  <c r="E883" i="78"/>
  <c r="E893" i="78" s="1"/>
  <c r="E875" i="78" s="1"/>
  <c r="E876" i="78" s="1"/>
  <c r="D883" i="78"/>
  <c r="D893" i="78" s="1"/>
  <c r="C883" i="78"/>
  <c r="C893" i="78" s="1"/>
  <c r="C875" i="78" s="1"/>
  <c r="C876" i="78" s="1"/>
  <c r="F877" i="78"/>
  <c r="E877" i="78"/>
  <c r="D877" i="78"/>
  <c r="D875" i="78"/>
  <c r="E868" i="78"/>
  <c r="E850" i="78" s="1"/>
  <c r="F863" i="78"/>
  <c r="E863" i="78"/>
  <c r="D863" i="78"/>
  <c r="C863" i="78"/>
  <c r="F858" i="78"/>
  <c r="F868" i="78" s="1"/>
  <c r="F850" i="78" s="1"/>
  <c r="E858" i="78"/>
  <c r="D858" i="78"/>
  <c r="C858" i="78"/>
  <c r="C868" i="78" s="1"/>
  <c r="C850" i="78" s="1"/>
  <c r="F852" i="78"/>
  <c r="E852" i="78"/>
  <c r="D852" i="78"/>
  <c r="E851" i="78"/>
  <c r="C851" i="78"/>
  <c r="C839" i="78"/>
  <c r="F838" i="78"/>
  <c r="E838" i="78"/>
  <c r="D838" i="78"/>
  <c r="F833" i="78"/>
  <c r="F843" i="78" s="1"/>
  <c r="E833" i="78"/>
  <c r="E843" i="78" s="1"/>
  <c r="E825" i="78" s="1"/>
  <c r="D833" i="78"/>
  <c r="D843" i="78" s="1"/>
  <c r="D825" i="78" s="1"/>
  <c r="C833" i="78"/>
  <c r="F827" i="78"/>
  <c r="E827" i="78"/>
  <c r="D827" i="78"/>
  <c r="F825" i="78"/>
  <c r="F813" i="78"/>
  <c r="E813" i="78"/>
  <c r="D813" i="78"/>
  <c r="C813" i="78"/>
  <c r="F808" i="78"/>
  <c r="F818" i="78" s="1"/>
  <c r="F800" i="78" s="1"/>
  <c r="E808" i="78"/>
  <c r="D808" i="78"/>
  <c r="C808" i="78"/>
  <c r="C818" i="78" s="1"/>
  <c r="C800" i="78" s="1"/>
  <c r="C801" i="78" s="1"/>
  <c r="F802" i="78"/>
  <c r="E802" i="78"/>
  <c r="D802" i="78"/>
  <c r="F793" i="78"/>
  <c r="F775" i="78" s="1"/>
  <c r="F788" i="78"/>
  <c r="E788" i="78"/>
  <c r="D788" i="78"/>
  <c r="D775" i="78" s="1"/>
  <c r="C788" i="78"/>
  <c r="F783" i="78"/>
  <c r="E783" i="78"/>
  <c r="E793" i="78" s="1"/>
  <c r="E775" i="78" s="1"/>
  <c r="D783" i="78"/>
  <c r="D793" i="78" s="1"/>
  <c r="C783" i="78"/>
  <c r="D778" i="78"/>
  <c r="F777" i="78"/>
  <c r="E777" i="78"/>
  <c r="D777" i="78"/>
  <c r="D776" i="78"/>
  <c r="D779" i="78" s="1"/>
  <c r="F763" i="78"/>
  <c r="E763" i="78"/>
  <c r="D763" i="78"/>
  <c r="C763" i="78"/>
  <c r="F758" i="78"/>
  <c r="F768" i="78" s="1"/>
  <c r="F750" i="78" s="1"/>
  <c r="E758" i="78"/>
  <c r="D758" i="78"/>
  <c r="C758" i="78"/>
  <c r="C768" i="78" s="1"/>
  <c r="C750" i="78" s="1"/>
  <c r="C751" i="78" s="1"/>
  <c r="F752" i="78"/>
  <c r="E752" i="78"/>
  <c r="D752" i="78"/>
  <c r="E743" i="78"/>
  <c r="E725" i="78" s="1"/>
  <c r="E738" i="78"/>
  <c r="D738" i="78"/>
  <c r="C738" i="78"/>
  <c r="F733" i="78"/>
  <c r="F743" i="78" s="1"/>
  <c r="F725" i="78" s="1"/>
  <c r="E733" i="78"/>
  <c r="D733" i="78"/>
  <c r="D743" i="78" s="1"/>
  <c r="D725" i="78" s="1"/>
  <c r="C733" i="78"/>
  <c r="F727" i="78"/>
  <c r="E727" i="78"/>
  <c r="D727" i="78"/>
  <c r="F726" i="78"/>
  <c r="E718" i="78"/>
  <c r="E700" i="78" s="1"/>
  <c r="F713" i="78"/>
  <c r="E713" i="78"/>
  <c r="D713" i="78"/>
  <c r="C713" i="78"/>
  <c r="F708" i="78"/>
  <c r="F718" i="78" s="1"/>
  <c r="F700" i="78" s="1"/>
  <c r="E708" i="78"/>
  <c r="D708" i="78"/>
  <c r="D718" i="78" s="1"/>
  <c r="D700" i="78" s="1"/>
  <c r="D703" i="78" s="1"/>
  <c r="C708" i="78"/>
  <c r="C718" i="78" s="1"/>
  <c r="C700" i="78" s="1"/>
  <c r="C701" i="78" s="1"/>
  <c r="F702" i="78"/>
  <c r="E702" i="78"/>
  <c r="D702" i="78"/>
  <c r="D701" i="78"/>
  <c r="D693" i="78"/>
  <c r="D675" i="78" s="1"/>
  <c r="F688" i="78"/>
  <c r="E688" i="78"/>
  <c r="D688" i="78"/>
  <c r="C688" i="78"/>
  <c r="F683" i="78"/>
  <c r="F693" i="78" s="1"/>
  <c r="F675" i="78" s="1"/>
  <c r="E683" i="78"/>
  <c r="E693" i="78" s="1"/>
  <c r="D683" i="78"/>
  <c r="C683" i="78"/>
  <c r="C693" i="78" s="1"/>
  <c r="C675" i="78" s="1"/>
  <c r="C676" i="78" s="1"/>
  <c r="F677" i="78"/>
  <c r="E677" i="78"/>
  <c r="D677" i="78"/>
  <c r="E675" i="78"/>
  <c r="F663" i="78"/>
  <c r="E663" i="78"/>
  <c r="D663" i="78"/>
  <c r="C663" i="78"/>
  <c r="F658" i="78"/>
  <c r="F668" i="78" s="1"/>
  <c r="F650" i="78" s="1"/>
  <c r="E658" i="78"/>
  <c r="D658" i="78"/>
  <c r="D668" i="78" s="1"/>
  <c r="D650" i="78" s="1"/>
  <c r="D653" i="78" s="1"/>
  <c r="C658" i="78"/>
  <c r="C668" i="78" s="1"/>
  <c r="C650" i="78" s="1"/>
  <c r="C651" i="78" s="1"/>
  <c r="F652" i="78"/>
  <c r="E652" i="78"/>
  <c r="D652" i="78"/>
  <c r="F651" i="78"/>
  <c r="D651" i="78"/>
  <c r="D654" i="78" s="1"/>
  <c r="F643" i="78"/>
  <c r="F625" i="78" s="1"/>
  <c r="F638" i="78"/>
  <c r="E638" i="78"/>
  <c r="D638" i="78"/>
  <c r="C638" i="78"/>
  <c r="F633" i="78"/>
  <c r="E633" i="78"/>
  <c r="E643" i="78" s="1"/>
  <c r="D633" i="78"/>
  <c r="D643" i="78" s="1"/>
  <c r="D625" i="78" s="1"/>
  <c r="C633" i="78"/>
  <c r="C643" i="78" s="1"/>
  <c r="C625" i="78" s="1"/>
  <c r="C626" i="78" s="1"/>
  <c r="F627" i="78"/>
  <c r="E627" i="78"/>
  <c r="D627" i="78"/>
  <c r="E625" i="78"/>
  <c r="E626" i="78" s="1"/>
  <c r="F563" i="78"/>
  <c r="E563" i="78"/>
  <c r="D563" i="78"/>
  <c r="C563" i="78"/>
  <c r="F558" i="78"/>
  <c r="F568" i="78" s="1"/>
  <c r="F550" i="78" s="1"/>
  <c r="E558" i="78"/>
  <c r="D558" i="78"/>
  <c r="D568" i="78" s="1"/>
  <c r="D550" i="78" s="1"/>
  <c r="C558" i="78"/>
  <c r="C568" i="78" s="1"/>
  <c r="C550" i="78" s="1"/>
  <c r="C551" i="78" s="1"/>
  <c r="F552" i="78"/>
  <c r="E552" i="78"/>
  <c r="D552" i="78"/>
  <c r="F551" i="78"/>
  <c r="E538" i="78"/>
  <c r="D538" i="78"/>
  <c r="C538" i="78"/>
  <c r="F533" i="78"/>
  <c r="E533" i="78"/>
  <c r="E543" i="78" s="1"/>
  <c r="D533" i="78"/>
  <c r="C533" i="78"/>
  <c r="C543" i="78" s="1"/>
  <c r="C525" i="78" s="1"/>
  <c r="C526" i="78" s="1"/>
  <c r="F527" i="78"/>
  <c r="E527" i="78"/>
  <c r="D527" i="78"/>
  <c r="E525" i="78"/>
  <c r="F512" i="78"/>
  <c r="E512" i="78"/>
  <c r="D512" i="78"/>
  <c r="C512" i="78"/>
  <c r="F507" i="78"/>
  <c r="F517" i="78" s="1"/>
  <c r="F499" i="78" s="1"/>
  <c r="E507" i="78"/>
  <c r="D507" i="78"/>
  <c r="D517" i="78" s="1"/>
  <c r="D499" i="78" s="1"/>
  <c r="C507" i="78"/>
  <c r="C517" i="78" s="1"/>
  <c r="C499" i="78" s="1"/>
  <c r="C500" i="78" s="1"/>
  <c r="F501" i="78"/>
  <c r="E501" i="78"/>
  <c r="D501" i="78"/>
  <c r="F500" i="78"/>
  <c r="F492" i="78"/>
  <c r="E492" i="78"/>
  <c r="E474" i="78" s="1"/>
  <c r="F487" i="78"/>
  <c r="E487" i="78"/>
  <c r="D487" i="78"/>
  <c r="C487" i="78"/>
  <c r="F482" i="78"/>
  <c r="E482" i="78"/>
  <c r="D482" i="78"/>
  <c r="C482" i="78"/>
  <c r="C492" i="78" s="1"/>
  <c r="C474" i="78" s="1"/>
  <c r="C475" i="78" s="1"/>
  <c r="F476" i="78"/>
  <c r="E476" i="78"/>
  <c r="D476" i="78"/>
  <c r="F474" i="78"/>
  <c r="F467" i="78"/>
  <c r="E467" i="78"/>
  <c r="E449" i="78" s="1"/>
  <c r="F462" i="78"/>
  <c r="F449" i="78" s="1"/>
  <c r="E462" i="78"/>
  <c r="D462" i="78"/>
  <c r="C462" i="78"/>
  <c r="F457" i="78"/>
  <c r="E457" i="78"/>
  <c r="D457" i="78"/>
  <c r="D467" i="78" s="1"/>
  <c r="C457" i="78"/>
  <c r="C467" i="78" s="1"/>
  <c r="C449" i="78" s="1"/>
  <c r="F451" i="78"/>
  <c r="E451" i="78"/>
  <c r="D451" i="78"/>
  <c r="D449" i="78"/>
  <c r="D450" i="78" s="1"/>
  <c r="F442" i="78"/>
  <c r="F437" i="78"/>
  <c r="E437" i="78"/>
  <c r="D437" i="78"/>
  <c r="C437" i="78"/>
  <c r="F432" i="78"/>
  <c r="E432" i="78"/>
  <c r="E442" i="78" s="1"/>
  <c r="E424" i="78" s="1"/>
  <c r="E425" i="78" s="1"/>
  <c r="D432" i="78"/>
  <c r="C432" i="78"/>
  <c r="C442" i="78" s="1"/>
  <c r="C424" i="78" s="1"/>
  <c r="C425" i="78" s="1"/>
  <c r="F427" i="78"/>
  <c r="F426" i="78"/>
  <c r="E426" i="78"/>
  <c r="D426" i="78"/>
  <c r="F424" i="78"/>
  <c r="F425" i="78" s="1"/>
  <c r="F428" i="78" s="1"/>
  <c r="F417" i="78"/>
  <c r="F412" i="78"/>
  <c r="E412" i="78"/>
  <c r="D412" i="78"/>
  <c r="C412" i="78"/>
  <c r="F407" i="78"/>
  <c r="E407" i="78"/>
  <c r="E417" i="78" s="1"/>
  <c r="E399" i="78" s="1"/>
  <c r="D407" i="78"/>
  <c r="D417" i="78" s="1"/>
  <c r="D399" i="78" s="1"/>
  <c r="C407" i="78"/>
  <c r="F401" i="78"/>
  <c r="E401" i="78"/>
  <c r="D401" i="78"/>
  <c r="F399" i="78"/>
  <c r="F400" i="78" s="1"/>
  <c r="E387" i="78"/>
  <c r="D387" i="78"/>
  <c r="F382" i="78"/>
  <c r="E382" i="78"/>
  <c r="E392" i="78" s="1"/>
  <c r="E374" i="78" s="1"/>
  <c r="E377" i="78" s="1"/>
  <c r="D382" i="78"/>
  <c r="C382" i="78"/>
  <c r="F378" i="78"/>
  <c r="E378" i="78"/>
  <c r="D378" i="78"/>
  <c r="D377" i="78"/>
  <c r="F376" i="78"/>
  <c r="E376" i="78"/>
  <c r="D376" i="78"/>
  <c r="F362" i="78"/>
  <c r="E362" i="78"/>
  <c r="D362" i="78"/>
  <c r="C362" i="78"/>
  <c r="F357" i="78"/>
  <c r="E357" i="78"/>
  <c r="E367" i="78" s="1"/>
  <c r="E349" i="78" s="1"/>
  <c r="D357" i="78"/>
  <c r="D367" i="78" s="1"/>
  <c r="C357" i="78"/>
  <c r="C367" i="78" s="1"/>
  <c r="C349" i="78" s="1"/>
  <c r="C350" i="78" s="1"/>
  <c r="F351" i="78"/>
  <c r="E351" i="78"/>
  <c r="D351" i="78"/>
  <c r="D349" i="78"/>
  <c r="D350" i="78" s="1"/>
  <c r="F336" i="78"/>
  <c r="E336" i="78"/>
  <c r="D336" i="78"/>
  <c r="C336" i="78"/>
  <c r="F331" i="78"/>
  <c r="E331" i="78"/>
  <c r="E341" i="78" s="1"/>
  <c r="E323" i="78" s="1"/>
  <c r="D331" i="78"/>
  <c r="C331" i="78"/>
  <c r="E327" i="78"/>
  <c r="D327" i="78"/>
  <c r="F325" i="78"/>
  <c r="E325" i="78"/>
  <c r="D325" i="78"/>
  <c r="D316" i="78"/>
  <c r="D298" i="78" s="1"/>
  <c r="F311" i="78"/>
  <c r="E311" i="78"/>
  <c r="D311" i="78"/>
  <c r="C311" i="78"/>
  <c r="F306" i="78"/>
  <c r="E306" i="78"/>
  <c r="E316" i="78" s="1"/>
  <c r="E298" i="78" s="1"/>
  <c r="E301" i="78" s="1"/>
  <c r="D306" i="78"/>
  <c r="C306" i="78"/>
  <c r="C316" i="78" s="1"/>
  <c r="C298" i="78" s="1"/>
  <c r="D301" i="78" s="1"/>
  <c r="F302" i="78"/>
  <c r="E302" i="78"/>
  <c r="D302" i="78"/>
  <c r="F300" i="78"/>
  <c r="E300" i="78"/>
  <c r="D300" i="78"/>
  <c r="F298" i="78"/>
  <c r="F301" i="78" s="1"/>
  <c r="F291" i="78"/>
  <c r="F286" i="78"/>
  <c r="E286" i="78"/>
  <c r="D286" i="78"/>
  <c r="C286" i="78"/>
  <c r="F281" i="78"/>
  <c r="E281" i="78"/>
  <c r="E291" i="78" s="1"/>
  <c r="E273" i="78" s="1"/>
  <c r="F276" i="78" s="1"/>
  <c r="D281" i="78"/>
  <c r="D291" i="78" s="1"/>
  <c r="D273" i="78" s="1"/>
  <c r="C281" i="78"/>
  <c r="C291" i="78" s="1"/>
  <c r="C273" i="78" s="1"/>
  <c r="F277" i="78"/>
  <c r="E277" i="78"/>
  <c r="D277" i="78"/>
  <c r="F275" i="78"/>
  <c r="E275" i="78"/>
  <c r="D275" i="78"/>
  <c r="F262" i="78"/>
  <c r="F244" i="78" s="1"/>
  <c r="F257" i="78"/>
  <c r="E257" i="78"/>
  <c r="D257" i="78"/>
  <c r="C257" i="78"/>
  <c r="F252" i="78"/>
  <c r="E252" i="78"/>
  <c r="E262" i="78" s="1"/>
  <c r="E244" i="78" s="1"/>
  <c r="D252" i="78"/>
  <c r="D262" i="78" s="1"/>
  <c r="D244" i="78" s="1"/>
  <c r="C252" i="78"/>
  <c r="C262" i="78" s="1"/>
  <c r="C244" i="78" s="1"/>
  <c r="C245" i="78" s="1"/>
  <c r="F246" i="78"/>
  <c r="E246" i="78"/>
  <c r="D246" i="78"/>
  <c r="F231" i="78"/>
  <c r="E231" i="78"/>
  <c r="D231" i="78"/>
  <c r="C231" i="78"/>
  <c r="F226" i="78"/>
  <c r="F236" i="78" s="1"/>
  <c r="E226" i="78"/>
  <c r="E236" i="78" s="1"/>
  <c r="E218" i="78" s="1"/>
  <c r="D226" i="78"/>
  <c r="C226" i="78"/>
  <c r="C236" i="78" s="1"/>
  <c r="C218" i="78" s="1"/>
  <c r="F222" i="78"/>
  <c r="E222" i="78"/>
  <c r="D222" i="78"/>
  <c r="F220" i="78"/>
  <c r="E220" i="78"/>
  <c r="D220" i="78"/>
  <c r="F218" i="78"/>
  <c r="E207" i="78"/>
  <c r="F204" i="78"/>
  <c r="E204" i="78"/>
  <c r="D204" i="78"/>
  <c r="D207" i="78" s="1"/>
  <c r="D178" i="78" s="1"/>
  <c r="D181" i="78" s="1"/>
  <c r="C204" i="78"/>
  <c r="C207" i="78" s="1"/>
  <c r="F201" i="78"/>
  <c r="F207" i="78" s="1"/>
  <c r="E201" i="78"/>
  <c r="D201" i="78"/>
  <c r="C201" i="78"/>
  <c r="F192" i="78"/>
  <c r="E192" i="78"/>
  <c r="D192" i="78"/>
  <c r="C192" i="78"/>
  <c r="F189" i="78"/>
  <c r="E189" i="78"/>
  <c r="D189" i="78"/>
  <c r="F186" i="78"/>
  <c r="E186" i="78"/>
  <c r="D186" i="78"/>
  <c r="F180" i="78"/>
  <c r="E180" i="78"/>
  <c r="D180" i="78"/>
  <c r="C178" i="78"/>
  <c r="C179" i="78" s="1"/>
  <c r="F167" i="78"/>
  <c r="F170" i="78" s="1"/>
  <c r="E167" i="78"/>
  <c r="D167" i="78"/>
  <c r="C167" i="78"/>
  <c r="F164" i="78"/>
  <c r="E164" i="78"/>
  <c r="D164" i="78"/>
  <c r="C164" i="78"/>
  <c r="C170" i="78" s="1"/>
  <c r="C171" i="78" s="1"/>
  <c r="F155" i="78"/>
  <c r="E155" i="78"/>
  <c r="D155" i="78"/>
  <c r="F152" i="78"/>
  <c r="E152" i="78"/>
  <c r="D152" i="78"/>
  <c r="F149" i="78"/>
  <c r="E149" i="78"/>
  <c r="D149" i="78"/>
  <c r="F143" i="78"/>
  <c r="E143" i="78"/>
  <c r="D143" i="78"/>
  <c r="E134" i="78"/>
  <c r="D134" i="78"/>
  <c r="F133" i="78"/>
  <c r="F134" i="78" s="1"/>
  <c r="E133" i="78"/>
  <c r="D133" i="78"/>
  <c r="C133" i="78"/>
  <c r="F106" i="78"/>
  <c r="E106" i="78"/>
  <c r="D106" i="78"/>
  <c r="F105" i="78"/>
  <c r="E105" i="78"/>
  <c r="F104" i="78"/>
  <c r="F107" i="78" s="1"/>
  <c r="E104" i="78"/>
  <c r="D104" i="78"/>
  <c r="F97" i="78"/>
  <c r="E97" i="78"/>
  <c r="F96" i="78"/>
  <c r="E96" i="78"/>
  <c r="D96" i="78"/>
  <c r="C96" i="78"/>
  <c r="C97" i="78" s="1"/>
  <c r="F69" i="78"/>
  <c r="E69" i="78"/>
  <c r="D69" i="78"/>
  <c r="F68" i="78"/>
  <c r="F67" i="78"/>
  <c r="F70" i="78" s="1"/>
  <c r="E67" i="78"/>
  <c r="C67" i="78"/>
  <c r="C68" i="78" s="1"/>
  <c r="F56" i="78"/>
  <c r="E56" i="78"/>
  <c r="E1343" i="78" s="1"/>
  <c r="D56" i="78"/>
  <c r="D1343" i="78" s="1"/>
  <c r="F53" i="78"/>
  <c r="E53" i="78"/>
  <c r="D53" i="78"/>
  <c r="C53" i="78"/>
  <c r="F44" i="78"/>
  <c r="E44" i="78"/>
  <c r="E59" i="78" s="1"/>
  <c r="D44" i="78"/>
  <c r="C44" i="78"/>
  <c r="C42" i="78"/>
  <c r="C1329" i="78" s="1"/>
  <c r="C1328" i="78" s="1"/>
  <c r="F41" i="78"/>
  <c r="E41" i="78"/>
  <c r="D41" i="78"/>
  <c r="C41" i="78"/>
  <c r="C59" i="78" s="1"/>
  <c r="F38" i="78"/>
  <c r="E38" i="78"/>
  <c r="D38" i="78"/>
  <c r="C38" i="78"/>
  <c r="F32" i="78"/>
  <c r="E32" i="78"/>
  <c r="D32" i="78"/>
  <c r="G236" i="77"/>
  <c r="F236" i="77"/>
  <c r="E236" i="77"/>
  <c r="D236" i="77"/>
  <c r="G235" i="77"/>
  <c r="F235" i="77"/>
  <c r="E235" i="77"/>
  <c r="D235" i="77"/>
  <c r="G234" i="77"/>
  <c r="F234" i="77"/>
  <c r="E234" i="77"/>
  <c r="D234" i="77"/>
  <c r="G233" i="77"/>
  <c r="G232" i="77" s="1"/>
  <c r="F233" i="77"/>
  <c r="F232" i="77" s="1"/>
  <c r="E233" i="77"/>
  <c r="E232" i="77" s="1"/>
  <c r="D233" i="77"/>
  <c r="D232" i="77" s="1"/>
  <c r="G231" i="77"/>
  <c r="F231" i="77"/>
  <c r="E231" i="77"/>
  <c r="D231" i="77"/>
  <c r="G230" i="77"/>
  <c r="F230" i="77"/>
  <c r="E230" i="77"/>
  <c r="D230" i="77"/>
  <c r="G229" i="77"/>
  <c r="F229" i="77"/>
  <c r="E229" i="77"/>
  <c r="E227" i="77" s="1"/>
  <c r="D229" i="77"/>
  <c r="G228" i="77"/>
  <c r="F228" i="77"/>
  <c r="F227" i="77" s="1"/>
  <c r="E228" i="77"/>
  <c r="D228" i="77"/>
  <c r="G227" i="77"/>
  <c r="D227" i="77"/>
  <c r="G226" i="77"/>
  <c r="F226" i="77"/>
  <c r="E226" i="77"/>
  <c r="D226" i="77"/>
  <c r="G225" i="77"/>
  <c r="F225" i="77"/>
  <c r="E225" i="77"/>
  <c r="D225" i="77"/>
  <c r="E224" i="77"/>
  <c r="D224" i="77"/>
  <c r="G223" i="77"/>
  <c r="F223" i="77"/>
  <c r="E223" i="77"/>
  <c r="D223" i="77"/>
  <c r="G222" i="77"/>
  <c r="F222" i="77"/>
  <c r="E222" i="77"/>
  <c r="D222" i="77"/>
  <c r="G221" i="77"/>
  <c r="F221" i="77"/>
  <c r="E221" i="77"/>
  <c r="D221" i="77"/>
  <c r="G220" i="77"/>
  <c r="F220" i="77"/>
  <c r="E220" i="77"/>
  <c r="D220" i="77"/>
  <c r="G219" i="77"/>
  <c r="G218" i="77" s="1"/>
  <c r="F219" i="77"/>
  <c r="E219" i="77"/>
  <c r="E218" i="77" s="1"/>
  <c r="D219" i="77"/>
  <c r="D218" i="77" s="1"/>
  <c r="F218" i="77"/>
  <c r="G217" i="77"/>
  <c r="G215" i="77" s="1"/>
  <c r="F217" i="77"/>
  <c r="E217" i="77"/>
  <c r="E215" i="77" s="1"/>
  <c r="D217" i="77"/>
  <c r="D215" i="77" s="1"/>
  <c r="G216" i="77"/>
  <c r="F216" i="77"/>
  <c r="F215" i="77" s="1"/>
  <c r="E216" i="77"/>
  <c r="D216" i="77"/>
  <c r="G214" i="77"/>
  <c r="F214" i="77"/>
  <c r="E214" i="77"/>
  <c r="D214" i="77"/>
  <c r="G213" i="77"/>
  <c r="G212" i="77" s="1"/>
  <c r="F213" i="77"/>
  <c r="E213" i="77"/>
  <c r="E212" i="77" s="1"/>
  <c r="D213" i="77"/>
  <c r="D212" i="77" s="1"/>
  <c r="F212" i="77"/>
  <c r="G211" i="77"/>
  <c r="F211" i="77"/>
  <c r="E211" i="77"/>
  <c r="D211" i="77"/>
  <c r="G210" i="77"/>
  <c r="F210" i="77"/>
  <c r="E210" i="77"/>
  <c r="D210" i="77"/>
  <c r="G209" i="77"/>
  <c r="F209" i="77"/>
  <c r="E209" i="77"/>
  <c r="D209" i="77"/>
  <c r="G208" i="77"/>
  <c r="F208" i="77"/>
  <c r="E208" i="77"/>
  <c r="D208" i="77"/>
  <c r="G207" i="77"/>
  <c r="G206" i="77" s="1"/>
  <c r="F207" i="77"/>
  <c r="E207" i="77"/>
  <c r="E206" i="77" s="1"/>
  <c r="D207" i="77"/>
  <c r="D206" i="77" s="1"/>
  <c r="F206" i="77"/>
  <c r="F204" i="77"/>
  <c r="E204" i="77"/>
  <c r="D204" i="77"/>
  <c r="E202" i="77"/>
  <c r="E184" i="77" s="1"/>
  <c r="G197" i="77"/>
  <c r="F197" i="77"/>
  <c r="E197" i="77"/>
  <c r="D197" i="77"/>
  <c r="G192" i="77"/>
  <c r="G202" i="77" s="1"/>
  <c r="G184" i="77" s="1"/>
  <c r="F192" i="77"/>
  <c r="F202" i="77" s="1"/>
  <c r="E192" i="77"/>
  <c r="D192" i="77"/>
  <c r="D202" i="77" s="1"/>
  <c r="D184" i="77" s="1"/>
  <c r="D185" i="77" s="1"/>
  <c r="G186" i="77"/>
  <c r="F186" i="77"/>
  <c r="E186" i="77"/>
  <c r="F184" i="77"/>
  <c r="F185" i="77" s="1"/>
  <c r="D177" i="77"/>
  <c r="G167" i="77"/>
  <c r="G177" i="77" s="1"/>
  <c r="F167" i="77"/>
  <c r="F177" i="77" s="1"/>
  <c r="E167" i="77"/>
  <c r="E177" i="77" s="1"/>
  <c r="D167" i="77"/>
  <c r="G162" i="77"/>
  <c r="F162" i="77"/>
  <c r="E162" i="77"/>
  <c r="G161" i="77"/>
  <c r="F161" i="77"/>
  <c r="E161" i="77"/>
  <c r="G160" i="77"/>
  <c r="G163" i="77" s="1"/>
  <c r="F160" i="77"/>
  <c r="E160" i="77"/>
  <c r="E163" i="77" s="1"/>
  <c r="D160" i="77"/>
  <c r="G151" i="77"/>
  <c r="G133" i="77" s="1"/>
  <c r="F151" i="77"/>
  <c r="G146" i="77"/>
  <c r="F146" i="77"/>
  <c r="G141" i="77"/>
  <c r="F141" i="77"/>
  <c r="E141" i="77"/>
  <c r="E151" i="77" s="1"/>
  <c r="E205" i="77" s="1"/>
  <c r="E237" i="77" s="1"/>
  <c r="D141" i="77"/>
  <c r="D151" i="77" s="1"/>
  <c r="F136" i="77"/>
  <c r="E136" i="77"/>
  <c r="G135" i="77"/>
  <c r="F135" i="77"/>
  <c r="E135" i="77"/>
  <c r="F134" i="77"/>
  <c r="F137" i="77" s="1"/>
  <c r="E134" i="77"/>
  <c r="E137" i="77" s="1"/>
  <c r="D134" i="77"/>
  <c r="G126" i="77"/>
  <c r="F126" i="77"/>
  <c r="G116" i="77"/>
  <c r="F116" i="77"/>
  <c r="E116" i="77"/>
  <c r="E126" i="77" s="1"/>
  <c r="D116" i="77"/>
  <c r="D126" i="77" s="1"/>
  <c r="F112" i="77"/>
  <c r="G111" i="77"/>
  <c r="F111" i="77"/>
  <c r="E111" i="77"/>
  <c r="G110" i="77"/>
  <c r="F110" i="77"/>
  <c r="E110" i="77"/>
  <c r="G109" i="77"/>
  <c r="G112" i="77" s="1"/>
  <c r="F109" i="77"/>
  <c r="E109" i="77"/>
  <c r="E112" i="77" s="1"/>
  <c r="D109" i="77"/>
  <c r="F97" i="77"/>
  <c r="D97" i="77"/>
  <c r="G96" i="77"/>
  <c r="G97" i="77" s="1"/>
  <c r="F96" i="77"/>
  <c r="E96" i="77"/>
  <c r="E97" i="77" s="1"/>
  <c r="D96" i="77"/>
  <c r="F71" i="77"/>
  <c r="G70" i="77"/>
  <c r="F70" i="77"/>
  <c r="E70" i="77"/>
  <c r="G69" i="77"/>
  <c r="F69" i="77"/>
  <c r="E69" i="77"/>
  <c r="G68" i="77"/>
  <c r="G71" i="77" s="1"/>
  <c r="F68" i="77"/>
  <c r="E68" i="77"/>
  <c r="E71" i="77" s="1"/>
  <c r="D68" i="77"/>
  <c r="E59" i="77"/>
  <c r="E60" i="77" s="1"/>
  <c r="F56" i="77"/>
  <c r="G56" i="77" s="1"/>
  <c r="G224" i="77" s="1"/>
  <c r="G53" i="77"/>
  <c r="F53" i="77"/>
  <c r="E53" i="77"/>
  <c r="D53" i="77"/>
  <c r="D44" i="77"/>
  <c r="D59" i="77" s="1"/>
  <c r="D60" i="77" s="1"/>
  <c r="G34" i="77"/>
  <c r="G33" i="77"/>
  <c r="F33" i="77"/>
  <c r="E33" i="77"/>
  <c r="G32" i="77"/>
  <c r="F32" i="77"/>
  <c r="E32" i="77"/>
  <c r="G31" i="77"/>
  <c r="F31" i="77"/>
  <c r="F34" i="77" s="1"/>
  <c r="E31" i="77"/>
  <c r="E34" i="77" s="1"/>
  <c r="D31" i="77"/>
  <c r="D395" i="76"/>
  <c r="C395" i="76"/>
  <c r="E394" i="76"/>
  <c r="D394" i="76"/>
  <c r="C394" i="76"/>
  <c r="C393" i="76" s="1"/>
  <c r="B394" i="76"/>
  <c r="E393" i="76"/>
  <c r="D393" i="76"/>
  <c r="B393" i="76"/>
  <c r="D388" i="76"/>
  <c r="E387" i="76"/>
  <c r="D387" i="76"/>
  <c r="C387" i="76"/>
  <c r="B387" i="76"/>
  <c r="E386" i="76"/>
  <c r="D386" i="76"/>
  <c r="C386" i="76"/>
  <c r="B386" i="76"/>
  <c r="E385" i="76"/>
  <c r="D385" i="76"/>
  <c r="C385" i="76"/>
  <c r="B385" i="76"/>
  <c r="E384" i="76"/>
  <c r="D384" i="76"/>
  <c r="C384" i="76"/>
  <c r="B384" i="76"/>
  <c r="E383" i="76"/>
  <c r="D383" i="76"/>
  <c r="C383" i="76"/>
  <c r="B383" i="76"/>
  <c r="C382" i="76"/>
  <c r="E381" i="76"/>
  <c r="D381" i="76"/>
  <c r="C381" i="76"/>
  <c r="B381" i="76"/>
  <c r="E380" i="76"/>
  <c r="D380" i="76"/>
  <c r="C380" i="76"/>
  <c r="C379" i="76" s="1"/>
  <c r="B380" i="76"/>
  <c r="B379" i="76" s="1"/>
  <c r="E379" i="76"/>
  <c r="D379" i="76"/>
  <c r="E378" i="76"/>
  <c r="D378" i="76"/>
  <c r="C378" i="76"/>
  <c r="C376" i="76" s="1"/>
  <c r="B378" i="76"/>
  <c r="E377" i="76"/>
  <c r="E376" i="76" s="1"/>
  <c r="D377" i="76"/>
  <c r="D376" i="76" s="1"/>
  <c r="C377" i="76"/>
  <c r="B377" i="76"/>
  <c r="B376" i="76"/>
  <c r="E374" i="76"/>
  <c r="E373" i="76" s="1"/>
  <c r="D374" i="76"/>
  <c r="D373" i="76" s="1"/>
  <c r="C374" i="76"/>
  <c r="B374" i="76"/>
  <c r="C373" i="76"/>
  <c r="B373" i="76"/>
  <c r="E371" i="76"/>
  <c r="E370" i="76" s="1"/>
  <c r="D371" i="76"/>
  <c r="D370" i="76" s="1"/>
  <c r="C371" i="76"/>
  <c r="B371" i="76"/>
  <c r="B370" i="76" s="1"/>
  <c r="C370" i="76"/>
  <c r="E369" i="76"/>
  <c r="D369" i="76"/>
  <c r="C369" i="76"/>
  <c r="B369" i="76"/>
  <c r="E368" i="76"/>
  <c r="D368" i="76"/>
  <c r="C368" i="76"/>
  <c r="C367" i="76" s="1"/>
  <c r="C366" i="76" s="1"/>
  <c r="B368" i="76"/>
  <c r="E367" i="76"/>
  <c r="D367" i="76"/>
  <c r="B367" i="76"/>
  <c r="E359" i="76"/>
  <c r="D359" i="76"/>
  <c r="C359" i="76"/>
  <c r="B359" i="76"/>
  <c r="E354" i="76"/>
  <c r="E364" i="76" s="1"/>
  <c r="D354" i="76"/>
  <c r="D364" i="76" s="1"/>
  <c r="D346" i="76" s="1"/>
  <c r="C354" i="76"/>
  <c r="C364" i="76" s="1"/>
  <c r="B354" i="76"/>
  <c r="B364" i="76" s="1"/>
  <c r="E350" i="76"/>
  <c r="D350" i="76"/>
  <c r="C350" i="76"/>
  <c r="E348" i="76"/>
  <c r="D348" i="76"/>
  <c r="C348" i="76"/>
  <c r="E346" i="76"/>
  <c r="E349" i="76" s="1"/>
  <c r="E332" i="76"/>
  <c r="D332" i="76"/>
  <c r="C332" i="76"/>
  <c r="B332" i="76"/>
  <c r="E327" i="76"/>
  <c r="E337" i="76" s="1"/>
  <c r="E319" i="76" s="1"/>
  <c r="D327" i="76"/>
  <c r="D337" i="76" s="1"/>
  <c r="C327" i="76"/>
  <c r="C337" i="76" s="1"/>
  <c r="C319" i="76" s="1"/>
  <c r="C322" i="76" s="1"/>
  <c r="B327" i="76"/>
  <c r="B337" i="76" s="1"/>
  <c r="B319" i="76" s="1"/>
  <c r="E323" i="76"/>
  <c r="D323" i="76"/>
  <c r="C323" i="76"/>
  <c r="E321" i="76"/>
  <c r="D321" i="76"/>
  <c r="C321" i="76"/>
  <c r="E310" i="76"/>
  <c r="E292" i="76" s="1"/>
  <c r="E305" i="76"/>
  <c r="D305" i="76"/>
  <c r="C305" i="76"/>
  <c r="B305" i="76"/>
  <c r="E300" i="76"/>
  <c r="D300" i="76"/>
  <c r="D310" i="76" s="1"/>
  <c r="D292" i="76" s="1"/>
  <c r="C300" i="76"/>
  <c r="C310" i="76" s="1"/>
  <c r="C292" i="76" s="1"/>
  <c r="C295" i="76" s="1"/>
  <c r="B300" i="76"/>
  <c r="B310" i="76" s="1"/>
  <c r="B292" i="76" s="1"/>
  <c r="E296" i="76"/>
  <c r="D296" i="76"/>
  <c r="C296" i="76"/>
  <c r="E294" i="76"/>
  <c r="D294" i="76"/>
  <c r="C294" i="76"/>
  <c r="E278" i="76"/>
  <c r="D278" i="76"/>
  <c r="C278" i="76"/>
  <c r="B278" i="76"/>
  <c r="E273" i="76"/>
  <c r="E283" i="76" s="1"/>
  <c r="E265" i="76" s="1"/>
  <c r="D273" i="76"/>
  <c r="D283" i="76" s="1"/>
  <c r="D265" i="76" s="1"/>
  <c r="C273" i="76"/>
  <c r="C283" i="76" s="1"/>
  <c r="C265" i="76" s="1"/>
  <c r="C268" i="76" s="1"/>
  <c r="B273" i="76"/>
  <c r="B283" i="76" s="1"/>
  <c r="B265" i="76" s="1"/>
  <c r="E269" i="76"/>
  <c r="D269" i="76"/>
  <c r="C269" i="76"/>
  <c r="E267" i="76"/>
  <c r="D267" i="76"/>
  <c r="C267" i="76"/>
  <c r="E256" i="76"/>
  <c r="E238" i="76" s="1"/>
  <c r="D256" i="76"/>
  <c r="E251" i="76"/>
  <c r="D251" i="76"/>
  <c r="C251" i="76"/>
  <c r="B251" i="76"/>
  <c r="E246" i="76"/>
  <c r="D246" i="76"/>
  <c r="C246" i="76"/>
  <c r="C256" i="76" s="1"/>
  <c r="C238" i="76" s="1"/>
  <c r="C241" i="76" s="1"/>
  <c r="B246" i="76"/>
  <c r="B256" i="76" s="1"/>
  <c r="E242" i="76"/>
  <c r="D242" i="76"/>
  <c r="C242" i="76"/>
  <c r="E240" i="76"/>
  <c r="D240" i="76"/>
  <c r="C240" i="76"/>
  <c r="D238" i="76"/>
  <c r="D241" i="76" s="1"/>
  <c r="B238" i="76"/>
  <c r="E224" i="76"/>
  <c r="D224" i="76"/>
  <c r="C224" i="76"/>
  <c r="B224" i="76"/>
  <c r="E219" i="76"/>
  <c r="E229" i="76" s="1"/>
  <c r="E211" i="76" s="1"/>
  <c r="E214" i="76" s="1"/>
  <c r="D219" i="76"/>
  <c r="D229" i="76" s="1"/>
  <c r="D211" i="76" s="1"/>
  <c r="C219" i="76"/>
  <c r="C229" i="76" s="1"/>
  <c r="C211" i="76" s="1"/>
  <c r="C214" i="76" s="1"/>
  <c r="B219" i="76"/>
  <c r="B229" i="76" s="1"/>
  <c r="B211" i="76" s="1"/>
  <c r="E215" i="76"/>
  <c r="D215" i="76"/>
  <c r="C215" i="76"/>
  <c r="E213" i="76"/>
  <c r="D213" i="76"/>
  <c r="C213" i="76"/>
  <c r="E197" i="76"/>
  <c r="E202" i="76" s="1"/>
  <c r="E184" i="76" s="1"/>
  <c r="E185" i="76" s="1"/>
  <c r="D197" i="76"/>
  <c r="D202" i="76" s="1"/>
  <c r="D184" i="76" s="1"/>
  <c r="C197" i="76"/>
  <c r="C202" i="76" s="1"/>
  <c r="C184" i="76" s="1"/>
  <c r="C187" i="76" s="1"/>
  <c r="B197" i="76"/>
  <c r="E192" i="76"/>
  <c r="D192" i="76"/>
  <c r="C192" i="76"/>
  <c r="B192" i="76"/>
  <c r="B202" i="76" s="1"/>
  <c r="E187" i="76"/>
  <c r="E186" i="76"/>
  <c r="D186" i="76"/>
  <c r="C186" i="76"/>
  <c r="B185" i="76"/>
  <c r="E170" i="76"/>
  <c r="D170" i="76"/>
  <c r="C170" i="76"/>
  <c r="B170" i="76"/>
  <c r="E165" i="76"/>
  <c r="E388" i="76" s="1"/>
  <c r="D165" i="76"/>
  <c r="D175" i="76" s="1"/>
  <c r="C165" i="76"/>
  <c r="C388" i="76" s="1"/>
  <c r="B165" i="76"/>
  <c r="B388" i="76" s="1"/>
  <c r="E159" i="76"/>
  <c r="D159" i="76"/>
  <c r="C159" i="76"/>
  <c r="B158" i="76"/>
  <c r="D157" i="76"/>
  <c r="D158" i="76" s="1"/>
  <c r="E139" i="76"/>
  <c r="D139" i="76"/>
  <c r="C139" i="76"/>
  <c r="B139" i="76"/>
  <c r="E136" i="76"/>
  <c r="E145" i="76" s="1"/>
  <c r="D136" i="76"/>
  <c r="D145" i="76" s="1"/>
  <c r="C136" i="76"/>
  <c r="C145" i="76" s="1"/>
  <c r="B136" i="76"/>
  <c r="B145" i="76" s="1"/>
  <c r="E130" i="76"/>
  <c r="D130" i="76"/>
  <c r="C130" i="76"/>
  <c r="B130" i="76"/>
  <c r="E127" i="76"/>
  <c r="D127" i="76"/>
  <c r="C127" i="76"/>
  <c r="B127" i="76"/>
  <c r="E124" i="76"/>
  <c r="D124" i="76"/>
  <c r="C124" i="76"/>
  <c r="B124" i="76"/>
  <c r="E118" i="76"/>
  <c r="D118" i="76"/>
  <c r="C118" i="76"/>
  <c r="E100" i="76"/>
  <c r="E106" i="76" s="1"/>
  <c r="D100" i="76"/>
  <c r="C100" i="76"/>
  <c r="B100" i="76"/>
  <c r="E97" i="76"/>
  <c r="D97" i="76"/>
  <c r="C97" i="76"/>
  <c r="B97" i="76"/>
  <c r="B106" i="76" s="1"/>
  <c r="E91" i="76"/>
  <c r="D91" i="76"/>
  <c r="C91" i="76"/>
  <c r="B91" i="76"/>
  <c r="E88" i="76"/>
  <c r="D88" i="76"/>
  <c r="C88" i="76"/>
  <c r="B88" i="76"/>
  <c r="E85" i="76"/>
  <c r="D85" i="76"/>
  <c r="C85" i="76"/>
  <c r="B85" i="76"/>
  <c r="E79" i="76"/>
  <c r="D79" i="76"/>
  <c r="C79" i="76"/>
  <c r="E77" i="76"/>
  <c r="E78" i="76" s="1"/>
  <c r="E67" i="76"/>
  <c r="E61" i="76"/>
  <c r="E382" i="76" s="1"/>
  <c r="D61" i="76"/>
  <c r="D382" i="76" s="1"/>
  <c r="C61" i="76"/>
  <c r="B61" i="76"/>
  <c r="B382" i="76" s="1"/>
  <c r="E58" i="76"/>
  <c r="D58" i="76"/>
  <c r="D67" i="76" s="1"/>
  <c r="C58" i="76"/>
  <c r="B58" i="76"/>
  <c r="B67" i="76" s="1"/>
  <c r="E52" i="76"/>
  <c r="D52" i="76"/>
  <c r="C52" i="76"/>
  <c r="B52" i="76"/>
  <c r="E49" i="76"/>
  <c r="D49" i="76"/>
  <c r="C49" i="76"/>
  <c r="B49" i="76"/>
  <c r="E46" i="76"/>
  <c r="D46" i="76"/>
  <c r="C46" i="76"/>
  <c r="E40" i="76"/>
  <c r="D40" i="76"/>
  <c r="C40" i="76"/>
  <c r="E22" i="76"/>
  <c r="D22" i="76"/>
  <c r="C22" i="76"/>
  <c r="G171" i="75"/>
  <c r="F171" i="75"/>
  <c r="E171" i="75"/>
  <c r="D171" i="75"/>
  <c r="G170" i="75"/>
  <c r="F170" i="75"/>
  <c r="E170" i="75"/>
  <c r="D170" i="75"/>
  <c r="G169" i="75"/>
  <c r="F169" i="75"/>
  <c r="E169" i="75"/>
  <c r="D169" i="75"/>
  <c r="G168" i="75"/>
  <c r="F168" i="75"/>
  <c r="E168" i="75"/>
  <c r="D168" i="75"/>
  <c r="D167" i="75" s="1"/>
  <c r="G167" i="75"/>
  <c r="F167" i="75"/>
  <c r="E167" i="75"/>
  <c r="G166" i="75"/>
  <c r="F166" i="75"/>
  <c r="E166" i="75"/>
  <c r="D166" i="75"/>
  <c r="G165" i="75"/>
  <c r="F165" i="75"/>
  <c r="E165" i="75"/>
  <c r="D165" i="75"/>
  <c r="G164" i="75"/>
  <c r="F164" i="75"/>
  <c r="E164" i="75"/>
  <c r="D164" i="75"/>
  <c r="D162" i="75" s="1"/>
  <c r="G163" i="75"/>
  <c r="F163" i="75"/>
  <c r="F162" i="75" s="1"/>
  <c r="E163" i="75"/>
  <c r="E162" i="75" s="1"/>
  <c r="D163" i="75"/>
  <c r="G162" i="75"/>
  <c r="G161" i="75"/>
  <c r="F161" i="75"/>
  <c r="E161" i="75"/>
  <c r="D161" i="75"/>
  <c r="G160" i="75"/>
  <c r="F160" i="75"/>
  <c r="E160" i="75"/>
  <c r="D160" i="75"/>
  <c r="F159" i="75"/>
  <c r="E159" i="75"/>
  <c r="G158" i="75"/>
  <c r="F158" i="75"/>
  <c r="E158" i="75"/>
  <c r="D158" i="75"/>
  <c r="G157" i="75"/>
  <c r="F157" i="75"/>
  <c r="F156" i="75" s="1"/>
  <c r="E157" i="75"/>
  <c r="E156" i="75" s="1"/>
  <c r="D157" i="75"/>
  <c r="G156" i="75"/>
  <c r="D156" i="75"/>
  <c r="G155" i="75"/>
  <c r="F155" i="75"/>
  <c r="E155" i="75"/>
  <c r="D155" i="75"/>
  <c r="G154" i="75"/>
  <c r="G153" i="75" s="1"/>
  <c r="F154" i="75"/>
  <c r="E154" i="75"/>
  <c r="D154" i="75"/>
  <c r="D153" i="75" s="1"/>
  <c r="F153" i="75"/>
  <c r="E153" i="75"/>
  <c r="G152" i="75"/>
  <c r="F152" i="75"/>
  <c r="E152" i="75"/>
  <c r="D152" i="75"/>
  <c r="D150" i="75" s="1"/>
  <c r="G151" i="75"/>
  <c r="F151" i="75"/>
  <c r="F150" i="75" s="1"/>
  <c r="E151" i="75"/>
  <c r="E150" i="75" s="1"/>
  <c r="D151" i="75"/>
  <c r="G150" i="75"/>
  <c r="G149" i="75"/>
  <c r="F149" i="75"/>
  <c r="F147" i="75" s="1"/>
  <c r="E149" i="75"/>
  <c r="D149" i="75"/>
  <c r="G148" i="75"/>
  <c r="G147" i="75" s="1"/>
  <c r="F148" i="75"/>
  <c r="E148" i="75"/>
  <c r="D148" i="75"/>
  <c r="D147" i="75" s="1"/>
  <c r="E147" i="75"/>
  <c r="G146" i="75"/>
  <c r="F146" i="75"/>
  <c r="E146" i="75"/>
  <c r="D146" i="75"/>
  <c r="G145" i="75"/>
  <c r="G144" i="75" s="1"/>
  <c r="E145" i="75"/>
  <c r="E144" i="75" s="1"/>
  <c r="D145" i="75"/>
  <c r="D144" i="75" s="1"/>
  <c r="F144" i="75"/>
  <c r="G143" i="75"/>
  <c r="F143" i="75"/>
  <c r="E143" i="75"/>
  <c r="D143" i="75"/>
  <c r="G142" i="75"/>
  <c r="F142" i="75"/>
  <c r="E142" i="75"/>
  <c r="D142" i="75"/>
  <c r="G141" i="75"/>
  <c r="F141" i="75"/>
  <c r="E141" i="75"/>
  <c r="D141" i="75"/>
  <c r="G132" i="75"/>
  <c r="F132" i="75"/>
  <c r="E132" i="75"/>
  <c r="D132" i="75"/>
  <c r="G127" i="75"/>
  <c r="F127" i="75"/>
  <c r="F137" i="75" s="1"/>
  <c r="F119" i="75" s="1"/>
  <c r="F120" i="75" s="1"/>
  <c r="E127" i="75"/>
  <c r="D127" i="75"/>
  <c r="G121" i="75"/>
  <c r="F121" i="75"/>
  <c r="E121" i="75"/>
  <c r="G107" i="75"/>
  <c r="F107" i="75"/>
  <c r="E107" i="75"/>
  <c r="D107" i="75"/>
  <c r="G102" i="75"/>
  <c r="G112" i="75" s="1"/>
  <c r="F102" i="75"/>
  <c r="F112" i="75" s="1"/>
  <c r="E102" i="75"/>
  <c r="E112" i="75" s="1"/>
  <c r="D102" i="75"/>
  <c r="G97" i="75"/>
  <c r="F97" i="75"/>
  <c r="E97" i="75"/>
  <c r="E95" i="75"/>
  <c r="G93" i="75"/>
  <c r="G95" i="75" s="1"/>
  <c r="F93" i="75"/>
  <c r="Q90" i="75"/>
  <c r="O90" i="75"/>
  <c r="E93" i="75" s="1"/>
  <c r="N90" i="75"/>
  <c r="M90" i="75"/>
  <c r="D93" i="75" s="1"/>
  <c r="D95" i="75" s="1"/>
  <c r="R86" i="75"/>
  <c r="N86" i="75"/>
  <c r="R85" i="75"/>
  <c r="N85" i="75"/>
  <c r="R84" i="75"/>
  <c r="P84" i="75"/>
  <c r="N84" i="75"/>
  <c r="R83" i="75"/>
  <c r="P83" i="75"/>
  <c r="P90" i="75" s="1"/>
  <c r="N83" i="75"/>
  <c r="G82" i="75"/>
  <c r="F82" i="75"/>
  <c r="E82" i="75"/>
  <c r="D82" i="75"/>
  <c r="Q77" i="75"/>
  <c r="G68" i="75" s="1"/>
  <c r="O77" i="75"/>
  <c r="N77" i="75"/>
  <c r="M77" i="75"/>
  <c r="D68" i="75" s="1"/>
  <c r="D70" i="75" s="1"/>
  <c r="G77" i="75"/>
  <c r="F77" i="75"/>
  <c r="F87" i="75" s="1"/>
  <c r="E77" i="75"/>
  <c r="E87" i="75" s="1"/>
  <c r="D77" i="75"/>
  <c r="D87" i="75" s="1"/>
  <c r="R76" i="75"/>
  <c r="R75" i="75"/>
  <c r="P75" i="75"/>
  <c r="P77" i="75" s="1"/>
  <c r="R74" i="75"/>
  <c r="P74" i="75"/>
  <c r="R73" i="75"/>
  <c r="N73" i="75"/>
  <c r="R72" i="75"/>
  <c r="N72" i="75"/>
  <c r="G72" i="75"/>
  <c r="F72" i="75"/>
  <c r="E72" i="75"/>
  <c r="R71" i="75"/>
  <c r="P71" i="75"/>
  <c r="N71" i="75"/>
  <c r="R70" i="75"/>
  <c r="R77" i="75" s="1"/>
  <c r="P70" i="75"/>
  <c r="N70" i="75"/>
  <c r="G70" i="75"/>
  <c r="E70" i="75"/>
  <c r="E68" i="75"/>
  <c r="G54" i="75"/>
  <c r="F54" i="75"/>
  <c r="D54" i="75"/>
  <c r="G51" i="75"/>
  <c r="F51" i="75"/>
  <c r="E51" i="75"/>
  <c r="E57" i="75" s="1"/>
  <c r="D51" i="75"/>
  <c r="G42" i="75"/>
  <c r="F42" i="75"/>
  <c r="E42" i="75"/>
  <c r="D42" i="75"/>
  <c r="G39" i="75"/>
  <c r="F39" i="75"/>
  <c r="E39" i="75"/>
  <c r="D39" i="75"/>
  <c r="G36" i="75"/>
  <c r="F36" i="75"/>
  <c r="E36" i="75"/>
  <c r="D36" i="75"/>
  <c r="G30" i="75"/>
  <c r="F30" i="75"/>
  <c r="E30" i="75"/>
  <c r="E196" i="74"/>
  <c r="D196" i="74"/>
  <c r="C196" i="74"/>
  <c r="B196" i="74"/>
  <c r="E195" i="74"/>
  <c r="D195" i="74"/>
  <c r="C195" i="74"/>
  <c r="B195" i="74"/>
  <c r="E193" i="74"/>
  <c r="E191" i="74" s="1"/>
  <c r="D193" i="74"/>
  <c r="C193" i="74"/>
  <c r="C191" i="74" s="1"/>
  <c r="B193" i="74"/>
  <c r="B191" i="74" s="1"/>
  <c r="D191" i="74"/>
  <c r="E190" i="74"/>
  <c r="E188" i="74" s="1"/>
  <c r="D190" i="74"/>
  <c r="C190" i="74"/>
  <c r="C188" i="74" s="1"/>
  <c r="B190" i="74"/>
  <c r="B188" i="74" s="1"/>
  <c r="E189" i="74"/>
  <c r="D189" i="74"/>
  <c r="C189" i="74"/>
  <c r="D188" i="74"/>
  <c r="E187" i="74"/>
  <c r="D187" i="74"/>
  <c r="C187" i="74"/>
  <c r="B187" i="74"/>
  <c r="E186" i="74"/>
  <c r="D186" i="74"/>
  <c r="C186" i="74"/>
  <c r="B186" i="74"/>
  <c r="E184" i="74"/>
  <c r="D184" i="74"/>
  <c r="C184" i="74"/>
  <c r="B184" i="74"/>
  <c r="E183" i="74"/>
  <c r="D183" i="74"/>
  <c r="C183" i="74"/>
  <c r="B183" i="74"/>
  <c r="D182" i="74"/>
  <c r="B182" i="74"/>
  <c r="E181" i="74"/>
  <c r="D181" i="74"/>
  <c r="C181" i="74"/>
  <c r="B181" i="74"/>
  <c r="E180" i="74"/>
  <c r="D180" i="74"/>
  <c r="C180" i="74"/>
  <c r="B180" i="74"/>
  <c r="E178" i="74"/>
  <c r="D178" i="74"/>
  <c r="C178" i="74"/>
  <c r="B178" i="74"/>
  <c r="B177" i="74"/>
  <c r="B176" i="74"/>
  <c r="E175" i="74"/>
  <c r="D175" i="74"/>
  <c r="C175" i="74"/>
  <c r="B175" i="74"/>
  <c r="E174" i="74"/>
  <c r="D174" i="74"/>
  <c r="C174" i="74"/>
  <c r="B174" i="74"/>
  <c r="E172" i="74"/>
  <c r="D172" i="74"/>
  <c r="C172" i="74"/>
  <c r="B172" i="74"/>
  <c r="B170" i="74" s="1"/>
  <c r="B169" i="74" s="1"/>
  <c r="E171" i="74"/>
  <c r="E170" i="74" s="1"/>
  <c r="E169" i="74" s="1"/>
  <c r="D171" i="74"/>
  <c r="C171" i="74"/>
  <c r="B171" i="74"/>
  <c r="D170" i="74"/>
  <c r="C170" i="74"/>
  <c r="C169" i="74" s="1"/>
  <c r="E160" i="74"/>
  <c r="D160" i="74"/>
  <c r="C160" i="74"/>
  <c r="B160" i="74"/>
  <c r="E155" i="74"/>
  <c r="D155" i="74"/>
  <c r="D165" i="74" s="1"/>
  <c r="C155" i="74"/>
  <c r="C165" i="74" s="1"/>
  <c r="B155" i="74"/>
  <c r="B165" i="74" s="1"/>
  <c r="B136" i="74"/>
  <c r="E133" i="74"/>
  <c r="D133" i="74"/>
  <c r="C133" i="74"/>
  <c r="C136" i="74" s="1"/>
  <c r="B133" i="74"/>
  <c r="E130" i="74"/>
  <c r="D130" i="74"/>
  <c r="D136" i="74" s="1"/>
  <c r="C130" i="74"/>
  <c r="B130" i="74"/>
  <c r="E127" i="74"/>
  <c r="D127" i="74"/>
  <c r="C127" i="74"/>
  <c r="B127" i="74"/>
  <c r="E124" i="74"/>
  <c r="D124" i="74"/>
  <c r="C124" i="74"/>
  <c r="B124" i="74"/>
  <c r="E122" i="74"/>
  <c r="E121" i="74" s="1"/>
  <c r="D122" i="74"/>
  <c r="D177" i="74" s="1"/>
  <c r="C122" i="74"/>
  <c r="C177" i="74" s="1"/>
  <c r="D121" i="74"/>
  <c r="C121" i="74"/>
  <c r="B121" i="74"/>
  <c r="E118" i="74"/>
  <c r="D118" i="74"/>
  <c r="C118" i="74"/>
  <c r="B118" i="74"/>
  <c r="E115" i="74"/>
  <c r="D115" i="74"/>
  <c r="C115" i="74"/>
  <c r="B115" i="74"/>
  <c r="E98" i="74"/>
  <c r="D98" i="74"/>
  <c r="D69" i="74" s="1"/>
  <c r="E95" i="74"/>
  <c r="D95" i="74"/>
  <c r="C95" i="74"/>
  <c r="B95" i="74"/>
  <c r="B98" i="74" s="1"/>
  <c r="E92" i="74"/>
  <c r="D92" i="74"/>
  <c r="C92" i="74"/>
  <c r="B92" i="74"/>
  <c r="E89" i="74"/>
  <c r="D89" i="74"/>
  <c r="C89" i="74"/>
  <c r="B89" i="74"/>
  <c r="E86" i="74"/>
  <c r="D86" i="74"/>
  <c r="C86" i="74"/>
  <c r="B86" i="74"/>
  <c r="E83" i="74"/>
  <c r="D83" i="74"/>
  <c r="C83" i="74"/>
  <c r="B83" i="74"/>
  <c r="E80" i="74"/>
  <c r="E173" i="74" s="1"/>
  <c r="D80" i="74"/>
  <c r="C80" i="74"/>
  <c r="B80" i="74"/>
  <c r="E77" i="74"/>
  <c r="D77" i="74"/>
  <c r="C77" i="74"/>
  <c r="B77" i="74"/>
  <c r="E60" i="74"/>
  <c r="E57" i="74"/>
  <c r="D57" i="74"/>
  <c r="C57" i="74"/>
  <c r="B57" i="74"/>
  <c r="E54" i="74"/>
  <c r="E185" i="74" s="1"/>
  <c r="D54" i="74"/>
  <c r="D185" i="74" s="1"/>
  <c r="C54" i="74"/>
  <c r="C185" i="74" s="1"/>
  <c r="B54" i="74"/>
  <c r="E51" i="74"/>
  <c r="E182" i="74" s="1"/>
  <c r="D51" i="74"/>
  <c r="C51" i="74"/>
  <c r="C182" i="74" s="1"/>
  <c r="B51" i="74"/>
  <c r="E48" i="74"/>
  <c r="E179" i="74" s="1"/>
  <c r="D48" i="74"/>
  <c r="D179" i="74" s="1"/>
  <c r="C48" i="74"/>
  <c r="C179" i="74" s="1"/>
  <c r="B48" i="74"/>
  <c r="B179" i="74" s="1"/>
  <c r="Y45" i="74"/>
  <c r="V45" i="74"/>
  <c r="Z45" i="74" s="1"/>
  <c r="E45" i="74"/>
  <c r="E176" i="74" s="1"/>
  <c r="D45" i="74"/>
  <c r="D176" i="74" s="1"/>
  <c r="C45" i="74"/>
  <c r="C176" i="74" s="1"/>
  <c r="B45" i="74"/>
  <c r="E42" i="74"/>
  <c r="D42" i="74"/>
  <c r="D173" i="74" s="1"/>
  <c r="C42" i="74"/>
  <c r="C173" i="74" s="1"/>
  <c r="B42" i="74"/>
  <c r="B173" i="74" s="1"/>
  <c r="Y39" i="74"/>
  <c r="V39" i="74"/>
  <c r="E39" i="74"/>
  <c r="D39" i="74"/>
  <c r="C39" i="74"/>
  <c r="B39" i="74"/>
  <c r="Y34" i="74"/>
  <c r="V34" i="74"/>
  <c r="Z34" i="74" s="1"/>
  <c r="E32" i="74"/>
  <c r="E31" i="74"/>
  <c r="D31" i="74"/>
  <c r="D32" i="74" s="1"/>
  <c r="B31" i="74"/>
  <c r="B32" i="74" s="1"/>
  <c r="Z29" i="74"/>
  <c r="Y29" i="74"/>
  <c r="V29" i="74"/>
  <c r="F121" i="73"/>
  <c r="E121" i="73"/>
  <c r="D121" i="73"/>
  <c r="C121" i="73"/>
  <c r="F116" i="73"/>
  <c r="E116" i="73"/>
  <c r="D116" i="73"/>
  <c r="C116" i="73"/>
  <c r="F115" i="73"/>
  <c r="E115" i="73"/>
  <c r="D115" i="73"/>
  <c r="C115" i="73"/>
  <c r="F114" i="73"/>
  <c r="E114" i="73"/>
  <c r="D114" i="73"/>
  <c r="C114" i="73"/>
  <c r="F112" i="73"/>
  <c r="E112" i="73"/>
  <c r="D112" i="73"/>
  <c r="C112" i="73"/>
  <c r="F111" i="73"/>
  <c r="E111" i="73"/>
  <c r="D111" i="73"/>
  <c r="C111" i="73"/>
  <c r="F110" i="73"/>
  <c r="E110" i="73"/>
  <c r="D110" i="73"/>
  <c r="C110" i="73"/>
  <c r="F109" i="73"/>
  <c r="E109" i="73"/>
  <c r="D109" i="73"/>
  <c r="C109" i="73"/>
  <c r="F108" i="73"/>
  <c r="E108" i="73"/>
  <c r="D108" i="73"/>
  <c r="D107" i="73" s="1"/>
  <c r="C108" i="73"/>
  <c r="F107" i="73"/>
  <c r="E107" i="73"/>
  <c r="C107" i="73"/>
  <c r="F106" i="73"/>
  <c r="E106" i="73"/>
  <c r="D106" i="73"/>
  <c r="D104" i="73" s="1"/>
  <c r="C106" i="73"/>
  <c r="F105" i="73"/>
  <c r="F104" i="73" s="1"/>
  <c r="E105" i="73"/>
  <c r="E104" i="73" s="1"/>
  <c r="D105" i="73"/>
  <c r="C105" i="73"/>
  <c r="C104" i="73" s="1"/>
  <c r="F103" i="73"/>
  <c r="E103" i="73"/>
  <c r="D103" i="73"/>
  <c r="C103" i="73"/>
  <c r="F102" i="73"/>
  <c r="E102" i="73"/>
  <c r="D102" i="73"/>
  <c r="D101" i="73" s="1"/>
  <c r="C102" i="73"/>
  <c r="F101" i="73"/>
  <c r="E101" i="73"/>
  <c r="C101" i="73"/>
  <c r="F100" i="73"/>
  <c r="E100" i="73"/>
  <c r="D100" i="73"/>
  <c r="D98" i="73" s="1"/>
  <c r="C100" i="73"/>
  <c r="F99" i="73"/>
  <c r="F98" i="73" s="1"/>
  <c r="E99" i="73"/>
  <c r="E98" i="73" s="1"/>
  <c r="D99" i="73"/>
  <c r="C99" i="73"/>
  <c r="C98" i="73"/>
  <c r="F97" i="73"/>
  <c r="E97" i="73"/>
  <c r="D97" i="73"/>
  <c r="C97" i="73"/>
  <c r="F96" i="73"/>
  <c r="E96" i="73"/>
  <c r="D96" i="73"/>
  <c r="D95" i="73" s="1"/>
  <c r="C96" i="73"/>
  <c r="F95" i="73"/>
  <c r="E95" i="73"/>
  <c r="C95" i="73"/>
  <c r="F86" i="73"/>
  <c r="E86" i="73"/>
  <c r="D86" i="73"/>
  <c r="D73" i="73" s="1"/>
  <c r="C86" i="73"/>
  <c r="F75" i="73"/>
  <c r="E75" i="73"/>
  <c r="D75" i="73"/>
  <c r="F74" i="73"/>
  <c r="C74" i="73"/>
  <c r="F73" i="73"/>
  <c r="F76" i="73" s="1"/>
  <c r="E73" i="73"/>
  <c r="F58" i="73"/>
  <c r="F113" i="73" s="1"/>
  <c r="E58" i="73"/>
  <c r="E113" i="73" s="1"/>
  <c r="D58" i="73"/>
  <c r="D113" i="73" s="1"/>
  <c r="C58" i="73"/>
  <c r="C113" i="73" s="1"/>
  <c r="F46" i="73"/>
  <c r="E46" i="73"/>
  <c r="D46" i="73"/>
  <c r="D61" i="73" s="1"/>
  <c r="C46" i="73"/>
  <c r="C61" i="73" s="1"/>
  <c r="F43" i="73"/>
  <c r="E43" i="73"/>
  <c r="D43" i="73"/>
  <c r="C43" i="73"/>
  <c r="F40" i="73"/>
  <c r="E40" i="73"/>
  <c r="D40" i="73"/>
  <c r="C40" i="73"/>
  <c r="F34" i="73"/>
  <c r="E34" i="73"/>
  <c r="D34" i="73"/>
  <c r="C32" i="73"/>
  <c r="D106" i="72"/>
  <c r="C106" i="72"/>
  <c r="C105" i="72" s="1"/>
  <c r="D105" i="72"/>
  <c r="F100" i="72"/>
  <c r="E100" i="72"/>
  <c r="D100" i="72"/>
  <c r="C100" i="72"/>
  <c r="F97" i="72"/>
  <c r="E97" i="72"/>
  <c r="D97" i="72"/>
  <c r="C97" i="72"/>
  <c r="F94" i="72"/>
  <c r="E94" i="72"/>
  <c r="D94" i="72"/>
  <c r="C94" i="72"/>
  <c r="F91" i="72"/>
  <c r="E91" i="72"/>
  <c r="D91" i="72"/>
  <c r="C91" i="72"/>
  <c r="F90" i="72"/>
  <c r="E90" i="72"/>
  <c r="D90" i="72"/>
  <c r="C90" i="72"/>
  <c r="F89" i="72"/>
  <c r="F88" i="72" s="1"/>
  <c r="D89" i="72"/>
  <c r="C89" i="72"/>
  <c r="E88" i="72"/>
  <c r="D88" i="72"/>
  <c r="C88" i="72"/>
  <c r="F85" i="72"/>
  <c r="E85" i="72"/>
  <c r="D85" i="72"/>
  <c r="C85" i="72"/>
  <c r="F82" i="72"/>
  <c r="E82" i="72"/>
  <c r="D82" i="72"/>
  <c r="C82" i="72"/>
  <c r="F79" i="72"/>
  <c r="E79" i="72"/>
  <c r="D79" i="72"/>
  <c r="C79" i="72"/>
  <c r="F70" i="72"/>
  <c r="E70" i="72"/>
  <c r="D70" i="72"/>
  <c r="C70" i="72"/>
  <c r="F65" i="72"/>
  <c r="F75" i="72" s="1"/>
  <c r="F106" i="72" s="1"/>
  <c r="F105" i="72" s="1"/>
  <c r="E65" i="72"/>
  <c r="E75" i="72" s="1"/>
  <c r="E106" i="72" s="1"/>
  <c r="E105" i="72" s="1"/>
  <c r="D65" i="72"/>
  <c r="D75" i="72" s="1"/>
  <c r="C65" i="72"/>
  <c r="C75" i="72" s="1"/>
  <c r="F48" i="72"/>
  <c r="C48" i="72"/>
  <c r="F39" i="72"/>
  <c r="F38" i="72" s="1"/>
  <c r="E39" i="72"/>
  <c r="E89" i="72" s="1"/>
  <c r="E38" i="72"/>
  <c r="E48" i="72" s="1"/>
  <c r="D38" i="72"/>
  <c r="D48" i="72" s="1"/>
  <c r="D77" i="72" s="1"/>
  <c r="D78" i="72" s="1"/>
  <c r="D110" i="72" s="1"/>
  <c r="F297" i="68"/>
  <c r="E297" i="68"/>
  <c r="D297" i="68"/>
  <c r="C297" i="68"/>
  <c r="F296" i="68"/>
  <c r="E296" i="68"/>
  <c r="D296" i="68"/>
  <c r="C296" i="68"/>
  <c r="F295" i="68"/>
  <c r="E295" i="68"/>
  <c r="D295" i="68"/>
  <c r="C295" i="68"/>
  <c r="C294" i="68"/>
  <c r="F292" i="68"/>
  <c r="E292" i="68"/>
  <c r="D292" i="68"/>
  <c r="C292" i="68"/>
  <c r="F291" i="68"/>
  <c r="E291" i="68"/>
  <c r="D291" i="68"/>
  <c r="C291" i="68"/>
  <c r="F290" i="68"/>
  <c r="E290" i="68"/>
  <c r="D290" i="68"/>
  <c r="C290" i="68"/>
  <c r="F289" i="68"/>
  <c r="F288" i="68" s="1"/>
  <c r="E289" i="68"/>
  <c r="E288" i="68" s="1"/>
  <c r="C289" i="68"/>
  <c r="D288" i="68"/>
  <c r="F287" i="68"/>
  <c r="E287" i="68"/>
  <c r="D287" i="68"/>
  <c r="D285" i="68" s="1"/>
  <c r="C287" i="68"/>
  <c r="F286" i="68"/>
  <c r="F285" i="68" s="1"/>
  <c r="E286" i="68"/>
  <c r="C285" i="68"/>
  <c r="F284" i="68"/>
  <c r="E284" i="68"/>
  <c r="D284" i="68"/>
  <c r="C284" i="68"/>
  <c r="F283" i="68"/>
  <c r="F282" i="68" s="1"/>
  <c r="E283" i="68"/>
  <c r="E282" i="68" s="1"/>
  <c r="D283" i="68"/>
  <c r="C283" i="68"/>
  <c r="C282" i="68" s="1"/>
  <c r="F281" i="68"/>
  <c r="E281" i="68"/>
  <c r="D281" i="68"/>
  <c r="C281" i="68"/>
  <c r="C279" i="68" s="1"/>
  <c r="F280" i="68"/>
  <c r="F279" i="68" s="1"/>
  <c r="E280" i="68"/>
  <c r="E279" i="68" s="1"/>
  <c r="D280" i="68"/>
  <c r="D279" i="68" s="1"/>
  <c r="C280" i="68"/>
  <c r="F278" i="68"/>
  <c r="E278" i="68"/>
  <c r="D278" i="68"/>
  <c r="C278" i="68"/>
  <c r="F277" i="68"/>
  <c r="F276" i="68" s="1"/>
  <c r="F167" i="68" s="1"/>
  <c r="F293" i="68" s="1"/>
  <c r="E277" i="68"/>
  <c r="D277" i="68"/>
  <c r="D276" i="68" s="1"/>
  <c r="C277" i="68"/>
  <c r="C276" i="68" s="1"/>
  <c r="F275" i="68"/>
  <c r="E275" i="68"/>
  <c r="E273" i="68" s="1"/>
  <c r="D275" i="68"/>
  <c r="C275" i="68"/>
  <c r="C273" i="68" s="1"/>
  <c r="F274" i="68"/>
  <c r="F273" i="68" s="1"/>
  <c r="E274" i="68"/>
  <c r="D274" i="68"/>
  <c r="F272" i="68"/>
  <c r="F270" i="68" s="1"/>
  <c r="E272" i="68"/>
  <c r="D272" i="68"/>
  <c r="C272" i="68"/>
  <c r="F271" i="68"/>
  <c r="E271" i="68"/>
  <c r="D271" i="68"/>
  <c r="D270" i="68" s="1"/>
  <c r="C271" i="68"/>
  <c r="E270" i="68"/>
  <c r="F269" i="68"/>
  <c r="E269" i="68"/>
  <c r="D269" i="68"/>
  <c r="F268" i="68"/>
  <c r="F267" i="68" s="1"/>
  <c r="E268" i="68"/>
  <c r="D268" i="68"/>
  <c r="D267" i="68" s="1"/>
  <c r="C267" i="68"/>
  <c r="D265" i="68"/>
  <c r="C265" i="68"/>
  <c r="D263" i="68"/>
  <c r="D264" i="68" s="1"/>
  <c r="F258" i="68"/>
  <c r="E258" i="68"/>
  <c r="E263" i="68" s="1"/>
  <c r="E264" i="68" s="1"/>
  <c r="C258" i="68"/>
  <c r="F253" i="68"/>
  <c r="F263" i="68" s="1"/>
  <c r="F264" i="68" s="1"/>
  <c r="E253" i="68"/>
  <c r="D253" i="68"/>
  <c r="C253" i="68"/>
  <c r="C263" i="68" s="1"/>
  <c r="C264" i="68" s="1"/>
  <c r="D238" i="68"/>
  <c r="D227" i="68"/>
  <c r="D217" i="68"/>
  <c r="D218" i="68" s="1"/>
  <c r="F212" i="68"/>
  <c r="F217" i="68" s="1"/>
  <c r="F218" i="68" s="1"/>
  <c r="E212" i="68"/>
  <c r="E217" i="68" s="1"/>
  <c r="E218" i="68" s="1"/>
  <c r="D212" i="68"/>
  <c r="C212" i="68"/>
  <c r="C217" i="68" s="1"/>
  <c r="C218" i="68" s="1"/>
  <c r="D181" i="68"/>
  <c r="C171" i="68"/>
  <c r="C172" i="68" s="1"/>
  <c r="D166" i="68"/>
  <c r="C166" i="68"/>
  <c r="F161" i="68"/>
  <c r="E161" i="68"/>
  <c r="D161" i="68"/>
  <c r="C161" i="68"/>
  <c r="D154" i="68"/>
  <c r="C154" i="68"/>
  <c r="F138" i="68"/>
  <c r="E138" i="68"/>
  <c r="D138" i="68"/>
  <c r="C138" i="68"/>
  <c r="F133" i="68"/>
  <c r="E133" i="68"/>
  <c r="D133" i="68"/>
  <c r="D143" i="68" s="1"/>
  <c r="D144" i="68" s="1"/>
  <c r="C133" i="68"/>
  <c r="C143" i="68" s="1"/>
  <c r="C144" i="68" s="1"/>
  <c r="D126" i="68"/>
  <c r="C126" i="68"/>
  <c r="F112" i="68"/>
  <c r="E112" i="68"/>
  <c r="D112" i="68"/>
  <c r="C112" i="68"/>
  <c r="F107" i="68"/>
  <c r="F117" i="68" s="1"/>
  <c r="F118" i="68" s="1"/>
  <c r="E107" i="68"/>
  <c r="E117" i="68" s="1"/>
  <c r="E118" i="68" s="1"/>
  <c r="D107" i="68"/>
  <c r="D117" i="68" s="1"/>
  <c r="D118" i="68" s="1"/>
  <c r="C107" i="68"/>
  <c r="C117" i="68" s="1"/>
  <c r="C118" i="68" s="1"/>
  <c r="C100" i="68"/>
  <c r="F86" i="68"/>
  <c r="E86" i="68"/>
  <c r="D86" i="68"/>
  <c r="C86" i="68"/>
  <c r="F81" i="68"/>
  <c r="F91" i="68" s="1"/>
  <c r="F92" i="68" s="1"/>
  <c r="E81" i="68"/>
  <c r="E91" i="68" s="1"/>
  <c r="E92" i="68" s="1"/>
  <c r="D81" i="68"/>
  <c r="D91" i="68" s="1"/>
  <c r="D92" i="68" s="1"/>
  <c r="C81" i="68"/>
  <c r="F76" i="68"/>
  <c r="F75" i="68"/>
  <c r="F74" i="68"/>
  <c r="E74" i="68"/>
  <c r="D74" i="68"/>
  <c r="F60" i="68"/>
  <c r="E60" i="68"/>
  <c r="D60" i="68"/>
  <c r="C60" i="68"/>
  <c r="F57" i="68"/>
  <c r="E57" i="68"/>
  <c r="D57" i="68"/>
  <c r="C57" i="68"/>
  <c r="F54" i="68"/>
  <c r="E54" i="68"/>
  <c r="D54" i="68"/>
  <c r="C54" i="68"/>
  <c r="F51" i="68"/>
  <c r="E51" i="68"/>
  <c r="D51" i="68"/>
  <c r="C51" i="68"/>
  <c r="F48" i="68"/>
  <c r="E48" i="68"/>
  <c r="D48" i="68"/>
  <c r="F45" i="68"/>
  <c r="E45" i="68"/>
  <c r="D45" i="68"/>
  <c r="C45" i="68"/>
  <c r="F42" i="68"/>
  <c r="E42" i="68"/>
  <c r="D42" i="68"/>
  <c r="C42" i="68"/>
  <c r="F37" i="68"/>
  <c r="E37" i="68"/>
  <c r="D37" i="68"/>
  <c r="F36" i="68"/>
  <c r="E36" i="68"/>
  <c r="D36" i="68"/>
  <c r="F35" i="68"/>
  <c r="E35" i="68"/>
  <c r="D35" i="68"/>
  <c r="D38" i="68" s="1"/>
  <c r="C35" i="68"/>
  <c r="C219" i="96" l="1"/>
  <c r="C170" i="96" s="1"/>
  <c r="C225" i="96" s="1"/>
  <c r="F219" i="96"/>
  <c r="C169" i="96"/>
  <c r="E225" i="96"/>
  <c r="D104" i="96"/>
  <c r="D170" i="96"/>
  <c r="D225" i="96" s="1"/>
  <c r="E36" i="96"/>
  <c r="D219" i="96"/>
  <c r="E79" i="96"/>
  <c r="E104" i="96"/>
  <c r="E350" i="78"/>
  <c r="E353" i="78" s="1"/>
  <c r="E352" i="78"/>
  <c r="D400" i="78"/>
  <c r="B166" i="74"/>
  <c r="B147" i="74"/>
  <c r="B148" i="74" s="1"/>
  <c r="D68" i="76"/>
  <c r="D38" i="76"/>
  <c r="D214" i="76"/>
  <c r="D268" i="76"/>
  <c r="E268" i="76"/>
  <c r="E400" i="78"/>
  <c r="E403" i="78" s="1"/>
  <c r="E402" i="78"/>
  <c r="F402" i="78"/>
  <c r="F450" i="78"/>
  <c r="F452" i="78"/>
  <c r="D32" i="73"/>
  <c r="D107" i="74"/>
  <c r="D137" i="74" s="1"/>
  <c r="E146" i="76"/>
  <c r="E116" i="76"/>
  <c r="E185" i="77"/>
  <c r="E188" i="77" s="1"/>
  <c r="E187" i="77"/>
  <c r="C450" i="78"/>
  <c r="D452" i="78"/>
  <c r="D626" i="78"/>
  <c r="D629" i="78" s="1"/>
  <c r="D628" i="78"/>
  <c r="E628" i="78"/>
  <c r="C116" i="76"/>
  <c r="C146" i="76" s="1"/>
  <c r="D166" i="74"/>
  <c r="D147" i="74"/>
  <c r="D148" i="74" s="1"/>
  <c r="E60" i="78"/>
  <c r="E30" i="78"/>
  <c r="F701" i="78"/>
  <c r="F704" i="78" s="1"/>
  <c r="F703" i="78"/>
  <c r="C346" i="76"/>
  <c r="C60" i="78"/>
  <c r="C30" i="78"/>
  <c r="C31" i="78" s="1"/>
  <c r="F178" i="78"/>
  <c r="F208" i="78" s="1"/>
  <c r="D276" i="78"/>
  <c r="D94" i="73"/>
  <c r="G185" i="77"/>
  <c r="G188" i="77" s="1"/>
  <c r="G187" i="77"/>
  <c r="D245" i="78"/>
  <c r="D248" i="78" s="1"/>
  <c r="D247" i="78"/>
  <c r="B77" i="76"/>
  <c r="B78" i="76" s="1"/>
  <c r="E201" i="74"/>
  <c r="D319" i="76"/>
  <c r="D322" i="76" s="1"/>
  <c r="E245" i="78"/>
  <c r="E248" i="78" s="1"/>
  <c r="E247" i="78"/>
  <c r="D551" i="78"/>
  <c r="D554" i="78" s="1"/>
  <c r="D553" i="78"/>
  <c r="D726" i="78"/>
  <c r="D729" i="78" s="1"/>
  <c r="D826" i="78"/>
  <c r="B146" i="76"/>
  <c r="B116" i="76"/>
  <c r="B117" i="76" s="1"/>
  <c r="D295" i="76"/>
  <c r="D205" i="77"/>
  <c r="D237" i="77" s="1"/>
  <c r="D500" i="78"/>
  <c r="D503" i="78" s="1"/>
  <c r="D502" i="78"/>
  <c r="D97" i="78"/>
  <c r="D67" i="78"/>
  <c r="E70" i="78" s="1"/>
  <c r="E701" i="78"/>
  <c r="E704" i="78" s="1"/>
  <c r="E703" i="78"/>
  <c r="E74" i="73"/>
  <c r="E76" i="73"/>
  <c r="C94" i="73"/>
  <c r="E136" i="74"/>
  <c r="C166" i="74"/>
  <c r="C147" i="74"/>
  <c r="C148" i="74" s="1"/>
  <c r="E140" i="75"/>
  <c r="E98" i="75"/>
  <c r="D137" i="75"/>
  <c r="D119" i="75" s="1"/>
  <c r="D120" i="75" s="1"/>
  <c r="E175" i="76"/>
  <c r="E157" i="76" s="1"/>
  <c r="D187" i="76"/>
  <c r="B365" i="76"/>
  <c r="B346" i="76"/>
  <c r="F108" i="78"/>
  <c r="D179" i="78"/>
  <c r="D182" i="78" s="1"/>
  <c r="F341" i="78"/>
  <c r="F323" i="78" s="1"/>
  <c r="F367" i="78"/>
  <c r="F349" i="78" s="1"/>
  <c r="E475" i="78"/>
  <c r="D492" i="78"/>
  <c r="D474" i="78" s="1"/>
  <c r="F801" i="78"/>
  <c r="D876" i="78"/>
  <c r="D879" i="78" s="1"/>
  <c r="D878" i="78"/>
  <c r="E295" i="76"/>
  <c r="G204" i="77"/>
  <c r="G134" i="77"/>
  <c r="G137" i="77" s="1"/>
  <c r="G136" i="77"/>
  <c r="E94" i="73"/>
  <c r="Z39" i="74"/>
  <c r="E69" i="74"/>
  <c r="E99" i="74" s="1"/>
  <c r="B107" i="74"/>
  <c r="B137" i="74" s="1"/>
  <c r="E71" i="75"/>
  <c r="R90" i="75"/>
  <c r="G96" i="75"/>
  <c r="E137" i="75"/>
  <c r="E119" i="75" s="1"/>
  <c r="C106" i="76"/>
  <c r="E241" i="76"/>
  <c r="F59" i="78"/>
  <c r="D170" i="78"/>
  <c r="F626" i="78"/>
  <c r="F629" i="78" s="1"/>
  <c r="F628" i="78"/>
  <c r="D704" i="78"/>
  <c r="F728" i="78"/>
  <c r="F776" i="78"/>
  <c r="F779" i="78" s="1"/>
  <c r="F778" i="78"/>
  <c r="D901" i="78"/>
  <c r="D904" i="78" s="1"/>
  <c r="D903" i="78"/>
  <c r="D953" i="78"/>
  <c r="F976" i="78"/>
  <c r="F979" i="78" s="1"/>
  <c r="F978" i="78"/>
  <c r="E1026" i="78"/>
  <c r="C175" i="76"/>
  <c r="C157" i="76" s="1"/>
  <c r="C77" i="72"/>
  <c r="C78" i="72" s="1"/>
  <c r="C110" i="72" s="1"/>
  <c r="D93" i="73"/>
  <c r="D74" i="73"/>
  <c r="D77" i="73" s="1"/>
  <c r="D76" i="73"/>
  <c r="F94" i="73"/>
  <c r="C60" i="74"/>
  <c r="B69" i="74"/>
  <c r="B99" i="74" s="1"/>
  <c r="E165" i="74"/>
  <c r="C67" i="76"/>
  <c r="D106" i="76"/>
  <c r="C185" i="76"/>
  <c r="C188" i="76" s="1"/>
  <c r="E322" i="76"/>
  <c r="D349" i="76"/>
  <c r="F163" i="77"/>
  <c r="E170" i="78"/>
  <c r="E178" i="78"/>
  <c r="E208" i="78"/>
  <c r="E629" i="78"/>
  <c r="E676" i="78"/>
  <c r="E679" i="78" s="1"/>
  <c r="E678" i="78"/>
  <c r="F676" i="78"/>
  <c r="F678" i="78"/>
  <c r="F851" i="78"/>
  <c r="F854" i="78" s="1"/>
  <c r="F853" i="78"/>
  <c r="E901" i="78"/>
  <c r="E904" i="78" s="1"/>
  <c r="E903" i="78"/>
  <c r="C1303" i="78"/>
  <c r="F1303" i="78"/>
  <c r="D169" i="74"/>
  <c r="F245" i="78"/>
  <c r="F248" i="78" s="1"/>
  <c r="F247" i="78"/>
  <c r="D676" i="78"/>
  <c r="D679" i="78" s="1"/>
  <c r="D678" i="78"/>
  <c r="E61" i="73"/>
  <c r="C98" i="74"/>
  <c r="D159" i="75"/>
  <c r="D57" i="75"/>
  <c r="E73" i="75"/>
  <c r="E96" i="75"/>
  <c r="G137" i="75"/>
  <c r="G119" i="75" s="1"/>
  <c r="E107" i="76"/>
  <c r="D185" i="76"/>
  <c r="F141" i="78"/>
  <c r="F171" i="78" s="1"/>
  <c r="E276" i="78"/>
  <c r="D352" i="78"/>
  <c r="F377" i="78"/>
  <c r="D442" i="78"/>
  <c r="D424" i="78" s="1"/>
  <c r="E427" i="78" s="1"/>
  <c r="E517" i="78"/>
  <c r="E499" i="78" s="1"/>
  <c r="E526" i="78"/>
  <c r="F528" i="78"/>
  <c r="E568" i="78"/>
  <c r="E550" i="78" s="1"/>
  <c r="E668" i="78"/>
  <c r="E650" i="78" s="1"/>
  <c r="E778" i="78"/>
  <c r="E776" i="78"/>
  <c r="E779" i="78" s="1"/>
  <c r="E826" i="78"/>
  <c r="E829" i="78" s="1"/>
  <c r="E828" i="78"/>
  <c r="F901" i="78"/>
  <c r="F903" i="78"/>
  <c r="D954" i="78"/>
  <c r="F1103" i="78"/>
  <c r="F1106" i="78" s="1"/>
  <c r="F1105" i="78"/>
  <c r="F1343" i="78"/>
  <c r="F61" i="73"/>
  <c r="E177" i="74"/>
  <c r="E28" i="75"/>
  <c r="F57" i="75"/>
  <c r="B366" i="76"/>
  <c r="G59" i="77"/>
  <c r="G60" i="77" s="1"/>
  <c r="D105" i="78"/>
  <c r="E108" i="78" s="1"/>
  <c r="D208" i="78"/>
  <c r="D453" i="78"/>
  <c r="E450" i="78"/>
  <c r="E453" i="78" s="1"/>
  <c r="E452" i="78"/>
  <c r="F502" i="78"/>
  <c r="D543" i="78"/>
  <c r="D525" i="78" s="1"/>
  <c r="F943" i="78"/>
  <c r="F925" i="78"/>
  <c r="E951" i="78"/>
  <c r="E954" i="78" s="1"/>
  <c r="E953" i="78"/>
  <c r="D1001" i="78"/>
  <c r="D1004" i="78" s="1"/>
  <c r="D1003" i="78"/>
  <c r="E67" i="79"/>
  <c r="E77" i="72"/>
  <c r="E78" i="72" s="1"/>
  <c r="E110" i="72" s="1"/>
  <c r="D1051" i="78"/>
  <c r="D1054" i="78" s="1"/>
  <c r="D1053" i="78"/>
  <c r="C93" i="73"/>
  <c r="C33" i="73"/>
  <c r="C62" i="73"/>
  <c r="B60" i="74"/>
  <c r="D60" i="74"/>
  <c r="G57" i="75"/>
  <c r="G159" i="75"/>
  <c r="G87" i="75"/>
  <c r="D112" i="75"/>
  <c r="B68" i="76"/>
  <c r="B38" i="76"/>
  <c r="B39" i="76" s="1"/>
  <c r="D160" i="76"/>
  <c r="D366" i="76"/>
  <c r="F187" i="77"/>
  <c r="E107" i="78"/>
  <c r="F316" i="78"/>
  <c r="C341" i="78"/>
  <c r="C323" i="78" s="1"/>
  <c r="C417" i="78"/>
  <c r="C399" i="78" s="1"/>
  <c r="C400" i="78" s="1"/>
  <c r="E726" i="78"/>
  <c r="F729" i="78" s="1"/>
  <c r="E728" i="78"/>
  <c r="F826" i="78"/>
  <c r="F829" i="78" s="1"/>
  <c r="F828" i="78"/>
  <c r="D201" i="81"/>
  <c r="D204" i="81" s="1"/>
  <c r="D203" i="81"/>
  <c r="F77" i="72"/>
  <c r="F78" i="72" s="1"/>
  <c r="F110" i="72" s="1"/>
  <c r="E61" i="74"/>
  <c r="E168" i="74"/>
  <c r="D99" i="74"/>
  <c r="C107" i="74"/>
  <c r="C137" i="74"/>
  <c r="F96" i="75"/>
  <c r="F95" i="75"/>
  <c r="F98" i="75" s="1"/>
  <c r="E38" i="76"/>
  <c r="D146" i="76"/>
  <c r="D116" i="76"/>
  <c r="B175" i="76"/>
  <c r="E366" i="76"/>
  <c r="F205" i="77"/>
  <c r="F237" i="77" s="1"/>
  <c r="G205" i="77"/>
  <c r="G237" i="77" s="1"/>
  <c r="E68" i="78"/>
  <c r="F71" i="78" s="1"/>
  <c r="C134" i="78"/>
  <c r="C104" i="78"/>
  <c r="C105" i="78" s="1"/>
  <c r="C208" i="78"/>
  <c r="F221" i="78"/>
  <c r="D236" i="78"/>
  <c r="D218" i="78" s="1"/>
  <c r="D221" i="78" s="1"/>
  <c r="D341" i="78"/>
  <c r="D323" i="78" s="1"/>
  <c r="D326" i="78" s="1"/>
  <c r="D353" i="78"/>
  <c r="F403" i="78"/>
  <c r="F475" i="78"/>
  <c r="F478" i="78" s="1"/>
  <c r="F477" i="78"/>
  <c r="F751" i="78"/>
  <c r="E1051" i="78"/>
  <c r="E1054" i="78" s="1"/>
  <c r="E1053" i="78"/>
  <c r="E309" i="79"/>
  <c r="C454" i="82"/>
  <c r="C31" i="74"/>
  <c r="C32" i="74" s="1"/>
  <c r="F59" i="77"/>
  <c r="F60" i="77" s="1"/>
  <c r="D59" i="78"/>
  <c r="C743" i="78"/>
  <c r="C725" i="78" s="1"/>
  <c r="C726" i="78" s="1"/>
  <c r="C793" i="78"/>
  <c r="D993" i="78"/>
  <c r="D975" i="78" s="1"/>
  <c r="C1103" i="78"/>
  <c r="D1106" i="78" s="1"/>
  <c r="D1229" i="78"/>
  <c r="D1321" i="78"/>
  <c r="F67" i="79"/>
  <c r="E259" i="79"/>
  <c r="F309" i="79"/>
  <c r="F312" i="79" s="1"/>
  <c r="F311" i="79"/>
  <c r="E144" i="80"/>
  <c r="E174" i="80" s="1"/>
  <c r="E346" i="80"/>
  <c r="E878" i="78"/>
  <c r="F1053" i="78"/>
  <c r="E1106" i="78"/>
  <c r="E1230" i="78"/>
  <c r="F214" i="80"/>
  <c r="F217" i="80" s="1"/>
  <c r="F216" i="80"/>
  <c r="D226" i="81"/>
  <c r="D352" i="81"/>
  <c r="C256" i="81"/>
  <c r="D259" i="81" s="1"/>
  <c r="D258" i="81"/>
  <c r="C110" i="82"/>
  <c r="C140" i="82"/>
  <c r="F58" i="85"/>
  <c r="F61" i="85" s="1"/>
  <c r="F60" i="85"/>
  <c r="D198" i="86"/>
  <c r="D201" i="86" s="1"/>
  <c r="D200" i="86"/>
  <c r="E1001" i="78"/>
  <c r="E1004" i="78" s="1"/>
  <c r="E1003" i="78"/>
  <c r="D1230" i="78"/>
  <c r="E211" i="79"/>
  <c r="D209" i="79"/>
  <c r="D212" i="79" s="1"/>
  <c r="C352" i="81"/>
  <c r="C226" i="81"/>
  <c r="B185" i="74"/>
  <c r="F893" i="78"/>
  <c r="F875" i="78" s="1"/>
  <c r="F951" i="78"/>
  <c r="F953" i="78"/>
  <c r="F1018" i="78"/>
  <c r="F1000" i="78" s="1"/>
  <c r="F1227" i="78"/>
  <c r="F1230" i="78" s="1"/>
  <c r="F1229" i="78"/>
  <c r="D97" i="79"/>
  <c r="D79" i="79" s="1"/>
  <c r="D107" i="79"/>
  <c r="D105" i="79"/>
  <c r="D181" i="79"/>
  <c r="D184" i="79" s="1"/>
  <c r="E106" i="84"/>
  <c r="E203" i="84"/>
  <c r="D183" i="84"/>
  <c r="D186" i="84" s="1"/>
  <c r="D185" i="84"/>
  <c r="E1229" i="78"/>
  <c r="C38" i="79"/>
  <c r="C39" i="79" s="1"/>
  <c r="D132" i="79"/>
  <c r="D130" i="79"/>
  <c r="D133" i="79" s="1"/>
  <c r="F234" i="79"/>
  <c r="F226" i="81"/>
  <c r="D306" i="81"/>
  <c r="D309" i="81" s="1"/>
  <c r="D308" i="81"/>
  <c r="F68" i="75"/>
  <c r="F224" i="77"/>
  <c r="C943" i="78"/>
  <c r="C925" i="78"/>
  <c r="D1252" i="78"/>
  <c r="D1255" i="78" s="1"/>
  <c r="D1254" i="78"/>
  <c r="E97" i="79"/>
  <c r="E79" i="79" s="1"/>
  <c r="D155" i="79"/>
  <c r="D157" i="79"/>
  <c r="E184" i="79"/>
  <c r="D318" i="80"/>
  <c r="D321" i="80" s="1"/>
  <c r="D320" i="80"/>
  <c r="C95" i="84"/>
  <c r="C65" i="84"/>
  <c r="C66" i="84" s="1"/>
  <c r="E1324" i="78"/>
  <c r="E1303" i="78"/>
  <c r="D768" i="78"/>
  <c r="D750" i="78" s="1"/>
  <c r="D818" i="78"/>
  <c r="D800" i="78" s="1"/>
  <c r="C1352" i="78"/>
  <c r="C1351" i="78" s="1"/>
  <c r="C838" i="78"/>
  <c r="C843" i="78" s="1"/>
  <c r="C825" i="78" s="1"/>
  <c r="D868" i="78"/>
  <c r="D850" i="78" s="1"/>
  <c r="D943" i="78"/>
  <c r="D925" i="78"/>
  <c r="C1043" i="78"/>
  <c r="C1324" i="78" s="1"/>
  <c r="E1252" i="78"/>
  <c r="E1255" i="78" s="1"/>
  <c r="E1254" i="78"/>
  <c r="E155" i="79"/>
  <c r="E157" i="79"/>
  <c r="D329" i="79"/>
  <c r="C107" i="84"/>
  <c r="E768" i="78"/>
  <c r="E750" i="78" s="1"/>
  <c r="F753" i="78" s="1"/>
  <c r="E818" i="78"/>
  <c r="E800" i="78" s="1"/>
  <c r="E943" i="78"/>
  <c r="E925" i="78"/>
  <c r="D1043" i="78"/>
  <c r="D1025" i="78" s="1"/>
  <c r="F1254" i="78"/>
  <c r="D68" i="79"/>
  <c r="D38" i="79"/>
  <c r="F155" i="79"/>
  <c r="F157" i="79"/>
  <c r="F417" i="80"/>
  <c r="E201" i="81"/>
  <c r="E204" i="81" s="1"/>
  <c r="E203" i="81"/>
  <c r="D157" i="84"/>
  <c r="D160" i="84" s="1"/>
  <c r="D159" i="84"/>
  <c r="E183" i="79"/>
  <c r="C144" i="80"/>
  <c r="C145" i="80" s="1"/>
  <c r="C174" i="80"/>
  <c r="C264" i="80"/>
  <c r="D264" i="80"/>
  <c r="F344" i="80"/>
  <c r="F347" i="80" s="1"/>
  <c r="F346" i="80"/>
  <c r="D347" i="80"/>
  <c r="F151" i="81"/>
  <c r="F154" i="81" s="1"/>
  <c r="F153" i="81"/>
  <c r="D154" i="81"/>
  <c r="F203" i="81"/>
  <c r="F201" i="81"/>
  <c r="F204" i="81" s="1"/>
  <c r="E226" i="81"/>
  <c r="E332" i="82"/>
  <c r="F198" i="79"/>
  <c r="F180" i="79" s="1"/>
  <c r="E212" i="79"/>
  <c r="F261" i="79"/>
  <c r="F259" i="79"/>
  <c r="F262" i="79" s="1"/>
  <c r="D398" i="80"/>
  <c r="D397" i="80" s="1"/>
  <c r="D47" i="80"/>
  <c r="D62" i="80"/>
  <c r="D390" i="80" s="1"/>
  <c r="D144" i="80"/>
  <c r="E320" i="80"/>
  <c r="E318" i="80"/>
  <c r="E321" i="80" s="1"/>
  <c r="D372" i="80"/>
  <c r="D370" i="80"/>
  <c r="D373" i="80" s="1"/>
  <c r="D371" i="81"/>
  <c r="D64" i="81"/>
  <c r="F76" i="81"/>
  <c r="D193" i="81"/>
  <c r="D175" i="81" s="1"/>
  <c r="D66" i="84"/>
  <c r="D69" i="84" s="1"/>
  <c r="D68" i="84"/>
  <c r="E183" i="84"/>
  <c r="E186" i="84" s="1"/>
  <c r="E185" i="84"/>
  <c r="F183" i="84"/>
  <c r="F186" i="84" s="1"/>
  <c r="F185" i="84"/>
  <c r="D31" i="85"/>
  <c r="D29" i="85"/>
  <c r="D32" i="85" s="1"/>
  <c r="E31" i="85"/>
  <c r="E29" i="85"/>
  <c r="E32" i="85" s="1"/>
  <c r="C136" i="88"/>
  <c r="D175" i="88"/>
  <c r="D173" i="88"/>
  <c r="D176" i="88" s="1"/>
  <c r="C197" i="91"/>
  <c r="C200" i="91" s="1"/>
  <c r="C199" i="91"/>
  <c r="C222" i="91"/>
  <c r="C343" i="91" s="1"/>
  <c r="F108" i="79"/>
  <c r="D284" i="79"/>
  <c r="D286" i="79"/>
  <c r="E398" i="80"/>
  <c r="E397" i="80" s="1"/>
  <c r="E47" i="80"/>
  <c r="E62" i="80"/>
  <c r="C231" i="80"/>
  <c r="C213" i="80" s="1"/>
  <c r="C214" i="80" s="1"/>
  <c r="D217" i="80" s="1"/>
  <c r="E264" i="80"/>
  <c r="F267" i="80" s="1"/>
  <c r="D309" i="80"/>
  <c r="D291" i="80" s="1"/>
  <c r="F335" i="80"/>
  <c r="F317" i="80" s="1"/>
  <c r="E387" i="80"/>
  <c r="E369" i="80" s="1"/>
  <c r="E371" i="81"/>
  <c r="E64" i="81"/>
  <c r="E193" i="81"/>
  <c r="E175" i="81" s="1"/>
  <c r="E273" i="81"/>
  <c r="E332" i="81"/>
  <c r="E335" i="81" s="1"/>
  <c r="E334" i="81"/>
  <c r="E58" i="84"/>
  <c r="E28" i="84"/>
  <c r="F175" i="88"/>
  <c r="F173" i="88"/>
  <c r="F176" i="88" s="1"/>
  <c r="E122" i="79"/>
  <c r="C172" i="79"/>
  <c r="C154" i="79" s="1"/>
  <c r="C155" i="79" s="1"/>
  <c r="D276" i="79"/>
  <c r="D258" i="79" s="1"/>
  <c r="D188" i="80"/>
  <c r="D191" i="80" s="1"/>
  <c r="D190" i="80"/>
  <c r="E190" i="80"/>
  <c r="E188" i="80"/>
  <c r="E191" i="80" s="1"/>
  <c r="D241" i="80"/>
  <c r="D239" i="80"/>
  <c r="D242" i="80" s="1"/>
  <c r="F265" i="80"/>
  <c r="E294" i="80"/>
  <c r="F372" i="80"/>
  <c r="F273" i="81"/>
  <c r="F255" i="81" s="1"/>
  <c r="F284" i="81"/>
  <c r="B36" i="82"/>
  <c r="B37" i="82" s="1"/>
  <c r="E157" i="84"/>
  <c r="E160" i="84" s="1"/>
  <c r="E159" i="84"/>
  <c r="F31" i="85"/>
  <c r="E147" i="79"/>
  <c r="E129" i="79" s="1"/>
  <c r="D251" i="79"/>
  <c r="D233" i="79" s="1"/>
  <c r="C33" i="80"/>
  <c r="C34" i="80" s="1"/>
  <c r="C63" i="80"/>
  <c r="D111" i="80"/>
  <c r="E217" i="80"/>
  <c r="E256" i="80"/>
  <c r="E238" i="80" s="1"/>
  <c r="C35" i="81"/>
  <c r="C36" i="81" s="1"/>
  <c r="D113" i="81"/>
  <c r="F306" i="81"/>
  <c r="D36" i="82"/>
  <c r="B147" i="82"/>
  <c r="B148" i="82" s="1"/>
  <c r="B177" i="82"/>
  <c r="E147" i="82"/>
  <c r="E177" i="82" s="1"/>
  <c r="D134" i="84"/>
  <c r="D132" i="84"/>
  <c r="D135" i="84" s="1"/>
  <c r="E134" i="84"/>
  <c r="F132" i="79"/>
  <c r="E251" i="79"/>
  <c r="E233" i="79" s="1"/>
  <c r="D326" i="79"/>
  <c r="D308" i="79" s="1"/>
  <c r="F137" i="80"/>
  <c r="F107" i="80"/>
  <c r="C417" i="80"/>
  <c r="F256" i="80"/>
  <c r="F238" i="80" s="1"/>
  <c r="D346" i="80"/>
  <c r="D409" i="80"/>
  <c r="F109" i="81"/>
  <c r="D153" i="81"/>
  <c r="D298" i="81"/>
  <c r="E258" i="82"/>
  <c r="D107" i="84"/>
  <c r="D109" i="84"/>
  <c r="F135" i="84"/>
  <c r="D303" i="86"/>
  <c r="D306" i="86" s="1"/>
  <c r="D305" i="86"/>
  <c r="F62" i="80"/>
  <c r="F64" i="81"/>
  <c r="D103" i="82"/>
  <c r="D113" i="82"/>
  <c r="D111" i="82"/>
  <c r="C150" i="82"/>
  <c r="C148" i="82"/>
  <c r="C151" i="82" s="1"/>
  <c r="B214" i="82"/>
  <c r="B184" i="82"/>
  <c r="B185" i="82" s="1"/>
  <c r="E221" i="82"/>
  <c r="C259" i="82"/>
  <c r="D362" i="82"/>
  <c r="E471" i="82"/>
  <c r="E451" i="82"/>
  <c r="C500" i="82"/>
  <c r="D28" i="84"/>
  <c r="D202" i="84" s="1"/>
  <c r="D235" i="84" s="1"/>
  <c r="F29" i="85"/>
  <c r="F32" i="85" s="1"/>
  <c r="F131" i="85"/>
  <c r="E305" i="88"/>
  <c r="E308" i="88" s="1"/>
  <c r="E307" i="88"/>
  <c r="F298" i="90"/>
  <c r="F301" i="90" s="1"/>
  <c r="F300" i="90"/>
  <c r="E326" i="90"/>
  <c r="E324" i="90"/>
  <c r="E327" i="90" s="1"/>
  <c r="F170" i="80"/>
  <c r="F173" i="80" s="1"/>
  <c r="F188" i="80"/>
  <c r="E256" i="81"/>
  <c r="E259" i="81" s="1"/>
  <c r="F349" i="81"/>
  <c r="F331" i="81" s="1"/>
  <c r="E110" i="82"/>
  <c r="E140" i="82"/>
  <c r="D147" i="82"/>
  <c r="D177" i="82"/>
  <c r="D262" i="82"/>
  <c r="C299" i="82"/>
  <c r="D333" i="82"/>
  <c r="D335" i="82"/>
  <c r="E479" i="82"/>
  <c r="C57" i="84"/>
  <c r="D95" i="84"/>
  <c r="C203" i="84"/>
  <c r="C131" i="85"/>
  <c r="C152" i="85" s="1"/>
  <c r="E198" i="86"/>
  <c r="E200" i="86"/>
  <c r="E303" i="86"/>
  <c r="E305" i="86"/>
  <c r="F72" i="88"/>
  <c r="C269" i="92"/>
  <c r="C251" i="92"/>
  <c r="C382" i="92"/>
  <c r="D384" i="92"/>
  <c r="E323" i="81"/>
  <c r="E305" i="81" s="1"/>
  <c r="F308" i="81" s="1"/>
  <c r="C74" i="82"/>
  <c r="C177" i="82"/>
  <c r="D288" i="82"/>
  <c r="B295" i="82"/>
  <c r="B296" i="82" s="1"/>
  <c r="F31" i="84"/>
  <c r="F109" i="84"/>
  <c r="F107" i="84"/>
  <c r="F159" i="84"/>
  <c r="D60" i="85"/>
  <c r="D58" i="85"/>
  <c r="D61" i="85" s="1"/>
  <c r="F132" i="85"/>
  <c r="D136" i="86"/>
  <c r="D106" i="86"/>
  <c r="E199" i="91"/>
  <c r="E197" i="91"/>
  <c r="E222" i="91"/>
  <c r="D251" i="82"/>
  <c r="D221" i="82"/>
  <c r="E377" i="82"/>
  <c r="C101" i="83"/>
  <c r="C60" i="83"/>
  <c r="E61" i="85"/>
  <c r="D331" i="86"/>
  <c r="D329" i="86"/>
  <c r="D332" i="86" s="1"/>
  <c r="D61" i="87"/>
  <c r="D31" i="87"/>
  <c r="C223" i="88"/>
  <c r="D334" i="81"/>
  <c r="E36" i="82"/>
  <c r="E74" i="82"/>
  <c r="E77" i="82" s="1"/>
  <c r="E76" i="82"/>
  <c r="D185" i="82"/>
  <c r="E188" i="82" s="1"/>
  <c r="D261" i="82"/>
  <c r="D325" i="82"/>
  <c r="D295" i="82"/>
  <c r="B362" i="82"/>
  <c r="B374" i="82"/>
  <c r="C377" i="82" s="1"/>
  <c r="C376" i="82"/>
  <c r="B427" i="82"/>
  <c r="C430" i="82" s="1"/>
  <c r="C429" i="82"/>
  <c r="B471" i="82"/>
  <c r="E66" i="84"/>
  <c r="E68" i="84"/>
  <c r="D131" i="85"/>
  <c r="D152" i="85" s="1"/>
  <c r="D132" i="85"/>
  <c r="C349" i="86"/>
  <c r="C223" i="86"/>
  <c r="F223" i="86"/>
  <c r="E331" i="86"/>
  <c r="F61" i="87"/>
  <c r="F31" i="87"/>
  <c r="F217" i="87" s="1"/>
  <c r="C27" i="90"/>
  <c r="C28" i="90" s="1"/>
  <c r="C50" i="82"/>
  <c r="C65" i="82" s="1"/>
  <c r="C480" i="82"/>
  <c r="C221" i="82"/>
  <c r="C251" i="82" s="1"/>
  <c r="C298" i="82"/>
  <c r="C333" i="82"/>
  <c r="C336" i="82" s="1"/>
  <c r="C335" i="82"/>
  <c r="D471" i="82"/>
  <c r="C479" i="82"/>
  <c r="D101" i="83"/>
  <c r="D126" i="83" s="1"/>
  <c r="D60" i="83"/>
  <c r="F65" i="84"/>
  <c r="F202" i="84" s="1"/>
  <c r="F235" i="84" s="1"/>
  <c r="F110" i="86"/>
  <c r="F329" i="86"/>
  <c r="F332" i="86" s="1"/>
  <c r="F331" i="86"/>
  <c r="C61" i="87"/>
  <c r="C31" i="87"/>
  <c r="C32" i="87" s="1"/>
  <c r="D402" i="82"/>
  <c r="D405" i="82" s="1"/>
  <c r="B479" i="82"/>
  <c r="B491" i="82"/>
  <c r="E59" i="83"/>
  <c r="E107" i="86"/>
  <c r="E109" i="86"/>
  <c r="E136" i="86"/>
  <c r="F303" i="86"/>
  <c r="F306" i="86" s="1"/>
  <c r="F305" i="86"/>
  <c r="C184" i="87"/>
  <c r="C218" i="87"/>
  <c r="E200" i="88"/>
  <c r="E198" i="88"/>
  <c r="E201" i="88" s="1"/>
  <c r="F200" i="88"/>
  <c r="D105" i="90"/>
  <c r="E105" i="90"/>
  <c r="D168" i="90"/>
  <c r="D171" i="90" s="1"/>
  <c r="D170" i="90"/>
  <c r="D298" i="90"/>
  <c r="D301" i="90" s="1"/>
  <c r="D300" i="90"/>
  <c r="F326" i="90"/>
  <c r="D479" i="82"/>
  <c r="D223" i="86"/>
  <c r="E61" i="88"/>
  <c r="E338" i="88" s="1"/>
  <c r="F357" i="88"/>
  <c r="F61" i="88"/>
  <c r="E176" i="88"/>
  <c r="F201" i="88"/>
  <c r="D454" i="82"/>
  <c r="C58" i="86"/>
  <c r="C28" i="86"/>
  <c r="C29" i="86" s="1"/>
  <c r="E28" i="86"/>
  <c r="E58" i="86" s="1"/>
  <c r="C99" i="86"/>
  <c r="C69" i="86"/>
  <c r="C70" i="86" s="1"/>
  <c r="D73" i="86" s="1"/>
  <c r="D148" i="86"/>
  <c r="D151" i="86" s="1"/>
  <c r="D150" i="86"/>
  <c r="E148" i="86"/>
  <c r="E151" i="86" s="1"/>
  <c r="E150" i="86"/>
  <c r="D190" i="86"/>
  <c r="D172" i="86" s="1"/>
  <c r="F198" i="86"/>
  <c r="F201" i="86" s="1"/>
  <c r="F200" i="86"/>
  <c r="E223" i="86"/>
  <c r="D253" i="86"/>
  <c r="D255" i="86"/>
  <c r="E31" i="87"/>
  <c r="D241" i="87"/>
  <c r="D156" i="87"/>
  <c r="D218" i="87" s="1"/>
  <c r="F218" i="87"/>
  <c r="D32" i="88"/>
  <c r="D337" i="88" s="1"/>
  <c r="F218" i="90"/>
  <c r="C30" i="93"/>
  <c r="C31" i="93" s="1"/>
  <c r="C60" i="93"/>
  <c r="C203" i="93" s="1"/>
  <c r="C235" i="93" s="1"/>
  <c r="C202" i="93"/>
  <c r="C121" i="83"/>
  <c r="C102" i="83" s="1"/>
  <c r="C126" i="83" s="1"/>
  <c r="D57" i="86"/>
  <c r="F57" i="86"/>
  <c r="F349" i="86" s="1"/>
  <c r="F368" i="86"/>
  <c r="F165" i="86"/>
  <c r="F147" i="86" s="1"/>
  <c r="E270" i="86"/>
  <c r="E349" i="86" s="1"/>
  <c r="D135" i="87"/>
  <c r="D105" i="87"/>
  <c r="C69" i="88"/>
  <c r="C70" i="88" s="1"/>
  <c r="F109" i="88"/>
  <c r="F107" i="88"/>
  <c r="F110" i="88" s="1"/>
  <c r="E145" i="90"/>
  <c r="D108" i="91"/>
  <c r="B73" i="82"/>
  <c r="B74" i="82" s="1"/>
  <c r="C184" i="82"/>
  <c r="D187" i="82" s="1"/>
  <c r="B258" i="82"/>
  <c r="B259" i="82" s="1"/>
  <c r="C404" i="82"/>
  <c r="D452" i="82"/>
  <c r="D455" i="82" s="1"/>
  <c r="F56" i="83"/>
  <c r="E99" i="86"/>
  <c r="E69" i="86"/>
  <c r="F190" i="86"/>
  <c r="D70" i="88"/>
  <c r="D73" i="88" s="1"/>
  <c r="D72" i="88"/>
  <c r="D99" i="88"/>
  <c r="D193" i="90"/>
  <c r="D196" i="90" s="1"/>
  <c r="D195" i="90"/>
  <c r="C136" i="86"/>
  <c r="F281" i="86"/>
  <c r="F135" i="87"/>
  <c r="F105" i="87"/>
  <c r="E143" i="90"/>
  <c r="C72" i="91"/>
  <c r="C61" i="88"/>
  <c r="C338" i="88" s="1"/>
  <c r="F99" i="88"/>
  <c r="E136" i="88"/>
  <c r="D201" i="88"/>
  <c r="D200" i="88"/>
  <c r="F322" i="88"/>
  <c r="F304" i="88" s="1"/>
  <c r="D57" i="90"/>
  <c r="D27" i="90"/>
  <c r="E301" i="90"/>
  <c r="D327" i="90"/>
  <c r="D326" i="90"/>
  <c r="E34" i="91"/>
  <c r="E61" i="91"/>
  <c r="B98" i="91"/>
  <c r="D240" i="91"/>
  <c r="F69" i="92"/>
  <c r="F72" i="92" s="1"/>
  <c r="F71" i="92"/>
  <c r="F142" i="93"/>
  <c r="E368" i="86"/>
  <c r="D338" i="88"/>
  <c r="E195" i="90"/>
  <c r="F512" i="92"/>
  <c r="F530" i="92"/>
  <c r="D795" i="92"/>
  <c r="D794" i="92"/>
  <c r="D826" i="92" s="1"/>
  <c r="E187" i="93"/>
  <c r="F187" i="93"/>
  <c r="D59" i="94"/>
  <c r="E56" i="94"/>
  <c r="E175" i="88"/>
  <c r="C270" i="88"/>
  <c r="C124" i="89"/>
  <c r="F68" i="90"/>
  <c r="D32" i="91"/>
  <c r="D35" i="91" s="1"/>
  <c r="D34" i="91"/>
  <c r="D60" i="91"/>
  <c r="D61" i="91" s="1"/>
  <c r="B315" i="91"/>
  <c r="B297" i="91" s="1"/>
  <c r="B145" i="94"/>
  <c r="F109" i="86"/>
  <c r="E255" i="86"/>
  <c r="E105" i="87"/>
  <c r="E135" i="87" s="1"/>
  <c r="E156" i="87"/>
  <c r="E218" i="87" s="1"/>
  <c r="E72" i="88"/>
  <c r="D109" i="88"/>
  <c r="C94" i="90"/>
  <c r="F193" i="90"/>
  <c r="F196" i="90" s="1"/>
  <c r="F195" i="90"/>
  <c r="C236" i="90"/>
  <c r="D30" i="93"/>
  <c r="D60" i="93"/>
  <c r="F69" i="86"/>
  <c r="E270" i="88"/>
  <c r="D305" i="88"/>
  <c r="D308" i="88" s="1"/>
  <c r="D307" i="88"/>
  <c r="E124" i="89"/>
  <c r="E56" i="90"/>
  <c r="F143" i="90"/>
  <c r="F146" i="90" s="1"/>
  <c r="F145" i="90"/>
  <c r="D218" i="90"/>
  <c r="E300" i="90"/>
  <c r="C826" i="92"/>
  <c r="E30" i="93"/>
  <c r="E60" i="93" s="1"/>
  <c r="D97" i="93"/>
  <c r="D67" i="93"/>
  <c r="E67" i="94"/>
  <c r="E97" i="94" s="1"/>
  <c r="D166" i="94"/>
  <c r="C68" i="87"/>
  <c r="C98" i="87" s="1"/>
  <c r="E70" i="88"/>
  <c r="E73" i="88" s="1"/>
  <c r="F282" i="88"/>
  <c r="F124" i="89"/>
  <c r="F57" i="90"/>
  <c r="D160" i="90"/>
  <c r="D142" i="90" s="1"/>
  <c r="E185" i="90"/>
  <c r="E167" i="90" s="1"/>
  <c r="E236" i="90"/>
  <c r="E248" i="90"/>
  <c r="E251" i="90" s="1"/>
  <c r="E250" i="90"/>
  <c r="F265" i="90"/>
  <c r="F247" i="90" s="1"/>
  <c r="C61" i="91"/>
  <c r="C189" i="91"/>
  <c r="C171" i="91" s="1"/>
  <c r="D214" i="91"/>
  <c r="D196" i="91" s="1"/>
  <c r="B367" i="91"/>
  <c r="B366" i="91" s="1"/>
  <c r="B331" i="91"/>
  <c r="B341" i="91" s="1"/>
  <c r="B323" i="91" s="1"/>
  <c r="B343" i="91" s="1"/>
  <c r="C452" i="92"/>
  <c r="C434" i="92"/>
  <c r="C435" i="92" s="1"/>
  <c r="F565" i="92"/>
  <c r="C60" i="89"/>
  <c r="E69" i="91"/>
  <c r="E72" i="91" s="1"/>
  <c r="D98" i="91"/>
  <c r="D106" i="91"/>
  <c r="D109" i="91" s="1"/>
  <c r="C135" i="91"/>
  <c r="E331" i="91"/>
  <c r="E341" i="91" s="1"/>
  <c r="E323" i="91" s="1"/>
  <c r="E136" i="92"/>
  <c r="D435" i="92"/>
  <c r="D437" i="92"/>
  <c r="D463" i="92"/>
  <c r="D565" i="92"/>
  <c r="D568" i="92" s="1"/>
  <c r="D567" i="92"/>
  <c r="D591" i="92"/>
  <c r="D593" i="92"/>
  <c r="E697" i="92"/>
  <c r="D202" i="93"/>
  <c r="D142" i="93"/>
  <c r="E60" i="89"/>
  <c r="D250" i="90"/>
  <c r="F363" i="90"/>
  <c r="E44" i="92"/>
  <c r="E802" i="92"/>
  <c r="E801" i="92" s="1"/>
  <c r="D813" i="92"/>
  <c r="D59" i="92"/>
  <c r="D60" i="92" s="1"/>
  <c r="D385" i="92"/>
  <c r="E408" i="92"/>
  <c r="E410" i="92"/>
  <c r="D425" i="92"/>
  <c r="D407" i="92"/>
  <c r="D619" i="92"/>
  <c r="F646" i="92"/>
  <c r="D695" i="92"/>
  <c r="D698" i="92" s="1"/>
  <c r="D697" i="92"/>
  <c r="D821" i="92"/>
  <c r="E134" i="94"/>
  <c r="E105" i="94"/>
  <c r="E72" i="92"/>
  <c r="F149" i="92"/>
  <c r="D226" i="92"/>
  <c r="D228" i="92"/>
  <c r="D280" i="92"/>
  <c r="F410" i="92"/>
  <c r="D724" i="92"/>
  <c r="E97" i="93"/>
  <c r="E68" i="93"/>
  <c r="E70" i="93"/>
  <c r="F68" i="93"/>
  <c r="F71" i="93" s="1"/>
  <c r="F70" i="93"/>
  <c r="C108" i="94"/>
  <c r="D104" i="94"/>
  <c r="D134" i="94" s="1"/>
  <c r="D67" i="90"/>
  <c r="C71" i="91"/>
  <c r="D793" i="92"/>
  <c r="D33" i="92"/>
  <c r="F59" i="92"/>
  <c r="F30" i="92"/>
  <c r="E107" i="92"/>
  <c r="D135" i="92"/>
  <c r="D136" i="92" s="1"/>
  <c r="D106" i="92"/>
  <c r="F695" i="92"/>
  <c r="F698" i="92" s="1"/>
  <c r="F697" i="92"/>
  <c r="E724" i="92"/>
  <c r="E794" i="92"/>
  <c r="E30" i="92"/>
  <c r="E798" i="92"/>
  <c r="F109" i="92"/>
  <c r="F150" i="92"/>
  <c r="F794" i="92"/>
  <c r="D134" i="93"/>
  <c r="D105" i="93"/>
  <c r="B59" i="94"/>
  <c r="B166" i="94" s="1"/>
  <c r="C331" i="91"/>
  <c r="C341" i="91" s="1"/>
  <c r="C323" i="91" s="1"/>
  <c r="D175" i="92"/>
  <c r="E281" i="92"/>
  <c r="E307" i="92"/>
  <c r="C347" i="92"/>
  <c r="C329" i="92"/>
  <c r="F359" i="92"/>
  <c r="E538" i="92"/>
  <c r="E556" i="92"/>
  <c r="F669" i="92"/>
  <c r="F672" i="92" s="1"/>
  <c r="F671" i="92"/>
  <c r="F750" i="92"/>
  <c r="E750" i="92"/>
  <c r="F813" i="92"/>
  <c r="C104" i="93"/>
  <c r="C105" i="93" s="1"/>
  <c r="E202" i="93"/>
  <c r="E142" i="93"/>
  <c r="D216" i="93"/>
  <c r="C59" i="94"/>
  <c r="D149" i="94"/>
  <c r="E149" i="92"/>
  <c r="F164" i="92"/>
  <c r="E577" i="92"/>
  <c r="E564" i="92" s="1"/>
  <c r="C816" i="92"/>
  <c r="B97" i="94"/>
  <c r="F97" i="92"/>
  <c r="F98" i="92" s="1"/>
  <c r="D202" i="92"/>
  <c r="F504" i="92"/>
  <c r="E530" i="92"/>
  <c r="D556" i="92"/>
  <c r="F59" i="93"/>
  <c r="D97" i="94"/>
  <c r="C134" i="94"/>
  <c r="E59" i="92"/>
  <c r="E60" i="92" s="1"/>
  <c r="C793" i="92"/>
  <c r="E63" i="68"/>
  <c r="E64" i="68" s="1"/>
  <c r="F77" i="68"/>
  <c r="E143" i="68"/>
  <c r="E144" i="68" s="1"/>
  <c r="E267" i="68"/>
  <c r="E285" i="68"/>
  <c r="D293" i="68"/>
  <c r="F63" i="68"/>
  <c r="F64" i="68" s="1"/>
  <c r="E38" i="68"/>
  <c r="C293" i="68"/>
  <c r="F143" i="68"/>
  <c r="F144" i="68" s="1"/>
  <c r="F38" i="68"/>
  <c r="D63" i="68"/>
  <c r="D64" i="68" s="1"/>
  <c r="C91" i="68"/>
  <c r="C92" i="68" s="1"/>
  <c r="D273" i="68"/>
  <c r="D282" i="68"/>
  <c r="C288" i="68"/>
  <c r="D171" i="68"/>
  <c r="D172" i="68" s="1"/>
  <c r="E276" i="68"/>
  <c r="E167" i="68" s="1"/>
  <c r="E166" i="68" s="1"/>
  <c r="E171" i="68" s="1"/>
  <c r="C63" i="68"/>
  <c r="C64" i="68" s="1"/>
  <c r="C270" i="68"/>
  <c r="C266" i="68" s="1"/>
  <c r="C298" i="68" s="1"/>
  <c r="F266" i="68"/>
  <c r="F166" i="68"/>
  <c r="F171" i="68" s="1"/>
  <c r="D266" i="68" l="1"/>
  <c r="D298" i="68" s="1"/>
  <c r="C826" i="78"/>
  <c r="D828" i="78"/>
  <c r="E381" i="86"/>
  <c r="C30" i="94"/>
  <c r="C60" i="94"/>
  <c r="D475" i="78"/>
  <c r="D478" i="78" s="1"/>
  <c r="D477" i="78"/>
  <c r="F453" i="78"/>
  <c r="F826" i="92"/>
  <c r="F60" i="92"/>
  <c r="F411" i="92"/>
  <c r="E344" i="90"/>
  <c r="E218" i="90"/>
  <c r="F121" i="83"/>
  <c r="F59" i="83"/>
  <c r="B344" i="91"/>
  <c r="B376" i="91" s="1"/>
  <c r="E69" i="84"/>
  <c r="D298" i="82"/>
  <c r="D296" i="82"/>
  <c r="E298" i="82"/>
  <c r="D224" i="82"/>
  <c r="D222" i="82"/>
  <c r="D225" i="82" s="1"/>
  <c r="D107" i="86"/>
  <c r="D110" i="86" s="1"/>
  <c r="D109" i="86"/>
  <c r="C76" i="82"/>
  <c r="C58" i="84"/>
  <c r="C28" i="84"/>
  <c r="C214" i="82"/>
  <c r="F191" i="80"/>
  <c r="E135" i="84"/>
  <c r="F108" i="80"/>
  <c r="F111" i="80" s="1"/>
  <c r="F110" i="80"/>
  <c r="B66" i="82"/>
  <c r="F390" i="80"/>
  <c r="E65" i="81"/>
  <c r="E35" i="81"/>
  <c r="E33" i="80"/>
  <c r="E389" i="80" s="1"/>
  <c r="D178" i="81"/>
  <c r="D176" i="81"/>
  <c r="D179" i="81" s="1"/>
  <c r="E390" i="80"/>
  <c r="D265" i="80"/>
  <c r="D267" i="80"/>
  <c r="D158" i="79"/>
  <c r="D229" i="81"/>
  <c r="D227" i="81"/>
  <c r="F928" i="78"/>
  <c r="F926" i="78"/>
  <c r="F140" i="75"/>
  <c r="F28" i="75"/>
  <c r="D77" i="76"/>
  <c r="F1255" i="78"/>
  <c r="E478" i="78"/>
  <c r="E137" i="74"/>
  <c r="E107" i="74"/>
  <c r="B107" i="76"/>
  <c r="E117" i="76"/>
  <c r="E119" i="76"/>
  <c r="F33" i="92"/>
  <c r="F793" i="92"/>
  <c r="F31" i="92"/>
  <c r="F34" i="92" s="1"/>
  <c r="E259" i="82"/>
  <c r="E262" i="82" s="1"/>
  <c r="E261" i="82"/>
  <c r="D37" i="82"/>
  <c r="E352" i="81"/>
  <c r="D80" i="79"/>
  <c r="D83" i="79" s="1"/>
  <c r="D82" i="79"/>
  <c r="E145" i="93"/>
  <c r="E143" i="93"/>
  <c r="C166" i="94"/>
  <c r="E168" i="90"/>
  <c r="E170" i="90"/>
  <c r="D343" i="90"/>
  <c r="D219" i="90"/>
  <c r="F145" i="93"/>
  <c r="F143" i="93"/>
  <c r="F146" i="93" s="1"/>
  <c r="F150" i="86"/>
  <c r="F148" i="86"/>
  <c r="F151" i="86" s="1"/>
  <c r="F343" i="90"/>
  <c r="F219" i="90"/>
  <c r="F221" i="90"/>
  <c r="E32" i="87"/>
  <c r="E35" i="87" s="1"/>
  <c r="E34" i="87"/>
  <c r="D173" i="86"/>
  <c r="E175" i="86"/>
  <c r="D175" i="86"/>
  <c r="E29" i="86"/>
  <c r="F32" i="88"/>
  <c r="F62" i="88" s="1"/>
  <c r="B103" i="82"/>
  <c r="C77" i="82"/>
  <c r="F144" i="80"/>
  <c r="F152" i="85"/>
  <c r="C261" i="82"/>
  <c r="F73" i="88"/>
  <c r="D145" i="80"/>
  <c r="D148" i="80" s="1"/>
  <c r="D147" i="80"/>
  <c r="F181" i="79"/>
  <c r="F184" i="79" s="1"/>
  <c r="F183" i="79"/>
  <c r="D1028" i="78"/>
  <c r="D1026" i="78"/>
  <c r="D1029" i="78" s="1"/>
  <c r="E853" i="78"/>
  <c r="D851" i="78"/>
  <c r="D853" i="78"/>
  <c r="E82" i="79"/>
  <c r="E80" i="79"/>
  <c r="F70" i="75"/>
  <c r="G71" i="75"/>
  <c r="F71" i="75"/>
  <c r="E145" i="80"/>
  <c r="E148" i="80" s="1"/>
  <c r="E147" i="80"/>
  <c r="G140" i="75"/>
  <c r="G28" i="75"/>
  <c r="G58" i="75"/>
  <c r="E29" i="75"/>
  <c r="E58" i="75"/>
  <c r="E139" i="75"/>
  <c r="E31" i="75"/>
  <c r="E551" i="78"/>
  <c r="E553" i="78"/>
  <c r="D140" i="75"/>
  <c r="D28" i="75"/>
  <c r="G98" i="75"/>
  <c r="C38" i="76"/>
  <c r="C68" i="76" s="1"/>
  <c r="E122" i="75"/>
  <c r="E120" i="75"/>
  <c r="F1054" i="78"/>
  <c r="F350" i="78"/>
  <c r="F353" i="78" s="1"/>
  <c r="F352" i="78"/>
  <c r="E158" i="76"/>
  <c r="E161" i="76" s="1"/>
  <c r="E160" i="76"/>
  <c r="C126" i="73"/>
  <c r="F179" i="78"/>
  <c r="F181" i="78"/>
  <c r="C222" i="82"/>
  <c r="C225" i="82" s="1"/>
  <c r="C224" i="82"/>
  <c r="E653" i="78"/>
  <c r="E651" i="78"/>
  <c r="F653" i="78"/>
  <c r="F30" i="93"/>
  <c r="D229" i="92"/>
  <c r="E229" i="92"/>
  <c r="D143" i="93"/>
  <c r="D146" i="93" s="1"/>
  <c r="D145" i="93"/>
  <c r="D197" i="91"/>
  <c r="D200" i="91" s="1"/>
  <c r="D199" i="91"/>
  <c r="D145" i="90"/>
  <c r="D143" i="90"/>
  <c r="D146" i="90" s="1"/>
  <c r="E68" i="94"/>
  <c r="E71" i="94" s="1"/>
  <c r="E70" i="94"/>
  <c r="D344" i="90"/>
  <c r="D376" i="90" s="1"/>
  <c r="B146" i="94"/>
  <c r="C149" i="94" s="1"/>
  <c r="C148" i="94"/>
  <c r="F513" i="92"/>
  <c r="F516" i="92" s="1"/>
  <c r="F515" i="92"/>
  <c r="F202" i="93"/>
  <c r="F344" i="90"/>
  <c r="F376" i="90" s="1"/>
  <c r="E61" i="87"/>
  <c r="E110" i="86"/>
  <c r="F224" i="86"/>
  <c r="F226" i="86"/>
  <c r="C224" i="88"/>
  <c r="D227" i="88" s="1"/>
  <c r="D226" i="88"/>
  <c r="E306" i="81"/>
  <c r="E309" i="81" s="1"/>
  <c r="E308" i="81"/>
  <c r="E306" i="86"/>
  <c r="E405" i="82"/>
  <c r="D148" i="82"/>
  <c r="D151" i="82" s="1"/>
  <c r="D150" i="82"/>
  <c r="C262" i="82"/>
  <c r="F110" i="81"/>
  <c r="F113" i="81" s="1"/>
  <c r="F112" i="81"/>
  <c r="D309" i="79"/>
  <c r="D312" i="79" s="1"/>
  <c r="D311" i="79"/>
  <c r="E29" i="84"/>
  <c r="E31" i="84"/>
  <c r="E372" i="80"/>
  <c r="E370" i="80"/>
  <c r="F327" i="90"/>
  <c r="D35" i="81"/>
  <c r="D65" i="81"/>
  <c r="D174" i="80"/>
  <c r="C265" i="80"/>
  <c r="C389" i="80"/>
  <c r="E928" i="78"/>
  <c r="E926" i="78"/>
  <c r="E158" i="79"/>
  <c r="E109" i="84"/>
  <c r="E202" i="84"/>
  <c r="E235" i="84" s="1"/>
  <c r="E107" i="84"/>
  <c r="E110" i="84" s="1"/>
  <c r="F1003" i="78"/>
  <c r="F1001" i="78"/>
  <c r="F1004" i="78" s="1"/>
  <c r="D976" i="78"/>
  <c r="D978" i="78"/>
  <c r="B472" i="82"/>
  <c r="B505" i="82" s="1"/>
  <c r="D119" i="76"/>
  <c r="D117" i="76"/>
  <c r="D398" i="76"/>
  <c r="D61" i="74"/>
  <c r="D168" i="74"/>
  <c r="F553" i="78"/>
  <c r="F904" i="78"/>
  <c r="D201" i="74"/>
  <c r="E181" i="78"/>
  <c r="E179" i="78"/>
  <c r="E182" i="78" s="1"/>
  <c r="F122" i="75"/>
  <c r="E879" i="78"/>
  <c r="E978" i="78"/>
  <c r="F324" i="78"/>
  <c r="F327" i="78" s="1"/>
  <c r="F326" i="78"/>
  <c r="E221" i="78"/>
  <c r="E477" i="78"/>
  <c r="C119" i="76"/>
  <c r="C117" i="76"/>
  <c r="C120" i="76" s="1"/>
  <c r="E172" i="93"/>
  <c r="E203" i="93" s="1"/>
  <c r="E235" i="93" s="1"/>
  <c r="D107" i="92"/>
  <c r="D110" i="92" s="1"/>
  <c r="D109" i="92"/>
  <c r="D68" i="93"/>
  <c r="D71" i="93" s="1"/>
  <c r="D70" i="93"/>
  <c r="E196" i="90"/>
  <c r="F72" i="86"/>
  <c r="F70" i="86"/>
  <c r="E59" i="94"/>
  <c r="E185" i="94"/>
  <c r="E109" i="91"/>
  <c r="F172" i="93"/>
  <c r="E217" i="87"/>
  <c r="C99" i="88"/>
  <c r="F28" i="86"/>
  <c r="F348" i="86" s="1"/>
  <c r="F381" i="86" s="1"/>
  <c r="E62" i="88"/>
  <c r="E32" i="88"/>
  <c r="C36" i="82"/>
  <c r="C66" i="82" s="1"/>
  <c r="C348" i="86"/>
  <c r="C224" i="86"/>
  <c r="D77" i="82"/>
  <c r="D472" i="82"/>
  <c r="D505" i="82" s="1"/>
  <c r="D29" i="84"/>
  <c r="D31" i="84"/>
  <c r="E224" i="82"/>
  <c r="E222" i="82"/>
  <c r="F139" i="81"/>
  <c r="E236" i="79"/>
  <c r="E234" i="79"/>
  <c r="E237" i="79" s="1"/>
  <c r="E148" i="82"/>
  <c r="E151" i="82" s="1"/>
  <c r="E150" i="82"/>
  <c r="D236" i="79"/>
  <c r="D234" i="79"/>
  <c r="D237" i="79" s="1"/>
  <c r="F258" i="81"/>
  <c r="F256" i="81"/>
  <c r="F259" i="81" s="1"/>
  <c r="F268" i="80"/>
  <c r="F398" i="80"/>
  <c r="F397" i="80" s="1"/>
  <c r="D33" i="80"/>
  <c r="D63" i="80" s="1"/>
  <c r="E333" i="82"/>
  <c r="E336" i="82" s="1"/>
  <c r="E335" i="82"/>
  <c r="C390" i="80"/>
  <c r="C422" i="80" s="1"/>
  <c r="F82" i="79"/>
  <c r="C68" i="79"/>
  <c r="B288" i="82"/>
  <c r="B61" i="74"/>
  <c r="B168" i="74"/>
  <c r="B201" i="74" s="1"/>
  <c r="E328" i="79"/>
  <c r="E361" i="79" s="1"/>
  <c r="E38" i="79"/>
  <c r="E68" i="79" s="1"/>
  <c r="D107" i="78"/>
  <c r="F32" i="73"/>
  <c r="F529" i="78"/>
  <c r="F144" i="78"/>
  <c r="F142" i="78"/>
  <c r="C69" i="74"/>
  <c r="C99" i="74"/>
  <c r="F1323" i="78"/>
  <c r="F1306" i="78"/>
  <c r="F1304" i="78"/>
  <c r="E141" i="78"/>
  <c r="E171" i="78"/>
  <c r="E147" i="74"/>
  <c r="E148" i="74" s="1"/>
  <c r="E77" i="73"/>
  <c r="F77" i="73"/>
  <c r="E365" i="76"/>
  <c r="E398" i="76" s="1"/>
  <c r="E31" i="78"/>
  <c r="D403" i="78"/>
  <c r="E37" i="82"/>
  <c r="E40" i="82" s="1"/>
  <c r="E39" i="82"/>
  <c r="E178" i="81"/>
  <c r="E176" i="81"/>
  <c r="E565" i="92"/>
  <c r="E568" i="92" s="1"/>
  <c r="E567" i="92"/>
  <c r="E539" i="92"/>
  <c r="E541" i="92"/>
  <c r="F541" i="92"/>
  <c r="B30" i="94"/>
  <c r="B31" i="94" s="1"/>
  <c r="B60" i="94"/>
  <c r="D172" i="93"/>
  <c r="D203" i="93" s="1"/>
  <c r="D235" i="93" s="1"/>
  <c r="D438" i="92"/>
  <c r="E438" i="92"/>
  <c r="F567" i="92"/>
  <c r="D30" i="94"/>
  <c r="D60" i="94" s="1"/>
  <c r="E35" i="91"/>
  <c r="C185" i="82"/>
  <c r="C188" i="82" s="1"/>
  <c r="C187" i="82"/>
  <c r="C217" i="87"/>
  <c r="C242" i="87" s="1"/>
  <c r="D28" i="86"/>
  <c r="E31" i="86" s="1"/>
  <c r="D58" i="86"/>
  <c r="D33" i="88"/>
  <c r="D256" i="86"/>
  <c r="E256" i="86"/>
  <c r="D226" i="86"/>
  <c r="D224" i="86"/>
  <c r="D348" i="86"/>
  <c r="E101" i="83"/>
  <c r="E126" i="83" s="1"/>
  <c r="E60" i="83"/>
  <c r="C381" i="86"/>
  <c r="E343" i="91"/>
  <c r="E201" i="86"/>
  <c r="E111" i="82"/>
  <c r="E114" i="82" s="1"/>
  <c r="E113" i="82"/>
  <c r="D58" i="84"/>
  <c r="E251" i="82"/>
  <c r="F35" i="81"/>
  <c r="D110" i="84"/>
  <c r="C65" i="81"/>
  <c r="E132" i="79"/>
  <c r="E130" i="79"/>
  <c r="F178" i="81"/>
  <c r="D259" i="79"/>
  <c r="D262" i="79" s="1"/>
  <c r="D261" i="79"/>
  <c r="F320" i="80"/>
  <c r="F318" i="80"/>
  <c r="F321" i="80" s="1"/>
  <c r="D287" i="79"/>
  <c r="E287" i="79"/>
  <c r="E362" i="82"/>
  <c r="E803" i="78"/>
  <c r="E801" i="78"/>
  <c r="E804" i="78" s="1"/>
  <c r="D801" i="78"/>
  <c r="D804" i="78" s="1"/>
  <c r="D803" i="78"/>
  <c r="F351" i="81"/>
  <c r="F227" i="81"/>
  <c r="F229" i="81"/>
  <c r="C328" i="79"/>
  <c r="C361" i="79" s="1"/>
  <c r="F954" i="78"/>
  <c r="C113" i="82"/>
  <c r="C111" i="82"/>
  <c r="C114" i="82" s="1"/>
  <c r="E261" i="79"/>
  <c r="E311" i="79"/>
  <c r="E41" i="76"/>
  <c r="E39" i="76"/>
  <c r="E729" i="78"/>
  <c r="D526" i="78"/>
  <c r="D529" i="78" s="1"/>
  <c r="E528" i="78"/>
  <c r="D528" i="78"/>
  <c r="D108" i="78"/>
  <c r="D328" i="79"/>
  <c r="D361" i="79" s="1"/>
  <c r="E502" i="78"/>
  <c r="E500" i="78"/>
  <c r="D188" i="76"/>
  <c r="E188" i="76"/>
  <c r="E32" i="73"/>
  <c r="F1324" i="78"/>
  <c r="C158" i="76"/>
  <c r="C160" i="76"/>
  <c r="D171" i="78"/>
  <c r="D141" i="78"/>
  <c r="D829" i="78"/>
  <c r="D365" i="76"/>
  <c r="D33" i="73"/>
  <c r="D36" i="73" s="1"/>
  <c r="D35" i="73"/>
  <c r="D402" i="78"/>
  <c r="D594" i="92"/>
  <c r="E594" i="92"/>
  <c r="D1324" i="78"/>
  <c r="D1303" i="78"/>
  <c r="C134" i="93"/>
  <c r="D107" i="93"/>
  <c r="E793" i="92"/>
  <c r="E826" i="92" s="1"/>
  <c r="E33" i="92"/>
  <c r="E31" i="92"/>
  <c r="E34" i="92" s="1"/>
  <c r="E109" i="92"/>
  <c r="D408" i="92"/>
  <c r="D411" i="92" s="1"/>
  <c r="D410" i="92"/>
  <c r="F568" i="92"/>
  <c r="F248" i="90"/>
  <c r="F251" i="90" s="1"/>
  <c r="F250" i="90"/>
  <c r="D33" i="93"/>
  <c r="D31" i="93"/>
  <c r="D34" i="93" s="1"/>
  <c r="E242" i="87"/>
  <c r="D28" i="90"/>
  <c r="D31" i="90" s="1"/>
  <c r="D30" i="90"/>
  <c r="C32" i="88"/>
  <c r="C33" i="88" s="1"/>
  <c r="F99" i="86"/>
  <c r="D62" i="88"/>
  <c r="E348" i="86"/>
  <c r="E224" i="86"/>
  <c r="E227" i="86" s="1"/>
  <c r="E226" i="86"/>
  <c r="F170" i="90"/>
  <c r="D349" i="86"/>
  <c r="D381" i="86" s="1"/>
  <c r="E332" i="86"/>
  <c r="D72" i="86"/>
  <c r="C57" i="90"/>
  <c r="D32" i="87"/>
  <c r="D35" i="87" s="1"/>
  <c r="D34" i="87"/>
  <c r="E344" i="91"/>
  <c r="B325" i="82"/>
  <c r="C252" i="92"/>
  <c r="D255" i="92" s="1"/>
  <c r="D254" i="92"/>
  <c r="D336" i="82"/>
  <c r="E66" i="82"/>
  <c r="F33" i="80"/>
  <c r="F63" i="80"/>
  <c r="C471" i="82"/>
  <c r="D217" i="87"/>
  <c r="D242" i="87" s="1"/>
  <c r="E241" i="80"/>
  <c r="E239" i="80"/>
  <c r="E242" i="80" s="1"/>
  <c r="D294" i="80"/>
  <c r="D292" i="80"/>
  <c r="F158" i="79"/>
  <c r="E753" i="78"/>
  <c r="E751" i="78"/>
  <c r="E754" i="78" s="1"/>
  <c r="D751" i="78"/>
  <c r="D754" i="78" s="1"/>
  <c r="D753" i="78"/>
  <c r="F352" i="81"/>
  <c r="F384" i="81" s="1"/>
  <c r="D108" i="79"/>
  <c r="E108" i="79"/>
  <c r="F878" i="78"/>
  <c r="F876" i="78"/>
  <c r="F879" i="78" s="1"/>
  <c r="E262" i="79"/>
  <c r="D30" i="78"/>
  <c r="D60" i="78" s="1"/>
  <c r="E312" i="79"/>
  <c r="E71" i="78"/>
  <c r="E68" i="76"/>
  <c r="C1304" i="78"/>
  <c r="C1323" i="78"/>
  <c r="C1356" i="78" s="1"/>
  <c r="F679" i="78"/>
  <c r="E1028" i="78"/>
  <c r="F30" i="78"/>
  <c r="F60" i="78"/>
  <c r="F804" i="78"/>
  <c r="F188" i="77"/>
  <c r="E172" i="75"/>
  <c r="D728" i="78"/>
  <c r="D126" i="73"/>
  <c r="C349" i="76"/>
  <c r="D62" i="73"/>
  <c r="F305" i="88"/>
  <c r="F308" i="88" s="1"/>
  <c r="F307" i="88"/>
  <c r="F68" i="84"/>
  <c r="F66" i="84"/>
  <c r="F69" i="84" s="1"/>
  <c r="D928" i="78"/>
  <c r="D926" i="78"/>
  <c r="D929" i="78" s="1"/>
  <c r="C351" i="81"/>
  <c r="C384" i="81" s="1"/>
  <c r="C227" i="81"/>
  <c r="C77" i="76"/>
  <c r="C107" i="76"/>
  <c r="C330" i="92"/>
  <c r="D333" i="92" s="1"/>
  <c r="D332" i="92"/>
  <c r="D108" i="93"/>
  <c r="E108" i="93"/>
  <c r="E110" i="92"/>
  <c r="F110" i="92"/>
  <c r="D105" i="94"/>
  <c r="D108" i="94" s="1"/>
  <c r="D107" i="94"/>
  <c r="E107" i="94"/>
  <c r="E698" i="92"/>
  <c r="E31" i="93"/>
  <c r="E34" i="93" s="1"/>
  <c r="E33" i="93"/>
  <c r="E27" i="90"/>
  <c r="E57" i="90"/>
  <c r="C344" i="90"/>
  <c r="C218" i="90"/>
  <c r="D221" i="90" s="1"/>
  <c r="D370" i="88"/>
  <c r="D344" i="91"/>
  <c r="D376" i="91" s="1"/>
  <c r="D222" i="91"/>
  <c r="D343" i="91" s="1"/>
  <c r="E72" i="86"/>
  <c r="E70" i="86"/>
  <c r="E73" i="86" s="1"/>
  <c r="F242" i="87"/>
  <c r="F338" i="88"/>
  <c r="F95" i="84"/>
  <c r="F34" i="87"/>
  <c r="F32" i="87"/>
  <c r="C472" i="82"/>
  <c r="C505" i="82" s="1"/>
  <c r="F160" i="84"/>
  <c r="F332" i="81"/>
  <c r="F335" i="81" s="1"/>
  <c r="F334" i="81"/>
  <c r="E452" i="82"/>
  <c r="E455" i="82" s="1"/>
  <c r="E454" i="82"/>
  <c r="E472" i="82"/>
  <c r="E505" i="82" s="1"/>
  <c r="E288" i="82"/>
  <c r="F241" i="80"/>
  <c r="F239" i="80"/>
  <c r="F242" i="80" s="1"/>
  <c r="D66" i="82"/>
  <c r="D216" i="80"/>
  <c r="E265" i="80"/>
  <c r="E268" i="80" s="1"/>
  <c r="E267" i="80"/>
  <c r="C344" i="91"/>
  <c r="C376" i="91" s="1"/>
  <c r="E351" i="81"/>
  <c r="E227" i="81"/>
  <c r="E230" i="81" s="1"/>
  <c r="E229" i="81"/>
  <c r="D39" i="79"/>
  <c r="D42" i="79" s="1"/>
  <c r="D41" i="79"/>
  <c r="E1304" i="78"/>
  <c r="E1306" i="78"/>
  <c r="E1323" i="78"/>
  <c r="E1356" i="78" s="1"/>
  <c r="F236" i="79"/>
  <c r="F328" i="79"/>
  <c r="F361" i="79" s="1"/>
  <c r="F38" i="79"/>
  <c r="F68" i="79" s="1"/>
  <c r="B398" i="76"/>
  <c r="D427" i="78"/>
  <c r="D425" i="78"/>
  <c r="G120" i="75"/>
  <c r="G123" i="75" s="1"/>
  <c r="G122" i="75"/>
  <c r="C168" i="74"/>
  <c r="C201" i="74" s="1"/>
  <c r="C61" i="74"/>
  <c r="F1029" i="78"/>
  <c r="E1029" i="78"/>
  <c r="F803" i="78"/>
  <c r="D68" i="78"/>
  <c r="D71" i="78" s="1"/>
  <c r="D70" i="78"/>
  <c r="E326" i="78"/>
  <c r="C365" i="76"/>
  <c r="C398" i="76" s="1"/>
  <c r="D39" i="76"/>
  <c r="E266" i="68"/>
  <c r="E298" i="68" s="1"/>
  <c r="E293" i="68"/>
  <c r="F153" i="68"/>
  <c r="F265" i="68" s="1"/>
  <c r="F298" i="68" s="1"/>
  <c r="F172" i="68"/>
  <c r="E153" i="68"/>
  <c r="E265" i="68" s="1"/>
  <c r="C161" i="76" l="1"/>
  <c r="D161" i="76"/>
  <c r="E179" i="81"/>
  <c r="F179" i="81"/>
  <c r="C62" i="88"/>
  <c r="F1356" i="78"/>
  <c r="F36" i="81"/>
  <c r="F38" i="81"/>
  <c r="D188" i="82"/>
  <c r="D120" i="76"/>
  <c r="D114" i="82"/>
  <c r="E36" i="81"/>
  <c r="E38" i="81"/>
  <c r="E146" i="90"/>
  <c r="F33" i="88"/>
  <c r="F35" i="88"/>
  <c r="F337" i="88"/>
  <c r="F370" i="88" s="1"/>
  <c r="E33" i="73"/>
  <c r="E36" i="73" s="1"/>
  <c r="E35" i="73"/>
  <c r="E93" i="73"/>
  <c r="E126" i="73" s="1"/>
  <c r="F65" i="81"/>
  <c r="D36" i="88"/>
  <c r="E166" i="74"/>
  <c r="E225" i="82"/>
  <c r="D36" i="81"/>
  <c r="D39" i="81" s="1"/>
  <c r="D38" i="81"/>
  <c r="E384" i="81"/>
  <c r="D78" i="76"/>
  <c r="D80" i="76"/>
  <c r="E80" i="76"/>
  <c r="F754" i="78"/>
  <c r="D389" i="80"/>
  <c r="D422" i="80" s="1"/>
  <c r="C80" i="76"/>
  <c r="C78" i="76"/>
  <c r="C81" i="76" s="1"/>
  <c r="F35" i="73"/>
  <c r="F93" i="73"/>
  <c r="F126" i="73" s="1"/>
  <c r="F33" i="73"/>
  <c r="F36" i="73" s="1"/>
  <c r="E654" i="78"/>
  <c r="F654" i="78"/>
  <c r="E200" i="91"/>
  <c r="E376" i="91"/>
  <c r="D1306" i="78"/>
  <c r="D1304" i="78"/>
  <c r="D1307" i="78" s="1"/>
  <c r="D1323" i="78"/>
  <c r="E62" i="73"/>
  <c r="D35" i="88"/>
  <c r="D33" i="94"/>
  <c r="D31" i="94"/>
  <c r="D165" i="94"/>
  <c r="D198" i="94" s="1"/>
  <c r="E39" i="79"/>
  <c r="E42" i="79" s="1"/>
  <c r="E41" i="79"/>
  <c r="C37" i="82"/>
  <c r="C40" i="82" s="1"/>
  <c r="C39" i="82"/>
  <c r="D29" i="75"/>
  <c r="E32" i="75" s="1"/>
  <c r="D139" i="75"/>
  <c r="D39" i="82"/>
  <c r="D107" i="76"/>
  <c r="D230" i="81"/>
  <c r="D268" i="80"/>
  <c r="C29" i="84"/>
  <c r="C202" i="84"/>
  <c r="C235" i="84" s="1"/>
  <c r="D299" i="82"/>
  <c r="E299" i="82"/>
  <c r="E221" i="90"/>
  <c r="E219" i="90"/>
  <c r="E222" i="90" s="1"/>
  <c r="E343" i="90"/>
  <c r="E376" i="90" s="1"/>
  <c r="C39" i="76"/>
  <c r="C42" i="76" s="1"/>
  <c r="C41" i="76"/>
  <c r="E36" i="80"/>
  <c r="E34" i="80"/>
  <c r="D428" i="78"/>
  <c r="E428" i="78"/>
  <c r="E1307" i="78"/>
  <c r="F35" i="87"/>
  <c r="D1356" i="78"/>
  <c r="E542" i="92"/>
  <c r="F542" i="92"/>
  <c r="E71" i="93"/>
  <c r="E929" i="78"/>
  <c r="E373" i="80"/>
  <c r="F373" i="80"/>
  <c r="D58" i="75"/>
  <c r="F73" i="75"/>
  <c r="G73" i="75"/>
  <c r="F145" i="80"/>
  <c r="F148" i="80" s="1"/>
  <c r="F147" i="80"/>
  <c r="E171" i="90"/>
  <c r="F171" i="90"/>
  <c r="D40" i="82"/>
  <c r="E120" i="76"/>
  <c r="F29" i="75"/>
  <c r="F32" i="75" s="1"/>
  <c r="F31" i="75"/>
  <c r="F139" i="75"/>
  <c r="E422" i="80"/>
  <c r="F237" i="79"/>
  <c r="E28" i="90"/>
  <c r="E30" i="90"/>
  <c r="F30" i="90"/>
  <c r="F29" i="86"/>
  <c r="F32" i="86" s="1"/>
  <c r="F31" i="86"/>
  <c r="D33" i="78"/>
  <c r="D31" i="78"/>
  <c r="D34" i="78" s="1"/>
  <c r="E108" i="94"/>
  <c r="D42" i="76"/>
  <c r="C219" i="90"/>
  <c r="D222" i="90" s="1"/>
  <c r="C343" i="90"/>
  <c r="F36" i="80"/>
  <c r="F34" i="80"/>
  <c r="F37" i="80" s="1"/>
  <c r="F389" i="80"/>
  <c r="F422" i="80" s="1"/>
  <c r="D142" i="78"/>
  <c r="D145" i="78" s="1"/>
  <c r="D144" i="78"/>
  <c r="E133" i="79"/>
  <c r="F133" i="79"/>
  <c r="D31" i="86"/>
  <c r="D29" i="86"/>
  <c r="D32" i="86" s="1"/>
  <c r="E33" i="78"/>
  <c r="E142" i="78"/>
  <c r="E144" i="78"/>
  <c r="E529" i="78"/>
  <c r="D32" i="84"/>
  <c r="E33" i="88"/>
  <c r="E36" i="88" s="1"/>
  <c r="E35" i="88"/>
  <c r="E337" i="88"/>
  <c r="E370" i="88" s="1"/>
  <c r="D979" i="78"/>
  <c r="E979" i="78"/>
  <c r="C337" i="88"/>
  <c r="C370" i="88" s="1"/>
  <c r="F31" i="93"/>
  <c r="F34" i="93" s="1"/>
  <c r="F33" i="93"/>
  <c r="D172" i="75"/>
  <c r="G29" i="75"/>
  <c r="G32" i="75" s="1"/>
  <c r="G31" i="75"/>
  <c r="G139" i="75"/>
  <c r="E83" i="79"/>
  <c r="F83" i="79"/>
  <c r="F174" i="80"/>
  <c r="C198" i="94"/>
  <c r="F58" i="75"/>
  <c r="D351" i="81"/>
  <c r="D384" i="81" s="1"/>
  <c r="F309" i="81"/>
  <c r="D854" i="78"/>
  <c r="E854" i="78"/>
  <c r="F31" i="78"/>
  <c r="F34" i="78" s="1"/>
  <c r="F33" i="78"/>
  <c r="D41" i="76"/>
  <c r="F39" i="79"/>
  <c r="F42" i="79" s="1"/>
  <c r="F41" i="79"/>
  <c r="C376" i="90"/>
  <c r="D295" i="80"/>
  <c r="E295" i="80"/>
  <c r="E503" i="78"/>
  <c r="F503" i="78"/>
  <c r="E42" i="76"/>
  <c r="D227" i="86"/>
  <c r="F1307" i="78"/>
  <c r="D36" i="80"/>
  <c r="D34" i="80"/>
  <c r="D37" i="80" s="1"/>
  <c r="E30" i="94"/>
  <c r="E60" i="94"/>
  <c r="E166" i="94"/>
  <c r="F60" i="93"/>
  <c r="F203" i="93" s="1"/>
  <c r="F235" i="93" s="1"/>
  <c r="F182" i="78"/>
  <c r="E123" i="75"/>
  <c r="F123" i="75"/>
  <c r="G172" i="75"/>
  <c r="D176" i="86"/>
  <c r="E176" i="86"/>
  <c r="E146" i="93"/>
  <c r="F172" i="75"/>
  <c r="E411" i="92"/>
  <c r="C31" i="94"/>
  <c r="C34" i="94" s="1"/>
  <c r="C33" i="94"/>
  <c r="C165" i="94"/>
  <c r="F230" i="81"/>
  <c r="F62" i="73"/>
  <c r="F58" i="86"/>
  <c r="F73" i="86"/>
  <c r="E32" i="84"/>
  <c r="F32" i="84"/>
  <c r="F227" i="86"/>
  <c r="B165" i="94"/>
  <c r="B198" i="94" s="1"/>
  <c r="E554" i="78"/>
  <c r="F554" i="78"/>
  <c r="F110" i="84"/>
  <c r="F929" i="78"/>
  <c r="E63" i="80"/>
  <c r="F60" i="83"/>
  <c r="F101" i="83"/>
  <c r="F126" i="83" s="1"/>
  <c r="E172" i="68"/>
  <c r="E33" i="94" l="1"/>
  <c r="E165" i="94"/>
  <c r="E31" i="94"/>
  <c r="E34" i="94" s="1"/>
  <c r="F36" i="88"/>
  <c r="F39" i="81"/>
  <c r="E198" i="94"/>
  <c r="D81" i="76"/>
  <c r="E81" i="76"/>
  <c r="E145" i="78"/>
  <c r="E37" i="80"/>
  <c r="F145" i="78"/>
  <c r="F222" i="90"/>
  <c r="E39" i="81"/>
  <c r="D34" i="94"/>
  <c r="E32" i="86"/>
  <c r="E31" i="90"/>
  <c r="F31" i="90"/>
  <c r="E34" i="78"/>
  <c r="A544" i="78" l="1"/>
  <c r="A544" i="78"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Luiza Ndini</author>
  </authors>
  <commentList>
    <comment ref="B16" authorId="0" shapeId="0" xr:uid="{3514EF89-FC29-46BE-AADF-C4F44991658B}">
      <text>
        <r>
          <rPr>
            <b/>
            <sz val="9"/>
            <color indexed="81"/>
            <rFont val="Tahoma"/>
            <family val="2"/>
          </rPr>
          <t>Luiza Ndini:</t>
        </r>
        <r>
          <rPr>
            <sz val="9"/>
            <color indexed="81"/>
            <rFont val="Tahoma"/>
            <family val="2"/>
          </rPr>
          <t xml:space="preserve">
Te shikohet Reida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Ina Dhaskali</author>
  </authors>
  <commentList>
    <comment ref="F27" authorId="0" shapeId="0" xr:uid="{3F3B9983-760E-4EED-B200-6B53E80C94E5}">
      <text>
        <r>
          <rPr>
            <b/>
            <sz val="9"/>
            <color indexed="81"/>
            <rFont val="Tahoma"/>
            <family val="2"/>
            <charset val="238"/>
          </rPr>
          <t>Ina Dhaskali:</t>
        </r>
        <r>
          <rPr>
            <sz val="9"/>
            <color indexed="81"/>
            <rFont val="Tahoma"/>
            <family val="2"/>
            <charset val="238"/>
          </rPr>
          <t xml:space="preserve">
mos harro sasine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Esjola Mullaymeri</author>
  </authors>
  <commentList>
    <comment ref="C100" authorId="0" shapeId="0" xr:uid="{73056785-8F72-49B5-8570-60F9150EF136}">
      <text>
        <r>
          <rPr>
            <b/>
            <sz val="9"/>
            <color indexed="81"/>
            <rFont val="Tahoma"/>
            <family val="2"/>
          </rPr>
          <t>Esjola Mullaymeri:</t>
        </r>
        <r>
          <rPr>
            <sz val="9"/>
            <color indexed="81"/>
            <rFont val="Tahoma"/>
            <family val="2"/>
          </rPr>
          <t xml:space="preserve">
keshtu duhet te jete te gjitha elemente e nje produkti jo sic jane paraqitur pak me siper me AC AB. Pra duhet te pershkruhet emertesa e produktit dhe te elementet e tjere.......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145" authorId="0" shapeId="0" xr:uid="{1D092888-C214-4DF4-B376-40C2E013466A}">
      <text>
        <r>
          <rPr>
            <b/>
            <sz val="9"/>
            <color indexed="81"/>
            <rFont val="Tahoma"/>
            <family val="2"/>
          </rPr>
          <t>user:</t>
        </r>
        <r>
          <rPr>
            <sz val="9"/>
            <color indexed="81"/>
            <rFont val="Tahoma"/>
            <family val="2"/>
          </rPr>
          <t xml:space="preserve">
shiko sasine e produktit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Teuta</author>
  </authors>
  <commentList>
    <comment ref="F141" authorId="0" shapeId="0" xr:uid="{8BDF06CD-F395-41EA-85C7-E3B0B94ED21F}">
      <text>
        <r>
          <rPr>
            <b/>
            <sz val="9"/>
            <color indexed="81"/>
            <rFont val="Tahoma"/>
            <family val="2"/>
          </rPr>
          <t>Teuta:</t>
        </r>
        <r>
          <rPr>
            <sz val="9"/>
            <color indexed="81"/>
            <rFont val="Tahoma"/>
            <family val="2"/>
          </rPr>
          <t xml:space="preserve">
njesia matese cope??? Apo dhe ALL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<sst xmlns="http://schemas.openxmlformats.org/spreadsheetml/2006/main" count="45474" uniqueCount="4297">
  <si>
    <t>FORMAT 2: FORMATI STANDARD I PËRGATITJES SË KËRKESAVE BUXHETORE PBA 2025-2027</t>
  </si>
  <si>
    <t>Buxheti 2025-2027</t>
  </si>
  <si>
    <t>Emërtimi i Programit Buxhetor</t>
  </si>
  <si>
    <t>Shërbimeve Qeveritare</t>
  </si>
  <si>
    <t>Kodi i Programit</t>
  </si>
  <si>
    <t>01320</t>
  </si>
  <si>
    <t>Programi Buxhetor Afatmesëm</t>
  </si>
  <si>
    <t>2025-2027</t>
  </si>
  <si>
    <t>Përshkrimi i Programit</t>
  </si>
  <si>
    <t>Prioritet e DSHQ për vitin 2023-2025 janë: Ofrimi i një shërbimi cilësor sipas standarteve bashkëkohore, në zbatim të bazës ligjore mbi të cilën ushtron veprimtarinë DSHQ, realizimi i  investimeve dhe mirëmbatjes me qëllim kthimin e Vilave dhe Rezidencave Qeveritare në mjedise bashkëkohore, zbatimi i politikave që sigurojnë integritet, drejtësi dhe ndershmëri si në marrëdhëniet e brendshme dhe ato të jashtme për nga pikëpamja financiare por jo vetëm.</t>
  </si>
  <si>
    <t>Qëllimet e Politikës së Programit</t>
  </si>
  <si>
    <t>Realizimi në kohë dhe me standart të lartë cilësie për shërbime ndaj Institucioneve të larta Qëndrore Shtetërore,  Tre Krerëve të Shtetit dhe pritje -  përcjellje të delegacioneve të huaja. Rritja e cilesisë me kushte bashkëkohore të ambjenteve në zotërim të Drejtorisë së Shërbimeve Qeveritare si dhe suksesi financiar i realizuar nëpërmjet dhënies me qira dhe  shërbimit ushqimor për organizimin e aktiviteteve.</t>
  </si>
  <si>
    <t>Treguesit e Performancës në nivel Qëllimi</t>
  </si>
  <si>
    <t>Buxheti</t>
  </si>
  <si>
    <t>Parashikimi</t>
  </si>
  <si>
    <t>Emërtimi i Treguesit 1: Ofrimi i  shërbimeve me standart të lartë cilësie, ndaj institucioneve të larta qëndrore</t>
  </si>
  <si>
    <t>Shërbime të ofruara dhe në vitet e mëparshme</t>
  </si>
  <si>
    <t xml:space="preserve"> Rritja e numrit të shërbimeve të ofruara dhe ruajta e standarit të lartë të shërbimit</t>
  </si>
  <si>
    <t>Vlera e Synuar</t>
  </si>
  <si>
    <t>Emërtimi i Treguesit 2: Realizimi i  projekteve të reja të investimeve dhe kryerja e investimeve, me qëllim kthimin e vilave dhe rezidencave në mjedise komode bashkëkohore të kërkuara për nivelin e lartë të personaliteteve</t>
  </si>
  <si>
    <t>Vlera e investimeve të realizuara në vazhdim    15.4%</t>
  </si>
  <si>
    <t>Rritja e investimeve të realizuara krahasuar me vitet paraardhëse      30.7%</t>
  </si>
  <si>
    <t>Vlera e Synuar 38%</t>
  </si>
  <si>
    <t>Emërtimi i Treguesit 3: Nr.i femrave ne nivel Drejtues kundrejt totalit</t>
  </si>
  <si>
    <t>Objektivi 1 i Politikës së Programit</t>
  </si>
  <si>
    <t>Marrja e te gjitha masave për te realizuar sipas standarteve dhe kushteve  të percaktuara në detyrat dhe politikat e brëndshme të DSHQ për realizimin e misionit të saj.</t>
  </si>
  <si>
    <t xml:space="preserve">Shpenzimet Korrente* </t>
  </si>
  <si>
    <t>Produkti 1</t>
  </si>
  <si>
    <t xml:space="preserve">Organizim Eventesh dhe Pritje Përcjellje Personalitetesh të vendit dhe të huaj                                                                                                     </t>
  </si>
  <si>
    <t>Përshkrimi i Produktit:</t>
  </si>
  <si>
    <t xml:space="preserve">Realizimi në kohë dhe në standart te lartë cilësie për shërbimet ndaj institucioneve të larta qëndrore shtetërore me prioritet tre Krerët e Shtetit Pritje/Përcjellje Personalitesh të vendit dhe të huaj.                                                                                                              Mirëmbatjen e Rezidencave dhe Vilave Qeveritare:  në të gjithë territorin e Republikës së Shqipërisë (Tiranë: Vila 30, Vila 31, Vila Dajt, Pall.Kongreseve, Pall. Brigadave, Vilat në Vlorë, Vila në Dhermi, Vilat në Pogradec, Vilat në Durrës, Vila Velipojë)                                                                                                                                                                                                 </t>
  </si>
  <si>
    <t>Njësia Matëse</t>
  </si>
  <si>
    <t>Periudhe sherbimi</t>
  </si>
  <si>
    <t>Sasia</t>
  </si>
  <si>
    <t>1 vit</t>
  </si>
  <si>
    <t>Kosto totale (në mijë lekë)</t>
  </si>
  <si>
    <t>Kosto për njësi (në mijë lekë)</t>
  </si>
  <si>
    <t xml:space="preserve">Ndryshimi në % i Sasisë  </t>
  </si>
  <si>
    <t xml:space="preserve">Ndryshimi në % i kostos totale  </t>
  </si>
  <si>
    <t>Ndryshimi në % i kostos për njësi</t>
  </si>
  <si>
    <r>
      <t xml:space="preserve">Detajimi i Kostos Totale të </t>
    </r>
    <r>
      <rPr>
        <b/>
        <sz val="12"/>
        <color rgb="FFFF0000"/>
        <rFont val="Garamond"/>
        <family val="1"/>
      </rPr>
      <t>Produktit 1</t>
    </r>
    <r>
      <rPr>
        <b/>
        <sz val="12"/>
        <color theme="1"/>
        <rFont val="Garamond"/>
        <family val="1"/>
      </rPr>
      <t xml:space="preserve"> </t>
    </r>
    <r>
      <rPr>
        <sz val="12"/>
        <color theme="1"/>
        <rFont val="Garamond"/>
        <family val="1"/>
      </rPr>
      <t>sipas Artikujve Ekonomikë</t>
    </r>
  </si>
  <si>
    <t xml:space="preserve">600. Pagat </t>
  </si>
  <si>
    <t>Kapitulli 01</t>
  </si>
  <si>
    <t>Kapitulli 05</t>
  </si>
  <si>
    <t>601. Sigurimet Shoqërore dhe Shëndetësore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</si>
  <si>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</si>
  <si>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</si>
  <si>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</si>
  <si>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</si>
  <si>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</si>
  <si>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X</t>
  </si>
  <si>
    <t>Shpenzimet Kapitale</t>
  </si>
  <si>
    <t>Kategoria 2: Shpenzimet për projekte investimesh</t>
  </si>
  <si>
    <t>Produkti 1 (shto produkte sipas rastit)</t>
  </si>
  <si>
    <t>Kodi i Projektit sipas listes se investimeve</t>
  </si>
  <si>
    <t>m2</t>
  </si>
  <si>
    <r>
      <t xml:space="preserve">Detajimi i Kostos Totale të </t>
    </r>
    <r>
      <rPr>
        <b/>
        <sz val="12"/>
        <color rgb="FFFF0000"/>
        <rFont val="Garamond"/>
        <family val="1"/>
      </rPr>
      <t>Produktit 1</t>
    </r>
    <r>
      <rPr>
        <b/>
        <sz val="12"/>
        <color theme="1"/>
        <rFont val="Garamond"/>
        <family val="1"/>
      </rPr>
      <t xml:space="preserve"> sipas Artikujve Ekonomikë</t>
    </r>
  </si>
  <si>
    <t xml:space="preserve">230. Aktive të patrupëzuara </t>
  </si>
  <si>
    <t>Kapitull 02</t>
  </si>
  <si>
    <t>Kapitulli 03</t>
  </si>
  <si>
    <t>Kapitulli 04</t>
  </si>
  <si>
    <t xml:space="preserve">231. Aktive të trupëzuara </t>
  </si>
  <si>
    <t>Kosto totale e produktit 1</t>
  </si>
  <si>
    <t>Kodi i Projektit të Investimeve</t>
  </si>
  <si>
    <t>Totali i shpenzimeve të Programit sipas produkteve*****</t>
  </si>
  <si>
    <t>Totali i shpenzimeve të Programit sipas artikujve*****</t>
  </si>
  <si>
    <t>Kapitull 05</t>
  </si>
  <si>
    <t>601. Sigurimet Shoqërore dhe Shendetësore</t>
  </si>
  <si>
    <t>230. Aktivet e patrupëzuara</t>
  </si>
  <si>
    <t>Kapitulli 02</t>
  </si>
  <si>
    <t>231. Aktivet e trupëzuara</t>
  </si>
  <si>
    <t>Kontroll</t>
  </si>
  <si>
    <t>Emri</t>
  </si>
  <si>
    <t>Data</t>
  </si>
  <si>
    <t>Shërbimi i Prokurimit Publik</t>
  </si>
  <si>
    <t>01130</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</si>
  <si>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</si>
  <si>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r>
      <t xml:space="preserve">Garantimi i mirëfunksionimit të sistemit të Prokurimit Publik në Shqipëri, duke u fokusuar në përmiresimin e kuadrit rregullator dhe të sistemit elektronik të prokurimit, </t>
    </r>
    <r>
      <rPr>
        <sz val="12"/>
        <color theme="1"/>
        <rFont val="Times New Roman"/>
        <family val="1"/>
      </rPr>
      <t xml:space="preserve">për të garantuar  përdorim me efikasitet dhe efiçencë të fondeve publike.                                                 </t>
    </r>
  </si>
  <si>
    <t>Treguesit e Performancës ne nivel qellimi</t>
  </si>
  <si>
    <t>Numri i procedurave me negocim pa shpallje paraprake në raport me procedurat e perfunduara me fitues ne Sistemin e Prokurimit Elektronik</t>
  </si>
  <si>
    <t>deri 10%</t>
  </si>
  <si>
    <t>Numri I procedurave të publikuara në raport me procedurat e krijuara ne SPE</t>
  </si>
  <si>
    <t>trend rrites</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</si>
  <si>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</si>
  <si>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Treguesit e Performancës për Objektivin 1</t>
  </si>
  <si>
    <t xml:space="preserve">Procedura të fituara ku është përdorur "oferta ekonomikisht me e favorshme bazuar në kosto" në raport me vlerën totale të  procedurave të fituara.  </t>
  </si>
  <si>
    <t>Trend rrites</t>
  </si>
  <si>
    <t>Numri I procedurave të asistuara pa problematika në raport me totalin procedurave të asistuara.</t>
  </si>
  <si>
    <t>Vlera të finalizuara me fitues në gjashtëmujorin e parë, në raport me fondin total te parashikuar ne rregjister</t>
  </si>
  <si>
    <t>Numri I femrave në nivele drejtuese  kundrejt totalit</t>
  </si>
  <si>
    <t>Produktet për Objektivin 1</t>
  </si>
  <si>
    <t>Procedura dhe kontrata të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</si>
  <si>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</si>
  <si>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</si>
  <si>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t>
  </si>
  <si>
    <t>Detajimi i Kostos Totale të Produktit 1 sipas Artikujve Ekonomikë</t>
  </si>
  <si>
    <t>Shpenzimet Kapitale***</t>
  </si>
  <si>
    <t>Kategoria 1: Shpenzimet Administrative Kapitale</t>
  </si>
  <si>
    <t>Kodi i Projektit të Investimeve****</t>
  </si>
  <si>
    <t xml:space="preserve">Blerje pajisje zyre dhe elektronike </t>
  </si>
  <si>
    <t xml:space="preserve">Produkti 1 </t>
  </si>
  <si>
    <t xml:space="preserve">Pajisje te blera elektonike dhe zyre
</t>
  </si>
  <si>
    <t>18Am201</t>
  </si>
  <si>
    <t xml:space="preserve">Blerje pajisje kompjuterike dhe pajisje  zyre </t>
  </si>
  <si>
    <t>Nr pajisje</t>
  </si>
  <si>
    <r>
      <t xml:space="preserve">Detajimi i Kostos Totale të </t>
    </r>
    <r>
      <rPr>
        <b/>
        <sz val="12"/>
        <color rgb="FFFF0000"/>
        <rFont val="Times New Roman"/>
        <family val="1"/>
      </rPr>
      <t>Produktit 1&amp;2</t>
    </r>
    <r>
      <rPr>
        <b/>
        <sz val="12"/>
        <color theme="1"/>
        <rFont val="Times New Roman"/>
        <family val="1"/>
      </rPr>
      <t xml:space="preserve"> sipas Artikujve Ekonomikë</t>
    </r>
  </si>
  <si>
    <t>ADMINISTRIMI I UJRAVE</t>
  </si>
  <si>
    <t>05640</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</si>
  <si>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</si>
  <si>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Mbrojtja sasiore dhe cilësore e burimeve ujore, shfrytëzimi racional dhe shpërndarja e drejtë e tyre si dhe mbrojtja e gjendjes natyrore të ujërave ndërkufitare në bashkëpunim me vendet fqinje</t>
  </si>
  <si>
    <t xml:space="preserve">Plane Menaxhimi Baseni Ujor te hartuar e te miratuar </t>
  </si>
  <si>
    <t xml:space="preserve"> Sigurimi, mbrojtja dhe shfrytezimi racional i burimeve ujore</t>
  </si>
  <si>
    <t xml:space="preserve">Ulja e informalitetit ne perdorimin e burimeve ujore nepermjet mekanizmave monitorues dhe ndergjegjesues me tregues te matshem rritjen e numrit te aplikimeve per pajisje me leje/autorizim per perdorim te burimeve ujore. </t>
  </si>
  <si>
    <t>40%</t>
  </si>
  <si>
    <t>Inventarizimi i burimeve ujore ekzistuese dhe i te dhenave sasiore e cilesore ne lidhje me ato dhe pasqyrimi i tyre ne Kadastren Kombetare te Burimeve Ujore me tregues te matshem rritjen e te dhenave ne lidhje me burimet ujore.</t>
  </si>
  <si>
    <t>25%</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</si>
  <si>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</si>
  <si>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</si>
  <si>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</si>
  <si>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</si>
  <si>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 xml:space="preserve">Numer dokumentash </t>
  </si>
  <si>
    <t>Viti 2025</t>
  </si>
  <si>
    <t>Shpenzime korente</t>
  </si>
  <si>
    <t>Total shp.korente</t>
  </si>
  <si>
    <t>Shpenzime kapitale</t>
  </si>
  <si>
    <t>Total shp.kapitale</t>
  </si>
  <si>
    <t>Total buxhet</t>
  </si>
  <si>
    <t>Llogaria</t>
  </si>
  <si>
    <t>600 (paga)</t>
  </si>
  <si>
    <t>601 (sig.so./shend.)</t>
  </si>
  <si>
    <t>602 (shp. operative)</t>
  </si>
  <si>
    <t>606(transferta)</t>
  </si>
  <si>
    <t>231 (Rimbursim TVSH)</t>
  </si>
  <si>
    <t>231 (Financim I huaj)</t>
  </si>
  <si>
    <t>Vlera në 000 lekë</t>
  </si>
  <si>
    <t>Viti 2026</t>
  </si>
  <si>
    <r>
      <t xml:space="preserve">Detajimi i Kostos Totale të </t>
    </r>
    <r>
      <rPr>
        <b/>
        <sz val="9"/>
        <color rgb="FFFF0000"/>
        <rFont val="Garamond"/>
        <family val="1"/>
      </rPr>
      <t>Produktit 1</t>
    </r>
    <r>
      <rPr>
        <b/>
        <sz val="9"/>
        <color theme="1"/>
        <rFont val="Garamond"/>
        <family val="1"/>
      </rPr>
      <t xml:space="preserve"> sipas Artikujve Ekonomikë</t>
    </r>
  </si>
  <si>
    <t>Viti 2027</t>
  </si>
  <si>
    <t>Viti 2024</t>
  </si>
  <si>
    <t>602/606</t>
  </si>
  <si>
    <t>Financim I huaj detajim</t>
  </si>
  <si>
    <t>Artikulli</t>
  </si>
  <si>
    <t>Buxhet</t>
  </si>
  <si>
    <t>Parashikim</t>
  </si>
  <si>
    <t>Diferenca</t>
  </si>
  <si>
    <t>Inv</t>
  </si>
  <si>
    <t>TVSH</t>
  </si>
  <si>
    <t>Total</t>
  </si>
  <si>
    <t>98708AB</t>
  </si>
  <si>
    <t>Produkti 2</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</si>
  <si>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</si>
  <si>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</si>
  <si>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 e të dhënave</t>
  </si>
  <si>
    <r>
      <t>Detajimi i Kostos Totale të</t>
    </r>
    <r>
      <rPr>
        <b/>
        <sz val="9"/>
        <color rgb="FFFF0000"/>
        <rFont val="Garamond"/>
        <family val="1"/>
      </rPr>
      <t xml:space="preserve"> Produktit 2 </t>
    </r>
    <r>
      <rPr>
        <b/>
        <sz val="9"/>
        <color theme="1"/>
        <rFont val="Garamond"/>
        <family val="1"/>
      </rPr>
      <t>sipas Artikujve Ekonomikë</t>
    </r>
  </si>
  <si>
    <t>Kosto totale e produktit 2</t>
  </si>
  <si>
    <t xml:space="preserve">Kodi i Produktit </t>
  </si>
  <si>
    <t>98708AC</t>
  </si>
  <si>
    <t>Produkti 3</t>
  </si>
  <si>
    <t>Zbatimi  i  politikave dhe i dokumentave strategjik dhe planifikues, me qellim menaxhimin e integruar të burimeve ujore</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</si>
  <si>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</si>
  <si>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t>Numer vendimesh</t>
  </si>
  <si>
    <r>
      <t>Detajimi i Kostos Totale të</t>
    </r>
    <r>
      <rPr>
        <b/>
        <sz val="9"/>
        <color rgb="FFFF0000"/>
        <rFont val="Garamond"/>
        <family val="1"/>
      </rPr>
      <t xml:space="preserve"> Produktit 3 </t>
    </r>
    <r>
      <rPr>
        <b/>
        <sz val="9"/>
        <color theme="1"/>
        <rFont val="Garamond"/>
        <family val="1"/>
      </rPr>
      <t>sipas Artikujve Ekonomikë</t>
    </r>
  </si>
  <si>
    <t>Kosto totale e produktit 3</t>
  </si>
  <si>
    <t>"Dokumenti I veprimit/BE për lumenjte</t>
  </si>
  <si>
    <t xml:space="preserve">Menaxhimi i Integruar i burimeve ujore </t>
  </si>
  <si>
    <t>Kodi I projektit 18AQ203 dhe Kodi I TVSH 18AQ203</t>
  </si>
  <si>
    <t>Rritja e përafrimit të Shqipërisë me acquis të BE-së për ujin
Rezultati 1. Përmirësim gjithëpërfshrirës I kuadrit ligjor të Menaxhimit të Integruar të Ujit në përputhje me kërkesat acquis të BE-së dhe Direktivës Kuadër të Ujit dhe direktiva të tjera që lidhen me ujin.
Rezultati 2. Zbatimi i Planeve të Menaxhimi të Baseneve Lumore edhe në basenet e tjerëa në përputhje me Direktivën Kuadër të Ujit.
Rezultati 3. Përmirësim dhe qëndrueshmëri në Monitorimin dhe Raportimin e ujit në përputhje me kërkesat dhe direktivat e BE-së lidhur me ujin. (Ligj Nr.65/2022
Për Ratifikimin e Marrëveshjes Financiare Kuadër të Partneritetit Ndërmjet Republikës së Shqipërisë, Përfaqësuar nga Këshilli i Ministrave i Republikës së Shqipërisë, dhe Komisionit Evropian për Rregullat Specifike të Zbatimit të Asistencës Financiare të BE-së për Republikën e Shqipërisë në Kuadër të Instrumentit për Asistencën Paraanëtarësimit (IPA III)</t>
  </si>
  <si>
    <t>Numer Projekesht</t>
  </si>
  <si>
    <r>
      <t xml:space="preserve">Detajimi i Kostos Totale të </t>
    </r>
    <r>
      <rPr>
        <b/>
        <sz val="9"/>
        <color rgb="FFFF0000"/>
        <rFont val="Garamond"/>
        <family val="1"/>
      </rPr>
      <t xml:space="preserve">Produktit 1 </t>
    </r>
    <r>
      <rPr>
        <b/>
        <sz val="9"/>
        <color theme="1"/>
        <rFont val="Garamond"/>
        <family val="1"/>
      </rPr>
      <t>sipas Artikujve Ekonomikë</t>
    </r>
  </si>
  <si>
    <t xml:space="preserve">Shërbimi i Avokatisë Shtetërore </t>
  </si>
  <si>
    <t>03310</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</si>
  <si>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</si>
  <si>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financiare dhe pasurore të Shtetit Shqipëtar </t>
  </si>
  <si>
    <t xml:space="preserve">Përfaqësim dhe këshillim i çdo praktike në mbrojtje të interesave pasurore dhe financiare të Shtetit Shqiptar </t>
  </si>
  <si>
    <t>Emërtimi i Treguesit 2</t>
  </si>
  <si>
    <t>Vlera Bazë</t>
  </si>
  <si>
    <t>Emërtimi i Treguesit x (shto tregues sipas rastit)</t>
  </si>
  <si>
    <t xml:space="preserve">Ofrimi i shërbimit të këshillimit dhe përfaqësimit ligjor në çdo rast të parashikuar në ligj. </t>
  </si>
  <si>
    <t xml:space="preserve">% e praktikave të përfunduara kundrejt praktikave të trajtuara </t>
  </si>
  <si>
    <t>Këshillim dhe  përfaqësim i ofruar</t>
  </si>
  <si>
    <t xml:space="preserve">Ofrimit  të shërbimit të këshillimit dhe përfaqësimit ligjor në çdo rast të parashikuar në ligj. </t>
  </si>
  <si>
    <t xml:space="preserve">numër rastesh </t>
  </si>
  <si>
    <r>
      <t xml:space="preserve">Detajimi i Kostos Totale të </t>
    </r>
    <r>
      <rPr>
        <b/>
        <sz val="12"/>
        <color rgb="FFFF0000"/>
        <rFont val="Times New Roman"/>
        <family val="1"/>
      </rPr>
      <t>Produktit 1</t>
    </r>
    <r>
      <rPr>
        <b/>
        <sz val="12"/>
        <color theme="1"/>
        <rFont val="Times New Roman"/>
        <family val="1"/>
      </rPr>
      <t xml:space="preserve"> sipas Artikujve Ekonomikë</t>
    </r>
  </si>
  <si>
    <t>Blerje orendi/pajisje zyre</t>
  </si>
  <si>
    <t>Pajisje zyre të blera</t>
  </si>
  <si>
    <t>18AP901</t>
  </si>
  <si>
    <r>
      <rPr>
        <b/>
        <sz val="12"/>
        <color theme="0"/>
        <rFont val="Times New Roman"/>
        <family val="1"/>
      </rPr>
      <t>Sqarim: Kodi i Projektit te listes se investime</t>
    </r>
    <r>
      <rPr>
        <sz val="12"/>
        <color theme="0"/>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</si>
  <si>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Pajisje zyre sipas nevojave të institucionit (rafte arkive, rafte dokumentash, tavolina pune, karrige,  )</t>
  </si>
  <si>
    <t>Numër</t>
  </si>
  <si>
    <t>tavolina</t>
  </si>
  <si>
    <t xml:space="preserve">karrige </t>
  </si>
  <si>
    <r>
      <t xml:space="preserve">Detajimi i Kostos Totale të </t>
    </r>
    <r>
      <rPr>
        <b/>
        <sz val="12"/>
        <color rgb="FFFF0000"/>
        <rFont val="Times New Roman"/>
        <family val="1"/>
      </rPr>
      <t xml:space="preserve">Produktit 1 </t>
    </r>
    <r>
      <rPr>
        <b/>
        <sz val="12"/>
        <color theme="1"/>
        <rFont val="Times New Roman"/>
        <family val="1"/>
      </rPr>
      <t>sipas Artikujve Ekonomikë</t>
    </r>
  </si>
  <si>
    <t>Raft metalik</t>
  </si>
  <si>
    <t>karrige te thjeshte</t>
  </si>
  <si>
    <t>Dollap  druri</t>
  </si>
  <si>
    <t>Kompjuter</t>
  </si>
  <si>
    <t>Printer Zyre</t>
  </si>
  <si>
    <t xml:space="preserve">Fotokopje </t>
  </si>
  <si>
    <t>Fotokopje e madhe</t>
  </si>
  <si>
    <t>Pajisje elektronike të blera</t>
  </si>
  <si>
    <t xml:space="preserve"> M140194 </t>
  </si>
  <si>
    <t>Pajisje elektronike sipas nevojave të institucionit (kompjuter desktop, laptop, skaner)</t>
  </si>
  <si>
    <t>nr pajisjesh</t>
  </si>
  <si>
    <r>
      <t xml:space="preserve">Detajimi i Kostos Totale të </t>
    </r>
    <r>
      <rPr>
        <b/>
        <sz val="12"/>
        <color rgb="FFFF0000"/>
        <rFont val="Times New Roman"/>
        <family val="1"/>
      </rPr>
      <t xml:space="preserve">Produktit 2 </t>
    </r>
    <r>
      <rPr>
        <b/>
        <sz val="12"/>
        <color theme="1"/>
        <rFont val="Times New Roman"/>
        <family val="1"/>
      </rPr>
      <t>sipas Artikujve Ekonomikë</t>
    </r>
  </si>
  <si>
    <t>Kosto totale e produkti 2</t>
  </si>
  <si>
    <t>Produkti X (shto produkte sipas rastit)</t>
  </si>
  <si>
    <r>
      <t xml:space="preserve">Detajimi i Kostos Totale të </t>
    </r>
    <r>
      <rPr>
        <b/>
        <sz val="12"/>
        <color rgb="FFFF0000"/>
        <rFont val="Times New Roman"/>
        <family val="1"/>
      </rPr>
      <t xml:space="preserve">Produktit 1&amp;2 …X </t>
    </r>
    <r>
      <rPr>
        <b/>
        <sz val="12"/>
        <color theme="1"/>
        <rFont val="Times New Roman"/>
        <family val="1"/>
      </rPr>
      <t>sipas Artikujve Ekonomikë</t>
    </r>
  </si>
  <si>
    <t xml:space="preserve">Kosto totale e projektit </t>
  </si>
  <si>
    <t>Mbështetje për Rininë dhe Fëmijët</t>
  </si>
  <si>
    <t>08610</t>
  </si>
  <si>
    <t>Misioni i Agjencisë Kombëtare të Rinisë është garantimi i mbrojtjes dhe i promovimit të të drejtave të të rinjve, nëpërmjet mbështetjes për edukim joformal, ndërveprimit e aktivizimit të rinisë dhe financimit të veprimtarive rinore, në zbatim të politikave shtetërore në fushën e rinisë.</t>
  </si>
  <si>
    <t>Qëllimi 1: Të rejat dhe të rinjtë marrin pjesë aktivisht në shoqëri dhe ndihen të fuqizuar, mbështetet dhe nxitet novacioni rinor, rritja e aftësive dhe profesionalizmit  përmes edukimit cilësor, rritja e  mirëqënies aktive, fizike, sociale dhe mendore e të rinjve, rritet siguria, mbrojtja dhe përfshirja e të rinjve. 
-Të rinjtë janë të mirë-informuar rreth mundësive për të mësuar, fituar përvojë organizative dhe vullnetarizëm, dhe për të marrë pjesë aktivisht në jetën qytetare, sociale dhe politike.
-Politika rinore është e koordinuar, e bazuar në analiza dhe e harmonizuar në sektorë të ndryshëm duke kërkuar kohezionin dhe optimizmin e burimeve dhe duke forcuar si instrument zbatues të këtyre politikave Agjencinë Kombëtare të Rinisë.
-Studimet rinore dhe të dhënat për rininë nxiten të zhvillohen dhe të bëhen pjesë e programeve të studimit në institucionet e arsimit të lartë dhe referenca për zhvillimet e mëtejshme në fushën e rinisë.
 Qëllimi 2: Mbështetet dhe nxitet novacioni rinor dhe rritja e aftësive dhe profesionalizmit të të rejave dhe të rinjve përmes edukimit cilësor në TIK dhe fusha të tjera të zhvillimit digjital duke rritur dhe përmirësuar kështu mundësitë për të hyrë në tregun e punës.
-Të rinjtë janë të aftësuar, të mirinformuar në lidhje me mundësitë për punësim dhe në gjendje të bëjnë zgjedhje autonome kur i bashkohen popullsisë ekonomikisht aktive.
- Të rinjtë janë të informuar mirë për mundësitë arsimore të lidhura me tregun e punës dhe  ju mundësohet i mësuari cilësor si në arsimin formal ashtu edhe në atë joformal duke kontribuar në zhvillimin e  kompetencave, aftësive dhe virtyteve.
-Të rinjtë, në të gjitha kushtet dhe situatat, përfaqësojnë një fokus të veçantë në aftësim, punësimin, sipërmarrje dhe politika punësimi. 
 Qëllimi 3:Mirëqenia aktive, e shëndetshme, fizike, sociale dhe mendore e të rinjve. Siguria, mbrojtja dhe përfshirja e të rinjve në të gjithë diversitetin e tyre, veçanërisht për ata të rinj që janë në situatë rreziku apo mënjanimi social.
-Mbrojtja mbështetja dhe siguria e të rejave dhe të rinjve, veçanërisht e atyre në situatë rreziku, në vendin ku jetojnë dhe hapësirën digjitale.
- Të rejave dhe të rinjve ju ofrohen shërbime shëndetësore miqësore dhe  ata praktikojnë stile jetese të shëndetshme, veçanërisht në lidhje me shëndetin dhe mirëqenien e tyre mendore, sociale, fizike dhe seksuale.
-Të rejat dhe të rinjtë mbështeten në përfshirjen dhe integrimin e tyre në shoqëri duke pasur mundësi për strehim dhe argëtim (në kulturë, art dhe sport).</t>
  </si>
  <si>
    <t xml:space="preserve">1. Numri i të rinjve të përfshirë në praktikat e punës.  </t>
  </si>
  <si>
    <t xml:space="preserve">1.1 Numri i te rejave femra re përfshire ne programin e praktikave te punes.  </t>
  </si>
  <si>
    <t>2. Numri i granteve të dhëna nga Thirrja për grante për OJF rinore dhe per te rinjte.</t>
  </si>
  <si>
    <t>2.1 Numri i të rinjve të ndikuar nga grante për OJF rinore dhe per te rinjte.</t>
  </si>
  <si>
    <t>2.2  Numri  i te rejave  te ndikuara nga grantet per OJF rinore dhe per te rinjte</t>
  </si>
  <si>
    <t>3. Numri i granteve të dhëna nga Thirrja për grante për bashkitë.</t>
  </si>
  <si>
    <t>3.1. Numri i të rinjve të ndikuar nga grantet për bashkite.</t>
  </si>
  <si>
    <t>3.2 Numri i te rejave te ndikuara nga grantet per bashkite</t>
  </si>
  <si>
    <t>4.  Numri i të rinjve pjesëmarrës në trajnime formale dhe joformale, shkembime, mbeshtetur nga AKR</t>
  </si>
  <si>
    <t>4.1 Numri i të rejave pjesëmarrëse  në trajnime formale dhe joformale, shkembime, mbeshtetur nga AKR</t>
  </si>
  <si>
    <t>5. Numri i të rinjve të talentuar te mbeshtetur dhe te promovuar</t>
  </si>
  <si>
    <t xml:space="preserve">5.1 Numri i te rejave te promovuara </t>
  </si>
  <si>
    <t>6. Numri i të rinjve të informuar mbi programet dhe mundesite per te rinjte nepermjet nismave te AKR</t>
  </si>
  <si>
    <t>6.1 Numri i të rejave të trajnuara ne trajnime jo formale</t>
  </si>
  <si>
    <t>98710AC Plani kombetar te veprimit per rinine i zbatuar</t>
  </si>
  <si>
    <t xml:space="preserve">Realizimi i aktiviteve mbi lidershipin rinor, pjesëmarrjen në vendimmarrje, punësimin, kreativitetin dhe vullnetarizimin  informimin e të rinjve, shkëmbimin e  informacionit dhe pjesmarrjen në zbatim të Strategjisë Kombëtare të Rinisë </t>
  </si>
  <si>
    <t>Numri i projekteve/aktiviteteve</t>
  </si>
  <si>
    <t>Produktet për Objektivin 2</t>
  </si>
  <si>
    <t>98710AA  Studente pjesmarres ne programin kombetar te praktikave te punes</t>
  </si>
  <si>
    <t>Të  aftësojë studentët me përvojë pune, përmes pjesëmarrjes në programin kombëtar të praktikave të punës në Institucionet e administratës shtetërore</t>
  </si>
  <si>
    <r>
      <t xml:space="preserve">Detajimi i Kostos Totale të </t>
    </r>
    <r>
      <rPr>
        <b/>
        <sz val="12"/>
        <color rgb="FFFF0000"/>
        <rFont val="Times New Roman"/>
        <family val="1"/>
      </rPr>
      <t>Produktit 2</t>
    </r>
    <r>
      <rPr>
        <b/>
        <sz val="12"/>
        <color theme="1"/>
        <rFont val="Times New Roman"/>
        <family val="1"/>
      </rPr>
      <t xml:space="preserve"> sipas Artikujve Ekonomikë</t>
    </r>
  </si>
  <si>
    <t>98710AB  Fushate Informuese per programin e praktikave</t>
  </si>
  <si>
    <r>
      <t xml:space="preserve">Detajimi i Kostos Totale të </t>
    </r>
    <r>
      <rPr>
        <b/>
        <sz val="12"/>
        <color rgb="FFFF0000"/>
        <rFont val="Times New Roman"/>
        <family val="1"/>
      </rPr>
      <t>Produktit 3</t>
    </r>
    <r>
      <rPr>
        <b/>
        <sz val="12"/>
        <color theme="1"/>
        <rFont val="Times New Roman"/>
        <family val="1"/>
      </rPr>
      <t xml:space="preserve"> sipas Artikujve Ekonomikë</t>
    </r>
  </si>
  <si>
    <t xml:space="preserve">Blerje pajisje Elektronike AKR </t>
  </si>
  <si>
    <t>22AE801</t>
  </si>
  <si>
    <t xml:space="preserve">FN -Fondi për QR nëpër Bashki </t>
  </si>
  <si>
    <t xml:space="preserve">Produkti 2 </t>
  </si>
  <si>
    <t>M870013</t>
  </si>
  <si>
    <t xml:space="preserve">Rinovart -Qender Rinore multifunksionale, rekreative, inovacion dhe art Bashkia Mat </t>
  </si>
  <si>
    <t xml:space="preserve">Produkti 3 </t>
  </si>
  <si>
    <t>22AE808</t>
  </si>
  <si>
    <t xml:space="preserve">Rehabilitimi I Qendres Rinore Korce </t>
  </si>
  <si>
    <t xml:space="preserve">Produkti 4 </t>
  </si>
  <si>
    <t>22AE809</t>
  </si>
  <si>
    <t>Kosto totale e produktit 4</t>
  </si>
  <si>
    <t xml:space="preserve">Qendra Rinore Sarande </t>
  </si>
  <si>
    <t xml:space="preserve">Produkti 5 </t>
  </si>
  <si>
    <t>22AE810</t>
  </si>
  <si>
    <r>
      <t xml:space="preserve">Detajimi i Kostos Totale të </t>
    </r>
    <r>
      <rPr>
        <b/>
        <sz val="12"/>
        <color rgb="FFFF0000"/>
        <rFont val="Times New Roman"/>
        <family val="1"/>
      </rPr>
      <t>Produktit 4</t>
    </r>
    <r>
      <rPr>
        <b/>
        <sz val="12"/>
        <color theme="1"/>
        <rFont val="Times New Roman"/>
        <family val="1"/>
      </rPr>
      <t xml:space="preserve"> sipas Artikujve Ekonomikë</t>
    </r>
  </si>
  <si>
    <t xml:space="preserve">Kompleksi 'Syri i Sheganit" </t>
  </si>
  <si>
    <t>Produkti 6</t>
  </si>
  <si>
    <t>22AE811</t>
  </si>
  <si>
    <t xml:space="preserve">Ndërtimi i një qendre Rinore në Bashkinë Librazhd </t>
  </si>
  <si>
    <t>Produkti 7</t>
  </si>
  <si>
    <t>22AE812</t>
  </si>
  <si>
    <t xml:space="preserve">Skyhigh Rinor - Projketi i hapësirës së rinisë që shkëlqen mbi qytet - Fier </t>
  </si>
  <si>
    <t>22AE813</t>
  </si>
  <si>
    <t>000/leke</t>
  </si>
  <si>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</si>
  <si>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</si>
  <si>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</si>
  <si>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</si>
  <si>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Emërtimi i Treguesit 1</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</si>
  <si>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</si>
  <si>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</si>
  <si>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</si>
  <si>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</si>
  <si>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</si>
  <si>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Financim i Bashkësive fetare  KODI 98709AA</t>
  </si>
  <si>
    <t>Financim i bashkësive fetare, për pagat e personelit të administratës, të arsimtarëve dhe mbështetje për rikonstruksionet e objekteve të kultit, në zbatim të legjislacionit përkatës.</t>
  </si>
  <si>
    <t>Numri i bashkësive</t>
  </si>
  <si>
    <r>
      <t xml:space="preserve">Detajimi i Kostos Totale të </t>
    </r>
    <r>
      <rPr>
        <b/>
        <sz val="8"/>
        <color rgb="FFFF0000"/>
        <rFont val="Garamond"/>
        <family val="1"/>
      </rPr>
      <t>Produktit 1</t>
    </r>
    <r>
      <rPr>
        <b/>
        <sz val="8"/>
        <color theme="1"/>
        <rFont val="Garamond"/>
        <family val="1"/>
      </rPr>
      <t xml:space="preserve"> sipas Artikujve Ekonomikë</t>
    </r>
  </si>
  <si>
    <r>
      <rPr>
        <b/>
        <sz val="8"/>
        <color rgb="FFFF0000"/>
        <rFont val="Garamond"/>
        <family val="1"/>
      </rPr>
      <t>Produkti 2</t>
    </r>
    <r>
      <rPr>
        <sz val="8"/>
        <color theme="1"/>
        <rFont val="Garamond"/>
        <family val="1"/>
      </rPr>
      <t>(shto produkte sipas rastit)</t>
    </r>
  </si>
  <si>
    <t xml:space="preserve">Network rajonal mes homologësh   KODI 98709AD                                                                                 </t>
  </si>
  <si>
    <t xml:space="preserve">Ndërtimi i infrastrukturës së një rrjeti rajonal me homologët e KSHK ku të trajtohen problematikat e përbashkëta  dhe të ndahen e promovohen praktikat e mira në lidhje me lirinë e fesë dhe besimit dhe marrëdhëniet e tyre me shtetet. </t>
  </si>
  <si>
    <t>Numër aktivitetesh/workshopesh</t>
  </si>
  <si>
    <r>
      <t>Detajimi i Kostos Totale të</t>
    </r>
    <r>
      <rPr>
        <b/>
        <sz val="8"/>
        <color rgb="FFFF0000"/>
        <rFont val="Garamond"/>
        <family val="1"/>
      </rPr>
      <t xml:space="preserve"> Produktit 2 </t>
    </r>
    <r>
      <rPr>
        <b/>
        <sz val="8"/>
        <color theme="1"/>
        <rFont val="Garamond"/>
        <family val="1"/>
      </rPr>
      <t>sipas Artikujve Ekonomikë</t>
    </r>
  </si>
  <si>
    <t>Blerje mobilje zyre</t>
  </si>
  <si>
    <t>M870023</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</si>
  <si>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</si>
  <si>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Grila vartikale etj.</t>
  </si>
  <si>
    <t>Numër pajisjesh</t>
  </si>
  <si>
    <r>
      <t xml:space="preserve">Detajimi i Kostos Totale të </t>
    </r>
    <r>
      <rPr>
        <b/>
        <sz val="8"/>
        <color rgb="FFFF0000"/>
        <rFont val="Garamond"/>
        <family val="1"/>
      </rPr>
      <t xml:space="preserve">Produktit 1 </t>
    </r>
    <r>
      <rPr>
        <b/>
        <sz val="8"/>
        <color theme="1"/>
        <rFont val="Garamond"/>
        <family val="1"/>
      </rPr>
      <t>sipas Artikujve Ekonomikë</t>
    </r>
  </si>
  <si>
    <t>Pajisje elektrike dhe elektronike</t>
  </si>
  <si>
    <t>M870018</t>
  </si>
  <si>
    <t>Kondicioner etj.</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</si>
  <si>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</si>
  <si>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Produkti </t>
  </si>
  <si>
    <t>Blerje pajisje kompjuterike.</t>
  </si>
  <si>
    <r>
      <t xml:space="preserve">Detajimi i Kostos Totale të </t>
    </r>
    <r>
      <rPr>
        <b/>
        <sz val="8"/>
        <color rgb="FFFF0000"/>
        <rFont val="Garamond"/>
        <family val="1"/>
      </rPr>
      <t>Produktit X</t>
    </r>
    <r>
      <rPr>
        <b/>
        <sz val="8"/>
        <color theme="1"/>
        <rFont val="Garamond"/>
        <family val="1"/>
      </rPr>
      <t xml:space="preserve"> sipas Artikujve Ekonomikë</t>
    </r>
  </si>
  <si>
    <t>AGJENCIA KOMBETARE E SHOQERISE SE INFORMACIONIT</t>
  </si>
  <si>
    <t>e-Qeverisja</t>
  </si>
  <si>
    <t>1087027</t>
  </si>
  <si>
    <t>Shpenzime operative dhe investime për sistemet dhe infrastrukturen TI per Agjencine Kombetare te Shoqerise se Informacionit dhe institucionet ne vartesi te Keshillit te Ministrave. Keto shpenzime jane hartuar mbështetur në Ligjin nr.43/2023 "Per qeverisjen elektronike", si dhe ne Strategjine Digitale 2022-2026</t>
  </si>
  <si>
    <r>
      <t xml:space="preserve">Mirëmbajtja e sistemeve dhe Infrastrukturës TIK në mbi </t>
    </r>
    <r>
      <rPr>
        <b/>
        <sz val="11"/>
        <color theme="1"/>
        <rFont val="Garamond"/>
        <family val="1"/>
      </rPr>
      <t>722 intitucione</t>
    </r>
    <r>
      <rPr>
        <sz val="11"/>
        <color theme="1"/>
        <rFont val="Garamond"/>
        <family val="1"/>
      </rPr>
      <t xml:space="preserve"> në varësi të Këshillit të Ministrave.</t>
    </r>
  </si>
  <si>
    <t>Garantimi i aksesit ne internet dhe intranet në çdo institucion publik ne varësi të Këshillit Ministrave në të gjithë vendin.me nje shpejtësi deri në 200 MB, si dhe ne te gjitha shkollat e arsimit parauniversitar</t>
  </si>
  <si>
    <t>Siguria e sistemeve, menaxhimi I risqeve të sigurisë së informacionit, monitorim dhe trajtm I të gjithë incidenteve kibernetike ku AKSHI operon.</t>
  </si>
  <si>
    <t>Modernizimi i proceseve te prokurimit publik, perdorimi i AI ne keto procese. Eliminimi i korrupsionit dhe abuzimit ne proceset e prokurimit publik. Krijimi I nje mjedisi me efikas dhe transparent per shpenzimet publike</t>
  </si>
  <si>
    <t>Zbatimin e politikave e te strategjive, per zhvillimin e sektorit te shoqerise se informacionit ( SHI) dhe ne vecanti te teknologjise se informacionit dhe komunikimit (TIK).                                                                                                                                                                                                                                b) Bashkerendimin  e programeve ne fushen e SHse dhe ne vecanti te TIK-ut.                                                                                                                                                                                                                                                                                                                                                                           c) Nxitjen e investimeve ne fushen SHI.                                                                                                                                                                                                                                                                                                                                                           ç)Promovimin e teknologjive te reja ne fushen e SHI-se                                                                                                                                                                                                                                                    d)Dhenien e kontributit ne edukimin dhe nxitjen e perdorimit te TIK-ut nga publiku</t>
  </si>
  <si>
    <t>Nxitja e investimeve ne fushen e teknologjise, promovimi I teknologjive te reja ne sektorin e shoqerise se informacionit, edukimi dhe nxitja e perdorimit te teknologjise se informacionit ne mase te gjere nga publiku</t>
  </si>
  <si>
    <t>Edukimi dhe nxitja e perdorimit te TIK ne mase me te gjere nga publiku, sidomos nga te rinjte.                                  -  Ngritja e Laboratoreve SMART ne 615 shkolla  te vendit                                                        -   Ngritja e Qendrave Rinore</t>
  </si>
  <si>
    <t>Mirëmbajtja e sistemeve IT të AKSHI dhe Institucioneve Qeveritare</t>
  </si>
  <si>
    <t xml:space="preserve">Mirëmbajtja e sistemeve IT të AKSHI dhe Institucioneve Qeveritare, pagesa e  Internetit dhe intranetit per AKSHI dhe Institucionet qeveritare, shkollat dhe qendrat shendetesore ne te gjithe vendin,  etj  </t>
  </si>
  <si>
    <t>Numer Sitemesh</t>
  </si>
  <si>
    <r>
      <rPr>
        <b/>
        <sz val="12"/>
        <color rgb="FFFF0000"/>
        <rFont val="Garamond"/>
        <family val="1"/>
      </rPr>
      <t>Produkti 2</t>
    </r>
    <r>
      <rPr>
        <sz val="12"/>
        <color theme="1"/>
        <rFont val="Garamond"/>
        <family val="1"/>
      </rPr>
      <t>(shto produkte sipas rastit)</t>
    </r>
  </si>
  <si>
    <r>
      <t>Detajimi i Kostos Totale të</t>
    </r>
    <r>
      <rPr>
        <b/>
        <sz val="12"/>
        <color rgb="FFFF0000"/>
        <rFont val="Garamond"/>
        <family val="1"/>
      </rPr>
      <t xml:space="preserve"> Produktit X </t>
    </r>
    <r>
      <rPr>
        <b/>
        <sz val="12"/>
        <color theme="1"/>
        <rFont val="Garamond"/>
        <family val="1"/>
      </rPr>
      <t>sipas Artikujve Ekonomikë</t>
    </r>
  </si>
  <si>
    <r>
      <rPr>
        <b/>
        <sz val="12"/>
        <color rgb="FFFF0000"/>
        <rFont val="Garamond"/>
        <family val="1"/>
      </rPr>
      <t>Produkti 3</t>
    </r>
    <r>
      <rPr>
        <sz val="12"/>
        <color theme="1"/>
        <rFont val="Garamond"/>
        <family val="1"/>
      </rPr>
      <t>(shto produkte sipas rastit)</t>
    </r>
  </si>
  <si>
    <t>Licensa software</t>
  </si>
  <si>
    <t xml:space="preserve"> Liçensa te ndryshme sigurie dhe Sherbime te Microsoft Company, ne vitin 2024 do te riperterihet Marreveshja ndermjet Qeverise Shqiptare, perfaqesuar nga AKSHI, dhe Kompanise Microsoft</t>
  </si>
  <si>
    <t>Numer License</t>
  </si>
  <si>
    <r>
      <t xml:space="preserve">Detajimi i Kostos Totale të </t>
    </r>
    <r>
      <rPr>
        <b/>
        <sz val="12"/>
        <color rgb="FFFF0000"/>
        <rFont val="Garamond"/>
        <family val="1"/>
      </rPr>
      <t>Produktit 2</t>
    </r>
    <r>
      <rPr>
        <b/>
        <sz val="12"/>
        <color theme="1"/>
        <rFont val="Garamond"/>
        <family val="1"/>
      </rPr>
      <t xml:space="preserve"> sipas Artikujve Ekonomikë</t>
    </r>
  </si>
  <si>
    <t>Konsulence dhe Asistence Jons&amp;Dart</t>
  </si>
  <si>
    <t>Blerje pajisje elektronike</t>
  </si>
  <si>
    <r>
      <t xml:space="preserve">Detajimi i Kostos Totale të </t>
    </r>
    <r>
      <rPr>
        <b/>
        <sz val="12"/>
        <color rgb="FFFF0000"/>
        <rFont val="Garamond"/>
        <family val="1"/>
      </rPr>
      <t xml:space="preserve">Produktit 1 </t>
    </r>
    <r>
      <rPr>
        <b/>
        <sz val="12"/>
        <color theme="1"/>
        <rFont val="Garamond"/>
        <family val="1"/>
      </rPr>
      <t>sipas Artikujve Ekonomikë</t>
    </r>
  </si>
  <si>
    <t>Blerje automjeti per institucionin</t>
  </si>
  <si>
    <t>I ri</t>
  </si>
  <si>
    <t>cope</t>
  </si>
  <si>
    <t>Kategoria 2: Shpenzimet për projekte investimesh Banka Boterore (GOVTECH /1 &amp;GOVTECH/2</t>
  </si>
  <si>
    <t>Ngritja e sistemeve per Institucionet qendrore</t>
  </si>
  <si>
    <t>Implementimi i infrastrukturës së qendërzuar hardware</t>
  </si>
  <si>
    <t>23AC801</t>
  </si>
  <si>
    <t>Nr. Sistemesh</t>
  </si>
  <si>
    <t>Qendrat Rinore të Inovacionit</t>
  </si>
  <si>
    <t>23AC802</t>
  </si>
  <si>
    <t>Nr sistemi</t>
  </si>
  <si>
    <r>
      <t xml:space="preserve">Detajimi i Kostos Totale të </t>
    </r>
    <r>
      <rPr>
        <b/>
        <sz val="12"/>
        <color rgb="FFFF0000"/>
        <rFont val="Garamond"/>
        <family val="1"/>
      </rPr>
      <t xml:space="preserve">Produktit 2 </t>
    </r>
    <r>
      <rPr>
        <b/>
        <sz val="12"/>
        <color theme="1"/>
        <rFont val="Garamond"/>
        <family val="1"/>
      </rPr>
      <t>sipas Artikujve Ekonomikë</t>
    </r>
  </si>
  <si>
    <t>20AD434</t>
  </si>
  <si>
    <t>Nr. Sistemi</t>
  </si>
  <si>
    <r>
      <t xml:space="preserve">Detajimi i Kostos Totale të </t>
    </r>
    <r>
      <rPr>
        <b/>
        <sz val="12"/>
        <color rgb="FFFF0000"/>
        <rFont val="Garamond"/>
        <family val="1"/>
      </rPr>
      <t xml:space="preserve">Produktit 3 </t>
    </r>
    <r>
      <rPr>
        <b/>
        <sz val="12"/>
        <color theme="1"/>
        <rFont val="Garamond"/>
        <family val="1"/>
      </rPr>
      <t>sipas Artikujve Ekonomikë</t>
    </r>
  </si>
  <si>
    <r>
      <t xml:space="preserve">Detajimi i Kostos Totale të </t>
    </r>
    <r>
      <rPr>
        <b/>
        <sz val="12"/>
        <color rgb="FFFF0000"/>
        <rFont val="Garamond"/>
        <family val="1"/>
      </rPr>
      <t>Produktit X</t>
    </r>
    <r>
      <rPr>
        <b/>
        <sz val="12"/>
        <color theme="1"/>
        <rFont val="Garamond"/>
        <family val="1"/>
      </rPr>
      <t xml:space="preserve"> sipas Artikujve Ekonomikë</t>
    </r>
  </si>
  <si>
    <t>Implementimi i Sistemit Menaxhimit të Dokumenteve Elektronike dhe arkivës elektronike 2.0 dhe site sekondar - Administrata pa letër, faza 2</t>
  </si>
  <si>
    <t>23AC803</t>
  </si>
  <si>
    <t>Produkti 4</t>
  </si>
  <si>
    <t xml:space="preserve">Implementimi i Sistemit të Qendërzuar për Dokumentet me Nënshkrim Elektronik 2.0, Modulit të Administratës Publike </t>
  </si>
  <si>
    <t>23AC804</t>
  </si>
  <si>
    <r>
      <t xml:space="preserve">Detajimi i Kostos Totale të </t>
    </r>
    <r>
      <rPr>
        <b/>
        <sz val="12"/>
        <color rgb="FFFF0000"/>
        <rFont val="Garamond"/>
        <family val="1"/>
      </rPr>
      <t xml:space="preserve">Produktit 4 </t>
    </r>
    <r>
      <rPr>
        <b/>
        <sz val="12"/>
        <color theme="1"/>
        <rFont val="Garamond"/>
        <family val="1"/>
      </rPr>
      <t>sipas Artikujve Ekonomikë</t>
    </r>
  </si>
  <si>
    <t>Produkti 5</t>
  </si>
  <si>
    <t xml:space="preserve">Përmirësimi i shërbimeve elektronike me teknologji mikroservisi </t>
  </si>
  <si>
    <t>23AC805</t>
  </si>
  <si>
    <r>
      <t xml:space="preserve">Detajimi i Kostos Totale të </t>
    </r>
    <r>
      <rPr>
        <b/>
        <sz val="12"/>
        <color rgb="FFFF0000"/>
        <rFont val="Garamond"/>
        <family val="1"/>
      </rPr>
      <t xml:space="preserve">Produktit 5 </t>
    </r>
    <r>
      <rPr>
        <b/>
        <sz val="12"/>
        <color theme="1"/>
        <rFont val="Garamond"/>
        <family val="1"/>
      </rPr>
      <t>sipas Artikujve Ekonomikë</t>
    </r>
  </si>
  <si>
    <t>Kosto totale e produktit 5</t>
  </si>
  <si>
    <t>Implementimi i Platformës Qeveritare të Ndërveprimit 2.0 dhe site sekondar</t>
  </si>
  <si>
    <t>23AC806</t>
  </si>
  <si>
    <r>
      <t xml:space="preserve">Detajimi i Kostos Totale të </t>
    </r>
    <r>
      <rPr>
        <b/>
        <sz val="12"/>
        <color rgb="FFFF0000"/>
        <rFont val="Garamond"/>
        <family val="1"/>
      </rPr>
      <t xml:space="preserve">Produktit 6 </t>
    </r>
    <r>
      <rPr>
        <b/>
        <sz val="12"/>
        <color theme="1"/>
        <rFont val="Garamond"/>
        <family val="1"/>
      </rPr>
      <t>sipas Artikujve Ekonomikë</t>
    </r>
  </si>
  <si>
    <t>Kosto totale e produktit 6</t>
  </si>
  <si>
    <t>Modernizimi I sistemit te prokurimeve publike (GOVTECH/2)</t>
  </si>
  <si>
    <r>
      <t xml:space="preserve">Detajimi i Kostos Totale të </t>
    </r>
    <r>
      <rPr>
        <b/>
        <sz val="12"/>
        <color rgb="FFFF0000"/>
        <rFont val="Garamond"/>
        <family val="1"/>
      </rPr>
      <t xml:space="preserve">Produktit 7 </t>
    </r>
    <r>
      <rPr>
        <b/>
        <sz val="12"/>
        <color theme="1"/>
        <rFont val="Garamond"/>
        <family val="1"/>
      </rPr>
      <t>sipas Artikujve Ekonomikë</t>
    </r>
  </si>
  <si>
    <t>Kosto totale e produktit 7</t>
  </si>
  <si>
    <t>Produkti 8</t>
  </si>
  <si>
    <t>Implementimi i e-Albania 2.0 dhe site sekondar dhe open data</t>
  </si>
  <si>
    <t>23AC807</t>
  </si>
  <si>
    <r>
      <t xml:space="preserve">Detajimi i Kostos Totale të </t>
    </r>
    <r>
      <rPr>
        <b/>
        <sz val="12"/>
        <color rgb="FFFF0000"/>
        <rFont val="Garamond"/>
        <family val="1"/>
      </rPr>
      <t xml:space="preserve">Produktit 8 </t>
    </r>
    <r>
      <rPr>
        <b/>
        <sz val="12"/>
        <color theme="1"/>
        <rFont val="Garamond"/>
        <family val="1"/>
      </rPr>
      <t>sipas Artikujve Ekonomikë</t>
    </r>
  </si>
  <si>
    <t>Kategoria 3: Shpenzimet për projekte investimesh AKSHI+INSTITUCIONE</t>
  </si>
  <si>
    <t>M870052</t>
  </si>
  <si>
    <t>“Ngritja e Sistemit të menaxhimit të informacionit për ARK”.  </t>
  </si>
  <si>
    <t>I RI</t>
  </si>
  <si>
    <t>Permiresimi Isistemit Informatik te akreditimit</t>
  </si>
  <si>
    <t>Permiresimi I sistemit informatik te akreditimit</t>
  </si>
  <si>
    <t>Permiresimi i sistemit dhe infrastruktures se çelsave publike (PKI)</t>
  </si>
  <si>
    <t>20AD449</t>
  </si>
  <si>
    <t>Permiresimin e sistemit dhe infrastruktures se çelsave publike (PKI)</t>
  </si>
  <si>
    <t xml:space="preserve">Permiresimi I eficences se energjise </t>
  </si>
  <si>
    <t>I Ri</t>
  </si>
  <si>
    <t>Përmirësimi i sistemit të Aplikimit për CSI dhe CSP</t>
  </si>
  <si>
    <t>Ne vazhdim</t>
  </si>
  <si>
    <t>Datanet per sistemin e burgjeve</t>
  </si>
  <si>
    <t>Ritja e kapaciteteve fizike te datacentr-it qeveritar</t>
  </si>
  <si>
    <t>Kosto totale e produktit 8</t>
  </si>
  <si>
    <t>Produkti 9</t>
  </si>
  <si>
    <t>Permiresimi i Sistemit te Integruar Mjedisor</t>
  </si>
  <si>
    <t>20AD454</t>
  </si>
  <si>
    <r>
      <t xml:space="preserve">Detajimi i Kostos Totale të </t>
    </r>
    <r>
      <rPr>
        <b/>
        <sz val="12"/>
        <color rgb="FFFF0000"/>
        <rFont val="Garamond"/>
        <family val="1"/>
      </rPr>
      <t xml:space="preserve">Produktit 9 </t>
    </r>
    <r>
      <rPr>
        <b/>
        <sz val="12"/>
        <color theme="1"/>
        <rFont val="Garamond"/>
        <family val="1"/>
      </rPr>
      <t>sipas Artikujve Ekonomikë</t>
    </r>
  </si>
  <si>
    <t>Kosto totale e produktit 9</t>
  </si>
  <si>
    <t>Produkti 10</t>
  </si>
  <si>
    <t>Upgrade I sistemit te komunikimit te Policise se Shtetit (DATACOM)</t>
  </si>
  <si>
    <t>20AD417</t>
  </si>
  <si>
    <r>
      <t xml:space="preserve">Detajimi i Kostos Totale të </t>
    </r>
    <r>
      <rPr>
        <b/>
        <sz val="12"/>
        <color rgb="FFFF0000"/>
        <rFont val="Garamond"/>
        <family val="1"/>
      </rPr>
      <t xml:space="preserve">Produktit 10 </t>
    </r>
    <r>
      <rPr>
        <b/>
        <sz val="12"/>
        <color theme="1"/>
        <rFont val="Garamond"/>
        <family val="1"/>
      </rPr>
      <t>sipas Artikujve Ekonomikë</t>
    </r>
  </si>
  <si>
    <t>Kosto totale e produktit 10</t>
  </si>
  <si>
    <t>Produkti 111</t>
  </si>
  <si>
    <t>Sistemi I qenderzuar e-gjoba</t>
  </si>
  <si>
    <t>20AD453</t>
  </si>
  <si>
    <r>
      <t xml:space="preserve">Detajimi i Kostos Totale të </t>
    </r>
    <r>
      <rPr>
        <b/>
        <sz val="12"/>
        <color rgb="FFFF0000"/>
        <rFont val="Garamond"/>
        <family val="1"/>
      </rPr>
      <t xml:space="preserve">Produktit 11 </t>
    </r>
    <r>
      <rPr>
        <b/>
        <sz val="12"/>
        <color theme="1"/>
        <rFont val="Garamond"/>
        <family val="1"/>
      </rPr>
      <t>sipas Artikujve Ekonomikë</t>
    </r>
  </si>
  <si>
    <t>Kosto totale e produktit 11</t>
  </si>
  <si>
    <t>Produkti 12</t>
  </si>
  <si>
    <t>Ngritja e platformes së asistentit virtual dhe sistemi helpdesk</t>
  </si>
  <si>
    <t>20AD451</t>
  </si>
  <si>
    <r>
      <t xml:space="preserve">Detajimi i Kostos Totale të </t>
    </r>
    <r>
      <rPr>
        <b/>
        <sz val="12"/>
        <color rgb="FFFF0000"/>
        <rFont val="Garamond"/>
        <family val="1"/>
      </rPr>
      <t xml:space="preserve">Produktit 12 </t>
    </r>
    <r>
      <rPr>
        <b/>
        <sz val="12"/>
        <color theme="1"/>
        <rFont val="Garamond"/>
        <family val="1"/>
      </rPr>
      <t>sipas Artikujve Ekonomikë</t>
    </r>
  </si>
  <si>
    <t>Kosto totale e produktit 12</t>
  </si>
  <si>
    <t>Produkti 13</t>
  </si>
  <si>
    <t>Permiresimi I sistemit te menaxhimit te informacionit parauniversitar SMIP</t>
  </si>
  <si>
    <t>20AD450</t>
  </si>
  <si>
    <r>
      <t xml:space="preserve">Detajimi i Kostos Totale të </t>
    </r>
    <r>
      <rPr>
        <b/>
        <sz val="12"/>
        <color rgb="FFFF0000"/>
        <rFont val="Garamond"/>
        <family val="1"/>
      </rPr>
      <t xml:space="preserve">Produktit 13 </t>
    </r>
    <r>
      <rPr>
        <b/>
        <sz val="12"/>
        <color theme="1"/>
        <rFont val="Garamond"/>
        <family val="1"/>
      </rPr>
      <t>sipas Artikujve Ekonomikë</t>
    </r>
  </si>
  <si>
    <t>Kosto totale e produktit 13</t>
  </si>
  <si>
    <t>Produkti 14</t>
  </si>
  <si>
    <t>Permiressimi i Sistemit Shqiptar te Ingruar te Informacionit ne Pyje ALFIS</t>
  </si>
  <si>
    <t>20AD455</t>
  </si>
  <si>
    <r>
      <t xml:space="preserve">Detajimi i Kostos Totale të </t>
    </r>
    <r>
      <rPr>
        <b/>
        <sz val="12"/>
        <color rgb="FFFF0000"/>
        <rFont val="Garamond"/>
        <family val="1"/>
      </rPr>
      <t xml:space="preserve">Produktit 14 </t>
    </r>
    <r>
      <rPr>
        <b/>
        <sz val="12"/>
        <color theme="1"/>
        <rFont val="Garamond"/>
        <family val="1"/>
      </rPr>
      <t>sipas Artikujve Ekonomikë</t>
    </r>
  </si>
  <si>
    <t>Kosto totale e produktit 14</t>
  </si>
  <si>
    <t>Produkti 15</t>
  </si>
  <si>
    <t>Permiresimi i sistemit e- leje</t>
  </si>
  <si>
    <t>20AD446</t>
  </si>
  <si>
    <r>
      <t xml:space="preserve">Detajimi i Kostos Totale të </t>
    </r>
    <r>
      <rPr>
        <b/>
        <sz val="12"/>
        <color rgb="FFFF0000"/>
        <rFont val="Garamond"/>
        <family val="1"/>
      </rPr>
      <t xml:space="preserve">Produktit 15 </t>
    </r>
    <r>
      <rPr>
        <b/>
        <sz val="12"/>
        <color theme="1"/>
        <rFont val="Garamond"/>
        <family val="1"/>
      </rPr>
      <t>sipas Artikujve Ekonomikë</t>
    </r>
  </si>
  <si>
    <t>Kosto totale e produktit 15</t>
  </si>
  <si>
    <t>Produkti 19</t>
  </si>
  <si>
    <t>Permiresimi i infrastruktures hardware per sistemet doganore dhe rrjetet fizike</t>
  </si>
  <si>
    <r>
      <t xml:space="preserve">Detajimi i Kostos Totale të </t>
    </r>
    <r>
      <rPr>
        <b/>
        <sz val="12"/>
        <color rgb="FFFF0000"/>
        <rFont val="Garamond"/>
        <family val="1"/>
      </rPr>
      <t xml:space="preserve">Produktit 19 </t>
    </r>
    <r>
      <rPr>
        <b/>
        <sz val="12"/>
        <color theme="1"/>
        <rFont val="Garamond"/>
        <family val="1"/>
      </rPr>
      <t>sipas Artikujve Ekonomikë</t>
    </r>
  </si>
  <si>
    <t>Kosto totale e produktit 19</t>
  </si>
  <si>
    <t>Produkti 16</t>
  </si>
  <si>
    <t>Optimizimi I strukturave te sigurise</t>
  </si>
  <si>
    <r>
      <t xml:space="preserve">Detajimi i Kostos Totale të </t>
    </r>
    <r>
      <rPr>
        <b/>
        <sz val="12"/>
        <color rgb="FFFF0000"/>
        <rFont val="Garamond"/>
        <family val="1"/>
      </rPr>
      <t xml:space="preserve">Produktit 16 </t>
    </r>
    <r>
      <rPr>
        <b/>
        <sz val="12"/>
        <color theme="1"/>
        <rFont val="Garamond"/>
        <family val="1"/>
      </rPr>
      <t>sipas Artikujve Ekonomikë</t>
    </r>
  </si>
  <si>
    <t>Kosto totale e produktit 16</t>
  </si>
  <si>
    <t>Produkti 17</t>
  </si>
  <si>
    <t>“Ngritja e Smart Labs - rrjeti i laboratorëve TIK për sistemin arsimor parauniversitar”, (WBIF,CEB)</t>
  </si>
  <si>
    <t>Numer laboratoresh      561</t>
  </si>
  <si>
    <r>
      <t xml:space="preserve">Detajimi i Kostos Totale të </t>
    </r>
    <r>
      <rPr>
        <b/>
        <sz val="12"/>
        <color rgb="FFFF0000"/>
        <rFont val="Garamond"/>
        <family val="1"/>
      </rPr>
      <t xml:space="preserve">Produktit 17 </t>
    </r>
    <r>
      <rPr>
        <b/>
        <sz val="12"/>
        <color theme="1"/>
        <rFont val="Garamond"/>
        <family val="1"/>
      </rPr>
      <t>sipas Artikujve Ekonomikë</t>
    </r>
  </si>
  <si>
    <t>Kosto totale e produktit 17</t>
  </si>
  <si>
    <t>Produkti 18</t>
  </si>
  <si>
    <t>Ngritja e sistemit te  start up</t>
  </si>
  <si>
    <t>20AD431</t>
  </si>
  <si>
    <r>
      <t xml:space="preserve">Detajimi i Kostos Totale të </t>
    </r>
    <r>
      <rPr>
        <b/>
        <sz val="12"/>
        <color rgb="FFFF0000"/>
        <rFont val="Garamond"/>
        <family val="1"/>
      </rPr>
      <t xml:space="preserve">Produktit 18 </t>
    </r>
    <r>
      <rPr>
        <b/>
        <sz val="12"/>
        <color theme="1"/>
        <rFont val="Garamond"/>
        <family val="1"/>
      </rPr>
      <t>sipas Artikujve Ekonomikë</t>
    </r>
  </si>
  <si>
    <t>Kosto totale e produktit 18</t>
  </si>
  <si>
    <t>FINANCIM I HUAJ</t>
  </si>
  <si>
    <t>Ngritja e Smart Labs - rrjeti i laboratorëve TIK për sistemin arsimor parauniversitar (WBIF,CEB)</t>
  </si>
  <si>
    <t>Ngritja e Smart Labs- rrjeti I laboratoreve TIK per sistemin arsimir parauniversitar (WBIF, CEB)</t>
  </si>
  <si>
    <t>Asistence teknike per projektet me BB</t>
  </si>
  <si>
    <t>Digital Economy (BE)</t>
  </si>
  <si>
    <t>Nr projekte</t>
  </si>
  <si>
    <t>FORMAT 2: FORMATI STANDARD I PËRGATITJES SË KËRKESAVE BUXHETORE PBA 2024-2026</t>
  </si>
  <si>
    <t>Garanton sigurinë për shërbimet e besuara, në veçanti për garantimin e besueshmërisë dhe sigurisë në transaksionet elektronike ndërmjet qytetarëve, biznesit dhe autoriteteve publike, duke rritur efektivitetin e shërbimeve publike e private dhe tregtisë elektronike si dhe përcakton standardet minimale teknike për sigurinë e të dhënave dhe rrjeteve/sistemeve kompjuterike të shoqërisë së informacionit, në përputhje me standardet ndërkombëtare në këtë fushë, me qellim krijimin e nje mjedisi te sigurt elektronik</t>
  </si>
  <si>
    <t>Auditime te infrastrukturave Kritike dhe te Rendesishme (numer infrastrukturash)</t>
  </si>
  <si>
    <t>Vlerësimi i Riskut për infrastruktura kritike (numër raportesh)</t>
  </si>
  <si>
    <t>Monitorim 24/7 te infrastrukturave te informacionit nepermjet platformes Manage Engine (numer infrastrukturash)</t>
  </si>
  <si>
    <t xml:space="preserve">Numri i raporteve te Vulnerability Assessment </t>
  </si>
  <si>
    <t xml:space="preserve">2-3 raporte ne muaj
(Nuk parashikohen vulnerabilitetet)
Sipas parashikimeve te auditit 	</t>
  </si>
  <si>
    <t xml:space="preserve">Kapacitetet e Autoritetit në përballimin e Raportimeve dhe menaxhimeve të incindenteve kibernetike </t>
  </si>
  <si>
    <t xml:space="preserve">73 tentativa dhe incidente kibernetike të menaxhuara </t>
  </si>
  <si>
    <t>Kapacitetet e Aksk mendohet të perballojne rreth 30%-40% më shumë incidente kibernetike të menaxhuara se viti paraardhës</t>
  </si>
  <si>
    <t>Kapacitetet e Aksk mendohet të rriten me 10% më shumë se viti paraardhës</t>
  </si>
  <si>
    <t>Numri i skedareve malinje te analizuar</t>
  </si>
  <si>
    <t>Analizuar 88 skedarë. Gjatë vitit pritet që kapaciteti për analizimi e skedarëve të shkoje në 150 për vitin 2024.</t>
  </si>
  <si>
    <t>Kapacitetet në përballimin për analizimin e skedarëve keqdashës, pritet të rritet në shkallë progresive  40%-50</t>
  </si>
  <si>
    <t>Kapacitetet në përballimin për analizimin e skedarëve keqdashës, pritet të rritet 10% më shumë se viti paraardhës</t>
  </si>
  <si>
    <t>Numri i raporteve  të analizave së malwareve, fushatave të kërcënimeve nga aktorë keqdashës</t>
  </si>
  <si>
    <t>Numri i raporteve të vulnerabiliteteve</t>
  </si>
  <si>
    <t>Numri i indikatorëve të kompromitetit të analizuara</t>
  </si>
  <si>
    <t>Numri i trajnimeve kundrejt CII dhe universiteteve</t>
  </si>
  <si>
    <t>24 </t>
  </si>
  <si>
    <t> 26</t>
  </si>
  <si>
    <t>28 </t>
  </si>
  <si>
    <t>30 </t>
  </si>
  <si>
    <t>Krijimi i një institucioni që nëpërmjet zbatimit të ligjit dhe standardeve teknike ndërkombëtare me tolerancë zero, krijon besueshëri për përdoruesit e nënshkrimit elektronik, identifikimit elektronik, shërbimeve të besuara si dhe rrit sigurinë në rrjetet e sistemit të informacionit në Republikën e Shqipërisë.</t>
  </si>
  <si>
    <t>% e grave ne poste drejtuese ndaj totalit te posteve drejtuese</t>
  </si>
  <si>
    <t>Hartimi i Akteve Ligjore dhe Nenligjore</t>
  </si>
  <si>
    <t>Pajisje Zyre</t>
  </si>
  <si>
    <t>M870019</t>
  </si>
  <si>
    <t>Pajisje zyre</t>
  </si>
  <si>
    <t>Pajisje Kompjuterike</t>
  </si>
  <si>
    <t>M870099</t>
  </si>
  <si>
    <t>Pajisje kompjuterike dhe elektronike</t>
  </si>
  <si>
    <t>Blerje Gjenerator + panel</t>
  </si>
  <si>
    <t>24AE201</t>
  </si>
  <si>
    <t>Kosto totale e projektit 3</t>
  </si>
  <si>
    <t>Blerje pajisje per IT (Server, Storage, Backup Storage, Firewall, SSD)</t>
  </si>
  <si>
    <t>M870087</t>
  </si>
  <si>
    <t>Kosto totale e projektit 4</t>
  </si>
  <si>
    <t>Blerje Automjeti (Fond ingrire)</t>
  </si>
  <si>
    <r>
      <t xml:space="preserve">Detajimi i Kostos Totale të </t>
    </r>
    <r>
      <rPr>
        <b/>
        <sz val="12"/>
        <color rgb="FFFF0000"/>
        <rFont val="Garamond"/>
        <family val="1"/>
      </rPr>
      <t>Produktit 5</t>
    </r>
    <r>
      <rPr>
        <b/>
        <sz val="12"/>
        <color theme="1"/>
        <rFont val="Garamond"/>
        <family val="1"/>
      </rPr>
      <t xml:space="preserve"> sipas Artikujve Ekonomikë</t>
    </r>
  </si>
  <si>
    <t>Sistemi i  kontrollit dhe vlerësimit të sigurisë kibernetike</t>
  </si>
  <si>
    <t>20AD436</t>
  </si>
  <si>
    <t>nr sistemi</t>
  </si>
  <si>
    <t>Kosto totale e produkti 1</t>
  </si>
  <si>
    <t>Ngritja e platformes se emulimit, e-learning dhe stervitjes kibernetike</t>
  </si>
  <si>
    <t>20AD448</t>
  </si>
  <si>
    <t>Permiresim dhe shtim i funksionaliteteve te sistemit te menaxhimit dhe raportimit te incidenteve kibernetike</t>
  </si>
  <si>
    <t>20AD438</t>
  </si>
  <si>
    <t>Sistemi i analizes se vulnerabiliteteve dhe Inteligjences ndaj Kercenimeve (Threat Intelligence)</t>
  </si>
  <si>
    <r>
      <t xml:space="preserve">Detajimi i Kostos Totale të </t>
    </r>
    <r>
      <rPr>
        <b/>
        <sz val="12"/>
        <color rgb="FFFF0000"/>
        <rFont val="Garamond"/>
        <family val="1"/>
      </rPr>
      <t>Produktit 4</t>
    </r>
    <r>
      <rPr>
        <b/>
        <sz val="12"/>
        <color theme="1"/>
        <rFont val="Garamond"/>
        <family val="1"/>
      </rPr>
      <t xml:space="preserve"> sipas Artikujve Ekonomikë</t>
    </r>
  </si>
  <si>
    <t>Platforma per raportimin e incidenteve per femijet dhe qytetaret.</t>
  </si>
  <si>
    <t>E-Qeverisja</t>
  </si>
  <si>
    <t>01140</t>
  </si>
  <si>
    <t>Krijimi dhe implementimi I NSDI-se (Infrastrukutura Kombëtare e të Dhënave Gjeohapësinore), në Shqipëri është fushë e përgjegjësisë së ASIG-ut. Kjo është një infrastrukturë jetike për vendin tonë pasi lidhet ngushtësisht me aktivitetin e autoriteteve përgjegjëse për mbledhjen, procesimin, ruajtjen, shpërndarjen dhe përditësimin e të dhenave gjeohapësinore. Kjo infrastrukturë e përhershme është duke u ngritur në harmonizim të plotë me kërkesat e direktivës INSPIRE të Bashkimit Europian (BE), me synim ngritjen e mekanizmave të bashkepunimit me institucionet dhe organizatat e përfshira në mbledhjen, mirëmbajtjen dhe shpërndarjen e informacionit gjeohapësinor si dhe monitorimin dhe rregullimin /përshtatjen e punës sipas kërkesave të përdoruesve kryesore, grupeve të interesit dhe individëve. Përgjegjësia kryesore e ASIG-ut është koordinimi i punës për të siguruar krijimin dhe ofrimin e shërbimit të informacionit gjeohapësinor të plotë të saktë ,i përditesuar dhe lehtësisht i aksesueshëm për të gjithë grupet e interesuara. Puna e ASIG-ut konsiston në krijimin e standarteve dhe rregullave të përdorimit gjeohapësinor në funksion të hartimit të politikave zhvillimore dhe vendimmarrjes në nivel qendror dhe lokal.</t>
  </si>
  <si>
    <t>Projektimi, ndërtimi, operimi, mirëmbajtja dhe përmirësimi i një sistemi gjeohapësinor funksional e të integruar (NSDI), i cili prodhon dhe përdor informacion dhe njohuri gjeohapësinore, në përputhje me standardet e BE/ INSPIRE</t>
  </si>
  <si>
    <t>Numri i përdoruesve të Gjeoportalit Kombëtar</t>
  </si>
  <si>
    <t xml:space="preserve">Shërbime online për të dhënat gjeohapësinore </t>
  </si>
  <si>
    <t>Grupe të dhenash të standartizuara</t>
  </si>
  <si>
    <t>Numri i përdoruesve të sistemit ALBCORS</t>
  </si>
  <si>
    <t>Harta bazë e krijuar</t>
  </si>
  <si>
    <t>Imazhe satelitore të përpunuara</t>
  </si>
  <si>
    <t xml:space="preserve">Standarte dhe vendime normative të hartuara </t>
  </si>
  <si>
    <t>Hartimi dhe zbatimi i  standarteve dhe rregullave uniforme të infrastrukturës së informacionit gjeohapesinor për tu zbatuar nga autoritetet përgjegjëse të caktuar me ligj të cilat në aktivitetin e tyre kanë krijimin dhe përdorimin e gjeoinformacionit. (ASIG) harton programe pune në funksion të krijimit të kësaj infrastrukture për zbatimin e politikave, rregullave, procedurave dhe udhëzimeve të punës për temat e gjeoinfomarionit).</t>
  </si>
  <si>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</si>
  <si>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</si>
  <si>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t>Rrjeti Albcors i mirëmbajtur</t>
  </si>
  <si>
    <t xml:space="preserve">Sistemit ALBCORS, ndërtimi i të cilit u mundësua me financimin e buxhetit të shtetit filloi funksionin e tij në Dhjetor të vitit 2019.
Implementimi i tij, do të mundësojë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</si>
  <si>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Sistem</t>
  </si>
  <si>
    <r>
      <t xml:space="preserve">Detajimi i Kostos Totale të </t>
    </r>
    <r>
      <rPr>
        <b/>
        <sz val="10"/>
        <color rgb="FFFF0000"/>
        <rFont val="Garamond"/>
        <family val="1"/>
      </rPr>
      <t>Produktit 2</t>
    </r>
    <r>
      <rPr>
        <b/>
        <sz val="10"/>
        <color theme="1"/>
        <rFont val="Garamond"/>
        <family val="1"/>
      </rPr>
      <t xml:space="preserve"> sipas Artikujve Ekonomikë</t>
    </r>
  </si>
  <si>
    <t>M870302</t>
  </si>
  <si>
    <t xml:space="preserve">Ndërtimi i pjesshëm i Kornizës Referuese Gjeodezike
</t>
  </si>
  <si>
    <t>Kodi i Projektit sipas listës se investimeve</t>
  </si>
  <si>
    <t xml:space="preserve">Ndërtimi i sistemit të rrjeteve gjeodezike të rrjeteve aktiv dhe pasiv (Rendi i Parë dhe Rendi II), ndërtimi i rrjeteve të nivelimit, rrjete gravametrike, magnometrike dhe marografike. </t>
  </si>
  <si>
    <t>nr. Sistemesh</t>
  </si>
  <si>
    <t>.</t>
  </si>
  <si>
    <t>18BV903</t>
  </si>
  <si>
    <t>Blerje dhe instalim pajisjesh për stacionet marografike të Shëngjinit dhe Orikumit</t>
  </si>
  <si>
    <t>Pajisje për stacionet marografike të Shëngjinit dhe Orikumit</t>
  </si>
  <si>
    <t>copë</t>
  </si>
  <si>
    <r>
      <t xml:space="preserve">Detajimi i Kostos Totale të </t>
    </r>
    <r>
      <rPr>
        <b/>
        <sz val="8"/>
        <color rgb="FFFF0000"/>
        <rFont val="Garamond"/>
        <family val="1"/>
      </rPr>
      <t xml:space="preserve">Produktit 2 </t>
    </r>
    <r>
      <rPr>
        <b/>
        <sz val="8"/>
        <color theme="1"/>
        <rFont val="Garamond"/>
        <family val="1"/>
      </rPr>
      <t>sipas Artikujve Ekonomikë</t>
    </r>
  </si>
  <si>
    <t>18BV902</t>
  </si>
  <si>
    <t>Prodhim i ortofotove nga fotografitë ajrore historike</t>
  </si>
  <si>
    <t>Për realizimin e këtij projekti parashikohet të përgatitet një informacion i rëndësishem hartografik “Ortofoto” në vite për të gjithë Republikën e Shqipërisë rreth 28748 km2. Parashikohen të kryhet përpunimi, orientimi dhe korrektimi fotogrametrik për rreth 19000 fotografi ajrore dhe kryerja e shërbimit online i këtij produkti në Gjeoportalin Kombëtar</t>
  </si>
  <si>
    <t>20AD442</t>
  </si>
  <si>
    <t>Ndërtimi i GIS-it Kombëtar</t>
  </si>
  <si>
    <t>20AD 442</t>
  </si>
  <si>
    <t xml:space="preserve">Ndërtimin e GIS-it Kombëtar, në përputhje me standardet dhe rregullat e INSPIRE dhe OGC për të dhënë shërbimet mbi informacionin gjeohapësinore sipas tematikave. Ndërtimin e një platforme për të dhënë shërbimet gjeohapësinore, sipas standarteve të formatit Dataexchange, standarteve mbi shërbimet e rrjeti dhe dokumentit mbi shërbimet e rrjetit që do të përdoren në GIS kombëtar nga përdoruesit e gjërë. </t>
  </si>
  <si>
    <t>sistem</t>
  </si>
  <si>
    <t>18AN506</t>
  </si>
  <si>
    <t xml:space="preserve">Blerje të paketës të teknologjisë UAV ku përfshihen dronë për hartografi, kamera me rezolucion të lartë për fotografim ajror dhe skanim LiDAR si dhe software për planifikimin dhe analizimin e të dhënave të mbledhura me teknologjinë UAV. </t>
  </si>
  <si>
    <t>Kosto totale e produkti 5</t>
  </si>
  <si>
    <t>18AN003</t>
  </si>
  <si>
    <t>Blerje hadware specifik për përpunimin dhe ruajtjen e imazheve me parametra më të avancuara specifike, ku përfshihen edhe storage.</t>
  </si>
  <si>
    <t xml:space="preserve">Përpunimin e informacionit të territorit me teknollogji të avancuar kerkon infrastrukturen e nevojshme hardware &amp; Storage dhe Softuare te cilët do të shërbejë për përpunimin, analizimin, arkivimin dhe shpërndarjen e informacionit gjeohapësinor me qëllim monitorimin dhe analizimin e fenomeneve/veprimtarive që ndodhin në territor. Realizimi i këtij projekti do të mbështesë aktivitetet e mëposhtme:
Sigurimi i Infrastrukturës Harduer në realizimin me efikasitet në përpunimin dhe përditësimin e të dhënave të përftuara nga platformat satelitore dhe Drone.
Administrimi dhe arkivimi i të dhënave të përftuara. </t>
  </si>
  <si>
    <t>Kosto totale e produkti 6</t>
  </si>
  <si>
    <t>18CD404</t>
  </si>
  <si>
    <t>Rregullime të infrastrukturës ekzistuese në ambientet e ASIG.</t>
  </si>
  <si>
    <t>Ky projekt ka një ndikim të drejtpërdrejtë dhe të menjëhershëm në shëndetin, sigurinë dhe mirëqenien e punonjësve. Një ambient pune i përmirësuar mund të rrisë produktivitetin dhe moralin e punonjësve, duke krijuar një kulturë më pozitive dhe të angazhuar në kompani. Përmirësimet fizike në vendin e punës janë të dukshme dhe të prekshme, duke ofruar një përfitim të qëndrueshëm dhe afatgjatë për të gjithë punonjësit.</t>
  </si>
  <si>
    <t>Kosto totale e produkti 7</t>
  </si>
  <si>
    <t>Menaxhimi dhe Zhvillimi i Administrates Publike -ASPA</t>
  </si>
  <si>
    <t>01330</t>
  </si>
  <si>
    <t>Shkolla Shqiptare e Administratës Publike (ASPA), është institucion publik qendror, me autonomi administrative dhe akademike, që ka për qëllim formimin e nëpunësve të pushtetit qendror, pushtetit vendor, si dhe institucioneve të pavaruara. Ajo ka për qëllim
formimin profesional të nëpunësve civilë, si dhe të çdo individi tjetër, vendas ose të
huaj, që nuk është pjesë e shërbimit civil dhe që plotëson kriteret e kërkuara, sipas parashikimeve në nenit 8, të ligjit 152/2013 Për Nënpunesin Civil të ndryshuar.</t>
  </si>
  <si>
    <t>ASPA Institucion ekselence në zhvillimin inovativ për ngritjen e kapaciteteteve të administratës publike si dhe mbështetës i rëndësishëm në përmbushjen  e përparësive strategjike të vendit.</t>
  </si>
  <si>
    <t xml:space="preserve">% e punonjësve të trajnuar të administratës publike kundrejt totalit </t>
  </si>
  <si>
    <t>Rritja e numrit të të trajnuarve nga ASPA dhe pëmbushja e e nevojave të administratës publike për performancë ekselente</t>
  </si>
  <si>
    <r>
      <t xml:space="preserve">Treguesit e Performancës për </t>
    </r>
    <r>
      <rPr>
        <b/>
        <sz val="8"/>
        <rFont val="Garamond"/>
        <family val="1"/>
      </rPr>
      <t>Objektivin 1</t>
    </r>
  </si>
  <si>
    <t>% e punonjësve të trajnuar në nivel qëndror kundrejt totalit</t>
  </si>
  <si>
    <t>% e punonjësve të trajnuar në nivel vendor kundrejt totalit</t>
  </si>
  <si>
    <t>% e punonjësve të trajnuar nga institucionet e pavarura kundrejt totalit</t>
  </si>
  <si>
    <t>% e punonjësve të certifikuar kundrejt totalit të pjesëmarrësve</t>
  </si>
  <si>
    <t>% femrave të trajnuara në nivelet drejtuese kundrejt totalit.</t>
  </si>
  <si>
    <t>% e punonjësve femra të trajnuara kundrejt totalit në nivel qëndror</t>
  </si>
  <si>
    <t>% e punonjësve femra të trajnuara kundrejt totalit në nivel vendor</t>
  </si>
  <si>
    <t>% e punonjësve në periudhë prove që kanë kaluar provimin me sukses në raport me totalin që kanë ndjekur trajnimin</t>
  </si>
  <si>
    <t>% e studentëve të trajnuar aspirantë për të qenë pjesë e administratës publike</t>
  </si>
  <si>
    <t>Produktet për Objektivat</t>
  </si>
  <si>
    <t xml:space="preserve">Persona te trajnuar </t>
  </si>
  <si>
    <t xml:space="preserve"> Trajnimi  për punonjesit e administrates ne  pushtetin qendror, pushtetin vendor, institucionet e pavaruara dhe publikun e gjërë.</t>
  </si>
  <si>
    <t>Nr.pjesmarrësish të trajnuar</t>
  </si>
  <si>
    <r>
      <t xml:space="preserve">Detajimi i Kostos Totale të </t>
    </r>
    <r>
      <rPr>
        <b/>
        <sz val="8"/>
        <color indexed="10"/>
        <rFont val="Garamond"/>
        <family val="1"/>
      </rPr>
      <t>Produktit 1</t>
    </r>
    <r>
      <rPr>
        <b/>
        <sz val="8"/>
        <color indexed="8"/>
        <rFont val="Garamond"/>
        <family val="1"/>
      </rPr>
      <t xml:space="preserve"> sipas Artikujve Ekonomikë</t>
    </r>
  </si>
  <si>
    <r>
      <rPr>
        <b/>
        <sz val="11"/>
        <color indexed="10"/>
        <rFont val="Garamond"/>
        <family val="1"/>
      </rPr>
      <t>Produkti 2</t>
    </r>
    <r>
      <rPr>
        <sz val="11"/>
        <color indexed="8"/>
        <rFont val="Garamond"/>
        <family val="1"/>
      </rPr>
      <t>(shto produkte sipas rastit)</t>
    </r>
  </si>
  <si>
    <r>
      <t>Detajimi i Kostos Totale të</t>
    </r>
    <r>
      <rPr>
        <b/>
        <sz val="8"/>
        <color indexed="10"/>
        <rFont val="Garamond"/>
        <family val="1"/>
      </rPr>
      <t xml:space="preserve"> Produktit X </t>
    </r>
    <r>
      <rPr>
        <b/>
        <sz val="8"/>
        <color indexed="8"/>
        <rFont val="Garamond"/>
        <family val="1"/>
      </rPr>
      <t>sipas Artikujve Ekonomikë</t>
    </r>
  </si>
  <si>
    <r>
      <rPr>
        <b/>
        <sz val="11"/>
        <color indexed="10"/>
        <rFont val="Garamond"/>
        <family val="1"/>
      </rPr>
      <t>Produkti 3</t>
    </r>
    <r>
      <rPr>
        <sz val="11"/>
        <color indexed="8"/>
        <rFont val="Garamond"/>
        <family val="1"/>
      </rPr>
      <t>(shto produkte sipas rastit)</t>
    </r>
  </si>
  <si>
    <t>Kodi i Projektit të Investimeve 18AP601</t>
  </si>
  <si>
    <t>Blerje e pajisje  zyre dhe komjuterike te blera</t>
  </si>
  <si>
    <t xml:space="preserve"> Kodi 18AP601</t>
  </si>
  <si>
    <t>Blerje pajisje komjuterike/ zyre për sigurimin e ambienteve të përshtashme për mirëfunksionimin e ASPA</t>
  </si>
  <si>
    <r>
      <t xml:space="preserve">Detajimi i Kostos Totale të </t>
    </r>
    <r>
      <rPr>
        <b/>
        <sz val="8"/>
        <color indexed="10"/>
        <rFont val="Garamond"/>
        <family val="1"/>
      </rPr>
      <t xml:space="preserve">Produktit 1 </t>
    </r>
    <r>
      <rPr>
        <b/>
        <sz val="8"/>
        <color indexed="8"/>
        <rFont val="Garamond"/>
        <family val="1"/>
      </rPr>
      <t>sipas Artikujve Ekonomikë</t>
    </r>
  </si>
  <si>
    <t xml:space="preserve">Produkti 2  Blerje  pajisje  zyre </t>
  </si>
  <si>
    <t>Përshkrimi i Produktit: Kodi 18AP601</t>
  </si>
  <si>
    <t>Blerje  pajisje  zyre për sigurimin e ambienteve të përshtashme për mirëfunksionimin e ASPA</t>
  </si>
  <si>
    <r>
      <t xml:space="preserve">Detajimi i Kostos Totale të </t>
    </r>
    <r>
      <rPr>
        <b/>
        <sz val="8"/>
        <color indexed="10"/>
        <rFont val="Garamond"/>
        <family val="1"/>
      </rPr>
      <t xml:space="preserve">Produktit 2 </t>
    </r>
    <r>
      <rPr>
        <b/>
        <sz val="8"/>
        <color indexed="8"/>
        <rFont val="Garamond"/>
        <family val="1"/>
      </rPr>
      <t>sipas Artikujve Ekonomikë</t>
    </r>
  </si>
  <si>
    <t>Produkti  18BU901</t>
  </si>
  <si>
    <t>Kodi  18BU901</t>
  </si>
  <si>
    <t xml:space="preserve">Rikonstruksion godina ASPA </t>
  </si>
  <si>
    <t>m2 te rikonstruktuar</t>
  </si>
  <si>
    <r>
      <t xml:space="preserve">Detajimi i Kostos Totale të </t>
    </r>
    <r>
      <rPr>
        <b/>
        <sz val="8"/>
        <color indexed="10"/>
        <rFont val="Garamond"/>
        <family val="1"/>
      </rPr>
      <t xml:space="preserve">Produktit 1&amp;2 …X </t>
    </r>
    <r>
      <rPr>
        <b/>
        <sz val="8"/>
        <color indexed="8"/>
        <rFont val="Garamond"/>
        <family val="1"/>
      </rPr>
      <t>sipas Artikujve Ekonomikë</t>
    </r>
  </si>
  <si>
    <t>Software elektronik</t>
  </si>
  <si>
    <t xml:space="preserve">sisteme elektronike </t>
  </si>
  <si>
    <t>nr.sistemesh</t>
  </si>
  <si>
    <r>
      <t xml:space="preserve">Detajimi i Kostos Totale të </t>
    </r>
    <r>
      <rPr>
        <b/>
        <sz val="8"/>
        <color indexed="10"/>
        <rFont val="Garamond"/>
        <family val="1"/>
      </rPr>
      <t>Produktit X</t>
    </r>
    <r>
      <rPr>
        <b/>
        <sz val="8"/>
        <color indexed="8"/>
        <rFont val="Garamond"/>
        <family val="1"/>
      </rPr>
      <t xml:space="preserve"> sipas Artikujve Ekonomikë</t>
    </r>
  </si>
  <si>
    <t xml:space="preserve"> </t>
  </si>
  <si>
    <r>
      <t xml:space="preserve">Detajimi i Kostos Totale të </t>
    </r>
    <r>
      <rPr>
        <b/>
        <sz val="8"/>
        <color indexed="10"/>
        <rFont val="Garamond"/>
        <family val="1"/>
      </rPr>
      <t xml:space="preserve">Produktit X </t>
    </r>
    <r>
      <rPr>
        <b/>
        <sz val="8"/>
        <color indexed="8"/>
        <rFont val="Garamond"/>
        <family val="1"/>
      </rPr>
      <t>sipas Artikujve Ekonomikë</t>
    </r>
  </si>
  <si>
    <t xml:space="preserve">Kosto totale e produktit </t>
  </si>
  <si>
    <t>Buxheti  2025-2027</t>
  </si>
  <si>
    <t>DEPARTAMENTI I ADMINISTRATES PUBLIKE</t>
  </si>
  <si>
    <t>Departamenti i Administratës Publike  zhvillon politika dhe strategji . Ai synon: zhvillimin dhe menaxhimin e burimeve njerëzore, si dhe thellimin e reformës në shërbimin civil ,zgjerimin e fushës së veprimit të këtij kuadri ligjor,  përcaktimin e standarteve të njëjta për nëpunësit civilë dhe punonjësit e tjerë të administratës publike, në kuptimin e rregullimit të marrëdhënieve të punës, pranimit në administratën publike, ecjen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</si>
  <si>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xml:space="preserve"> Departamenti i Administratës Publike ka për qëllim sigurimin e një shërbimi civil të qëndrueshëm, profesional, të bazuar në meritë, integritet moral dhe paanësi politike
</t>
  </si>
  <si>
    <t>Procedura konkurimi ,konkurse pranimi në shërbimin civil, lëvizje paralele, ngritje në detyrë</t>
  </si>
  <si>
    <t>Përfaqësim në procese gjyqësore, komisione disiplinore dhe procese  monitorimi të kryera</t>
  </si>
  <si>
    <t>Programe në fushën e shërbimit civil  dhe strategji të miratuara ,raportime të kryera</t>
  </si>
  <si>
    <t xml:space="preserve">Strategji të miratuara </t>
  </si>
  <si>
    <t>Raporte monitorimi të kryera</t>
  </si>
  <si>
    <t>Akte ligjore e nënligjore të hartuara , politika të ndërmarra për zhvillimin profesional ,interpretime dhe dhënie mendimi</t>
  </si>
  <si>
    <t xml:space="preserve">Politika të ndërmarra për zhvillimin profesional </t>
  </si>
  <si>
    <t>Procese monitorimi të kryera</t>
  </si>
  <si>
    <t>Administrimi dhe funksionimi i DAP</t>
  </si>
  <si>
    <t xml:space="preserve">Rritja e performances së menaxhimit të burimeve njerëzore të shërbimit civil, ndërtimit të institutcioneve dhe organizimi i sistemit të pagave në administratën publike. Ngritja e kapacitetve të administratës publike me qëllim rritjen e efiçencës dhe përgjegjshmërisë së nëpunësve publikë dhe  monitorimi i zbatimit të legjislacionit të shërbimit civil </t>
  </si>
  <si>
    <t>Realizimi I  performances së menaxhimit të burimeve njerëzore të shërbimit civil</t>
  </si>
  <si>
    <t>Procedura konkurimi në shërbimin civil</t>
  </si>
  <si>
    <t>Zhvillimi i procedurave të konkurimit në institucionet e administratës shtetërore (Konkurse pranimi në shërbimin civil, lëvizje paralele, ngritje në detyrë)</t>
  </si>
  <si>
    <t>Numër procedurash</t>
  </si>
  <si>
    <t>Përfaqësim në procese gjyqësore dhe komisione disiplinore</t>
  </si>
  <si>
    <t>Përfaqësimi i Departamentit të Administratës Publike në procese gjyqësore ku është palë dhe pjesëmarrje në komisione disiplinore.</t>
  </si>
  <si>
    <t>Numër procedurash/procesesh</t>
  </si>
  <si>
    <t>Detajimi i Kostos Totale të Produktit 2 sipas Artikujve Ekonomikë</t>
  </si>
  <si>
    <t xml:space="preserve">Programe/projekte ne fushën e shërbimit civil </t>
  </si>
  <si>
    <t>Hartimi i programeve dhe projekteve dhe përdorimi i mjeteve inovative për menaxhimin e burimeve njerëzore</t>
  </si>
  <si>
    <t>Numër programesh/projektesh</t>
  </si>
  <si>
    <t>Detajimi i Kostos Totale të Produktit 3 sipas Artikujve Ekonomikë</t>
  </si>
  <si>
    <t>Hartimi dhe rishikimi i strategjive të miratuara në kuadër të reformës në administratës publike</t>
  </si>
  <si>
    <t>Numër strategji/plan veprimi</t>
  </si>
  <si>
    <t>Detajimi i Kostos Totale të Produktit 4 sipas Artikujve Ekonomikë</t>
  </si>
  <si>
    <r>
      <rPr>
        <b/>
        <sz val="11"/>
        <rFont val="Times New Roman"/>
        <family val="1"/>
      </rPr>
      <t xml:space="preserve">Produkti 5 </t>
    </r>
    <r>
      <rPr>
        <sz val="11"/>
        <rFont val="Times New Roman"/>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</si>
  <si>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</si>
  <si>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</si>
  <si>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</si>
  <si>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</si>
  <si>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Akte ligjore dhe nënligjore te hartuara</t>
  </si>
  <si>
    <t xml:space="preserve">Hartimi i akteve ligjore dhe nënligjore në fushën e pagave, burimeve njerëzore dhe në fushën e organizimit të institucioneve </t>
  </si>
  <si>
    <t>numër aktesh</t>
  </si>
  <si>
    <t>Detajimi i Kostos Totale të Produktit 6 sipas Artikujve Ekonomikë</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</si>
  <si>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</si>
  <si>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</si>
  <si>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</si>
  <si>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</si>
  <si>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</si>
  <si>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</si>
  <si>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</si>
  <si>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</si>
  <si>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Procese për sigurimin e mirëfunksionimit të institucionit</t>
  </si>
  <si>
    <t>Procese</t>
  </si>
  <si>
    <t>Detajimi i Kostos Totale të Produktit 9 sipas Artikujve Ekonomikë</t>
  </si>
  <si>
    <t>Blerje e pajisje  zyre dhe komjuterike</t>
  </si>
  <si>
    <t>Pajise zyre</t>
  </si>
  <si>
    <t>Kodi     18AP601</t>
  </si>
  <si>
    <t>Blerje  pajisje  zyre  dhe kompjuterike  për sigurimin e ambienteve të përshtashme për mirëfunksionimin e DAP</t>
  </si>
  <si>
    <t>Kodi i Projektit të Investimeve  M870290</t>
  </si>
  <si>
    <t xml:space="preserve">Rikonstruksion Godine </t>
  </si>
  <si>
    <t>M870290</t>
  </si>
  <si>
    <t>M2 te rikostruktuar/Godine e rikostruktuar</t>
  </si>
  <si>
    <t xml:space="preserve">IPA 2014 Zbatimi i reformes se Sherbimit Civil ne Administraten Publike </t>
  </si>
  <si>
    <t>Zbatimi i reformes se Sherbimit Civil ne Administraten Publike</t>
  </si>
  <si>
    <t>Kodi  18BP504</t>
  </si>
  <si>
    <t xml:space="preserve">Nr reformash </t>
  </si>
  <si>
    <t>Pagesë TVSH</t>
  </si>
  <si>
    <t>Kodi  18AP802</t>
  </si>
  <si>
    <t>Pagesa e TVSH për projekte</t>
  </si>
  <si>
    <t>Politika Ekzistuese</t>
  </si>
  <si>
    <t>Shërbime të tjera</t>
  </si>
  <si>
    <t>01150</t>
  </si>
  <si>
    <t>Aktivitete në AKSIK</t>
  </si>
  <si>
    <t>Qëllimi e Politikës së Programit</t>
  </si>
  <si>
    <t>Sigurimi i informacionit të klasifikuar "sekret shtetëror", të NATO-s, BE-s, shteteve e organizatave të tjera ndërkombëtare.</t>
  </si>
  <si>
    <t>Treguesi i Performancës në nivel Qëllimi</t>
  </si>
  <si>
    <t>Raste të konstatuara të shkeljes së sigurisë kundrejt totalit të rasteve.</t>
  </si>
  <si>
    <t>Trend zbritës</t>
  </si>
  <si>
    <t>Objektivi i Politikës së Programit</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</si>
  <si>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</si>
  <si>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</si>
  <si>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Përputhshmëria e akteve tona me aktet e BE-së.</t>
  </si>
  <si>
    <t>Përqindja e punonjësve të trajnuar në fushën e sigurisë kombëtare kundrejt totalit.</t>
  </si>
  <si>
    <t>Trend rritës</t>
  </si>
  <si>
    <t>Numri i punonjësve të pajisur me çertifikatë sigurie kundrejt totalit të kërkesave.</t>
  </si>
  <si>
    <t>Numri i femrave në nivelet drejtuese kundrejt totalit.</t>
  </si>
  <si>
    <t xml:space="preserve">Produktet për Objektivin </t>
  </si>
  <si>
    <t xml:space="preserve">Shpenzimet Korrente </t>
  </si>
  <si>
    <t>Certifikata Sigurie Personi, Industriale dhe Sistemesh.</t>
  </si>
  <si>
    <t>Veprimtari administrative dhe operative në përmbushje të Qëllimit të Politikës së Programit</t>
  </si>
  <si>
    <t xml:space="preserve">Numer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</si>
  <si>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</si>
  <si>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Blerje orendi zyre dhe kompjuterike</t>
  </si>
  <si>
    <t>Orendi zyre</t>
  </si>
  <si>
    <t>Kodi i Projektit sipas listës së investimeve</t>
  </si>
  <si>
    <t>18AN601</t>
  </si>
  <si>
    <t>Pajisje zyre dhe kompjuterike</t>
  </si>
  <si>
    <t xml:space="preserve">Hartim projekti (Projekt elektrik, për tokëzimin e ndërtesës së AKSIK) </t>
  </si>
  <si>
    <t>M870022</t>
  </si>
  <si>
    <t>Sherbime te tjera</t>
  </si>
  <si>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</si>
  <si>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</si>
  <si>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Perqindja/Numri  rasteve te diskriminimit te pakicave kombetare kundrejt totalit te diskriminimeve</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</si>
  <si>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</si>
  <si>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Perqindja e takimeve /aktiviteteve te realizuara kundrejt  takimeve /aktiviteteve te parashikuara </t>
  </si>
  <si>
    <t>Rend rrites</t>
  </si>
  <si>
    <t>Perqindja e  projekteve te realizuara kundrejt  projekteve te paraqitura</t>
  </si>
  <si>
    <t>Takime te kryera/Aktivitete</t>
  </si>
  <si>
    <t>Takime periodike me perfaqesuesit e PK per tu informuar mbi ecurine e problematikave te tyre dhe amendimin e kuadrit ligjor si dhe aktivitete te perbashketa me institucione te ngjashme te fushes.</t>
  </si>
  <si>
    <t xml:space="preserve">Nr.takimesh/aktivitetesh
</t>
  </si>
  <si>
    <t xml:space="preserve">Projekte/nisma te financuara </t>
  </si>
  <si>
    <t xml:space="preserve">Mbeshtetja e nismave dhe projekteve që synojnë mbrojtjen e të drejtave të pakicave kombëtare, ruajtjen dhe promovimin e identitetit të tyre të dallueshëm kulturor, etnik, gjuhësor, tradicional dhe fetar të pakicave kombëtare.
</t>
  </si>
  <si>
    <t>Nr Projektesh</t>
  </si>
  <si>
    <t>Pajisje te blera kompjuterike dhe zyre</t>
  </si>
  <si>
    <t>Pajisje kompjuterike dhe zyre</t>
  </si>
  <si>
    <t>Pajisje per godinen e re</t>
  </si>
  <si>
    <t>xxxxx</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</si>
  <si>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</si>
  <si>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</si>
  <si>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</si>
  <si>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</si>
  <si>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Programimi i inspektimeve me bazw risku pwr Inspektoratet Shtetwrore dhe Vendore, nwpwrmjet sistemit "e-Inspektimi", dhe kryerja e procesit inspektues me dokumenta tw standartizuara</t>
  </si>
  <si>
    <t>Numri I Inspektorateve shteterore qe kryejne inspektime online me bazw risku</t>
  </si>
  <si>
    <t>Numri I inspektimeve te realizuara online nga Inspektoratet shteterore kundrejt numrit total te inspektimeve tw planifikuara</t>
  </si>
  <si>
    <t>Inspektime te kryera</t>
  </si>
  <si>
    <t>Numri I inspektimeve te kryera nga 16 Inspektoratet Shteterore, koordinimi dhe  mbikqyerja e kerkesave ligjore  ne fushen e  inspektimit per inspektoratet shteterore.</t>
  </si>
  <si>
    <t>Nr. Inspektimesh</t>
  </si>
  <si>
    <r>
      <t xml:space="preserve">Detajimi i Kostos Totale të </t>
    </r>
    <r>
      <rPr>
        <b/>
        <sz val="8"/>
        <color rgb="FFFF0000"/>
        <rFont val="Garamond"/>
        <family val="1"/>
      </rPr>
      <t>Produktit 1</t>
    </r>
    <r>
      <rPr>
        <b/>
        <sz val="8"/>
        <color rgb="FF000000"/>
        <rFont val="Garamond"/>
        <family val="1"/>
      </rPr>
      <t xml:space="preserve"> sipas Artikujve Ekonomikë</t>
    </r>
  </si>
  <si>
    <t>Projekti Nr.1</t>
  </si>
  <si>
    <t>Blerje pajisjesh te ndryshme</t>
  </si>
  <si>
    <t>Pajisje informatike te blera</t>
  </si>
  <si>
    <t>18AO601</t>
  </si>
  <si>
    <t xml:space="preserve">  kompjutera per punonjesit,  fotokopje, tableta per sistemin online(palisje hardwere) per inspektoret shteterore etj</t>
  </si>
  <si>
    <r>
      <t xml:space="preserve">Detajimi i Kostos Totale të </t>
    </r>
    <r>
      <rPr>
        <b/>
        <sz val="8"/>
        <color rgb="FFFF0000"/>
        <rFont val="Garamond"/>
        <family val="1"/>
      </rPr>
      <t xml:space="preserve">Produktit 1 </t>
    </r>
    <r>
      <rPr>
        <b/>
        <sz val="8"/>
        <color rgb="FF000000"/>
        <rFont val="Garamond"/>
        <family val="1"/>
      </rPr>
      <t>sipas Artikujve Ekonomikë</t>
    </r>
  </si>
  <si>
    <t>Blerje automjet elektrik</t>
  </si>
  <si>
    <t>M870194</t>
  </si>
  <si>
    <t>Mobilimi I zyrave, pajisje te tjera</t>
  </si>
  <si>
    <t>Nr pajisjesh</t>
  </si>
  <si>
    <r>
      <t xml:space="preserve">Detajimi i Kostos Totale të </t>
    </r>
    <r>
      <rPr>
        <b/>
        <sz val="8"/>
        <color rgb="FFFF0000"/>
        <rFont val="Garamond"/>
        <family val="1"/>
      </rPr>
      <t xml:space="preserve">Produktit 2 </t>
    </r>
    <r>
      <rPr>
        <b/>
        <sz val="8"/>
        <color rgb="FF000000"/>
        <rFont val="Garamond"/>
        <family val="1"/>
      </rPr>
      <t>sipas Artikujve Ekonomikë</t>
    </r>
  </si>
  <si>
    <t>Projekti Nr.2</t>
  </si>
  <si>
    <t>Pajisje hardware per sistemimin online te inspekimit</t>
  </si>
  <si>
    <t>Nr. pajisje</t>
  </si>
  <si>
    <t xml:space="preserve">Ofrimin direkt të shërbimeve publike, për të garantuar bashkëqeverisje e gjithëperfshirje në politikbërje dhe vendimmarrje, nëpërmjet ndërveprimit në platformen elektronike (Me ty, per Shqiperinë që duam) të qytetarëve, organizatave jofitimprurese e sipërmarrjes private me administratën shtetërore dhe institucionet qeverisë, si dhe mbështetjen e projekteve e të programeve për një shoqëri të hapur dhe për institucione më pranë qytetarëve, shoqërisë civile, rinisë dhe aktoreve të tjerë, në fusha të ndryshme si inovacioni, krijimtaria, transparenca, arsimi, rinia, shkenca, arti, kultura, grupet vulnerabël. </t>
  </si>
  <si>
    <t>Kthimi i pergjigjeve dhe mundesisht zgjidhja e problematikave te ndryshme te qytetareve ne raport me institucionet shteterore</t>
  </si>
  <si>
    <t>% e Nr të ankesave të shqyrtuara ne platforme</t>
  </si>
  <si>
    <t>% e projekteve e te programeve te mbeshtetura per nje shoqeri te hapur dhe per institucione me prane qytetareve.</t>
  </si>
  <si>
    <t>Realizimi dhe rritja e cilësise së bashkëqeverisjes dhe gjithëperfshirjes në politikbërje dhe vendimmarrje nëpermjet Platformes (Me ty, per Shqiperine qe duam)</t>
  </si>
  <si>
    <t>Produkti 1 AB</t>
  </si>
  <si>
    <t>Ankesa të shqyrtuara</t>
  </si>
  <si>
    <t>Shqyrtimi i të gjitha ankesave të qytetarëve, që lidhen me problematika me institucionet e ndryshme shtetërore</t>
  </si>
  <si>
    <t>Nr ankesave</t>
  </si>
  <si>
    <r>
      <rPr>
        <b/>
        <sz val="12"/>
        <color rgb="FFFF0000"/>
        <rFont val="Times New Roman"/>
        <family val="1"/>
      </rPr>
      <t>Produkti 2</t>
    </r>
    <r>
      <rPr>
        <sz val="12"/>
        <color theme="1"/>
        <rFont val="Times New Roman"/>
        <family val="1"/>
      </rPr>
      <t>(shto produkte sipas rastit)</t>
    </r>
  </si>
  <si>
    <t>Produkti 1 AC</t>
  </si>
  <si>
    <t>Ankesa te shqyrtuara</t>
  </si>
  <si>
    <t>Produkti 2 AC</t>
  </si>
  <si>
    <t>Aktivitet te kryera</t>
  </si>
  <si>
    <t>Aktivitet, evente te ndryshme per promovim artisesh</t>
  </si>
  <si>
    <t>Nr aktivitetesh</t>
  </si>
  <si>
    <r>
      <t>Detajimi i Kostos Totale të</t>
    </r>
    <r>
      <rPr>
        <b/>
        <sz val="12"/>
        <color rgb="FFFF0000"/>
        <rFont val="Times New Roman"/>
        <family val="1"/>
      </rPr>
      <t xml:space="preserve"> Produktit 2 </t>
    </r>
    <r>
      <rPr>
        <b/>
        <sz val="12"/>
        <color theme="1"/>
        <rFont val="Times New Roman"/>
        <family val="1"/>
      </rPr>
      <t>sipas Artikujve Ekonomikë</t>
    </r>
  </si>
  <si>
    <r>
      <rPr>
        <b/>
        <sz val="12"/>
        <color rgb="FFFF0000"/>
        <rFont val="Times New Roman"/>
        <family val="1"/>
      </rPr>
      <t>Produkti 3</t>
    </r>
    <r>
      <rPr>
        <sz val="12"/>
        <color theme="1"/>
        <rFont val="Times New Roman"/>
        <family val="1"/>
      </rPr>
      <t>(shto produkte sipas rastit)</t>
    </r>
  </si>
  <si>
    <r>
      <t>Detajimi i Kostos Totale të</t>
    </r>
    <r>
      <rPr>
        <b/>
        <sz val="12"/>
        <color rgb="FFFF0000"/>
        <rFont val="Times New Roman"/>
        <family val="1"/>
      </rPr>
      <t xml:space="preserve"> Produktit X </t>
    </r>
    <r>
      <rPr>
        <b/>
        <sz val="12"/>
        <color theme="1"/>
        <rFont val="Times New Roman"/>
        <family val="1"/>
      </rPr>
      <t>sipas Artikujve Ekonomikë</t>
    </r>
  </si>
  <si>
    <t>Blerje paisje kompjuterike dhe materiale zyre</t>
  </si>
  <si>
    <t>MXXXXX</t>
  </si>
  <si>
    <t>xx</t>
  </si>
  <si>
    <r>
      <t xml:space="preserve">Detajimi i Kostos Totale të </t>
    </r>
    <r>
      <rPr>
        <b/>
        <sz val="12"/>
        <color rgb="FFFF0000"/>
        <rFont val="Times New Roman"/>
        <family val="1"/>
      </rPr>
      <t>Produktit X</t>
    </r>
    <r>
      <rPr>
        <b/>
        <sz val="12"/>
        <color theme="1"/>
        <rFont val="Times New Roman"/>
        <family val="1"/>
      </rPr>
      <t xml:space="preserve"> sipas Artikujve Ekonomikë</t>
    </r>
  </si>
  <si>
    <r>
      <t xml:space="preserve">Detajimi i Kostos Totale të </t>
    </r>
    <r>
      <rPr>
        <b/>
        <sz val="12"/>
        <color rgb="FFFF0000"/>
        <rFont val="Times New Roman"/>
        <family val="1"/>
      </rPr>
      <t xml:space="preserve">Produktit X </t>
    </r>
    <r>
      <rPr>
        <b/>
        <sz val="12"/>
        <color theme="1"/>
        <rFont val="Times New Roman"/>
        <family val="1"/>
      </rPr>
      <t>sipas Artikujve Ekonomikë</t>
    </r>
  </si>
  <si>
    <t xml:space="preserve">FORMAT 2: FORMATI STANDARD I PËRGATITJES SË KËRKESAVE BUXHETORE PBA 2025-2027 </t>
  </si>
  <si>
    <t>Buxheti   2025-2027</t>
  </si>
  <si>
    <t>Planifikimi, Menaxhimi dhe Administrim</t>
  </si>
  <si>
    <t xml:space="preserve">Auditimi me përgjegjësi i zbatimit të dispozitave ligjore nga subjektet që perfitojne fonde nga BE për Programet IPA dhe IPARD , i zbatimit të dispozitave ligjore nga Audituesit e Agjencise. 
</t>
  </si>
  <si>
    <t>Kryerja e veprimtarisë audituese me qëllim verifikim e vërtetësisë, saktësisë së raporteve dhe pasqyrave financiare vjetore , si dhe llogarive vjetore që mbështesin këto pasqyra.</t>
  </si>
  <si>
    <t xml:space="preserve">Emërtimi i Treguesit 1                             Norma e uljes së pasaktesive dhe pavertetesive të raporteve dhe pasqyrave/deklaratave financiare vjetore, si dhe të llogarive vjetore që mbështetin këto pasqyra/deklarata .                                                                   </t>
  </si>
  <si>
    <t>Emërtimi i Treguesit 2                                 Ulja e paligjshmërisë dhe parregullsisë së transaksioneve përkatëse.</t>
  </si>
  <si>
    <t xml:space="preserve">Emërtimi i Treguesit 3                                                    Nr i femrave ne nivelet drejtuese kundrejt totalit                     </t>
  </si>
  <si>
    <t>Përputhshmëria e sistemit të menaxhimit dhe kontrollit me Marrëveshjen kuadër dhe çdo marrëveshje tjetër të lidhur ndërmjet Komisionit Evropian dhe Republikës së Shqipërisë në kuadër të Programit IPA.</t>
  </si>
  <si>
    <t>Norma e uljes së veprimeve që bien ndesh me dispozitat e vendosura në Marrëveshjen kuadër dhe cdo dsipozitë tjetër ligjore në fuqi , që përcakoton dhënien dhe përdorimin e fondeve të programit IPA</t>
  </si>
  <si>
    <t>Norma e përmiresimit të eficensës në evidentimin e paligjshmërisë dhe parregullsisë së transaksioneve</t>
  </si>
  <si>
    <t>98704AA</t>
  </si>
  <si>
    <t xml:space="preserve">Auditime të kryera për sistemin e menaxhimit dhe kontrollin e fondeve IPA të menaxhimit të decentralizuar. </t>
  </si>
  <si>
    <t>Numër Auditimesh</t>
  </si>
  <si>
    <r>
      <t xml:space="preserve">Detajimi i Kostos Totale të </t>
    </r>
    <r>
      <rPr>
        <b/>
        <sz val="12"/>
        <color indexed="10"/>
        <rFont val="Garamond"/>
        <family val="1"/>
      </rPr>
      <t>Produktit 1</t>
    </r>
    <r>
      <rPr>
        <b/>
        <sz val="12"/>
        <color indexed="8"/>
        <rFont val="Garamond"/>
        <family val="1"/>
      </rPr>
      <t xml:space="preserve"> sipas Artikujve Ekonomikë</t>
    </r>
  </si>
  <si>
    <r>
      <rPr>
        <b/>
        <sz val="12"/>
        <color indexed="10"/>
        <rFont val="Garamond"/>
        <family val="1"/>
      </rPr>
      <t>Produkti 2</t>
    </r>
    <r>
      <rPr>
        <sz val="12"/>
        <color indexed="8"/>
        <rFont val="Garamond"/>
        <family val="1"/>
      </rPr>
      <t>(shto produkte sipas rastit)</t>
    </r>
  </si>
  <si>
    <r>
      <t>Detajimi i Kostos Totale të</t>
    </r>
    <r>
      <rPr>
        <b/>
        <sz val="12"/>
        <color indexed="10"/>
        <rFont val="Garamond"/>
        <family val="1"/>
      </rPr>
      <t xml:space="preserve"> Produktit X </t>
    </r>
    <r>
      <rPr>
        <b/>
        <sz val="12"/>
        <color indexed="8"/>
        <rFont val="Garamond"/>
        <family val="1"/>
      </rPr>
      <t>sipas Artikujve Ekonomikë</t>
    </r>
  </si>
  <si>
    <r>
      <rPr>
        <b/>
        <sz val="12"/>
        <color indexed="10"/>
        <rFont val="Garamond"/>
        <family val="1"/>
      </rPr>
      <t>Produkti 3</t>
    </r>
    <r>
      <rPr>
        <sz val="12"/>
        <color indexed="8"/>
        <rFont val="Garamond"/>
        <family val="1"/>
      </rPr>
      <t>(shto produkte sipas rastit)</t>
    </r>
  </si>
  <si>
    <t>Blerje pajisje të ndryshme</t>
  </si>
  <si>
    <t>Pajise elektronike</t>
  </si>
  <si>
    <t xml:space="preserve">Pajisje kompjuterike dhe pajisje zyre sipas nevojave te institucionit </t>
  </si>
  <si>
    <r>
      <t xml:space="preserve">Detajimi i Kostos Totale të </t>
    </r>
    <r>
      <rPr>
        <b/>
        <sz val="12"/>
        <color indexed="10"/>
        <rFont val="Garamond"/>
        <family val="1"/>
      </rPr>
      <t>Produktit X</t>
    </r>
    <r>
      <rPr>
        <b/>
        <sz val="12"/>
        <color indexed="8"/>
        <rFont val="Garamond"/>
        <family val="1"/>
      </rPr>
      <t xml:space="preserve"> sipas Artikujve Ekonomikë</t>
    </r>
  </si>
  <si>
    <t xml:space="preserve">Shënim: Shpjegoni supozimet dhe llogaritjet për Produktin 1 </t>
  </si>
  <si>
    <t>Misioni ynë është të kontribuojmë për zhvillimin e qëndrueshëm të territorit të udhëhequr nga strategjitë e mirëplanifikuara dhe programet afatmesme e afgjata të zhvillimit; të sigurojmë zbatimin e ligjit dhe akteve nënligjore në fuqi që garantojnë mirëplanifikimin e territorit; si edhe të mbështesim dialogun profesional në fushën e planifikimit të territorit, duke përhapur njohuritë e fituara gjatë eksperiencës sonë në këtë fushë.</t>
  </si>
  <si>
    <t>Procesi i planifikimit te territorit, zhvillimi  I qendrueshem I tij,  hartimi në bashkëpunim dhe bashkërendimi i proceseve te hartimit të dokumenteve të planifikimit të territorit, si dhe sigurimi i bashkërendimit ndërmjet autoriteteve të planifikimit të territorit, si atë horizontal (mes institucioneve të pushtetit qendror), ashtu edhe atë vertikal (mes institucioneve vendore e qendrore). Udhëheq, koordinon dhe ndërlidh veprimtaritë për modernizimin e modelit të planifikimit dhe promovimin e praktikave novatore në projektim urban dhe planifikim.</t>
  </si>
  <si>
    <t>Rritja e transparencës në politikat territoriale, ekonomike dhe sociale</t>
  </si>
  <si>
    <t>PDYV (Planet e detyruara vendore) procesi i rindertimit; programet e procesit
të rindërtimit, funksionimin e fondit të rindërtimit dhe procedurat përkatëse.</t>
  </si>
  <si>
    <t>Planifikimi dhe zhvillimi i qëndrueshëm i territorit</t>
  </si>
  <si>
    <t>Administratë funksionale për realizimin e politikave të Planifikimit Urban</t>
  </si>
  <si>
    <t>% e punonjësve të trajnuar mbi politikat e planifikimit urban kundrejt totalit</t>
  </si>
  <si>
    <t>Raporti femra/meshkuj në pozicione drejtuese (femrat dominojnë me 80%)</t>
  </si>
  <si>
    <t>Plane të Përgjithshme Kombëtare/Plane Vendore të hartuara</t>
  </si>
  <si>
    <t>Sigurimi i sherbimeve per realizimin e politikave te planifikimit, Hartimi i planeve te pergjithshme kombetare, planeve vendore</t>
  </si>
  <si>
    <t>nr. planesh te hartuara</t>
  </si>
  <si>
    <t>Pajisje informatike te blera (licenca, kompjutera ..)</t>
  </si>
  <si>
    <t>Pajisje informatike te blera (kompjutera, licenca)</t>
  </si>
  <si>
    <t>Realizimi i ketij projekti ka si objektiv te sjelle ne parametra bashkohore per  funksionimin e pajisjeve informatike ne AKPT si dhe  Pajisja me licenca ARCGIS desktop Advance del domosdoshmeri per funksionimin e procesit te punes GIS, pasi ky aplikacion krijon / menaxhon / kontrollon /përpunon gjeodatabasa për Plane në nivel vendor dhe qëndor, ruan te dhenat dhe ka kapacitete shumë të mira analitike, topologjike dhe ofron rezultate më të besueshme. Ky projekt perputhet me qellimet dhe objektivat e programit ne fushen e zhvillimit te territorit dhe me ndihmen e këtij aplikacioni proçeset e punës organizohen dhe kryen me një saktesi shumë të larte.</t>
  </si>
  <si>
    <t>Pajisje ZYRE</t>
  </si>
  <si>
    <t>Realizimi i ketij projekti ka si objektiv te sjelle ne parametra bashkohore   funksionimin dhe mbarevajtjen e punes  ne AKPT , realizimi i ketij projekti eshte  domosdoshmeri per funksionimin e procesit te punes. Ky projekt perputhet me qellimet dhe objektivat e AKPT-se ne fushen e zhvillimit te territorit duke bere qe proçeset e punës te  organizohen dhe te kryen ne kohe reale dhe me cilesi.</t>
  </si>
  <si>
    <t>Nr. Pajisjesh</t>
  </si>
  <si>
    <r>
      <t xml:space="preserve">Detajimi i Kostos Totale të </t>
    </r>
    <r>
      <rPr>
        <b/>
        <sz val="8"/>
        <color rgb="FFFF0000"/>
        <rFont val="Garamond"/>
        <family val="1"/>
      </rPr>
      <t xml:space="preserve">Produktit Pajisje zyre </t>
    </r>
    <r>
      <rPr>
        <b/>
        <sz val="8"/>
        <color theme="1"/>
        <rFont val="Garamond"/>
        <family val="1"/>
      </rPr>
      <t>sipas Artikujve Ekonomikë</t>
    </r>
  </si>
  <si>
    <t>Planifikimi ne nivel qendror dhe Monitorimi i Territorit</t>
  </si>
  <si>
    <t>18AN901</t>
  </si>
  <si>
    <t xml:space="preserve">Projekti konsiston në vlerësim dhe analizë të gjendjes ekzistuese të territorit dhe ndryshimeve të ndodhura prej vitit 2015 deri më tani, vlerësim të potencialeve, risqeve dhe mundësive që paraqet territori për zhvillim të qëndrueshëm ekonomik, social dhe mjedisor.  Dokumenti do të shërbejnë si referencë dhe udhëzues për stafet e  administratës lokale për zbatimin e planeve lokale.
</t>
  </si>
  <si>
    <t>Nr. Projektesh</t>
  </si>
  <si>
    <t xml:space="preserve">Projekti "ARSINOE" - Financim i huaj (Grant) </t>
  </si>
  <si>
    <t>Rajone me aftësi ripërtëritëse ndaj kushteve klimatike përmes zgjidhjeve sistematike dhe inovacioneve/Horizon 2020</t>
  </si>
  <si>
    <t>18BS402</t>
  </si>
  <si>
    <t xml:space="preserve"> Ky projekt nxit zhvillimin e qëndrueshëm, rritjen e ekosistemit në nivel Evropian.  Projekti është një paketë e plotë inovacioni, e cila bën kalimin nga kërkuesit të përdoruesit fundorë,. Sistemi i Inovacionit (SIA), integrin aspekte teknologjike, digjitale, të kuadrit ekonomik, vendimmarrës dhe mjedisor; </t>
  </si>
  <si>
    <t>Nr.projekti</t>
  </si>
  <si>
    <t>PROJEKT IDE "EXPO ALBANIA"</t>
  </si>
  <si>
    <t>Produkti  3</t>
  </si>
  <si>
    <t>Projekt ide "EXPO ALBANIA"</t>
  </si>
  <si>
    <t>18AN903</t>
  </si>
  <si>
    <t>Realizimi i Projektit EXPO Albania do të jetë një vlerë e shtuar në zhvillimin ekonomik të Shqipërisë, duke e bërë atë një destinacion edhe më atraktiv për investimet e huaja direkte falë kapacitetit të shtuar për zhvillimin e eventeve dhe ekspozitave ndërkombëtare, duke forcuar sektorët kryesorë si turizmi dhe bujqësia, dhe si rrjedhojë duke përshpejtuar procesin e integrimit.</t>
  </si>
  <si>
    <r>
      <t xml:space="preserve">Detajimi i Kostos Totale të </t>
    </r>
    <r>
      <rPr>
        <b/>
        <sz val="8"/>
        <color rgb="FFFF0000"/>
        <rFont val="Garamond"/>
        <family val="1"/>
      </rPr>
      <t xml:space="preserve">Produktit </t>
    </r>
    <r>
      <rPr>
        <b/>
        <sz val="8"/>
        <color theme="1"/>
        <rFont val="Garamond"/>
        <family val="1"/>
      </rPr>
      <t>sipas Artikujve Ekonomikë</t>
    </r>
  </si>
  <si>
    <t>Shërbime të Tjera</t>
  </si>
  <si>
    <t xml:space="preserve">"Sekretariati teknik i KEK u mundëson bizneseve të adresojnë shqetësimet e tyre dhe të gjejnë përkrahje në 
mënyrë që propozimet e tyre t’u përcillen institucioneve politikëbërëse dhe vendimmarrëse, për reduktimin 
e  pengesave  administrative  me  të  cilat  ndeshet  biznesi  në  veprimtarinë  e  përditshme,  të  evidentuara  si  
problematike,  nëpërmjet  përmirësimit  të  cilësisë  së  shërbimeve  publike  ndaj  sipërmarrjes  dhe  klimës  së  
biznesit në Shqipëri. 
"                     </t>
  </si>
  <si>
    <t xml:space="preserve">Sekretariati teknik i KEK kryen funksione  ndihmëse, administrative e këshilluese duke mbështetur KEK, ku më specifikisht grumbullon dhe përpunon komente, vërejtje apo sugjerime të grupeve të interesit.			
</t>
  </si>
  <si>
    <t>Sekretariati teknik i KEK kryen funksione ndihmëse, administrative e këshilluese duke mbështetur KEK, ku më specifikisht grumbullon dhe përpunon komente, vërejtje apo sugjerime të grupeve të interesit.</t>
  </si>
  <si>
    <t>Aktiviete te kryera ne fushen e Sipermarrjes (98704AK)</t>
  </si>
  <si>
    <t xml:space="preserve">Aktivitete te kryera ne fushen e Sipermarrjes, duke organizuar takime konsultative me grupet e interesit/bizneset dhe institucionet pergjegjes te fushes			
</t>
  </si>
  <si>
    <t xml:space="preserve">Nr. Aktivitetesh			
</t>
  </si>
  <si>
    <r>
      <rPr>
        <b/>
        <sz val="8"/>
        <color theme="1"/>
        <rFont val="Garamond"/>
        <family val="1"/>
      </rPr>
      <t xml:space="preserve">Detajimi i Kostos Totale të </t>
    </r>
    <r>
      <rPr>
        <b/>
        <sz val="8"/>
        <color rgb="FFFF0000"/>
        <rFont val="Garamond"/>
        <family val="1"/>
      </rPr>
      <t>Produktit 1</t>
    </r>
    <r>
      <rPr>
        <b/>
        <sz val="8"/>
        <color theme="1"/>
        <rFont val="Garamond"/>
        <family val="1"/>
      </rPr>
      <t xml:space="preserve"> sipas Artikujve Ekonomikë</t>
    </r>
  </si>
  <si>
    <t xml:space="preserve">Blerje pajisje elektonike			
</t>
  </si>
  <si>
    <t xml:space="preserve">Nr. i pajisjeve			
</t>
  </si>
  <si>
    <r>
      <rPr>
        <b/>
        <sz val="8"/>
        <color theme="1"/>
        <rFont val="Garamond"/>
        <family val="1"/>
      </rPr>
      <t xml:space="preserve">Detajimi i Kostos Totale të </t>
    </r>
    <r>
      <rPr>
        <b/>
        <sz val="8"/>
        <color rgb="FFFF0000"/>
        <rFont val="Garamond"/>
        <family val="1"/>
      </rPr>
      <t xml:space="preserve">Produktit 1 </t>
    </r>
    <r>
      <rPr>
        <b/>
        <sz val="8"/>
        <color theme="1"/>
        <rFont val="Garamond"/>
        <family val="1"/>
      </rPr>
      <t>sipas Artikujve Ekonomikë</t>
    </r>
  </si>
  <si>
    <t xml:space="preserve">Blerje pajisje elektonike		</t>
  </si>
  <si>
    <t>Drejtoria e Pergjithshme Antikorrupsionit siguron parandalimin dhe goditjen e korrupsionit në institucionet e administratës shtetërore/entet publike/shoqëritë tregtare me kapital shtetëror.</t>
  </si>
  <si>
    <t xml:space="preserve"> Kryerja e hetimit administrativ në kuadër të denoncimeve ose ankesave për praktika abuzive, korruptive apo arbitrare për zbatimin e ligjshmërisë, si dhe identifikimin e punonjësve të institucioneve ku DPAK-ja shtrin aktivitetin, të cilët, me veprime apo mosveprime, kanë kryer shkelje të akteve ligjore/nënligjore në fuqi;</t>
  </si>
  <si>
    <t>Përmirësimi i cilësisë se raporteve të monitorimit në fushën e Antikorrupsionit</t>
  </si>
  <si>
    <t>Hartimi, rishikimi dhe monitorimi i strategjive në fushën e Drejtësisë dhe Antikorrupsionit.</t>
  </si>
  <si>
    <t>Tregues performance</t>
  </si>
  <si>
    <t>98704AL - Praktika abuzive/korruptive/abitrate te trajtuara</t>
  </si>
  <si>
    <t>Kryerja e raportit të monitorimit mbi zbatimin e planit të veprimit Antikorrupsion</t>
  </si>
  <si>
    <t>Nr praktikash te trajtuara</t>
  </si>
  <si>
    <t>xxx</t>
  </si>
  <si>
    <t xml:space="preserve">Blerje  pajisje komjuterik/ zyre e për sigurimin e ambienteve të përshtashme për mirëfunksionimin </t>
  </si>
  <si>
    <t>FORMAT 2: FORMATI STANDARD I PËRGATITJES SË KËRKESAVE BUXHETORE PBA 2025 - 2027</t>
  </si>
  <si>
    <t>Buxheti 2025 - 2027</t>
  </si>
  <si>
    <t>SHËRBIME TË TJERA</t>
  </si>
  <si>
    <t>1150</t>
  </si>
  <si>
    <t>2025 - 2027</t>
  </si>
  <si>
    <t>Të sigurojë transparencën në lidhje me politikat, aktivitetet, projektet, eventet, si dhe qëllimin, objektivat, risitë apo problematikat që zgjidhen nëpërmjet akteve të Këshillit të Ministrave dhe të akteve të tjera të Ministrave dhe çdo Institucioni të administratës shtetërore.</t>
  </si>
  <si>
    <t>Informim dhe komunikim me publikun dhe median.</t>
  </si>
  <si>
    <t xml:space="preserve">Buxheti </t>
  </si>
  <si>
    <t xml:space="preserve">Parashikimi </t>
  </si>
  <si>
    <t>Informimi i institucioneve mbi raportimet mediatike; prodhimi i përmbajtjes për komunikimin publik të qeverisë dhe përgatitja e sondazheve qeveritare.</t>
  </si>
  <si>
    <t>Informimi i qytetarëve mbi nismat, vendimet dhe politikat e qeverisë përmes të gjitha mjeteve të komunikimit masiv.</t>
  </si>
  <si>
    <t>Informimi i medias mbi vendimet dhe politikat e qeverisë, si dhe menaxhimi i marrëdhënieve me gazetarët që ndjekin aktivitetin e qeverisë.</t>
  </si>
  <si>
    <t xml:space="preserve">Dhënia e informacionit te qytetarët dhe media mbi veprimtarinë e Ministrive dhe Agjencive të varësisë, si dhe informimi i gazetarëve mbi çështje që lidhen me punën ndërsektoriale të Qeverisë.  </t>
  </si>
  <si>
    <t>Organizimi i aktiviteteve publike të Kryeministrit dhe Kryeministrisë si dhe realizimi i produksionit dhe postproduksionit të materialeve për publikim, lidhur me këto organizime.</t>
  </si>
  <si>
    <t>Rritja e aksesit dhe trasparences të medias,qytetareve në informacionin lidhur me vendimarjen dhe aktivitetet qeveritare</t>
  </si>
  <si>
    <t>Numri i femrave në postet drejtuese</t>
  </si>
  <si>
    <t>98704AN</t>
  </si>
  <si>
    <t xml:space="preserve">Komunikim dhe informim mediatik </t>
  </si>
  <si>
    <t>Numer komunikimesh</t>
  </si>
  <si>
    <r>
      <rPr>
        <b/>
        <sz val="10"/>
        <color theme="1"/>
        <rFont val="Garamond"/>
        <family val="1"/>
      </rPr>
      <t>Produkti 2</t>
    </r>
    <r>
      <rPr>
        <sz val="10"/>
        <color theme="1"/>
        <rFont val="Garamond"/>
        <family val="1"/>
      </rPr>
      <t>(shto produkte sipas rastit)</t>
    </r>
  </si>
  <si>
    <t>Detajimi i Kostos Totale të Produktit X sipas Artikujve Ekonomikë</t>
  </si>
  <si>
    <r>
      <rPr>
        <b/>
        <sz val="10"/>
        <color theme="1"/>
        <rFont val="Garamond"/>
        <family val="1"/>
      </rPr>
      <t>Produkti 3</t>
    </r>
    <r>
      <rPr>
        <sz val="10"/>
        <color theme="1"/>
        <rFont val="Garamond"/>
        <family val="1"/>
      </rPr>
      <t>(shto produkte sipas rastit)</t>
    </r>
  </si>
  <si>
    <t>Cope</t>
  </si>
  <si>
    <t>Detajimi i Kostos Totale të Produktit 1&amp;2 …X sipas Artikujve Ekonomikë</t>
  </si>
  <si>
    <t xml:space="preserve">Përshkrimi i Programit </t>
  </si>
  <si>
    <t xml:space="preserve">Koordinim i ndihmës së huaj lidhur me programet dhe projektet zhvillimore dhe projektet me interes kombëtar duke ofruar mbështetje metodologjike në hartimin e dokumentave strategjikë sektoriale dhe ndësektoriale si dhe mmonitorimin e zbatimit të tyre me qëllim harmonizimin me SKZHIE. </t>
  </si>
  <si>
    <t>Koordinim dhe bashkërendim i ndihmës së huaj si dhe ofrimi i mbështetjes metodologjike në hartimin e dokumentave strategjikë sektoriale dhe ndërsektoriale, monitorimi i zbatimit dhe harmonizimit të tyre me SKZHIE.</t>
  </si>
  <si>
    <t>Hartimi dhe miratimi i dokumentave strategjikë në përputhje me SKZHIE</t>
  </si>
  <si>
    <t>Koordinimi i ndihmës së huaj me qëllim finalizimin e marëveshjeve të financimit/bashkëpunimit</t>
  </si>
  <si>
    <t xml:space="preserve">Koordinimi i ndihmës së huaj, sigurimi i mbështetjes në hartimin e dokumentave strategjikë dhe monitorimi i tyre.  </t>
  </si>
  <si>
    <t>Projekte te perfituara nga IPA Kombetare/Rajonale ne raport me aplikimet</t>
  </si>
  <si>
    <t>Numri i dokumentave strategjikë të miratuar (Strategji, Plane Veprimi etj)</t>
  </si>
  <si>
    <t>Strategji Kombëtare, Sektoriale dhe Ndërsektoriale të koordinuara dhe të monitoruara</t>
  </si>
  <si>
    <t>Kodi i Produktit</t>
  </si>
  <si>
    <t>98704AO</t>
  </si>
  <si>
    <t>Sigurimi i mbështetjes për përgatitjen dhe miratimin e dokumentave strategjikë sipas fushës së përgjegjësisë së institucioneve (Strategji, Plane Veprimi etj), me synim harmonizimin e tyre me SKZHIE.</t>
  </si>
  <si>
    <t>Projekte/programe të përfituara nga IPA Kombëtare/ Rajonale, monitorimi dhe zbatimi i tyre</t>
  </si>
  <si>
    <t>98704AP</t>
  </si>
  <si>
    <t>Koordinimi i  procesit të programimit, monitorimit të zbatimit dhe vlerësimit të asistencës financiare të BE-së, në bashkëpunim  me institucionet shqiptare potencialisht përfituese, me qëllim sigurimin e koherencës së prioriteteve të qeverisë me fokus integrimin në BE</t>
  </si>
  <si>
    <t>Nr projektesh</t>
  </si>
  <si>
    <t>Menaxhimi i portofolit të ndihmës së huaj</t>
  </si>
  <si>
    <t>98704AQ</t>
  </si>
  <si>
    <t>Bashkerendim , negociim dhe nenshkrim I marreveshjeve/memorandumeve te mirekuptimit , protokolleve te bashkepunimit me komunitetin e donatoreve per ndihmen e huaj qe mer KM per programe dhe projekte zhvillimore ne funksion te realizimit te objektivave te SKZHIE-se dhe Integrimit Europian 2022-2030. Hartimi i raportit vjetor te performances se ndihmes se huaj si dhe organizim i takimeve dhe aktiviteteve me komunitetin e donatoreve.</t>
  </si>
  <si>
    <t>Nr i marreveshjeve /raport performance</t>
  </si>
  <si>
    <t>18AN802</t>
  </si>
  <si>
    <t>Krijimi i faqes zyrtare (Web) të SASPAC</t>
  </si>
  <si>
    <t xml:space="preserve">Krijimi i faqes zyrtare (Web) të SASPAC me qëllim mirëfunksionimin dhe sigurimin e transparencën e institucionit </t>
  </si>
  <si>
    <t>Faqe</t>
  </si>
  <si>
    <t>18AN902</t>
  </si>
  <si>
    <t xml:space="preserve">Shërbime konsulence për studime parafizibikliteti, studime fizibiliteti, oponenca dhe shkrime projektesh </t>
  </si>
  <si>
    <t>Shërbime konsulence për studime parafizibikliteti, studime fizibiliteti, oponenca dhe shkrime projektesh me qëllim ofrimin e mbështetjes për hartimin e dokumentave strategjikë, projekteve etj.</t>
  </si>
  <si>
    <t xml:space="preserve">Numer Projektesh/Raportesh/studime </t>
  </si>
  <si>
    <t>Kategoria 2: Shpenzimet per Investime  Kapitale Projekte/Programe</t>
  </si>
  <si>
    <t>Kategoria e investimit</t>
  </si>
  <si>
    <t xml:space="preserve">Programe/projekte të Bashkëpunimit Ndërkufitar të Asistencës Financiare të BE-së </t>
  </si>
  <si>
    <t>GM15003</t>
  </si>
  <si>
    <t>Asistence Teknike IPA CBC Mal i Zi - Shqipëri</t>
  </si>
  <si>
    <t>Forcimi dhe zhvillim i kapaciteteve administrative të vendeve pjesëmarrëse në programin Mal i Zi - Shqipëri.</t>
  </si>
  <si>
    <t>Nr i programeve/projekteve</t>
  </si>
  <si>
    <t>GM15004</t>
  </si>
  <si>
    <t>Asistence Teknike  INTERREG IPA CBC Greqi - Shqipëri</t>
  </si>
  <si>
    <t>Forcimi dhe zhvillim i kapaciteteve administrative të vendeve pjesëmarrëse në programin  INTERREG IPA CBC Greqi - Shqiperi.</t>
  </si>
  <si>
    <t>GM15005</t>
  </si>
  <si>
    <t>Asistence Teknike IPA CBC Maqedoni e Veriut - Shqipëri</t>
  </si>
  <si>
    <t>Projekti i Asistencës Teknike për programin Maqedoni e Veriut  - Shqipëri synon forcimin e kapaciteteve administrative të vendeve pjesëmarrëse në Program.</t>
  </si>
  <si>
    <r>
      <t xml:space="preserve">Detajimi i Kostos Totale të </t>
    </r>
    <r>
      <rPr>
        <b/>
        <sz val="12"/>
        <color rgb="FFFF0000"/>
        <rFont val="Times New Roman"/>
        <family val="1"/>
      </rPr>
      <t>Produktit 5</t>
    </r>
    <r>
      <rPr>
        <b/>
        <sz val="12"/>
        <color theme="1"/>
        <rFont val="Times New Roman"/>
        <family val="1"/>
      </rPr>
      <t xml:space="preserve"> sipas Artikujve Ekonomikë</t>
    </r>
  </si>
  <si>
    <t>GM15006</t>
  </si>
  <si>
    <t>Asistencë Teknike IPA CBC Shqiperi-Kosove</t>
  </si>
  <si>
    <t>Projekti synon forcimin dhe zhvillimin e kapacitetete te burimeve njerëzore të vendeve pjesmarrëse ne program respektivisht te Kosovës dhe Shqipërisë</t>
  </si>
  <si>
    <r>
      <t xml:space="preserve">Detajimi i Kostos Totale të </t>
    </r>
    <r>
      <rPr>
        <b/>
        <sz val="12"/>
        <color rgb="FFFF0000"/>
        <rFont val="Times New Roman"/>
        <family val="1"/>
      </rPr>
      <t>Produktit 6</t>
    </r>
    <r>
      <rPr>
        <b/>
        <sz val="12"/>
        <color theme="1"/>
        <rFont val="Times New Roman"/>
        <family val="1"/>
      </rPr>
      <t xml:space="preserve"> sipas Artikujve Ekonomikë</t>
    </r>
  </si>
  <si>
    <t>GM15013</t>
  </si>
  <si>
    <t>Asistencë teknike projekti strategjik Adrion/EUSAIR</t>
  </si>
  <si>
    <t>Projekti EUSAIR është instrumenti për promovimin dhe lehtësinë e zbatimit të strategjisë, i cili ofron mbështetje operacionale për strukturat qeverisëse të EUSAIR</t>
  </si>
  <si>
    <r>
      <t xml:space="preserve">Detajimi i Kostos Totale të </t>
    </r>
    <r>
      <rPr>
        <b/>
        <sz val="12"/>
        <color rgb="FFFF0000"/>
        <rFont val="Times New Roman"/>
        <family val="1"/>
      </rPr>
      <t>Produktit 7</t>
    </r>
    <r>
      <rPr>
        <b/>
        <sz val="12"/>
        <color theme="1"/>
        <rFont val="Times New Roman"/>
        <family val="1"/>
      </rPr>
      <t xml:space="preserve"> sipas Artikujve Ekonomikë</t>
    </r>
  </si>
  <si>
    <t>GM15007</t>
  </si>
  <si>
    <t>Asistencë teknike INTERREG MED</t>
  </si>
  <si>
    <t>Projekti i Asistencës Teknike për programin INTERREG MED synon forcimin e kapaciteteve administrative të vendeve pjesëmarrëse në Program.</t>
  </si>
  <si>
    <r>
      <t xml:space="preserve">Detajimi i Kostos Totale të </t>
    </r>
    <r>
      <rPr>
        <b/>
        <sz val="12"/>
        <color rgb="FFFF0000"/>
        <rFont val="Times New Roman"/>
        <family val="1"/>
      </rPr>
      <t>Produktit 8</t>
    </r>
    <r>
      <rPr>
        <b/>
        <sz val="12"/>
        <color theme="1"/>
        <rFont val="Times New Roman"/>
        <family val="1"/>
      </rPr>
      <t xml:space="preserve"> sipas Artikujve Ekonomikë</t>
    </r>
  </si>
  <si>
    <t>GM15011</t>
  </si>
  <si>
    <t>Asistencë teknike INTERREG IPA CBC Itali-Shqipëri-Mali i Zi</t>
  </si>
  <si>
    <t>Projekti i Asistencës Teknike për programin Intereg IPA, Itali - Shqipëri- Mali i Zi synon forcimin e kapaciteteve administrative të vendeve pjesëmarrëse në Program.</t>
  </si>
  <si>
    <r>
      <t xml:space="preserve">Detajimi i Kostos Totale të </t>
    </r>
    <r>
      <rPr>
        <b/>
        <sz val="12"/>
        <color rgb="FFFF0000"/>
        <rFont val="Times New Roman"/>
        <family val="1"/>
      </rPr>
      <t>Produktit 9</t>
    </r>
    <r>
      <rPr>
        <b/>
        <sz val="12"/>
        <color theme="1"/>
        <rFont val="Times New Roman"/>
        <family val="1"/>
      </rPr>
      <t xml:space="preserve"> sipas Artikujve Ekonomikë</t>
    </r>
  </si>
  <si>
    <t>GM15012</t>
  </si>
  <si>
    <t>Asistence Teknike Programi INTERREG Adrion</t>
  </si>
  <si>
    <t>Projekti i Asistencës Teknike për programin Interreg Adrion synon forcimin e kapaciteteve administrative të vendeve pjesëmarrëse në Program.</t>
  </si>
  <si>
    <t>Nr i projekteve</t>
  </si>
  <si>
    <r>
      <t xml:space="preserve">Detajimi i Kostos Totale të </t>
    </r>
    <r>
      <rPr>
        <b/>
        <sz val="12"/>
        <color rgb="FFFF0000"/>
        <rFont val="Times New Roman"/>
        <family val="1"/>
      </rPr>
      <t xml:space="preserve">Produktit 10 </t>
    </r>
    <r>
      <rPr>
        <b/>
        <sz val="12"/>
        <color theme="1"/>
        <rFont val="Times New Roman"/>
        <family val="1"/>
      </rPr>
      <t>sipas Artikujve Ekonomikë</t>
    </r>
  </si>
  <si>
    <t>18BS403</t>
  </si>
  <si>
    <t>Produkti 11</t>
  </si>
  <si>
    <t>Asistence Teknike IPA III  CBC Mal i Zi - Shqipëri</t>
  </si>
  <si>
    <r>
      <t xml:space="preserve">Detajimi i Kostos Totale të </t>
    </r>
    <r>
      <rPr>
        <b/>
        <sz val="12"/>
        <color rgb="FFFF0000"/>
        <rFont val="Times New Roman"/>
        <family val="1"/>
      </rPr>
      <t>Produktit 11</t>
    </r>
    <r>
      <rPr>
        <b/>
        <sz val="12"/>
        <color theme="1"/>
        <rFont val="Times New Roman"/>
        <family val="1"/>
      </rPr>
      <t xml:space="preserve"> sipas Artikujve Ekonomikë</t>
    </r>
  </si>
  <si>
    <t>18BS404</t>
  </si>
  <si>
    <t>Asistence Teknike  INTERREG IPA III  CBC Greqi - Shqipëri</t>
  </si>
  <si>
    <t>Forcimi dhe zhvillim i kapaciteteve administrative të vendeve pjesëmarrëse në programin  INTERREG IPA III CBC Greqi - Shqiperi.</t>
  </si>
  <si>
    <r>
      <t xml:space="preserve">Detajimi i Kostos Totale të </t>
    </r>
    <r>
      <rPr>
        <b/>
        <sz val="12"/>
        <color rgb="FFFF0000"/>
        <rFont val="Times New Roman"/>
        <family val="1"/>
      </rPr>
      <t>Produktit 12</t>
    </r>
    <r>
      <rPr>
        <b/>
        <sz val="12"/>
        <color theme="1"/>
        <rFont val="Times New Roman"/>
        <family val="1"/>
      </rPr>
      <t xml:space="preserve"> sipas Artikujve Ekonomikë</t>
    </r>
  </si>
  <si>
    <t>18BS405</t>
  </si>
  <si>
    <t>Asistence Teknike IPA CBC III Maqedoni e Veriut - Shqipëri</t>
  </si>
  <si>
    <r>
      <t xml:space="preserve">Detajimi i Kostos Totale të </t>
    </r>
    <r>
      <rPr>
        <b/>
        <sz val="12"/>
        <color rgb="FFFF0000"/>
        <rFont val="Times New Roman"/>
        <family val="1"/>
      </rPr>
      <t xml:space="preserve">Produktit 13  </t>
    </r>
    <r>
      <rPr>
        <b/>
        <sz val="12"/>
        <color theme="1"/>
        <rFont val="Times New Roman"/>
        <family val="1"/>
      </rPr>
      <t>sipas Artikujve Ekonomikë</t>
    </r>
  </si>
  <si>
    <t>18BS406</t>
  </si>
  <si>
    <t>Asistencë Teknike IPA III CBC Shqiperi-Kosove</t>
  </si>
  <si>
    <t>Projekti synon forcimin dhe zhvillimin e kapacitetete te burimeve njerëzore të vendeve pjesmarrëse ne program respektivisht te Kosovës dhe Shqipërisë.</t>
  </si>
  <si>
    <r>
      <t xml:space="preserve">Detajimi i Kostos Totale të </t>
    </r>
    <r>
      <rPr>
        <b/>
        <sz val="12"/>
        <color rgb="FFFF0000"/>
        <rFont val="Times New Roman"/>
        <family val="1"/>
      </rPr>
      <t>Produktit 14</t>
    </r>
    <r>
      <rPr>
        <b/>
        <sz val="12"/>
        <color theme="1"/>
        <rFont val="Times New Roman"/>
        <family val="1"/>
      </rPr>
      <t xml:space="preserve"> sipas Artikujve Ekonomikë</t>
    </r>
  </si>
  <si>
    <t>18BS407</t>
  </si>
  <si>
    <t>Asistencë teknike IPA III projekti strategjik Adrion/EUSAIR</t>
  </si>
  <si>
    <r>
      <t xml:space="preserve">Detajimi i Kostos Totale të </t>
    </r>
    <r>
      <rPr>
        <b/>
        <sz val="12"/>
        <color rgb="FFFF0000"/>
        <rFont val="Times New Roman"/>
        <family val="1"/>
      </rPr>
      <t>Produktit 15</t>
    </r>
    <r>
      <rPr>
        <b/>
        <sz val="12"/>
        <color theme="1"/>
        <rFont val="Times New Roman"/>
        <family val="1"/>
      </rPr>
      <t xml:space="preserve"> sipas Artikujve Ekonomikë</t>
    </r>
  </si>
  <si>
    <t>18BS408</t>
  </si>
  <si>
    <t>Asistencë teknike INTERREG EURO  MED</t>
  </si>
  <si>
    <t>Projekti i Asistencës Teknike për programin INTERREG EURO MED synon forcimin e kapaciteteve administrative të vendeve pjesëmarrëse në Program.</t>
  </si>
  <si>
    <r>
      <t xml:space="preserve">Detajimi i Kostos Totale të </t>
    </r>
    <r>
      <rPr>
        <b/>
        <sz val="12"/>
        <color rgb="FFFF0000"/>
        <rFont val="Times New Roman"/>
        <family val="1"/>
      </rPr>
      <t xml:space="preserve">Produktit 16 </t>
    </r>
    <r>
      <rPr>
        <b/>
        <sz val="12"/>
        <color theme="1"/>
        <rFont val="Times New Roman"/>
        <family val="1"/>
      </rPr>
      <t>sipas Artikujve Ekonomikë</t>
    </r>
  </si>
  <si>
    <t>18BS409</t>
  </si>
  <si>
    <t>Asistencë teknike  INTERREG IPA CBC  Adriatiku Jugor</t>
  </si>
  <si>
    <t>Projekti i Asistencës Teknike për programin Intereg IPA Adriatiku Jugor synon forcimin e kapaciteteve administrative të vendeve pjesëmarrëse në Program.</t>
  </si>
  <si>
    <r>
      <t xml:space="preserve">Detajimi i Kostos Totale të </t>
    </r>
    <r>
      <rPr>
        <b/>
        <sz val="12"/>
        <color rgb="FFFF0000"/>
        <rFont val="Times New Roman"/>
        <family val="1"/>
      </rPr>
      <t>Produktit 17</t>
    </r>
    <r>
      <rPr>
        <b/>
        <sz val="12"/>
        <color theme="1"/>
        <rFont val="Times New Roman"/>
        <family val="1"/>
      </rPr>
      <t xml:space="preserve"> sipas Artikujve Ekonomikë</t>
    </r>
  </si>
  <si>
    <t>18BS410</t>
  </si>
  <si>
    <t>Asistencë teknike projekti strategjik INTERREG ADRION</t>
  </si>
  <si>
    <r>
      <t xml:space="preserve">Detajimi i Kostos Totale të </t>
    </r>
    <r>
      <rPr>
        <b/>
        <sz val="12"/>
        <color rgb="FFFF0000"/>
        <rFont val="Times New Roman"/>
        <family val="1"/>
      </rPr>
      <t>Produktit 18</t>
    </r>
    <r>
      <rPr>
        <b/>
        <sz val="12"/>
        <color theme="1"/>
        <rFont val="Times New Roman"/>
        <family val="1"/>
      </rPr>
      <t xml:space="preserve"> sipas Artikujve Ekonomikë</t>
    </r>
  </si>
  <si>
    <t>18BS411</t>
  </si>
  <si>
    <t>Asistencë teknike INTERREG URBACT</t>
  </si>
  <si>
    <t>Projekti i Asistencës Teknike për programin INTERREG URBACT synon forcimin e kapaciteteve administrative të vendeve pjesëmarrëse në Program.</t>
  </si>
  <si>
    <r>
      <t xml:space="preserve">Detajimi i Kostos Totale të </t>
    </r>
    <r>
      <rPr>
        <b/>
        <sz val="12"/>
        <color rgb="FFFF0000"/>
        <rFont val="Times New Roman"/>
        <family val="1"/>
      </rPr>
      <t>Produktit 19</t>
    </r>
    <r>
      <rPr>
        <b/>
        <sz val="12"/>
        <color theme="1"/>
        <rFont val="Times New Roman"/>
        <family val="1"/>
      </rPr>
      <t xml:space="preserve"> sipas Artikujve Ekonomikë</t>
    </r>
  </si>
  <si>
    <t>18BS412</t>
  </si>
  <si>
    <t>Produkti 20</t>
  </si>
  <si>
    <t>Asistencë teknike INTERREG EUROPE</t>
  </si>
  <si>
    <t>Projekti i Asistencës Teknike për programin INTERREG EUROPE synon forcimin e kapaciteteve administrative të vendeve pjesëmarrëse në Program.</t>
  </si>
  <si>
    <r>
      <t xml:space="preserve">Detajimi i Kostos Totale të </t>
    </r>
    <r>
      <rPr>
        <b/>
        <sz val="12"/>
        <color rgb="FFFF0000"/>
        <rFont val="Times New Roman"/>
        <family val="1"/>
      </rPr>
      <t xml:space="preserve">Produktit 20 </t>
    </r>
    <r>
      <rPr>
        <b/>
        <sz val="12"/>
        <color theme="1"/>
        <rFont val="Times New Roman"/>
        <family val="1"/>
      </rPr>
      <t xml:space="preserve"> sipas Artikujve Ekonomikë</t>
    </r>
  </si>
  <si>
    <t>Kosto totale e produktit 20</t>
  </si>
  <si>
    <t>18BS413</t>
  </si>
  <si>
    <t>Produkti 21</t>
  </si>
  <si>
    <t>Kompetenca të nivelit të lartë dhe që i përgjigjen tregut për “Adriatikun Jugor të aftësuar” Blu dhe te Dixhitalizuar. </t>
  </si>
  <si>
    <t>Projekti do te konsisitoje ne mundesine per te trajtuar problemin e  mosperputhjes dhe mungesen e aftesive ne sektoret e Ekonomise Blu duke u nisur nga nevojat dhe kerkesat e pershkruara nga NVM-te.</t>
  </si>
  <si>
    <t>Nr trajnimesh /konferencash</t>
  </si>
  <si>
    <r>
      <t xml:space="preserve">Detajimi i Kostos Totale të </t>
    </r>
    <r>
      <rPr>
        <b/>
        <sz val="12"/>
        <color rgb="FFFF0000"/>
        <rFont val="Times New Roman"/>
        <family val="1"/>
      </rPr>
      <t>Produktit 21</t>
    </r>
    <r>
      <rPr>
        <b/>
        <sz val="12"/>
        <color theme="1"/>
        <rFont val="Times New Roman"/>
        <family val="1"/>
      </rPr>
      <t xml:space="preserve"> sipas Artikujve Ekonomikë</t>
    </r>
  </si>
  <si>
    <t>Kosto totale e produktit 21</t>
  </si>
  <si>
    <t>18BS414</t>
  </si>
  <si>
    <t>Produkti 22</t>
  </si>
  <si>
    <t xml:space="preserve">GOVERNED </t>
  </si>
  <si>
    <t>Dixhitalizimi I sherbimeve publike sipas praktikave me te mira Europiane, ne sherbim te rritjes se aftesive te administrates publike , per menaxhimin dhe perthithjen e fondeve te BE</t>
  </si>
  <si>
    <t>Nr sherbimesh/praktikash</t>
  </si>
  <si>
    <r>
      <t xml:space="preserve">Detajimi i Kostos Totale të </t>
    </r>
    <r>
      <rPr>
        <b/>
        <sz val="12"/>
        <color rgb="FFFF0000"/>
        <rFont val="Times New Roman"/>
        <family val="1"/>
      </rPr>
      <t>Produktit 22</t>
    </r>
    <r>
      <rPr>
        <b/>
        <sz val="12"/>
        <color theme="1"/>
        <rFont val="Times New Roman"/>
        <family val="1"/>
      </rPr>
      <t xml:space="preserve"> sipas Artikujve Ekonomikë</t>
    </r>
  </si>
  <si>
    <t>Kosto totale e produktit 22</t>
  </si>
  <si>
    <t>M870045</t>
  </si>
  <si>
    <t>Produkti 23</t>
  </si>
  <si>
    <t>Asistence Teknike per forcimin e kapaciteteve lidhur me planifikimin, pergatitjen dhe zbatimin e projekteve infrastrukturore ne Shqiperi.  (EuropeAid/139665/DH/SER/AL Contract No: 2019/406-903).</t>
  </si>
  <si>
    <t>Sigurimi i Asistences Teknike per forcimin e kapaciteteve me qellim planifikimin, pergatitjen dhe zbatimin e projekteve infrastrukturore ne Shqiperi. (EuropeAid/139665/DH/SER/AL Contract No: 2019/406-903)</t>
  </si>
  <si>
    <r>
      <t xml:space="preserve">Detajimi i Kostos Totale të </t>
    </r>
    <r>
      <rPr>
        <b/>
        <sz val="12"/>
        <color rgb="FFFF0000"/>
        <rFont val="Times New Roman"/>
        <family val="1"/>
      </rPr>
      <t xml:space="preserve">Produktit 23 </t>
    </r>
    <r>
      <rPr>
        <b/>
        <sz val="12"/>
        <color theme="1"/>
        <rFont val="Times New Roman"/>
        <family val="1"/>
      </rPr>
      <t xml:space="preserve"> sipas Artikujve Ekonomikë</t>
    </r>
  </si>
  <si>
    <t>Kosto totale e produktit 23</t>
  </si>
  <si>
    <t>Produkti 24</t>
  </si>
  <si>
    <t>18BS415</t>
  </si>
  <si>
    <t>STEP</t>
  </si>
  <si>
    <r>
      <t xml:space="preserve">Detajimi i Kostos Totale të </t>
    </r>
    <r>
      <rPr>
        <b/>
        <sz val="12"/>
        <color rgb="FFFF0000"/>
        <rFont val="Times New Roman"/>
        <family val="1"/>
      </rPr>
      <t>Produktit 24</t>
    </r>
    <r>
      <rPr>
        <b/>
        <sz val="12"/>
        <color theme="1"/>
        <rFont val="Times New Roman"/>
        <family val="1"/>
      </rPr>
      <t xml:space="preserve"> sipas Artikujve Ekonomikë</t>
    </r>
  </si>
  <si>
    <t>Kosto totale e produktit 24</t>
  </si>
  <si>
    <t>Produkti 25</t>
  </si>
  <si>
    <r>
      <t xml:space="preserve">Detajimi i Kostos Totale të </t>
    </r>
    <r>
      <rPr>
        <b/>
        <sz val="12"/>
        <color rgb="FFFF0000"/>
        <rFont val="Times New Roman"/>
        <family val="1"/>
      </rPr>
      <t>Produktit 25</t>
    </r>
    <r>
      <rPr>
        <b/>
        <sz val="12"/>
        <color theme="1"/>
        <rFont val="Times New Roman"/>
        <family val="1"/>
      </rPr>
      <t xml:space="preserve"> sipas Artikujve Ekonomikë</t>
    </r>
  </si>
  <si>
    <t>Kosto totale e produktit 25</t>
  </si>
  <si>
    <t>Programi i mbështetjes së startup-eve dhe lehtësuesve  synon zhvillimin e startup-eve shqiptare në funksion të zhvillimit të vendit dhe përparimit në fushat prioritare. Ky program do të stimulojë sipërmarrjen inovative dhe njësive mbështetëse duke ofruar financim dhe mbështetje për kompanitë startup më premtuese shqiptare.</t>
  </si>
  <si>
    <t>Emertimi treguesit 1</t>
  </si>
  <si>
    <t>98704AS- Takime për përmirësimin e Klimës së Biznesit</t>
  </si>
  <si>
    <t xml:space="preserve">Shpenzimet korrente si paga, sigurime dhe shpenzime utilitare si dhe aktivitetet dhe takimet në ndihmë të startup-ve dhe lehtësuesve dhe suport financiar për pajisje dhe shërbimet e tjera që nevojiten për përmbushjen e objektivave të agjensisë. </t>
  </si>
  <si>
    <t>Numri i takimeve te realizuara</t>
  </si>
  <si>
    <t>Shpenzimet Korrente*</t>
  </si>
  <si>
    <t>98704AT- Kompani Start-up të mbështetura</t>
  </si>
  <si>
    <t>Numri i kompanive të mbështetura</t>
  </si>
  <si>
    <r>
      <rPr>
        <b/>
        <sz val="12"/>
        <color rgb="FFFF0000"/>
        <rFont val="Times New Roman"/>
        <family val="1"/>
      </rPr>
      <t>Sqarim: Kodi i Projektit te listes se investime</t>
    </r>
    <r>
      <rPr>
        <sz val="12"/>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</si>
  <si>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Kompani Start-up të mbështetura</t>
  </si>
  <si>
    <t>Agjensia per Mbeshtetjen e Veteqeverisjes Vendore</t>
  </si>
  <si>
    <t>Aktivitete per bashkerendim procesesh mes bashkive</t>
  </si>
  <si>
    <t>Dhenie e ndihmes per garantimin e vazhdueshmerise se funksioneve dhe sherbimeve publike, ne nivel vendor, ne kuader te zbatimit te politikes shteterore ne qeverisjen vendore dhe decentralizimin</t>
  </si>
  <si>
    <t>Blerje paisjesh kompjuterike, mobilje zyrash, rimbursimm I TVSH-ve te projekteve</t>
  </si>
  <si>
    <t>FORMAT 2: FORMATI STANDARD I PËRGATITJES SË KËRKESAVE BUXHETOREPBA 2025-2027</t>
  </si>
  <si>
    <t>Politikat Ekzistuese</t>
  </si>
  <si>
    <t>Emërtimi i Grupit</t>
  </si>
  <si>
    <t>Kuvendi</t>
  </si>
  <si>
    <t>Kodi i Grupit</t>
  </si>
  <si>
    <t>02</t>
  </si>
  <si>
    <t>01110</t>
  </si>
  <si>
    <t>PBA 2025-2027</t>
  </si>
  <si>
    <t xml:space="preserve">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autonominë financiare dhe administrative të Kuvendit, rritje të kapaciteteve të administratës në përputhje me sfidat dhe kërkesat e reja, përmirësim të menaxhimit dhe komunikimit të brendshëm organizativ të administratës, transparencë dhe komunikim me qytetarët, bashkëpunim me shoqërinë civile, përmirësim të marrdhënieve me median për pasqyrim real të veprimtarisë së Kuvendit, paanshmëri në ofrimin e shërbimeve kërkimore dhe edukuese, si edhe përmirësim të mjediseve, pajisjeve dhe kushteve të punës.
</t>
  </si>
  <si>
    <t>Politika e programit synon përmirësim të vazhdueshëm të punës për ndërgjegjësimin dhe angazhimin e qytetarëve në veprimtarinë e Kuvendit, rritje të efektivitetit dhe paanshmërisë në ofrimin e shërbimeve kërkimore, rritje të nivelit të tekonologjisë së informacionit duke përfshirë dhe sigurimin e punës në distancë, përmirësim i kuadrit rregullator, rritje e kapaciteteve njerëzore, si edhe përmirësim i komunikimit të brendshëm dhe infrastrukturës e kushteve të punës.</t>
  </si>
  <si>
    <t>Numri i punonjësve të trajnuar dhe rikualifikuar</t>
  </si>
  <si>
    <t>29</t>
  </si>
  <si>
    <t>30</t>
  </si>
  <si>
    <t>35</t>
  </si>
  <si>
    <t>40</t>
  </si>
  <si>
    <t>Analiza dhe punë kërkimore për çështjet parlamentare</t>
  </si>
  <si>
    <t>3%</t>
  </si>
  <si>
    <t>4%</t>
  </si>
  <si>
    <t>5%</t>
  </si>
  <si>
    <t>6%</t>
  </si>
  <si>
    <t>Rritje e raportit femra meshkuj për programin</t>
  </si>
  <si>
    <t>2%</t>
  </si>
  <si>
    <t>Informacione në kohë reale të pasqyrimit të aktiviteteve parlamentare, si publikime lajmesh, njoftime konferenca për shtyp dhe mbledhje seancash dhe komisionesh</t>
  </si>
  <si>
    <t>7%</t>
  </si>
  <si>
    <t>Të rritet niveli i transparencës, objektivitetit të informimit dhe aksesi i publikut në çështjet parlamentare duke punuar me kapacitete njerëzore profesionale gjithnjë në rritje.</t>
  </si>
  <si>
    <t>Treguesit e Performancës për Objektivin</t>
  </si>
  <si>
    <t>Rritja e kapaciteteve të larta profesionale nëpërmjet trajnimeve dhe rekrutimeve</t>
  </si>
  <si>
    <t>Mbështetje e anëtarëve të parlamentit nëpërmjet analizave dhe kërkimit shkencor</t>
  </si>
  <si>
    <t>Numri i nxënësve dhe studentëve të cilët vizitojnë Kuvendin dhe informohen mbi veprimtarinë e tij</t>
  </si>
  <si>
    <t>5000</t>
  </si>
  <si>
    <t>5500</t>
  </si>
  <si>
    <t>6000</t>
  </si>
  <si>
    <t>6500</t>
  </si>
  <si>
    <t>Rritja e kthim përgjigjeve dhe njoftimeve në kohë reale në kuadër të transparencës së publikut</t>
  </si>
  <si>
    <t>Numri i grave në pozicione drejtuese në Kuvend</t>
  </si>
  <si>
    <t>18</t>
  </si>
  <si>
    <t>19</t>
  </si>
  <si>
    <t>20</t>
  </si>
  <si>
    <t>21</t>
  </si>
  <si>
    <t>Shpenzimet Korrente</t>
  </si>
  <si>
    <t>90201</t>
  </si>
  <si>
    <t>Jo-projekte (001-02-01110)</t>
  </si>
  <si>
    <t>Produkti</t>
  </si>
  <si>
    <t>90201AA - Burime njerëzore të mirëmenaxhuara në përputhje me sfidat e kërkesat e kohës.</t>
  </si>
  <si>
    <t>Përshkrimi i Produktit</t>
  </si>
  <si>
    <t>Rritja e kapaciteteve njerëzore për të suportuar ligjvënësit në mënyrë sa më profesionale me punë kërkimore, ekspertizë profesionale dhe të paanshme.</t>
  </si>
  <si>
    <t>Numri i nëpunësve që trajnohen dhe rekrutohen</t>
  </si>
  <si>
    <t>45</t>
  </si>
  <si>
    <t>47</t>
  </si>
  <si>
    <t>Kosto totale (në lekë)</t>
  </si>
  <si>
    <t>505694000</t>
  </si>
  <si>
    <t>533519000</t>
  </si>
  <si>
    <t>Kosto për njësi (në lekë)</t>
  </si>
  <si>
    <t>12642350</t>
  </si>
  <si>
    <t>13337975</t>
  </si>
  <si>
    <t>11855977.78</t>
  </si>
  <si>
    <t>11351468.09</t>
  </si>
  <si>
    <t>Ndryshimi në % i Sasisë</t>
  </si>
  <si>
    <t/>
  </si>
  <si>
    <t>0</t>
  </si>
  <si>
    <t>0.125</t>
  </si>
  <si>
    <t>0.0444</t>
  </si>
  <si>
    <t>Ndryshimi në % i kostos totale</t>
  </si>
  <si>
    <t>0.055</t>
  </si>
  <si>
    <t>-0.1111</t>
  </si>
  <si>
    <t>-0.0426</t>
  </si>
  <si>
    <t>Detajimi i Kostos Totale të Produktit  sipas Artikujve Ekonomikë</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</si>
  <si>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</si>
  <si>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</si>
  <si>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</si>
  <si>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</si>
  <si>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</si>
  <si>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</si>
  <si>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</si>
  <si>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</si>
  <si>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</si>
  <si>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</si>
  <si>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</si>
  <si>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</si>
  <si>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</si>
  <si>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</si>
  <si>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</si>
  <si>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</si>
  <si>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</si>
  <si>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</si>
  <si>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90201AB - Informim publik, edukim qytetar dhe transparencë maksimale e bashkëpunim me median për pasqyrimin real të veprimtarisë së Kuvendit.</t>
  </si>
  <si>
    <t>Kuvendi zhvillon aktivitete në rritjen e nivelit të transparencës dhe edukimit qytetar. Gjithashtu Kuvendi harton strategji me politika për përmirësimin e marrdhënieve të tij me median, lehtësimin e përdorimit të faqes zyrtare të internetit, dhënien e informacionit në mënyrën dhe kohën e duhur për publikun e gjerë me qëllim arritjen e një parlamenti dixhital dhe të hapur. Kuvendi zhvillon edhe aktivitete mbi edukimin qytetar dhe krijon lehtësinë e nevojshme për të pasqyruar kontributin e shoqërisë civile dhe grupeve të interesit që dëshirojnë të jenë pjesëmarrës aktivë në vendimmarrje.</t>
  </si>
  <si>
    <t>Numër shërbimesh</t>
  </si>
  <si>
    <t>34</t>
  </si>
  <si>
    <t>5990000</t>
  </si>
  <si>
    <t>7990000</t>
  </si>
  <si>
    <t>176176.47</t>
  </si>
  <si>
    <t>235000</t>
  </si>
  <si>
    <t>0.3339</t>
  </si>
  <si>
    <t>18AA2</t>
  </si>
  <si>
    <t>Blerje pajisje zyre dhe makina e makineri te ndryshme</t>
  </si>
  <si>
    <t>M020029 - Libra te blere</t>
  </si>
  <si>
    <t>SHTIMI I FONDIT TE LIBRIT NE BIBLIOTEKEN E KUVENDIT</t>
  </si>
  <si>
    <t>numër libra</t>
  </si>
  <si>
    <t>200000</t>
  </si>
  <si>
    <t>500000</t>
  </si>
  <si>
    <t>5714.29</t>
  </si>
  <si>
    <t>14285.71</t>
  </si>
  <si>
    <t>-1</t>
  </si>
  <si>
    <t>Të sigurohet arkitekturë optimale dhe bashkëkohore e teknologjisë së informacionit si dhe infrastrukturë dhe kushte pune me standarte për veprimtarinë parlamentare, në përgjigje të sfidave të reja.</t>
  </si>
  <si>
    <t>Rritja e efiçencës në teknologjinë e informacionit për përmirësimin e punës në distancë.</t>
  </si>
  <si>
    <t>Përmirësimi i kushteve të punës dhe standarteve të pritje-përcjelljes së delegacioneve.</t>
  </si>
  <si>
    <t>Numri i sistemeve të teknologjisë së informacionit në mbështetje të përdoruesëve të tyrë, për të prodhuar dhe marrë informacione në kohë reale</t>
  </si>
  <si>
    <t>14</t>
  </si>
  <si>
    <t>15</t>
  </si>
  <si>
    <t>16</t>
  </si>
  <si>
    <t>Njësi për kursim energjie nëpërmjet impianteve bashkëkohore fotovoltanike</t>
  </si>
  <si>
    <t>1</t>
  </si>
  <si>
    <t>2</t>
  </si>
  <si>
    <t>3</t>
  </si>
  <si>
    <t>90201AC - Ndërtesa, zyra, sisteme dhe makineri e pajisje të mirëmbajtura.</t>
  </si>
  <si>
    <t>Mirëmbajtja e planifikuar e ndërtesave, zyrave, pajisjeve, sistemeve, autoveturave etj.</t>
  </si>
  <si>
    <t>Numër njësish që do të mirëmbahen</t>
  </si>
  <si>
    <t>72</t>
  </si>
  <si>
    <t>69</t>
  </si>
  <si>
    <t>141900000</t>
  </si>
  <si>
    <t>157100000</t>
  </si>
  <si>
    <t>147100000</t>
  </si>
  <si>
    <t>147074000</t>
  </si>
  <si>
    <t>1970833.33</t>
  </si>
  <si>
    <t>2276811.59</t>
  </si>
  <si>
    <t>2131884.06</t>
  </si>
  <si>
    <t>2131507.25</t>
  </si>
  <si>
    <t>-0.0417</t>
  </si>
  <si>
    <t>0.1071</t>
  </si>
  <si>
    <t>-0.0637</t>
  </si>
  <si>
    <t>-0.0002</t>
  </si>
  <si>
    <t>0.1553</t>
  </si>
  <si>
    <t>M020002 - Pajisje zyre te blera</t>
  </si>
  <si>
    <t>Blerje e pajisjeve te ndryshme per zyra, elektronike dhe jo vetem ne funksion te veprimtarise se Kuvendit</t>
  </si>
  <si>
    <t>numër pajisje</t>
  </si>
  <si>
    <t>23</t>
  </si>
  <si>
    <t>26</t>
  </si>
  <si>
    <t>9</t>
  </si>
  <si>
    <t>29062837</t>
  </si>
  <si>
    <t>23390240</t>
  </si>
  <si>
    <t>7632536</t>
  </si>
  <si>
    <t>1263601.61</t>
  </si>
  <si>
    <t>899624.62</t>
  </si>
  <si>
    <t>848059.56</t>
  </si>
  <si>
    <t>0.1304</t>
  </si>
  <si>
    <t>-0.1952</t>
  </si>
  <si>
    <t>-0.288</t>
  </si>
  <si>
    <t>18AA3</t>
  </si>
  <si>
    <t>Blerje automjeti</t>
  </si>
  <si>
    <t>M020004 - Autovetura të blera</t>
  </si>
  <si>
    <t>Ky produkt rrjedh nga strategjia e rinovimit te flotes se autoveturave qe i perkasin viteve para 2005.</t>
  </si>
  <si>
    <t>numer autovetura</t>
  </si>
  <si>
    <t>16000000</t>
  </si>
  <si>
    <t>8000000</t>
  </si>
  <si>
    <t>18AA4</t>
  </si>
  <si>
    <t>SISTEME ELEKTRONIKE</t>
  </si>
  <si>
    <t>18AA411 - Aplikacion per nderveprim me publikun dhe grupet e interesit</t>
  </si>
  <si>
    <t>numer</t>
  </si>
  <si>
    <t>5800000</t>
  </si>
  <si>
    <t>5609760</t>
  </si>
  <si>
    <t>-0.0328</t>
  </si>
  <si>
    <t xml:space="preserve">18AA419 - Sistem Transkripti AI </t>
  </si>
  <si>
    <t>numër sisteme</t>
  </si>
  <si>
    <t>50000000</t>
  </si>
  <si>
    <t>Rritje e kapaciteteve të sigurisë kibernetike</t>
  </si>
  <si>
    <t>24000000</t>
  </si>
  <si>
    <t>47500000</t>
  </si>
  <si>
    <t>39867464</t>
  </si>
  <si>
    <t>0.9792</t>
  </si>
  <si>
    <t>-0.1607</t>
  </si>
  <si>
    <t>Upgrade i aplikacionit "Kuvendi i Shqiperise"</t>
  </si>
  <si>
    <t>2000000</t>
  </si>
  <si>
    <t>Sistem i sigurisë me camera CCTV</t>
  </si>
  <si>
    <t xml:space="preserve">Totali shpenzimeve të Programit </t>
  </si>
  <si>
    <t>604 - Transferta Korente të Brendshme</t>
  </si>
  <si>
    <t>Veprimtaria Ligjvënëse</t>
  </si>
  <si>
    <t>01120</t>
  </si>
  <si>
    <t xml:space="preserve">Në përmbushje të detyrimeve kushtetuese, Kuvendi i Shqipërisë ushtron funksionin ligjvënës të kontrollit mbi zbatueshmërinë e ligjeve, të zgjedhjes së qeverisë dhe miratimit të programit politik të saj, si dhe të emërimit ose dhënies së pëlqimit për anëtarët e organeve kushtetuese apo të krijuara me ligj, monitorimit dhe zbatimit të kuadrit ligjor dhe mbikqyrjen e zbatimit të pllitikave për çeshtjet e integrimit europian. Deputetët apo grupet parlamentare, të shumicës qeverisëse dhe të opozitës zhvillojnë debatin politik në Kuvend si përfaqësues të popullit. Përmes marrëdhënieve intensive ndërparlamentare bilaterale dhe multiraterale, Kuvendi zhvillon një diplomaci parlamentare me synimin e forcimit të marredhenieve  me vendet e BE, rajonit dhe të gjitha ato vende me interesa strategjike. Një rol thelbësor luan Kuvendi dhe  në procesin e integrimit europian të vendit, duke i garantuar procesit legjitimitetin e nevojshëm demokratik si dhe duke siguruar kontrollin ligjor dhe politik. Në ushtrim të funksionit përfaqësues dhe llogaridhënies, lidhja e deputetëve me zgjedhësit bëhet nëpërmjet zyrave të deputetëve në qarqe dhe përdorimit të mjeteve e mënyrave të tjera të komunikimit. </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</si>
  <si>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</si>
  <si>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Rritja e numrit të seancave plenare, mbledhjeve të komisioneve parlamentare, takimeve me grupet e interesit etj</t>
  </si>
  <si>
    <t>Rritja e opinioneve ligjore dhe relacioneve që shoqërojnë projektligjet që synojnë përafrimin e legjislacionit shqiptar me atë të BE-së</t>
  </si>
  <si>
    <t>Rritja e raporteve monitoruese të institucioneve të pavarura</t>
  </si>
  <si>
    <t>Përfshirje e grave në parlament dhe aktivitete të tjera të jetës politike</t>
  </si>
  <si>
    <t>Të synohet rritja e cilësisë së projektligjeve të propozuara, shtimi i nismave nga deputetët dhe nga vetë zgjedhësit si dhe respektim i plotë i rregullave proceduriale në mbledhjet e komisioneve, takimet me grupet e interesit dhe shoqërinë civile, si edhe përgatitja e opinioneve ligjore me përafrim me acquis communautaire.</t>
  </si>
  <si>
    <t>Rritja e numrit të akteve që shqyrtohen dhe miratohen në Kuvend, përfshirë dhe aspektet gjinore (nëpërmjet punës në komisionet parlamentare dhe seancat plenare)</t>
  </si>
  <si>
    <t>Rritja e numrit të opinioneve ligjore që shoqërojnë projektligjet në kuadër të përafrimit me BE-në</t>
  </si>
  <si>
    <t>Numri i botimeve analitike të cilët mundësojnë vendimarrjen bazuar në të dhëna, rritjen e transparencës dhe informimin qytetarëve</t>
  </si>
  <si>
    <t>3560</t>
  </si>
  <si>
    <t>1605</t>
  </si>
  <si>
    <t>Rritja dhe përmirësimi i mekanizmave dhe praktikave të kontrollit parlamentar</t>
  </si>
  <si>
    <t>90202</t>
  </si>
  <si>
    <t>Jo-projekte (001-02-01120)</t>
  </si>
  <si>
    <t>90202AA - Akte të miratuara në Kuvend</t>
  </si>
  <si>
    <t>miratimi i akteve ligjore në Kuvend është një ëprmbledhje e punës së komisioneve parlamentare, diskutimeve, takimeve me grupet e interesit dhe shoqërinë civile,</t>
  </si>
  <si>
    <t>Numër aktesh</t>
  </si>
  <si>
    <t>312</t>
  </si>
  <si>
    <t>999836704</t>
  </si>
  <si>
    <t>1085102000</t>
  </si>
  <si>
    <t>1035102000</t>
  </si>
  <si>
    <t>3204604.82</t>
  </si>
  <si>
    <t>3477891.03</t>
  </si>
  <si>
    <t>3317634.62</t>
  </si>
  <si>
    <t>0.0853</t>
  </si>
  <si>
    <t>-0.0461</t>
  </si>
  <si>
    <t>90202AD - Botime Parlamentare</t>
  </si>
  <si>
    <t>Numër botimesh</t>
  </si>
  <si>
    <t>2590000</t>
  </si>
  <si>
    <t>1100000</t>
  </si>
  <si>
    <t>727.53</t>
  </si>
  <si>
    <t>685.36</t>
  </si>
  <si>
    <t>-0.5492</t>
  </si>
  <si>
    <t>-0.5753</t>
  </si>
  <si>
    <t>-0.058</t>
  </si>
  <si>
    <t>Rritja e efektivitetit të diplomacisë parlamentare në funksion të Integrimit Europian dhe zgjerimi i marrdhënieve dypalëshe dhe shumëpalëshe me parlamentet e tjera dhe organizatat ndërkombëtare.</t>
  </si>
  <si>
    <t>Numri i organizatave ndërkombëtare ku Shqipëria aderon si vend anëtar me të drejta të plota.</t>
  </si>
  <si>
    <t>Rritja e numrit të delegacioneve parlamentare brenda dhe jashtë vendit</t>
  </si>
  <si>
    <t>Rritja e numrit të aktiviteteve në mbështetje të punës së KKIE-së</t>
  </si>
  <si>
    <t>90202AB - Marrëdhënie ndërkombëtare të intensifikuara</t>
  </si>
  <si>
    <t>pjesemarrje e delegacioneve parlamentare ne vizita zyrtare, konferenca, asamble parlamentare brenda dhe jashte vendit.</t>
  </si>
  <si>
    <t>Numër delegacionesh</t>
  </si>
  <si>
    <t>140</t>
  </si>
  <si>
    <t>105000000</t>
  </si>
  <si>
    <t>114356000</t>
  </si>
  <si>
    <t>64356000</t>
  </si>
  <si>
    <t>750000</t>
  </si>
  <si>
    <t>816828.57</t>
  </si>
  <si>
    <t>459685.71</t>
  </si>
  <si>
    <t>0.0891</t>
  </si>
  <si>
    <t>-0.4372</t>
  </si>
  <si>
    <t>90202AC - Partneritet dhe mbështetje nga organizatat ndërkombëtare</t>
  </si>
  <si>
    <t>Kuvendi i Shqipërisë ka detyrimin e pagesës së anëtarësimit në ato organizata ndërkombëtare ku ka të drejta të plota</t>
  </si>
  <si>
    <t>Numër organizata ndërkombëtare</t>
  </si>
  <si>
    <t>15000000</t>
  </si>
  <si>
    <t>1666666.67</t>
  </si>
  <si>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</si>
  <si>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</si>
  <si>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</si>
  <si>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</si>
  <si>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</si>
  <si>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</si>
  <si>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400</t>
  </si>
  <si>
    <t>500</t>
  </si>
  <si>
    <t>510</t>
  </si>
  <si>
    <t>Ushtrimi i funksioneve kushtetuese të Presidentit nëpërmjet dekretimeve të ndryshme për shpallje ligjesh, shtetësinë shqiptare dhe për dekorata e tituj nderi</t>
  </si>
  <si>
    <t>Dekrete për ligje e shtetësi, ndaj totalit propozuar</t>
  </si>
  <si>
    <t>75%</t>
  </si>
  <si>
    <t>90</t>
  </si>
  <si>
    <t>91</t>
  </si>
  <si>
    <t>Dekorata e tituj nderi të akorduara, ndaj totalit te propozuar</t>
  </si>
  <si>
    <t>10</t>
  </si>
  <si>
    <t>% e grave ne poste drejtuese te Institucionit ndaj totalit te posteve drejtuese</t>
  </si>
  <si>
    <t>63.2%</t>
  </si>
  <si>
    <t>65</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</si>
  <si>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</si>
  <si>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</si>
  <si>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</si>
  <si>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</si>
  <si>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</si>
  <si>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195280000</t>
  </si>
  <si>
    <t>249810000</t>
  </si>
  <si>
    <t>248810000</t>
  </si>
  <si>
    <t>247468000</t>
  </si>
  <si>
    <t>390560</t>
  </si>
  <si>
    <t>499620</t>
  </si>
  <si>
    <t>487862.75</t>
  </si>
  <si>
    <t>485231.37</t>
  </si>
  <si>
    <t>0.02</t>
  </si>
  <si>
    <t>0.2792</t>
  </si>
  <si>
    <t>-0.004</t>
  </si>
  <si>
    <t>-0.0054</t>
  </si>
  <si>
    <t>-0.0235</t>
  </si>
  <si>
    <t>18AA1</t>
  </si>
  <si>
    <t>Blerje pajisje, sisteme, makineri të ndryshme</t>
  </si>
  <si>
    <t>M010003 - Orendi dhe pajisje zyre</t>
  </si>
  <si>
    <t>Blerje e orendive dhe pajisjeve per zyra</t>
  </si>
  <si>
    <t>numer pajisjesh</t>
  </si>
  <si>
    <t>50</t>
  </si>
  <si>
    <t>200</t>
  </si>
  <si>
    <t>2430000</t>
  </si>
  <si>
    <t>3000000</t>
  </si>
  <si>
    <t>103000000</t>
  </si>
  <si>
    <t>81000</t>
  </si>
  <si>
    <t>60000</t>
  </si>
  <si>
    <t>515000</t>
  </si>
  <si>
    <t>0.6667</t>
  </si>
  <si>
    <t>0.2346</t>
  </si>
  <si>
    <t>33.3333</t>
  </si>
  <si>
    <t>-0.2593</t>
  </si>
  <si>
    <t>7.5833</t>
  </si>
  <si>
    <t>M010020 - Pajisje kompjuterike dhe elektronike te blera</t>
  </si>
  <si>
    <t>Blerja e pajisjeve kompjuterike dhe elektronike</t>
  </si>
  <si>
    <t>1080000</t>
  </si>
  <si>
    <t>72000</t>
  </si>
  <si>
    <t>1.7778</t>
  </si>
  <si>
    <t>23AC5</t>
  </si>
  <si>
    <t>Rikonstruksioni i godines ekzistuese i Institucionit te Presidentit te Republikes</t>
  </si>
  <si>
    <t>23AC501 - Projekti i Rikonstruksionit te godines ekzistuese te Institucionit te Presidentit te Republikes</t>
  </si>
  <si>
    <t>16156959</t>
  </si>
  <si>
    <t>300000000</t>
  </si>
  <si>
    <t>213000000</t>
  </si>
  <si>
    <t>17.5679</t>
  </si>
  <si>
    <t>-0.29</t>
  </si>
  <si>
    <t>Synimet e politikës së jashtme të vendit, promovimi i Shqipërisë në arenën ndërkombëtare, si edhe njohja, nxitja dhe mbështetja e vlerave kombëtare në vend.</t>
  </si>
  <si>
    <t>Partnerë ndërkombetarë të takuar</t>
  </si>
  <si>
    <t>Partnere biznesi, organizata  dhe individë te takuar</t>
  </si>
  <si>
    <t>250</t>
  </si>
  <si>
    <t>240</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</si>
  <si>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</si>
  <si>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</si>
  <si>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</si>
  <si>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41520000</t>
  </si>
  <si>
    <t>42520000</t>
  </si>
  <si>
    <t>2076000</t>
  </si>
  <si>
    <t>1384000</t>
  </si>
  <si>
    <t>1417333.33</t>
  </si>
  <si>
    <t>0.5</t>
  </si>
  <si>
    <t>0.0241</t>
  </si>
  <si>
    <t>-0.3333</t>
  </si>
  <si>
    <t>90101AC - Veprimtari protokollare brenda vendit</t>
  </si>
  <si>
    <t>Organizimi i veprimtarive ne Institucion, si  edhe organizimi i aktiviteteve brenda vendit.</t>
  </si>
  <si>
    <t>220</t>
  </si>
  <si>
    <t>42150000</t>
  </si>
  <si>
    <t>46650000</t>
  </si>
  <si>
    <t>47650000</t>
  </si>
  <si>
    <t>191590.91</t>
  </si>
  <si>
    <t>194375</t>
  </si>
  <si>
    <t>190600</t>
  </si>
  <si>
    <t>0.0909</t>
  </si>
  <si>
    <t>0.0417</t>
  </si>
  <si>
    <t>0.1068</t>
  </si>
  <si>
    <t>0.0214</t>
  </si>
  <si>
    <t>0.0145</t>
  </si>
  <si>
    <t>-0.0194</t>
  </si>
  <si>
    <t>Kryeministria</t>
  </si>
  <si>
    <t>03</t>
  </si>
  <si>
    <t>Planifikimi, Menaxhimi dhe Administrimi</t>
  </si>
  <si>
    <t>Planifikim, Menaxhim dhe Administrim</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</si>
  <si>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</si>
  <si>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</si>
  <si>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 e grave në poste drejtuese të institucionit ndaj totalit të posteve drejtuese</t>
  </si>
  <si>
    <t>50%</t>
  </si>
  <si>
    <t>% e punonjësve të trajnuar kundrejt totalit të punonjësve të programit</t>
  </si>
  <si>
    <t>90301</t>
  </si>
  <si>
    <t>Jo-projekte (001-03-01110)</t>
  </si>
  <si>
    <t>90301AA - Akte ligjore/nenligjore te hartuara dhe miratuara</t>
  </si>
  <si>
    <t>Veprimtaria e aparatit të Kryeministrisë për hartimin, rregullimin dhe miratimin e të gjitha  akteve ligjore/nënligjore të Republikës se Shqipërise</t>
  </si>
  <si>
    <t>nr aktesh ligjore/nenligjore</t>
  </si>
  <si>
    <t>7000</t>
  </si>
  <si>
    <t>645137824</t>
  </si>
  <si>
    <t>669800000</t>
  </si>
  <si>
    <t>92162.55</t>
  </si>
  <si>
    <t>103046.15</t>
  </si>
  <si>
    <t>-0.0714</t>
  </si>
  <si>
    <t>0.0382</t>
  </si>
  <si>
    <t>0.1181</t>
  </si>
  <si>
    <t>90301AB - Takime /evente të KM</t>
  </si>
  <si>
    <t>Veprimtaria e Kryeministrit, takimeve dhe eventeve në të cilat merr pjesë Kryeministri për të arritur misionin e tij.</t>
  </si>
  <si>
    <t>Nr takimesh/eventesh</t>
  </si>
  <si>
    <t>1400</t>
  </si>
  <si>
    <t>1000</t>
  </si>
  <si>
    <t>103100000</t>
  </si>
  <si>
    <t>105100000</t>
  </si>
  <si>
    <t>73642.86</t>
  </si>
  <si>
    <t>105100</t>
  </si>
  <si>
    <t>-0.2857</t>
  </si>
  <si>
    <t>0.0194</t>
  </si>
  <si>
    <t>0.4272</t>
  </si>
  <si>
    <t>90301AC - Asistenca e PNUD për projekte Zhvillimi</t>
  </si>
  <si>
    <t>Mbështet përpjekjet  kombëtare të vendit në zhvillim për zgjidhjen e problemeve të zhvillimit ekonomik dhe për të promovuar përparimin shoqëror në standartet e jetesës në përfitim të popullit të saj.</t>
  </si>
  <si>
    <t>nr projekti</t>
  </si>
  <si>
    <t>32062176</t>
  </si>
  <si>
    <t>38000000</t>
  </si>
  <si>
    <t>0.1852</t>
  </si>
  <si>
    <t>18AE8</t>
  </si>
  <si>
    <t>Blerje pajisje zyre dhe elektronike</t>
  </si>
  <si>
    <t>M030029 - Godine e rikonstruktuar</t>
  </si>
  <si>
    <t>Rikonstruksion godine</t>
  </si>
  <si>
    <t>Meter katror</t>
  </si>
  <si>
    <t>1435</t>
  </si>
  <si>
    <t>100000000</t>
  </si>
  <si>
    <t>10000000</t>
  </si>
  <si>
    <t>69686.41</t>
  </si>
  <si>
    <t>34843.21</t>
  </si>
  <si>
    <t>6968.64</t>
  </si>
  <si>
    <t>-0.5</t>
  </si>
  <si>
    <t>-0.8</t>
  </si>
  <si>
    <t>Instituti Statistikës</t>
  </si>
  <si>
    <t>Veprimtaria Statistikore</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</si>
  <si>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</si>
  <si>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</si>
  <si>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Rritja e numrit te raporteve te cilesise.</t>
  </si>
  <si>
    <t>10%</t>
  </si>
  <si>
    <t>Rritja e numrit të publikime</t>
  </si>
  <si>
    <t>1%</t>
  </si>
  <si>
    <t>Përmirësimi i cilësisë së vrojtimeve statistikore, prodhimi dhe shpërndarja në kohë e me cilësi  të produkteve statistikore</t>
  </si>
  <si>
    <t>Rritja numrit të njësive statistikore të vrojtuara</t>
  </si>
  <si>
    <t>102</t>
  </si>
  <si>
    <t>-52</t>
  </si>
  <si>
    <t>Rritja e  numrit  të publikimeve me statistika gjinore</t>
  </si>
  <si>
    <t>38</t>
  </si>
  <si>
    <t>42</t>
  </si>
  <si>
    <t>95001</t>
  </si>
  <si>
    <t>Jo-projekte (001-50-01320)</t>
  </si>
  <si>
    <t>95001AA - Njësi statistikore të vrojtuara</t>
  </si>
  <si>
    <t>Anketimi i  njësive statistikore për marrjen e informacioneve ekonomiko- sociale, për të zgjeruar shkallën e përfaqësimit të popullatës.</t>
  </si>
  <si>
    <t>Numer</t>
  </si>
  <si>
    <t>281040</t>
  </si>
  <si>
    <t>289771</t>
  </si>
  <si>
    <t>308121</t>
  </si>
  <si>
    <t>287221</t>
  </si>
  <si>
    <t>363633000</t>
  </si>
  <si>
    <t>423420000</t>
  </si>
  <si>
    <t>397763000</t>
  </si>
  <si>
    <t>389533000</t>
  </si>
  <si>
    <t>1293.88</t>
  </si>
  <si>
    <t>1461.22</t>
  </si>
  <si>
    <t>1290.93</t>
  </si>
  <si>
    <t>1356.21</t>
  </si>
  <si>
    <t>0.0311</t>
  </si>
  <si>
    <t>0.0633</t>
  </si>
  <si>
    <t>-0.0678</t>
  </si>
  <si>
    <t>0.1644</t>
  </si>
  <si>
    <t>-0.0606</t>
  </si>
  <si>
    <t>-0.0207</t>
  </si>
  <si>
    <t>0.1293</t>
  </si>
  <si>
    <t>-0.1165</t>
  </si>
  <si>
    <t>0.0506</t>
  </si>
  <si>
    <t>18AA6</t>
  </si>
  <si>
    <t>Blerje pajisje, sisteme te ndryshme</t>
  </si>
  <si>
    <t>M500011 - Infrastrukture e nevojshme software- te perditsuara</t>
  </si>
  <si>
    <t>Blerja e licencave të software-ve për të përditësuar infrastrukturen e nevojshme për kryerjen e proceseve të përpunimit të të dhenave statistikore.</t>
  </si>
  <si>
    <t>17</t>
  </si>
  <si>
    <t>35200000</t>
  </si>
  <si>
    <t>14900000</t>
  </si>
  <si>
    <t>15600000</t>
  </si>
  <si>
    <t>1173333.33</t>
  </si>
  <si>
    <t>876470.59</t>
  </si>
  <si>
    <t>780000</t>
  </si>
  <si>
    <t>-0.4333</t>
  </si>
  <si>
    <t>0.1765</t>
  </si>
  <si>
    <t>-0.5767</t>
  </si>
  <si>
    <t>0.047</t>
  </si>
  <si>
    <t>-0.253</t>
  </si>
  <si>
    <t>-0.1101</t>
  </si>
  <si>
    <t>M500006 - Paisje zyre te blera</t>
  </si>
  <si>
    <t>Blerja e paisjeve të zyrës për krijimin e kushteve të pershtatshme të punës per punonjesit.</t>
  </si>
  <si>
    <t>700000</t>
  </si>
  <si>
    <t>14000</t>
  </si>
  <si>
    <t>21AB0</t>
  </si>
  <si>
    <t>CENS 2020</t>
  </si>
  <si>
    <t>GM50002 - Projekti i Regjistrimit te pergjithshem te popullsise e banesave</t>
  </si>
  <si>
    <t>cop</t>
  </si>
  <si>
    <t>55000000</t>
  </si>
  <si>
    <t>0.8182</t>
  </si>
  <si>
    <t>Rritja e perfomancës  së  institucionit duke aplikuar një menaxhim të lartë administrativ, financiar e  njerëzor dhe përmirësimit te infrastrukturës së prodhimit statistikor"</t>
  </si>
  <si>
    <t>% e punonjesve te trajnuar</t>
  </si>
  <si>
    <t>Rritja e numrit te auditimeve</t>
  </si>
  <si>
    <t>Rritja e numrit  te Grave në pozicione drejtuese</t>
  </si>
  <si>
    <t>4</t>
  </si>
  <si>
    <t>95001AC - Personel i trajnuar</t>
  </si>
  <si>
    <t>Pjesemarrja e personelit në vrojtimet statistikore,në kurse te ndryshme , seminare, work shope  etj.</t>
  </si>
  <si>
    <t>numer punonjesish</t>
  </si>
  <si>
    <t>236</t>
  </si>
  <si>
    <t>260</t>
  </si>
  <si>
    <t>419277000</t>
  </si>
  <si>
    <t>483080000</t>
  </si>
  <si>
    <t>458737000</t>
  </si>
  <si>
    <t>1776597.46</t>
  </si>
  <si>
    <t>1858000</t>
  </si>
  <si>
    <t>1764373.08</t>
  </si>
  <si>
    <t>0.1017</t>
  </si>
  <si>
    <t>0.1522</t>
  </si>
  <si>
    <t>-0.0504</t>
  </si>
  <si>
    <t>0.0458</t>
  </si>
  <si>
    <t>Qendra Kombetare Kinematografike</t>
  </si>
  <si>
    <t>57</t>
  </si>
  <si>
    <t>Mbështetje financiare per veprimtarinë kinematografike</t>
  </si>
  <si>
    <t>08220</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</si>
  <si>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</si>
  <si>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Organizimi dhe zhvillimi i kinematografisë shqiptare (si forma e të shprehurit artistik) dhe mbështetjen ekonomike nga shteti te projekteve kinematografike (produkt kinematografik), te cilat realizohen nga producentet shqiptare. Mbeshtetja financiare synon nxitjen e producenteve shqiptare per realizimin e produkteve kinematografike me mbeshtetje sa me te gjere bashkeprodhuese duke siguruar fonde alternative publike apo private ne rajon, Evrope dhe me gjere ne bote. Kjo mbeshtetje, si pjese e trashegimise kulturore, gjithashtu synon orientimin e prodhimit te ri kinematografik drejt integrimit dhe konkurimit te denje ne rrjetin dhe tregun europian dhe boteror te kinemase.</t>
  </si>
  <si>
    <t>Mbeshtejta e produkteve kinematografike cilesore me qellim perfaqesimin e kinematografise shqiptare me sa me shume filma ne konkurime nderkombetare rajonale, evropiane dhe boterore.</t>
  </si>
  <si>
    <t>70%</t>
  </si>
  <si>
    <t>72%</t>
  </si>
  <si>
    <t>Mbeshtejta e produkteve kinematografike cilesore me qellim rritjen e interesit te publikut vendas per filmat shqiptare, ne konkurim te pabarabarte me prodhimet kinematografike evropiane dhe atyre boterore.</t>
  </si>
  <si>
    <t>55%</t>
  </si>
  <si>
    <t>65%</t>
  </si>
  <si>
    <t>68%</t>
  </si>
  <si>
    <t>Dhenia e mbeshtetjes, asistences dhe lehtesimi i procedurave per ti krijuar mundesi producenteve per realizimin e produkteve kinematografike ne kohe dhe me cilesi</t>
  </si>
  <si>
    <t>67%</t>
  </si>
  <si>
    <t>Mbeshtejta e produkteve kinematografike cilesore me qellim rritjen e interesit te publikut (vendas dhe te huaj) per filmat artistike shqiptare.</t>
  </si>
  <si>
    <t>78%</t>
  </si>
  <si>
    <t>Perfaqesimi dinjitoz i kinematografise shqiptare ne konkurime nderkombetare rajonale, evropiane dhe boterore.</t>
  </si>
  <si>
    <t>Objektivi i kesaj politike eshte qe filmi shqiptar te behet sa me kompetitiv dhe I vleresuar ne festivale kombetare dhe nderkombetare .</t>
  </si>
  <si>
    <t>Prezenca me stenda te dedikuara filmit shqiptar ne markete dhe festivale te rendesishme evropiane dhe me gjere me qellim promovimin e produktit kinematografik shqiptar dhe bashkeprodhimet minore.</t>
  </si>
  <si>
    <t>8</t>
  </si>
  <si>
    <t>Projekte kinematografike me autore dhe producente femra te mbeshtetura financiarisht kundrejt totalit te projekteve</t>
  </si>
  <si>
    <t>30%</t>
  </si>
  <si>
    <t>60%</t>
  </si>
  <si>
    <t>Filma Knematografik te vlersuar ne festivalet kombetare dhe nderkombetare kundrejt totalit te filmave te mbeshtetur financiarisht.</t>
  </si>
  <si>
    <t>6</t>
  </si>
  <si>
    <t>7</t>
  </si>
  <si>
    <t>Rritja e perqindjes se pjesemarrjes se grave ne poste drejtuese ne institucion</t>
  </si>
  <si>
    <t>20%</t>
  </si>
  <si>
    <t>95701</t>
  </si>
  <si>
    <t>Jo-projekte (001-57-08220)</t>
  </si>
  <si>
    <t>95701AA - Filma te financuara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</si>
  <si>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</si>
  <si>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Filmash</t>
  </si>
  <si>
    <t>55</t>
  </si>
  <si>
    <t>126333333</t>
  </si>
  <si>
    <t>127848000</t>
  </si>
  <si>
    <t>128848000</t>
  </si>
  <si>
    <t>2687943.26</t>
  </si>
  <si>
    <t>2720170.21</t>
  </si>
  <si>
    <t>2556960</t>
  </si>
  <si>
    <t>2342690.91</t>
  </si>
  <si>
    <t>0.0638</t>
  </si>
  <si>
    <t>0.1</t>
  </si>
  <si>
    <t>0.012</t>
  </si>
  <si>
    <t>0.0078</t>
  </si>
  <si>
    <t>-0.06</t>
  </si>
  <si>
    <t>-0.0838</t>
  </si>
  <si>
    <t>95701AB -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</si>
  <si>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</si>
  <si>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Numer Projekte Kinematografike</t>
  </si>
  <si>
    <t>54365000</t>
  </si>
  <si>
    <t>37000000</t>
  </si>
  <si>
    <t>3624333.33</t>
  </si>
  <si>
    <t>2533333.33</t>
  </si>
  <si>
    <t>2466666.67</t>
  </si>
  <si>
    <t>2176470.59</t>
  </si>
  <si>
    <t>0.1333</t>
  </si>
  <si>
    <t>-0.301</t>
  </si>
  <si>
    <t>-0.0263</t>
  </si>
  <si>
    <t>-0.1176</t>
  </si>
  <si>
    <t>18AB1</t>
  </si>
  <si>
    <t>M570002 - Pajsje zyre te blera</t>
  </si>
  <si>
    <t>Blerje pajisje</t>
  </si>
  <si>
    <t>5</t>
  </si>
  <si>
    <t>1000000</t>
  </si>
  <si>
    <t>100000</t>
  </si>
  <si>
    <t>166666.67</t>
  </si>
  <si>
    <t>-0.4</t>
  </si>
  <si>
    <t>M570005 - Pajisje kompjuterike te blera</t>
  </si>
  <si>
    <t>Blerje pajisje kompjutrike ,printer kompjutera</t>
  </si>
  <si>
    <t>125000</t>
  </si>
  <si>
    <t>-0.25</t>
  </si>
  <si>
    <t>0.3333</t>
  </si>
  <si>
    <t>Mbështetje për Shoqërinë Civile</t>
  </si>
  <si>
    <t>88</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</si>
  <si>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</si>
  <si>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Krijimi i kushteve per rritje te qendrueshme te shoqerise civile ne vend permes nje shoqerie civile me vibrante dhe pjesemarrese ne vendimarje dhe monitorim politikash publike</t>
  </si>
  <si>
    <t>Organizata te shoqerise Civile te perfshira ne monitorimin dhe zbatimin e politikave publike ne te mire dhe ne interes publik.</t>
  </si>
  <si>
    <t>Rrirtja e kapacitetit te OJf ve dhe aftesise se tyre ne sigurimin e projekteve ne perputhshmeri me qellimin e programit te financuara nga buxheti i shtetit.</t>
  </si>
  <si>
    <t>85</t>
  </si>
  <si>
    <t>100</t>
  </si>
  <si>
    <t>Mbeshtetje financiare dhe monitorim per me shume projekte te OJF ve sipas programeve te percaktuara nga Bordi Mbikqyres i AMSHC -se ne vit</t>
  </si>
  <si>
    <t>Numer projektesh te financuara</t>
  </si>
  <si>
    <t>Numer takimesh trajnuese, informuese, workshops te realizuara</t>
  </si>
  <si>
    <t>62</t>
  </si>
  <si>
    <t>Numer projektesh te monitoruara ne terren nga AMSHC</t>
  </si>
  <si>
    <t>Perqindja e grave ne poste drejtuese te institucionit ndaj totalit te posteve drejtuese</t>
  </si>
  <si>
    <t>60</t>
  </si>
  <si>
    <t>70</t>
  </si>
  <si>
    <t>98801</t>
  </si>
  <si>
    <t>Jo-projekte (001-88-01110)</t>
  </si>
  <si>
    <t>98801AA - Projekte te financuara nga AMSHC- ja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</si>
  <si>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</si>
  <si>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Numri I projekteve te financuara</t>
  </si>
  <si>
    <t>80</t>
  </si>
  <si>
    <t>126875000</t>
  </si>
  <si>
    <t>132675000</t>
  </si>
  <si>
    <t>133175000</t>
  </si>
  <si>
    <t>1585937.5</t>
  </si>
  <si>
    <t>1326750</t>
  </si>
  <si>
    <t>1331750</t>
  </si>
  <si>
    <t>0.25</t>
  </si>
  <si>
    <t>0.0457</t>
  </si>
  <si>
    <t>0.0038</t>
  </si>
  <si>
    <t>-0.1634</t>
  </si>
  <si>
    <t>98801AB - Monitorime/Inpektime ne terren te projekteve te financuara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</si>
  <si>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</si>
  <si>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Numer monitorimesh/inpektimesh te kryera</t>
  </si>
  <si>
    <t>22222.22</t>
  </si>
  <si>
    <t>20000</t>
  </si>
  <si>
    <t>0.8</t>
  </si>
  <si>
    <t>0.1111</t>
  </si>
  <si>
    <t>-0.6296</t>
  </si>
  <si>
    <t>-0.1</t>
  </si>
  <si>
    <t>18AC9</t>
  </si>
  <si>
    <t>M880001 - Pajisje/mobilje te blera per mirefunksionimin e Institucionit</t>
  </si>
  <si>
    <t>Pajisje/mobilje te blera per mirefunksionimin e Institucionit</t>
  </si>
  <si>
    <t>Numer pajisjesh elektronike per sistemin IT si dhe mobilie per Institucionin</t>
  </si>
  <si>
    <t>650000</t>
  </si>
  <si>
    <t>162500</t>
  </si>
  <si>
    <t>1.5</t>
  </si>
  <si>
    <t>0.5385</t>
  </si>
  <si>
    <t>-0.3846</t>
  </si>
  <si>
    <t>Instituti i Studimeve te Krimeve te Komunizmit</t>
  </si>
  <si>
    <t>92</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</si>
  <si>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</si>
  <si>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</si>
  <si>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Dosjeve me dokumenta të marra nga të gjitha  arkivat brenda vendit dhe nga arkiva të ndryshme jashtë vendit.</t>
  </si>
  <si>
    <t>800</t>
  </si>
  <si>
    <t>Numri i intervistave të marra nga ish të persekutuar  të mbetur akoma gjallë, dhe transkriptimi i tyre.</t>
  </si>
  <si>
    <t>Numri i konferencave, ekspozitave dhe dokumentarëve të përgatitura lidhur me periudhën komuniste.</t>
  </si>
  <si>
    <t>Pergatitja dhe botimi i  Kolanes  se 10-15 librave qe jane deshmi, memuare, studime shkencore, albume nga periudha komuniste.</t>
  </si>
  <si>
    <t>% e grave në poste drejtuese të ISKK ndaj totalit të posteve drejtuese.</t>
  </si>
  <si>
    <t>99201</t>
  </si>
  <si>
    <t>Jo-projekte (001-92-01110)</t>
  </si>
  <si>
    <t>99201AA - Libra për të botuar - Enciklopedia vëllimi i VIII dhe Kolana e pervitshme</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</si>
  <si>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</si>
  <si>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9000</t>
  </si>
  <si>
    <t>54800000</t>
  </si>
  <si>
    <t>55310000</t>
  </si>
  <si>
    <t>56810000</t>
  </si>
  <si>
    <t>8430.77</t>
  </si>
  <si>
    <t>6145.56</t>
  </si>
  <si>
    <t>6312.22</t>
  </si>
  <si>
    <t>0.3846</t>
  </si>
  <si>
    <t>0.0093</t>
  </si>
  <si>
    <t>0.0271</t>
  </si>
  <si>
    <t>-0.2711</t>
  </si>
  <si>
    <t>99201AB - 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</si>
  <si>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</si>
  <si>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</si>
  <si>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1460000</t>
  </si>
  <si>
    <t>2500000</t>
  </si>
  <si>
    <t>292000</t>
  </si>
  <si>
    <t>416666.67</t>
  </si>
  <si>
    <t>333333.33</t>
  </si>
  <si>
    <t>0.2</t>
  </si>
  <si>
    <t>0.7123</t>
  </si>
  <si>
    <t>-0.2</t>
  </si>
  <si>
    <t>0.4269</t>
  </si>
  <si>
    <t>18AD4</t>
  </si>
  <si>
    <t>Blerje pajisje, sisteme, makineri</t>
  </si>
  <si>
    <t>M920008 - Pajisje Zyre te blera</t>
  </si>
  <si>
    <t>Zgjerimi i rafteve te bibliotekes per ekzpozimin e librave te botuar ne ambjente te tjera brenda ISKK</t>
  </si>
  <si>
    <t>600000</t>
  </si>
  <si>
    <t>120000</t>
  </si>
  <si>
    <t>M920009 - Pajisje Kompjuterike te blera</t>
  </si>
  <si>
    <t>ISKK, ne funksion te rritjes se efikasitetit te punes se punonjesve merr persiper te bleje pajisje te reja kompjuterike sipas standarteve ne fuqi te AKSHI-it</t>
  </si>
  <si>
    <t>Numer pajisjesh kompjuterike</t>
  </si>
  <si>
    <t>300000</t>
  </si>
  <si>
    <t>Fond Biblioteke</t>
  </si>
  <si>
    <t>ISKK, ne funksion te rritjes se efikasitetit te punes se punonjesve merr persiper te bleje literature te huaj per periudhen komuniste. M920013</t>
  </si>
  <si>
    <t>13</t>
  </si>
  <si>
    <t>e pa lidhur me politikën</t>
  </si>
  <si>
    <t>Autoriteti per te Drejten e Informimit</t>
  </si>
  <si>
    <t>95</t>
  </si>
  <si>
    <t>Të identifikojë, mbledhë dhe krijojë një arkiv të integruar të të gjitha dokumenteve të njohura të prodhuara nga/ose të lidhura me veprimtarinë e ish-Sigurimit;bëjë regjistrimet në dispozicion të publikut sipas dispozitave të parashikuara në ligj.</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</si>
  <si>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</si>
  <si>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aktiviteteve dhe botimeve nga AIDSSH</t>
  </si>
  <si>
    <t>numri i kerkesave</t>
  </si>
  <si>
    <t>970</t>
  </si>
  <si>
    <t>950</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</si>
  <si>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</si>
  <si>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numri i faqeve te vena ne dispzicion</t>
  </si>
  <si>
    <t>75000</t>
  </si>
  <si>
    <t>80000</t>
  </si>
  <si>
    <t>numri i ankesave</t>
  </si>
  <si>
    <t>% e grave ne poste drejtuese te institucionit ndaj totalit te posteve drejtuese .</t>
  </si>
  <si>
    <t>62%</t>
  </si>
  <si>
    <t>Numri i rasteve te diskriminimit me baze gjinore ne institucion te trajtuar .</t>
  </si>
  <si>
    <t>99501</t>
  </si>
  <si>
    <t>Jo-projekte (001-95-01110)</t>
  </si>
  <si>
    <t>99501AA - Kërkesa të trajtuara</t>
  </si>
  <si>
    <t>Pranimi, identifikimi, deklasifikimi, përpunimi, dekodifikimi i kërkesës dhe përgjigja ndaj kërkuesve</t>
  </si>
  <si>
    <t>Numër kërkesash</t>
  </si>
  <si>
    <t>1800</t>
  </si>
  <si>
    <t>150470000</t>
  </si>
  <si>
    <t>158200000</t>
  </si>
  <si>
    <t>159200000</t>
  </si>
  <si>
    <t>83594.44</t>
  </si>
  <si>
    <t>87888.89</t>
  </si>
  <si>
    <t>88444.44</t>
  </si>
  <si>
    <t>0.0514</t>
  </si>
  <si>
    <t>0.0063</t>
  </si>
  <si>
    <t>18BV4</t>
  </si>
  <si>
    <t>Blerje pajisje, sisteme, makineri (95-01110)</t>
  </si>
  <si>
    <t>18BV402 - Blerje pajisje kompjuterike</t>
  </si>
  <si>
    <t>Bleje pajisje te reja kompjuterike sipas standarteve ne fuqi te AKSHI-it</t>
  </si>
  <si>
    <t>104</t>
  </si>
  <si>
    <t>1200000</t>
  </si>
  <si>
    <t>240000</t>
  </si>
  <si>
    <t>11363.64</t>
  </si>
  <si>
    <t>9615.38</t>
  </si>
  <si>
    <t>16.6</t>
  </si>
  <si>
    <t>0.1818</t>
  </si>
  <si>
    <t>-0.1667</t>
  </si>
  <si>
    <t>-0.9527</t>
  </si>
  <si>
    <t>-0.1538</t>
  </si>
  <si>
    <t>Blerje mobilje zyrash</t>
  </si>
  <si>
    <t>Blerja e pajisjeve te zyres me qellim plotesimin e nevojave dhe kerkesave te punes</t>
  </si>
  <si>
    <t>48</t>
  </si>
  <si>
    <t>20833.33</t>
  </si>
  <si>
    <t>28571.43</t>
  </si>
  <si>
    <t>0.0667</t>
  </si>
  <si>
    <t>-0.2708</t>
  </si>
  <si>
    <t>-0.0625</t>
  </si>
  <si>
    <t>0.3714</t>
  </si>
  <si>
    <t>18BV406 - Blerje, instalim sisteme dhe paisje</t>
  </si>
  <si>
    <t>6105000</t>
  </si>
  <si>
    <t>0.3104</t>
  </si>
  <si>
    <t>Drejtoria e Përgjithshme e RTSH</t>
  </si>
  <si>
    <t xml:space="preserve">Sherbimet per shqiptaret jashte kufirit </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</si>
  <si>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</si>
  <si>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</si>
  <si>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</si>
  <si>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RRITJE E SHIKUESHMERISE -AUDIENCA</t>
  </si>
  <si>
    <t>8%</t>
  </si>
  <si>
    <t>% E SHIKUESHMERIS SE KANALEVE TE RTSH KUNDREJT OPERATOREVE TE TJERE A/V</t>
  </si>
  <si>
    <t>% E GRAVE NE POSTE DREJTUESE TE INSTITUCIONIT NDAJ TOTALIT TE POSTEVE DREJTUESE</t>
  </si>
  <si>
    <t>41</t>
  </si>
  <si>
    <t>NUMRI I RASTEVE TE DISKRIMINIMIT ME BAZE GJINORE NE INSTITUCION</t>
  </si>
  <si>
    <t>%PROJEKTEVE TE INVESTIMEVE PUBLIKE QE PERFSHIN PERSPEKTIVEN GJINORE</t>
  </si>
  <si>
    <t>RRITJE E CILESISE SE PROGRAMEVE TELEVIZIVE,RADIOFONIKE NE NIVEL INFORMATIV,EDUKATIV,ARTISTIK</t>
  </si>
  <si>
    <t>RRITJA E NUMRIT TE PRODHIMEVE</t>
  </si>
  <si>
    <t>9%</t>
  </si>
  <si>
    <t>12%</t>
  </si>
  <si>
    <t>ZGJERIMI I TREGUT TE REKLAMAVE</t>
  </si>
  <si>
    <t>11%</t>
  </si>
  <si>
    <t>91901</t>
  </si>
  <si>
    <t>Jo-projekte (001-19-08310)</t>
  </si>
  <si>
    <t>91901AA - EMISIONE TELEVIZIVE TE TRANSMETUARA</t>
  </si>
  <si>
    <t>ORE TRANSMETIMI TE EMISIONEVE TV TRANSMETUAR NE SATELIT PER SHQIPTARET JASHTE KUFIRIT</t>
  </si>
  <si>
    <t>ORE TRANSMETIMI</t>
  </si>
  <si>
    <t>87600</t>
  </si>
  <si>
    <t>259000000</t>
  </si>
  <si>
    <t>274000000</t>
  </si>
  <si>
    <t>250000000</t>
  </si>
  <si>
    <t>2956.62</t>
  </si>
  <si>
    <t>3127.85</t>
  </si>
  <si>
    <t>2853.88</t>
  </si>
  <si>
    <t>0.0579</t>
  </si>
  <si>
    <t>-0.0876</t>
  </si>
  <si>
    <t>91901AB - EMISIONE RADIOFONIKE TE TRANSMETUARA</t>
  </si>
  <si>
    <t>ORE TRANSMETIMI EMISIONE INFORMATIVE NE 7 GJUHE TE HUAJA PER PUBLIKUN E HUAJ,EMISIONE KULTURORE,INFORMATIVE,MUZIKORE,ARTISTIKE NE GJUHEN SHQIPE PER BASHKATDHETARET</t>
  </si>
  <si>
    <t>43800</t>
  </si>
  <si>
    <t>20000000</t>
  </si>
  <si>
    <t>40000000</t>
  </si>
  <si>
    <t>29000000</t>
  </si>
  <si>
    <t>456.62</t>
  </si>
  <si>
    <t>913.24</t>
  </si>
  <si>
    <t>662.1</t>
  </si>
  <si>
    <t>-0.275</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</si>
  <si>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</si>
  <si>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</si>
  <si>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</si>
  <si>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</si>
  <si>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13%</t>
  </si>
  <si>
    <t>PERMIRESIMI I CILESISE SE PRODHIMIT DHE TRANSMETIMIT,ZGJERIMI I LARMISHMERISE SE PROJEKTEVE.</t>
  </si>
  <si>
    <t>Numri i prodhimeve</t>
  </si>
  <si>
    <t>Cilesia e transmetimit</t>
  </si>
  <si>
    <t>Te drejta ekskluzive transmetimi</t>
  </si>
  <si>
    <t>PRODHIME TE RTSH TE REALIZUAR ME SUKSES KUNDREJT TOTALIT TE PLANIFIKUAR</t>
  </si>
  <si>
    <t>100%</t>
  </si>
  <si>
    <t>91902</t>
  </si>
  <si>
    <t>Jo-projekte (001-19-08330)</t>
  </si>
  <si>
    <t>91902AA - PROGRAME ARTISTIKE</t>
  </si>
  <si>
    <t>PASQYRIM NGA RTSH I EVENTEVE ARTISTIKE ME RENDESI MBAREKOMBETARE</t>
  </si>
  <si>
    <t>NUMER PROGRAMESH</t>
  </si>
  <si>
    <t>91000000</t>
  </si>
  <si>
    <t>126000000</t>
  </si>
  <si>
    <t>22750000</t>
  </si>
  <si>
    <t>31500000</t>
  </si>
  <si>
    <t>-0.2778</t>
  </si>
  <si>
    <t>Orkestra simfonike e RTSH dhe Kinematografise</t>
  </si>
  <si>
    <t>08340</t>
  </si>
  <si>
    <t>FORMACION I QENDRUESHEM E BASHKEKOHOR I ORKESTRES SIMFONIKE TE RTSH DHE ORGANIZIM I VAZHDUESHEM I AKTIVITETEVE TE SAJ KONCERTORE NE TIRANE,RRETHE DHE JASHTE VENDIT ME PJESEMARRJEN E HEREPASHERSHME TE TALENTEVE SHQIPTARE JASHTE SHQIPERISE ,SI EDHE TE ARTIS</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</si>
  <si>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</si>
  <si>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</si>
  <si>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</si>
  <si>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veprave te riprodhuara</t>
  </si>
  <si>
    <t>Numri I biletave te shitura per koncerte</t>
  </si>
  <si>
    <t>91903</t>
  </si>
  <si>
    <t>Jo-projekte (001-19-08340)</t>
  </si>
  <si>
    <t>91903AA - Koncerte te Orkestres Simfonike</t>
  </si>
  <si>
    <t>KONCERTE TE ORKESTRES,REGJISTRIME MATERIALESH ARKIVORE</t>
  </si>
  <si>
    <t>NUMER KONCERTESH</t>
  </si>
  <si>
    <t>130000000</t>
  </si>
  <si>
    <t>3333333.33</t>
  </si>
  <si>
    <t>4333333.33</t>
  </si>
  <si>
    <t>0.3</t>
  </si>
  <si>
    <t>-0.2308</t>
  </si>
  <si>
    <t>Projekte teknike per futjen e teknologjive te reja</t>
  </si>
  <si>
    <t>08520</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</si>
  <si>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</si>
  <si>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</si>
  <si>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OPTIMIZIM I SINJALIT</t>
  </si>
  <si>
    <t>99%</t>
  </si>
  <si>
    <t>99?%</t>
  </si>
  <si>
    <t>KRIJIMI I KUSHTEVE OPTIMALE PER VIJUESHMERINE E SISTEMIT TE DIGJITALIZIMIT</t>
  </si>
  <si>
    <t>Niveli I mbulimit te sinjalit</t>
  </si>
  <si>
    <t>Dixhitalizimi materialeve arkivore</t>
  </si>
  <si>
    <t>Rritje e cilesese te prodhimit dhe transmetimit</t>
  </si>
  <si>
    <t>Nr i familjve qe kane akses ne nje aparat A/V</t>
  </si>
  <si>
    <t>1400000</t>
  </si>
  <si>
    <t>1500000</t>
  </si>
  <si>
    <t>% investime ne panele diellore</t>
  </si>
  <si>
    <t>91904</t>
  </si>
  <si>
    <t>Jo-projekte (001-19-08520)</t>
  </si>
  <si>
    <t>91904AA - Rrjet transmetimi i mirembajtur</t>
  </si>
  <si>
    <t>SHPENZIME PER SHERBIME MIREMBAJTJES SE SISTEMIT TE  INTEGRUAR DVB-T2 [PER RTSH</t>
  </si>
  <si>
    <t>ORE SHERBIMI</t>
  </si>
  <si>
    <t>200000000</t>
  </si>
  <si>
    <t>2283.11</t>
  </si>
  <si>
    <t>18AA0</t>
  </si>
  <si>
    <t>Blerje pajise, sisteme dhe makineri te ndryshme</t>
  </si>
  <si>
    <t>Rinovimi i regjive</t>
  </si>
  <si>
    <t>Investime ne teknologji dhe pershtatje e teknologjise ekzistuese ne prodhim dhe transmetim</t>
  </si>
  <si>
    <t>Drejtoria e Arkivit të Shtetit</t>
  </si>
  <si>
    <t>Unifikimi i procedurave dhe menaxhimi i dokumentacionit arkivor ne RSH, per te siguruar ruajtjen, permiresimin dhe dixhitalizimin e tij.</t>
  </si>
  <si>
    <t>Ruajtja e vlerave historike kombetare permes aplikimit te standardeve bashkekohore per arkivimin e dokumenteve</t>
  </si>
  <si>
    <t>Nr i dokumenteve te perpunuara</t>
  </si>
  <si>
    <t>16000</t>
  </si>
  <si>
    <t>160000</t>
  </si>
  <si>
    <t>Perpunimi i fondit dhe digjitalizimi per te vene ne dispozicion te publikut informacionin e kerkuar.</t>
  </si>
  <si>
    <t>Nr i dokumenteve qe do te pershkruhen ne vit.</t>
  </si>
  <si>
    <t>160,000</t>
  </si>
  <si>
    <t>Fonde arkivore te perpunuara ne meter linear</t>
  </si>
  <si>
    <t>Nr i dokumenteve te digjitalizuar kunddrejt totalit.</t>
  </si>
  <si>
    <t>3,000,000</t>
  </si>
  <si>
    <t>92001</t>
  </si>
  <si>
    <t>Jo-projekte (001-20-01110)</t>
  </si>
  <si>
    <t>92001AA - Dokumenta te trajtuar ne vit</t>
  </si>
  <si>
    <t>Ruajtje,restaurim, pershkrim, skanim dhesherbim i fondeve arkivore.</t>
  </si>
  <si>
    <t>nr. dokumentash</t>
  </si>
  <si>
    <t>25200</t>
  </si>
  <si>
    <t>272055000</t>
  </si>
  <si>
    <t>338200000</t>
  </si>
  <si>
    <t>308200000</t>
  </si>
  <si>
    <t>10795.83</t>
  </si>
  <si>
    <t>13420.63</t>
  </si>
  <si>
    <t>12230.16</t>
  </si>
  <si>
    <t>0.2431</t>
  </si>
  <si>
    <t>-0.0887</t>
  </si>
  <si>
    <t>18AI3</t>
  </si>
  <si>
    <t>Rikontruksion dhe ndertim ambjentesh</t>
  </si>
  <si>
    <t>M200039 - Ndertim Godine e Re ne Vendruajtje Shkozë</t>
  </si>
  <si>
    <t>Ndertim Godine e Re ne Vendruajtje Shkozë</t>
  </si>
  <si>
    <t>nr. godine</t>
  </si>
  <si>
    <t>53800000</t>
  </si>
  <si>
    <t>64975000</t>
  </si>
  <si>
    <t>150204695</t>
  </si>
  <si>
    <t>0.2077</t>
  </si>
  <si>
    <t>1.3117</t>
  </si>
  <si>
    <t>18AI307 - Mbikqyrje punimesh</t>
  </si>
  <si>
    <t>Mbikqyrje punimesh</t>
  </si>
  <si>
    <t>Numri i Godinave</t>
  </si>
  <si>
    <t>769854</t>
  </si>
  <si>
    <t>1795305</t>
  </si>
  <si>
    <t>-0.675</t>
  </si>
  <si>
    <t>0.1844</t>
  </si>
  <si>
    <t>1.332</t>
  </si>
  <si>
    <t>18AI312 - Sistemi i mbrojtjes nga zjarri në Godinën B dhe në Vendruajtjen Rrëshen</t>
  </si>
  <si>
    <t>Sistemi i mbrojtjes nga zjarri ne Godinën B dhe në Vendruajtje Rrëshen</t>
  </si>
  <si>
    <t>Nr.godine</t>
  </si>
  <si>
    <t>38953200</t>
  </si>
  <si>
    <t>30000000</t>
  </si>
  <si>
    <t>18424825</t>
  </si>
  <si>
    <t>-0.2298</t>
  </si>
  <si>
    <t>-0.3858</t>
  </si>
  <si>
    <t>18AI313 - Pajisje audiovizive dhe instalacion</t>
  </si>
  <si>
    <t>Pajisje audiovizive dhe instalacion</t>
  </si>
  <si>
    <t>18AI314 - Rikonstruksion objektesh</t>
  </si>
  <si>
    <t>Rikonstruksion objektesh</t>
  </si>
  <si>
    <t>44431239</t>
  </si>
  <si>
    <t>9564269</t>
  </si>
  <si>
    <t>13435731</t>
  </si>
  <si>
    <t>-0.7847</t>
  </si>
  <si>
    <t>0.4048</t>
  </si>
  <si>
    <t>Blerje raftesh te levizshme</t>
  </si>
  <si>
    <t>nr.raftesh</t>
  </si>
  <si>
    <t>300</t>
  </si>
  <si>
    <t>1685731</t>
  </si>
  <si>
    <t>66394590</t>
  </si>
  <si>
    <t>84286.55</t>
  </si>
  <si>
    <t>221315.3</t>
  </si>
  <si>
    <t>38.3862</t>
  </si>
  <si>
    <t>1.6257</t>
  </si>
  <si>
    <t>18AI4</t>
  </si>
  <si>
    <t>Blerje pajisje dhe makineri te ndryshme</t>
  </si>
  <si>
    <t>18AI406 - Mobilim me pajisje zyre</t>
  </si>
  <si>
    <t>Mobilim me pajisje zyre</t>
  </si>
  <si>
    <t>Numri i pajisjeve</t>
  </si>
  <si>
    <t>5317620</t>
  </si>
  <si>
    <t>265881</t>
  </si>
  <si>
    <t>-0.7743</t>
  </si>
  <si>
    <t xml:space="preserve">18AI414 - Blerje pajisje kondicioneresh </t>
  </si>
  <si>
    <t xml:space="preserve">Blerje pajisje kondicioneresh </t>
  </si>
  <si>
    <t>1165000</t>
  </si>
  <si>
    <t>0.03</t>
  </si>
  <si>
    <t>Instalim panele diellore</t>
  </si>
  <si>
    <t>6000000</t>
  </si>
  <si>
    <t>18000000</t>
  </si>
  <si>
    <t>Pajisje ndihmëse arkivore</t>
  </si>
  <si>
    <t>Pajisje ndihmese arkivore</t>
  </si>
  <si>
    <t>110000</t>
  </si>
  <si>
    <t>18CF4</t>
  </si>
  <si>
    <t>Blerje Pajisje Elektronike (Back Up)</t>
  </si>
  <si>
    <t xml:space="preserve">18CF403 - Blerje kompjutera </t>
  </si>
  <si>
    <t xml:space="preserve">Blerje kompjutera </t>
  </si>
  <si>
    <t xml:space="preserve">18CF404 - Aplikacion </t>
  </si>
  <si>
    <t xml:space="preserve">Aplikacion </t>
  </si>
  <si>
    <t>Blerje orendish dhe pajisje per Muzeun Arkivor</t>
  </si>
  <si>
    <t>Partitë Politike</t>
  </si>
  <si>
    <t>Mbeshtetje per Partite Politike</t>
  </si>
  <si>
    <t>Ky program mbeshtet me fonde publike partite politike ne perputhje me parashikimet ligjore ne fuqi</t>
  </si>
  <si>
    <t>94001</t>
  </si>
  <si>
    <t>Jo-projekte (001-40-01110)</t>
  </si>
  <si>
    <t>94001AA - Parti Politike te Mbeshtetura</t>
  </si>
  <si>
    <t>Parti Politike te Mbeshtetura</t>
  </si>
  <si>
    <t>345599999</t>
  </si>
  <si>
    <t>345600000</t>
  </si>
  <si>
    <t>Mbështetje për Shoqatat</t>
  </si>
  <si>
    <t xml:space="preserve">Ky program mbeshtet me fonde publike organizata te kategorive te vecanta sic jane: Shoqata e Invalideve, Shoqata e te Verberve, Shoqata e Jetimeve etj </t>
  </si>
  <si>
    <t>94002</t>
  </si>
  <si>
    <t>Jo-projekte (001-40-01120)</t>
  </si>
  <si>
    <t>94002AA - Mbeshtetje per shoqatat</t>
  </si>
  <si>
    <t>Mbeshtetje per shoqatat</t>
  </si>
  <si>
    <t>Mbështetje për Organizatat e Veteranëve me Status</t>
  </si>
  <si>
    <t>Ky program mbeshtet me fonde publike organizata te kategorive te vecanta sic jane: Organizata e Veteraneve me Status.</t>
  </si>
  <si>
    <t>94003</t>
  </si>
  <si>
    <t>Jo-projekte (001-40-01130)</t>
  </si>
  <si>
    <t>94003AA - Mbeshtteje per Organizaten e Veteraneve me Status</t>
  </si>
  <si>
    <t>Mbeshtteje per Organizaten e Veteraneve me Status</t>
  </si>
  <si>
    <t>2200000</t>
  </si>
  <si>
    <t>Autoriteti Konkurencës</t>
  </si>
  <si>
    <t>77</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</si>
  <si>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</si>
  <si>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</si>
  <si>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</si>
  <si>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</si>
  <si>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Rritja e mundësisë së zgjedhjeve konsumatore(produkte dhe shërbime me cilësi të mirë dhe çmime të ulta</t>
  </si>
  <si>
    <t>93</t>
  </si>
  <si>
    <t>Rritja e efiçencës së tregjeve nga performanca e ndërmarrjeve duke respektuar rregullat e konkurrencës</t>
  </si>
  <si>
    <t>Ndërgjegjësimi I ndërrmarrjeve dhe konsumatorëve për përfitimet që vinë nga konkurrenca</t>
  </si>
  <si>
    <t>91%</t>
  </si>
  <si>
    <t>92%</t>
  </si>
  <si>
    <t>93%</t>
  </si>
  <si>
    <t>Inspektore femra</t>
  </si>
  <si>
    <t>12</t>
  </si>
  <si>
    <t>Mbikëqyrja dhe hetimi i tregjeve prodhuese dhe jo-prodhuese (abuzimi me pozitën dominuese dhe marrëveshjet e ndaluara) si dhe kontrolli perqendrimeve</t>
  </si>
  <si>
    <t>Shkelje te konstatuara te  konkurences</t>
  </si>
  <si>
    <t>Rezultatet nga raportet dhe monitorimet</t>
  </si>
  <si>
    <t>56</t>
  </si>
  <si>
    <t>58</t>
  </si>
  <si>
    <t>61</t>
  </si>
  <si>
    <t>Vendime perqendrimesh</t>
  </si>
  <si>
    <t>54</t>
  </si>
  <si>
    <t>59</t>
  </si>
  <si>
    <t>Akte ligjore te vleresuara</t>
  </si>
  <si>
    <t>32</t>
  </si>
  <si>
    <t>36</t>
  </si>
  <si>
    <t>37</t>
  </si>
  <si>
    <t>Trajnime, workshopoe per stafin</t>
  </si>
  <si>
    <t>25</t>
  </si>
  <si>
    <t>Ngjarje Advokacie</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</si>
  <si>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</si>
  <si>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</si>
  <si>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</si>
  <si>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</si>
  <si>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</si>
  <si>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135</t>
  </si>
  <si>
    <t>130</t>
  </si>
  <si>
    <t>112102528</t>
  </si>
  <si>
    <t>114250000</t>
  </si>
  <si>
    <t>115109000</t>
  </si>
  <si>
    <t>830389.1</t>
  </si>
  <si>
    <t>846296.3</t>
  </si>
  <si>
    <t>878846.15</t>
  </si>
  <si>
    <t>885453.85</t>
  </si>
  <si>
    <t>-0.037</t>
  </si>
  <si>
    <t>0.0192</t>
  </si>
  <si>
    <t>0.0075</t>
  </si>
  <si>
    <t>0.0385</t>
  </si>
  <si>
    <t>18AC5</t>
  </si>
  <si>
    <t>18AC501 - Pajisje informatike dhe zyre</t>
  </si>
  <si>
    <t>Blerje pajisje informatike përmirësimi I cilësisë së punës</t>
  </si>
  <si>
    <t>Copë</t>
  </si>
  <si>
    <t>71428.57</t>
  </si>
  <si>
    <t>714285.71</t>
  </si>
  <si>
    <t>-0.9</t>
  </si>
  <si>
    <t>Këshilli Kombëtar i Kontabilitetit</t>
  </si>
  <si>
    <t>82</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</si>
  <si>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</si>
  <si>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</si>
  <si>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Numri standardeve kombetare  te zbatuara/perafruara ne legjislacionin tone</t>
  </si>
  <si>
    <t>Numri standardeve nderkombetare te zbatuara/perafruara ne legjislacionin tone</t>
  </si>
  <si>
    <t>% e grave ne KKK ndaj totalit te punonjesve te institucionit</t>
  </si>
  <si>
    <t>83%</t>
  </si>
  <si>
    <t>Fuqizimi i funksionit menaxhues, në funksion të implementimit të sukseshëm të programit, konform kërkesave të kuadrit ligjor në fuqi.</t>
  </si>
  <si>
    <t>Numri i  njesive ekonomike te monitoruara</t>
  </si>
  <si>
    <t>150</t>
  </si>
  <si>
    <t>320</t>
  </si>
  <si>
    <t>350</t>
  </si>
  <si>
    <t>Numri i subjekteve te cilat do te inspektohen/auditohen ne zbatim te standardeve kombetare</t>
  </si>
  <si>
    <t>108</t>
  </si>
  <si>
    <t>120</t>
  </si>
  <si>
    <t>Numri i subjekteve te cilat do te inspektohen/auditohen ne zbatim te standardeve nderkombetare</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</si>
  <si>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</si>
  <si>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</si>
  <si>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</si>
  <si>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</si>
  <si>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numer/cope</t>
  </si>
  <si>
    <t>17566800</t>
  </si>
  <si>
    <t>17550000</t>
  </si>
  <si>
    <t>-0.001</t>
  </si>
  <si>
    <t>18AC8</t>
  </si>
  <si>
    <t>Blerje pajisje zyre</t>
  </si>
  <si>
    <t>M820001 - pajisje zyre te blera</t>
  </si>
  <si>
    <t>/cope</t>
  </si>
  <si>
    <t>Komisioneri për Mbrojtjen e të Dhënave Personale</t>
  </si>
  <si>
    <t>89</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</si>
  <si>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</si>
  <si>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t>
  </si>
  <si>
    <t>Perqindja/Numri i vendimeve të Komisionerit te lena ne fuqi nga gjykata;</t>
  </si>
  <si>
    <t>Rritja e nivelit të zbatimit të Akteve të Komisionerit (vendime, rekomandime, urdhr</t>
  </si>
  <si>
    <t>75</t>
  </si>
  <si>
    <t>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t>
  </si>
  <si>
    <t>Rritja e nivelit të zbatimit të Akteve të Komisionerit (vendime, rekomandime, urdhra</t>
  </si>
  <si>
    <t>Nr Konrtrollues të regjistruar në regjistrin Kombëtar</t>
  </si>
  <si>
    <t>6100</t>
  </si>
  <si>
    <t>6150</t>
  </si>
  <si>
    <t>6200</t>
  </si>
  <si>
    <t>nr e AP me program/nr total</t>
  </si>
  <si>
    <t>390</t>
  </si>
  <si>
    <t>420</t>
  </si>
  <si>
    <t>430</t>
  </si>
  <si>
    <t>Përqindja e grave në poste drejtuese në raport me totalin e posteve drejtuese në shërbimin civil në KDIMDP.</t>
  </si>
  <si>
    <t>98901</t>
  </si>
  <si>
    <t>Jo-projekte (001-89-01110)</t>
  </si>
  <si>
    <t>98901AA - Mbikëqyrje/ inspektime të kryera&amp;ankesa te trajtuara</t>
  </si>
  <si>
    <t>Mbikëqyrje të kryera sipas planit vjetor &amp; inspektime të realizuara sipas problematikave &amp;trajtim I ankesa te qytetareve</t>
  </si>
  <si>
    <t>1870</t>
  </si>
  <si>
    <t>1900</t>
  </si>
  <si>
    <t>150950000</t>
  </si>
  <si>
    <t>160700000</t>
  </si>
  <si>
    <t>161700000</t>
  </si>
  <si>
    <t>83861.11</t>
  </si>
  <si>
    <t>85935.83</t>
  </si>
  <si>
    <t>85105.26</t>
  </si>
  <si>
    <t>0.0389</t>
  </si>
  <si>
    <t>0.016</t>
  </si>
  <si>
    <t>0.0646</t>
  </si>
  <si>
    <t>0.0062</t>
  </si>
  <si>
    <t>0.0247</t>
  </si>
  <si>
    <t>-0.0097</t>
  </si>
  <si>
    <t>18AD0</t>
  </si>
  <si>
    <t>Blerje Pajisje Zyre dhe Elektonike</t>
  </si>
  <si>
    <t>M890001 - Pajisje zyre te blera</t>
  </si>
  <si>
    <t>Pajisje zyre te blera</t>
  </si>
  <si>
    <t>50000</t>
  </si>
  <si>
    <t>-0.6</t>
  </si>
  <si>
    <t>-0.8333</t>
  </si>
  <si>
    <t>-0.5833</t>
  </si>
  <si>
    <t>M890002 - Pajisje kompjuterike/elektronike</t>
  </si>
  <si>
    <t>Pajisje kompjuterike/elektronike dhe zyre te blera</t>
  </si>
  <si>
    <t>-0.8889</t>
  </si>
  <si>
    <t>-0.75</t>
  </si>
  <si>
    <t xml:space="preserve">blerje automjeti </t>
  </si>
  <si>
    <t>4000000</t>
  </si>
  <si>
    <t>Komisioneri per Mbrojtjen nga Diskriminimi</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</si>
  <si>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</si>
  <si>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</si>
  <si>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Raste të suksesshme diskriminimi ndaj totalit të cështjeve të gjykuara (numri i vendimeve te konfirmuara nga gjykata me forme prere dhe vendime diskriminimi dhe demshperblim, ne raport me numrin total te çeshtjeve gjyqesore)</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</si>
  <si>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</si>
  <si>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Cështje të iniciuara nga KMD</t>
  </si>
  <si>
    <t>Ankesa drejtuar KMD</t>
  </si>
  <si>
    <t>76%</t>
  </si>
  <si>
    <t>Ankesa ndaj sektorit privat</t>
  </si>
  <si>
    <t>Vendime diskriminimi të zbatuara nga subjektet të cilave u drejtohen</t>
  </si>
  <si>
    <t>43%</t>
  </si>
  <si>
    <t>Cështje të përfaqësuara me efektivitet në gjykatë (numri i vendimeve te konfirmuara nga gjykata me forme prere dhe vendime diskriminimi dhe demshperblim, ne raport me numrin total te çeshtjeve gjyqesore)</t>
  </si>
  <si>
    <t>80%</t>
  </si>
  <si>
    <t>Vendime mospranimi të ankesës</t>
  </si>
  <si>
    <t>18%</t>
  </si>
  <si>
    <t>Informacione të referuara nga organizata me interesa legjitime, institucione etj.</t>
  </si>
  <si>
    <t>Rritja e numrit të ankesave.</t>
  </si>
  <si>
    <t>% e grave ne poste drejtuese te institucionit ndaj totalit te posteve drejtuese.</t>
  </si>
  <si>
    <t>86%</t>
  </si>
  <si>
    <t>86</t>
  </si>
  <si>
    <t>99101</t>
  </si>
  <si>
    <t>Jo-projekte (001-91-01110)</t>
  </si>
  <si>
    <t>99101AA - Pritje, inspektime, prapësime, shpjegime dhe mendime me shkrim përpara gjykatës dhe procedurat e ekzekutimit te vendimeve te KMD</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</si>
  <si>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</si>
  <si>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340</t>
  </si>
  <si>
    <t>66500000</t>
  </si>
  <si>
    <t>68850000</t>
  </si>
  <si>
    <t>69350000</t>
  </si>
  <si>
    <t>195588.24</t>
  </si>
  <si>
    <t>202500</t>
  </si>
  <si>
    <t>203970.59</t>
  </si>
  <si>
    <t>0.0353</t>
  </si>
  <si>
    <t>0.0073</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</si>
  <si>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</si>
  <si>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</si>
  <si>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3250</t>
  </si>
  <si>
    <t>5000000</t>
  </si>
  <si>
    <t>1538.46</t>
  </si>
  <si>
    <t>18AD3</t>
  </si>
  <si>
    <t>M910004 - Blerje pajisje kompjuterike (informatike)</t>
  </si>
  <si>
    <t>Blerje pajisje kompjuterike per mirefunksionimin e institiucionit</t>
  </si>
  <si>
    <t>nr kompjuterash</t>
  </si>
  <si>
    <t>915000</t>
  </si>
  <si>
    <t>152500</t>
  </si>
  <si>
    <t>-0.3443</t>
  </si>
  <si>
    <t>M910003 - Blerje pajisje zyrash</t>
  </si>
  <si>
    <t>Pajisja e zyrave te KMD me qellim permbushjen e nevojave te stafit per mirefunksionimin</t>
  </si>
  <si>
    <t>nr pajisje zyre</t>
  </si>
  <si>
    <t>85000</t>
  </si>
  <si>
    <t>400000</t>
  </si>
  <si>
    <t>17000</t>
  </si>
  <si>
    <t>3.7059</t>
  </si>
  <si>
    <t>Shërbimi Informativ Kombëtar</t>
  </si>
  <si>
    <t>Veprimtaria Informative Shtetërore</t>
  </si>
  <si>
    <t>03520</t>
  </si>
  <si>
    <t>Ky program perfaqeson nevojat e njesive organizativo-strukturore të institucionit, që kryejnë veprimtarinë kryesore të tij: Sigurimin e informacionit të domosdoshëm, në funksion të sigurisë kombëtare te vendit, NATO dhe vendeve aleate, ne perputhje me Kushtetuten dhe Ligjet e Republikes se Shqiperise.</t>
  </si>
  <si>
    <t>Sigurimi i informacionit efektiv dhe cilesor ne kuader te ruajtes se sigurise kombetare dhe nderkombetare.</t>
  </si>
  <si>
    <t>Realizimi i produktit informativ per sigurine 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</si>
  <si>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</si>
  <si>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</si>
  <si>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</si>
  <si>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</si>
  <si>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</si>
  <si>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2621115000</t>
  </si>
  <si>
    <t>2716500000</t>
  </si>
  <si>
    <t>2667500000</t>
  </si>
  <si>
    <t>0.0364</t>
  </si>
  <si>
    <t>-0.018</t>
  </si>
  <si>
    <t>18AG3</t>
  </si>
  <si>
    <t>Instalime teknike, pajisje, vegla pune</t>
  </si>
  <si>
    <t>M180043 - Pajisje te blera, kondicionere per kompletim dhe zevendesim.</t>
  </si>
  <si>
    <t>Blerje dhe instalim të kondicionereve per kompletim dhe zevendesim</t>
  </si>
  <si>
    <t>Numer kondicioresh</t>
  </si>
  <si>
    <t>2095000</t>
  </si>
  <si>
    <t>562000</t>
  </si>
  <si>
    <t>104750</t>
  </si>
  <si>
    <t>57142.86</t>
  </si>
  <si>
    <t>56200</t>
  </si>
  <si>
    <t>0.05</t>
  </si>
  <si>
    <t>-0.4272</t>
  </si>
  <si>
    <t>-0.4545</t>
  </si>
  <si>
    <t>M180017 - Pajisje dhe orendi zyre të blera</t>
  </si>
  <si>
    <t>Shpenzime per blerje orendi zyre (karrige, rafte, kasaforta, dollape, etj), për komletim dhe zëvendësim.</t>
  </si>
  <si>
    <t>Numer pajisjesh dhe orendish</t>
  </si>
  <si>
    <t>51</t>
  </si>
  <si>
    <t>124</t>
  </si>
  <si>
    <t>114</t>
  </si>
  <si>
    <t>1198000</t>
  </si>
  <si>
    <t>1372000</t>
  </si>
  <si>
    <t>1391000</t>
  </si>
  <si>
    <t>23490.2</t>
  </si>
  <si>
    <t>9677.42</t>
  </si>
  <si>
    <t>13192.31</t>
  </si>
  <si>
    <t>12201.75</t>
  </si>
  <si>
    <t>1.4314</t>
  </si>
  <si>
    <t>-0.1613</t>
  </si>
  <si>
    <t>0.0962</t>
  </si>
  <si>
    <t>0.0017</t>
  </si>
  <si>
    <t>0.1433</t>
  </si>
  <si>
    <t>0.0138</t>
  </si>
  <si>
    <t>-0.588</t>
  </si>
  <si>
    <t>0.3632</t>
  </si>
  <si>
    <t>-0.0751</t>
  </si>
  <si>
    <t>M180046 - Pajisje të teknologjise së informacionit të blera</t>
  </si>
  <si>
    <t>Blerje pajisje te teknologjise se informacionit, kompjutera, printera, ups, etj. për kompletim dhe zëvendësim</t>
  </si>
  <si>
    <t>Numer pajisjesh</t>
  </si>
  <si>
    <t>98</t>
  </si>
  <si>
    <t>1152000</t>
  </si>
  <si>
    <t>4341000</t>
  </si>
  <si>
    <t>11755.1</t>
  </si>
  <si>
    <t>124028.57</t>
  </si>
  <si>
    <t>-0.6429</t>
  </si>
  <si>
    <t>2.7682</t>
  </si>
  <si>
    <t>9.551</t>
  </si>
  <si>
    <t>M180066 - Blerje pajisje, mjete teknike te sektorit operativ</t>
  </si>
  <si>
    <t>Blerje pajisje dhe mjete teknike të sektorit operativ ( pajisje audio-vizuale) për mbledhjen e informacionit</t>
  </si>
  <si>
    <t>Numer pajisje</t>
  </si>
  <si>
    <t>42819000</t>
  </si>
  <si>
    <t>21360000</t>
  </si>
  <si>
    <t>7136500</t>
  </si>
  <si>
    <t>2670000</t>
  </si>
  <si>
    <t>M180044 - Blerje mjete dhe pajisje te tjera teknike</t>
  </si>
  <si>
    <t>Blerje mjete dhe pajisje te tjera teknike (pompë uji, etj.) për sektorin mbeshtetes.</t>
  </si>
  <si>
    <t>11</t>
  </si>
  <si>
    <t>561000</t>
  </si>
  <si>
    <t>417000</t>
  </si>
  <si>
    <t>331000</t>
  </si>
  <si>
    <t>51000</t>
  </si>
  <si>
    <t>37909.09</t>
  </si>
  <si>
    <t>36777.78</t>
  </si>
  <si>
    <t>-0.2567</t>
  </si>
  <si>
    <t>Implementimi i platfomes per digjitalizimin e procedurave administrative</t>
  </si>
  <si>
    <t>platform</t>
  </si>
  <si>
    <t>57400000</t>
  </si>
  <si>
    <t>-0.3031</t>
  </si>
  <si>
    <t>18AG4</t>
  </si>
  <si>
    <t>Rikonstruksion i godines se SHISH Durres</t>
  </si>
  <si>
    <t>828</t>
  </si>
  <si>
    <t>35442000</t>
  </si>
  <si>
    <t>42804.35</t>
  </si>
  <si>
    <t>18AG5</t>
  </si>
  <si>
    <t>Blerje Automjetesh</t>
  </si>
  <si>
    <t>M180037 - Automjete te blera per rinovimin e parkut te SHISH.</t>
  </si>
  <si>
    <t>Blerje automjete per rinovimin e parkut te SHISH-it per zevendesim dhe kompletim</t>
  </si>
  <si>
    <t>Numer automjetesh</t>
  </si>
  <si>
    <t>30582000</t>
  </si>
  <si>
    <t>8628000</t>
  </si>
  <si>
    <t>26356000</t>
  </si>
  <si>
    <t>3058200</t>
  </si>
  <si>
    <t>2876000</t>
  </si>
  <si>
    <t>3765142.86</t>
  </si>
  <si>
    <t>1.3333</t>
  </si>
  <si>
    <t>2.0547</t>
  </si>
  <si>
    <t>0.3092</t>
  </si>
  <si>
    <t>Akademia e Shkencave</t>
  </si>
  <si>
    <t>22</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</si>
  <si>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</si>
  <si>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</si>
  <si>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</si>
  <si>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</si>
  <si>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</si>
  <si>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e aftë të kryejë misonin në zhvillimin e vendit, duke zbatuar prioritetet kombëtare në shkencë dhe nxitjes së kërkimeve në fushat përparësore, të zhvillimit ekonomik dhe teknologjik</t>
  </si>
  <si>
    <t>Punime shkencore te mbeshtetura financiarisht nga ASHSH kundrejt totalit te propozimeve te paraqitura ne ASHSH</t>
  </si>
  <si>
    <t>Kontribute shkencore per kerkim dhe zhvillim kundrejt totalit te fondeve te veprimatrise</t>
  </si>
  <si>
    <t>95%</t>
  </si>
  <si>
    <t>Kerkues te rinj shkencore te mbeshtetur kundret totalit te kerkuesve te mbeshtetur</t>
  </si>
  <si>
    <t>15%</t>
  </si>
  <si>
    <t>"Bashkëpunimi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</si>
  <si>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</si>
  <si>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</si>
  <si>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</si>
  <si>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5 -  Kontribut i A.SH.SH. mbeshtetes ne reformat e sistemit te kerkimit shkencor ne vend ne pergjithesi</t>
  </si>
  <si>
    <t>3- Kontribute shkencore per kerkim e zhvillim</t>
  </si>
  <si>
    <t>92201</t>
  </si>
  <si>
    <t>Jo-projekte (001-22-01520)</t>
  </si>
  <si>
    <t>92201AA - Veprimtaria shkencore e zhvilluar</t>
  </si>
  <si>
    <t>Produkte te punes Kerkimore e shkencore te  Asamblese se A.SH, seksioneve , komisioneve me impakt  ne Kerkom - zhvillimin  e Teknologjise &amp; Inovacionit   ne Shqiperi Kosove e me gjere. Pagat dhe shpenzimet administrative</t>
  </si>
  <si>
    <t>numer Projekte, ekspedita, Ligjerata te ndersjellta te akademikeve</t>
  </si>
  <si>
    <t>124330000</t>
  </si>
  <si>
    <t>129300000</t>
  </si>
  <si>
    <t>6216500</t>
  </si>
  <si>
    <t>5172000</t>
  </si>
  <si>
    <t>0.04</t>
  </si>
  <si>
    <t>-0.168</t>
  </si>
  <si>
    <t>92201AB - Produkte të kartave të eventeve për politikat shkencore dhe qeverisje (qendrore /vendore) të KSHT&amp;I me impakt në K-Zh dhe prodhim.</t>
  </si>
  <si>
    <t>Veprimtaria e seksioneve, njesive kerkimore, komisioneve, veprimtaria promovuese( konferenca seminare, ligjerata, kongrese) etj,  veprimtari kerkimore studimore ( projekte ), konkurset e cmimeve per krijimtari,</t>
  </si>
  <si>
    <t>Projekte, ekspedita, Ligjerata te ndersjellta te akademikeve dhe botime</t>
  </si>
  <si>
    <t>46500000</t>
  </si>
  <si>
    <t>791666.67</t>
  </si>
  <si>
    <t>775000</t>
  </si>
  <si>
    <t>-0.0211</t>
  </si>
  <si>
    <t>92201AE - Projektie madhore ne Albanologji</t>
  </si>
  <si>
    <t>Projektie madhore ne Albanologji</t>
  </si>
  <si>
    <t>Cope (numer projektesh)</t>
  </si>
  <si>
    <t>60000000</t>
  </si>
  <si>
    <t>18AF3</t>
  </si>
  <si>
    <t>18AF301 - Blerje pajisje</t>
  </si>
  <si>
    <t xml:space="preserve">Blerje pajisje zyre </t>
  </si>
  <si>
    <t>2600000</t>
  </si>
  <si>
    <t>260000</t>
  </si>
  <si>
    <t>88888.89</t>
  </si>
  <si>
    <t>3.5</t>
  </si>
  <si>
    <t>-0.6581</t>
  </si>
  <si>
    <t>Pajisje laboratorike per kerkimin shkencor biotek dhe gjenetike si dhe nanoshkence</t>
  </si>
  <si>
    <t>Pajisje laboratorike per qendra kerkimore shkencore</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</si>
  <si>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</si>
  <si>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2- Çmime kombertare/nderkombetare  (ne perputhje me ligjin)</t>
  </si>
  <si>
    <t>3 - Mbeshtetje te kerkuesve te rinj te sukseshme ne shkence (rrjetin e Akademikeve te rinj e me gjere)</t>
  </si>
  <si>
    <t>Botime e monografi te ndryshme : Njohja e produkteve shkencore te Akademikeve me kontribut ne kerkim e zhvillim ne Shqiperi</t>
  </si>
  <si>
    <t>Numri i akademikeve Gra</t>
  </si>
  <si>
    <t>Numri i Botimeve Shkencore te publikuara nga Akademike Gra</t>
  </si>
  <si>
    <t>Perqindja e grave ne poste drejtuese ndaj totalit te posteve drejtuese</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</si>
  <si>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</si>
  <si>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</si>
  <si>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</si>
  <si>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12000000</t>
  </si>
  <si>
    <t>342857.14</t>
  </si>
  <si>
    <t>0.1667</t>
  </si>
  <si>
    <t>-0.1429</t>
  </si>
  <si>
    <t>92201AF - Transferta per ASA</t>
  </si>
  <si>
    <t>Mbeshtetje me fonde per 6 Institutet e ASA</t>
  </si>
  <si>
    <t>Numer projekte</t>
  </si>
  <si>
    <t>263187154</t>
  </si>
  <si>
    <t>291880000</t>
  </si>
  <si>
    <t>292880000</t>
  </si>
  <si>
    <t>43864525.67</t>
  </si>
  <si>
    <t>48646666.67</t>
  </si>
  <si>
    <t>48813333.33</t>
  </si>
  <si>
    <t>41840000</t>
  </si>
  <si>
    <t>0.109</t>
  </si>
  <si>
    <t>0.0034</t>
  </si>
  <si>
    <t>Kontrolli Lartë i Shtetit</t>
  </si>
  <si>
    <t>24</t>
  </si>
  <si>
    <t>Veprimtaria Audituese e KLSH</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</si>
  <si>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</si>
  <si>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</si>
  <si>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Trendi ne rritje i nivelit te pranueshmerise se rekomandimeve</t>
  </si>
  <si>
    <t>Rritja e impaktit te punes audituese nepermjet permiresimit te nivelit te zbatimit te rekomandimeve</t>
  </si>
  <si>
    <t>Trendi ne rritje i nivelit te zbatueshmerise se rekomandimeve</t>
  </si>
  <si>
    <t>92401</t>
  </si>
  <si>
    <t>Jo-projekte (001-24-01120)</t>
  </si>
  <si>
    <t>92401AA - Audtime te kryera</t>
  </si>
  <si>
    <t>Audtime te kryera</t>
  </si>
  <si>
    <t>Nr auditimesh</t>
  </si>
  <si>
    <t>173</t>
  </si>
  <si>
    <t>180</t>
  </si>
  <si>
    <t>184</t>
  </si>
  <si>
    <t>188</t>
  </si>
  <si>
    <t>615500000</t>
  </si>
  <si>
    <t>679000000</t>
  </si>
  <si>
    <t>669000000</t>
  </si>
  <si>
    <t>3557803.47</t>
  </si>
  <si>
    <t>3772222.22</t>
  </si>
  <si>
    <t>3635869.57</t>
  </si>
  <si>
    <t>3558510.64</t>
  </si>
  <si>
    <t>0.0405</t>
  </si>
  <si>
    <t>0.0222</t>
  </si>
  <si>
    <t>0.0217</t>
  </si>
  <si>
    <t>0.1032</t>
  </si>
  <si>
    <t>-0.0147</t>
  </si>
  <si>
    <t>0.0603</t>
  </si>
  <si>
    <t>-0.0361</t>
  </si>
  <si>
    <t>-0.0213</t>
  </si>
  <si>
    <t>18AA8</t>
  </si>
  <si>
    <t>Blerje pajisje kompjuterike dhe zyre</t>
  </si>
  <si>
    <t>M240009 - Pajisje komjuterike te blera</t>
  </si>
  <si>
    <t>Blerje pajisje kompjuterike</t>
  </si>
  <si>
    <t>Nr paisjesh</t>
  </si>
  <si>
    <t>43</t>
  </si>
  <si>
    <t>28</t>
  </si>
  <si>
    <t>4200000</t>
  </si>
  <si>
    <t>7000000</t>
  </si>
  <si>
    <t>97674.42</t>
  </si>
  <si>
    <t>250000</t>
  </si>
  <si>
    <t>-0.3488</t>
  </si>
  <si>
    <t>1.5595</t>
  </si>
  <si>
    <t>1.8571</t>
  </si>
  <si>
    <t>M240010 - Pajise zyre te blera</t>
  </si>
  <si>
    <t>Blerje Paisje Zyre</t>
  </si>
  <si>
    <t>33</t>
  </si>
  <si>
    <t>1530000</t>
  </si>
  <si>
    <t>66521.74</t>
  </si>
  <si>
    <t>30303.03</t>
  </si>
  <si>
    <t>0.4348</t>
  </si>
  <si>
    <t>-0.3464</t>
  </si>
  <si>
    <t>-0.5445</t>
  </si>
  <si>
    <t>18AA9</t>
  </si>
  <si>
    <t>M240002 - Automjete te blera</t>
  </si>
  <si>
    <t>Blerje automjete</t>
  </si>
  <si>
    <t>Nr automjete</t>
  </si>
  <si>
    <t>5200000</t>
  </si>
  <si>
    <t>-0.4231</t>
  </si>
  <si>
    <t>20AE7</t>
  </si>
  <si>
    <t>Rikonstruksione dhe Ndertime</t>
  </si>
  <si>
    <t>M240003 - Rikonstruksion godine</t>
  </si>
  <si>
    <t xml:space="preserve">Rikonstruksion godine
</t>
  </si>
  <si>
    <t>Agjensia Telegrafike Shqiptare</t>
  </si>
  <si>
    <t>31</t>
  </si>
  <si>
    <t>Veprimtaria Telegrafike e ATSH-se</t>
  </si>
  <si>
    <t>08320</t>
  </si>
  <si>
    <t xml:space="preserve">Veprimtaria telegrafike e Agjencise Telegrafike Shqiptare, konsiston ne mbledhjen, perpunimin, perkthimin e lajmeve te konfirmuara nga burimet autentike dhe zyrtare. </t>
  </si>
  <si>
    <t>Qellimi i ATSH, eshte pasqyrimi i lajmit me vertetesi, shpjetesi dhe paanshmeri si dhe shperndarjen e materialeve mediatike brenda dhe jashte vendit nepermjet internet.</t>
  </si>
  <si>
    <t>Vertetesia e lajmit</t>
  </si>
  <si>
    <t>Shpejtesia e publikimit te lajmit</t>
  </si>
  <si>
    <t>Nr i klikimeve te faqes/ne dite</t>
  </si>
  <si>
    <t>96%</t>
  </si>
  <si>
    <t>Nr i ndjekesve te faqes</t>
  </si>
  <si>
    <t>97%</t>
  </si>
  <si>
    <t>98%</t>
  </si>
  <si>
    <t>Nr i lajmeve te aksesuara</t>
  </si>
  <si>
    <t>Prodhim i lajmit me mbulim 82% te territorit te Republikes se Shqiperise.</t>
  </si>
  <si>
    <t>Kryerja e veprimtarise operacionale ne transnmetimin e lajmit ne shqiperi dhe bote 24ore /dite</t>
  </si>
  <si>
    <t>Informimi objektiv I publikut ne mase te gjere me qellim per te shmangur fake news</t>
  </si>
  <si>
    <t>nr i gazetareve femra te trajnuara /totali</t>
  </si>
  <si>
    <t>Nr i femrave ne pozicione drejtuese</t>
  </si>
  <si>
    <t>Komunikimi ,pershtatja e shperndarja e informacionit per efektete e ndryshimeve  klimatike,duke perfshire reziqet e lidhura me klimen,per te rritur ndergjegjesimin e publikut</t>
  </si>
  <si>
    <t>Programe trajnimi per pershtatjen ndaj ndryshimeve klimatike ,per te marre,per te marre sa me teper informacion praktik mbi masat pershtatese .</t>
  </si>
  <si>
    <t>93101</t>
  </si>
  <si>
    <t>Jo-projekte (001-31-08320)</t>
  </si>
  <si>
    <t>93101AA - Lajme te realizuara</t>
  </si>
  <si>
    <t>Prodhim i informacionit te shpejte, perkthim informacioni ne menyre te sakte dhe transmetim i informacionit ne kohe reale.</t>
  </si>
  <si>
    <t>Nr i lajmeve te realizuara</t>
  </si>
  <si>
    <t>86000</t>
  </si>
  <si>
    <t>88000</t>
  </si>
  <si>
    <t>89500</t>
  </si>
  <si>
    <t>89000</t>
  </si>
  <si>
    <t>82569000</t>
  </si>
  <si>
    <t>87469000</t>
  </si>
  <si>
    <t>960.1</t>
  </si>
  <si>
    <t>993.97</t>
  </si>
  <si>
    <t>977.31</t>
  </si>
  <si>
    <t>982.8</t>
  </si>
  <si>
    <t>0.0233</t>
  </si>
  <si>
    <t>0.017</t>
  </si>
  <si>
    <t>-0.0056</t>
  </si>
  <si>
    <t>0.0593</t>
  </si>
  <si>
    <t>-0.0168</t>
  </si>
  <si>
    <t>0.0056</t>
  </si>
  <si>
    <t>18AB0</t>
  </si>
  <si>
    <t>Dixhitalizimi i Arkives</t>
  </si>
  <si>
    <t>18AB001 - Dixhitalizimi i Arkives</t>
  </si>
  <si>
    <t>Nr. Dokumetave te dixhitalizuara</t>
  </si>
  <si>
    <t>numer projektesh</t>
  </si>
  <si>
    <t>11000000</t>
  </si>
  <si>
    <t>0.0044</t>
  </si>
  <si>
    <t>-0.5555</t>
  </si>
  <si>
    <t>Avokati i Popullit</t>
  </si>
  <si>
    <t>66</t>
  </si>
  <si>
    <t>Shërbimi i Avokatisë</t>
  </si>
  <si>
    <t>03320</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</si>
  <si>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</si>
  <si>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Ambicia strategjike e Avokatit te Popullit eshte te behet aktori kryesor i te drejtave te njeriut te nje sistemi kombetar mire-funksionues per te drejtat e njeriut ne Shqiperi.</t>
  </si>
  <si>
    <t>Numri i ankesave te qytetareve ndaj sjelljes, vendimeve apo mosveprimeve te parregullta e te paligjshme te administrates publike</t>
  </si>
  <si>
    <t>1350</t>
  </si>
  <si>
    <t>1360</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</si>
  <si>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</si>
  <si>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rekomandimeve te AP qe kane gjetur zbatim ndaj totalit te rekomandimeve te dhena</t>
  </si>
  <si>
    <t>266</t>
  </si>
  <si>
    <t>267</t>
  </si>
  <si>
    <t>268</t>
  </si>
  <si>
    <t>Numri i rekomandimeve per adresimin e shkeljeve te te drejtave te grupeve vulnerabel ndaj totalit te rekomandimeve</t>
  </si>
  <si>
    <t>Numri i inspektimeve / monitorimeve te kryera</t>
  </si>
  <si>
    <t>1138</t>
  </si>
  <si>
    <t>1140</t>
  </si>
  <si>
    <t>1142</t>
  </si>
  <si>
    <t>1144</t>
  </si>
  <si>
    <t>Numri total i rekomandimeve te dhena nga AP</t>
  </si>
  <si>
    <t>Numri i rekomandimeve per adresimin e shkeljeve me baze gjinore ndaj totalit te rekomandimeve te AP</t>
  </si>
  <si>
    <t>nr.grave ne postet drejtuese ndaj totalit te punonjesve drejtues</t>
  </si>
  <si>
    <t>64%</t>
  </si>
  <si>
    <t>96601</t>
  </si>
  <si>
    <t>Jo-projekte (001-66-03320)</t>
  </si>
  <si>
    <t>96601AA - Kërkesa të trajtuara</t>
  </si>
  <si>
    <t>Zgjidhja e ankesave apo kërkesave të qytetarëve ndaj sjelljes,vendimeve apo mosveprimeve të parregullta e të paligjshme të administratës publike</t>
  </si>
  <si>
    <t>Nr kerkesash te trajtura</t>
  </si>
  <si>
    <t>177715104</t>
  </si>
  <si>
    <t>192909000</t>
  </si>
  <si>
    <t>193909000</t>
  </si>
  <si>
    <t>131640.82</t>
  </si>
  <si>
    <t>142895.56</t>
  </si>
  <si>
    <t>142580.15</t>
  </si>
  <si>
    <t>138506.43</t>
  </si>
  <si>
    <t>0.0074</t>
  </si>
  <si>
    <t>0.0294</t>
  </si>
  <si>
    <t>0.0855</t>
  </si>
  <si>
    <t>0.0052</t>
  </si>
  <si>
    <t>-0.0022</t>
  </si>
  <si>
    <t>-0.0286</t>
  </si>
  <si>
    <t>18AC1</t>
  </si>
  <si>
    <t>M660001 - Blerje pajisje dhe orendi zyre</t>
  </si>
  <si>
    <t>Blerje pajisje per permiresimin e kushteve  ne pune</t>
  </si>
  <si>
    <t>1306000</t>
  </si>
  <si>
    <t>19787.88</t>
  </si>
  <si>
    <t>-0.3939</t>
  </si>
  <si>
    <t>0.5314</t>
  </si>
  <si>
    <t>1.5268</t>
  </si>
  <si>
    <t>Rikonstruksion godinash</t>
  </si>
  <si>
    <t xml:space="preserve">Rikonstruksion godine dhe lyerje te godines se institucionit </t>
  </si>
  <si>
    <t>1570</t>
  </si>
  <si>
    <t>1273.89</t>
  </si>
  <si>
    <t>Komisioneri për  Mbikëqyrjen e Shërbimit Civil</t>
  </si>
  <si>
    <t>67</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</si>
  <si>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</si>
  <si>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per sherbimin civil ne institucionet qendrore, te pavarura dhe ato vendore.</t>
  </si>
  <si>
    <t>Numri i shkeljeve te konstatuara te ligjit te nepunesit civil</t>
  </si>
  <si>
    <t>22%</t>
  </si>
  <si>
    <t>21%</t>
  </si>
  <si>
    <t>Rritja e nivelit te zbatimit te ligjit per sherbimin civil</t>
  </si>
  <si>
    <t>Niveli i zbatimit te vendimeve te Komisionerit</t>
  </si>
  <si>
    <t>Mbikëqyrje të realizuara në raport me numrin e mbikëqyrjeve të planifikuara.</t>
  </si>
  <si>
    <t>Procese inspektimi të filluara kryesisht në raport me nr. total të informacioneve të administruara nga Komisioneri.</t>
  </si>
  <si>
    <t>Përqindja e grave në poste drejtuese në raport me totalin e posteve drejtuese në sherbimin civil në KMSHC.</t>
  </si>
  <si>
    <t>96701</t>
  </si>
  <si>
    <t>Jo-projekte (001-67-01110)</t>
  </si>
  <si>
    <t>96701AA - Mbikëqyrje dhe inspektime të kryera.</t>
  </si>
  <si>
    <t>Mbikëqyrje të kryera sipas planit vjetor si dhe inspektime të realizuara sipas problematikave te ndryshme.</t>
  </si>
  <si>
    <t>Numër misionesh mbikëqyrjeje.</t>
  </si>
  <si>
    <t>215</t>
  </si>
  <si>
    <t>95966000</t>
  </si>
  <si>
    <t>96381000</t>
  </si>
  <si>
    <t>96881000</t>
  </si>
  <si>
    <t>446353.49</t>
  </si>
  <si>
    <t>448283.72</t>
  </si>
  <si>
    <t>450609.3</t>
  </si>
  <si>
    <t>0.0043</t>
  </si>
  <si>
    <t>18AC2</t>
  </si>
  <si>
    <t>18AC201 - Pajisje elektronike dhe zyre te blera</t>
  </si>
  <si>
    <t>Pajisje elektronike dhe zyre te blera</t>
  </si>
  <si>
    <t>Numër pajisje</t>
  </si>
  <si>
    <t>Prokuroria e Përgjithshme</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</si>
  <si>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</si>
  <si>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Permiresimi i struktures funksionale per nje menaxhim sa me efektiv te burimeve njerezore per te krijuar nje staf permament dhe sa me qendrueshem.</t>
  </si>
  <si>
    <t>Dosje te trajtuara kundrejt totalit</t>
  </si>
  <si>
    <t>Numer dosjesh te shqyrtuara</t>
  </si>
  <si>
    <t>44421</t>
  </si>
  <si>
    <t>44431</t>
  </si>
  <si>
    <t>44438</t>
  </si>
  <si>
    <t>44442</t>
  </si>
  <si>
    <t>92801</t>
  </si>
  <si>
    <t>Jo-projekte (001-28-01110)</t>
  </si>
  <si>
    <t>92801AA - Dosje te perfunduara</t>
  </si>
  <si>
    <t>Dosje te shqyrtuara te praktikave gjyqesore</t>
  </si>
  <si>
    <t>numer dosjesh</t>
  </si>
  <si>
    <t>44241</t>
  </si>
  <si>
    <t>44248</t>
  </si>
  <si>
    <t>44437</t>
  </si>
  <si>
    <t>3463127300</t>
  </si>
  <si>
    <t>3192800000</t>
  </si>
  <si>
    <t>3194800000</t>
  </si>
  <si>
    <t>78278.68</t>
  </si>
  <si>
    <t>72156.93</t>
  </si>
  <si>
    <t>71850.03</t>
  </si>
  <si>
    <t>71886.95</t>
  </si>
  <si>
    <t>0.0002</t>
  </si>
  <si>
    <t>0.0001</t>
  </si>
  <si>
    <t>-0.0781</t>
  </si>
  <si>
    <t>0.0006</t>
  </si>
  <si>
    <t>-0.0782</t>
  </si>
  <si>
    <t>-0.0043</t>
  </si>
  <si>
    <t>0.0005</t>
  </si>
  <si>
    <t>18AF5</t>
  </si>
  <si>
    <t>Orendi Paisje, mjete</t>
  </si>
  <si>
    <t>M280019 - Pajisje elektronike</t>
  </si>
  <si>
    <t>Blerje paisje kompjuterike</t>
  </si>
  <si>
    <t>123</t>
  </si>
  <si>
    <t>192</t>
  </si>
  <si>
    <t>165</t>
  </si>
  <si>
    <t>309</t>
  </si>
  <si>
    <t>35470837</t>
  </si>
  <si>
    <t>20191360</t>
  </si>
  <si>
    <t>39285000</t>
  </si>
  <si>
    <t>31073000</t>
  </si>
  <si>
    <t>288380.79</t>
  </si>
  <si>
    <t>105163.33</t>
  </si>
  <si>
    <t>238090.91</t>
  </si>
  <si>
    <t>100559.87</t>
  </si>
  <si>
    <t>0.561</t>
  </si>
  <si>
    <t>-0.1406</t>
  </si>
  <si>
    <t>0.8727</t>
  </si>
  <si>
    <t>-0.4308</t>
  </si>
  <si>
    <t>0.9456</t>
  </si>
  <si>
    <t>-0.209</t>
  </si>
  <si>
    <t>-0.6353</t>
  </si>
  <si>
    <t>1.264</t>
  </si>
  <si>
    <t>-0.5776</t>
  </si>
  <si>
    <t>18AF502 - Blerje paisje zyre</t>
  </si>
  <si>
    <t>Paisje zyre e te tjera  te blera</t>
  </si>
  <si>
    <t>5325477</t>
  </si>
  <si>
    <t>3670000</t>
  </si>
  <si>
    <t>3200000</t>
  </si>
  <si>
    <t>177515.9</t>
  </si>
  <si>
    <t>73400</t>
  </si>
  <si>
    <t>106666.67</t>
  </si>
  <si>
    <t>-0.3109</t>
  </si>
  <si>
    <t>-0.1281</t>
  </si>
  <si>
    <t>-0.625</t>
  </si>
  <si>
    <t>-0.5865</t>
  </si>
  <si>
    <t>0.4532</t>
  </si>
  <si>
    <t>M280025 - Orendi zyre</t>
  </si>
  <si>
    <t>Orendi zyre te blera</t>
  </si>
  <si>
    <t>cope ( sete )</t>
  </si>
  <si>
    <t>163</t>
  </si>
  <si>
    <t>2510000</t>
  </si>
  <si>
    <t>9092640</t>
  </si>
  <si>
    <t>6200000</t>
  </si>
  <si>
    <t>125500</t>
  </si>
  <si>
    <t>55783.07</t>
  </si>
  <si>
    <t>124000</t>
  </si>
  <si>
    <t>7.15</t>
  </si>
  <si>
    <t>-0.6933</t>
  </si>
  <si>
    <t>2.6226</t>
  </si>
  <si>
    <t>-0.3181</t>
  </si>
  <si>
    <t>-0.8065</t>
  </si>
  <si>
    <t>1.2229</t>
  </si>
  <si>
    <t>-0.0323</t>
  </si>
  <si>
    <t>M280018 - Kondicionere</t>
  </si>
  <si>
    <t>Kondicionere te blere</t>
  </si>
  <si>
    <t>2794000</t>
  </si>
  <si>
    <t>1110000</t>
  </si>
  <si>
    <t>232833.33</t>
  </si>
  <si>
    <t>100909.09</t>
  </si>
  <si>
    <t>-0.0833</t>
  </si>
  <si>
    <t>-0.6027</t>
  </si>
  <si>
    <t>-0.5666</t>
  </si>
  <si>
    <t>M280038 - Paisje te tjera teknike</t>
  </si>
  <si>
    <t>Paisje kundra zjarrit te blera</t>
  </si>
  <si>
    <t>493265</t>
  </si>
  <si>
    <t>1681000</t>
  </si>
  <si>
    <t>2.4079</t>
  </si>
  <si>
    <t>18AF6</t>
  </si>
  <si>
    <t>Mjete levizese</t>
  </si>
  <si>
    <t>M280015 - Autovetura</t>
  </si>
  <si>
    <t>Autovetura te blera</t>
  </si>
  <si>
    <t>18AF8</t>
  </si>
  <si>
    <t>Sisteme Sigurie</t>
  </si>
  <si>
    <t>M280037 - Kamera e sistemi i hyrjes me karta</t>
  </si>
  <si>
    <t>Sistemi hyrjes me karta e Kamera te blera</t>
  </si>
  <si>
    <t>nr.prokurorish</t>
  </si>
  <si>
    <t>8913800</t>
  </si>
  <si>
    <t>820000</t>
  </si>
  <si>
    <t>4456900</t>
  </si>
  <si>
    <t>-0.908</t>
  </si>
  <si>
    <t>-0.816</t>
  </si>
  <si>
    <t>18AF9</t>
  </si>
  <si>
    <t>RIKONSTRUKSION</t>
  </si>
  <si>
    <t>M280001 - Rikonstruksion i pjesshem godine</t>
  </si>
  <si>
    <t>Rikonstruksion I pjesshem godine</t>
  </si>
  <si>
    <t>nr prokurorish</t>
  </si>
  <si>
    <t>81935000</t>
  </si>
  <si>
    <t>66315000</t>
  </si>
  <si>
    <t>13655833.33</t>
  </si>
  <si>
    <t>33157500</t>
  </si>
  <si>
    <t>-0.6667</t>
  </si>
  <si>
    <t>-0.1906</t>
  </si>
  <si>
    <t>-0.9819</t>
  </si>
  <si>
    <t>1.4281</t>
  </si>
  <si>
    <t>-0.9638</t>
  </si>
  <si>
    <t>22AE9</t>
  </si>
  <si>
    <t>Ndertime</t>
  </si>
  <si>
    <t>22AE901 - Ndertim godine e re</t>
  </si>
  <si>
    <t>Ndertim godine e re</t>
  </si>
  <si>
    <t>73327000</t>
  </si>
  <si>
    <t>22AE902 - Projekte</t>
  </si>
  <si>
    <t>22000000</t>
  </si>
  <si>
    <t>5500000</t>
  </si>
  <si>
    <t>2.3333</t>
  </si>
  <si>
    <t>3.4</t>
  </si>
  <si>
    <t>1.2222</t>
  </si>
  <si>
    <t>2.3</t>
  </si>
  <si>
    <t xml:space="preserve">Drejtuesi i ekipit </t>
  </si>
  <si>
    <t>të menaxhimit të programit</t>
  </si>
  <si>
    <t>Nënshkrimi</t>
  </si>
  <si>
    <t xml:space="preserve">Koordinatori i GMS/ Nëpunësi </t>
  </si>
  <si>
    <t>Titullari i institucionit / Ministri</t>
  </si>
  <si>
    <t>Këshilli i Lartë Gjyqësor</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</si>
  <si>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</si>
  <si>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</si>
  <si>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Vendimarrja e KLGJ sipas funksioneve te percaktuara ne ligj dhe vleresimi etiko-profesional i magjistrateve</t>
  </si>
  <si>
    <t>84</t>
  </si>
  <si>
    <t>87</t>
  </si>
  <si>
    <t>KLGJ do te angazhohet ne vendosjen e standarteve te larta te kapaciteteve njerezore dhe institucionale te saj si dhe per permiresimin e performances se gjyqesorit ne te tre nivelet.</t>
  </si>
  <si>
    <t>Perqindja e grave ne pozicione drejtuese ndaj totalit te posteve drejtuese</t>
  </si>
  <si>
    <t>44</t>
  </si>
  <si>
    <t>46</t>
  </si>
  <si>
    <t>Numri i magjistratëve të vlerësuar (etiko-profesional), kundrejt vlerësimeve të programuara</t>
  </si>
  <si>
    <t>Numri i akteve të miratuara nga KLGJ, kundrejt projektakteve të propozuara në Këshill</t>
  </si>
  <si>
    <t xml:space="preserve">                         96</t>
  </si>
  <si>
    <t xml:space="preserve">          97</t>
  </si>
  <si>
    <t xml:space="preserve">         98</t>
  </si>
  <si>
    <t>92901</t>
  </si>
  <si>
    <t>Jo-projekte (001-29-01110)</t>
  </si>
  <si>
    <t>92901AB - Vendime të miratuara</t>
  </si>
  <si>
    <t>Vendimarrja e Këshillit të Lartë Gjyqësor</t>
  </si>
  <si>
    <t>Numër vendimesh</t>
  </si>
  <si>
    <t>688</t>
  </si>
  <si>
    <t>635</t>
  </si>
  <si>
    <t>739</t>
  </si>
  <si>
    <t>455421000</t>
  </si>
  <si>
    <t>419421000</t>
  </si>
  <si>
    <t>661949.13</t>
  </si>
  <si>
    <t>660505.51</t>
  </si>
  <si>
    <t>567552.1</t>
  </si>
  <si>
    <t>-0.077</t>
  </si>
  <si>
    <t>0.1638</t>
  </si>
  <si>
    <t>-0.079</t>
  </si>
  <si>
    <t>-0.1407</t>
  </si>
  <si>
    <t>18AD7</t>
  </si>
  <si>
    <t>Orendi/Pajisje/Mjete (001-29-01110)</t>
  </si>
  <si>
    <t>M290072 - Pajisje elektronike</t>
  </si>
  <si>
    <t>Do realizohet blerja e pajisjeve elektronike</t>
  </si>
  <si>
    <t>Numer institucioni</t>
  </si>
  <si>
    <t>5640000</t>
  </si>
  <si>
    <t>23AC1</t>
  </si>
  <si>
    <t xml:space="preserve">Blerje mjete motorike </t>
  </si>
  <si>
    <t xml:space="preserve">23AC101 - Blerje mjete motorike </t>
  </si>
  <si>
    <t>9828000</t>
  </si>
  <si>
    <t>9000000</t>
  </si>
  <si>
    <t>3276000</t>
  </si>
  <si>
    <t>-0.0842</t>
  </si>
  <si>
    <t>23AC2</t>
  </si>
  <si>
    <t xml:space="preserve">Projekte per software </t>
  </si>
  <si>
    <t>23AC201 - Programe per software</t>
  </si>
  <si>
    <t xml:space="preserve">Programe per software </t>
  </si>
  <si>
    <t>4555000</t>
  </si>
  <si>
    <t>360000</t>
  </si>
  <si>
    <t>-0.921</t>
  </si>
  <si>
    <t>Mbështetje për teknologjinë e sistemit të drejtësisë</t>
  </si>
  <si>
    <t>Percaktimi i prioriteteve, politikave dhe standarteve, ne lidhje me sistemet e teknologjise se informacionit, ne sistemin e drejtesise.</t>
  </si>
  <si>
    <t>Permiresimi i sistemeve te teknologjise se informacionit ne sistemin e drejtesise.</t>
  </si>
  <si>
    <t>Angazihimi i  QTI per garantimin e arritjes se standarteve te BE, per teknologjine e informacionit dhe komunikimit.</t>
  </si>
  <si>
    <t>Miratimi i akteve rregullatore per digjitalizimin e sistemit te drejtesise</t>
  </si>
  <si>
    <t>92903</t>
  </si>
  <si>
    <t>Jo-projekte (001-29-01140)</t>
  </si>
  <si>
    <t>92903AB - Akte te miratuara</t>
  </si>
  <si>
    <t>Sigurimi i funksionimit efektiv të sistemeve të teknologjisë së përpunimit të informacionit dhe të dhënave.</t>
  </si>
  <si>
    <t>Numër aktesh te miratuara</t>
  </si>
  <si>
    <t>39</t>
  </si>
  <si>
    <t>20078000</t>
  </si>
  <si>
    <t>669266.67</t>
  </si>
  <si>
    <t>590529.41</t>
  </si>
  <si>
    <t>514820.51</t>
  </si>
  <si>
    <t>0.1471</t>
  </si>
  <si>
    <t>-0.1282</t>
  </si>
  <si>
    <t>Buxheti Gjyqësor</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</si>
  <si>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</si>
  <si>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Ofrimi efikas i sherbimeve dhe pune me e mire ne gjykatat  e 3 niveleve</t>
  </si>
  <si>
    <t>Rritja e nivelit te sherbimit te ofruar nepermjet nje sistemi funksional, efikas, te mireadministruar dhe qe funksion ne shkallen me te larte te integritetit.</t>
  </si>
  <si>
    <t>Te permiresohet ofrimi i sherbimeve, permes novacionit dhe forcimit te strukturave dhe sistemeve te teknologjise, qe zhvillojne koherencen, efikasitetin dhe efektshmerine institucionale.</t>
  </si>
  <si>
    <t>Permiresimi, ose ngritja e sistemeve te teknologjise se informacionit, te cilat permbushin standardet nderkombetare dhe rrisin efikasitetin ne ofrimin e sherbimeve, sipas ritmeve te ndryshimeve teknologjike.r</t>
  </si>
  <si>
    <t xml:space="preserve">              96</t>
  </si>
  <si>
    <t>Vleresimi dhe permiresimi i infrastruktures gjyqesore (ndertesa, mjedise pune), per te garantuar standarde bashkekohore ne permbushje e detyrave kushtetuesedhe ofrimin dinjitoz te sherbimit per publiku.</t>
  </si>
  <si>
    <t>Perqindja e magjistrateve femra kundrejt totalit te magjistrateve</t>
  </si>
  <si>
    <t>49</t>
  </si>
  <si>
    <t>Numri i grave ne pozicione drejtuese ndaj totalit te posteve drejtuese</t>
  </si>
  <si>
    <t>63</t>
  </si>
  <si>
    <t>64</t>
  </si>
  <si>
    <t>Rritja e kapaciteteve të infrastrukturës IT lidhur me menaxhimin e rrezikut të sigurisë kibernetike</t>
  </si>
  <si>
    <t>92902</t>
  </si>
  <si>
    <t>Jo-projekte (001-29-03310)</t>
  </si>
  <si>
    <t>92902AA - Çështje të gjykuara</t>
  </si>
  <si>
    <t>Realizimi i proceseve gjyqësore nga gjyqtarët dhe stafi mbështetës</t>
  </si>
  <si>
    <t>Numër çështjesh</t>
  </si>
  <si>
    <t>148800</t>
  </si>
  <si>
    <t>130109</t>
  </si>
  <si>
    <t>121710</t>
  </si>
  <si>
    <t>122990</t>
  </si>
  <si>
    <t>4209331264</t>
  </si>
  <si>
    <t>4813960000</t>
  </si>
  <si>
    <t>4507960000</t>
  </si>
  <si>
    <t>4527960000</t>
  </si>
  <si>
    <t>28288.52</t>
  </si>
  <si>
    <t>36999.44</t>
  </si>
  <si>
    <t>37038.53</t>
  </si>
  <si>
    <t>36815.68</t>
  </si>
  <si>
    <t>-0.1256</t>
  </si>
  <si>
    <t>-0.0646</t>
  </si>
  <si>
    <t>0.0105</t>
  </si>
  <si>
    <t>0.1436</t>
  </si>
  <si>
    <t>-0.0636</t>
  </si>
  <si>
    <t>0.3079</t>
  </si>
  <si>
    <t>0.0011</t>
  </si>
  <si>
    <t>-0.006</t>
  </si>
  <si>
    <t>18AD8</t>
  </si>
  <si>
    <t>Orendi/Pajisje/Mjete</t>
  </si>
  <si>
    <t>18AD801 - Mobilje dhe pajisje</t>
  </si>
  <si>
    <t>Do furnizohen gjykatat me pajisje dhe mobilje për zyra dhe salla gjyqi</t>
  </si>
  <si>
    <t>Numër Institucioni</t>
  </si>
  <si>
    <t>23272100</t>
  </si>
  <si>
    <t>2115645.45</t>
  </si>
  <si>
    <t>3666666.67</t>
  </si>
  <si>
    <t>1375000</t>
  </si>
  <si>
    <t>0.3636</t>
  </si>
  <si>
    <t>1.3633</t>
  </si>
  <si>
    <t>0.7331</t>
  </si>
  <si>
    <t>18AD9</t>
  </si>
  <si>
    <t>M290075 - Blerje mjetesh motorike</t>
  </si>
  <si>
    <t>Do të blihen automjete per gjykatat</t>
  </si>
  <si>
    <t>Numër automjetesh</t>
  </si>
  <si>
    <t>18AE0</t>
  </si>
  <si>
    <t>Rikonstruksione</t>
  </si>
  <si>
    <t>M290066 - Projekt zbatimi për godina</t>
  </si>
  <si>
    <t>Hartimi i projekteve për ndërtimin e godinave të reja për gjykatat</t>
  </si>
  <si>
    <t>Numër projektesh</t>
  </si>
  <si>
    <t>41000000</t>
  </si>
  <si>
    <t>13666666.67</t>
  </si>
  <si>
    <t>17.6364</t>
  </si>
  <si>
    <t>5.2121</t>
  </si>
  <si>
    <t>M290068 - Godina te Rikontruktuara</t>
  </si>
  <si>
    <t>Rikonstruksion i pjeshëm, ndërhyrje përmirësuese dhe përshtatje ambjentesh në gjykata</t>
  </si>
  <si>
    <t>84494900</t>
  </si>
  <si>
    <t>98900000</t>
  </si>
  <si>
    <t>262600000</t>
  </si>
  <si>
    <t>8449490</t>
  </si>
  <si>
    <t>14128571.43</t>
  </si>
  <si>
    <t>131300000</t>
  </si>
  <si>
    <t>-0.3</t>
  </si>
  <si>
    <t>-0.8571</t>
  </si>
  <si>
    <t>0.1705</t>
  </si>
  <si>
    <t>-0.818</t>
  </si>
  <si>
    <t>13.5889</t>
  </si>
  <si>
    <t>0.6721</t>
  </si>
  <si>
    <t>0.274</t>
  </si>
  <si>
    <t>6.2944</t>
  </si>
  <si>
    <t>21AC4</t>
  </si>
  <si>
    <t>21AC401 - Blerje pajisje elektronike</t>
  </si>
  <si>
    <t>Blerje pajisje elektronike per gjykatat</t>
  </si>
  <si>
    <t>numer institucionesh</t>
  </si>
  <si>
    <t>67550000</t>
  </si>
  <si>
    <t>60300000</t>
  </si>
  <si>
    <t>29100000</t>
  </si>
  <si>
    <t>3377500</t>
  </si>
  <si>
    <t>3015000</t>
  </si>
  <si>
    <t>2645454.55</t>
  </si>
  <si>
    <t>-0.1073</t>
  </si>
  <si>
    <t>21AC5</t>
  </si>
  <si>
    <t>Programe software per gjykatat</t>
  </si>
  <si>
    <t>21AC501 - Programe software per gjykatat</t>
  </si>
  <si>
    <t xml:space="preserve">numer programesh </t>
  </si>
  <si>
    <t>116100000</t>
  </si>
  <si>
    <t>520300000</t>
  </si>
  <si>
    <t>569000000</t>
  </si>
  <si>
    <t>391300000</t>
  </si>
  <si>
    <t>23220000</t>
  </si>
  <si>
    <t>173433333.33</t>
  </si>
  <si>
    <t>189666666.67</t>
  </si>
  <si>
    <t>130433333.33</t>
  </si>
  <si>
    <t>3.4815</t>
  </si>
  <si>
    <t>0.0936</t>
  </si>
  <si>
    <t>-0.3123</t>
  </si>
  <si>
    <t>6.4691</t>
  </si>
  <si>
    <t>24AI4</t>
  </si>
  <si>
    <t>Programe software për sigurinë kibernetike</t>
  </si>
  <si>
    <t>24AI401 - Programe software për sigurinë kibernetike</t>
  </si>
  <si>
    <t>Nr. Projekte</t>
  </si>
  <si>
    <t>118000000</t>
  </si>
  <si>
    <t>39000000</t>
  </si>
  <si>
    <t>1.36</t>
  </si>
  <si>
    <t>-0.6695</t>
  </si>
  <si>
    <t>Gjykata Kushtetuese</t>
  </si>
  <si>
    <t>Veprimtaria gjyqësore kushtetuese</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</si>
  <si>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</si>
  <si>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</si>
  <si>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</si>
  <si>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</si>
  <si>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Raporti i numrit te vendimeve me numrin e kerkesave te paraqitura per gjykim</t>
  </si>
  <si>
    <t>Raporti i numrit te vendimeve te dhena, brenda afatit ligjor me numrin e vendimeve gjithsej</t>
  </si>
  <si>
    <t>93001</t>
  </si>
  <si>
    <t>Jo-projekte (001-30-03320)</t>
  </si>
  <si>
    <t>93001AA - Vendime të marra</t>
  </si>
  <si>
    <t>Realizimi i proçeseve gjyqsore, te drejta dhe te hapura ne mbrojtje te kushtetutes dhe lirive e te drejtave themelore te njeriut.</t>
  </si>
  <si>
    <t>450</t>
  </si>
  <si>
    <t>425</t>
  </si>
  <si>
    <t>270346396</t>
  </si>
  <si>
    <t>248000000</t>
  </si>
  <si>
    <t>236000000</t>
  </si>
  <si>
    <t>237000000</t>
  </si>
  <si>
    <t>600769.77</t>
  </si>
  <si>
    <t>620000</t>
  </si>
  <si>
    <t>555294.12</t>
  </si>
  <si>
    <t>526666.67</t>
  </si>
  <si>
    <t>0.0625</t>
  </si>
  <si>
    <t>0.0588</t>
  </si>
  <si>
    <t>-0.0827</t>
  </si>
  <si>
    <t>-0.0484</t>
  </si>
  <si>
    <t>0.0042</t>
  </si>
  <si>
    <t>0.032</t>
  </si>
  <si>
    <t>-0.1044</t>
  </si>
  <si>
    <t>-0.0516</t>
  </si>
  <si>
    <t>18AG0</t>
  </si>
  <si>
    <t>M300004 - Pajisje per zyre</t>
  </si>
  <si>
    <t>Kompletimi i ambienteve te punes me  mjetet pajisjet e nevojshme te punes</t>
  </si>
  <si>
    <t>2355000</t>
  </si>
  <si>
    <t>1177500</t>
  </si>
  <si>
    <t>-0.5754</t>
  </si>
  <si>
    <t>18AG003 - Blerje pajisjesh informatike</t>
  </si>
  <si>
    <t>Blerje pajisjesh informatike</t>
  </si>
  <si>
    <t>168000</t>
  </si>
  <si>
    <t>-0.4048</t>
  </si>
  <si>
    <t>18AG1</t>
  </si>
  <si>
    <t>Biblioteke/Libra</t>
  </si>
  <si>
    <t>M300003 - Biblioteke e pasuruar</t>
  </si>
  <si>
    <t>Shtimi i fondit te librave profesionale te bibliotekes se gjykates me tituj te rinj te botimeve profesionale te jurisprudences kushtetuese</t>
  </si>
  <si>
    <t>numer/cope/libra dhe tituj</t>
  </si>
  <si>
    <t>18800000</t>
  </si>
  <si>
    <t>626666.67</t>
  </si>
  <si>
    <t>-0.9734</t>
  </si>
  <si>
    <t>-0.9681</t>
  </si>
  <si>
    <t>21AA9</t>
  </si>
  <si>
    <t>Rikonstruksion</t>
  </si>
  <si>
    <t>21AA901 - Rikonstruksion i ambjenteve te brendshme te Gjykates</t>
  </si>
  <si>
    <t>Rikonstruksion i brendshem i nderteses, riparim mure, rrjet hidraulik/elektrik, lyerje e ambjenteve te brendshme, riparim dyer/dritare</t>
  </si>
  <si>
    <t>Keshilli i Larte i Prokurorise</t>
  </si>
  <si>
    <t>Veprimtaria e KLP</t>
  </si>
  <si>
    <t>Funksionimi mbi bazen e standarteve me te mira te vendeve te BE-se, i aktivitetit te Keshillit te Larte te Prokurorise , si dhe planifikimi dhe administrimi me eficence i fondeve buxhetore ,me qellim arritjen e objektivave te caktuara nga KLP.</t>
  </si>
  <si>
    <t>Miratimi I akteve nenligjore ne zbatim te ligjeve, miratim I akteve per rregullimin e procedurave te brendshme , emerim dhe shkarkim i prokuroreve, miratim I rregullave per funksionimin e KLP-se,etj.</t>
  </si>
  <si>
    <t>DOSJE TE VLERESUARA</t>
  </si>
  <si>
    <t>% e grave ne poste drejtuese te institucionit ndaj totalit te posteve drejtuese</t>
  </si>
  <si>
    <t>Numri i rasteve te diskriminimit me baze gjinore ne institucionit te trajtuar</t>
  </si>
  <si>
    <t>% e projekteve te investimeve publike qe perfshijne prespektiven gjinore.</t>
  </si>
  <si>
    <t>Keshilli i Larte i Prokurorise do te garantoje pavaresine e aktivitetit te tij, si dhe permiresimin e veprimtarise se prokurorise nepermjet vendimarrjes.</t>
  </si>
  <si>
    <t>Akte nenligjore te miratuara nga KLP kundrejt vendimeve te marra</t>
  </si>
  <si>
    <t>Magjistrate te vleresuar kundrejt totalit te tyre</t>
  </si>
  <si>
    <t>Numri i magjistrateve te emeruar,transferuar, kundrejt totalit te tyre</t>
  </si>
  <si>
    <t>93501</t>
  </si>
  <si>
    <t>Jo-projekte (001-35-01110)</t>
  </si>
  <si>
    <t>93501AA - Vendime te marra nga Keshilli</t>
  </si>
  <si>
    <t>Miratimi i akteve nenligjore ne zbatim te ligjeve, miratim i akteve per rregullimin e procedurave te brendshme, emerim dhe shkarkim i prokuroreve, miratim i rregullave per funksionimin e KLP-se etj.</t>
  </si>
  <si>
    <t>nr vendimesh</t>
  </si>
  <si>
    <t>206993732</t>
  </si>
  <si>
    <t>206583000</t>
  </si>
  <si>
    <t>1034968.66</t>
  </si>
  <si>
    <t>1032915</t>
  </si>
  <si>
    <t>688610</t>
  </si>
  <si>
    <t>-0.002</t>
  </si>
  <si>
    <t>18CK9</t>
  </si>
  <si>
    <t>18CK901 - Pajisje informatike te blera</t>
  </si>
  <si>
    <t>Pajisje informatike( kompjuter,printer,skaner,sistem monitorimi video,sist.audio konference,skaner sigurie ,sist. hyrje-dalje biometrie, etj)</t>
  </si>
  <si>
    <t>-0.9333</t>
  </si>
  <si>
    <t>Prokuroria e Posaçme Kundër Korrupsionit dhe Krimit të Organizuar</t>
  </si>
  <si>
    <t>Veprimtaria e SPAK</t>
  </si>
  <si>
    <t>03390</t>
  </si>
  <si>
    <t>Garantimi i respektimit te Kushtetutës, forcimit të shtetit të së drejtës, nepermjet vënies para drejtësisë të çdo vepre penale të korrupsionit dhe krimit të organizuar në mënyrë sa më efikase dhe të pavarur nga çdo ndikim i paligjshëm.</t>
  </si>
  <si>
    <t>Rritja e nivelit të shërbimit të ofruar nëpërmjet një sistemi funksional, efikas, të mirëadministruar dhe që funksionon në shkallën më të lartë të integritetit.</t>
  </si>
  <si>
    <t>90%</t>
  </si>
  <si>
    <t>"Rritja e efektivitetit të hetimit mbi pastrimin e produkteve dhe aseteve kriminale, mbi krimin financiar në përgjithësi dhe vënia përpara përgjegjësisë penale e kujtdo që shkel ligjin. "</t>
  </si>
  <si>
    <t>Raporti midis numrit të çështjeve të përfunduara kundrejt atyre të regjistruara.</t>
  </si>
  <si>
    <t>Raporti midis numrit të çështjeve të dërguara për gjykim kundrejt atyre të përfunduara.</t>
  </si>
  <si>
    <t>45%</t>
  </si>
  <si>
    <t>Raporti midis numrit të personave të gjykuar kundrejt atyre të regjistruar.</t>
  </si>
  <si>
    <t>46%</t>
  </si>
  <si>
    <t>94101</t>
  </si>
  <si>
    <t>Jo-projekte (001-41-03390)</t>
  </si>
  <si>
    <t>94101AB - Dosje te perfunduara</t>
  </si>
  <si>
    <t>Dosje te perfunduara</t>
  </si>
  <si>
    <t>1042547275</t>
  </si>
  <si>
    <t>1669613000</t>
  </si>
  <si>
    <t>1569613000</t>
  </si>
  <si>
    <t>4738851.25</t>
  </si>
  <si>
    <t>6956720.83</t>
  </si>
  <si>
    <t>6540054.17</t>
  </si>
  <si>
    <t>0.6015</t>
  </si>
  <si>
    <t>-0.0599</t>
  </si>
  <si>
    <t>0.468</t>
  </si>
  <si>
    <t>19AA6</t>
  </si>
  <si>
    <t>Blerje pajisje Administrative</t>
  </si>
  <si>
    <t>19AA603 - Blerje pajisje te tjera zyre</t>
  </si>
  <si>
    <t>Blerje pajisje te tjera zyre</t>
  </si>
  <si>
    <t>Nr</t>
  </si>
  <si>
    <t>650</t>
  </si>
  <si>
    <t>93293570</t>
  </si>
  <si>
    <t>21745012</t>
  </si>
  <si>
    <t>233233.93</t>
  </si>
  <si>
    <t>217450.12</t>
  </si>
  <si>
    <t>92.2936</t>
  </si>
  <si>
    <t>-0.7669</t>
  </si>
  <si>
    <t>0.8395</t>
  </si>
  <si>
    <t>-0.0677</t>
  </si>
  <si>
    <t>19AA604 - Blerje Autovetura</t>
  </si>
  <si>
    <t>Blerje Autovetura</t>
  </si>
  <si>
    <t>nr</t>
  </si>
  <si>
    <t>52000</t>
  </si>
  <si>
    <t>35000000</t>
  </si>
  <si>
    <t>4375000</t>
  </si>
  <si>
    <t>4285714.29</t>
  </si>
  <si>
    <t>19AA605 - Blerje paisje elektronike</t>
  </si>
  <si>
    <t>Blerje paisje elektronike</t>
  </si>
  <si>
    <t>210</t>
  </si>
  <si>
    <t>291</t>
  </si>
  <si>
    <t>155748670</t>
  </si>
  <si>
    <t>60537000</t>
  </si>
  <si>
    <t>146254988</t>
  </si>
  <si>
    <t>96165442</t>
  </si>
  <si>
    <t>741660.33</t>
  </si>
  <si>
    <t>208030.93</t>
  </si>
  <si>
    <t>1462549.88</t>
  </si>
  <si>
    <t>961654.42</t>
  </si>
  <si>
    <t>0.3857</t>
  </si>
  <si>
    <t>-0.6564</t>
  </si>
  <si>
    <t>-0.6113</t>
  </si>
  <si>
    <t>1.416</t>
  </si>
  <si>
    <t>-0.3425</t>
  </si>
  <si>
    <t>-0.7195</t>
  </si>
  <si>
    <t>6.0304</t>
  </si>
  <si>
    <t xml:space="preserve">19AA606 - Blerje pajisje Operacionale dhe Pajisje e Sisteme te Teknikes Operative </t>
  </si>
  <si>
    <t xml:space="preserve">Blerje pajisje Operacionale dhe Pajisje e Sisteme te Teknikes Operative </t>
  </si>
  <si>
    <t>720</t>
  </si>
  <si>
    <t>90000</t>
  </si>
  <si>
    <t>23AB9</t>
  </si>
  <si>
    <t xml:space="preserve">Ndertim muri rrethues per Godinen e Re </t>
  </si>
  <si>
    <t xml:space="preserve">23AB901 - Ndertim muri rrethues per Godinen e Re </t>
  </si>
  <si>
    <t>8380400</t>
  </si>
  <si>
    <t>1850000</t>
  </si>
  <si>
    <t>-0.7792</t>
  </si>
  <si>
    <t xml:space="preserve">23AB903 - Mbikqyrje punime ndertimi për nevoja  të Institucionit </t>
  </si>
  <si>
    <t>180000</t>
  </si>
  <si>
    <t>136000</t>
  </si>
  <si>
    <t>-0.2444</t>
  </si>
  <si>
    <t xml:space="preserve">23AB904 - Kolaudim Punime Ndertimi per nevoja te Institucionit </t>
  </si>
  <si>
    <t>23AB905 - Shpronesim trualli per murin rrethues</t>
  </si>
  <si>
    <t>650700</t>
  </si>
  <si>
    <t>23AC3</t>
  </si>
  <si>
    <t xml:space="preserve">Rikonstruksione godinash dhe ndertim ure komunikimi midis dy godinave </t>
  </si>
  <si>
    <t>23AC302 - Punime rikonstruksioni Godina e Re dhe Punime ndertimi ure komunikimi midis dy godinave</t>
  </si>
  <si>
    <t>5578730</t>
  </si>
  <si>
    <t>459002730</t>
  </si>
  <si>
    <t>2789365</t>
  </si>
  <si>
    <t>81.2773</t>
  </si>
  <si>
    <t>23AC304 - Supervizim</t>
  </si>
  <si>
    <t>4680000</t>
  </si>
  <si>
    <t>23AC305 - Kolaudim</t>
  </si>
  <si>
    <t>800000</t>
  </si>
  <si>
    <t>24AH8</t>
  </si>
  <si>
    <t>Panele diellore per prodhim energji elektrike ne funksion te institucionit te SPAK</t>
  </si>
  <si>
    <t>24AH801 - Panele diellore per prodhim energji elektrike ne funksion te institucionit te SPAK</t>
  </si>
  <si>
    <t xml:space="preserve">	Panele diellore per prodhim energji elektrike ne funksion te institucionit te SPAK</t>
  </si>
  <si>
    <t>24AH9</t>
  </si>
  <si>
    <t>Sisteme dhe Infrastrukture TIK</t>
  </si>
  <si>
    <t xml:space="preserve">24AH901 - Kosto per sisteme dhe infrastrukture TIK </t>
  </si>
  <si>
    <t xml:space="preserve">Kosto per sisteme dhe infrastrukture TIK </t>
  </si>
  <si>
    <t>52000000</t>
  </si>
  <si>
    <t>43834558</t>
  </si>
  <si>
    <t>2400000</t>
  </si>
  <si>
    <t>4383455.8</t>
  </si>
  <si>
    <t>1.1667</t>
  </si>
  <si>
    <t>-0.157</t>
  </si>
  <si>
    <t>Shkolla e Magjistratures</t>
  </si>
  <si>
    <t>Veprimtaria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</si>
  <si>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</si>
  <si>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</si>
  <si>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Konsolidimi i formimit profesional te magjistrateve , nëpërmjet rritjes profesionale të personelit të gjykatave dhe prokurorive në përputhje me standartet evropiane.</t>
  </si>
  <si>
    <t>% e nr. te kandidateve per magjistrate , avokate shteti, ndihmesa ligjore dhe kancelare te rekrutuar</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</si>
  <si>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</si>
  <si>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</si>
  <si>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</si>
  <si>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</si>
  <si>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</si>
  <si>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</si>
  <si>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95501</t>
  </si>
  <si>
    <t>Jo-projekte (001-55-09820)</t>
  </si>
  <si>
    <t>95501AA - Student qe ndjekin ciklet e programeve mesimor</t>
  </si>
  <si>
    <t>Student qe ndjekin ciklin e programit mesimor</t>
  </si>
  <si>
    <t>Nr. kandidatësh</t>
  </si>
  <si>
    <t>296</t>
  </si>
  <si>
    <t>294</t>
  </si>
  <si>
    <t>451286240</t>
  </si>
  <si>
    <t>434025000</t>
  </si>
  <si>
    <t>435744000</t>
  </si>
  <si>
    <t>435133000</t>
  </si>
  <si>
    <t>1524615.68</t>
  </si>
  <si>
    <t>1476275.51</t>
  </si>
  <si>
    <t>1472108.11</t>
  </si>
  <si>
    <t>1470043.92</t>
  </si>
  <si>
    <t>-0.0068</t>
  </si>
  <si>
    <t>0.0068</t>
  </si>
  <si>
    <t>-0.0382</t>
  </si>
  <si>
    <t>0.004</t>
  </si>
  <si>
    <t>-0.0014</t>
  </si>
  <si>
    <t>-0.0317</t>
  </si>
  <si>
    <t>-0.0028</t>
  </si>
  <si>
    <t>18AI5</t>
  </si>
  <si>
    <t>Blerje paisje</t>
  </si>
  <si>
    <t>M550001 - Pajisje elektronike te blera</t>
  </si>
  <si>
    <t>6100000</t>
  </si>
  <si>
    <t>15228000</t>
  </si>
  <si>
    <t>4900000</t>
  </si>
  <si>
    <t>3050000</t>
  </si>
  <si>
    <t>1015200</t>
  </si>
  <si>
    <t>2450000</t>
  </si>
  <si>
    <t>6.5</t>
  </si>
  <si>
    <t>-0.8667</t>
  </si>
  <si>
    <t>1.4964</t>
  </si>
  <si>
    <t>-0.6782</t>
  </si>
  <si>
    <t>-0.6671</t>
  </si>
  <si>
    <t>1.4133</t>
  </si>
  <si>
    <t>M550003 - Orendi te blera</t>
  </si>
  <si>
    <t>Blerje orendi</t>
  </si>
  <si>
    <t>167</t>
  </si>
  <si>
    <t>2172000</t>
  </si>
  <si>
    <t>13636.36</t>
  </si>
  <si>
    <t>13005.99</t>
  </si>
  <si>
    <t>2.7955</t>
  </si>
  <si>
    <t>2.62</t>
  </si>
  <si>
    <t>-0.0462</t>
  </si>
  <si>
    <t>18AI503 - Softe informatike profesionale te blera</t>
  </si>
  <si>
    <t>Blerje softe informatike profesionale</t>
  </si>
  <si>
    <t>8730000</t>
  </si>
  <si>
    <t>8840000</t>
  </si>
  <si>
    <t>6.275</t>
  </si>
  <si>
    <t>0.0126</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</si>
  <si>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</si>
  <si>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 e numrit te  te trajnuarve</t>
  </si>
  <si>
    <t>%  e numrit te sesioneve trajnuese per magjistrate e te tjere</t>
  </si>
  <si>
    <t>% e numrit te pjesemarreseve  femra te trajnuara</t>
  </si>
  <si>
    <t>% e numrit te pjesemarreseve  meshkuj te trajnuar</t>
  </si>
  <si>
    <t>95501AB - Sesione trajnuese per magjistratë,avokat shteti,ndihëmesa ligjor dhe kancelare ne detyre.</t>
  </si>
  <si>
    <t>Sesione trajnuese per magjistratë,avokat shteti,ndihëmesa ligjor dhe kancelare ne detyre.</t>
  </si>
  <si>
    <t>Nr. sesionesh</t>
  </si>
  <si>
    <t>160</t>
  </si>
  <si>
    <t>11013900</t>
  </si>
  <si>
    <t>26896000</t>
  </si>
  <si>
    <t>23577000</t>
  </si>
  <si>
    <t>25258000</t>
  </si>
  <si>
    <t>73426</t>
  </si>
  <si>
    <t>168100</t>
  </si>
  <si>
    <t>157180</t>
  </si>
  <si>
    <t>157862.5</t>
  </si>
  <si>
    <t>1.442</t>
  </si>
  <si>
    <t>-0.1234</t>
  </si>
  <si>
    <t>0.0713</t>
  </si>
  <si>
    <t>1.2894</t>
  </si>
  <si>
    <t>-0.065</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</si>
  <si>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</si>
  <si>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</si>
  <si>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</si>
  <si>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</si>
  <si>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95501AC - Botimi i periodikeve," Magjistrati" &amp; revista "Jeta Juridike"</t>
  </si>
  <si>
    <t>Botimi i periodikeve," Magjistrati" &amp; revista "Jeta Juridike"</t>
  </si>
  <si>
    <t>Nr. botimesh</t>
  </si>
  <si>
    <t>1636300</t>
  </si>
  <si>
    <t>1650000</t>
  </si>
  <si>
    <t>545433.33</t>
  </si>
  <si>
    <t>550000</t>
  </si>
  <si>
    <t>0.0084</t>
  </si>
  <si>
    <t>95501AD - Botime te tjera</t>
  </si>
  <si>
    <t>Botime te tjera</t>
  </si>
  <si>
    <t>1800000</t>
  </si>
  <si>
    <t>2800000</t>
  </si>
  <si>
    <t>450000</t>
  </si>
  <si>
    <t>0.5556</t>
  </si>
  <si>
    <t>18AI8</t>
  </si>
  <si>
    <t>M550005 - Libra te blere</t>
  </si>
  <si>
    <t>Blerje libra</t>
  </si>
  <si>
    <t>10000</t>
  </si>
  <si>
    <t>Komisioni Qendror i Zgjedhjeve</t>
  </si>
  <si>
    <t>73</t>
  </si>
  <si>
    <t>Veprimtaria administrative e institucionit</t>
  </si>
  <si>
    <t>01610</t>
  </si>
  <si>
    <t xml:space="preserve">Planifikimi, menaxhimi dhe administrimi i burimeve njerëzore, mjeteve monetare me qëllim përdorimin e tyre me efektivitet për realizimin e objektivave të Komisionit Qendror të Zgjedhjeve </t>
  </si>
  <si>
    <t>Perdorim me ekonomi, me efektivitet dhe eficence i burimeve njerezore, mjeteve monetare me qellim krijimin e kushteve sa me te mira te punes per trupen e KQZ-se dhe administraten e Komisionit Qendror te Zgjedhjeve</t>
  </si>
  <si>
    <t>Ligjet Zgjedhore, procedurat zgjedhore</t>
  </si>
  <si>
    <t>Permiresimi  dhe sigurimi i kushteve optimale te punes dhe rritje e kapaciteteve profesionale te punonjesve</t>
  </si>
  <si>
    <t>Nr.punonjesish te trajnuar kundrejt totalit</t>
  </si>
  <si>
    <t>Numri i rasteve te diskriminimit me baze gjinore ne institucion te trajtuara</t>
  </si>
  <si>
    <t>97301</t>
  </si>
  <si>
    <t>Jo-projekte (001-73-01610)</t>
  </si>
  <si>
    <t>97301AA - Administrate profesionale</t>
  </si>
  <si>
    <t>Performanca e administrates ne funksion te realizimit te objektivave te institucionit, ne zbatim te kerkesave ligjore.</t>
  </si>
  <si>
    <t>Nr.punonjesish</t>
  </si>
  <si>
    <t>200957000</t>
  </si>
  <si>
    <t>176007000</t>
  </si>
  <si>
    <t>2115336.84</t>
  </si>
  <si>
    <t>1852705.26</t>
  </si>
  <si>
    <t>-0.1242</t>
  </si>
  <si>
    <t>97301AB - Ambiente pune të mirëmbajtura</t>
  </si>
  <si>
    <t>Krijimi i kushteve optimale per administraten dhe antaret e KQZ</t>
  </si>
  <si>
    <t>nr. zyrash</t>
  </si>
  <si>
    <t>116060000</t>
  </si>
  <si>
    <t>161160000</t>
  </si>
  <si>
    <t>106160000</t>
  </si>
  <si>
    <t>107160000</t>
  </si>
  <si>
    <t>2321200</t>
  </si>
  <si>
    <t>1239692.31</t>
  </si>
  <si>
    <t>1061600</t>
  </si>
  <si>
    <t>1071600</t>
  </si>
  <si>
    <t>1.6</t>
  </si>
  <si>
    <t>0.3886</t>
  </si>
  <si>
    <t>-0.3413</t>
  </si>
  <si>
    <t>0.0094</t>
  </si>
  <si>
    <t>-0.4659</t>
  </si>
  <si>
    <t>-0.1437</t>
  </si>
  <si>
    <t>97301AC - Akte nënligjore të miratuara dhe ankime të trajtuara</t>
  </si>
  <si>
    <t>Akte nënligjore të miratuara dhe ankime të trajtuara</t>
  </si>
  <si>
    <t>nr.aktesh</t>
  </si>
  <si>
    <t>170</t>
  </si>
  <si>
    <t>64760000</t>
  </si>
  <si>
    <t>47540000</t>
  </si>
  <si>
    <t>647600</t>
  </si>
  <si>
    <t>316933.33</t>
  </si>
  <si>
    <t>279647.06</t>
  </si>
  <si>
    <t>-0.2659</t>
  </si>
  <si>
    <t>-0.5106</t>
  </si>
  <si>
    <t>18AC3</t>
  </si>
  <si>
    <t>Blerje pajisjesh</t>
  </si>
  <si>
    <t>18AC301 - Pajisje informatike dhe zyre</t>
  </si>
  <si>
    <t>Pajisje informatike dhe zyre</t>
  </si>
  <si>
    <t>2899000</t>
  </si>
  <si>
    <t>193266.67</t>
  </si>
  <si>
    <t>-0.4826</t>
  </si>
  <si>
    <t>-0.6119</t>
  </si>
  <si>
    <t>Zgjedhjet e pergjithshme dhe lokale</t>
  </si>
  <si>
    <t>01620</t>
  </si>
  <si>
    <t>Pergatitja, mbikqyrja,drejtimi dhe verifikimi i te gjitha aspekteve qe kane te bejne me zgjedhjet dhe referendumet dhe shpallja e rezultatit te tyre</t>
  </si>
  <si>
    <t>KQZ synon caktimin  e  rregullave  për  përgatitjen,  zhvillimin,administrimin, mbikëqyrjen, si dhe shpalljen e rezultatit të zgjedhjeve për në Kuvendin eShqipërisë, për organet e qeverisjes vendore dhe referendumet.</t>
  </si>
  <si>
    <t>Implementimi i votimit elektronik, numërimit elektronik dhe të sistemit elekronik të identifikimit të votuesve në zgjedhje. ne qendrat e votimit</t>
  </si>
  <si>
    <t>1850</t>
  </si>
  <si>
    <t>2000</t>
  </si>
  <si>
    <t>Garantimi i zgjedhjeve të lira dhe të ndershme, ku qytetarët të shprehin vullnetin e tyre të lirë, në bazë të një procesi të duhur administrativ, pa ndërhyrje politike dhe sipas standardeve</t>
  </si>
  <si>
    <t>Bashki ku Implementohet votimi elektronik, numërimi elektronik dhe  sistemi elekronik i identifikimit të votuesve në zgjedhje.</t>
  </si>
  <si>
    <t>22AF7</t>
  </si>
  <si>
    <t>Infrastruktura TIK  Qendrore e Institucionit</t>
  </si>
  <si>
    <t>Mbështetje për parlamentin dhe edukimin qytetar; mbështetje e KQZ-së” GRANT</t>
  </si>
  <si>
    <t>Leke</t>
  </si>
  <si>
    <t>11900000</t>
  </si>
  <si>
    <t>24AE6</t>
  </si>
  <si>
    <t xml:space="preserve">Platforma elektronike per regjistrimin e zgjedhesve nga jashte vendit </t>
  </si>
  <si>
    <t xml:space="preserve">24AE601 - Platforma elektronike per regjistrimin e zgjedhesve nga jashte vendit </t>
  </si>
  <si>
    <t>178000000</t>
  </si>
  <si>
    <t>5322100</t>
  </si>
  <si>
    <t>-0.9701</t>
  </si>
  <si>
    <t>24AI2</t>
  </si>
  <si>
    <t>Sisteme per menaxhimin e pamjeve filmike</t>
  </si>
  <si>
    <t>24AI201 - Sistemi per indeksimin dhe kerkimin e pamjeve filmike</t>
  </si>
  <si>
    <t>Sistemi per indeksimin dhe kerkimin e pamjeve filmike</t>
  </si>
  <si>
    <t>24AI202 - Shtimi i kapaciteteve per ruajten e pamjeve filmike</t>
  </si>
  <si>
    <t>Shtimi i kapaciteteve per ruajten e pamjeve filmike</t>
  </si>
  <si>
    <t xml:space="preserve">24AE602 - Përshtatje e qendrës së thirrjeve për mbështetje/asistence per votuesit -Extension per votimin nga jashte </t>
  </si>
  <si>
    <t>qender</t>
  </si>
  <si>
    <t>24AI1</t>
  </si>
  <si>
    <t>Sistem trametimi Live on-line aktivitete te KQZ (Hardware + Soft+Audio)</t>
  </si>
  <si>
    <t>24AI103 - Sistem trametimi Live on-line aktivitete te KQZ (Hardware + Soft+Audio</t>
  </si>
  <si>
    <t>Sistem trametimi Live on-line aktivitete te KQZ (Hardware + Soft+Audio</t>
  </si>
  <si>
    <t xml:space="preserve">sistem </t>
  </si>
  <si>
    <t>24AI101 - Pajisje IT  dhe komunikimi me mediat (ledwall)</t>
  </si>
  <si>
    <t>Pajisje IT  dhe komunikimi me mediat (ledwall)</t>
  </si>
  <si>
    <t xml:space="preserve">24AI102 - Telepromter </t>
  </si>
  <si>
    <t xml:space="preserve">Telepromter </t>
  </si>
  <si>
    <t>24AI3</t>
  </si>
  <si>
    <t>ERP - Sofware per menaxhimin e proceseve, logjistikes, inventar etj.</t>
  </si>
  <si>
    <t xml:space="preserve">24AI301 - ERP - SOFTWARE per menaxhimin e proceseve, logjistikes, inventar etj </t>
  </si>
  <si>
    <t>modul</t>
  </si>
  <si>
    <t>34561000</t>
  </si>
  <si>
    <t>24AI302 - Moduli i Hartave te Qendrave te Votimit dhe facilitete te tjera</t>
  </si>
  <si>
    <t>19495400</t>
  </si>
  <si>
    <t xml:space="preserve">24AI303 - Moduli  E administrata </t>
  </si>
  <si>
    <t>15621500</t>
  </si>
  <si>
    <t>Inspektoriati i Lartë i Kontrollit dhe Deklarimit të Pasurive</t>
  </si>
  <si>
    <t>76</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</si>
  <si>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</si>
  <si>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</si>
  <si>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Deklarata Pasurie sipas Llojeve të Kontrolluara.</t>
  </si>
  <si>
    <t>Shkelje të konstatuara në procesin e deklarimit</t>
  </si>
  <si>
    <t>Rritja e rolit të ILDKPKI në drejtim të parandalimit të konfliktit të interesit të zyrtarëve në ushtrimin e funksioneve</t>
  </si>
  <si>
    <t>Përmirësimi dhe forcimi i mëtejshëm i infrastrukturës TIK</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</si>
  <si>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</si>
  <si>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Deklarata të dorëzuara/kontrolluara nëpërmjet sistemit elektronik</t>
  </si>
  <si>
    <t>3,000</t>
  </si>
  <si>
    <t>Numri i rasteve të hetimeve administrative kundër korrupsionit</t>
  </si>
  <si>
    <t>Rritje kapacitetesh/trajnime për autoritetet përgjegjëse prane institucioneve publike</t>
  </si>
  <si>
    <t>97601</t>
  </si>
  <si>
    <t>Jo-projekte (001-76-01110)</t>
  </si>
  <si>
    <t>97601AA - Deklarata Pasurie te Kontrolluara</t>
  </si>
  <si>
    <t>Përfshin  sasinë e deklaratave te pasurive të të zgjedhurve dhe të nëpunësve publike të kontrolluara sipas llojeve.</t>
  </si>
  <si>
    <t>3000</t>
  </si>
  <si>
    <t>235705000</t>
  </si>
  <si>
    <t>244080000</t>
  </si>
  <si>
    <t>249080000</t>
  </si>
  <si>
    <t>250080000</t>
  </si>
  <si>
    <t>78568.33</t>
  </si>
  <si>
    <t>81360</t>
  </si>
  <si>
    <t>83026.67</t>
  </si>
  <si>
    <t>83360</t>
  </si>
  <si>
    <t>0.0355</t>
  </si>
  <si>
    <t>0.0205</t>
  </si>
  <si>
    <t>18AC4</t>
  </si>
  <si>
    <t>18AC404 - Blerje pajisje te tjera zyre</t>
  </si>
  <si>
    <t>Blerje pajisje te tjera zyre per nevoja te institucionit.</t>
  </si>
  <si>
    <t>85714.29</t>
  </si>
  <si>
    <t>18AC405 - Remont Kapital Ashensori</t>
  </si>
  <si>
    <t>Blerje  dhe furnizim pjesë këmbimi për ashensorin duke realizuar kushte teknike dhe cilësore të punës në ILDKPKI</t>
  </si>
  <si>
    <t>70588.24</t>
  </si>
  <si>
    <t>18AC407 - Blerje paisje elektronike</t>
  </si>
  <si>
    <t>Blerje pajisje kompjuterike per permiresimin e infrastruktures Teknologji-Informacion, duke arritur plotësimin e nevojave te institucionit.</t>
  </si>
  <si>
    <t>92307.69</t>
  </si>
  <si>
    <t>103448.28</t>
  </si>
  <si>
    <t>1.2308</t>
  </si>
  <si>
    <t>0.1207</t>
  </si>
  <si>
    <t>21AB5</t>
  </si>
  <si>
    <t>Sisteme Software</t>
  </si>
  <si>
    <t>21AB502 - Blerje program financiar FINANCA 5</t>
  </si>
  <si>
    <t>Permiresim i infrastruktures se drejtorise se finances</t>
  </si>
  <si>
    <t>150000</t>
  </si>
  <si>
    <t>24AG3</t>
  </si>
  <si>
    <t>Rikonstruksione dhe ndërtime të godinës</t>
  </si>
  <si>
    <t>24AG302 - Shtesë kati dhe rikonstruksion i godinës së ILDKPKI</t>
  </si>
  <si>
    <t>Krijimi i kushteve dhe hapësirave për punonjësit e Institucionit, si dhe krijimi i kushteve sipas standarteve për sistemimin e arkivave të dokumentacionit, i cili ruhet pranë institucionit që nga krijimi i tij</t>
  </si>
  <si>
    <t>metër katror</t>
  </si>
  <si>
    <t>457</t>
  </si>
  <si>
    <t>480</t>
  </si>
  <si>
    <t>109409.19</t>
  </si>
  <si>
    <t>104166.67</t>
  </si>
  <si>
    <t>0.0503</t>
  </si>
  <si>
    <t>-0.0479</t>
  </si>
  <si>
    <t>0.152</t>
  </si>
  <si>
    <t>Komisioni i Prokurimit Publik</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</si>
  <si>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</si>
  <si>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</si>
  <si>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</si>
  <si>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1500</t>
  </si>
  <si>
    <t>1650</t>
  </si>
  <si>
    <t>Rritja e kapaciteteve njerezore, permes politikave te reja te trajnimit, promovimit, rekrutimit dhe vleresimit te punonjesve</t>
  </si>
  <si>
    <t>Programet, kalendaret, planet operacionale dhe strategjike te trajnimit, workshopet apo seminaret</t>
  </si>
  <si>
    <t>99001</t>
  </si>
  <si>
    <t>Jo-projekte (001-90-01110)</t>
  </si>
  <si>
    <t>99001AA - Vendime te marra nga KPP</t>
  </si>
  <si>
    <t>Vendime mbi hetimin e procedurave të prokurimit te ankimuara</t>
  </si>
  <si>
    <t>1600</t>
  </si>
  <si>
    <t>94048000</t>
  </si>
  <si>
    <t>109898000</t>
  </si>
  <si>
    <t>62698.67</t>
  </si>
  <si>
    <t>68686.25</t>
  </si>
  <si>
    <t>0.1685</t>
  </si>
  <si>
    <t>0.0955</t>
  </si>
  <si>
    <t>18AD2</t>
  </si>
  <si>
    <t>M900001 - Blerje Pajisje</t>
  </si>
  <si>
    <t>Do realizohet blerja e pajisjeve elektronike dhe zyre per KPP</t>
  </si>
  <si>
    <t>1481000</t>
  </si>
  <si>
    <t>98733.33</t>
  </si>
  <si>
    <t>2.3761</t>
  </si>
  <si>
    <t>1.5321</t>
  </si>
  <si>
    <t>Perdorimi me eficience, transparence dhe efektivitet i burimeve financiare</t>
  </si>
  <si>
    <t>Niveli i shpenzimeve vjetore te kryera ne raport me buxhetin e miratuar dhe ne funksion te realizimit te nevojave te institucionit</t>
  </si>
  <si>
    <t>1,650</t>
  </si>
  <si>
    <t>21AB4</t>
  </si>
  <si>
    <t>Blerje sistemesh softwerike</t>
  </si>
  <si>
    <t>21AB401 - Blerje programesh per integrimin e funksioneve mbeshtetese</t>
  </si>
  <si>
    <t>Implementimi i nje platforme te integruar per informatizimin e proceseve</t>
  </si>
  <si>
    <t>18819000</t>
  </si>
  <si>
    <t>-0.9469</t>
  </si>
  <si>
    <t>99001AB - Mirembajtje sistemi</t>
  </si>
  <si>
    <t>Mirembajtje sistemi</t>
  </si>
  <si>
    <t>3800000</t>
  </si>
  <si>
    <t>I ripunuar - ligji I miratuar per buxhetin 2025</t>
  </si>
  <si>
    <t>Veprimtaria e Inspektorit të Lartë të Drejtësisë</t>
  </si>
  <si>
    <t>Veprimtaria e Inspektorit të Lartë  të Drejtësisë  për  verifikimin e ankesave, hetimin e shkeljeve disiplinore të gjyqtarëve dhe prokurorëve të të gjithë niveleve, anëtarëve të KLGJ e KLP, Prokurorit të Përgjithshëm si dhe për inspektimin institucional të gjykatave dhe zyrave të prokurorisë</t>
  </si>
  <si>
    <t xml:space="preserve">   Inspektori i Lartë i Drejtësisë,  në cilësinë e autoritetit shtetëror përgjegjës për zhvillimin e hetimit disiplinor dhe nisjen e procedimit disiplinor ndaj magjistratëve, ka për qëllim garantimin  e funksionimit të shtetit të së drejtës, pavarësinë e sistemit të drejtësisë si dhe rikthimin e besimit të publikut tek institucionet e këtij sistemi </t>
  </si>
  <si>
    <t>Krijimi i një sistemi të plotë dhe afatgjatë të përgjegjësisë dhe llogaridhënies së sistemit të drejtësisë, nëpërmjet përgatitjes së kuadrit rregullator për vlerësim dhe monitorim ( nr. i akteve të miratuara)</t>
  </si>
  <si>
    <t>Rritja e transparencës nëpërmjet komunikimit dhe bashkëpunimit me publikun (  % e publikimit  të urdhrave, njoftimeve dhe raporteve ).</t>
  </si>
  <si>
    <t>Fuqizimi i veprimtarisë për matjen e performancës së subjekteve të hetimit disiplinor mbi cilësinë dhe efikasitetin e dhënies së drejtësisë sipas standardeve evropiane</t>
  </si>
  <si>
    <t>Rritja e standardeve me qëllim zhvillimin e procesit të hetimit disiplinor në përputhje me parimet e ligjshmërisë e të procesit të rregullt ligjor sipas standardeve ndërkombëtare, përmes ndjekjes së aktiviteteve trajnuese, pjesëmarrjes aktive në forume profesionale dhe zhvillimin e vizitave studimore në inspektoratet homologe evropiane ( Numri i aktiviteteve trajnuese dhe vizitave studimore te kryera)</t>
  </si>
  <si>
    <t>Shqyrtimi me profesionalizëm dhe efektivitet i ankesave të paraqitura ( % e ankesave të trajtuara dhe vendimeve të marra/vit ndaj totalit të ankesave të hyra)</t>
  </si>
  <si>
    <t>Kryerja e inspektimeve sipas planit vjetor (Numri i inspektimeve ligjore dhe tematike të kryera)</t>
  </si>
  <si>
    <t>Objektivi 2 i Politikës së Programit</t>
  </si>
  <si>
    <t>Rritja dhe zhvillimi i kapaciteteve  menaxhuese, si dhe ngritja e nivelit të profesionalizmit nëpërmjet programeve trajnuese dhe zhvilluese në respekt të parimit të barazisë gjinore.</t>
  </si>
  <si>
    <t>Treguesit e Performancës për Objektivin 2</t>
  </si>
  <si>
    <t>% e grave në poste drejtuese  ndaj totalit të posteve drejtuese të shërbimit civil në institucion</t>
  </si>
  <si>
    <t xml:space="preserve">Numri i rasteve të diskriminimit me bazë gjinore, ndaj totalit të çështjeve të trajtuara në institucion </t>
  </si>
  <si>
    <t>Numri i  grave  të trajnuara</t>
  </si>
  <si>
    <t>Produktet</t>
  </si>
  <si>
    <t>96301AA</t>
  </si>
  <si>
    <t>Inspektime te kryera (Ankesa te shqyrtuara)</t>
  </si>
  <si>
    <t>Administrimi dhe shqyrtimi i ankesave  lidhur me veprimtarinë e magjistratëve, të ardhura drejtpërdrejt në institucion, por edhe të ankesave të depozituara pranë institucioneve të tjera para fillimit të veprimtarisë së Inspektorit të Lartë të Drejtësisë (backlog), si dhe inspektimet tematike dhe institucionale</t>
  </si>
  <si>
    <t>Pajisje kompjuterike te blera</t>
  </si>
  <si>
    <t>M630013</t>
  </si>
  <si>
    <t>Sigurimi i logjistikes së nevojshme për stafin nëpërmjet blerjes së pajisjeve informatike, si: laptop, PC, etj.</t>
  </si>
  <si>
    <t>Blerje automjetesh</t>
  </si>
  <si>
    <t>M630020</t>
  </si>
  <si>
    <t>Sigurimi i 2 automjeteve në dispozicion të  njësisë së  inspektorëve për kryerjen e inspektimeve dhe verifikimeve në gjykatat e prokuroritë</t>
  </si>
  <si>
    <t>M630001</t>
  </si>
  <si>
    <t>Kompletimi i zyrave  me orendi dhe pajisje mobilimi,  pasi  aktivet e  marra kalim kapital nga KLGJ dhe DAP janë tepër të amortizuara, si dhe nuk i përshtaten projektit të ri të ambjenteve të rikonstruktuara.</t>
  </si>
  <si>
    <t>Set/poste pune</t>
  </si>
  <si>
    <t>Rikonstruksion i godines dhe ambjenteve te ILD</t>
  </si>
  <si>
    <t>M630008</t>
  </si>
  <si>
    <t xml:space="preserve">Ndertimi i dhomes se serverave i parashikuar ne projektin e rishikuar te rikonstruksionit te godines </t>
  </si>
  <si>
    <t>Kodi i Projektit të Investimeve**</t>
  </si>
  <si>
    <t>Emërtimi i Projektit të Investimeve</t>
  </si>
  <si>
    <t>( I Ri)</t>
  </si>
  <si>
    <t xml:space="preserve">Sisemi i videokonferencave në sallën e mbledhjeve </t>
  </si>
  <si>
    <t>furnizimi dhe implementimi i sistemit të video konferencës, regjistrimit audioviziv dhe sistemit të përkthimit në sallën e mbledhjeve të Zyrës së Inspektorit të Lartë të Drejtësisë. Instalimi dhe konfigurimi i një sistemi për video konferenca, sistemi përkthimi dhe sistemi të regjistrimit</t>
  </si>
  <si>
    <t>Kosto totale e produktit</t>
  </si>
  <si>
    <t>Projekt-preventiv per sistemin e menaxhimit te dokumenteve dhe ankesave</t>
  </si>
  <si>
    <t>Faza e parë (Hartimi i projekt-preventivit ) për ndërtimin e  një sistemi elektronik për menaxhimin e trajtimin e dokumenteve dhe ankesave/çështjeve që depozitohen në ILD, bazuar në platforma dhe standarde të cilat ofrojnë mundësi integrimi me sistemin e integruar të menaxhimit të çështjeve në sistemin e drejtësisë</t>
  </si>
  <si>
    <t>Fondi i Zhvillimit Shqipetar</t>
  </si>
  <si>
    <t>Programi "100 Fshatrat"</t>
  </si>
  <si>
    <t>04230</t>
  </si>
  <si>
    <t>Programi i 100 fshatrave synon të koordinojë ndërhyrjet zhvillimore në hapësirën rurale të 100 fshatrave sipas
qasjes ndërsektoriale dhe me shumë aktorë, duke u shkëputur nga ndërhyrjet e copëzuara dhe me qasje strikte sektoriale.</t>
  </si>
  <si>
    <t>Qellimi i ketij programi eshte qe ta beje kete zone nje destinacion ku banoret dhe vizitore do te duan te jetojne apo vizitojne pasi aty ofrohen mundesi ekonomike dhe aktivitete sociale shoqeruar me sherbime cilesore qe ndertohet mbi vlerat kulturore, natyrore dhe historike te fshatit.</t>
  </si>
  <si>
    <t>18BN0</t>
  </si>
  <si>
    <t>Projekte te programit "100 Fshatrat''</t>
  </si>
  <si>
    <t>Projekte te reja investimi 100 Fshatrat</t>
  </si>
  <si>
    <t>32790316</t>
  </si>
  <si>
    <t>49185474</t>
  </si>
  <si>
    <t>52089486</t>
  </si>
  <si>
    <t>0.059</t>
  </si>
  <si>
    <t>18BN014 - Nderhyrja rigjenerimi Urban ne fshatra me potencial turistik</t>
  </si>
  <si>
    <t>Rritja e cilësisë së jetës të komuniteteve që popullojnë këto zona duke mundësuar ri-ekuilibrimin e funksionalitetit dhe imazhit të fshatit</t>
  </si>
  <si>
    <t>Projekte impuls</t>
  </si>
  <si>
    <t>253944277</t>
  </si>
  <si>
    <t>209435430</t>
  </si>
  <si>
    <t>-0.1753</t>
  </si>
  <si>
    <t>18BN015 - Ndërhyrje për përmirësimin e aksesit turistik, rrugë bicikletash, motorrash, shtigje këmbësorësh, vendpushimesh, pika turistike, etj</t>
  </si>
  <si>
    <t>Përmirësimi i aksesit drejt zonave me potencial të lartë turistik natyror nëpërmjet ndërhyrjeve diversifikuese përgjatë rrugëtimit duke përmirësuar eksperiencën turistike.</t>
  </si>
  <si>
    <t>Projekt impuls</t>
  </si>
  <si>
    <t>27509940</t>
  </si>
  <si>
    <t>5875920</t>
  </si>
  <si>
    <t>-0.7864</t>
  </si>
  <si>
    <t>18BN019 - Ndërhyrje për rehabilitim dhe transformim mjedisor, peisazhit urban dhe natyror, etj,</t>
  </si>
  <si>
    <t>Adresimi i nevojave për përmirësimin dhe transformimin e mjedisit natyror të dëmtuar ose degraduar, përmes rehabilitimit dhe ndërhyrjeve në zona apo territore të dëmtuara, përmirësimit të peisazhit urban dhe natyror</t>
  </si>
  <si>
    <t>115469896</t>
  </si>
  <si>
    <t>54590960</t>
  </si>
  <si>
    <t>-0.5272</t>
  </si>
  <si>
    <t>18BN016 -  Inkubator i Biznesit në mikpritje  dhe  Turizëm  në Korçë</t>
  </si>
  <si>
    <t>Krijimin e një modeli të ri  zhvillimi të qëndrueshëm në Industrinë e Mikpritjes, me qëllim prodhimin e aftësive, punësimin e të rinjve, mbështetjen e bizneseve ekzistuese dhe krijimin e bizneseve të reja, si dhe promovimin e vendit, në funksion të zhvillimit të ekonomisë dhe gjallërimit të jetës, mbështetur në ekselencë dhe inovacion</t>
  </si>
  <si>
    <t>12610889</t>
  </si>
  <si>
    <t>33345509</t>
  </si>
  <si>
    <t>25000000</t>
  </si>
  <si>
    <t>1.6442</t>
  </si>
  <si>
    <t>-0.2503</t>
  </si>
  <si>
    <t>18BN017 - FAB LAB i Artizanit</t>
  </si>
  <si>
    <t>Krijimi, brandimi dhe marketimi i produkteve të reja të artizanatit, ushqimit dhe produkteve të tij si një model për tu përdorur dhe promovuar në territorin e 100 fshatrave.</t>
  </si>
  <si>
    <t>104999089</t>
  </si>
  <si>
    <t>44999610</t>
  </si>
  <si>
    <t>-0.5714</t>
  </si>
  <si>
    <t>18BN018 - Fab Labi i Bimeve medicinale</t>
  </si>
  <si>
    <t>Përmirësimi i zinxhirit të vlerës së BMA-ve nëpërmjet ofrimit dhe venies ne funksionim te teknologjive te reja, duke nxitur rritjen e kapaciteteve te prodhimit dhe perpunimit, permiresimin e cilesise se produkteve, zgjerimin e ofertes ne treg duke fuqizuar ekonomine lokale dhe duke orientuar tregun drejt investimeve afatgjata dhe cilesore</t>
  </si>
  <si>
    <t>140000000</t>
  </si>
  <si>
    <t>18BN020 - Ndërhyrje jetezuese për transformimin e e vlerave te braktisura në mundësi zhvillimi rajonal dhe vendor</t>
  </si>
  <si>
    <t xml:space="preserve">: Identifikimi i një modeli menaxhues të pronave publike bujqesore bashkiake  te përshtatshme për tu aplikuar në bashkitë e territorit të vendit.  </t>
  </si>
  <si>
    <t>Projekt Impuls</t>
  </si>
  <si>
    <t>70000000</t>
  </si>
  <si>
    <t>23AA9</t>
  </si>
  <si>
    <t>Nderhyrje per ngritjen e modeleve te qendrueshme SMECO ne fshatra me potencial zhvillimi</t>
  </si>
  <si>
    <t>23AA901 - Nderhyrje per ngritjen e modeleve te qendrueshme SMECO ne fshatra me potencial zhvillimi</t>
  </si>
  <si>
    <t>Nr.Projektesh</t>
  </si>
  <si>
    <t>70179996</t>
  </si>
  <si>
    <t>43572703</t>
  </si>
  <si>
    <t>31489644</t>
  </si>
  <si>
    <t>-0.3791</t>
  </si>
  <si>
    <t>-0.2773</t>
  </si>
  <si>
    <t>23AB0</t>
  </si>
  <si>
    <t>Ndërhyrje për përmirësimin e Strukturave mbrojtëse, veprave të artit etj, Rajonet 1&amp;2</t>
  </si>
  <si>
    <t>23AB001 - Ndërhyrje për përmirësimin e Strukturave mbrojtëse, veprave të artit etj, Rajonet 1&amp;2</t>
  </si>
  <si>
    <t>397681053</t>
  </si>
  <si>
    <t>62319217</t>
  </si>
  <si>
    <t>-0.8433</t>
  </si>
  <si>
    <t>23AB002 - 	Ndërhyrje për përmirësimin e Strukturave mbrojtëse, veprave të artit etj, Rajonet 3&amp;4</t>
  </si>
  <si>
    <t>485871086</t>
  </si>
  <si>
    <t>33138822</t>
  </si>
  <si>
    <t>-0.9318</t>
  </si>
  <si>
    <t>23AB1</t>
  </si>
  <si>
    <t>Mbështetje për ngritjen e poleve të zhvillimit të integruar rural në partneritet me njësitë e vetëqeverisjes vendore dhe aktorë të tjerë lokalë dhe qendrorë</t>
  </si>
  <si>
    <t>23AB101 - Mbështetje për ngritjen e poleve të zhvillimit të integruar rural në partneritet me njësitë e vetëqeverisjes vendore dhe aktorë të tjerë lokalë dhe qendrorë</t>
  </si>
  <si>
    <t>45000000</t>
  </si>
  <si>
    <t>53611708</t>
  </si>
  <si>
    <t>51388292</t>
  </si>
  <si>
    <t>0.1914</t>
  </si>
  <si>
    <t>-0.0415</t>
  </si>
  <si>
    <t>24AD5</t>
  </si>
  <si>
    <t>Nxitja e ndërveprimit dhe frymës komunitare, gjallërimi i jetës social-kulturore në zona me potencial zhvillimi nëpërmjet rijetëzimit të aseteve publike</t>
  </si>
  <si>
    <t>24AD501 - Nxitja e ndërveprimit dhe frymës komunitare, gjallërimi i jetës social-kulturore në zona me potencial zhvillimi nëpërmjet rijetëzimit të aseteve publike</t>
  </si>
  <si>
    <t>Ky paketë investimesh synon të adresojë nevojën për të promovuar ndërveprimin dhe frymën komunitare, të gjallërojë jetën social-kulturore në zonat me potencial zhvillimi duke rivitalizuar asetet publike dhe transformuar ato në modele me standart te larte zhvillimii. Transformimi i këtyre aseteve në modele ekonomike të qëndrueshme dhe tërheqëse do të gjenerojë ekonomi, kohezion social, mendësi dhe qasje të re menaxhimi. Rikrijimi i hapësirave publike dhe kriimi i hapësirave të përbashkëta do të përmirësojë cilësinë e jetës sociale dhe kulturore të komunitetit dhe do të forcojë dhe promovojë identitetin lokal dhe diversitetin kulturor të komunitetit.</t>
  </si>
  <si>
    <t>83452148</t>
  </si>
  <si>
    <t>84289912</t>
  </si>
  <si>
    <t>113224314</t>
  </si>
  <si>
    <t>0.01</t>
  </si>
  <si>
    <t>0.3433</t>
  </si>
  <si>
    <t>24AG0</t>
  </si>
  <si>
    <t>Permirësimi i transportit dhe aksesit nëpërmjet ndërhyrjeve në rrugët e bardha Rajoni 1 dhe 2 (Faza II)</t>
  </si>
  <si>
    <t>24AG001 - Permirësimi i transportit dhe aksesit nëpërmjet ndërhyrjeve në rrugët e bardha Rajoni 1 dhe 2 (Faza II)</t>
  </si>
  <si>
    <t>Kjo paketë ka për synim të përmirësojë dhe të rrisë sigurinë e rrjetit rrugor për përdoruesit, dhe te zgjidhë problematikat e rrëshqitjeve në akset rrugore, permes ndërtimit dhe rehabilitimit te veprave te artit, mureve mbrojtëse, mureve pritëse, tombinove etj., veçanërisht në rrjetin rrugor rural.</t>
  </si>
  <si>
    <t>Nr.Projekt</t>
  </si>
  <si>
    <t>287572569</t>
  </si>
  <si>
    <t>472634325</t>
  </si>
  <si>
    <t>710397489</t>
  </si>
  <si>
    <t>29395617</t>
  </si>
  <si>
    <t>0.6435</t>
  </si>
  <si>
    <t>0.5031</t>
  </si>
  <si>
    <t>-0.9586</t>
  </si>
  <si>
    <t>24AG002 - Permirësimi i transportit dhe aksesit nëpërmjet ndërhyrjeve në rruget e bardha Rajoni 3 dhe 4 (Faza II)</t>
  </si>
  <si>
    <t>214000000</t>
  </si>
  <si>
    <t>450000000</t>
  </si>
  <si>
    <t>770000000</t>
  </si>
  <si>
    <t>143779238</t>
  </si>
  <si>
    <t>1.1028</t>
  </si>
  <si>
    <t>0.7111</t>
  </si>
  <si>
    <t>-0.8133</t>
  </si>
  <si>
    <t>24AG1</t>
  </si>
  <si>
    <t>Rigjenerimi Urban në zona periferike dhe informale dhe në fshatra me popullsi të dendur, etj Rajoni 1 &amp; 2</t>
  </si>
  <si>
    <t>24AG101 - Rigjenerimi Urban në zona periferike dhe informale dhe në fshatra me popullsi të dendur, etj Rajoni 1 &amp; 2</t>
  </si>
  <si>
    <t>Kjo paketë investimesh synon të adresojë nevojën për rikualifikimin dhe rikonceptimin e zonave periferike dhe fshatrave me popullsi te dendur që aktualisht janë të degraduara.   Objektivi i përgjithshëm i ndërhyrjes është “Rritja e cilësisë së jetës të komuniteteve që popullojnë këto zona duke mundësuar ri-ekuilibrimin e funksionalitetit dhe imazhit të fshatit dhe zonave urbane periferike</t>
  </si>
  <si>
    <t>216669124</t>
  </si>
  <si>
    <t>207500802</t>
  </si>
  <si>
    <t>103807104</t>
  </si>
  <si>
    <t>-0.0423</t>
  </si>
  <si>
    <t>-0.4997</t>
  </si>
  <si>
    <t>24AG102 - Rigjenerimi Urban në zona periferike dhe informale dhe në fshatra me popullsi të dendur, etj Rajoni 3 &amp; 4</t>
  </si>
  <si>
    <t>Kjo paketë investimesh synon të adresojë nevojën për rikualifikimin dhe rikonceptimin e zonave periferike dhe fshatrave me popullsi te dendur që aktualisht janë të degraduara.   Objektivi i përgjithshëm i ndërhyrjes është “Rritja e cilësisë së jetës të komuniteteve që popullojnë këto zona duke mundësuar ri-ekuilibrimin e funksionalitetit dhe imazhit të fshatit</t>
  </si>
  <si>
    <t>230459737</t>
  </si>
  <si>
    <t>149999999</t>
  </si>
  <si>
    <t>119540263</t>
  </si>
  <si>
    <t>-0.3491</t>
  </si>
  <si>
    <t>-0.2031</t>
  </si>
  <si>
    <t>Programe Zhvillimi</t>
  </si>
  <si>
    <t>06210</t>
  </si>
  <si>
    <t>Programi perfshin nderhyrje ne disa segmente rrugore te cilat kane impakt te larte ne zhvillimin ekonomik, lehtesimin e aksesit ne zonat me potencial turistik, dhe permiresimin e infrastruktures urbane.</t>
  </si>
  <si>
    <t>Permiresimi i kushteve te jeteses te banoreve ne te gjithe vendin, rritja e aksesit ne sherbimet baze, promovimi i turizmit dhe nxitja e sektorit bujqesor, permesimin e infrastruktures rrugore.</t>
  </si>
  <si>
    <t>Rikonstruksion i segmenteve rrugore prioritare, rikualifikim urban dhe rikonstruksion ujesjellesish</t>
  </si>
  <si>
    <t>18BN1</t>
  </si>
  <si>
    <t>Rikonstruksion Segmente Rrugore Prioritare</t>
  </si>
  <si>
    <t>M560413 - Projektim /Supervision dhe kolaudim i punimeve</t>
  </si>
  <si>
    <t>Projektim, supervizion dhe kolaudim i punimeve ter kryera ne infrastrukture</t>
  </si>
  <si>
    <t>numer projektimesh</t>
  </si>
  <si>
    <t>2219292</t>
  </si>
  <si>
    <t>3059682</t>
  </si>
  <si>
    <t>0.3787</t>
  </si>
  <si>
    <t>18BN114 - Projekte te reja investimi</t>
  </si>
  <si>
    <t>objekt I ri</t>
  </si>
  <si>
    <t>903649966</t>
  </si>
  <si>
    <t>1355224947</t>
  </si>
  <si>
    <t>1355218684</t>
  </si>
  <si>
    <t>0.4997</t>
  </si>
  <si>
    <t>18BN117 - Ndërhyrje e integruar për përmirësimin e aksesit, shërbimeve dhe rikualifikimit urban në Zonën e Plazhit-Palasë-Dryhmades</t>
  </si>
  <si>
    <t>Krijimi i nje modeli te zhvillimit te qendrueshem e sipas standarteve te zones se Plazhit te Palases-Dryhmades, ne nje gjatesi 1 km vije lineare dhe qe perfaqeson rreth 45 ha zone plazh. Modeli perfshin edhe ngritjen e nje modeli te manaxhimit e te organizimit te sherbimeve pergjate kesaj vije i cili do te replikohet me pas edhe pergjate zonave te tjera bregdetare.</t>
  </si>
  <si>
    <t>62106045</t>
  </si>
  <si>
    <t>46722478</t>
  </si>
  <si>
    <t>-0.2477</t>
  </si>
  <si>
    <t>18BN133 - Mbështetje për programin (Oponencë, Mbikqyrje dhe Kolaudim Punimesh)</t>
  </si>
  <si>
    <t>Mbështetje për programin (Oponencë, Mbikqyrje dhe Kolaudim Punimesh)</t>
  </si>
  <si>
    <t>5532919</t>
  </si>
  <si>
    <t>14838993</t>
  </si>
  <si>
    <t>1.6819</t>
  </si>
  <si>
    <t>18BN138 - Faza e Katert e Sheshit Publik Para Hyrjes se Portit Durres</t>
  </si>
  <si>
    <t>Faza e Katert e Sheshit Publik Para Hyrjes se Portit Durres</t>
  </si>
  <si>
    <t xml:space="preserve">Nr. projektesh </t>
  </si>
  <si>
    <t>38360780</t>
  </si>
  <si>
    <t>3794375</t>
  </si>
  <si>
    <t>-0.9011</t>
  </si>
  <si>
    <t>18BN2</t>
  </si>
  <si>
    <t>Rikualifikim Urban</t>
  </si>
  <si>
    <t>18BN226 - Sistemim i Përroit të Llixhave, Segmenti Ura e Pazarit-Llixha dhe Rikualifikim urban i zonës</t>
  </si>
  <si>
    <t>Nderhyrjet do te nxisin dhe promovojne zhvillimin e turizmit ne zone, duke bere me te aksesueshme llixhat e Peshkopise dhe rritjen e aktivitetit ekonomik dhe tregtar te bizneseve ne ate zone.</t>
  </si>
  <si>
    <t>12132797</t>
  </si>
  <si>
    <t>18BN4</t>
  </si>
  <si>
    <t>Fondi Shqiptar I Zhvillimit TVSH</t>
  </si>
  <si>
    <t>M560324 - Fondi Shqiptar i Zhvillimit (TVSH) Rruge etj</t>
  </si>
  <si>
    <t>njesi</t>
  </si>
  <si>
    <t>508277699</t>
  </si>
  <si>
    <t>145240998</t>
  </si>
  <si>
    <t>204226477</t>
  </si>
  <si>
    <t>532457523</t>
  </si>
  <si>
    <t>-0.7142</t>
  </si>
  <si>
    <t>0.4061</t>
  </si>
  <si>
    <t>1.6072</t>
  </si>
  <si>
    <t>18BN402 - Fondi Shqiptar i Zhvillimit (TVSH) Ujesjellesa</t>
  </si>
  <si>
    <t>Fondi Shqiptar i Zhvillimit (TVSH) Ujesjellesa</t>
  </si>
  <si>
    <t>numer ujesjellesash</t>
  </si>
  <si>
    <t>234888528</t>
  </si>
  <si>
    <t>94000000</t>
  </si>
  <si>
    <t>123198151</t>
  </si>
  <si>
    <t>19777448</t>
  </si>
  <si>
    <t>-0.5998</t>
  </si>
  <si>
    <t>0.3106</t>
  </si>
  <si>
    <t>-0.8395</t>
  </si>
  <si>
    <t>18BN5</t>
  </si>
  <si>
    <t>Financim I Kostos se Menaxhimit te Projketeve qe zbatohen nga FSHZH/Kosto lokale</t>
  </si>
  <si>
    <t>M560322 - Financim i Kostos se Menaxhimit te Projekteve qe zbatohen nga FSHZH/Kosto lokale Rruge etj</t>
  </si>
  <si>
    <t>Financim i Kostos se Menaxhimit te Projekteve qe zbatohen nga FSHZH/Kosto lokale Rruge etj</t>
  </si>
  <si>
    <t>693441849</t>
  </si>
  <si>
    <t>798577000</t>
  </si>
  <si>
    <t>750000000</t>
  </si>
  <si>
    <t>430000000</t>
  </si>
  <si>
    <t>0.1516</t>
  </si>
  <si>
    <t>-0.0608</t>
  </si>
  <si>
    <t>-0.4267</t>
  </si>
  <si>
    <t>18BO0</t>
  </si>
  <si>
    <t>Programi I Rehabilitimit te Lumit te Vlores (Saudit )/Kredi</t>
  </si>
  <si>
    <t>18BO001 - Rikualifikimi i vijës bregdetare"Vlorë-Radhimë-Orikum"</t>
  </si>
  <si>
    <t>numer rrugesh</t>
  </si>
  <si>
    <t>424550063</t>
  </si>
  <si>
    <t>399000000</t>
  </si>
  <si>
    <t>700000000</t>
  </si>
  <si>
    <t>865577449</t>
  </si>
  <si>
    <t>-0.0602</t>
  </si>
  <si>
    <t>0.7544</t>
  </si>
  <si>
    <t>0.2365</t>
  </si>
  <si>
    <t>18BO2</t>
  </si>
  <si>
    <t>Mbeshtetje per sistemin e furnizimit me Uje ne zonat rurale /GRANT</t>
  </si>
  <si>
    <t>18BO202 - Mbeshtetje per sistemimin e furnizimit me Uje ne Zonat Rurale RWS IV Himare-Grant</t>
  </si>
  <si>
    <t>Mbeshtetje per sistemimin e furnizimit me Uje ne Zonat Rurale RWS IV Himare-Grant</t>
  </si>
  <si>
    <t>Njesi</t>
  </si>
  <si>
    <t>127917195</t>
  </si>
  <si>
    <t>-0.4528</t>
  </si>
  <si>
    <t>18BO3</t>
  </si>
  <si>
    <t>Mbeshtetje per sistemimin e furnizimit me Uje ne Zonat Rurale RWS IV Himare-Kredi</t>
  </si>
  <si>
    <t>18BO301 - Mbeshtetje per sistemimin e furnizimit me Uje ne Zonat Rurale RWS IV Himare-Kredi</t>
  </si>
  <si>
    <t>1001026737</t>
  </si>
  <si>
    <t>400000000</t>
  </si>
  <si>
    <t>615990757</t>
  </si>
  <si>
    <t>98887241</t>
  </si>
  <si>
    <t>-0.6004</t>
  </si>
  <si>
    <t>0.54</t>
  </si>
  <si>
    <t>18BO4</t>
  </si>
  <si>
    <t>Projekti per Zhvillim te Integruar Urban dhe Turistik</t>
  </si>
  <si>
    <t>KM56203 - Projekti per Zhvillim te Integruar Urban dhe Turistik</t>
  </si>
  <si>
    <t>Projekti per Zhvillimin e Integruar Urban dhe Turizmit eshte pjese e reformes per implementimin e zhvillimit rajonal. Objektivi kryesor i ketij projekti eshte te permiresoje infrastrukturn urbane dhe turistike , të përmirësoje dhe promovoje pasuritë e turizmit dhe të forcojë kapacitetet institucionale për të mbështetur zhvillimin ekonomik lokal të turizmit</t>
  </si>
  <si>
    <t>890000000</t>
  </si>
  <si>
    <t>1522173995</t>
  </si>
  <si>
    <t>1161136862</t>
  </si>
  <si>
    <t>1993000000</t>
  </si>
  <si>
    <t>0.7103</t>
  </si>
  <si>
    <t>-0.2372</t>
  </si>
  <si>
    <t>0.7164</t>
  </si>
  <si>
    <t>18BO402 - IPA Program Per Zhvillimin e Turizmit/Grant</t>
  </si>
  <si>
    <t>IPA Program Per Zhvillimin e Turizmit/Grant</t>
  </si>
  <si>
    <t>Numer rrugesh</t>
  </si>
  <si>
    <t>593595055</t>
  </si>
  <si>
    <t>900000000</t>
  </si>
  <si>
    <t>950000000</t>
  </si>
  <si>
    <t>-0.3261</t>
  </si>
  <si>
    <t>1.25</t>
  </si>
  <si>
    <t>0.0556</t>
  </si>
  <si>
    <t>18BO5</t>
  </si>
  <si>
    <t>Programi I rrugeve Rurale</t>
  </si>
  <si>
    <t>18BO502 - BERZH-Program i Rrugeve Rurale, Kredi</t>
  </si>
  <si>
    <t>BERZH-Program i Rrugeve Rurale, Kredi</t>
  </si>
  <si>
    <t>1323252899</t>
  </si>
  <si>
    <t>817000000</t>
  </si>
  <si>
    <t>505000000</t>
  </si>
  <si>
    <t>1000000000</t>
  </si>
  <si>
    <t>-0.3826</t>
  </si>
  <si>
    <t>-0.3819</t>
  </si>
  <si>
    <t>0.9802</t>
  </si>
  <si>
    <t>18BO6</t>
  </si>
  <si>
    <t>IPA ADRION + CROSS BORDER + INTERREG MED+IPA AZHR</t>
  </si>
  <si>
    <t>18BO601 - IPA ADRION + CROSS BORDER + INTERREG MED+IPA AZHR</t>
  </si>
  <si>
    <t>Mbështetje per zhvillimin e Sistemit te inovacionit per Rajonin e Adriatik-Jonit,Rritja e nivelit te mobilizimit te aktoreve te interesuar në fushat e kërkimit, inovacionit dhe shfrytëzimit si një mjet për të rritur transferimin e njohurive ndërmjet sektorit te biznesit, përdoruesve, sektorit akademik dhe institucioneve te pushtetit vendor dhe qendror</t>
  </si>
  <si>
    <t>18BO8</t>
  </si>
  <si>
    <t>BERZH-IPA Program Per Zhvillimin e Turizmit</t>
  </si>
  <si>
    <t>18BO801 - BERZH-IPA Program Per Zhvillimin e Turizmit</t>
  </si>
  <si>
    <t>Ky program synon të ndikojë në rritjen ekonomike të Shqipërisë duke rritur kontributin e sektorit të turizmit në ekonominë e përgjithshme.</t>
  </si>
  <si>
    <t>784587916</t>
  </si>
  <si>
    <t>800000000</t>
  </si>
  <si>
    <t>2194132127</t>
  </si>
  <si>
    <t>1.7427</t>
  </si>
  <si>
    <t>18BO9</t>
  </si>
  <si>
    <t>BEI - Asistence Teknike; Porta E Alpeve</t>
  </si>
  <si>
    <t>18BO901 - BEI - Asistence Teknike; Porta E Alpeve</t>
  </si>
  <si>
    <t>Objektivi i projektit është të hartojë një studim të integruar të turizmit dhe urbanizimit, të krijojë një vizion zhvillimi për të gjithë zonën, të krijojë studime të fizibilitetit dhe të vlerësojë ndikimin mjedisor dhe social të projekteve të përzgjedhura strategjike. Në këtë mënyrë do të krijohen kushtet e nevojshme për forcimin e mëtejshëm të zhvillimit ekonomik dhe social të rajonit.</t>
  </si>
  <si>
    <t>22AA0</t>
  </si>
  <si>
    <t>Nderhyrje ne zona historike per forcimin e potecialit turistik, kala, ura, qendra historike, pazare, fasada, etj</t>
  </si>
  <si>
    <t>22AA001 - Nderhyrje ne zona historike per forcimin e potecialit turistik, kala, ura, qendra historike, pazare, fasada, etj</t>
  </si>
  <si>
    <t>Forcimi i potencialit turistik dhe ekonomik te zonave te historike permes nderhyrjeve transformuese duke i kthyer ato aksesueshme  dhe te vizitueshme per vizitoret dhe duke gjeneruar te ardhura per ekonomine lokale.</t>
  </si>
  <si>
    <t>Projekt</t>
  </si>
  <si>
    <t>67256042</t>
  </si>
  <si>
    <t>375358296</t>
  </si>
  <si>
    <t>4.581</t>
  </si>
  <si>
    <t>22AA1</t>
  </si>
  <si>
    <t>Transformimi urban në hapësira publike kryesore</t>
  </si>
  <si>
    <t>22AA101 - Transformimi urban në hapësira publike kryesore</t>
  </si>
  <si>
    <t>Transformimi i qyteteve, si dhe zonave urbane me dendësi të lartë në fshat, duke rikonceptuar hapësirat urbane ekzistuese, rikthimin e funksioneve të munguara nëpërmjet ideve inovative dhe teknologjisë</t>
  </si>
  <si>
    <t>92341301</t>
  </si>
  <si>
    <t>86608414</t>
  </si>
  <si>
    <t>-0.0621</t>
  </si>
  <si>
    <t>22AA102 - Transformimi urban në hapësira publike kryesore Faza II</t>
  </si>
  <si>
    <t>130937195</t>
  </si>
  <si>
    <t>0.3094</t>
  </si>
  <si>
    <t>22AA103 - Transformimi urban në hapësira publike kryesore Rajoni 2</t>
  </si>
  <si>
    <t>Transformimi urban në hapësira publike kryesore Rajoni 2</t>
  </si>
  <si>
    <t>103015542</t>
  </si>
  <si>
    <t>65573333</t>
  </si>
  <si>
    <t>49988896</t>
  </si>
  <si>
    <t>-0.3635</t>
  </si>
  <si>
    <t>-0.2377</t>
  </si>
  <si>
    <t>22AA2</t>
  </si>
  <si>
    <t>Ndërhyrje regjeneruesve në blloqet e banimit, Ndërhyrje në rrugë dhe nyje lidhëse rajonale dhe lokale, Ndërhyrje për përmirësimin e sigurisë dhe sinjalistikës rrugore</t>
  </si>
  <si>
    <t>22AA202 - Ndërhyrje në rrugë dhe nyje lidhëse rajonale dhe lokale</t>
  </si>
  <si>
    <t>Transformimi i konektivitetit rajonal dhe vendor midis zonave urbane kryesore, zonave ekonomike, zonave prodhuese, qendrave të shërbimeve nëpërmjet fokusimit tek lidhja e tyre</t>
  </si>
  <si>
    <t>km</t>
  </si>
  <si>
    <t>158461702</t>
  </si>
  <si>
    <t>140828752</t>
  </si>
  <si>
    <t>-0.1113</t>
  </si>
  <si>
    <t>22AA203 - Ndërhyrje për përmirësimin e sigurisë dhe sinjalistikës rrugore</t>
  </si>
  <si>
    <t>Përmirësimi i sigurisë, ndricimit dhe sinjalistikës ne akset kryesore rrugore.</t>
  </si>
  <si>
    <t>38429434</t>
  </si>
  <si>
    <t>2011642</t>
  </si>
  <si>
    <t>-0.9477</t>
  </si>
  <si>
    <t>22AA204 - Ndërhyrje për përmirësimin e sigurisë dhe sinjalistikës rrugore Faza II</t>
  </si>
  <si>
    <t>Objektivi i përgjithshëm i ndërhyrjes është: Rritja e cilesise se lidhshmerise mes rajoneve dhe zonave ne brendesi te tyre, permes rritjes se përmirësimit te sigurisë, ndricimit, sinjalistikës dhe komoditetit te transportit rrugor ne akset kryesore rrugore.</t>
  </si>
  <si>
    <t>150000000</t>
  </si>
  <si>
    <t>22AA4</t>
  </si>
  <si>
    <t>Investime për Infrastrukturën e tregjeve dhe hapësirave  tregtare, multifunksionale në zona model zhvillimi</t>
  </si>
  <si>
    <t>22AA401 - Investime për Infrastrukturën e tregjeve dhe hapësirave  tregtare, multifunksionale në zona model zhvillimi</t>
  </si>
  <si>
    <t>Transformimi i aseteve publike në struktura të reja qe gjenerojnë ekonomi kundrejt një kostoje të ulët të investimeve dhe ofrojnë modele të replikueshme për sipërmarrjen vendore dhe rajonale</t>
  </si>
  <si>
    <t>122063563</t>
  </si>
  <si>
    <t>98508153</t>
  </si>
  <si>
    <t>65672102</t>
  </si>
  <si>
    <t>42116694</t>
  </si>
  <si>
    <t>-0.193</t>
  </si>
  <si>
    <t>-0.3587</t>
  </si>
  <si>
    <t>22AA6</t>
  </si>
  <si>
    <t>Ndërhyrje në infrastrukturën turistike të aventurës, Zip line, ura të varura, Via ferrata, parqe aventure, etj</t>
  </si>
  <si>
    <t>22AA601 - Ndërhyrje në infrastrukturën turistike të aventurës, Zip line, ura të varura, Via ferrata, parqe aventure, etj</t>
  </si>
  <si>
    <t>Forcimi i potencialit natyror nëpërmjet ndërhyrjeve tematike të aventurës</t>
  </si>
  <si>
    <t xml:space="preserve">Projekt </t>
  </si>
  <si>
    <t>22AA7</t>
  </si>
  <si>
    <t>Nderhyrje ne muze dhe objekte monumente kulture</t>
  </si>
  <si>
    <t>22AA701 - Nderhyrje ne muze dhe objekte monumente kulture</t>
  </si>
  <si>
    <t>Përmirësimi i potencialit kulturor  nëpërmjet ndërhyrjeve në muze dhe monumente kulture</t>
  </si>
  <si>
    <t>Muze</t>
  </si>
  <si>
    <t>42882854</t>
  </si>
  <si>
    <t>37177139</t>
  </si>
  <si>
    <t>1.1441</t>
  </si>
  <si>
    <t>-0.1331</t>
  </si>
  <si>
    <t>22AA8</t>
  </si>
  <si>
    <t>Nderhyrje ne zona sportive dhe lodra per femije “Dua te luaj</t>
  </si>
  <si>
    <t>22AA801 - Nderhyrje ne zona sportive dhe lodra per femije “Dua te luaj”</t>
  </si>
  <si>
    <t xml:space="preserve">Gjallerimi social kulturor dhe sportiv nepermjet transformimit te infrastruktures me karakter rekreacional duke nxitur frymen komunitare dhe rikthyer nderveprimin social dhe jeten e shendetshme ne nivel rajonal dhe lokal. </t>
  </si>
  <si>
    <t>167245662</t>
  </si>
  <si>
    <t>225109806</t>
  </si>
  <si>
    <t>0.346</t>
  </si>
  <si>
    <t>22AA9</t>
  </si>
  <si>
    <t>Inkubatori i biznesit në arkitekturë dhe ndërtim në Tiranë, Inkubator i Biznesit në  Informacion dhe Teknologji në Vlorë</t>
  </si>
  <si>
    <t>22AA901 -  Inkubatori i biznesit në arkitekturë dhe ndërtim në Tiranë</t>
  </si>
  <si>
    <t>krijimin e një modeli të ri  zhvillimi në industrinë ndërtimore,  e cila nxit sipërmarrjen dhe ndërveprimin  multidimensional të aktorëve, për realizimin e modeleve të reja të aplikuar bazuar në kërkim, zhvillim e  inovacion, duke garantuar plotësimin e zinxhirit të vlerës në industri</t>
  </si>
  <si>
    <t xml:space="preserve">Inkubator </t>
  </si>
  <si>
    <t>22AA902 - Inkubator i Biznesit në  Informacion dhe Teknologji në Vlorë</t>
  </si>
  <si>
    <t>Krijimin e modeleve të reja të biznesit dhe edukimin e të rinjve dhe kompanive start-up në një qasje tërësisht dixhitale</t>
  </si>
  <si>
    <t>Inkubator</t>
  </si>
  <si>
    <t>22AB0</t>
  </si>
  <si>
    <t xml:space="preserve"> Administrimi i përbashkët i aseteve të rindërtimit dhe në përdorim të përbashkët</t>
  </si>
  <si>
    <t>22AB001 - Administrimi i përbashkët i aseteve të rindërtimit dhe në përdorim të përbashkët</t>
  </si>
  <si>
    <t xml:space="preserve">Objektivi i përgjithshëm i ndërhyrjes është: Identifikimi i një modeli menaxhues të aseteve të rindërtimit dhe në përdorim të përbashkët për tu aplikuar në bashkitë e territorit të vendit.  </t>
  </si>
  <si>
    <t>22AB1</t>
  </si>
  <si>
    <t>Qendra e komunikimit dhe kontrollit</t>
  </si>
  <si>
    <t>22AB101 - Qendra e komunikimit dhe kontrollit</t>
  </si>
  <si>
    <t>Plotësimi i nevojës për ngritjen e një qendre të mbledhjes, menaxhimit dhe kontrollit të informacionit dhe sistemeve të IT për zhvillimin rajonal dhe vendor.</t>
  </si>
  <si>
    <t>22AB2</t>
  </si>
  <si>
    <t>Dixhitalizimi i Informacionit Arkivor dhe venia ne dispozicion per akses</t>
  </si>
  <si>
    <t>22AB201 - Dixhitalizimi i Informacionit Arkivor dhe venia ne dispozicion per akses</t>
  </si>
  <si>
    <t>Objektivi i përgjithshëm i ndërhyrjes është  “Përmbushja për nevojën për digjitalizimin e informacionit arkivor si dhe ngritjen e platformave ku aksesohet informacioni sipas kategorive”.</t>
  </si>
  <si>
    <t>63726000</t>
  </si>
  <si>
    <t>35874000</t>
  </si>
  <si>
    <t>-0.4371</t>
  </si>
  <si>
    <t>22AD0</t>
  </si>
  <si>
    <t>Ngritja e infrastruktures mbështetëse(ndertim argjinature mbrojtese nga Lumi Shkumbin,Kraste,rikonstruksion segmentesh rrugore etj)në funksion të kompleksit për zhvillimin e sektorëve të ndryshëm të motorizimit, Auto-Moto</t>
  </si>
  <si>
    <t>22AD002 - Ngritja e infrastruktures mbështetëse  në funksion të kompleksit multi-funksional për zhvillimin e sektorëve të ndryshëm të motorizimit, Auto-Moto Park,  në Bashkinë Elbasan Faza 2</t>
  </si>
  <si>
    <t>Projekti do te perfshije permiresimin e rrugeve te aksesit dhe ngritjen e argjinatures te Lumit Shkumbin</t>
  </si>
  <si>
    <t>Nr.projekt</t>
  </si>
  <si>
    <t>100968823</t>
  </si>
  <si>
    <t>272212248</t>
  </si>
  <si>
    <t>176818930</t>
  </si>
  <si>
    <t>1.696</t>
  </si>
  <si>
    <t>0.1021</t>
  </si>
  <si>
    <t>-0.4106</t>
  </si>
  <si>
    <t>22AD1</t>
  </si>
  <si>
    <t>Mbeshtetje per programin (Projektim, mbikqyrje, kolaudim),2022</t>
  </si>
  <si>
    <t>22AD101 - Mbeshtetje per programin (Projektim, mbikqyrje, kolaudim),2022</t>
  </si>
  <si>
    <t>Nepermjet ketij zeri parashikohet mbulimi i kostove te projektimit, mbikqyrjes dhe kolauidimit mbi projektet e zbatimit  te celura ne vitin 2022</t>
  </si>
  <si>
    <t>nr.projekt</t>
  </si>
  <si>
    <t>3504370</t>
  </si>
  <si>
    <t>6990667</t>
  </si>
  <si>
    <t>0.9948</t>
  </si>
  <si>
    <t>22AD7</t>
  </si>
  <si>
    <t>Nxitja e zhvillimit te qendrueshmerise nepermjet aplikimit te modeleve inovative per permiresimin e sherbimeve utilitare publike</t>
  </si>
  <si>
    <t>22AD701 - Nxitja e zhvillimit te qendrueshem nepermjet aplikimit te modeleve inovative per permiresimin e sherbimeve utilitare publike</t>
  </si>
  <si>
    <t xml:space="preserve">Projekti konsiton në ndërtimin e një sistemi fotovoltaik për vetëpërdorim në tarracat e godinave të institucioneve shtetërore.  Projekti do të zhvillohet duke ndertuar nje impiant për prodhimin e energjisë elektrike me ane te moduleve fotovoltaike. Teknologjia me e mire ne raportin cilesi/cmim do te perzgjidhet per tu perdorur ne kete projekt, në mënyrë që të gjenerojë energji të pastër, pa emetime karboni, e cila do shfrytezohet sipas nevojave te objektit ne fjale. </t>
  </si>
  <si>
    <t xml:space="preserve">Nr. projekti </t>
  </si>
  <si>
    <t>63670940</t>
  </si>
  <si>
    <t>2793712</t>
  </si>
  <si>
    <t>-0.9561</t>
  </si>
  <si>
    <t>22AE1</t>
  </si>
  <si>
    <t>BERZH-Program i Rrugeve Rurale,Grant</t>
  </si>
  <si>
    <t>22AE101 - BERZH-Programi i Rrugeve Rurale,Grant</t>
  </si>
  <si>
    <t>BERZH-Programi i Rrugeve Rurale,Grant</t>
  </si>
  <si>
    <t>14250000</t>
  </si>
  <si>
    <t>7403183</t>
  </si>
  <si>
    <t>-0.7409</t>
  </si>
  <si>
    <t>-0.2982</t>
  </si>
  <si>
    <t>-0.2597</t>
  </si>
  <si>
    <t>22AE2</t>
  </si>
  <si>
    <t>Programi i Rindertimit Kredi/Grant</t>
  </si>
  <si>
    <t>22AE201 - Programi i Rindertimit Kredi/Grant</t>
  </si>
  <si>
    <t>440175765</t>
  </si>
  <si>
    <t>303076005</t>
  </si>
  <si>
    <t>366872381</t>
  </si>
  <si>
    <t>350000000</t>
  </si>
  <si>
    <t>-0.3115</t>
  </si>
  <si>
    <t>0.2105</t>
  </si>
  <si>
    <t>-0.046</t>
  </si>
  <si>
    <t>22AE5</t>
  </si>
  <si>
    <t>KFW Zhvillim Rajonal/Kredi</t>
  </si>
  <si>
    <t>22AE501 - KFW ZHVILLIM RAJONAL/KREDI</t>
  </si>
  <si>
    <t>KFW ZHVILLIM RAJONAL/KREDI</t>
  </si>
  <si>
    <t>-0.995</t>
  </si>
  <si>
    <t>22AE502 - KFW ZHVILLIM RAJONAL/GRANT</t>
  </si>
  <si>
    <t>KFW ZHVILLIM RAJONAL/GRANT</t>
  </si>
  <si>
    <t>22AE6</t>
  </si>
  <si>
    <t>Programi 100 fshatrat/ financim CEB</t>
  </si>
  <si>
    <t>22AE601 - Programi 100 fshatrat/ financim CEB</t>
  </si>
  <si>
    <t>22AE7</t>
  </si>
  <si>
    <t>Programi i miratimit te ndryshimeve klimaterike</t>
  </si>
  <si>
    <t>22AE701 - Programi i miratimit te ndryshimeve klimaterike</t>
  </si>
  <si>
    <t>23AB2</t>
  </si>
  <si>
    <t>Ndërhyrje rigjeneruese në blloqet e banimit qytetëse, faza II, Rajoni 1&amp;2</t>
  </si>
  <si>
    <t>23AB201 - Ndërhyrje rigjeneruese në blloqet e banimit qytetëse, faza II, Rajoni 1&amp;2</t>
  </si>
  <si>
    <t>570312688</t>
  </si>
  <si>
    <t>3809524</t>
  </si>
  <si>
    <t>-0.9933</t>
  </si>
  <si>
    <t>23AB202 - Ndërhyrje rigjeneruese në blloqet e banimit qytetëse, faza II, Rajoni 3&amp;4</t>
  </si>
  <si>
    <t>591158216</t>
  </si>
  <si>
    <t>21511118</t>
  </si>
  <si>
    <t>-0.9636</t>
  </si>
  <si>
    <t>23AB3</t>
  </si>
  <si>
    <t>Ndërhyrje në infrastructure rrugore, Faza II</t>
  </si>
  <si>
    <t>23AB301 - Ndërhyrje në infrastructure rrugore, Faza II</t>
  </si>
  <si>
    <t>508046897</t>
  </si>
  <si>
    <t>211953103</t>
  </si>
  <si>
    <t>-0.5828</t>
  </si>
  <si>
    <t>23AB4</t>
  </si>
  <si>
    <t xml:space="preserve">Ndërhyrje për përmirësimin e shtresave asfaltike, Faza III, Rajoni 1 &amp; 2. </t>
  </si>
  <si>
    <t>23AB403 - 	Nderhyrje per permiresimin e shtresave asfaltike, Rajoni 1 dhe 2 (Faza IV)</t>
  </si>
  <si>
    <t>Objektivi i përgjithshëm i ndërhyrjes është: Permiresimi i transportit dhe aksesit nepermjet nderhyrjes ne rruge dhe shtresa asfaltike me qellim transformimin e konektivitetit rajonal dhe vendor midis zonave urbane kryesore, zonave ekonomike, zonave prodhuese dhe qendrave të shërbimeve</t>
  </si>
  <si>
    <t>347765782</t>
  </si>
  <si>
    <t>252234218</t>
  </si>
  <si>
    <t>0.294</t>
  </si>
  <si>
    <t>-0.4395</t>
  </si>
  <si>
    <t>23AB404 - Nderhyrje per permiresimin e shtresave asfaltike, Rajoni 3 dhe 4 (Faza IV)</t>
  </si>
  <si>
    <t xml:space="preserve">Objektivi i përgjithshëm i ndërhyrjes është: Permiresimi i transportit dhe aksesit nepermjet nderhyrjes ne rruge dhe shtresa asfaltike me qellim transformimin e konektivitetit rajonal dhe vendor midis zonave urbane kryesore, zonave ekonomike, zonave prodhuese dhe qendrave të shërbimeve. </t>
  </si>
  <si>
    <t>271344800</t>
  </si>
  <si>
    <t>328655200</t>
  </si>
  <si>
    <t>0.6584</t>
  </si>
  <si>
    <t>-0.2697</t>
  </si>
  <si>
    <t>23AB5</t>
  </si>
  <si>
    <t>Vënia e aseteve publike në funksion të nxitjes dhe kultivimit të talenteve dhe aftësive për fëmijët dhe të rinjtë.</t>
  </si>
  <si>
    <t>23AB501 - Vënia e aseteve publike në funksion të nxitjes dhe kultivimit të talenteve dhe aftësive për fëmijët dhe të rinjtë.</t>
  </si>
  <si>
    <t>72000000</t>
  </si>
  <si>
    <t>90000000</t>
  </si>
  <si>
    <t>78000000</t>
  </si>
  <si>
    <t>-0.1333</t>
  </si>
  <si>
    <t>24AB6</t>
  </si>
  <si>
    <t>Ndërhyrje e Integruar për fuqizimin e potencialit turistik ne zonat natyrore, Rajoni 4</t>
  </si>
  <si>
    <t>24AB601 - Ndërhyrje e Integruar për fuqizimin e potencialit turistik ne zonat natyrore, Rajoni 4</t>
  </si>
  <si>
    <t>projekt</t>
  </si>
  <si>
    <t>58587674</t>
  </si>
  <si>
    <t>106707726</t>
  </si>
  <si>
    <t>29996846</t>
  </si>
  <si>
    <t>0.8213</t>
  </si>
  <si>
    <t>-0.7189</t>
  </si>
  <si>
    <t>24AB7</t>
  </si>
  <si>
    <t>Mbështetje për fuqizimin e kapaciteteve shërbyese rajonale dhe vendore nëpërmjet ngritjes së modeleve pilot të organizimit dhe funksionimit të ndërrmarjeve të shërbimeve publike</t>
  </si>
  <si>
    <t>24AB701 - Mbështetje për fuqizimin e kapaciteteve shërbyese rajonale dhe vendore nëpërmjet ngritjes së modeleve pilot të organizimit dhe funksionimit të ndërrmarjeve të shërbimeve publike</t>
  </si>
  <si>
    <t>nr.projekte</t>
  </si>
  <si>
    <t>102166949</t>
  </si>
  <si>
    <t>197833051</t>
  </si>
  <si>
    <t>0.9364</t>
  </si>
  <si>
    <t>24AB8</t>
  </si>
  <si>
    <t>Mbështetje për infrastrukturën akomoduese të KQZ sipas VKM Nr.808, datë 12.12.2022</t>
  </si>
  <si>
    <t>24AB801 - Mbështetje për infrastrukturën akomoduese të KQZ sipas VKM Nr.808, datë 12.12.2022</t>
  </si>
  <si>
    <t>Kjo paketë ndërhyrjesh vjen në përmbushje të detyrimeve të FSHZH ndaj tre institucioneve të Ministrisë së Drejtësisë, Drejtorisë së Përgjithshme të Rezervave Materiale të Shtetit, Komisionit Qëndror të Zgjedhjeve dhe Arkivit Shtetëror të Sistemit Gjyqësor/Arkivi Shtetëror i Ministrisë së Drejtësisë, në zbatim të VKM Nr.808, datë 12.12.2022. Paketa parashikon ndërtim godinash, parkim dhe hapësirë rekreacioni, në funksion të nevojave për organizimin dhe funksionimin ndër të tjera edhe të administratës së tre institucioneve</t>
  </si>
  <si>
    <t>28683280</t>
  </si>
  <si>
    <t>151309981</t>
  </si>
  <si>
    <t>7255619</t>
  </si>
  <si>
    <t>2.4864</t>
  </si>
  <si>
    <t>0.5131</t>
  </si>
  <si>
    <t>-0.952</t>
  </si>
  <si>
    <t>24AB9</t>
  </si>
  <si>
    <t>Mbështetje e infrastrukturës akomoduese për Polin e ri të Teknologjisë së Informacionit dhe Sigurisë Kibernetike</t>
  </si>
  <si>
    <t>24AB901 - Mbështetje e infrastrukturës akomoduese për Polin e ri të Teknologjisë së Informacionit dhe Sigurisë Kibernetike</t>
  </si>
  <si>
    <t xml:space="preserve">Paketa synon të ndërtojë struktura të avancuara të fokusuara në sigurinë e informacionit dhe infrastrukturën teknologjike. Ndërhyrja synon të krijojë infrastrukturën e nevojshme për garantimin e integritetit dhe optimizimit të operimit të sistemeve të informacionit. </t>
  </si>
  <si>
    <t>Nr.projekte</t>
  </si>
  <si>
    <t>56091675</t>
  </si>
  <si>
    <t>193908321</t>
  </si>
  <si>
    <t>3.457</t>
  </si>
  <si>
    <t>-0.3536</t>
  </si>
  <si>
    <t>24AC0</t>
  </si>
  <si>
    <t>Investime pilot për transformimin e infrastrukturës së shërbimeve dhe rritjes së standartit të jetës në komunitet</t>
  </si>
  <si>
    <t>24AC001 - Investime pilot për transformimin e infrastrukturës së shërbimeve dhe rritjes së standartit të jetës në komunitet</t>
  </si>
  <si>
    <t>Kjo paketë ndërhyrjesh synon të shfrytëzojë dhe transformojë infrastrukturën ekzistuese në funksion të rritjes së funksionalitetit të hapësirave publike dhe përmirësimit të efiçiencës së shërbimeve për adresimin e nevojave specifike të komunitetit.</t>
  </si>
  <si>
    <t>131833051</t>
  </si>
  <si>
    <t>107610452</t>
  </si>
  <si>
    <t>0.5171</t>
  </si>
  <si>
    <t>-0.4619</t>
  </si>
  <si>
    <t>24AC1</t>
  </si>
  <si>
    <t>Transformimi i infrastrukturës akomoduese në kampuset rajonale të arsimit profesional.</t>
  </si>
  <si>
    <t>24AC101 - Transformimi i infrastrukturës akomoduese në kampuset rajonale të arsimit profesional.</t>
  </si>
  <si>
    <t>Kjo paketë ndërhyrjesh ka si objektiv të sigurojë një mjedis jetësor të përmirësuar që mbështet nevojat dhe mirëqenien e studentëve, duke ofruar hapësira të rehatshme dhe funksionale për studim dhe socializim.</t>
  </si>
  <si>
    <t>179848824</t>
  </si>
  <si>
    <t>245999863</t>
  </si>
  <si>
    <t>144150857</t>
  </si>
  <si>
    <t>0.3901</t>
  </si>
  <si>
    <t>-0.016</t>
  </si>
  <si>
    <t>-0.414</t>
  </si>
  <si>
    <t>24AC2</t>
  </si>
  <si>
    <t>Ngritja e infrastrukturës arsimore të Kolegjit të Europës</t>
  </si>
  <si>
    <t>24AC201 - Ngritja e infrastrukturës arsimore të Kolegjit të Europës</t>
  </si>
  <si>
    <t xml:space="preserve">Projekti "Kolegji i Europës" në Tiranë ka si qëllim ndërtimin e një kompleksi universitar modern dhe të përparuar që synon të akomodojë një spektër të gjerë nevojash edukative dhe kulturore.  Projekti adreson nevojën për hapësira të përshtatshme për delegacionet europiane në Tiranë apo aktivitetet akademike dhe kulturore, duke ofruar salla mbledhjesh, salla konferencash, zyra, etj. Ky projekt jo vetëm që do të përmirësojë infrastrukturën edukative dhe kulturore në Tiranë, por gjithashtu do të ndihmojë në rritjen e bashkëpunimit dhe shkëmbimit të dijes dhe kulturës me institucionet europiane. </t>
  </si>
  <si>
    <t>180523580</t>
  </si>
  <si>
    <t>722426667</t>
  </si>
  <si>
    <t>637477188</t>
  </si>
  <si>
    <t>559572565</t>
  </si>
  <si>
    <t>3.0018</t>
  </si>
  <si>
    <t>-0.1222</t>
  </si>
  <si>
    <t>24AC3</t>
  </si>
  <si>
    <t>Ndërtimi i infrastrukturës së modeleve të integruara në zona me potencial zhvillimi, Bulqizë</t>
  </si>
  <si>
    <t>24AC301 - Ndërtimi i infrastrukturës së modeleve të integruara në zona me potencial zhvillimi, Bulqizë</t>
  </si>
  <si>
    <t>Objektivi i përgjithshëm i ndërhyrjes eshte ndërtimi i infrastrukturës mbështetëse, rehabilitimin e godinave ekzistuese dhe/ose ndërtimin e strukturave të reja me funksion tregtar dhe hoteleri, i cili ka për qëllim pasqyrimin e atmosferës së periudhës së diktaturës.</t>
  </si>
  <si>
    <t>119994566</t>
  </si>
  <si>
    <t>159992755</t>
  </si>
  <si>
    <t>24AC302 - Ndërtimi i infrastrukturës së modeleve të integruara në zona me potencial zhvillimi, Divjakë</t>
  </si>
  <si>
    <t>Objektivi i përgjithshëm i projektit eshte transformimi i Divjakës në një qendër të zhvilluar ekonomikisht, duke shfrytëzuar potencialet e saj në bujqësi, turizëm detar dhe kulturor dhe agroturizëm dhe duke kontribuar në diversifikimin e ofertës turistike dhe rritjen e kohëqëndrimit të turistëve në zonë.</t>
  </si>
  <si>
    <t>141753706</t>
  </si>
  <si>
    <t>154046897</t>
  </si>
  <si>
    <t>104199397</t>
  </si>
  <si>
    <t>0.0867</t>
  </si>
  <si>
    <t>-0.3236</t>
  </si>
  <si>
    <t>24AC303 - Ndërtimi i infrastrukturës së modeleve të integruara në zona me potencial zhvillimi, Drenovë</t>
  </si>
  <si>
    <t xml:space="preserve">Objektivi i përgjithshëm i ndërhyrjes eshte rritja e ofertes turistike ne Bashkine e Korces, permes transformimit te Drenovës një destinacion më tërheqës për banorët dhe vizitorët vendas dhe të huaj duke krijuar një mjedis komod dedikuar eventeve dhe koncerteve të natyrave të ndryshme qoftë për sa i përket dimensioneve dhe për sa i përket karakterit të </t>
  </si>
  <si>
    <t>120000000</t>
  </si>
  <si>
    <t>24AC4</t>
  </si>
  <si>
    <t>Mbështetje me paisje, teknologji dhe sisteme menaxhimi për modelet e reja zhvillimore</t>
  </si>
  <si>
    <t>24AC401 - Mbështetje me paisje, teknologji dhe sisteme menaxhimi për modelet e reja zhvillimore</t>
  </si>
  <si>
    <t xml:space="preserve">Kjo paketë ndërhyrjesh synon të ofrojë mbështetje me pajisje, teknologji të avancuara dhe sisteme efikase menaxhimi për modelet e reja zhvillimore. Këtu përfshihen blerja dhe instalimi i pajisjeve të reja dhe të avancuara teknologjike, zhvillimi dhe implementimi i sistemeve të menaxhimit të informacionit për të përmirësuar efikasitetin, produktivitetin dhe qendrueshmërinë e operacioneve. </t>
  </si>
  <si>
    <t>38474701</t>
  </si>
  <si>
    <t>78249004</t>
  </si>
  <si>
    <t>11525299</t>
  </si>
  <si>
    <t>1.0338</t>
  </si>
  <si>
    <t>-0.8527</t>
  </si>
  <si>
    <t>24AC5</t>
  </si>
  <si>
    <t>Mbështetje për ngritjen dhe vënien në funksionim të strukturave menaxhuese të modeleve të integruara zhvillimore</t>
  </si>
  <si>
    <t>24AC501 - Mbështetje për ngritjen dhe vënien në funksionim të strukturave menaxhuese të modeleve të integruara zhvillimore</t>
  </si>
  <si>
    <t>Kjo paketë ndërhyrjesh synon të ofrojë mbështetjen e nevojshme për të ngritur struktura efikase menaxhuese që mund të drejtojnë me sukses projektet dhe iniciativat zhvillimore, vënien në funksionim të këtyre strukturave, duke siguruar që ato të jenë të pajisura mirë me burimet dhe njohuritë e nevojshme për të menaxhuar sfidat dhe për të shfrytëzuar mundësitë në mënyrë efikase.</t>
  </si>
  <si>
    <t>16500000</t>
  </si>
  <si>
    <t>27500000</t>
  </si>
  <si>
    <t>24AC6</t>
  </si>
  <si>
    <t>Mbështetje operacionale për modelet e integruara zhvillimore</t>
  </si>
  <si>
    <t>24AC601 - Mbështetje operacionale për modelet e integruara zhvillimore</t>
  </si>
  <si>
    <t>Kjo paketë ndërhyrjesh synon të sigurojë mbështetjen e nevojshme për të garantuar funksionimin e pandërprerë dhe të efektshëm të projekteve dhe iniciativave zhvillimore si dhe të rrisë efikasitetin operacional dhe të sigurojë që modelet e integruara zhvillimore të funksionojnë në mënyrë të optimizuar dhe të qëndrueshme. Fokusi kryesor i ndërhyrjes është të sigurojë burimet operative, duke përfshirë utilitetet, shërbimet e mirëmbajtjes, mbështetje teknologjike etj</t>
  </si>
  <si>
    <t>22500000</t>
  </si>
  <si>
    <t>37500000</t>
  </si>
  <si>
    <t>24AC7</t>
  </si>
  <si>
    <t>Mbështetje me ekspertizë dhe burime njerëzore e Modeleve të Integruara</t>
  </si>
  <si>
    <t>24AC701 - Mbështetje me ekspertizë dhe burime njerëzore e Modeleve të Integruara</t>
  </si>
  <si>
    <t>Kjo paketë ndërhyrjesh synon që të forcoje kapacitetet e projekteve dhe programeve zhvillimore përmes angazhimit të ekspertëve dhe profesionistëve të kualifikuar në fusha të ndryshme, si dhe përmes sigurimit të burimeve njerëzore të nevojshme për të mbuluar nevojat e ndryshme operacionale dhe menaxheriale. Fokusi është të identifikojë dhe adresojë mangësitë e njohurive dhe  aftësive brenda autoriteteve përgjegjëse për zbatimin e modeleve të integruara zhvillimore duke përfshirë trajnime, konsulenca, asistence teknike etj.</t>
  </si>
  <si>
    <t>27898805</t>
  </si>
  <si>
    <t>37198406</t>
  </si>
  <si>
    <t>24AE7</t>
  </si>
  <si>
    <t>Shtesa e godinës Poli i drejtësisë në funksion të Shkollës së Magjistraturës</t>
  </si>
  <si>
    <t>24AE701 - Shtesa e godinës Poli i drejtësisë në funksion të Shkollës së Magjistraturës</t>
  </si>
  <si>
    <t>Objektivi i përgjithshëm i ndërhyrjes është “Krijimi i kushteve fizike te pershtatshme per Shkollen e Magjistratures, per te plotesuar nevojen per mjedise shtese mësimdhënieje dhe administrative permes investimit per “Shtesen e godinës Poli i drejtësisë në funksion të Shkollës së Magjistraturës</t>
  </si>
  <si>
    <t>25215454</t>
  </si>
  <si>
    <t>42025757</t>
  </si>
  <si>
    <t>16810303</t>
  </si>
  <si>
    <t>24AE8</t>
  </si>
  <si>
    <t>Permirësimi i Transportit lokal dhe urban me ndërhyrje në rrugë dhe trotuare</t>
  </si>
  <si>
    <t>24AE801 - Permirësimi i Transportit lokal dhe urban me ndërhyrje në rrugë dhe trotuare</t>
  </si>
  <si>
    <t>Objektivi i përgjithshëm është të rrisë efikasitetin, sigurinë dhe qëndrueshmërinë e transportit në zonat urbane, të lehtësojë fluksin e trafikut, të ulë ndotjen e ajrit dhe të përmirësojë cilësinë e jetës për banorët, duke ofruar një infrastrukturë moderne dhe funksionale që mbështet qarkullimin e sigurt dhe të qëndrueshëm për të gjithë komunitetin</t>
  </si>
  <si>
    <t>249304581</t>
  </si>
  <si>
    <t>420000000</t>
  </si>
  <si>
    <t>310695419</t>
  </si>
  <si>
    <t>0.6847</t>
  </si>
  <si>
    <t>-0.2602</t>
  </si>
  <si>
    <t>24AE802 - Përmirësimi i Transportit lokal dhe urban me ndërhyrje në ura dhe nyje qarkullimi</t>
  </si>
  <si>
    <t>Objektivi i përgjithshëm i kesaj pakete nderhyrjesh është përmirësimi i konektivitetit dhe qarkullimit ndërmjet zonave urbane, rurale dhe turistike duke synuar optimizimin e fluksit te trafikut, përmirësimin e sigurisë rrugore dhe lehtesimin e aksesit në qendrat ekonomike, prodhuese dhe turistike, duke kontribuar në një transport të qëndrueshëm dhe efikas për komunitetet dhe bizneset lokale.</t>
  </si>
  <si>
    <t>24AE803 - Përmirësimi i Transportit Rajonal, me rrugë lidhëse kryesore (Unaza Durres, etj)</t>
  </si>
  <si>
    <t>Objektivi i përgjithshëm i ndërhyrjes është: Lehtësimi i qarkullimit dhe aksesit në një nga akset më të rëndësishme ne bashkine e Durresit, duke nxitur turizmin dhe ekonominë lokale.</t>
  </si>
  <si>
    <t>100283343</t>
  </si>
  <si>
    <t>300850028</t>
  </si>
  <si>
    <t>300850029</t>
  </si>
  <si>
    <t>24AF1</t>
  </si>
  <si>
    <t>Rikualifikimi i blloqeve urbane Rajoni 1 (Blloku 2, Kukës, etj)</t>
  </si>
  <si>
    <t>24AF101 - Rikualifikimi i blloqeve urbane Rajoni 1 (Blloku 2, Kukës, etj)</t>
  </si>
  <si>
    <t>Objektivi i përgjithshëm i projektit është përmirësimi i cilësisë së jetës së banorëve përmes një transformimi të qëndrueshëm urban, i cili synon rikualifikimin e blloqeve urbane, përmirësimin e infrastrukturës dhe shërbimeve bazë, nxitjen e zhvillimit ekonomik dhe ruajtjen e trashëgimisë arkitektonike dhe kulturore, duke krijuar një mjedis më funksional, të sigurt dhe tërheqës për komunitetin.</t>
  </si>
  <si>
    <t>Nr. projekt</t>
  </si>
  <si>
    <t>70028618</t>
  </si>
  <si>
    <t>98949706</t>
  </si>
  <si>
    <t>104327898</t>
  </si>
  <si>
    <t>56526131</t>
  </si>
  <si>
    <t>0.413</t>
  </si>
  <si>
    <t>0.0544</t>
  </si>
  <si>
    <t>-0.4582</t>
  </si>
  <si>
    <t>24AF102 - Rikualifikimi i blloqeve urbane Rajoni 3 (Zona historike A- Pogradec, etj)</t>
  </si>
  <si>
    <t>Nr. Projekt</t>
  </si>
  <si>
    <t>180000000</t>
  </si>
  <si>
    <t>175937010</t>
  </si>
  <si>
    <t>100501230</t>
  </si>
  <si>
    <t>-0.0226</t>
  </si>
  <si>
    <t>-0.4288</t>
  </si>
  <si>
    <t>24AF2</t>
  </si>
  <si>
    <t>Ndërhyrje në hapesira urbane, parqe, lulishte, promenada, etj.</t>
  </si>
  <si>
    <t>24AF201 - Ndërhyrje në hapesira urbane, parqe, lulishte, promenada, etj.</t>
  </si>
  <si>
    <t>Objektivi i përgjithshëm i kesaj pakete është krijimi i një mjedisi urban dinamik dhe tërheqës që nxit rigjenerimin social dhe ekonomik të komunitetit, përmes transformimit të hapësirave publike. Ky projekt synon të forcojë lidhjet mes qytetarëve dhe mjedisit të tyre urban, duke ofruar hapësira të dizajnuara për aktivitete rekreative, turistike dhe kulturore, si dhe duke kontribuar në një zhvillim të qëndrueshëm mjedisor të qyteteve.</t>
  </si>
  <si>
    <t>21537658</t>
  </si>
  <si>
    <t>178462342</t>
  </si>
  <si>
    <t>8.2861</t>
  </si>
  <si>
    <t>-0.1077</t>
  </si>
  <si>
    <t>24AF4</t>
  </si>
  <si>
    <t>Ndertimi i rruges dhe vazhdimi i shetitores bregdetare ne Plazhin e vjeter Vlore</t>
  </si>
  <si>
    <t>24AF401 - Ndertimi i rruges dhe vazhdimi i shetitores bregdetare ne Plazhin e vjeter Vlore</t>
  </si>
  <si>
    <t>Objektivi i përgjithshëm i kesaj pakete është përmirësimi i aksesit dhe qarkullimit në zonën e Plazhit të Vjetër, duke krijuar një infrastrukturë moderne dhe funksionale që nxit zhvillimin turistik dhe ekonomik të qytetit. Ky projekt synon të rigjenerojë dhe lidhë zonat kryesore të qytetit përgjatë bregdetit, duke rritur cilësinë e përvojës për banorët dhe vizitorët, dhe duke forcuar rolin e Vlorës si një destinacion turistik dhe ekonomik në rritje.</t>
  </si>
  <si>
    <t>21860182</t>
  </si>
  <si>
    <t>-0.6357</t>
  </si>
  <si>
    <t>24AF5</t>
  </si>
  <si>
    <t>Ndërtimi i rrugës Superstradë - Hidrovor (Tale - Lezhë)</t>
  </si>
  <si>
    <t>24AF501 - Ndërtimi i rrugës Superstradë - Hidrovor (Tale - Lezhë)</t>
  </si>
  <si>
    <t>Objektivi i përgjithshëm i ndërhyrjes është: Lehtësimi i qarkullimit dhe aksesit në një nga pikat më të rëndësishme turistike të zonës duke nxitur turizmin dhe ekonominë lokale.</t>
  </si>
  <si>
    <t>Nr. projekti</t>
  </si>
  <si>
    <t>57882933</t>
  </si>
  <si>
    <t>212306782</t>
  </si>
  <si>
    <t>173648799</t>
  </si>
  <si>
    <t>134990816</t>
  </si>
  <si>
    <t>2.6679</t>
  </si>
  <si>
    <t>-0.1821</t>
  </si>
  <si>
    <t>-0.2226</t>
  </si>
  <si>
    <t>24AH7</t>
  </si>
  <si>
    <t>Ndërtimi i urës ndërshtetërore mbi Lumin Buna/Bojana KREDI</t>
  </si>
  <si>
    <t>24AH701 - Ndërtimi i urës ndërshtetërore mbi Lumin Buna/Bojana KREDI</t>
  </si>
  <si>
    <t>Ndërtimi i urës duke përmirësuar lidhjet ndërkufitare ndërmjet Shqipërisë dhe Malit të Zi duke krijuar kushte për shfrytëzimin maksimal të potencialeve natyrore dhe kulturore si dhe forcimin e zhvillimit ekonomik dhe social në rajon</t>
  </si>
  <si>
    <t>Infrastruktura Vendore dhe Rajonale</t>
  </si>
  <si>
    <t>06220</t>
  </si>
  <si>
    <t>Programi Infrastruktura Vendore dhe Rajonale e parashikuara si program buxhetor në Fondin Shqiptar të Zhvillimit, është një mekanizëm financiar konkurrues që mbështet politikën kombëtare të zhvillimit rajonal dhe vendor.</t>
  </si>
  <si>
    <t>Qellimi i ketij programi eshte sigurimi i zbatimit te objektivave te politikes se kohezionet territorial, per te pasur rajone me zhvillim te balancuar, konkurruese dhe me zhvillimi te qendrueshem ekonomik, social mjedisor.</t>
  </si>
  <si>
    <t>Zhvillim i balancuar dhe i qendrueshem ekonomik social dhe mjedisor i rajoneve ne Republiken e Shqiperise</t>
  </si>
  <si>
    <t>18BP0</t>
  </si>
  <si>
    <t>18BP004 - Studime fizibiliteti, plane biznesi, zhvillimore, menaxhimi dhe veprimi, masterplane, ngritje kapacitetesh, etj</t>
  </si>
  <si>
    <t>Nepermjet këtij investimi synohet kryerja e studimeve te fizibilitetit, planeve te bizneseve, masterplane, ngritje kapacitetesh per gjithe programin e IVR. Ky program nder te tjera ka te parashikuar komponentet qe perbejne risi per aktivitetet e deritanishme te FSHZH. Keto aktivitete perpara se te kthehen ne projekte per zbatim do te kalojne ne fazat e mesiperme</t>
  </si>
  <si>
    <t>93654396</t>
  </si>
  <si>
    <t>106451558</t>
  </si>
  <si>
    <t>0.1366</t>
  </si>
  <si>
    <t>18BP008 - Mbeshtetje per programin ( Kosto Operacionale)</t>
  </si>
  <si>
    <t>Parashikimi i kostove operacionale qe do të kërkohet për mbështetjen e projekteve në kuadër të IRV</t>
  </si>
  <si>
    <t>301387748</t>
  </si>
  <si>
    <t>242437444</t>
  </si>
  <si>
    <t>257370284</t>
  </si>
  <si>
    <t>66160796</t>
  </si>
  <si>
    <t>-0.1956</t>
  </si>
  <si>
    <t>0.0616</t>
  </si>
  <si>
    <t>-0.7429</t>
  </si>
  <si>
    <t>18BP013 - Sherbime Mbikqyrje dhe Kolaudimi</t>
  </si>
  <si>
    <t>Mbikëqyrja e punimeve bëhet për çdo projekt dhe ka për qëllim kontrollin e mbarëvajtjes të të gjithë procesit të zbatimit të punimeve, në përputhje me projektin, kushtet teknike të projektimit, të zbatimit, si dhe destinacionin e objektit, duke patur parasysh dhe anën ekonomike të tij.</t>
  </si>
  <si>
    <t>1133706</t>
  </si>
  <si>
    <t>32223764</t>
  </si>
  <si>
    <t>27.4234</t>
  </si>
  <si>
    <t>18BP014 - Sherbime projektimi dhe oponence</t>
  </si>
  <si>
    <t>Nepermjet ketij komponenti te mbeshtetjes se programit synohet pergatitja ne kohe dhe me cilesi e projekteve teknike dhe kryerja e oponences teknike duke respektuar rregullat dhe normat e ndertimit ne fuqi</t>
  </si>
  <si>
    <t>95782875</t>
  </si>
  <si>
    <t>35721487</t>
  </si>
  <si>
    <t>-0.6271</t>
  </si>
  <si>
    <t>18BP020 - Rivitalizim urban dhe rruga hyrese per ne portin e Vlores</t>
  </si>
  <si>
    <t>Projekti konsiston në  rivitalizimin urban te zones ne fundin e rruges Transballkanike dhe lidhjen e kesaj rruge me portin e Vlores. Rruga parashikohet te ndertohet me te gjitha parametrat me dy korsi kalimi ne secilin ane dhe trafikndaresen ne mes.</t>
  </si>
  <si>
    <t>66887419</t>
  </si>
  <si>
    <t>18BP022 - Zhvillimi i atraksionit turistik mbeshtetur mbi potencialet lokale</t>
  </si>
  <si>
    <t>Projektet parashikojnë ndërhyrje të integruara në Uren Vajgurore, Skrapar, Belsh (Zonene e Dumrese) dhe Parkun Kombëtar të Shebenik - Jabllanicë duke i kthyer ato në atraksione turistike si dhe duke nxitur zhvillimin ekonomik të tyre dhe punësimin e banorëve të zonave.</t>
  </si>
  <si>
    <t>10748707</t>
  </si>
  <si>
    <t>18BP029 - Ndërtimi i godinës së re të Bashkisë Divjakë</t>
  </si>
  <si>
    <t>Godina e re e Bashkise Divjake do te siguroje ambjente funksionale dhe praktike per administraten ku cdo krah i objektit do te kete nje sektor funksional te bashkise duke ofruar njeheresh edhe ambjentet e pritjes se qytetareve dhe mjediset e gjelberuara per funksionalitet dhe cilesi sherbimi.</t>
  </si>
  <si>
    <t>10208497</t>
  </si>
  <si>
    <t>18BP035 - Qendra Multifunkionale e Zhvillimit Rajonal, Rajoni 4, Faza 1</t>
  </si>
  <si>
    <t>Qendra Multifunkionale e Zhvillimit Rajonal, Rajoni 4, Faza 1</t>
  </si>
  <si>
    <t>Godine</t>
  </si>
  <si>
    <t>264046451</t>
  </si>
  <si>
    <t>195580704</t>
  </si>
  <si>
    <t>18BP036 - Rrugët Paralele me Hekurudhën nga Kthesa e Kamzës deri te Stacioni Hekurudhor në Kashar - Loti 1</t>
  </si>
  <si>
    <t>Rrugët Paralele me Hekurudhën nga Kthesa e Kamzës deri te Stacioni Hekurudhor në Kashar - Loti 1</t>
  </si>
  <si>
    <t>ML</t>
  </si>
  <si>
    <t>49931076</t>
  </si>
  <si>
    <t>51265605</t>
  </si>
  <si>
    <t>0.0267</t>
  </si>
  <si>
    <t>Projekte te reja investimi IVR</t>
  </si>
  <si>
    <t>510835294</t>
  </si>
  <si>
    <t>766252941</t>
  </si>
  <si>
    <t>22AB3</t>
  </si>
  <si>
    <t>Fuqizimi i bashkive me pajisje teknologjike, hardware, sisteme kontrolli ne territor, monitorime, kamera, qendra kontrolli</t>
  </si>
  <si>
    <t>22AB301 - Fuqizimi i bashkive me pajisje teknologjike, hardware, sisteme kontrolli ne territor, monitorime, kamera, qendra kontrolli</t>
  </si>
  <si>
    <t>Transformimi energjizues i sistemit organizativ, strukturor dhe logjistik te qeverisjes vendore ne nivel bashkiak, me qellim fuqizimin dhe pershtatjen e strukturave te tyre ne funksion te ofrimit te sherbimeve cilesore dhe te permiresuara, duke i dhene nje impuls dhe energji te re, permes mbeshtetjes per strukturimin organizativ, mbeshtetjes per ngritjen, funksionimin dhe mirembajtjen e sistemeve te informacionit, software, pajisje teknologjike, hardware, sisteme kontrolli ne territor, kamera dhe qendra kontrolli</t>
  </si>
  <si>
    <t>102329195</t>
  </si>
  <si>
    <t>115438810</t>
  </si>
  <si>
    <t>0.1281</t>
  </si>
  <si>
    <t>22AB4</t>
  </si>
  <si>
    <t>Investime për ngritjen e produkteve turistike në zonat e reja me potencial zhvillimi rajonal dhe lokal, boot camp, resorte eco, kampingje, ski resort, etj</t>
  </si>
  <si>
    <t>22AB401 - Investime për ngritjen e produkteve turistike në zonat e reja me potencial zhvillimi rajonal dhe lokal, boot camp, resorte eco, kampingje, ski resort, etj</t>
  </si>
  <si>
    <t>Transformimi i zonave me potencial turistik ne zona qe gjenerojnë ekonomi nëpërmjet pasurimit te ofertës se tyre turistike me produkte te reja</t>
  </si>
  <si>
    <t>Projekte</t>
  </si>
  <si>
    <t>160000000</t>
  </si>
  <si>
    <t>22AB6</t>
  </si>
  <si>
    <t>Investime për transformimin e fshatrave me potencial turistik në zona të integruara të akomodimit dhe shërbimeve</t>
  </si>
  <si>
    <t>22AB601 - Investime për transformimin e fshatrave me potencial turistik në zona të integruara të akomodimit dhe shërbimeve</t>
  </si>
  <si>
    <t>Transformimi i fshatrave turistike, te pashfrytëzuar deri ne sot, zona të integruara të akomodimit dhe shërbimeve qe gjenerojnë ekonomi dhe ofrojnë modele trasnformimi të replikueshme</t>
  </si>
  <si>
    <t>418659302</t>
  </si>
  <si>
    <t>92966590</t>
  </si>
  <si>
    <t>-0.7779</t>
  </si>
  <si>
    <t>22AB8</t>
  </si>
  <si>
    <t>Mbështetje për programin (Projektim, mbikqyrje, kolaudim)</t>
  </si>
  <si>
    <t>22AB801 - Mbështetje për programin (Projektim, mbikqyrje, kolaudim)</t>
  </si>
  <si>
    <t>Në kuadër të kësaj ndërhyrje, parashikohen të gjitha kostot e nevojshme për përgatitjen e projekteve teknike, aty ku mungojnë si edhe kostot për supervizionin dhe kolaudimin</t>
  </si>
  <si>
    <t>62123857</t>
  </si>
  <si>
    <t>114000000</t>
  </si>
  <si>
    <t>110801786</t>
  </si>
  <si>
    <t>0.835</t>
  </si>
  <si>
    <t>-0.0281</t>
  </si>
  <si>
    <t>22AB9</t>
  </si>
  <si>
    <t>Ndërhyrje për ndërtimin e Infrastrukturës së Transportit, Parkimeve, Stacioneve multimodela, moleve, etj</t>
  </si>
  <si>
    <t>22AB901 - Ndërhyrje për ndërtimin e Infrastrukturës së Transportit, Parkimeve, Stacioneve multimodela, moleve, etj</t>
  </si>
  <si>
    <t>Transformimi i konektiviteti rajonal dhe vendor midis zonave urbane kryesore, zonave ekonomike, zonave prodhuese, qendrave të shërbimeve nëpërmjet përmirësimit të sistemit të transportit</t>
  </si>
  <si>
    <t>Km</t>
  </si>
  <si>
    <t>171604426</t>
  </si>
  <si>
    <t>131265605</t>
  </si>
  <si>
    <t>-0.2351</t>
  </si>
  <si>
    <t>22AC2</t>
  </si>
  <si>
    <t>Studime, analiza, Masterplane. (Produkt)</t>
  </si>
  <si>
    <t>22AC201 - Studime, analiza, Masterplane. (Produkt)</t>
  </si>
  <si>
    <t>Objektivi i përgjithshëm i ndërhyrjes është ai i të “ofruarit mbështetje shumë dimensionale qeverisjes vendore përmes mbështetje me ekspertizë të kualifikuar shumë planëshe me synim përmirësimi i cilësisë së dokumenteve dhe studimeve  në të gjithë bashkitë e vendit</t>
  </si>
  <si>
    <t>22052520</t>
  </si>
  <si>
    <t>29403360</t>
  </si>
  <si>
    <t>22AD3</t>
  </si>
  <si>
    <t>Investime për transformimin e aseteve publike me potencial zhvillimi në modele të standartit më të lartë të zhvillimit, Loti 3 “Poli i Zhvillimit turistik në Sarandë”</t>
  </si>
  <si>
    <t>22AD301 - Investime për transformimin e aseteve publike me potencial zhvillimi në modele të standartit më të lartë të zhvillimit, Loti 3 “Poli i Zhvillimit turistik në Sarandë”</t>
  </si>
  <si>
    <t xml:space="preserve">Projekti do te perfshije permiresimin e rrugeve te aksesit të zonës, restaurimin e brendshëm dhe të jashtëm dhe adaptimin e objekteve në funksion të hotelerisë dhe trajnimit, krijimin e aksesit këmbësor të bregdetit përmes shkallareve dhe trajtimin e sistemimit dhe mobilimit urban të zonës. </t>
  </si>
  <si>
    <t xml:space="preserve">numer projekti </t>
  </si>
  <si>
    <t>135000000</t>
  </si>
  <si>
    <t>22AD4</t>
  </si>
  <si>
    <t>Investime për transformimin e aseteve publike me potencial zhvillimi në modele të standartit më të lartë të zhvillimit, Loti 2 “Kompleksi i Dijes, Korçë”</t>
  </si>
  <si>
    <t>22AD401 - Investime për transformimin e aseteve publike me potencial zhvillimi në modele të standartit më të lartë të zhvillimit, Loti 2 “Kompleksi i Dijes, Korçë”</t>
  </si>
  <si>
    <t>Projekti do të përfshijë transformimin e hapësirës së Senatoriumit në një qendër të arsimit të lartë duke përfshirë rehabilitimin e objekteve ekzistuese,ndërtim objektesh të reja, rehabilitim i infrastrukturës, rehabilitim të peisazhit si dhe sigurim i funksioneve mbështetëse.  Ne kompleks do te perfshihen te gjithe elementet e nevojshem si fusha sporti, biblioteka, laboratore, restorante, info point etj.</t>
  </si>
  <si>
    <t>175550843</t>
  </si>
  <si>
    <t>118757937</t>
  </si>
  <si>
    <t>116311565</t>
  </si>
  <si>
    <t>-0.3235</t>
  </si>
  <si>
    <t>-0.0206</t>
  </si>
  <si>
    <t>22AD5</t>
  </si>
  <si>
    <t>Investime për transformimin e aseteve publike me potencial zhvillimi në modele të standartit më të lartë të zhvillimit, Loti 1 “Parku Multifunksional, Tiranë”</t>
  </si>
  <si>
    <t>22AD501 - Investime për transformimin e aseteve publike me potencial zhvillimi në modele të standartit më të lartë të zhvillimit, Loti 1 “Parku Multifunksional, Tiranë”</t>
  </si>
  <si>
    <t>Projekti i tranformimimit të zonës së ish rezervave të shtetit do të përfshijë por nuk do të limitohet në ndërhyrjet e mëposhtme: - rehabilitimi i objekteve ekzistuese për ato objekte që mund të rehabilitohen, duke siguruar dhe ambjente të reja për administratën  - ndërtim objektesh të reja (shërbime, parkim nëntokësor) - sigurim i infrastrukturës së aksesit - përmirësim i peisazhit - sigurim i aktiviteteve sportive( lojra indoor dhe outdoor) - ndërhyrje për mbrojtjen lumore etj</t>
  </si>
  <si>
    <t>139801780</t>
  </si>
  <si>
    <t>186402373</t>
  </si>
  <si>
    <t>23AA1</t>
  </si>
  <si>
    <t>Ndërhyrje në ndërtimin e urave dhe nyjeve lidhëse Faza II</t>
  </si>
  <si>
    <t>23AA101 - Ndërhyrje në ndërtimin e urave dhe nyjeve lidhëse Faza II</t>
  </si>
  <si>
    <t>59392829</t>
  </si>
  <si>
    <t>63635174</t>
  </si>
  <si>
    <t>25454070</t>
  </si>
  <si>
    <t>0.0714</t>
  </si>
  <si>
    <t>23AA2</t>
  </si>
  <si>
    <t xml:space="preserve">Përmirësimi i Infrastrukturës së Parkimit Faza II </t>
  </si>
  <si>
    <t xml:space="preserve">23AA201 - Përmirësimi i Infrastrukturës së Parkimit Faza II </t>
  </si>
  <si>
    <t>207000000</t>
  </si>
  <si>
    <t>276000000</t>
  </si>
  <si>
    <t>23AA3</t>
  </si>
  <si>
    <t xml:space="preserve">Mbeshtetje per fuqizimin e kapaciteteve menaxhuese te bashkive nepermjet aplikimit te skemave te granteve </t>
  </si>
  <si>
    <t xml:space="preserve">23AA301 - Mbeshtetje per fuqizimin e kapaciteteve menaxhuese te bashkive nepermjet aplikimit te skemave te granteve </t>
  </si>
  <si>
    <t>153156160</t>
  </si>
  <si>
    <t>0.2763</t>
  </si>
  <si>
    <t>23AA5</t>
  </si>
  <si>
    <t>Mbeshtetje per ngritjen e startup-eve</t>
  </si>
  <si>
    <t>23AA501 - Mbeshtetje per ngritjen e startup-eve</t>
  </si>
  <si>
    <t>23AA6</t>
  </si>
  <si>
    <t>Ndërhyrje për ngritjen e modeleve të qëndrueshme SMECO në zona urbane me potencial zhvillimi</t>
  </si>
  <si>
    <t>23AA601 - Ndërhyrje për ngritjen e modeleve të qëndrueshme SMECO në zona urbane me potencial zhvillimi</t>
  </si>
  <si>
    <t>173805110</t>
  </si>
  <si>
    <t>139139620</t>
  </si>
  <si>
    <t>110854004</t>
  </si>
  <si>
    <t>3.3451</t>
  </si>
  <si>
    <t>-0.1995</t>
  </si>
  <si>
    <t>-0.2033</t>
  </si>
  <si>
    <t>23AA7</t>
  </si>
  <si>
    <t>Ngritja dhe vënia në funksionim e sistemit të integruar të menaxhimit të destinacionit rajonal dhe vendor (pilotim)</t>
  </si>
  <si>
    <t>23AA701 - Ngritja dhe vënia në funksionim e sistemit të integruar të menaxhimit të destinacionit rajonal dhe vendor (pilotim)</t>
  </si>
  <si>
    <t>23AA8</t>
  </si>
  <si>
    <t>Mbështetje për gjallërimin e aktivitetit social-kulturor në funksion të forcimit të identitetit rajonal dhe lokal, etj</t>
  </si>
  <si>
    <t>23AA801 - Mbështetje për gjallërimin e aktivitetit social-kulturor në funksion të forcimit të identitetit rajonal dhe lokal, etj</t>
  </si>
  <si>
    <t>24AC8</t>
  </si>
  <si>
    <t>Rigjenerimi urban i hapësirave publike, promenada, bulevarde, sheshe në Rajonin 4</t>
  </si>
  <si>
    <t>24AC801 - Rigjenerimi urban i hapësirave publike, promenada, bulevarde, sheshe në Rajonin 4</t>
  </si>
  <si>
    <t>Kjo ndërhyrje synon të përmirësojë pëlhurën urbane ekzistuese dhe mundëson ri-ekuilibrimin e zonave funksionale të qytetit në tërësi. Këto ndërhyrje sjellin ndikim të drejtpërdrejtë në frymën e zhvillimit, përmirësimin e cilësisë së jetës së banorëve dhe nxitjen e zhvillimit të sektorit të turizmit si një nga sektorët primarë të ekonomisë në Rajonin 4.</t>
  </si>
  <si>
    <t>95447554</t>
  </si>
  <si>
    <t>102526704</t>
  </si>
  <si>
    <t>41254719</t>
  </si>
  <si>
    <t>0.0742</t>
  </si>
  <si>
    <t>-0.5976</t>
  </si>
  <si>
    <t>24AC9</t>
  </si>
  <si>
    <t>Ndërhyrje për rigjenerimin urban, mbrojtje detare, trajtim ujrash në zonën bregdetare Rajoni 2</t>
  </si>
  <si>
    <t>24AC901 - Paketa e ndërhyrjeve për rigjenerimin urban në Rajonin 2. Loti1: Ndërhyrje për rigjenerim urban, mbrojtje detare në zonën bregdetare</t>
  </si>
  <si>
    <t>Kjo ndërhyrje synon të përmirësojë hapësirat urbane e infrastrukturën e mbrojtjes detare në territoret e bashkive të Rajonit 2, duke bërë të mundur rrjedhimisht përmirësimin e cilësisë së jetës së banorëve, nxitjen e biznesit dhe përmirësimin e situatës mjedisore në zonat bregdetare.</t>
  </si>
  <si>
    <t>43800000</t>
  </si>
  <si>
    <t>210000000</t>
  </si>
  <si>
    <t>211148273</t>
  </si>
  <si>
    <t>278851727</t>
  </si>
  <si>
    <t>3.7945</t>
  </si>
  <si>
    <t>0.0055</t>
  </si>
  <si>
    <t>0.3206</t>
  </si>
  <si>
    <t>24AD0</t>
  </si>
  <si>
    <t>Rivitalizimi i parqeve natyrore nëpërmjet sigurimit të elementëve të mobilimit urban dhe shtimit të aktiviteteve të rekreacionit, Rajoni 2</t>
  </si>
  <si>
    <t>24AD001 - Rivitalizimi i parqeve natyrore nëpërmjet sigurimit të elementëve të mobilimit urban dhe shtimit të aktiviteteve të rekreacionit, Rajoni 2</t>
  </si>
  <si>
    <t>Investimi për rivitalizimin e parqeve natyrore synon të krijojë një mjedis tërheqës dhe të shëndetshëm, duke synuar të përmirësojë cilësinë e jetës, ofrimin e mundësive rekreative, kulturore dhe sportive për komunitetet që jetojnë e Rajonit 2. Kjo paketë synon të rrisë frymën sociale e të përkatësisë së komunitare të banorëve në territorin, ku do të shtrihet projekti</t>
  </si>
  <si>
    <t>82719131</t>
  </si>
  <si>
    <t>52321411</t>
  </si>
  <si>
    <t>39364162</t>
  </si>
  <si>
    <t>-0.3675</t>
  </si>
  <si>
    <t>-0.2476</t>
  </si>
  <si>
    <t>24AD1</t>
  </si>
  <si>
    <t>Transformimi urban në hapësira publike kryesore Rajoni 1 (Rikualifikimi i zonës turistike të hyrjes Shirokë-Shkodër Faza 2)</t>
  </si>
  <si>
    <t>24AD101 - Transformimi urban në hapësira publike kryesore Rajoni 1 (Rikualifikimi i zonës turistike të hyrjes Shirokë-Shkodër Faza 2)</t>
  </si>
  <si>
    <t>Kjo paketë ndërhyrjesh synon transformimin e qyteteve në Rajonin 1, duke rikonceptuar hapësirat urbane ekzistuese, rikthimin e funksioneve të munguara dhe rritjen e sigurisë për qytetarët.</t>
  </si>
  <si>
    <t>115000000</t>
  </si>
  <si>
    <t>-0.325</t>
  </si>
  <si>
    <t>-0.1481</t>
  </si>
  <si>
    <t>24AD2</t>
  </si>
  <si>
    <t>Mbështetje me ekspertizë të specializuar vendase dhe të huaj në funksion të projekteve të Programit 2024-2026 dhe administratës qeverisëse (studime, masterplane, analiza etj)</t>
  </si>
  <si>
    <t>24AD201 - Mbështetje me ekspertizë të specializuar vendase dhe të huaj në funksion të projekteve të Programit 2024-2026 dhe administratës qeverisëse (studime, masterplane, analiza etj)</t>
  </si>
  <si>
    <t xml:space="preserve">Ndërhyrja do të synojë ngritjen e Platformës së Këshillimit dhe Asistencës Teknike për 3-vjeçarin 2024-2026.  Këtu do të përfshihen: 	ekspertiza;  	analiza; 	masterplane në nivel rajonal, lokal dhe sektorial sipas nevojave të identifikuara nga FSHZH dhe qeverisja vendore. </t>
  </si>
  <si>
    <t>99198214</t>
  </si>
  <si>
    <t>80801786</t>
  </si>
  <si>
    <t>-0.1733</t>
  </si>
  <si>
    <t>-0.1855</t>
  </si>
  <si>
    <t>24AD3</t>
  </si>
  <si>
    <t xml:space="preserve">Mbështetje për Programin Operacional 2024-2026  </t>
  </si>
  <si>
    <t xml:space="preserve">24AD301 - Mbështetje për Programin Operacional 2024-2026  </t>
  </si>
  <si>
    <t xml:space="preserve">Paketa parashikohet të financojë realizimin e  projektimit, mbikëqyrjes dhe kolaudimit në kuadër të investimeve në infrastrukturë për përiudhën 2024-2026. Pjesë e kësaj pakete financimi do të jenë dhe pagesat për tarifat dhe taksat vendore që aplikohen nga qeverisja vendore sipas rastit. </t>
  </si>
  <si>
    <t>22907288</t>
  </si>
  <si>
    <t>169386203</t>
  </si>
  <si>
    <t>122327185</t>
  </si>
  <si>
    <t>9.9136</t>
  </si>
  <si>
    <t>-0.3225</t>
  </si>
  <si>
    <t>24AD4</t>
  </si>
  <si>
    <t>Krijimi i parqeve tematike në funksion të evokimit të vlerave kulturore, Rajoni 2</t>
  </si>
  <si>
    <t>24AD401 - Krijimi i parqeve tematike në funksion të evokimit të vlerave kulturore, Rajoni 2</t>
  </si>
  <si>
    <t>Kjo paketë synon transformimin dhe zhvillimin e hapësirave urbane dhe natyrore brenda dhe rreth komuniteteve të tyre në Rajonin 2, duke synuar të përmirësojë: - cilësinë e jetës; - ofrimin e mundësive rekreative dhe kulturore për banorët dhe vizitorët dhe  - nxitjen e rritjes ekonomike.</t>
  </si>
  <si>
    <t>35050245</t>
  </si>
  <si>
    <t>164949756</t>
  </si>
  <si>
    <t>3.2796</t>
  </si>
  <si>
    <t>0.0997</t>
  </si>
  <si>
    <t>24AE9</t>
  </si>
  <si>
    <t xml:space="preserve">Mbështetje për realizimin e projekteve bashkiake infrastrukturore nëpërmjet formave të kontributit të përbashkët Faza III </t>
  </si>
  <si>
    <t>24AE902 - Mbështetje për realizimin e projekteve bashkiake infrastrukturore nëpërmjet formave të kontributit të përbashkët-materiale ndërtimi, Loti 1(Faza III)</t>
  </si>
  <si>
    <t xml:space="preserve">Synimi i paketes është përmirësimi i kapaciteteve të bashkive për realizimin dhe mirëmbajtjen e projekteve infrastrukturore, duke ofruar materiale për ndërtimin dhe përmirësimin e rrugëve, infrastrukturës nëntokësore dhe mobilimit urban. Ky projekt synon të nxisë zhvillimin e qëndrueshëm dhe rritjen e cilësisë së jetesës së banorëve përmes përmirësimit të infrastrukturës publike dhe fuqizimit të kapaciteteve menaxheriale të bashkive. </t>
  </si>
  <si>
    <t>80526187</t>
  </si>
  <si>
    <t>-0.3289</t>
  </si>
  <si>
    <t>24AE903 - Mbështetje për realizimin e projekteve bashkiake infrastrukturore nëpërmjet formave të kontributit të përbashkët-materiale elektrike, Lot 2 (Faza III)</t>
  </si>
  <si>
    <t xml:space="preserve">Synimi i paketes është përmirësimi i kapaciteteve të bashkive për realizimin dhe mirëmbajtjen e projekteve infrastrukturore, duke ofruar materiale elektrike për përmirësimin e sherbimeve publike. Ky projekt synon të nxisë zhvillimin e qëndrueshëm dhe rritjen e cilësisë së jetesës së banorëve përmes përmirësimit të infrastrukturës publike dhe fuqizimit të kapaciteteve menaxheriale të bashkive. </t>
  </si>
  <si>
    <t>24AE904 - Mbështetje për realizimin e projekteve bashkiake infrastrukturore nëpërmjet formave të kontributit të përbashkët-materiale ujësjellës kanalizimi, Lot 3 (Faza III)</t>
  </si>
  <si>
    <t xml:space="preserve">Synimi i paketes është përmirësimi i kapaciteteve të bashkive për realizimin dhe mirëmbajtjen e projekteve infrastrukturore, duke ofruar materiale për ujesjelles-kanalizime. Ky projekt synon të nxisë zhvillimin e qëndrueshëm dhe rritjen e cilësisë së jetesës së banorëve përmes përmirësimit të infrastrukturës publike dhe fuqizimit të kapaciteteve menaxheriale të bashkive. </t>
  </si>
  <si>
    <t>53876937</t>
  </si>
  <si>
    <t>0.0775</t>
  </si>
  <si>
    <t>-0.072</t>
  </si>
  <si>
    <t>24AE901 - Mbështetje për realizimin e projekteve bashkiake infrastrukturore nëpërmjet formave të kontributit të përbashkët- Materiale mobilimi urban dhe gjelbërimi, Lot 4 (Faza III)</t>
  </si>
  <si>
    <t>Synimi i paketes është përmirësimi i kapaciteteve të bashkive për realizimin dhe mirëmbajtjen e projekteve infrastrukturore, duke ofruar materiale për mobilimin urban dhe gjelberimin. Ky projekt synon të nxisë zhvillimin e qëndrueshëm dhe rritjen e cilësisë së jetesës së banorëve përmes përmirësimit të infrastrukturës publike dhe fuqizimit të kapaciteteve menaxheriale të bashkive</t>
  </si>
  <si>
    <t>24AF0</t>
  </si>
  <si>
    <t>Rigjenerim urban i stokut të banesave (Faza III)</t>
  </si>
  <si>
    <t>24AF001 - Rigjenerim urban i stokut të banesave Rajoni 1 (Faza III)</t>
  </si>
  <si>
    <t>Kjo pakete synon rritjen e eficiencës energjetike të ndërtesave ekzistuese përmes rehabilitimit të fasadave dhe instalimit të sistemeve termoizoluese. Ky projekt synon të transformojë blloqet e banimit në mjedise tërheqëse, funksionale dhe të qëndrueshme, duke krijuar modele të reja jetese që rrisin vlerën e pronave dhe kontribuojnë në një zhvillim urban më të qëndrueshëm dhe më estetik.</t>
  </si>
  <si>
    <t xml:space="preserve">Nr. projekt </t>
  </si>
  <si>
    <t>99999999</t>
  </si>
  <si>
    <t>24AF002 - Rigjenerim urban i stokut të banesave Rajoni 2 (Faza III)</t>
  </si>
  <si>
    <t>Kjo pakete synon rritjen e eficiencës energjetike të ndërtesave ekzistuese përmes rehabilitimit të fasadave dhe instalimit të sistemeve termoizoluese. Ky projekt synon të transformojë blloqet e banimit në mjedise tërheqëse, funksionale dhe të qëndrueshme, duke krijuar modele të reja jetese që rrisin vlerën e pronave dhe kontribuojnë në një zhvillim urban më të qëndrueshëm dhe më estetik</t>
  </si>
  <si>
    <t>170000000</t>
  </si>
  <si>
    <t>150000044</t>
  </si>
  <si>
    <t>-0.0556</t>
  </si>
  <si>
    <t>24AF003 - Rigjenerim urban i stokut të banesave Rajoni 3 (Faza III)</t>
  </si>
  <si>
    <t xml:space="preserve">Nr.projekt </t>
  </si>
  <si>
    <t>24AF004 - Rigjenerim urban i stokut të banesave Rajoni 4 (Faza III)</t>
  </si>
  <si>
    <t>220000000</t>
  </si>
  <si>
    <t>149654292</t>
  </si>
  <si>
    <t>-0.3198</t>
  </si>
  <si>
    <t>0.0023</t>
  </si>
  <si>
    <t>24AF3</t>
  </si>
  <si>
    <t>Mbeshtetje per gjallerimin e aktivitetit social-kulturor ne funksion te forcimit te identitetit rajonal dhe lokal (Faza II)</t>
  </si>
  <si>
    <t>24AF301 - Mbeshtetje per gjallerimin e aktivitetit social-kulturor ne funksion te forcimit te identitetit rajonal dhe lokal (Faza II)</t>
  </si>
  <si>
    <t>Ndërhyrja do të synojë gjallërimin e jetës social - kulturore dhe forcimin e identitetit të rajoneve të vendit dhe diversifikimin e ofertës turistike në bashkitë ku do të aplikohet. Gjithashtu do te synohet: 	Promovimi i artit dhe kulturës;  	Promovimi i artistëve të rinj, dhe jo vetëm, nëpërmjet organizimeve të aktiviteteve të ndryshme; 	Shkëmbimi i përvojave kulturore dhe artistike</t>
  </si>
  <si>
    <t>113584037</t>
  </si>
  <si>
    <t>177821245</t>
  </si>
  <si>
    <t>0.0565</t>
  </si>
  <si>
    <t>0.4818</t>
  </si>
  <si>
    <t>24AF6</t>
  </si>
  <si>
    <t>Investime për Infrastrukturën e tregjeve, hapësirave tregtare, multifunksionale, rrugë tregtare në zona model zhvillimi, etj. Faza II</t>
  </si>
  <si>
    <t>24AF601 - Investime për Infrastrukturën e tregjeve, hapësirave tregtare, multifunksionale, rrugë tregtare në zona model zhvillimi, etj. Faza II</t>
  </si>
  <si>
    <t xml:space="preserve">Qellimi i kesaj pakete është transformimi i tregjeve tradicionale në hapësira moderne dhe multifunksionale, duke përmirësuar infrastrukturën ekzistuese dhe krijuar një mjedis tërheqës për klientët dhe tregtarët. Ky projekt synon të diversifikojë shërbimet që ofrohen në tregje, të rrisë kapacitetin e tyre për të përmbushur nevojat e konsumatorëve modernë, dhe të nxisë zhvillimin ekonomik lokal përmes krijimit të qendrave të avancuara tregtare dhe sociale. </t>
  </si>
  <si>
    <t>230000000</t>
  </si>
  <si>
    <t>370000000</t>
  </si>
  <si>
    <t>0.6087</t>
  </si>
  <si>
    <t>24AF7</t>
  </si>
  <si>
    <t>Investime për transformimin e aseteve publike me potencial zhvillimi në modele të standardit më të lartë të zhvillimit.</t>
  </si>
  <si>
    <t>24AF701 - Investime për transformimin e aseteve publike me potencial zhvillimi në modele të standardit më të lartë të zhvillimit.</t>
  </si>
  <si>
    <t>Kjo pakete synon rikthimin dhe rivitalizimin e aseteve publike të braktisura dhe të pashfrytëzuara për t’i transformuar në qendra tërheqëse dhe ekonomikisht të qëndrueshme. Këto investime synojnë të rikthejnë vlerën e territorit, të nxisin zhvillimin ekonomik lokal dhe të krijojnë burime të ardhurash të mjaftueshme për të mbuluar kostot e investimit dhe operimit, duke i bërë këto asete qendra për sipërmarrje, inovacion dhe zhvillim social.</t>
  </si>
  <si>
    <t>235104431</t>
  </si>
  <si>
    <t>14895569</t>
  </si>
  <si>
    <t>0.4887</t>
  </si>
  <si>
    <t>-0.9574</t>
  </si>
  <si>
    <t>24AF8</t>
  </si>
  <si>
    <t xml:space="preserve">Përmirësimi i transportit urban dhe parkimeve (Parkimi i QSUT) </t>
  </si>
  <si>
    <t xml:space="preserve">24AF801 - Përmirësimi i transportit urban dhe parkimeve (Parkimi i QSUT) </t>
  </si>
  <si>
    <t>Kjo pakete synon të rrisë kapacitetin dhe efikasitetin e infrastrukturës së parkimit në Qendrën Spitalore Universitare "Nënë Tereza" (QSUT), duke krijuar një objekt multifunksional me shumë nivele që do të lehtësojë lëvizshmërinë, përmirësojë qasjen në shërbimet shëndetësore dhe të ofrojë një menaxhim të mirëorganizuar dhe modern të parkimit për qytetarët, punonjësit dhe vizitorët e QSUT-së.</t>
  </si>
  <si>
    <t>280000000</t>
  </si>
  <si>
    <t>421920000</t>
  </si>
  <si>
    <t>688178867</t>
  </si>
  <si>
    <t>16301133</t>
  </si>
  <si>
    <t>0.5069</t>
  </si>
  <si>
    <t>0.6311</t>
  </si>
  <si>
    <t>-0.9763</t>
  </si>
  <si>
    <t>24AF9</t>
  </si>
  <si>
    <t xml:space="preserve">Ndërhyrje në zona sportive dhe lodra për fëmijë "Dua të Luaj" Faza II </t>
  </si>
  <si>
    <t xml:space="preserve">24AF901 - Ndërhyrje në zona sportive dhe lodra për fëmijë "Dua të Luaj" Faza II </t>
  </si>
  <si>
    <t>Qellimi i paketes është krijimi dhe përmirësimi i infrastrukturës sportive dhe rekreative në nivel lokal dhe rajonal, për të promovuar një stil jetese të shëndetshme dhe për të nxitur ndërveprimin social dhe frymën komunitare. Projekti synon të krijojë hapësira të sigurta dhe tërheqëse për fëmijët dhe të rinjtë, duke ofruar mundësi për aktivitete sportive, kulturore dhe sociale që përmirësojnë cilësinë e jetës dhe rrisin përfshirjen në komunitet.</t>
  </si>
  <si>
    <t>314846749</t>
  </si>
  <si>
    <t>253218829</t>
  </si>
  <si>
    <t>131934421</t>
  </si>
  <si>
    <t>-0.1957</t>
  </si>
  <si>
    <t>-0.479</t>
  </si>
  <si>
    <t>Zgjerimi I rrjetit GovNET</t>
  </si>
  <si>
    <t>Formati standart i përgatitjes së kërkesave buxhetore</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</si>
  <si>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</si>
  <si>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</si>
  <si>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</si>
  <si>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</si>
  <si>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</si>
  <si>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Vlerësimi nga 0-4 (ku 0 përfaqëson nivelin me të ulët dhe 4 nivelin më të lartë)</t>
  </si>
  <si>
    <t>Të shqyrtojë çështjet e ankimuara nën juridiksion, bazuar në një proçes të rregullt ligjor.</t>
  </si>
  <si>
    <t>Numri i çështjeve të përfunduara në raport me numrin e çështjeve të ankimuara.</t>
  </si>
  <si>
    <t>n/a</t>
  </si>
  <si>
    <t>Çështje të shqyrtuara</t>
  </si>
  <si>
    <t xml:space="preserve">Çështjet e ankimuara, shqyrtuara </t>
  </si>
  <si>
    <t>Numer çështjesh.</t>
  </si>
  <si>
    <r>
      <t>Shënim: Shpjegoni supozimet dhe llogaritjet për Produktin 1 (Metoda 2)</t>
    </r>
    <r>
      <rPr>
        <b/>
        <sz val="8"/>
        <rFont val="Garamond"/>
        <family val="1"/>
      </rPr>
      <t>***</t>
    </r>
  </si>
  <si>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2024.</t>
  </si>
  <si>
    <t>Orendi/Pajisje</t>
  </si>
  <si>
    <t>Pajisje dhe Mobilje</t>
  </si>
  <si>
    <t>M630002</t>
  </si>
  <si>
    <t>Pajisje dhe Mobilje të blera për zyrat e gjyqtareve, personelit administrativ , salles se gjykimit, salles së mbledhjeve dhe ambjenteve te tjera.</t>
  </si>
  <si>
    <t>Numër ambiente pune</t>
  </si>
  <si>
    <t>Për këtë produkt luhatja e rezultuar në sasi, në kosto totale dhe kosto për njësi ka ardhur si rezultat i shperndarjes se mallrave me karakter te ndryshem si dhe numrit te punonjesve ne to.</t>
  </si>
  <si>
    <t>Pajisje elektronike</t>
  </si>
  <si>
    <t xml:space="preserve"> Pajisje elektronike të blera për veprimtarine e punonjësve të Kolegjit të Apelimit</t>
  </si>
  <si>
    <t>Numër sete pune</t>
  </si>
  <si>
    <t xml:space="preserve">Shënim: Shpjegoni supozimet dhe llogaritjet për Produktin 2 (Metoda 2) </t>
  </si>
  <si>
    <t xml:space="preserve">Software </t>
  </si>
  <si>
    <t>Software formatimi vendimesh gjyqësore</t>
  </si>
  <si>
    <t>M630022</t>
  </si>
  <si>
    <t>Numër sistemi</t>
  </si>
  <si>
    <t>Kapitull 1</t>
  </si>
  <si>
    <t>Kapitull 2</t>
  </si>
  <si>
    <t>Kapitull 3</t>
  </si>
  <si>
    <t>Kapitull 4</t>
  </si>
  <si>
    <t>Kapitull 5</t>
  </si>
  <si>
    <t>Numri i Punonjësve Organik të Programit Buxhetor</t>
  </si>
  <si>
    <t>Numri i Punonjësve me Kontratë të Programit Buxhetor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</si>
</sst>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_-* #,##0_L_e_k_-;\-* #,##0_L_e_k_-;_-* &quot;-&quot;??_L_e_k_-;_-@_-"/>
    <numFmt numFmtId="166" formatCode="_-* #,##0.00_L_e_k_-;\-* #,##0.00_L_e_k_-;_-* &quot;-&quot;??_L_e_k_-;_-@_-"/>
    <numFmt numFmtId="167" formatCode="_(* #,##0_);_(* \(#,##0\);_(* &quot;-&quot;??_);_(@_)"/>
    <numFmt numFmtId="168" formatCode="#,##0.0"/>
    <numFmt numFmtId="169" formatCode="_-* #,##0_-;\-* #,##0_-;_-* &quot;-&quot;??_-;_-@_-"/>
    <numFmt numFmtId="170" formatCode="_-* #,##0.00_-;\-* #,##0.00_-;_-* &quot;-&quot;??_-;_-@_-"/>
    <numFmt numFmtId="171" formatCode="#0"/>
  </numFmts>
  <fonts count="167" x14ac:knownFonts="1">
    <font>
      <sz val="11"/>
      <color theme="1"/>
      <name val="Aptos Narrow"/>
      <family val="2"/>
      <scheme val="minor"/>
    </font>
    <font>
      <sz val="11"/>
      <color theme="1"/>
      <name val="Aptos Narrow"/>
      <family val="2"/>
      <scheme val="minor"/>
    </font>
    <font>
      <sz val="11"/>
      <color rgb="FF9C0006"/>
      <name val="Aptos Narrow"/>
      <family val="2"/>
      <scheme val="minor"/>
    </font>
    <font>
      <b/>
      <sz val="11"/>
      <color theme="1"/>
      <name val="Aptos Narrow"/>
      <family val="2"/>
      <scheme val="minor"/>
    </font>
    <font>
      <b/>
      <sz val="12"/>
      <color theme="1"/>
      <name val="Aptos Narrow"/>
      <family val="2"/>
      <scheme val="minor"/>
    </font>
    <font>
      <sz val="12"/>
      <color theme="1"/>
      <name val="Aptos Narrow"/>
      <family val="2"/>
      <scheme val="minor"/>
    </font>
    <font>
      <b/>
      <sz val="16"/>
      <color rgb="FFFF0000"/>
      <name val="Aptos Narrow"/>
      <family val="2"/>
      <scheme val="minor"/>
    </font>
    <font>
      <b/>
      <sz val="12"/>
      <color theme="1"/>
      <name val="Garamond"/>
      <family val="1"/>
    </font>
    <font>
      <sz val="12"/>
      <color theme="1"/>
      <name val="Garamond"/>
      <family val="1"/>
    </font>
    <font>
      <b/>
      <sz val="12"/>
      <color rgb="FFFF0000"/>
      <name val="Garamond"/>
      <family val="1"/>
    </font>
    <font>
      <sz val="14"/>
      <color theme="1"/>
      <name val="Garamond"/>
      <family val="1"/>
    </font>
    <font>
      <i/>
      <sz val="12"/>
      <color theme="1"/>
      <name val="Garamond"/>
      <family val="1"/>
    </font>
    <font>
      <b/>
      <sz val="14"/>
      <color theme="1"/>
      <name val="Aptos Narrow"/>
      <family val="2"/>
      <scheme val="minor"/>
    </font>
    <font>
      <i/>
      <sz val="14"/>
      <color theme="1"/>
      <name val="Garamond"/>
      <family val="1"/>
    </font>
    <font>
      <b/>
      <i/>
      <sz val="12"/>
      <color rgb="FFFF0000"/>
      <name val="Garamond"/>
      <family val="1"/>
    </font>
    <font>
      <b/>
      <i/>
      <sz val="14"/>
      <color theme="1"/>
      <name val="Garamond"/>
      <family val="1"/>
    </font>
    <font>
      <b/>
      <sz val="12"/>
      <name val="Garamond"/>
      <family val="1"/>
    </font>
    <font>
      <b/>
      <i/>
      <sz val="12"/>
      <color theme="1"/>
      <name val="Garamond"/>
      <family val="1"/>
    </font>
    <font>
      <b/>
      <sz val="14"/>
      <color theme="1"/>
      <name val="Garamond"/>
      <family val="1"/>
    </font>
    <font>
      <b/>
      <sz val="9"/>
      <name val="Garamond"/>
      <family val="1"/>
    </font>
    <font>
      <sz val="18"/>
      <color theme="1"/>
      <name val="Aptos Narrow"/>
      <family val="2"/>
      <scheme val="minor"/>
    </font>
    <font>
      <b/>
      <sz val="12"/>
      <color theme="1"/>
      <name val="Times New Roman"/>
      <family val="1"/>
    </font>
    <font>
      <b/>
      <sz val="12"/>
      <name val="Times New Roman"/>
      <family val="1"/>
    </font>
    <font>
      <sz val="12"/>
      <color theme="1"/>
      <name val="Times New Roman"/>
      <family val="1"/>
    </font>
    <font>
      <sz val="12"/>
      <name val="Times New Roman"/>
      <family val="1"/>
    </font>
    <font>
      <b/>
      <sz val="12"/>
      <color rgb="FFFF0000"/>
      <name val="Times New Roman"/>
      <family val="1"/>
    </font>
    <font>
      <i/>
      <sz val="12"/>
      <color theme="1"/>
      <name val="Times New Roman"/>
      <family val="1"/>
    </font>
    <font>
      <b/>
      <i/>
      <sz val="12"/>
      <color rgb="FFFF0000"/>
      <name val="Times New Roman"/>
      <family val="1"/>
    </font>
    <font>
      <i/>
      <sz val="9"/>
      <color theme="1"/>
      <name val="Aptos Narrow"/>
      <family val="2"/>
      <scheme val="minor"/>
    </font>
    <font>
      <b/>
      <sz val="9"/>
      <color theme="1"/>
      <name val="Garamond"/>
      <family val="1"/>
    </font>
    <font>
      <b/>
      <sz val="9"/>
      <color indexed="81"/>
      <name val="Tahoma"/>
      <family val="2"/>
    </font>
    <font>
      <sz val="9"/>
      <color indexed="81"/>
      <name val="Tahoma"/>
      <family val="2"/>
    </font>
    <font>
      <b/>
      <sz val="9"/>
      <color theme="1"/>
      <name val="Aptos Narrow"/>
      <family val="2"/>
      <scheme val="minor"/>
    </font>
    <font>
      <sz val="9"/>
      <color theme="1"/>
      <name val="Aptos Narrow"/>
      <family val="2"/>
      <scheme val="minor"/>
    </font>
    <font>
      <b/>
      <sz val="9"/>
      <color rgb="FFFF0000"/>
      <name val="Aptos Narrow"/>
      <family val="2"/>
      <scheme val="minor"/>
    </font>
    <font>
      <sz val="9"/>
      <name val="Garamond"/>
      <family val="1"/>
    </font>
    <font>
      <sz val="9"/>
      <color theme="1"/>
      <name val="Garamond"/>
      <family val="1"/>
    </font>
    <font>
      <b/>
      <sz val="9"/>
      <color theme="1"/>
      <name val="Garamond"/>
      <family val="1"/>
      <charset val="238"/>
    </font>
    <font>
      <sz val="10"/>
      <name val="Garamond"/>
      <family val="1"/>
      <charset val="238"/>
    </font>
    <font>
      <sz val="9"/>
      <color rgb="FFFF0000"/>
      <name val="Garamond"/>
      <family val="1"/>
    </font>
    <font>
      <b/>
      <sz val="9"/>
      <color rgb="FFFF0000"/>
      <name val="Garamond"/>
      <family val="1"/>
    </font>
    <font>
      <b/>
      <sz val="9"/>
      <name val="Garamond"/>
      <family val="1"/>
      <charset val="238"/>
    </font>
    <font>
      <b/>
      <sz val="10"/>
      <color theme="1"/>
      <name val="Times New Roman"/>
      <family val="1"/>
    </font>
    <font>
      <sz val="10"/>
      <color theme="1"/>
      <name val="Times New Roman"/>
      <family val="1"/>
    </font>
    <font>
      <i/>
      <sz val="9"/>
      <color theme="1"/>
      <name val="Garamond"/>
      <family val="1"/>
    </font>
    <font>
      <i/>
      <sz val="9"/>
      <name val="Garamond"/>
      <family val="1"/>
      <charset val="238"/>
    </font>
    <font>
      <sz val="9"/>
      <name val="Garamond"/>
      <family val="1"/>
      <charset val="238"/>
    </font>
    <font>
      <sz val="9"/>
      <color rgb="FFFF0000"/>
      <name val="Garamond"/>
      <family val="1"/>
      <charset val="238"/>
    </font>
    <font>
      <b/>
      <i/>
      <sz val="9"/>
      <color theme="1"/>
      <name val="Garamond"/>
      <family val="1"/>
      <charset val="238"/>
    </font>
    <font>
      <b/>
      <sz val="9"/>
      <color theme="1"/>
      <name val="Times New Roman"/>
      <family val="1"/>
    </font>
    <font>
      <sz val="9"/>
      <color theme="1"/>
      <name val="Times New Roman"/>
      <family val="1"/>
    </font>
    <font>
      <b/>
      <i/>
      <sz val="9"/>
      <color rgb="FFFF0000"/>
      <name val="Garamond"/>
      <family val="1"/>
    </font>
    <font>
      <sz val="9"/>
      <color theme="1"/>
      <name val="Garamond"/>
      <family val="1"/>
      <charset val="238"/>
    </font>
    <font>
      <sz val="12"/>
      <color theme="0"/>
      <name val="Times New Roman"/>
      <family val="1"/>
    </font>
    <font>
      <b/>
      <sz val="12"/>
      <color theme="0"/>
      <name val="Times New Roman"/>
      <family val="1"/>
    </font>
    <font>
      <sz val="12"/>
      <name val="Garamond"/>
      <family val="1"/>
    </font>
    <font>
      <sz val="12"/>
      <color rgb="FFFF0000"/>
      <name val="Times New Roman"/>
      <family val="1"/>
    </font>
    <font>
      <b/>
      <sz val="11"/>
      <color rgb="FFFF0000"/>
      <name val="Aptos Narrow"/>
      <family val="2"/>
      <scheme val="minor"/>
    </font>
    <font>
      <b/>
      <sz val="10"/>
      <color theme="1"/>
      <name val="Garamond"/>
      <family val="1"/>
    </font>
    <font>
      <sz val="10"/>
      <color theme="1"/>
      <name val="Garamond"/>
      <family val="1"/>
    </font>
    <font>
      <sz val="8"/>
      <color theme="1"/>
      <name val="Garamond"/>
      <family val="1"/>
    </font>
    <font>
      <sz val="8"/>
      <name val="Garamond"/>
      <family val="1"/>
    </font>
    <font>
      <b/>
      <sz val="8"/>
      <color theme="1"/>
      <name val="Garamond"/>
      <family val="1"/>
    </font>
    <font>
      <b/>
      <sz val="8"/>
      <color rgb="FFFF0000"/>
      <name val="Garamond"/>
      <family val="1"/>
    </font>
    <font>
      <i/>
      <sz val="8"/>
      <color theme="1"/>
      <name val="Garamond"/>
      <family val="1"/>
    </font>
    <font>
      <sz val="8"/>
      <color theme="1"/>
      <name val="Aptos Narrow"/>
      <family val="2"/>
      <scheme val="minor"/>
    </font>
    <font>
      <i/>
      <sz val="8"/>
      <name val="Garamond"/>
      <family val="1"/>
    </font>
    <font>
      <b/>
      <sz val="8"/>
      <name val="Garamond"/>
      <family val="1"/>
    </font>
    <font>
      <b/>
      <sz val="11"/>
      <name val="Aptos Narrow"/>
      <family val="2"/>
      <scheme val="minor"/>
    </font>
    <font>
      <sz val="8"/>
      <color theme="1"/>
      <name val="Times New Roman"/>
      <family val="1"/>
    </font>
    <font>
      <b/>
      <sz val="10"/>
      <color rgb="FFFF0000"/>
      <name val="Times New Roman"/>
      <family val="1"/>
    </font>
    <font>
      <b/>
      <sz val="8"/>
      <color rgb="FFFF0000"/>
      <name val="Times New Roman"/>
      <family val="1"/>
    </font>
    <font>
      <sz val="10"/>
      <color theme="1"/>
      <name val="Aptos Narrow"/>
      <family val="2"/>
      <scheme val="minor"/>
    </font>
    <font>
      <sz val="16"/>
      <color theme="1"/>
      <name val="Aptos Narrow"/>
      <family val="2"/>
      <scheme val="minor"/>
    </font>
    <font>
      <b/>
      <sz val="12"/>
      <color rgb="FFFF0000"/>
      <name val="Aptos Narrow"/>
      <family val="2"/>
      <scheme val="minor"/>
    </font>
    <font>
      <sz val="11"/>
      <color theme="1"/>
      <name val="Garamond"/>
      <family val="1"/>
    </font>
    <font>
      <b/>
      <sz val="11"/>
      <color theme="1"/>
      <name val="Garamond"/>
      <family val="1"/>
    </font>
    <font>
      <sz val="14"/>
      <color theme="1"/>
      <name val="Aptos Narrow"/>
      <family val="2"/>
      <scheme val="minor"/>
    </font>
    <font>
      <sz val="12"/>
      <color rgb="FF000000"/>
      <name val="Aptos Narrow"/>
      <family val="2"/>
      <scheme val="minor"/>
    </font>
    <font>
      <sz val="10"/>
      <name val="Arial"/>
      <family val="2"/>
    </font>
    <font>
      <sz val="10"/>
      <name val="Times New Roman"/>
      <family val="1"/>
    </font>
    <font>
      <sz val="12"/>
      <name val="Aptos Narrow"/>
      <family val="2"/>
      <scheme val="minor"/>
    </font>
    <font>
      <sz val="8"/>
      <color rgb="FFFF0000"/>
      <name val="Garamond"/>
      <family val="1"/>
    </font>
    <font>
      <b/>
      <sz val="10"/>
      <color rgb="FFFF0000"/>
      <name val="Garamond"/>
      <family val="1"/>
    </font>
    <font>
      <sz val="10"/>
      <name val="Garamond"/>
      <family val="1"/>
    </font>
    <font>
      <i/>
      <sz val="10"/>
      <color theme="1"/>
      <name val="Garamond"/>
      <family val="1"/>
    </font>
    <font>
      <b/>
      <i/>
      <sz val="10"/>
      <color rgb="FFFF0000"/>
      <name val="Garamond"/>
      <family val="1"/>
    </font>
    <font>
      <b/>
      <sz val="10"/>
      <name val="Garamond"/>
      <family val="1"/>
    </font>
    <font>
      <sz val="11"/>
      <name val="Garamond"/>
      <family val="1"/>
    </font>
    <font>
      <sz val="10"/>
      <name val="Aptos Narrow"/>
      <family val="2"/>
      <scheme val="minor"/>
    </font>
    <font>
      <b/>
      <sz val="11"/>
      <name val="Garamond"/>
      <family val="1"/>
    </font>
    <font>
      <b/>
      <sz val="11"/>
      <color rgb="FFFF0000"/>
      <name val="Garamond"/>
      <family val="1"/>
    </font>
    <font>
      <sz val="11"/>
      <name val="Aptos Narrow"/>
      <family val="2"/>
      <scheme val="minor"/>
    </font>
    <font>
      <b/>
      <sz val="8"/>
      <color indexed="10"/>
      <name val="Garamond"/>
      <family val="1"/>
    </font>
    <font>
      <b/>
      <sz val="8"/>
      <color indexed="8"/>
      <name val="Garamond"/>
      <family val="1"/>
    </font>
    <font>
      <i/>
      <sz val="11"/>
      <color theme="1"/>
      <name val="Garamond"/>
      <family val="1"/>
    </font>
    <font>
      <i/>
      <sz val="11"/>
      <name val="Garamond"/>
      <family val="1"/>
    </font>
    <font>
      <b/>
      <i/>
      <sz val="11"/>
      <color rgb="FFFF0000"/>
      <name val="Garamond"/>
      <family val="1"/>
    </font>
    <font>
      <b/>
      <sz val="11"/>
      <color indexed="10"/>
      <name val="Garamond"/>
      <family val="1"/>
    </font>
    <font>
      <sz val="11"/>
      <color indexed="8"/>
      <name val="Garamond"/>
      <family val="1"/>
    </font>
    <font>
      <sz val="8"/>
      <color rgb="FFC00000"/>
      <name val="Garamond"/>
      <family val="1"/>
    </font>
    <font>
      <b/>
      <sz val="11"/>
      <name val="Times New Roman"/>
      <family val="1"/>
    </font>
    <font>
      <sz val="11"/>
      <name val="Times New Roman"/>
      <family val="1"/>
    </font>
    <font>
      <i/>
      <sz val="11"/>
      <name val="Times New Roman"/>
      <family val="1"/>
    </font>
    <font>
      <b/>
      <i/>
      <sz val="11"/>
      <name val="Times New Roman"/>
      <family val="1"/>
    </font>
    <font>
      <b/>
      <sz val="9"/>
      <color indexed="81"/>
      <name val="Tahoma"/>
      <family val="2"/>
      <charset val="238"/>
    </font>
    <font>
      <sz val="9"/>
      <color indexed="81"/>
      <name val="Tahoma"/>
      <family val="2"/>
      <charset val="238"/>
    </font>
    <font>
      <b/>
      <sz val="10"/>
      <name val="Times New Roman"/>
      <family val="1"/>
    </font>
    <font>
      <b/>
      <sz val="9"/>
      <name val="Times New Roman"/>
      <family val="1"/>
    </font>
    <font>
      <b/>
      <sz val="10"/>
      <color theme="1"/>
      <name val="Aptos Narrow"/>
      <family val="2"/>
      <scheme val="minor"/>
    </font>
    <font>
      <sz val="11"/>
      <color rgb="FF000000"/>
      <name val="Aptos Narrow"/>
      <family val="2"/>
      <scheme val="minor"/>
    </font>
    <font>
      <b/>
      <sz val="11"/>
      <color rgb="FF000000"/>
      <name val="Aptos Narrow"/>
      <family val="2"/>
      <scheme val="minor"/>
    </font>
    <font>
      <b/>
      <sz val="10"/>
      <color rgb="FF000000"/>
      <name val="Garamond"/>
      <family val="1"/>
    </font>
    <font>
      <sz val="10"/>
      <color rgb="FF000000"/>
      <name val="Garamond"/>
      <family val="1"/>
    </font>
    <font>
      <sz val="9"/>
      <color rgb="FF000000"/>
      <name val="Garamond"/>
      <family val="1"/>
    </font>
    <font>
      <sz val="8"/>
      <color rgb="FF000000"/>
      <name val="Garamond"/>
      <family val="1"/>
    </font>
    <font>
      <b/>
      <sz val="8"/>
      <color rgb="FF000000"/>
      <name val="Garamond"/>
      <family val="1"/>
    </font>
    <font>
      <b/>
      <sz val="9"/>
      <color rgb="FF000000"/>
      <name val="Garamond"/>
      <family val="1"/>
    </font>
    <font>
      <i/>
      <sz val="9"/>
      <color rgb="FF000000"/>
      <name val="Garamond"/>
      <family val="1"/>
    </font>
    <font>
      <i/>
      <sz val="8"/>
      <color rgb="FF000000"/>
      <name val="Garamond"/>
      <family val="1"/>
    </font>
    <font>
      <sz val="10"/>
      <color rgb="FF000000"/>
      <name val="Aptos Narrow"/>
      <family val="2"/>
      <scheme val="minor"/>
    </font>
    <font>
      <sz val="9"/>
      <color rgb="FF000000"/>
      <name val="Aptos Narrow"/>
      <family val="2"/>
      <scheme val="minor"/>
    </font>
    <font>
      <b/>
      <sz val="12"/>
      <color indexed="10"/>
      <name val="Garamond"/>
      <family val="1"/>
    </font>
    <font>
      <b/>
      <sz val="12"/>
      <color indexed="8"/>
      <name val="Garamond"/>
      <family val="1"/>
    </font>
    <font>
      <sz val="12"/>
      <color indexed="8"/>
      <name val="Garamond"/>
      <family val="1"/>
    </font>
    <font>
      <sz val="11"/>
      <color theme="1"/>
      <name val="Calibri"/>
      <family val="2"/>
    </font>
    <font>
      <b/>
      <sz val="11"/>
      <color theme="1"/>
      <name val="Calibri"/>
      <family val="2"/>
    </font>
    <font>
      <b/>
      <sz val="11"/>
      <color rgb="FFFF0000"/>
      <name val="Calibri"/>
      <family val="2"/>
    </font>
    <font>
      <sz val="9"/>
      <color theme="1"/>
      <name val="Calibri"/>
      <family val="2"/>
    </font>
    <font>
      <sz val="10"/>
      <color theme="1"/>
      <name val="Symbol"/>
      <family val="1"/>
      <charset val="2"/>
    </font>
    <font>
      <b/>
      <sz val="10"/>
      <color rgb="FFFF0000"/>
      <name val="Aptos Narrow"/>
      <family val="2"/>
      <scheme val="minor"/>
    </font>
    <font>
      <b/>
      <i/>
      <sz val="10"/>
      <color theme="1"/>
      <name val="Garamond"/>
      <family val="1"/>
    </font>
    <font>
      <b/>
      <sz val="8"/>
      <name val="Times New Roman"/>
      <family val="1"/>
    </font>
    <font>
      <sz val="12"/>
      <name val="Times New Roman"/>
      <family val="1"/>
      <charset val="238"/>
    </font>
    <font>
      <sz val="12"/>
      <color theme="1"/>
      <name val="Times New Roman"/>
      <family val="1"/>
      <charset val="238"/>
    </font>
    <font>
      <sz val="10"/>
      <name val="Times New Roman"/>
      <family val="1"/>
      <charset val="238"/>
    </font>
    <font>
      <sz val="10"/>
      <color theme="1"/>
      <name val="Times New Roman"/>
      <family val="1"/>
      <charset val="238"/>
    </font>
    <font>
      <b/>
      <sz val="12"/>
      <name val="Garamond"/>
      <family val="1"/>
      <charset val="238"/>
    </font>
    <font>
      <b/>
      <sz val="12"/>
      <color theme="1"/>
      <name val="Garamond"/>
      <family val="1"/>
      <charset val="238"/>
    </font>
    <font>
      <sz val="12"/>
      <color theme="1"/>
      <name val="Garamond"/>
      <family val="1"/>
      <charset val="238"/>
    </font>
    <font>
      <sz val="12"/>
      <name val="Garamond"/>
      <family val="1"/>
      <charset val="238"/>
    </font>
    <font>
      <sz val="12"/>
      <color rgb="FF000000"/>
      <name val="Garamond"/>
      <family val="1"/>
      <charset val="238"/>
    </font>
    <font>
      <b/>
      <sz val="12"/>
      <name val="Times New Roman"/>
      <family val="1"/>
      <charset val="238"/>
    </font>
    <font>
      <b/>
      <sz val="10"/>
      <name val="Times New Roman"/>
      <family val="1"/>
      <charset val="238"/>
    </font>
    <font>
      <b/>
      <i/>
      <sz val="12"/>
      <color theme="1"/>
      <name val="Times New Roman"/>
      <family val="1"/>
    </font>
    <font>
      <b/>
      <sz val="10"/>
      <color theme="1"/>
      <name val="Times New Roman"/>
      <family val="1"/>
      <charset val="238"/>
    </font>
    <font>
      <sz val="11"/>
      <color theme="1"/>
      <name val="Garamond"/>
      <family val="1"/>
      <charset val="238"/>
    </font>
    <font>
      <sz val="12"/>
      <color rgb="FFFF0000"/>
      <name val="Garamond"/>
      <family val="1"/>
    </font>
    <font>
      <i/>
      <sz val="12"/>
      <color rgb="FFFF0000"/>
      <name val="Garamond"/>
      <family val="1"/>
    </font>
    <font>
      <sz val="12"/>
      <color rgb="FFFF0000"/>
      <name val="Aptos Narrow"/>
      <family val="2"/>
      <scheme val="minor"/>
    </font>
    <font>
      <b/>
      <i/>
      <sz val="8"/>
      <color theme="1"/>
      <name val="Garamond"/>
      <family val="1"/>
    </font>
    <font>
      <sz val="7"/>
      <color theme="1"/>
      <name val="Garamond"/>
      <family val="1"/>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000000"/>
      <name val="Garamond"/>
      <family val="2"/>
    </font>
    <font>
      <i/>
      <sz val="8"/>
      <color rgb="FFDE342F"/>
      <name val="Garamond"/>
      <family val="2"/>
    </font>
    <font>
      <sz val="8"/>
      <color rgb="FFFAF3F2"/>
      <name val="Garamond"/>
      <family val="2"/>
    </font>
    <font>
      <b/>
      <sz val="7"/>
      <color rgb="FF000000"/>
      <name val="Garamond"/>
      <family val="2"/>
    </font>
    <font>
      <b/>
      <sz val="12"/>
      <color rgb="FFFF0000"/>
      <name val="Garamond"/>
      <family val="1"/>
      <charset val="238"/>
    </font>
    <font>
      <i/>
      <sz val="9"/>
      <name val="Garamond"/>
      <family val="1"/>
    </font>
    <font>
      <b/>
      <i/>
      <sz val="9"/>
      <name val="Garamond"/>
      <family val="1"/>
    </font>
  </fonts>
  <fills count="29">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C000"/>
        <bgColor indexed="64"/>
      </patternFill>
    </fill>
    <fill>
      <patternFill patternType="solid">
        <fgColor theme="6" tint="0.79998168889431442"/>
        <bgColor indexed="64"/>
      </patternFill>
    </fill>
    <fill>
      <patternFill patternType="solid">
        <fgColor rgb="FFDDEBF7"/>
        <bgColor rgb="FF000000"/>
      </patternFill>
    </fill>
    <fill>
      <patternFill patternType="solid">
        <fgColor rgb="FFFFFFFF"/>
        <bgColor rgb="FF000000"/>
      </patternFill>
    </fill>
    <fill>
      <patternFill patternType="solid">
        <fgColor rgb="FFF2F2F2"/>
        <bgColor rgb="FF000000"/>
      </patternFill>
    </fill>
    <fill>
      <patternFill patternType="solid">
        <fgColor rgb="FFD9D9D9"/>
        <bgColor rgb="FF000000"/>
      </patternFill>
    </fill>
    <fill>
      <patternFill patternType="solid">
        <fgColor rgb="FFF8CBAD"/>
        <bgColor rgb="FF000000"/>
      </patternFill>
    </fill>
    <fill>
      <patternFill patternType="solid">
        <fgColor theme="5" tint="0.79998168889431442"/>
        <bgColor indexed="64"/>
      </patternFill>
    </fill>
    <fill>
      <patternFill patternType="solid">
        <fgColor rgb="FFDEEAF6"/>
        <bgColor rgb="FFDEEAF6"/>
      </patternFill>
    </fill>
    <fill>
      <patternFill patternType="solid">
        <fgColor rgb="FFFFFFFF"/>
        <bgColor rgb="FFFFFFFF"/>
      </patternFill>
    </fill>
    <fill>
      <patternFill patternType="solid">
        <fgColor rgb="FFF2F2F2"/>
        <bgColor rgb="FFF2F2F2"/>
      </patternFill>
    </fill>
    <fill>
      <patternFill patternType="solid">
        <fgColor rgb="FFD8D8D8"/>
        <bgColor rgb="FFD8D8D8"/>
      </patternFill>
    </fill>
    <fill>
      <patternFill patternType="solid">
        <fgColor rgb="FFF7CAAC"/>
        <bgColor rgb="FFF7CAAC"/>
      </patternFill>
    </fill>
    <fill>
      <patternFill patternType="solid">
        <fgColor theme="0"/>
        <bgColor rgb="FFD9D9D9"/>
      </patternFill>
    </fill>
    <fill>
      <patternFill patternType="solid">
        <fgColor rgb="FFFFFFFF"/>
      </patternFill>
    </fill>
    <fill>
      <patternFill patternType="solid">
        <fgColor rgb="FFDFEFF5"/>
      </patternFill>
    </fill>
    <fill>
      <patternFill patternType="solid">
        <fgColor rgb="FFF0F0F0"/>
      </patternFill>
    </fill>
    <fill>
      <patternFill patternType="solid">
        <fgColor rgb="FFFCDAD9"/>
      </patternFill>
    </fill>
    <fill>
      <patternFill patternType="solid">
        <fgColor theme="3" tint="0.89999084444715716"/>
        <bgColor indexed="64"/>
      </patternFill>
    </fill>
  </fills>
  <borders count="167">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diagonal/>
    </border>
    <border>
      <left style="medium">
        <color rgb="FF2E74B5"/>
      </left>
      <right style="medium">
        <color rgb="FF2E74B5"/>
      </right>
      <top/>
      <bottom style="medium">
        <color rgb="FF2E74B5"/>
      </bottom>
      <diagonal/>
    </border>
    <border>
      <left/>
      <right style="medium">
        <color rgb="FF2E74B5"/>
      </right>
      <top/>
      <bottom style="medium">
        <color rgb="FF2E74B5"/>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2E74B5"/>
      </bottom>
      <diagonal/>
    </border>
    <border>
      <left style="medium">
        <color rgb="FF2E74B5"/>
      </left>
      <right/>
      <top/>
      <bottom style="medium">
        <color rgb="FF2E74B5"/>
      </bottom>
      <diagonal/>
    </border>
    <border>
      <left style="medium">
        <color rgb="FF2E74B5"/>
      </left>
      <right style="medium">
        <color rgb="FF2E74B5"/>
      </right>
      <top/>
      <bottom/>
      <diagonal/>
    </border>
    <border>
      <left/>
      <right/>
      <top style="medium">
        <color rgb="FF2E74B5"/>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2E74B5"/>
      </left>
      <right style="medium">
        <color rgb="FF2E74B5"/>
      </right>
      <top style="medium">
        <color rgb="FF2E74B5"/>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medium">
        <color rgb="FF2E74B5"/>
      </left>
      <right/>
      <top/>
      <bottom/>
      <diagonal/>
    </border>
    <border>
      <left style="medium">
        <color rgb="FF2E74B5"/>
      </left>
      <right/>
      <top style="medium">
        <color rgb="FF2E74B5"/>
      </top>
      <bottom/>
      <diagonal/>
    </border>
    <border>
      <left/>
      <right style="medium">
        <color rgb="FF2E74B5"/>
      </right>
      <top style="medium">
        <color rgb="FF2E74B5"/>
      </top>
      <bottom/>
      <diagonal/>
    </border>
    <border>
      <left style="medium">
        <color indexed="64"/>
      </left>
      <right style="medium">
        <color rgb="FF2E74B5"/>
      </right>
      <top style="medium">
        <color indexed="64"/>
      </top>
      <bottom style="medium">
        <color indexed="64"/>
      </bottom>
      <diagonal/>
    </border>
    <border>
      <left/>
      <right style="medium">
        <color rgb="FF2E74B5"/>
      </right>
      <top style="medium">
        <color indexed="64"/>
      </top>
      <bottom style="medium">
        <color indexed="64"/>
      </bottom>
      <diagonal/>
    </border>
    <border>
      <left/>
      <right style="medium">
        <color indexed="64"/>
      </right>
      <top/>
      <bottom style="medium">
        <color rgb="FF2E74B5"/>
      </bottom>
      <diagonal/>
    </border>
    <border>
      <left style="medium">
        <color indexed="64"/>
      </left>
      <right style="medium">
        <color rgb="FF2E74B5"/>
      </right>
      <top/>
      <bottom style="medium">
        <color rgb="FF2E74B5"/>
      </bottom>
      <diagonal/>
    </border>
    <border>
      <left style="medium">
        <color rgb="FF2E74B5"/>
      </left>
      <right style="medium">
        <color indexed="64"/>
      </right>
      <top/>
      <bottom style="medium">
        <color rgb="FF2E74B5"/>
      </bottom>
      <diagonal/>
    </border>
    <border>
      <left style="medium">
        <color indexed="64"/>
      </left>
      <right style="medium">
        <color indexed="64"/>
      </right>
      <top style="thin">
        <color indexed="64"/>
      </top>
      <bottom style="thin">
        <color indexed="64"/>
      </bottom>
      <diagonal/>
    </border>
    <border>
      <left style="medium">
        <color indexed="64"/>
      </left>
      <right style="medium">
        <color rgb="FF2E74B5"/>
      </right>
      <top/>
      <bottom style="medium">
        <color indexed="64"/>
      </bottom>
      <diagonal/>
    </border>
    <border>
      <left/>
      <right style="medium">
        <color rgb="FF2E74B5"/>
      </right>
      <top/>
      <bottom style="medium">
        <color indexed="64"/>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style="medium">
        <color rgb="FF2E74B5"/>
      </right>
      <top style="medium">
        <color rgb="FF2E74B5"/>
      </top>
      <bottom style="medium">
        <color rgb="FF2E74B5"/>
      </bottom>
      <diagonal/>
    </border>
    <border>
      <left style="medium">
        <color rgb="FF2E74B5"/>
      </left>
      <right style="thick">
        <color theme="7"/>
      </right>
      <top style="medium">
        <color rgb="FF2E74B5"/>
      </top>
      <bottom style="medium">
        <color rgb="FF2E74B5"/>
      </bottom>
      <diagonal/>
    </border>
    <border>
      <left/>
      <right style="thick">
        <color theme="7"/>
      </right>
      <top style="medium">
        <color rgb="FF2E74B5"/>
      </top>
      <bottom style="medium">
        <color rgb="FF2E74B5"/>
      </bottom>
      <diagonal/>
    </border>
    <border>
      <left style="thick">
        <color theme="7"/>
      </left>
      <right/>
      <top style="medium">
        <color rgb="FF2E74B5"/>
      </top>
      <bottom style="medium">
        <color rgb="FF2E74B5"/>
      </bottom>
      <diagonal/>
    </border>
    <border>
      <left style="thick">
        <color theme="7"/>
      </left>
      <right style="medium">
        <color rgb="FF2E74B5"/>
      </right>
      <top style="medium">
        <color rgb="FF2E74B5"/>
      </top>
      <bottom/>
      <diagonal/>
    </border>
    <border>
      <left/>
      <right style="thick">
        <color theme="7"/>
      </right>
      <top/>
      <bottom/>
      <diagonal/>
    </border>
    <border>
      <left style="thick">
        <color theme="7"/>
      </left>
      <right style="medium">
        <color rgb="FF2E74B5"/>
      </right>
      <top/>
      <bottom/>
      <diagonal/>
    </border>
    <border>
      <left/>
      <right style="thick">
        <color theme="7"/>
      </right>
      <top/>
      <bottom style="medium">
        <color rgb="FF2E74B5"/>
      </bottom>
      <diagonal/>
    </border>
    <border>
      <left style="thick">
        <color theme="7"/>
      </left>
      <right style="thin">
        <color indexed="64"/>
      </right>
      <top style="thin">
        <color indexed="64"/>
      </top>
      <bottom style="thin">
        <color indexed="64"/>
      </bottom>
      <diagonal/>
    </border>
    <border>
      <left style="thick">
        <color theme="7"/>
      </left>
      <right style="medium">
        <color rgb="FF2E74B5"/>
      </right>
      <top/>
      <bottom style="medium">
        <color rgb="FF2E74B5"/>
      </bottom>
      <diagonal/>
    </border>
    <border>
      <left style="medium">
        <color rgb="FF2E74B5"/>
      </left>
      <right style="thick">
        <color theme="7"/>
      </right>
      <top/>
      <bottom style="medium">
        <color rgb="FF2E74B5"/>
      </bottom>
      <diagonal/>
    </border>
    <border>
      <left style="thick">
        <color theme="7"/>
      </left>
      <right/>
      <top/>
      <bottom style="medium">
        <color rgb="FF2E74B5"/>
      </bottom>
      <diagonal/>
    </border>
    <border>
      <left style="thick">
        <color theme="7"/>
      </left>
      <right style="medium">
        <color rgb="FF2E74B5"/>
      </right>
      <top style="medium">
        <color rgb="FF2E74B5"/>
      </top>
      <bottom style="thin">
        <color indexed="64"/>
      </bottom>
      <diagonal/>
    </border>
    <border>
      <left style="thin">
        <color indexed="64"/>
      </left>
      <right style="thick">
        <color theme="7"/>
      </right>
      <top style="thin">
        <color indexed="64"/>
      </top>
      <bottom style="thin">
        <color indexed="64"/>
      </bottom>
      <diagonal/>
    </border>
    <border>
      <left style="thick">
        <color theme="7"/>
      </left>
      <right style="medium">
        <color theme="3" tint="0.499984740745262"/>
      </right>
      <top style="medium">
        <color theme="3" tint="0.499984740745262"/>
      </top>
      <bottom style="medium">
        <color theme="3" tint="0.499984740745262"/>
      </bottom>
      <diagonal/>
    </border>
    <border>
      <left style="thick">
        <color theme="7"/>
      </left>
      <right style="medium">
        <color rgb="FF2E74B5"/>
      </right>
      <top/>
      <bottom style="thick">
        <color theme="7"/>
      </bottom>
      <diagonal/>
    </border>
    <border>
      <left/>
      <right style="medium">
        <color rgb="FF2E74B5"/>
      </right>
      <top/>
      <bottom style="thick">
        <color theme="7"/>
      </bottom>
      <diagonal/>
    </border>
    <border>
      <left/>
      <right style="thick">
        <color theme="7"/>
      </right>
      <top/>
      <bottom style="thick">
        <color theme="7"/>
      </bottom>
      <diagonal/>
    </border>
    <border>
      <left style="medium">
        <color rgb="FF2E74B5"/>
      </left>
      <right style="medium">
        <color theme="4" tint="-0.24994659260841701"/>
      </right>
      <top style="medium">
        <color rgb="FF2E74B5"/>
      </top>
      <bottom style="medium">
        <color rgb="FF2E74B5"/>
      </bottom>
      <diagonal/>
    </border>
    <border>
      <left style="medium">
        <color theme="4" tint="-0.24994659260841701"/>
      </left>
      <right style="medium">
        <color theme="4" tint="-0.24994659260841701"/>
      </right>
      <top style="medium">
        <color rgb="FF2E74B5"/>
      </top>
      <bottom style="medium">
        <color rgb="FF2E74B5"/>
      </bottom>
      <diagonal/>
    </border>
    <border>
      <left style="medium">
        <color theme="4" tint="-0.24994659260841701"/>
      </left>
      <right style="medium">
        <color rgb="FF2E74B5"/>
      </right>
      <top style="medium">
        <color rgb="FF2E74B5"/>
      </top>
      <bottom style="medium">
        <color rgb="FF2E74B5"/>
      </bottom>
      <diagonal/>
    </border>
    <border>
      <left style="medium">
        <color rgb="FF2E74B5"/>
      </left>
      <right style="medium">
        <color rgb="FF2E74B5"/>
      </right>
      <top style="medium">
        <color indexed="64"/>
      </top>
      <bottom style="medium">
        <color indexed="64"/>
      </bottom>
      <diagonal/>
    </border>
    <border>
      <left style="medium">
        <color indexed="64"/>
      </left>
      <right style="medium">
        <color rgb="FF2E74B5"/>
      </right>
      <top style="medium">
        <color indexed="64"/>
      </top>
      <bottom style="medium">
        <color rgb="FF2E74B5"/>
      </bottom>
      <diagonal/>
    </border>
    <border>
      <left/>
      <right style="medium">
        <color rgb="FF2E74B5"/>
      </right>
      <top style="medium">
        <color indexed="64"/>
      </top>
      <bottom style="medium">
        <color rgb="FF2E74B5"/>
      </bottom>
      <diagonal/>
    </border>
    <border>
      <left/>
      <right style="medium">
        <color indexed="64"/>
      </right>
      <top style="medium">
        <color indexed="64"/>
      </top>
      <bottom style="medium">
        <color rgb="FF2E74B5"/>
      </bottom>
      <diagonal/>
    </border>
    <border>
      <left style="medium">
        <color rgb="FF0070C0"/>
      </left>
      <right/>
      <top style="medium">
        <color rgb="FF2E74B5"/>
      </top>
      <bottom style="medium">
        <color rgb="FF2E74B5"/>
      </bottom>
      <diagonal/>
    </border>
    <border>
      <left style="medium">
        <color rgb="FF0070C0"/>
      </left>
      <right/>
      <top style="medium">
        <color rgb="FF2E74B5"/>
      </top>
      <bottom style="medium">
        <color rgb="FF0070C0"/>
      </bottom>
      <diagonal/>
    </border>
    <border>
      <left style="medium">
        <color rgb="FF0070C0"/>
      </left>
      <right style="medium">
        <color rgb="FF0070C0"/>
      </right>
      <top style="medium">
        <color rgb="FF2E74B5"/>
      </top>
      <bottom style="medium">
        <color rgb="FF0070C0"/>
      </bottom>
      <diagonal/>
    </border>
    <border>
      <left style="medium">
        <color rgb="FF0070C0"/>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2E74B5"/>
      </left>
      <right/>
      <top style="medium">
        <color rgb="FF0070C0"/>
      </top>
      <bottom style="medium">
        <color rgb="FF2E74B5"/>
      </bottom>
      <diagonal/>
    </border>
    <border>
      <left/>
      <right/>
      <top style="medium">
        <color rgb="FF0070C0"/>
      </top>
      <bottom style="medium">
        <color rgb="FF2E74B5"/>
      </bottom>
      <diagonal/>
    </border>
    <border>
      <left/>
      <right style="medium">
        <color rgb="FF2E74B5"/>
      </right>
      <top style="medium">
        <color rgb="FF0070C0"/>
      </top>
      <bottom style="medium">
        <color rgb="FF2E74B5"/>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right style="medium">
        <color rgb="FF0070C0"/>
      </right>
      <top style="medium">
        <color rgb="FF0070C0"/>
      </top>
      <bottom style="medium">
        <color rgb="FF0070C0"/>
      </bottom>
      <diagonal/>
    </border>
    <border>
      <left style="medium">
        <color theme="4"/>
      </left>
      <right style="medium">
        <color theme="4"/>
      </right>
      <top style="medium">
        <color theme="4"/>
      </top>
      <bottom style="medium">
        <color theme="4"/>
      </bottom>
      <diagonal/>
    </border>
    <border>
      <left style="medium">
        <color rgb="FF0070C0"/>
      </left>
      <right style="thin">
        <color theme="8"/>
      </right>
      <top style="medium">
        <color rgb="FF0070C0"/>
      </top>
      <bottom style="medium">
        <color rgb="FF0070C0"/>
      </bottom>
      <diagonal/>
    </border>
    <border>
      <left style="thin">
        <color theme="8"/>
      </left>
      <right style="thin">
        <color theme="8"/>
      </right>
      <top style="medium">
        <color rgb="FF0070C0"/>
      </top>
      <bottom style="medium">
        <color rgb="FF0070C0"/>
      </bottom>
      <diagonal/>
    </border>
    <border>
      <left style="thin">
        <color theme="8"/>
      </left>
      <right style="medium">
        <color rgb="FF0070C0"/>
      </right>
      <top style="medium">
        <color rgb="FF0070C0"/>
      </top>
      <bottom style="medium">
        <color rgb="FF0070C0"/>
      </bottom>
      <diagonal/>
    </border>
    <border>
      <left style="medium">
        <color theme="4"/>
      </left>
      <right style="medium">
        <color theme="4"/>
      </right>
      <top/>
      <bottom style="medium">
        <color theme="4"/>
      </bottom>
      <diagonal/>
    </border>
    <border>
      <left/>
      <right style="thin">
        <color theme="8"/>
      </right>
      <top/>
      <bottom/>
      <diagonal/>
    </border>
    <border>
      <left style="thin">
        <color theme="8"/>
      </left>
      <right style="thin">
        <color theme="8"/>
      </right>
      <top/>
      <bottom/>
      <diagonal/>
    </border>
    <border>
      <left style="thin">
        <color theme="8"/>
      </left>
      <right style="medium">
        <color theme="8"/>
      </right>
      <top/>
      <bottom/>
      <diagonal/>
    </border>
    <border>
      <left style="medium">
        <color theme="8"/>
      </left>
      <right/>
      <top/>
      <bottom style="thin">
        <color theme="8"/>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thin">
        <color theme="8"/>
      </right>
      <top style="medium">
        <color theme="4"/>
      </top>
      <bottom style="medium">
        <color theme="4"/>
      </bottom>
      <diagonal/>
    </border>
    <border>
      <left style="thin">
        <color theme="8"/>
      </left>
      <right style="thin">
        <color theme="8"/>
      </right>
      <top style="medium">
        <color theme="4"/>
      </top>
      <bottom style="medium">
        <color theme="4"/>
      </bottom>
      <diagonal/>
    </border>
    <border>
      <left style="thin">
        <color theme="8"/>
      </left>
      <right style="medium">
        <color theme="4"/>
      </right>
      <top style="medium">
        <color theme="4"/>
      </top>
      <bottom style="medium">
        <color theme="4"/>
      </bottom>
      <diagonal/>
    </border>
    <border>
      <left style="medium">
        <color theme="4"/>
      </left>
      <right style="medium">
        <color rgb="FF2E74B5"/>
      </right>
      <top style="medium">
        <color theme="4"/>
      </top>
      <bottom style="medium">
        <color theme="4"/>
      </bottom>
      <diagonal/>
    </border>
    <border>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bottom style="medium">
        <color theme="4"/>
      </bottom>
      <diagonal/>
    </border>
    <border>
      <left style="thin">
        <color indexed="64"/>
      </left>
      <right style="medium">
        <color rgb="FF2E74B5"/>
      </right>
      <top/>
      <bottom style="medium">
        <color rgb="FF2E74B5"/>
      </bottom>
      <diagonal/>
    </border>
    <border>
      <left style="thin">
        <color indexed="64"/>
      </left>
      <right style="medium">
        <color rgb="FF2E74B5"/>
      </right>
      <top/>
      <bottom style="thin">
        <color indexed="64"/>
      </bottom>
      <diagonal/>
    </border>
    <border>
      <left/>
      <right/>
      <top style="medium">
        <color theme="4"/>
      </top>
      <bottom style="medium">
        <color theme="4"/>
      </bottom>
      <diagonal/>
    </border>
    <border>
      <left/>
      <right style="thin">
        <color rgb="FF000000"/>
      </right>
      <top style="medium">
        <color rgb="FF2E74B5"/>
      </top>
      <bottom style="medium">
        <color rgb="FF2E74B5"/>
      </bottom>
      <diagonal/>
    </border>
    <border>
      <left style="thin">
        <color indexed="64"/>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top/>
      <bottom/>
      <diagonal/>
    </border>
    <border>
      <left/>
      <right style="medium">
        <color theme="4"/>
      </right>
      <top/>
      <bottom/>
      <diagonal/>
    </border>
    <border>
      <left/>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style="medium">
        <color rgb="FF0070C0"/>
      </left>
      <right/>
      <top/>
      <bottom style="medium">
        <color rgb="FF0070C0"/>
      </bottom>
      <diagonal/>
    </border>
    <border>
      <left/>
      <right style="medium">
        <color rgb="FF0070C0"/>
      </right>
      <top/>
      <bottom style="medium">
        <color rgb="FF0070C0"/>
      </bottom>
      <diagonal/>
    </border>
    <border>
      <left/>
      <right style="medium">
        <color rgb="FF0070C0"/>
      </right>
      <top style="medium">
        <color rgb="FF0070C0"/>
      </top>
      <bottom/>
      <diagonal/>
    </border>
    <border>
      <left style="medium">
        <color rgb="FF0070C0"/>
      </left>
      <right style="medium">
        <color rgb="FF0070C0"/>
      </right>
      <top style="medium">
        <color rgb="FF0070C0"/>
      </top>
      <bottom/>
      <diagonal/>
    </border>
    <border>
      <left/>
      <right style="medium">
        <color rgb="FF0070C0"/>
      </right>
      <top/>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medium">
        <color rgb="FF2E74B5"/>
      </right>
      <top style="thin">
        <color indexed="64"/>
      </top>
      <bottom style="medium">
        <color rgb="FF2E74B5"/>
      </bottom>
      <diagonal/>
    </border>
    <border>
      <left style="medium">
        <color rgb="FF0070C0"/>
      </left>
      <right style="medium">
        <color rgb="FF2E74B5"/>
      </right>
      <top style="medium">
        <color rgb="FF0070C0"/>
      </top>
      <bottom style="medium">
        <color rgb="FF0070C0"/>
      </bottom>
      <diagonal/>
    </border>
    <border>
      <left style="medium">
        <color rgb="FF2E74B5"/>
      </left>
      <right style="medium">
        <color rgb="FF0070C0"/>
      </right>
      <top/>
      <bottom style="medium">
        <color rgb="FF0070C0"/>
      </bottom>
      <diagonal/>
    </border>
    <border>
      <left style="medium">
        <color rgb="FF2E74B5"/>
      </left>
      <right style="medium">
        <color rgb="FF0070C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style="medium">
        <color indexed="64"/>
      </left>
      <right style="medium">
        <color rgb="FF2E74B5"/>
      </right>
      <top style="medium">
        <color rgb="FF2E74B5"/>
      </top>
      <bottom style="medium">
        <color rgb="FF2E74B5"/>
      </bottom>
      <diagonal/>
    </border>
    <border>
      <left/>
      <right style="medium">
        <color indexed="64"/>
      </right>
      <top style="medium">
        <color rgb="FF2E74B5"/>
      </top>
      <bottom style="medium">
        <color rgb="FF2E74B5"/>
      </bottom>
      <diagonal/>
    </border>
    <border>
      <left style="medium">
        <color indexed="64"/>
      </left>
      <right/>
      <top style="medium">
        <color rgb="FF2E74B5"/>
      </top>
      <bottom style="medium">
        <color rgb="FF2E74B5"/>
      </bottom>
      <diagonal/>
    </border>
    <border>
      <left style="medium">
        <color indexed="64"/>
      </left>
      <right style="medium">
        <color rgb="FF2E74B5"/>
      </right>
      <top style="medium">
        <color rgb="FF2E74B5"/>
      </top>
      <bottom/>
      <diagonal/>
    </border>
    <border>
      <left style="thin">
        <color indexed="64"/>
      </left>
      <right/>
      <top style="medium">
        <color rgb="FF2E74B5"/>
      </top>
      <bottom style="medium">
        <color rgb="FF2E74B5"/>
      </bottom>
      <diagonal/>
    </border>
    <border>
      <left/>
      <right style="thin">
        <color indexed="64"/>
      </right>
      <top style="medium">
        <color rgb="FF2E74B5"/>
      </top>
      <bottom style="medium">
        <color rgb="FF2E74B5"/>
      </bottom>
      <diagonal/>
    </border>
    <border>
      <left style="medium">
        <color rgb="FF2E74B5"/>
      </left>
      <right style="medium">
        <color rgb="FF2E74B5"/>
      </right>
      <top/>
      <bottom style="medium">
        <color indexed="64"/>
      </bottom>
      <diagonal/>
    </border>
    <border>
      <left style="medium">
        <color indexed="64"/>
      </left>
      <right/>
      <top style="medium">
        <color indexed="64"/>
      </top>
      <bottom style="medium">
        <color rgb="FF2E74B5"/>
      </bottom>
      <diagonal/>
    </border>
    <border>
      <left style="medium">
        <color indexed="64"/>
      </left>
      <right style="medium">
        <color rgb="FF2E74B5"/>
      </right>
      <top/>
      <bottom/>
      <diagonal/>
    </border>
    <border>
      <left style="medium">
        <color indexed="64"/>
      </left>
      <right style="medium">
        <color rgb="FF2E74B5"/>
      </right>
      <top style="medium">
        <color rgb="FF2E74B5"/>
      </top>
      <bottom style="thin">
        <color indexed="64"/>
      </bottom>
      <diagonal/>
    </border>
    <border>
      <left style="thin">
        <color indexed="64"/>
      </left>
      <right style="medium">
        <color rgb="FF2E74B5"/>
      </right>
      <top style="thin">
        <color indexed="64"/>
      </top>
      <bottom style="medium">
        <color rgb="FF2E74B5"/>
      </bottom>
      <diagonal/>
    </border>
    <border>
      <left/>
      <right style="thin">
        <color indexed="64"/>
      </right>
      <top style="thin">
        <color indexed="64"/>
      </top>
      <bottom style="medium">
        <color rgb="FF2E74B5"/>
      </bottom>
      <diagonal/>
    </border>
    <border>
      <left/>
      <right style="medium">
        <color rgb="FF2E74B5"/>
      </right>
      <top/>
      <bottom style="thin">
        <color indexed="64"/>
      </bottom>
      <diagonal/>
    </border>
    <border>
      <left/>
      <right style="thin">
        <color indexed="64"/>
      </right>
      <top/>
      <bottom style="thin">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166" fontId="1" fillId="0" borderId="0" applyFont="0" applyFill="0" applyBorder="0" applyAlignment="0" applyProtection="0"/>
    <xf numFmtId="0" fontId="1" fillId="0" borderId="0"/>
    <xf numFmtId="0" fontId="79" fillId="0" borderId="0"/>
    <xf numFmtId="0" fontId="5" fillId="0" borderId="0"/>
    <xf numFmtId="170" fontId="1" fillId="0" borderId="0" applyFont="0" applyFill="0" applyBorder="0" applyAlignment="0" applyProtection="0"/>
    <xf numFmtId="9" fontId="1" fillId="0" borderId="0" applyFont="0" applyFill="0" applyBorder="0" applyAlignment="0" applyProtection="0"/>
    <xf numFmtId="0" fontId="120" fillId="0" borderId="0"/>
    <xf numFmtId="0" fontId="2" fillId="2" borderId="0" applyNumberFormat="0" applyBorder="0" applyAlignment="0" applyProtection="0"/>
    <xf numFmtId="0" fontId="1" fillId="0" borderId="0"/>
    <xf numFmtId="0" fontId="1" fillId="0" borderId="0"/>
    <xf numFmtId="0" fontId="1" fillId="0" borderId="0"/>
  </cellStyleXfs>
  <cellXfs count="2513">
    <xf numFmtId="0" fontId="0" fillId="0" borderId="0" xfId="0"/>
    <xf numFmtId="0" fontId="4" fillId="0" borderId="0" xfId="0" applyFont="1" applyAlignment="1">
      <alignment horizontal="center"/>
    </xf>
    <xf numFmtId="0" fontId="5" fillId="0" borderId="0" xfId="0" applyFont="1"/>
    <xf numFmtId="0" fontId="7" fillId="4" borderId="1" xfId="0" applyFont="1" applyFill="1" applyBorder="1" applyAlignment="1">
      <alignment horizontal="left" vertical="center" wrapText="1"/>
    </xf>
    <xf numFmtId="0" fontId="7" fillId="5" borderId="1" xfId="0" applyFont="1" applyFill="1" applyBorder="1" applyAlignment="1">
      <alignment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left" vertical="center" wrapText="1"/>
    </xf>
    <xf numFmtId="0" fontId="8" fillId="0" borderId="8" xfId="0" applyFont="1" applyBorder="1" applyAlignment="1">
      <alignment horizontal="center" vertical="center" wrapText="1"/>
    </xf>
    <xf numFmtId="9" fontId="8" fillId="0" borderId="8" xfId="0" applyNumberFormat="1" applyFont="1" applyBorder="1" applyAlignment="1">
      <alignment horizontal="left" vertical="center" wrapText="1"/>
    </xf>
    <xf numFmtId="9" fontId="8" fillId="0" borderId="8" xfId="0" applyNumberFormat="1" applyFont="1" applyBorder="1" applyAlignment="1">
      <alignment horizontal="center" vertical="center"/>
    </xf>
    <xf numFmtId="0" fontId="7" fillId="5" borderId="7" xfId="0" applyFont="1" applyFill="1" applyBorder="1" applyAlignment="1">
      <alignment vertical="center" wrapText="1"/>
    </xf>
    <xf numFmtId="4" fontId="5" fillId="0" borderId="0" xfId="0" applyNumberFormat="1" applyFont="1"/>
    <xf numFmtId="0" fontId="9" fillId="5" borderId="7" xfId="0" applyFont="1" applyFill="1" applyBorder="1" applyAlignment="1">
      <alignment horizontal="left" vertical="center" wrapText="1"/>
    </xf>
    <xf numFmtId="0" fontId="8"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xf>
    <xf numFmtId="164" fontId="8" fillId="4" borderId="8" xfId="0" applyNumberFormat="1" applyFont="1" applyFill="1" applyBorder="1" applyAlignment="1">
      <alignment horizontal="center" vertical="center"/>
    </xf>
    <xf numFmtId="0" fontId="8" fillId="0" borderId="7" xfId="0" applyFont="1" applyBorder="1" applyAlignment="1">
      <alignment horizontal="left" vertical="center" wrapText="1" indent="1"/>
    </xf>
    <xf numFmtId="3" fontId="8" fillId="0" borderId="8" xfId="0" applyNumberFormat="1" applyFont="1" applyBorder="1" applyAlignment="1">
      <alignment horizontal="center" vertical="center"/>
    </xf>
    <xf numFmtId="0" fontId="11" fillId="0" borderId="7" xfId="0" applyFont="1" applyBorder="1" applyAlignment="1">
      <alignment horizontal="left" vertical="center" wrapText="1" indent="1"/>
    </xf>
    <xf numFmtId="3" fontId="11" fillId="4" borderId="8" xfId="0" applyNumberFormat="1" applyFont="1" applyFill="1" applyBorder="1" applyAlignment="1">
      <alignment horizontal="center" vertical="center"/>
    </xf>
    <xf numFmtId="3" fontId="11" fillId="0" borderId="8" xfId="0" applyNumberFormat="1" applyFont="1" applyBorder="1" applyAlignment="1">
      <alignment horizontal="center" vertical="center"/>
    </xf>
    <xf numFmtId="0" fontId="12" fillId="0" borderId="0" xfId="0" applyFont="1"/>
    <xf numFmtId="0" fontId="12" fillId="0" borderId="0" xfId="0" applyFont="1" applyAlignment="1">
      <alignment horizontal="center"/>
    </xf>
    <xf numFmtId="3" fontId="10" fillId="0" borderId="8" xfId="0" applyNumberFormat="1" applyFont="1" applyBorder="1" applyAlignment="1">
      <alignment horizontal="center" vertical="center"/>
    </xf>
    <xf numFmtId="3" fontId="13" fillId="4" borderId="8" xfId="0" applyNumberFormat="1" applyFont="1" applyFill="1" applyBorder="1" applyAlignment="1">
      <alignment horizontal="center" vertical="center"/>
    </xf>
    <xf numFmtId="3" fontId="13" fillId="0" borderId="8" xfId="0" applyNumberFormat="1" applyFont="1" applyBorder="1" applyAlignment="1">
      <alignment horizontal="center" vertical="center"/>
    </xf>
    <xf numFmtId="0" fontId="14" fillId="0" borderId="1" xfId="0" applyFont="1" applyBorder="1" applyAlignment="1">
      <alignment horizontal="left" vertical="center" wrapText="1" indent="1"/>
    </xf>
    <xf numFmtId="3" fontId="15" fillId="0" borderId="4" xfId="0" applyNumberFormat="1" applyFont="1" applyBorder="1" applyAlignment="1">
      <alignment horizontal="center" vertical="center"/>
    </xf>
    <xf numFmtId="0" fontId="9" fillId="5" borderId="1" xfId="0" applyFont="1" applyFill="1" applyBorder="1" applyAlignment="1">
      <alignment vertical="center" wrapText="1"/>
    </xf>
    <xf numFmtId="0" fontId="8" fillId="5" borderId="3" xfId="0" applyFont="1" applyFill="1" applyBorder="1" applyAlignment="1">
      <alignment vertical="center"/>
    </xf>
    <xf numFmtId="0" fontId="8" fillId="5" borderId="4" xfId="0" applyFont="1" applyFill="1" applyBorder="1" applyAlignment="1">
      <alignment vertical="center"/>
    </xf>
    <xf numFmtId="0" fontId="7" fillId="4" borderId="8" xfId="0" applyFont="1" applyFill="1" applyBorder="1" applyAlignment="1">
      <alignment horizontal="center" wrapText="1"/>
    </xf>
    <xf numFmtId="0" fontId="10" fillId="4" borderId="7" xfId="0" applyFont="1" applyFill="1" applyBorder="1" applyAlignment="1">
      <alignment horizontal="left" vertical="center" wrapText="1"/>
    </xf>
    <xf numFmtId="0" fontId="10" fillId="4" borderId="7" xfId="0" applyFont="1" applyFill="1" applyBorder="1" applyAlignment="1">
      <alignment horizontal="center" vertical="center" wrapText="1"/>
    </xf>
    <xf numFmtId="164" fontId="10" fillId="4" borderId="8" xfId="0" applyNumberFormat="1" applyFont="1" applyFill="1" applyBorder="1" applyAlignment="1">
      <alignment horizontal="center" vertical="center"/>
    </xf>
    <xf numFmtId="3" fontId="5" fillId="0" borderId="0" xfId="0" applyNumberFormat="1" applyFont="1"/>
    <xf numFmtId="0" fontId="14" fillId="0" borderId="7" xfId="0" applyFont="1" applyBorder="1" applyAlignment="1">
      <alignment horizontal="left" vertical="center" wrapText="1" indent="1"/>
    </xf>
    <xf numFmtId="3" fontId="17" fillId="0" borderId="8" xfId="0" applyNumberFormat="1" applyFont="1" applyBorder="1" applyAlignment="1">
      <alignment horizontal="center" vertical="center"/>
    </xf>
    <xf numFmtId="0" fontId="9" fillId="5" borderId="1" xfId="0" applyFont="1" applyFill="1" applyBorder="1" applyAlignment="1">
      <alignment horizontal="left" vertical="center" wrapText="1"/>
    </xf>
    <xf numFmtId="3" fontId="7" fillId="5" borderId="8" xfId="0" applyNumberFormat="1" applyFont="1" applyFill="1" applyBorder="1" applyAlignment="1">
      <alignment horizontal="center" vertical="center"/>
    </xf>
    <xf numFmtId="3" fontId="18" fillId="0" borderId="8" xfId="0" applyNumberFormat="1" applyFont="1" applyBorder="1" applyAlignment="1">
      <alignment horizontal="center" vertical="center"/>
    </xf>
    <xf numFmtId="0" fontId="9" fillId="3" borderId="7" xfId="0" applyFont="1" applyFill="1" applyBorder="1" applyAlignment="1">
      <alignment vertical="center" wrapText="1"/>
    </xf>
    <xf numFmtId="3" fontId="18" fillId="3" borderId="8" xfId="0" applyNumberFormat="1" applyFont="1" applyFill="1" applyBorder="1" applyAlignment="1">
      <alignment horizontal="center" vertical="center"/>
    </xf>
    <xf numFmtId="0" fontId="7" fillId="0" borderId="0" xfId="0" applyFont="1" applyAlignment="1">
      <alignment horizontal="left" vertical="center" wrapText="1" indent="1"/>
    </xf>
    <xf numFmtId="3" fontId="8" fillId="0" borderId="0" xfId="0" applyNumberFormat="1" applyFont="1" applyAlignment="1">
      <alignment horizontal="center" vertical="center"/>
    </xf>
    <xf numFmtId="0" fontId="7" fillId="0" borderId="0" xfId="0" applyFont="1" applyAlignment="1">
      <alignment horizontal="center"/>
    </xf>
    <xf numFmtId="0" fontId="20" fillId="0" borderId="0" xfId="0" applyFont="1"/>
    <xf numFmtId="0" fontId="3" fillId="0" borderId="0" xfId="0" applyFont="1"/>
    <xf numFmtId="0" fontId="21" fillId="0" borderId="0" xfId="0" applyFont="1" applyAlignment="1">
      <alignment horizontal="center"/>
    </xf>
    <xf numFmtId="0" fontId="23" fillId="0" borderId="0" xfId="0" applyFont="1"/>
    <xf numFmtId="0" fontId="21" fillId="4" borderId="1" xfId="0" applyFont="1" applyFill="1" applyBorder="1" applyAlignment="1">
      <alignment horizontal="left" vertical="center" wrapText="1"/>
    </xf>
    <xf numFmtId="0" fontId="23" fillId="4" borderId="0" xfId="0" applyFont="1" applyFill="1"/>
    <xf numFmtId="0" fontId="21" fillId="5" borderId="1" xfId="0" applyFont="1" applyFill="1" applyBorder="1" applyAlignment="1">
      <alignment vertical="center" wrapText="1"/>
    </xf>
    <xf numFmtId="0" fontId="23" fillId="4" borderId="6"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4" fillId="4" borderId="7" xfId="0" applyFont="1" applyFill="1" applyBorder="1" applyAlignment="1">
      <alignment vertical="center" wrapText="1"/>
    </xf>
    <xf numFmtId="9" fontId="24" fillId="4" borderId="8" xfId="0" applyNumberFormat="1" applyFont="1" applyFill="1" applyBorder="1" applyAlignment="1">
      <alignment horizontal="center" vertical="center"/>
    </xf>
    <xf numFmtId="9" fontId="23" fillId="4" borderId="8" xfId="0" applyNumberFormat="1" applyFont="1" applyFill="1" applyBorder="1" applyAlignment="1">
      <alignment horizontal="center" vertical="center"/>
    </xf>
    <xf numFmtId="0" fontId="24" fillId="6" borderId="7" xfId="0" applyFont="1" applyFill="1" applyBorder="1" applyAlignment="1">
      <alignment horizontal="left" vertical="center" wrapText="1"/>
    </xf>
    <xf numFmtId="9" fontId="23" fillId="6" borderId="8" xfId="0" applyNumberFormat="1" applyFont="1" applyFill="1" applyBorder="1" applyAlignment="1">
      <alignment horizontal="center" vertical="center"/>
    </xf>
    <xf numFmtId="0" fontId="21" fillId="5" borderId="7" xfId="0" applyFont="1" applyFill="1" applyBorder="1" applyAlignment="1">
      <alignment vertical="center" wrapText="1"/>
    </xf>
    <xf numFmtId="0" fontId="23" fillId="4" borderId="7" xfId="0" applyFont="1" applyFill="1" applyBorder="1" applyAlignment="1">
      <alignment horizontal="left" vertical="center" wrapText="1"/>
    </xf>
    <xf numFmtId="164" fontId="22" fillId="4" borderId="8" xfId="2" applyNumberFormat="1" applyFont="1" applyFill="1" applyBorder="1" applyAlignment="1">
      <alignment horizontal="center" vertical="center"/>
    </xf>
    <xf numFmtId="9" fontId="22" fillId="4" borderId="8" xfId="0" applyNumberFormat="1" applyFont="1" applyFill="1" applyBorder="1" applyAlignment="1">
      <alignment horizontal="center" vertical="center"/>
    </xf>
    <xf numFmtId="9" fontId="23" fillId="4" borderId="6" xfId="0" applyNumberFormat="1" applyFont="1" applyFill="1" applyBorder="1" applyAlignment="1">
      <alignment horizontal="center" vertical="center"/>
    </xf>
    <xf numFmtId="0" fontId="24" fillId="4" borderId="7" xfId="0" applyFont="1" applyFill="1" applyBorder="1" applyAlignment="1">
      <alignment horizontal="left" vertical="center" wrapText="1"/>
    </xf>
    <xf numFmtId="0" fontId="24" fillId="4" borderId="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13" xfId="0" applyFont="1" applyFill="1" applyBorder="1" applyAlignment="1">
      <alignment horizontal="center" vertical="center" wrapText="1"/>
    </xf>
    <xf numFmtId="0" fontId="24" fillId="4" borderId="0" xfId="0" applyFont="1" applyFill="1" applyAlignment="1">
      <alignment horizontal="left" vertical="center" wrapText="1"/>
    </xf>
    <xf numFmtId="0" fontId="25" fillId="5" borderId="7" xfId="0" applyFont="1" applyFill="1" applyBorder="1" applyAlignment="1">
      <alignment horizontal="left" vertical="center" wrapText="1"/>
    </xf>
    <xf numFmtId="0" fontId="25" fillId="4" borderId="7" xfId="0" applyFont="1" applyFill="1" applyBorder="1" applyAlignment="1">
      <alignment horizontal="left" vertical="center" wrapText="1"/>
    </xf>
    <xf numFmtId="0" fontId="21" fillId="4" borderId="6" xfId="0" applyFont="1" applyFill="1" applyBorder="1" applyAlignment="1">
      <alignment horizontal="center" vertical="center" wrapText="1"/>
    </xf>
    <xf numFmtId="3" fontId="0" fillId="0" borderId="0" xfId="0" applyNumberFormat="1"/>
    <xf numFmtId="0" fontId="21" fillId="4" borderId="8" xfId="0" applyFont="1" applyFill="1" applyBorder="1" applyAlignment="1">
      <alignment horizontal="center" vertical="center" wrapText="1"/>
    </xf>
    <xf numFmtId="3" fontId="21" fillId="7" borderId="7" xfId="0" applyNumberFormat="1" applyFont="1" applyFill="1" applyBorder="1" applyAlignment="1">
      <alignment horizontal="center" vertical="center" wrapText="1"/>
    </xf>
    <xf numFmtId="3" fontId="23" fillId="4" borderId="7" xfId="0" applyNumberFormat="1" applyFont="1" applyFill="1" applyBorder="1" applyAlignment="1">
      <alignment horizontal="center" vertical="center" wrapText="1"/>
    </xf>
    <xf numFmtId="164" fontId="23" fillId="4" borderId="8" xfId="0" applyNumberFormat="1" applyFont="1" applyFill="1" applyBorder="1" applyAlignment="1">
      <alignment horizontal="center" vertical="center"/>
    </xf>
    <xf numFmtId="3" fontId="23" fillId="0" borderId="0" xfId="0" applyNumberFormat="1" applyFont="1"/>
    <xf numFmtId="0" fontId="23" fillId="0" borderId="7" xfId="0" applyFont="1" applyBorder="1" applyAlignment="1">
      <alignment horizontal="left" vertical="center" wrapText="1" indent="1"/>
    </xf>
    <xf numFmtId="3" fontId="23" fillId="0" borderId="8" xfId="0" applyNumberFormat="1" applyFont="1" applyBorder="1" applyAlignment="1">
      <alignment horizontal="center" vertical="center"/>
    </xf>
    <xf numFmtId="0" fontId="26" fillId="0" borderId="7" xfId="0" applyFont="1" applyBorder="1" applyAlignment="1">
      <alignment horizontal="left" vertical="center" wrapText="1" indent="1"/>
    </xf>
    <xf numFmtId="3" fontId="24" fillId="4" borderId="13" xfId="0" applyNumberFormat="1" applyFont="1" applyFill="1" applyBorder="1" applyAlignment="1">
      <alignment horizontal="center" vertical="center"/>
    </xf>
    <xf numFmtId="3" fontId="26" fillId="0" borderId="8" xfId="0" applyNumberFormat="1" applyFont="1" applyBorder="1" applyAlignment="1">
      <alignment horizontal="center" vertical="center"/>
    </xf>
    <xf numFmtId="164" fontId="26" fillId="0" borderId="8" xfId="0" applyNumberFormat="1" applyFont="1" applyBorder="1" applyAlignment="1">
      <alignment horizontal="center" vertical="center"/>
    </xf>
    <xf numFmtId="3" fontId="23" fillId="0" borderId="8" xfId="2" applyNumberFormat="1" applyFont="1" applyBorder="1" applyAlignment="1">
      <alignment horizontal="center" vertical="center"/>
    </xf>
    <xf numFmtId="164" fontId="23" fillId="0" borderId="8" xfId="2" applyNumberFormat="1" applyFont="1" applyBorder="1" applyAlignment="1">
      <alignment horizontal="center" vertical="center"/>
    </xf>
    <xf numFmtId="9" fontId="23" fillId="0" borderId="8" xfId="2" applyFont="1" applyBorder="1" applyAlignment="1">
      <alignment horizontal="center" vertical="center"/>
    </xf>
    <xf numFmtId="0" fontId="27" fillId="0" borderId="20" xfId="0" applyFont="1" applyBorder="1" applyAlignment="1">
      <alignment horizontal="left" vertical="center" wrapText="1" indent="1"/>
    </xf>
    <xf numFmtId="3" fontId="26" fillId="4" borderId="8" xfId="0" applyNumberFormat="1" applyFont="1" applyFill="1" applyBorder="1" applyAlignment="1">
      <alignment horizontal="center" vertical="center"/>
    </xf>
    <xf numFmtId="0" fontId="25" fillId="3" borderId="7" xfId="0" applyFont="1" applyFill="1" applyBorder="1" applyAlignment="1">
      <alignment vertical="center" wrapText="1"/>
    </xf>
    <xf numFmtId="3" fontId="21" fillId="3" borderId="8" xfId="0" applyNumberFormat="1" applyFont="1" applyFill="1" applyBorder="1" applyAlignment="1">
      <alignment horizontal="center" vertical="center"/>
    </xf>
    <xf numFmtId="0" fontId="21" fillId="5" borderId="7" xfId="0" applyFont="1" applyFill="1" applyBorder="1" applyAlignment="1">
      <alignment horizontal="left" vertical="center" wrapText="1"/>
    </xf>
    <xf numFmtId="0" fontId="21" fillId="5" borderId="7" xfId="0" applyFont="1" applyFill="1" applyBorder="1" applyAlignment="1">
      <alignment horizontal="left" vertical="top" wrapText="1"/>
    </xf>
    <xf numFmtId="9" fontId="21" fillId="5" borderId="1" xfId="0" applyNumberFormat="1" applyFont="1" applyFill="1" applyBorder="1" applyAlignment="1">
      <alignment horizontal="center" vertical="center" wrapText="1"/>
    </xf>
    <xf numFmtId="0" fontId="25" fillId="5" borderId="7" xfId="0" applyFont="1" applyFill="1" applyBorder="1" applyAlignment="1">
      <alignment horizontal="left" vertical="center"/>
    </xf>
    <xf numFmtId="3" fontId="23" fillId="4" borderId="8" xfId="0" applyNumberFormat="1" applyFont="1" applyFill="1" applyBorder="1" applyAlignment="1">
      <alignment horizontal="center" vertical="center"/>
    </xf>
    <xf numFmtId="0" fontId="25" fillId="5" borderId="1" xfId="0" applyFont="1" applyFill="1" applyBorder="1" applyAlignment="1">
      <alignment horizontal="left" vertical="center" wrapText="1"/>
    </xf>
    <xf numFmtId="3" fontId="21" fillId="5" borderId="8" xfId="0" applyNumberFormat="1" applyFont="1" applyFill="1" applyBorder="1" applyAlignment="1">
      <alignment horizontal="center" vertical="center"/>
    </xf>
    <xf numFmtId="3" fontId="21" fillId="0" borderId="8" xfId="0" applyNumberFormat="1" applyFont="1" applyBorder="1" applyAlignment="1">
      <alignment horizontal="center" vertical="center"/>
    </xf>
    <xf numFmtId="3" fontId="21" fillId="4" borderId="8" xfId="0" applyNumberFormat="1" applyFont="1" applyFill="1" applyBorder="1" applyAlignment="1">
      <alignment horizontal="center" vertical="center"/>
    </xf>
    <xf numFmtId="0" fontId="28" fillId="0" borderId="0" xfId="0" applyFont="1" applyAlignment="1">
      <alignment horizontal="left" wrapText="1"/>
    </xf>
    <xf numFmtId="0" fontId="28" fillId="0" borderId="0" xfId="0" applyFont="1" applyAlignment="1">
      <alignment wrapText="1"/>
    </xf>
    <xf numFmtId="0" fontId="21" fillId="0" borderId="0" xfId="0" applyFont="1" applyAlignment="1">
      <alignment horizontal="left" vertical="center" wrapText="1" indent="1"/>
    </xf>
    <xf numFmtId="3" fontId="23" fillId="0" borderId="0" xfId="0" applyNumberFormat="1" applyFont="1" applyAlignment="1">
      <alignment horizontal="center" vertical="center"/>
    </xf>
    <xf numFmtId="0" fontId="22" fillId="0" borderId="0" xfId="0" applyFont="1"/>
    <xf numFmtId="0" fontId="21" fillId="0" borderId="0" xfId="0" applyFont="1"/>
    <xf numFmtId="0" fontId="22"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xf numFmtId="0" fontId="29" fillId="0" borderId="0" xfId="0" applyFont="1"/>
    <xf numFmtId="0" fontId="32" fillId="0" borderId="0" xfId="0" applyFont="1"/>
    <xf numFmtId="0" fontId="33" fillId="0" borderId="0" xfId="0" applyFont="1"/>
    <xf numFmtId="0" fontId="29" fillId="4" borderId="1" xfId="0" applyFont="1" applyFill="1" applyBorder="1" applyAlignment="1">
      <alignment horizontal="left" vertical="center" wrapText="1"/>
    </xf>
    <xf numFmtId="0" fontId="29" fillId="0" borderId="1" xfId="0" applyFont="1" applyBorder="1" applyAlignment="1">
      <alignment vertical="center" wrapText="1"/>
    </xf>
    <xf numFmtId="0" fontId="36" fillId="0" borderId="6"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7" xfId="0" applyFont="1" applyBorder="1" applyAlignment="1">
      <alignment vertical="center" wrapText="1"/>
    </xf>
    <xf numFmtId="0" fontId="36" fillId="0" borderId="8" xfId="0" applyFont="1" applyBorder="1" applyAlignment="1">
      <alignment horizontal="center" vertical="center"/>
    </xf>
    <xf numFmtId="0" fontId="29" fillId="5" borderId="7" xfId="0" applyFont="1" applyFill="1" applyBorder="1" applyAlignment="1">
      <alignment vertical="center" wrapText="1"/>
    </xf>
    <xf numFmtId="0" fontId="36" fillId="6" borderId="7" xfId="0" applyFont="1" applyFill="1" applyBorder="1" applyAlignment="1">
      <alignment vertical="center" wrapText="1"/>
    </xf>
    <xf numFmtId="9" fontId="36" fillId="6" borderId="8" xfId="0" applyNumberFormat="1" applyFont="1" applyFill="1" applyBorder="1" applyAlignment="1">
      <alignment horizontal="center" vertical="center"/>
    </xf>
    <xf numFmtId="9" fontId="36" fillId="6" borderId="6" xfId="0" applyNumberFormat="1" applyFont="1" applyFill="1" applyBorder="1" applyAlignment="1">
      <alignment horizontal="center" vertical="center"/>
    </xf>
    <xf numFmtId="0" fontId="36" fillId="6" borderId="13" xfId="0" applyFont="1" applyFill="1" applyBorder="1" applyAlignment="1">
      <alignment horizontal="left" vertical="center" wrapText="1"/>
    </xf>
    <xf numFmtId="49" fontId="38" fillId="0" borderId="8" xfId="2" applyNumberFormat="1" applyFont="1" applyFill="1" applyBorder="1" applyAlignment="1">
      <alignment horizontal="center" vertical="center"/>
    </xf>
    <xf numFmtId="9" fontId="38" fillId="0" borderId="6" xfId="0" applyNumberFormat="1" applyFont="1" applyBorder="1" applyAlignment="1">
      <alignment horizontal="center" vertical="center"/>
    </xf>
    <xf numFmtId="9" fontId="38" fillId="0" borderId="8" xfId="0" applyNumberFormat="1" applyFont="1" applyBorder="1" applyAlignment="1">
      <alignment horizontal="center" vertical="center"/>
    </xf>
    <xf numFmtId="49" fontId="38" fillId="0" borderId="18" xfId="2" applyNumberFormat="1" applyFont="1" applyFill="1" applyBorder="1" applyAlignment="1">
      <alignment horizontal="center" vertical="center"/>
    </xf>
    <xf numFmtId="9" fontId="38" fillId="0" borderId="13" xfId="0" applyNumberFormat="1" applyFont="1" applyBorder="1" applyAlignment="1">
      <alignment horizontal="center" vertical="center"/>
    </xf>
    <xf numFmtId="0" fontId="36" fillId="6" borderId="19" xfId="0" applyFont="1" applyFill="1" applyBorder="1" applyAlignment="1">
      <alignment horizontal="left" vertical="center" wrapText="1"/>
    </xf>
    <xf numFmtId="3" fontId="39" fillId="6" borderId="18" xfId="2" applyNumberFormat="1" applyFont="1" applyFill="1" applyBorder="1" applyAlignment="1">
      <alignment horizontal="center" vertical="center"/>
    </xf>
    <xf numFmtId="9" fontId="39" fillId="6" borderId="18" xfId="0" applyNumberFormat="1" applyFont="1" applyFill="1" applyBorder="1" applyAlignment="1">
      <alignment horizontal="center" vertical="center"/>
    </xf>
    <xf numFmtId="9" fontId="39" fillId="6" borderId="8" xfId="0" applyNumberFormat="1" applyFont="1" applyFill="1" applyBorder="1" applyAlignment="1">
      <alignment horizontal="center" vertical="center"/>
    </xf>
    <xf numFmtId="165" fontId="33" fillId="0" borderId="0" xfId="0" applyNumberFormat="1" applyFont="1"/>
    <xf numFmtId="0" fontId="40" fillId="3" borderId="7" xfId="0" applyFont="1" applyFill="1" applyBorder="1" applyAlignment="1">
      <alignment vertical="center" wrapText="1"/>
    </xf>
    <xf numFmtId="0" fontId="40" fillId="5" borderId="7" xfId="0" applyFont="1" applyFill="1" applyBorder="1" applyAlignment="1">
      <alignment horizontal="left" vertical="center" wrapText="1"/>
    </xf>
    <xf numFmtId="0" fontId="36" fillId="4" borderId="7" xfId="0" applyFont="1" applyFill="1" applyBorder="1" applyAlignment="1">
      <alignment horizontal="left" vertical="center" wrapText="1"/>
    </xf>
    <xf numFmtId="43" fontId="33" fillId="0" borderId="0" xfId="0" applyNumberFormat="1" applyFont="1"/>
    <xf numFmtId="0" fontId="42" fillId="0" borderId="13" xfId="0" applyFont="1" applyBorder="1"/>
    <xf numFmtId="0" fontId="42" fillId="0" borderId="24" xfId="0" applyFont="1" applyBorder="1" applyAlignment="1">
      <alignment horizontal="center"/>
    </xf>
    <xf numFmtId="0" fontId="29" fillId="4" borderId="6" xfId="0" applyFont="1" applyFill="1" applyBorder="1" applyAlignment="1">
      <alignment horizontal="center" vertical="center" wrapText="1"/>
    </xf>
    <xf numFmtId="0" fontId="43" fillId="0" borderId="13" xfId="0" applyFont="1" applyBorder="1"/>
    <xf numFmtId="0" fontId="36" fillId="4" borderId="7" xfId="0" applyFont="1" applyFill="1" applyBorder="1" applyAlignment="1">
      <alignment horizontal="center" vertical="center" wrapText="1"/>
    </xf>
    <xf numFmtId="0" fontId="29" fillId="4" borderId="8" xfId="0" applyFont="1" applyFill="1" applyBorder="1" applyAlignment="1">
      <alignment horizontal="center" vertical="center" wrapText="1"/>
    </xf>
    <xf numFmtId="165" fontId="43" fillId="0" borderId="13" xfId="4" applyNumberFormat="1" applyFont="1" applyBorder="1"/>
    <xf numFmtId="3" fontId="36" fillId="0" borderId="7" xfId="0" applyNumberFormat="1" applyFont="1" applyBorder="1" applyAlignment="1">
      <alignment horizontal="center" vertical="center" wrapText="1"/>
    </xf>
    <xf numFmtId="0" fontId="43" fillId="0" borderId="0" xfId="0" applyFont="1"/>
    <xf numFmtId="165" fontId="43" fillId="0" borderId="0" xfId="0" applyNumberFormat="1" applyFont="1"/>
    <xf numFmtId="166" fontId="43" fillId="0" borderId="0" xfId="4" applyFont="1"/>
    <xf numFmtId="43" fontId="43" fillId="0" borderId="0" xfId="0" applyNumberFormat="1" applyFont="1"/>
    <xf numFmtId="3" fontId="35" fillId="4" borderId="7" xfId="0" applyNumberFormat="1" applyFont="1" applyFill="1" applyBorder="1" applyAlignment="1">
      <alignment horizontal="center" vertical="center" wrapText="1"/>
    </xf>
    <xf numFmtId="164" fontId="36" fillId="4" borderId="8" xfId="0" applyNumberFormat="1" applyFont="1" applyFill="1" applyBorder="1" applyAlignment="1">
      <alignment horizontal="center" vertical="center"/>
    </xf>
    <xf numFmtId="0" fontId="36" fillId="0" borderId="7" xfId="0" applyFont="1" applyBorder="1" applyAlignment="1">
      <alignment horizontal="left" vertical="center" wrapText="1" indent="1"/>
    </xf>
    <xf numFmtId="3" fontId="37" fillId="0" borderId="8" xfId="0" applyNumberFormat="1" applyFont="1" applyBorder="1" applyAlignment="1">
      <alignment horizontal="center" vertical="center"/>
    </xf>
    <xf numFmtId="3" fontId="41" fillId="0" borderId="8" xfId="0" applyNumberFormat="1" applyFont="1" applyBorder="1" applyAlignment="1">
      <alignment horizontal="center" vertical="center"/>
    </xf>
    <xf numFmtId="0" fontId="44" fillId="0" borderId="7" xfId="0" applyFont="1" applyBorder="1" applyAlignment="1">
      <alignment horizontal="left" vertical="center" wrapText="1" indent="1"/>
    </xf>
    <xf numFmtId="3" fontId="44" fillId="0" borderId="8" xfId="0" applyNumberFormat="1" applyFont="1" applyBorder="1" applyAlignment="1">
      <alignment horizontal="center" vertical="center"/>
    </xf>
    <xf numFmtId="3" fontId="45" fillId="0" borderId="8" xfId="0" applyNumberFormat="1" applyFont="1" applyBorder="1" applyAlignment="1">
      <alignment horizontal="center" vertical="center"/>
    </xf>
    <xf numFmtId="164" fontId="44" fillId="0" borderId="8" xfId="0" applyNumberFormat="1" applyFont="1" applyBorder="1" applyAlignment="1">
      <alignment horizontal="center" vertical="center"/>
    </xf>
    <xf numFmtId="164" fontId="45" fillId="0" borderId="8"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46" fillId="0" borderId="8" xfId="0" applyNumberFormat="1" applyFont="1" applyBorder="1" applyAlignment="1">
      <alignment horizontal="center" vertical="center"/>
    </xf>
    <xf numFmtId="3" fontId="47" fillId="0" borderId="8" xfId="0" applyNumberFormat="1" applyFont="1" applyBorder="1" applyAlignment="1">
      <alignment horizontal="center" vertical="center"/>
    </xf>
    <xf numFmtId="3" fontId="33" fillId="0" borderId="0" xfId="0" applyNumberFormat="1" applyFont="1"/>
    <xf numFmtId="3" fontId="48" fillId="0" borderId="8" xfId="0" applyNumberFormat="1" applyFont="1" applyBorder="1" applyAlignment="1">
      <alignment horizontal="center" vertical="center"/>
    </xf>
    <xf numFmtId="0" fontId="49" fillId="0" borderId="23" xfId="0" applyFont="1" applyBorder="1" applyAlignment="1">
      <alignment horizontal="center"/>
    </xf>
    <xf numFmtId="0" fontId="49" fillId="0" borderId="13" xfId="0" applyFont="1" applyBorder="1"/>
    <xf numFmtId="0" fontId="50" fillId="0" borderId="13" xfId="0" applyFont="1" applyBorder="1"/>
    <xf numFmtId="165" fontId="50" fillId="0" borderId="13" xfId="4" applyNumberFormat="1" applyFont="1" applyBorder="1"/>
    <xf numFmtId="165" fontId="49" fillId="0" borderId="13" xfId="4" applyNumberFormat="1" applyFont="1" applyBorder="1"/>
    <xf numFmtId="0" fontId="50" fillId="0" borderId="0" xfId="0" applyFont="1"/>
    <xf numFmtId="0" fontId="49" fillId="0" borderId="0" xfId="0" applyFont="1"/>
    <xf numFmtId="165" fontId="50" fillId="0" borderId="0" xfId="4" applyNumberFormat="1" applyFont="1" applyBorder="1"/>
    <xf numFmtId="1" fontId="36" fillId="0" borderId="8" xfId="2" applyNumberFormat="1" applyFont="1" applyBorder="1" applyAlignment="1">
      <alignment horizontal="center" vertical="center"/>
    </xf>
    <xf numFmtId="165" fontId="49" fillId="0" borderId="0" xfId="4" applyNumberFormat="1" applyFont="1" applyBorder="1"/>
    <xf numFmtId="164" fontId="36" fillId="0" borderId="8" xfId="2" applyNumberFormat="1" applyFont="1" applyBorder="1" applyAlignment="1">
      <alignment horizontal="center" vertical="center"/>
    </xf>
    <xf numFmtId="9" fontId="36" fillId="0" borderId="8" xfId="2" applyFont="1" applyBorder="1" applyAlignment="1">
      <alignment horizontal="center" vertical="center"/>
    </xf>
    <xf numFmtId="0" fontId="51" fillId="0" borderId="20" xfId="0" applyFont="1" applyBorder="1" applyAlignment="1">
      <alignment horizontal="left" vertical="center" wrapText="1" indent="1"/>
    </xf>
    <xf numFmtId="0" fontId="40" fillId="3" borderId="13" xfId="0" applyFont="1" applyFill="1" applyBorder="1" applyAlignment="1">
      <alignment vertical="center" wrapText="1"/>
    </xf>
    <xf numFmtId="3" fontId="29" fillId="3" borderId="8" xfId="0" applyNumberFormat="1" applyFont="1" applyFill="1" applyBorder="1" applyAlignment="1">
      <alignment horizontal="center" vertical="center"/>
    </xf>
    <xf numFmtId="0" fontId="40" fillId="5" borderId="7" xfId="0" applyFont="1" applyFill="1" applyBorder="1" applyAlignment="1">
      <alignment vertical="center" wrapText="1"/>
    </xf>
    <xf numFmtId="9" fontId="36" fillId="0" borderId="7" xfId="0" applyNumberFormat="1" applyFont="1" applyBorder="1" applyAlignment="1">
      <alignment horizontal="center" vertical="center" wrapText="1"/>
    </xf>
    <xf numFmtId="164" fontId="36" fillId="0" borderId="8" xfId="0" applyNumberFormat="1" applyFont="1" applyBorder="1" applyAlignment="1">
      <alignment horizontal="center" vertical="center"/>
    </xf>
    <xf numFmtId="3" fontId="52" fillId="0" borderId="8" xfId="0" applyNumberFormat="1" applyFont="1" applyBorder="1" applyAlignment="1">
      <alignment horizontal="center" vertical="center"/>
    </xf>
    <xf numFmtId="0" fontId="44" fillId="0" borderId="20" xfId="0" applyFont="1" applyBorder="1" applyAlignment="1">
      <alignment horizontal="left" vertical="center" wrapText="1" indent="1"/>
    </xf>
    <xf numFmtId="0" fontId="40" fillId="0" borderId="13" xfId="0" applyFont="1" applyBorder="1" applyAlignment="1">
      <alignment horizontal="left" vertical="center" wrapText="1" indent="1"/>
    </xf>
    <xf numFmtId="3" fontId="35" fillId="0" borderId="7" xfId="0" applyNumberFormat="1" applyFont="1" applyBorder="1" applyAlignment="1">
      <alignment horizontal="center" vertical="center" wrapText="1"/>
    </xf>
    <xf numFmtId="3" fontId="35" fillId="0" borderId="8" xfId="0" applyNumberFormat="1" applyFont="1" applyBorder="1" applyAlignment="1">
      <alignment horizontal="center" vertical="center"/>
    </xf>
    <xf numFmtId="0" fontId="40" fillId="0" borderId="20" xfId="0" applyFont="1" applyBorder="1" applyAlignment="1">
      <alignment horizontal="left" vertical="center" wrapText="1" indent="1"/>
    </xf>
    <xf numFmtId="0" fontId="41" fillId="5" borderId="7" xfId="0" applyFont="1" applyFill="1" applyBorder="1" applyAlignment="1">
      <alignment horizontal="center" vertical="center" wrapText="1"/>
    </xf>
    <xf numFmtId="9" fontId="40" fillId="5" borderId="1" xfId="0" applyNumberFormat="1" applyFont="1" applyFill="1" applyBorder="1" applyAlignment="1">
      <alignment horizontal="center" vertical="center" wrapText="1"/>
    </xf>
    <xf numFmtId="165" fontId="33" fillId="0" borderId="0" xfId="4" applyNumberFormat="1" applyFont="1"/>
    <xf numFmtId="167" fontId="33" fillId="0" borderId="0" xfId="0" applyNumberFormat="1" applyFont="1"/>
    <xf numFmtId="3" fontId="39" fillId="0" borderId="8" xfId="0" applyNumberFormat="1" applyFont="1" applyBorder="1" applyAlignment="1">
      <alignment horizontal="center" vertical="center"/>
    </xf>
    <xf numFmtId="166" fontId="33" fillId="0" borderId="0" xfId="4" applyFont="1"/>
    <xf numFmtId="0" fontId="51" fillId="0" borderId="27" xfId="0" applyFont="1" applyBorder="1" applyAlignment="1">
      <alignment horizontal="left" vertical="center" wrapText="1" indent="1"/>
    </xf>
    <xf numFmtId="0" fontId="40" fillId="8" borderId="7" xfId="0" applyFont="1" applyFill="1" applyBorder="1" applyAlignment="1">
      <alignment vertical="center" wrapText="1"/>
    </xf>
    <xf numFmtId="3" fontId="29" fillId="8" borderId="8" xfId="0" applyNumberFormat="1" applyFont="1" applyFill="1" applyBorder="1" applyAlignment="1">
      <alignment horizontal="center" vertical="center"/>
    </xf>
    <xf numFmtId="3" fontId="29" fillId="0" borderId="8" xfId="0" applyNumberFormat="1" applyFont="1" applyBorder="1" applyAlignment="1">
      <alignment horizontal="center" vertical="center"/>
    </xf>
    <xf numFmtId="3" fontId="29" fillId="4" borderId="8" xfId="0" applyNumberFormat="1" applyFont="1" applyFill="1" applyBorder="1" applyAlignment="1">
      <alignment horizontal="center" vertical="center"/>
    </xf>
    <xf numFmtId="0" fontId="29" fillId="0" borderId="0" xfId="0" applyFont="1" applyAlignment="1">
      <alignment horizontal="left" vertical="center" wrapText="1" indent="1"/>
    </xf>
    <xf numFmtId="3" fontId="36" fillId="0" borderId="0" xfId="0" applyNumberFormat="1" applyFont="1" applyAlignment="1">
      <alignment horizontal="center" vertical="center"/>
    </xf>
    <xf numFmtId="0" fontId="53" fillId="0" borderId="0" xfId="0" applyFont="1"/>
    <xf numFmtId="0" fontId="54" fillId="0" borderId="0" xfId="0" applyFont="1" applyAlignment="1">
      <alignment horizontal="center"/>
    </xf>
    <xf numFmtId="0" fontId="21" fillId="4" borderId="28" xfId="0" applyFont="1" applyFill="1" applyBorder="1" applyAlignment="1">
      <alignment horizontal="left" vertical="center" wrapText="1"/>
    </xf>
    <xf numFmtId="0" fontId="21" fillId="5" borderId="28" xfId="0" applyFont="1" applyFill="1" applyBorder="1" applyAlignment="1">
      <alignment vertical="center" wrapText="1"/>
    </xf>
    <xf numFmtId="0" fontId="24" fillId="0" borderId="0" xfId="0" applyFont="1" applyAlignment="1">
      <alignment vertical="top" wrapText="1"/>
    </xf>
    <xf numFmtId="0" fontId="53" fillId="0" borderId="0" xfId="0" applyFont="1" applyAlignment="1">
      <alignment vertical="top" wrapText="1"/>
    </xf>
    <xf numFmtId="0" fontId="21" fillId="4" borderId="28" xfId="0" applyFont="1" applyFill="1" applyBorder="1" applyAlignment="1">
      <alignment horizontal="center" vertical="center" wrapText="1"/>
    </xf>
    <xf numFmtId="0" fontId="23" fillId="4" borderId="28" xfId="0" applyFont="1" applyFill="1" applyBorder="1" applyAlignment="1">
      <alignment horizontal="center" vertical="center" wrapText="1"/>
    </xf>
    <xf numFmtId="0" fontId="55" fillId="4" borderId="28" xfId="0" applyFont="1" applyFill="1" applyBorder="1" applyAlignment="1">
      <alignment horizontal="left" vertical="top" wrapText="1"/>
    </xf>
    <xf numFmtId="9" fontId="23" fillId="6" borderId="28" xfId="0" applyNumberFormat="1" applyFont="1" applyFill="1" applyBorder="1" applyAlignment="1">
      <alignment horizontal="center" vertical="center"/>
    </xf>
    <xf numFmtId="0" fontId="23" fillId="4" borderId="28" xfId="0" applyFont="1" applyFill="1" applyBorder="1" applyAlignment="1">
      <alignment horizontal="left" vertical="center" wrapText="1"/>
    </xf>
    <xf numFmtId="4" fontId="53" fillId="0" borderId="0" xfId="0" applyNumberFormat="1" applyFont="1"/>
    <xf numFmtId="0" fontId="55" fillId="6" borderId="28" xfId="0" applyFont="1" applyFill="1" applyBorder="1" applyAlignment="1">
      <alignment vertical="center" wrapText="1"/>
    </xf>
    <xf numFmtId="0" fontId="54" fillId="0" borderId="0" xfId="0" applyFont="1"/>
    <xf numFmtId="3" fontId="56" fillId="4" borderId="28" xfId="2" applyNumberFormat="1" applyFont="1" applyFill="1" applyBorder="1" applyAlignment="1">
      <alignment horizontal="center" vertical="center"/>
    </xf>
    <xf numFmtId="9" fontId="56" fillId="4" borderId="28" xfId="0" applyNumberFormat="1" applyFont="1" applyFill="1" applyBorder="1" applyAlignment="1">
      <alignment horizontal="center" vertical="center"/>
    </xf>
    <xf numFmtId="0" fontId="25" fillId="5" borderId="28" xfId="0" applyFont="1" applyFill="1" applyBorder="1" applyAlignment="1">
      <alignment horizontal="left" vertical="center" wrapText="1"/>
    </xf>
    <xf numFmtId="3" fontId="24" fillId="4" borderId="28" xfId="0" applyNumberFormat="1" applyFont="1" applyFill="1" applyBorder="1" applyAlignment="1">
      <alignment horizontal="center" vertical="center" wrapText="1"/>
    </xf>
    <xf numFmtId="3" fontId="23" fillId="4" borderId="28" xfId="0" applyNumberFormat="1" applyFont="1" applyFill="1" applyBorder="1" applyAlignment="1">
      <alignment horizontal="center" vertical="center" wrapText="1"/>
    </xf>
    <xf numFmtId="164" fontId="23" fillId="4" borderId="28" xfId="0" applyNumberFormat="1" applyFont="1" applyFill="1" applyBorder="1" applyAlignment="1">
      <alignment horizontal="center" vertical="center"/>
    </xf>
    <xf numFmtId="3" fontId="53" fillId="0" borderId="0" xfId="0" applyNumberFormat="1" applyFont="1"/>
    <xf numFmtId="0" fontId="23" fillId="0" borderId="28" xfId="0" applyFont="1" applyBorder="1" applyAlignment="1">
      <alignment horizontal="left" vertical="center" wrapText="1" indent="1"/>
    </xf>
    <xf numFmtId="3" fontId="23" fillId="0" borderId="28" xfId="0" applyNumberFormat="1" applyFont="1" applyBorder="1" applyAlignment="1">
      <alignment horizontal="center" vertical="center"/>
    </xf>
    <xf numFmtId="0" fontId="26" fillId="0" borderId="28" xfId="0" applyFont="1" applyBorder="1" applyAlignment="1">
      <alignment horizontal="left" vertical="center" wrapText="1" indent="1"/>
    </xf>
    <xf numFmtId="3" fontId="26" fillId="4" borderId="28" xfId="0" applyNumberFormat="1" applyFont="1" applyFill="1" applyBorder="1" applyAlignment="1">
      <alignment horizontal="center" vertical="center"/>
    </xf>
    <xf numFmtId="3" fontId="26" fillId="0" borderId="28" xfId="0" applyNumberFormat="1" applyFont="1" applyBorder="1" applyAlignment="1">
      <alignment horizontal="center" vertical="center"/>
    </xf>
    <xf numFmtId="3" fontId="23" fillId="4" borderId="28" xfId="0" applyNumberFormat="1" applyFont="1" applyFill="1" applyBorder="1" applyAlignment="1">
      <alignment horizontal="center" vertical="center"/>
    </xf>
    <xf numFmtId="0" fontId="53" fillId="0" borderId="0" xfId="0" applyFont="1" applyAlignment="1">
      <alignment wrapText="1"/>
    </xf>
    <xf numFmtId="9" fontId="23" fillId="0" borderId="28" xfId="2" applyFont="1" applyBorder="1" applyAlignment="1">
      <alignment horizontal="center" vertical="center"/>
    </xf>
    <xf numFmtId="164" fontId="53" fillId="0" borderId="0" xfId="2" applyNumberFormat="1" applyFont="1"/>
    <xf numFmtId="164" fontId="23" fillId="0" borderId="28" xfId="2" applyNumberFormat="1" applyFont="1" applyBorder="1" applyAlignment="1">
      <alignment horizontal="center" vertical="center"/>
    </xf>
    <xf numFmtId="0" fontId="27" fillId="0" borderId="28" xfId="0" applyFont="1" applyBorder="1" applyAlignment="1">
      <alignment horizontal="left" vertical="center" wrapText="1" indent="1"/>
    </xf>
    <xf numFmtId="0" fontId="25" fillId="3" borderId="28" xfId="0" applyFont="1" applyFill="1" applyBorder="1" applyAlignment="1">
      <alignment vertical="center" wrapText="1"/>
    </xf>
    <xf numFmtId="3" fontId="21" fillId="3" borderId="28" xfId="0" applyNumberFormat="1" applyFont="1" applyFill="1" applyBorder="1" applyAlignment="1">
      <alignment horizontal="center" vertical="center"/>
    </xf>
    <xf numFmtId="0" fontId="16" fillId="5" borderId="28" xfId="0" applyFont="1" applyFill="1" applyBorder="1" applyAlignment="1">
      <alignment horizontal="left" vertical="center" wrapText="1"/>
    </xf>
    <xf numFmtId="9" fontId="25" fillId="5" borderId="28" xfId="0" applyNumberFormat="1" applyFont="1" applyFill="1" applyBorder="1" applyAlignment="1">
      <alignment horizontal="center" vertical="center" wrapText="1"/>
    </xf>
    <xf numFmtId="0" fontId="25" fillId="5" borderId="12" xfId="0" applyFont="1" applyFill="1" applyBorder="1" applyAlignment="1">
      <alignment horizontal="left" vertical="center"/>
    </xf>
    <xf numFmtId="167" fontId="53" fillId="0" borderId="0" xfId="1" applyNumberFormat="1" applyFont="1"/>
    <xf numFmtId="167" fontId="53" fillId="0" borderId="0" xfId="0" applyNumberFormat="1" applyFont="1"/>
    <xf numFmtId="0" fontId="23" fillId="4" borderId="45" xfId="0" applyFont="1" applyFill="1" applyBorder="1" applyAlignment="1">
      <alignment horizontal="left" vertical="center" wrapText="1"/>
    </xf>
    <xf numFmtId="3" fontId="26" fillId="0" borderId="45" xfId="0" applyNumberFormat="1" applyFont="1" applyBorder="1" applyAlignment="1">
      <alignment horizontal="center" vertical="center"/>
    </xf>
    <xf numFmtId="0" fontId="7" fillId="5" borderId="45" xfId="0" applyFont="1" applyFill="1" applyBorder="1" applyAlignment="1">
      <alignment vertical="center" wrapText="1"/>
    </xf>
    <xf numFmtId="167" fontId="23" fillId="4" borderId="28" xfId="0" applyNumberFormat="1" applyFont="1" applyFill="1" applyBorder="1" applyAlignment="1">
      <alignment horizontal="center" vertical="center" wrapText="1"/>
    </xf>
    <xf numFmtId="0" fontId="25" fillId="5" borderId="46" xfId="0" applyFont="1" applyFill="1" applyBorder="1" applyAlignment="1">
      <alignment horizontal="left" vertical="center" wrapText="1"/>
    </xf>
    <xf numFmtId="0" fontId="23" fillId="5" borderId="26" xfId="0" applyFont="1" applyFill="1" applyBorder="1" applyAlignment="1">
      <alignment vertical="center"/>
    </xf>
    <xf numFmtId="0" fontId="25" fillId="5" borderId="26" xfId="0" applyFont="1" applyFill="1" applyBorder="1" applyAlignment="1">
      <alignment vertical="center" wrapText="1"/>
    </xf>
    <xf numFmtId="0" fontId="23" fillId="5" borderId="47" xfId="0" applyFont="1" applyFill="1" applyBorder="1" applyAlignment="1">
      <alignment vertical="center"/>
    </xf>
    <xf numFmtId="0" fontId="23" fillId="4" borderId="9" xfId="0" applyFont="1" applyFill="1" applyBorder="1" applyAlignment="1">
      <alignment horizontal="left" vertical="center" wrapText="1"/>
    </xf>
    <xf numFmtId="0" fontId="23" fillId="4" borderId="13"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0" xfId="0" applyFont="1" applyFill="1" applyBorder="1" applyAlignment="1">
      <alignment horizontal="center" vertical="center" wrapText="1"/>
    </xf>
    <xf numFmtId="0" fontId="23" fillId="4" borderId="13" xfId="0" applyFont="1" applyFill="1" applyBorder="1" applyAlignment="1">
      <alignment horizontal="left" vertical="center" wrapText="1"/>
    </xf>
    <xf numFmtId="0" fontId="23" fillId="4" borderId="10" xfId="0" applyFont="1" applyFill="1" applyBorder="1" applyAlignment="1">
      <alignment horizontal="left" vertical="center" wrapText="1"/>
    </xf>
    <xf numFmtId="3" fontId="23" fillId="4" borderId="13" xfId="0" applyNumberFormat="1" applyFont="1" applyFill="1" applyBorder="1" applyAlignment="1">
      <alignment horizontal="center" vertical="center" wrapText="1"/>
    </xf>
    <xf numFmtId="3" fontId="23" fillId="4" borderId="10" xfId="0" applyNumberFormat="1" applyFont="1" applyFill="1" applyBorder="1" applyAlignment="1">
      <alignment horizontal="center" vertical="center" wrapText="1"/>
    </xf>
    <xf numFmtId="164" fontId="23" fillId="4" borderId="13" xfId="0" applyNumberFormat="1" applyFont="1" applyFill="1" applyBorder="1" applyAlignment="1">
      <alignment horizontal="center" vertical="center"/>
    </xf>
    <xf numFmtId="164" fontId="23" fillId="4" borderId="10" xfId="0" applyNumberFormat="1" applyFont="1" applyFill="1" applyBorder="1" applyAlignment="1">
      <alignment horizontal="center" vertical="center"/>
    </xf>
    <xf numFmtId="0" fontId="23" fillId="0" borderId="9" xfId="0" applyFont="1" applyBorder="1" applyAlignment="1">
      <alignment horizontal="left" vertical="center" wrapText="1" indent="1"/>
    </xf>
    <xf numFmtId="3" fontId="23" fillId="0" borderId="13" xfId="0" applyNumberFormat="1" applyFont="1" applyBorder="1" applyAlignment="1">
      <alignment horizontal="center" vertical="center"/>
    </xf>
    <xf numFmtId="3" fontId="23" fillId="0" borderId="10" xfId="0" applyNumberFormat="1" applyFont="1" applyBorder="1" applyAlignment="1">
      <alignment horizontal="center" vertical="center"/>
    </xf>
    <xf numFmtId="0" fontId="26" fillId="0" borderId="9" xfId="0" applyFont="1" applyBorder="1" applyAlignment="1">
      <alignment horizontal="left" vertical="center" wrapText="1" indent="1"/>
    </xf>
    <xf numFmtId="3" fontId="26" fillId="0" borderId="13" xfId="0" applyNumberFormat="1" applyFont="1" applyBorder="1" applyAlignment="1">
      <alignment horizontal="center" vertical="center"/>
    </xf>
    <xf numFmtId="3" fontId="26" fillId="0" borderId="10" xfId="0" applyNumberFormat="1" applyFont="1" applyBorder="1" applyAlignment="1">
      <alignment horizontal="center" vertical="center"/>
    </xf>
    <xf numFmtId="0" fontId="27" fillId="0" borderId="48" xfId="0" applyFont="1" applyBorder="1" applyAlignment="1">
      <alignment horizontal="left" vertical="center" wrapText="1" indent="1"/>
    </xf>
    <xf numFmtId="3" fontId="26" fillId="0" borderId="25" xfId="0" applyNumberFormat="1" applyFont="1" applyBorder="1" applyAlignment="1">
      <alignment horizontal="center" vertical="center"/>
    </xf>
    <xf numFmtId="3" fontId="26" fillId="0" borderId="49" xfId="0" applyNumberFormat="1" applyFont="1" applyBorder="1" applyAlignment="1">
      <alignment horizontal="center" vertical="center"/>
    </xf>
    <xf numFmtId="0" fontId="25" fillId="8" borderId="28" xfId="0" applyFont="1" applyFill="1" applyBorder="1" applyAlignment="1">
      <alignment vertical="center" wrapText="1"/>
    </xf>
    <xf numFmtId="3" fontId="21" fillId="8" borderId="28" xfId="0" applyNumberFormat="1" applyFont="1" applyFill="1" applyBorder="1" applyAlignment="1">
      <alignment horizontal="center" vertical="center"/>
    </xf>
    <xf numFmtId="3" fontId="21" fillId="8" borderId="50" xfId="0" applyNumberFormat="1" applyFont="1" applyFill="1" applyBorder="1" applyAlignment="1">
      <alignment horizontal="center" vertical="center"/>
    </xf>
    <xf numFmtId="3" fontId="21" fillId="5" borderId="28" xfId="0" applyNumberFormat="1" applyFont="1" applyFill="1" applyBorder="1" applyAlignment="1">
      <alignment horizontal="center" vertical="center"/>
    </xf>
    <xf numFmtId="3" fontId="21" fillId="0" borderId="28" xfId="0" applyNumberFormat="1" applyFont="1" applyBorder="1" applyAlignment="1">
      <alignment horizontal="center" vertical="center"/>
    </xf>
    <xf numFmtId="3" fontId="26" fillId="0" borderId="0" xfId="0" applyNumberFormat="1" applyFont="1" applyAlignment="1">
      <alignment horizontal="center" vertical="center"/>
    </xf>
    <xf numFmtId="3" fontId="23" fillId="0" borderId="41" xfId="0" applyNumberFormat="1" applyFont="1" applyBorder="1" applyAlignment="1">
      <alignment horizontal="center" vertical="center"/>
    </xf>
    <xf numFmtId="3" fontId="21" fillId="0" borderId="0" xfId="0" applyNumberFormat="1" applyFont="1" applyAlignment="1">
      <alignment horizontal="center" vertical="center"/>
    </xf>
    <xf numFmtId="0" fontId="26" fillId="0" borderId="45" xfId="0" applyFont="1" applyBorder="1" applyAlignment="1">
      <alignment horizontal="left" vertical="center" wrapText="1" indent="1"/>
    </xf>
    <xf numFmtId="3" fontId="21" fillId="3" borderId="16" xfId="0" applyNumberFormat="1" applyFont="1" applyFill="1" applyBorder="1" applyAlignment="1">
      <alignment horizontal="center" vertical="center"/>
    </xf>
    <xf numFmtId="0" fontId="25" fillId="0" borderId="0" xfId="0" applyFont="1" applyAlignment="1">
      <alignment vertical="center" wrapText="1"/>
    </xf>
    <xf numFmtId="0" fontId="23" fillId="6" borderId="6" xfId="0" applyFont="1" applyFill="1" applyBorder="1" applyAlignment="1">
      <alignment horizontal="center" vertical="center"/>
    </xf>
    <xf numFmtId="0" fontId="23" fillId="0" borderId="19" xfId="0" applyFont="1" applyBorder="1" applyAlignment="1">
      <alignment horizontal="left" vertical="center" wrapText="1"/>
    </xf>
    <xf numFmtId="0" fontId="23" fillId="6" borderId="13" xfId="0" applyFont="1" applyFill="1" applyBorder="1" applyAlignment="1">
      <alignment horizontal="center" vertical="center"/>
    </xf>
    <xf numFmtId="0" fontId="23" fillId="6" borderId="8" xfId="0" applyFont="1" applyFill="1" applyBorder="1" applyAlignment="1">
      <alignment horizontal="center" vertical="center"/>
    </xf>
    <xf numFmtId="0" fontId="23" fillId="0" borderId="7" xfId="0" applyFont="1" applyBorder="1" applyAlignment="1">
      <alignment horizontal="left" vertical="center" wrapText="1"/>
    </xf>
    <xf numFmtId="3" fontId="23" fillId="6" borderId="8" xfId="0" applyNumberFormat="1" applyFont="1" applyFill="1" applyBorder="1" applyAlignment="1">
      <alignment horizontal="center" vertical="center"/>
    </xf>
    <xf numFmtId="0" fontId="24" fillId="4" borderId="51" xfId="0" applyFont="1" applyFill="1" applyBorder="1" applyAlignment="1">
      <alignment horizontal="left" vertical="center" wrapText="1"/>
    </xf>
    <xf numFmtId="0" fontId="23" fillId="0" borderId="13" xfId="0" applyFont="1" applyBorder="1" applyAlignment="1">
      <alignment horizontal="left" vertical="center" wrapText="1"/>
    </xf>
    <xf numFmtId="0" fontId="23" fillId="0" borderId="13" xfId="0" applyFont="1" applyBorder="1"/>
    <xf numFmtId="3" fontId="21" fillId="0" borderId="7" xfId="0" applyNumberFormat="1" applyFont="1" applyBorder="1" applyAlignment="1">
      <alignment horizontal="center" vertical="center" wrapText="1"/>
    </xf>
    <xf numFmtId="0" fontId="21" fillId="0" borderId="8" xfId="0" applyFont="1" applyBorder="1" applyAlignment="1">
      <alignment horizontal="center" vertical="center" wrapText="1"/>
    </xf>
    <xf numFmtId="0" fontId="26" fillId="0" borderId="20" xfId="0" applyFont="1" applyBorder="1" applyAlignment="1">
      <alignment horizontal="left" vertical="center" wrapText="1" indent="1"/>
    </xf>
    <xf numFmtId="0" fontId="27" fillId="0" borderId="13" xfId="0" applyFont="1" applyBorder="1" applyAlignment="1">
      <alignment horizontal="left" vertical="center" wrapText="1" indent="1"/>
    </xf>
    <xf numFmtId="9" fontId="25" fillId="5" borderId="1" xfId="0" applyNumberFormat="1" applyFont="1" applyFill="1" applyBorder="1" applyAlignment="1">
      <alignment horizontal="center" vertical="center" wrapText="1"/>
    </xf>
    <xf numFmtId="3" fontId="26" fillId="0" borderId="6" xfId="0" applyNumberFormat="1" applyFont="1" applyBorder="1" applyAlignment="1">
      <alignment horizontal="center" vertical="center"/>
    </xf>
    <xf numFmtId="164" fontId="26" fillId="0" borderId="6" xfId="0" applyNumberFormat="1" applyFont="1" applyBorder="1" applyAlignment="1">
      <alignment horizontal="center" vertical="center"/>
    </xf>
    <xf numFmtId="0" fontId="27" fillId="0" borderId="54" xfId="0" applyFont="1" applyBorder="1" applyAlignment="1">
      <alignment horizontal="left" vertical="center" wrapText="1" indent="1"/>
    </xf>
    <xf numFmtId="3" fontId="26" fillId="0" borderId="55" xfId="0" applyNumberFormat="1" applyFont="1" applyBorder="1" applyAlignment="1">
      <alignment horizontal="center" vertical="center"/>
    </xf>
    <xf numFmtId="3" fontId="23" fillId="0" borderId="7" xfId="0" applyNumberFormat="1" applyFont="1" applyBorder="1" applyAlignment="1">
      <alignment horizontal="center" vertical="center" wrapText="1"/>
    </xf>
    <xf numFmtId="0" fontId="21" fillId="8" borderId="1" xfId="0" applyFont="1" applyFill="1" applyBorder="1" applyAlignment="1">
      <alignment vertical="center" wrapText="1"/>
    </xf>
    <xf numFmtId="3" fontId="21" fillId="8" borderId="1" xfId="0" applyNumberFormat="1" applyFont="1" applyFill="1" applyBorder="1" applyAlignment="1">
      <alignment horizontal="center" vertical="center"/>
    </xf>
    <xf numFmtId="0" fontId="21" fillId="8" borderId="7" xfId="0" applyFont="1" applyFill="1" applyBorder="1" applyAlignment="1">
      <alignment vertical="center" wrapText="1"/>
    </xf>
    <xf numFmtId="3" fontId="21" fillId="8" borderId="8" xfId="0" applyNumberFormat="1" applyFont="1" applyFill="1" applyBorder="1" applyAlignment="1">
      <alignment horizontal="center" vertical="center"/>
    </xf>
    <xf numFmtId="0" fontId="26" fillId="0" borderId="0" xfId="0" applyFont="1" applyAlignment="1">
      <alignment horizontal="left" wrapText="1"/>
    </xf>
    <xf numFmtId="0" fontId="26" fillId="0" borderId="0" xfId="0" applyFont="1" applyAlignment="1">
      <alignment wrapText="1"/>
    </xf>
    <xf numFmtId="0" fontId="23" fillId="0" borderId="0" xfId="0" applyFont="1" applyAlignment="1">
      <alignment horizontal="right"/>
    </xf>
    <xf numFmtId="0" fontId="33" fillId="0" borderId="0" xfId="0" applyFont="1" applyAlignment="1">
      <alignment horizontal="right"/>
    </xf>
    <xf numFmtId="0" fontId="0" fillId="0" borderId="0" xfId="0" applyAlignment="1">
      <alignment horizontal="right"/>
    </xf>
    <xf numFmtId="0" fontId="43" fillId="0" borderId="0" xfId="0" applyFont="1" applyAlignment="1">
      <alignment horizontal="right"/>
    </xf>
    <xf numFmtId="0" fontId="3" fillId="0" borderId="0" xfId="0" applyFont="1" applyAlignment="1">
      <alignment horizontal="center"/>
    </xf>
    <xf numFmtId="0" fontId="58" fillId="4" borderId="1" xfId="0" applyFont="1" applyFill="1" applyBorder="1" applyAlignment="1">
      <alignment horizontal="left" vertical="center" wrapText="1"/>
    </xf>
    <xf numFmtId="0" fontId="58" fillId="5" borderId="1" xfId="0" applyFont="1" applyFill="1" applyBorder="1" applyAlignment="1">
      <alignment vertical="center" wrapText="1"/>
    </xf>
    <xf numFmtId="0" fontId="60" fillId="4" borderId="6"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60" fillId="4" borderId="8" xfId="0" applyFont="1" applyFill="1" applyBorder="1" applyAlignment="1">
      <alignment horizontal="center" vertical="center" wrapText="1"/>
    </xf>
    <xf numFmtId="0" fontId="60" fillId="4" borderId="7" xfId="0" applyFont="1" applyFill="1" applyBorder="1" applyAlignment="1">
      <alignment horizontal="left" vertical="center" wrapText="1"/>
    </xf>
    <xf numFmtId="9" fontId="60" fillId="6" borderId="8" xfId="0" applyNumberFormat="1" applyFont="1" applyFill="1" applyBorder="1" applyAlignment="1">
      <alignment horizontal="center" vertical="center"/>
    </xf>
    <xf numFmtId="4" fontId="0" fillId="0" borderId="0" xfId="0" applyNumberFormat="1"/>
    <xf numFmtId="3" fontId="60" fillId="4" borderId="8" xfId="2" applyNumberFormat="1" applyFont="1" applyFill="1" applyBorder="1" applyAlignment="1">
      <alignment horizontal="center" vertical="center" wrapText="1"/>
    </xf>
    <xf numFmtId="0" fontId="57" fillId="0" borderId="0" xfId="0" applyFont="1"/>
    <xf numFmtId="3" fontId="61" fillId="0" borderId="8" xfId="2" applyNumberFormat="1" applyFont="1" applyFill="1" applyBorder="1" applyAlignment="1">
      <alignment horizontal="center" vertical="center"/>
    </xf>
    <xf numFmtId="0" fontId="61" fillId="0" borderId="8" xfId="0" applyFont="1" applyBorder="1" applyAlignment="1">
      <alignment horizontal="center" vertical="center"/>
    </xf>
    <xf numFmtId="0" fontId="58" fillId="5" borderId="3" xfId="0" applyFont="1" applyFill="1" applyBorder="1" applyAlignment="1">
      <alignment horizontal="center" vertical="center"/>
    </xf>
    <xf numFmtId="0" fontId="63" fillId="5" borderId="7" xfId="0" applyFont="1" applyFill="1" applyBorder="1" applyAlignment="1">
      <alignment horizontal="left" vertical="center" wrapText="1"/>
    </xf>
    <xf numFmtId="0" fontId="62" fillId="4" borderId="8" xfId="0" applyFont="1" applyFill="1" applyBorder="1" applyAlignment="1">
      <alignment horizontal="center" vertical="center" wrapText="1"/>
    </xf>
    <xf numFmtId="3" fontId="61" fillId="4" borderId="7" xfId="0" applyNumberFormat="1" applyFont="1" applyFill="1" applyBorder="1" applyAlignment="1">
      <alignment horizontal="center" vertical="center" wrapText="1"/>
    </xf>
    <xf numFmtId="3" fontId="60" fillId="0" borderId="7" xfId="0" applyNumberFormat="1" applyFont="1" applyBorder="1" applyAlignment="1">
      <alignment horizontal="center" vertical="center" wrapText="1"/>
    </xf>
    <xf numFmtId="3" fontId="60" fillId="4" borderId="7" xfId="0" applyNumberFormat="1" applyFont="1" applyFill="1" applyBorder="1" applyAlignment="1">
      <alignment horizontal="center" vertical="center" wrapText="1"/>
    </xf>
    <xf numFmtId="164" fontId="60" fillId="4" borderId="8" xfId="0" applyNumberFormat="1" applyFont="1" applyFill="1" applyBorder="1" applyAlignment="1">
      <alignment horizontal="center" vertical="center"/>
    </xf>
    <xf numFmtId="3" fontId="64" fillId="0" borderId="8" xfId="0" applyNumberFormat="1" applyFont="1" applyBorder="1" applyAlignment="1">
      <alignment horizontal="center" vertical="center"/>
    </xf>
    <xf numFmtId="3" fontId="60" fillId="0" borderId="8" xfId="0" applyNumberFormat="1" applyFont="1" applyBorder="1" applyAlignment="1">
      <alignment horizontal="center" vertical="center"/>
    </xf>
    <xf numFmtId="3" fontId="64" fillId="4" borderId="8" xfId="0" applyNumberFormat="1" applyFont="1" applyFill="1" applyBorder="1" applyAlignment="1">
      <alignment horizontal="center" vertical="center"/>
    </xf>
    <xf numFmtId="3" fontId="61" fillId="0" borderId="8" xfId="0" applyNumberFormat="1" applyFont="1" applyBorder="1" applyAlignment="1">
      <alignment horizontal="center" vertical="center"/>
    </xf>
    <xf numFmtId="3" fontId="60" fillId="4" borderId="8" xfId="0" applyNumberFormat="1" applyFont="1" applyFill="1" applyBorder="1" applyAlignment="1">
      <alignment horizontal="center" vertical="center"/>
    </xf>
    <xf numFmtId="0" fontId="65" fillId="0" borderId="0" xfId="0" applyFont="1" applyAlignment="1">
      <alignment wrapText="1"/>
    </xf>
    <xf numFmtId="9" fontId="60" fillId="0" borderId="8" xfId="2" applyFont="1" applyBorder="1" applyAlignment="1">
      <alignment horizontal="center" vertical="center"/>
    </xf>
    <xf numFmtId="164" fontId="0" fillId="0" borderId="0" xfId="2" applyNumberFormat="1" applyFont="1"/>
    <xf numFmtId="164" fontId="60" fillId="0" borderId="8" xfId="2" applyNumberFormat="1" applyFont="1" applyBorder="1" applyAlignment="1">
      <alignment horizontal="center" vertical="center"/>
    </xf>
    <xf numFmtId="3" fontId="66" fillId="0" borderId="8" xfId="0" applyNumberFormat="1" applyFont="1" applyBorder="1" applyAlignment="1">
      <alignment horizontal="center" vertical="center"/>
    </xf>
    <xf numFmtId="3" fontId="62" fillId="3" borderId="8" xfId="0" applyNumberFormat="1" applyFont="1" applyFill="1" applyBorder="1" applyAlignment="1">
      <alignment horizontal="center" vertical="center"/>
    </xf>
    <xf numFmtId="0" fontId="60" fillId="5" borderId="7" xfId="0" applyFont="1" applyFill="1" applyBorder="1" applyAlignment="1">
      <alignment vertical="center" wrapText="1"/>
    </xf>
    <xf numFmtId="164" fontId="64" fillId="0" borderId="8" xfId="0" applyNumberFormat="1" applyFont="1" applyBorder="1" applyAlignment="1">
      <alignment horizontal="center" vertical="center"/>
    </xf>
    <xf numFmtId="0" fontId="63" fillId="0" borderId="7" xfId="0" applyFont="1" applyBorder="1" applyAlignment="1">
      <alignment horizontal="left" vertical="center" wrapText="1"/>
    </xf>
    <xf numFmtId="0" fontId="61" fillId="0" borderId="1" xfId="0" applyFont="1" applyBorder="1" applyAlignment="1">
      <alignment vertical="center" wrapText="1"/>
    </xf>
    <xf numFmtId="0" fontId="63" fillId="0" borderId="1" xfId="0" applyFont="1" applyBorder="1" applyAlignment="1">
      <alignment vertical="center" wrapText="1"/>
    </xf>
    <xf numFmtId="0" fontId="60" fillId="0" borderId="3" xfId="0" applyFont="1" applyBorder="1" applyAlignment="1">
      <alignment vertical="center"/>
    </xf>
    <xf numFmtId="0" fontId="60" fillId="0" borderId="4" xfId="0" applyFont="1" applyBorder="1" applyAlignment="1">
      <alignment vertical="center"/>
    </xf>
    <xf numFmtId="0" fontId="63" fillId="5" borderId="7" xfId="0" applyFont="1" applyFill="1" applyBorder="1" applyAlignment="1">
      <alignment horizontal="left" vertical="center"/>
    </xf>
    <xf numFmtId="3" fontId="67" fillId="0" borderId="7" xfId="0" applyNumberFormat="1" applyFont="1" applyBorder="1" applyAlignment="1">
      <alignment horizontal="center" vertical="center" wrapText="1"/>
    </xf>
    <xf numFmtId="0" fontId="60" fillId="0" borderId="7" xfId="0" applyFont="1" applyBorder="1" applyAlignment="1">
      <alignment horizontal="center" vertical="center" wrapText="1"/>
    </xf>
    <xf numFmtId="0" fontId="60" fillId="0" borderId="2" xfId="0" applyFont="1" applyBorder="1" applyAlignment="1">
      <alignment vertical="center" wrapText="1"/>
    </xf>
    <xf numFmtId="0" fontId="63" fillId="5" borderId="1" xfId="0" applyFont="1" applyFill="1" applyBorder="1" applyAlignment="1">
      <alignment horizontal="left" vertical="center" wrapText="1"/>
    </xf>
    <xf numFmtId="0" fontId="60" fillId="5" borderId="2" xfId="0" applyFont="1" applyFill="1" applyBorder="1" applyAlignment="1">
      <alignment vertical="center"/>
    </xf>
    <xf numFmtId="0" fontId="63" fillId="5" borderId="1" xfId="0" applyFont="1" applyFill="1" applyBorder="1" applyAlignment="1">
      <alignment vertical="center" wrapText="1"/>
    </xf>
    <xf numFmtId="0" fontId="60" fillId="5" borderId="3" xfId="0" applyFont="1" applyFill="1" applyBorder="1" applyAlignment="1">
      <alignment vertical="center"/>
    </xf>
    <xf numFmtId="0" fontId="60" fillId="5" borderId="4" xfId="0" applyFont="1" applyFill="1" applyBorder="1" applyAlignment="1">
      <alignment vertical="center"/>
    </xf>
    <xf numFmtId="3" fontId="62" fillId="8" borderId="8" xfId="0" applyNumberFormat="1" applyFont="1" applyFill="1" applyBorder="1" applyAlignment="1">
      <alignment horizontal="center" vertical="center"/>
    </xf>
    <xf numFmtId="168" fontId="62" fillId="5" borderId="8" xfId="0" applyNumberFormat="1" applyFont="1" applyFill="1" applyBorder="1" applyAlignment="1">
      <alignment horizontal="center" vertical="center"/>
    </xf>
    <xf numFmtId="3" fontId="62" fillId="5" borderId="8" xfId="0" applyNumberFormat="1" applyFont="1" applyFill="1" applyBorder="1" applyAlignment="1">
      <alignment horizontal="center" vertical="center"/>
    </xf>
    <xf numFmtId="167" fontId="62" fillId="0" borderId="8" xfId="1" applyNumberFormat="1" applyFont="1" applyBorder="1" applyAlignment="1">
      <alignment horizontal="center" vertical="center"/>
    </xf>
    <xf numFmtId="3" fontId="62" fillId="0" borderId="8" xfId="0" applyNumberFormat="1" applyFont="1" applyBorder="1" applyAlignment="1">
      <alignment horizontal="center" vertical="center"/>
    </xf>
    <xf numFmtId="167" fontId="64" fillId="0" borderId="8" xfId="1" applyNumberFormat="1" applyFont="1" applyBorder="1" applyAlignment="1">
      <alignment horizontal="center" vertical="center"/>
    </xf>
    <xf numFmtId="3" fontId="60" fillId="0" borderId="0" xfId="0" applyNumberFormat="1" applyFont="1" applyAlignment="1">
      <alignment horizontal="center" vertical="center"/>
    </xf>
    <xf numFmtId="0" fontId="72" fillId="0" borderId="0" xfId="0" applyFont="1"/>
    <xf numFmtId="0" fontId="73" fillId="0" borderId="0" xfId="0" applyFont="1"/>
    <xf numFmtId="0" fontId="0" fillId="4" borderId="0" xfId="0" applyFill="1"/>
    <xf numFmtId="0" fontId="8" fillId="4" borderId="8" xfId="0" applyFont="1" applyFill="1" applyBorder="1" applyAlignment="1">
      <alignment horizontal="center" vertical="center" wrapText="1"/>
    </xf>
    <xf numFmtId="3" fontId="8" fillId="4" borderId="8" xfId="2" applyNumberFormat="1" applyFont="1" applyFill="1" applyBorder="1" applyAlignment="1">
      <alignment horizontal="center" vertical="center"/>
    </xf>
    <xf numFmtId="9" fontId="55" fillId="4" borderId="8" xfId="0" applyNumberFormat="1" applyFont="1" applyFill="1" applyBorder="1" applyAlignment="1">
      <alignment horizontal="center" vertical="center"/>
    </xf>
    <xf numFmtId="3" fontId="55" fillId="4" borderId="8" xfId="2" applyNumberFormat="1" applyFont="1" applyFill="1" applyBorder="1" applyAlignment="1">
      <alignment horizontal="center" vertical="center"/>
    </xf>
    <xf numFmtId="0" fontId="8" fillId="6" borderId="8" xfId="0" applyFont="1" applyFill="1" applyBorder="1" applyAlignment="1">
      <alignment horizontal="center" vertical="center"/>
    </xf>
    <xf numFmtId="4" fontId="0" fillId="4" borderId="0" xfId="0" applyNumberFormat="1" applyFill="1"/>
    <xf numFmtId="0" fontId="57" fillId="4" borderId="0" xfId="0" applyFont="1" applyFill="1"/>
    <xf numFmtId="43" fontId="0" fillId="4" borderId="0" xfId="1" applyFont="1" applyFill="1" applyBorder="1"/>
    <xf numFmtId="3" fontId="8" fillId="4" borderId="7" xfId="0" applyNumberFormat="1" applyFont="1" applyFill="1" applyBorder="1" applyAlignment="1">
      <alignment horizontal="center" vertical="center" wrapText="1"/>
    </xf>
    <xf numFmtId="3" fontId="8" fillId="4" borderId="58" xfId="0" applyNumberFormat="1" applyFont="1" applyFill="1" applyBorder="1" applyAlignment="1">
      <alignment horizontal="center" vertical="center" wrapText="1"/>
    </xf>
    <xf numFmtId="3" fontId="0" fillId="4" borderId="0" xfId="0" applyNumberFormat="1" applyFill="1"/>
    <xf numFmtId="3" fontId="11" fillId="0" borderId="56" xfId="0" applyNumberFormat="1" applyFont="1" applyBorder="1" applyAlignment="1">
      <alignment horizontal="center" vertical="center"/>
    </xf>
    <xf numFmtId="167" fontId="0" fillId="4" borderId="0" xfId="1" applyNumberFormat="1" applyFont="1" applyFill="1" applyBorder="1"/>
    <xf numFmtId="0" fontId="65" fillId="4" borderId="0" xfId="0" applyFont="1" applyFill="1" applyAlignment="1">
      <alignment wrapText="1"/>
    </xf>
    <xf numFmtId="9" fontId="8" fillId="0" borderId="8" xfId="2" applyFont="1" applyBorder="1" applyAlignment="1">
      <alignment horizontal="center" vertical="center"/>
    </xf>
    <xf numFmtId="164" fontId="0" fillId="4" borderId="0" xfId="2" applyNumberFormat="1" applyFont="1" applyFill="1" applyBorder="1"/>
    <xf numFmtId="164" fontId="8" fillId="0" borderId="8" xfId="2" applyNumberFormat="1" applyFont="1" applyBorder="1" applyAlignment="1">
      <alignment horizontal="center" vertical="center"/>
    </xf>
    <xf numFmtId="3" fontId="7" fillId="3" borderId="8" xfId="0" applyNumberFormat="1" applyFont="1" applyFill="1" applyBorder="1" applyAlignment="1">
      <alignment horizontal="center" vertical="center"/>
    </xf>
    <xf numFmtId="164" fontId="11" fillId="0" borderId="8" xfId="0" applyNumberFormat="1" applyFont="1" applyBorder="1" applyAlignment="1">
      <alignment horizontal="center" vertical="center"/>
    </xf>
    <xf numFmtId="3" fontId="8" fillId="0" borderId="7" xfId="0" applyNumberFormat="1" applyFont="1" applyBorder="1" applyAlignment="1">
      <alignment horizontal="center" vertical="center" wrapText="1"/>
    </xf>
    <xf numFmtId="3" fontId="11" fillId="7" borderId="8" xfId="0" applyNumberFormat="1" applyFont="1" applyFill="1" applyBorder="1" applyAlignment="1">
      <alignment horizontal="center" vertical="center"/>
    </xf>
    <xf numFmtId="3" fontId="8" fillId="7" borderId="8" xfId="0" applyNumberFormat="1" applyFont="1" applyFill="1" applyBorder="1" applyAlignment="1">
      <alignment horizontal="center" vertical="center"/>
    </xf>
    <xf numFmtId="0" fontId="9" fillId="5" borderId="7" xfId="5" applyFont="1" applyFill="1" applyBorder="1" applyAlignment="1">
      <alignment horizontal="left" vertical="center" wrapText="1"/>
    </xf>
    <xf numFmtId="9" fontId="9" fillId="5" borderId="1" xfId="5" applyNumberFormat="1" applyFont="1" applyFill="1" applyBorder="1" applyAlignment="1">
      <alignment horizontal="center" vertical="center" wrapText="1"/>
    </xf>
    <xf numFmtId="3" fontId="64" fillId="4" borderId="0" xfId="0" applyNumberFormat="1" applyFont="1" applyFill="1" applyAlignment="1">
      <alignment horizontal="center" vertical="center"/>
    </xf>
    <xf numFmtId="0" fontId="8" fillId="5" borderId="2" xfId="5" applyFont="1" applyFill="1" applyBorder="1" applyAlignment="1">
      <alignment vertical="center" wrapText="1"/>
    </xf>
    <xf numFmtId="0" fontId="9" fillId="5" borderId="1" xfId="5" applyFont="1" applyFill="1" applyBorder="1" applyAlignment="1">
      <alignment vertical="center" wrapText="1"/>
    </xf>
    <xf numFmtId="0" fontId="8" fillId="0" borderId="26" xfId="0" applyFont="1" applyBorder="1" applyAlignment="1">
      <alignment horizontal="justify" vertical="center"/>
    </xf>
    <xf numFmtId="0" fontId="8" fillId="0" borderId="13" xfId="0" applyFont="1" applyBorder="1" applyAlignment="1">
      <alignment horizontal="justify" vertical="center"/>
    </xf>
    <xf numFmtId="9" fontId="9" fillId="5" borderId="1" xfId="0" applyNumberFormat="1" applyFont="1" applyFill="1" applyBorder="1" applyAlignment="1">
      <alignment horizontal="center" vertical="center" wrapText="1"/>
    </xf>
    <xf numFmtId="3" fontId="60" fillId="4" borderId="0" xfId="0" applyNumberFormat="1" applyFont="1" applyFill="1" applyAlignment="1">
      <alignment horizontal="center" vertical="center"/>
    </xf>
    <xf numFmtId="0" fontId="8" fillId="5" borderId="2" xfId="0" applyFont="1" applyFill="1" applyBorder="1" applyAlignment="1">
      <alignment vertical="center"/>
    </xf>
    <xf numFmtId="0" fontId="8" fillId="0" borderId="13" xfId="0" applyFont="1" applyBorder="1" applyAlignment="1">
      <alignment horizontal="justify" vertical="top"/>
    </xf>
    <xf numFmtId="0" fontId="9" fillId="5" borderId="1" xfId="0" applyFont="1" applyFill="1" applyBorder="1" applyAlignment="1">
      <alignment vertical="top" wrapText="1"/>
    </xf>
    <xf numFmtId="0" fontId="7" fillId="4" borderId="0" xfId="0" applyFont="1" applyFill="1" applyAlignment="1">
      <alignment horizontal="center" vertical="center" wrapText="1"/>
    </xf>
    <xf numFmtId="0" fontId="77" fillId="4" borderId="13" xfId="0" applyFont="1" applyFill="1" applyBorder="1" applyAlignment="1">
      <alignment vertical="top" wrapText="1"/>
    </xf>
    <xf numFmtId="0" fontId="8" fillId="0" borderId="25" xfId="0" applyFont="1" applyBorder="1" applyAlignment="1">
      <alignment wrapText="1"/>
    </xf>
    <xf numFmtId="0" fontId="16" fillId="4" borderId="13" xfId="0" applyFont="1" applyFill="1" applyBorder="1" applyAlignment="1">
      <alignment wrapText="1"/>
    </xf>
    <xf numFmtId="0" fontId="43" fillId="0" borderId="40" xfId="0" applyFont="1" applyBorder="1" applyAlignment="1">
      <alignment wrapText="1"/>
    </xf>
    <xf numFmtId="0" fontId="8" fillId="5" borderId="2" xfId="0" applyFont="1" applyFill="1" applyBorder="1" applyAlignment="1">
      <alignment vertical="center" wrapText="1"/>
    </xf>
    <xf numFmtId="0" fontId="8" fillId="5" borderId="13" xfId="0" applyFont="1" applyFill="1" applyBorder="1" applyAlignment="1">
      <alignment wrapText="1"/>
    </xf>
    <xf numFmtId="0" fontId="8" fillId="4" borderId="13" xfId="0" applyFont="1" applyFill="1" applyBorder="1" applyAlignment="1">
      <alignment wrapText="1"/>
    </xf>
    <xf numFmtId="0" fontId="23" fillId="0" borderId="0" xfId="0" applyFont="1" applyAlignment="1">
      <alignment wrapText="1"/>
    </xf>
    <xf numFmtId="0" fontId="7" fillId="4" borderId="25" xfId="0" applyFont="1" applyFill="1" applyBorder="1" applyAlignment="1">
      <alignment wrapText="1"/>
    </xf>
    <xf numFmtId="0" fontId="5" fillId="4" borderId="13" xfId="0" applyFont="1" applyFill="1" applyBorder="1" applyAlignment="1">
      <alignment vertical="top" wrapText="1"/>
    </xf>
    <xf numFmtId="0" fontId="7" fillId="4" borderId="13" xfId="0" applyFont="1" applyFill="1" applyBorder="1" applyAlignment="1">
      <alignment wrapText="1"/>
    </xf>
    <xf numFmtId="0" fontId="8" fillId="0" borderId="13" xfId="0" applyFont="1" applyBorder="1" applyAlignment="1">
      <alignment wrapText="1"/>
    </xf>
    <xf numFmtId="169" fontId="61" fillId="4" borderId="0" xfId="1" applyNumberFormat="1" applyFont="1" applyFill="1" applyBorder="1" applyAlignment="1">
      <alignment horizontal="center"/>
    </xf>
    <xf numFmtId="169" fontId="61" fillId="4" borderId="0" xfId="1" applyNumberFormat="1" applyFont="1" applyFill="1" applyBorder="1" applyAlignment="1"/>
    <xf numFmtId="169" fontId="0" fillId="4" borderId="0" xfId="0" applyNumberFormat="1" applyFill="1"/>
    <xf numFmtId="0" fontId="78" fillId="0" borderId="13" xfId="0" applyFont="1" applyBorder="1" applyAlignment="1">
      <alignment vertical="top" wrapText="1"/>
    </xf>
    <xf numFmtId="0" fontId="4" fillId="4" borderId="13" xfId="0" applyFont="1" applyFill="1" applyBorder="1" applyAlignment="1">
      <alignment vertical="top" wrapText="1"/>
    </xf>
    <xf numFmtId="169" fontId="79" fillId="0" borderId="13" xfId="1" applyNumberFormat="1" applyFont="1" applyFill="1" applyBorder="1" applyAlignment="1">
      <alignment vertical="top"/>
    </xf>
    <xf numFmtId="0" fontId="5" fillId="4" borderId="25" xfId="0" applyFont="1" applyFill="1" applyBorder="1" applyAlignment="1">
      <alignment wrapText="1"/>
    </xf>
    <xf numFmtId="0" fontId="4" fillId="4" borderId="13" xfId="0" applyFont="1" applyFill="1" applyBorder="1" applyAlignment="1">
      <alignment wrapText="1"/>
    </xf>
    <xf numFmtId="0" fontId="80" fillId="0" borderId="22" xfId="7" applyFont="1" applyBorder="1" applyAlignment="1">
      <alignment horizontal="left" vertical="center" wrapText="1"/>
    </xf>
    <xf numFmtId="167" fontId="81" fillId="0" borderId="59" xfId="1" applyNumberFormat="1" applyFont="1" applyFill="1" applyBorder="1" applyAlignment="1">
      <alignment horizontal="left" vertical="center" wrapText="1"/>
    </xf>
    <xf numFmtId="0" fontId="24" fillId="0" borderId="13" xfId="7" applyFont="1" applyBorder="1" applyAlignment="1">
      <alignment horizontal="left" vertical="center" wrapText="1"/>
    </xf>
    <xf numFmtId="3" fontId="7" fillId="8" borderId="8" xfId="0" applyNumberFormat="1" applyFont="1" applyFill="1" applyBorder="1" applyAlignment="1">
      <alignment horizontal="center" vertical="center"/>
    </xf>
    <xf numFmtId="3" fontId="7" fillId="0" borderId="8" xfId="0" applyNumberFormat="1" applyFont="1" applyBorder="1" applyAlignment="1">
      <alignment horizontal="center" vertical="center"/>
    </xf>
    <xf numFmtId="3" fontId="7" fillId="4" borderId="0" xfId="0" applyNumberFormat="1" applyFont="1" applyFill="1" applyAlignment="1">
      <alignment horizontal="center" vertical="center"/>
    </xf>
    <xf numFmtId="167" fontId="0" fillId="4" borderId="0" xfId="0" applyNumberFormat="1" applyFill="1"/>
    <xf numFmtId="3" fontId="11" fillId="4" borderId="18" xfId="0" applyNumberFormat="1" applyFont="1" applyFill="1" applyBorder="1" applyAlignment="1">
      <alignment horizontal="center" vertical="center"/>
    </xf>
    <xf numFmtId="3" fontId="8" fillId="0" borderId="7" xfId="0" applyNumberFormat="1" applyFont="1" applyBorder="1" applyAlignment="1">
      <alignment vertical="center"/>
    </xf>
    <xf numFmtId="3" fontId="8" fillId="0" borderId="1" xfId="0" applyNumberFormat="1" applyFont="1" applyBorder="1" applyAlignment="1">
      <alignment horizontal="center" vertical="center"/>
    </xf>
    <xf numFmtId="3" fontId="8" fillId="0" borderId="7" xfId="0" applyNumberFormat="1" applyFont="1" applyBorder="1" applyAlignment="1">
      <alignment horizontal="center" vertical="center"/>
    </xf>
    <xf numFmtId="0" fontId="5" fillId="0" borderId="62" xfId="0" applyFont="1" applyBorder="1"/>
    <xf numFmtId="0" fontId="5" fillId="0" borderId="63" xfId="0" applyFont="1" applyBorder="1"/>
    <xf numFmtId="0" fontId="5" fillId="0" borderId="64" xfId="0" applyFont="1" applyBorder="1"/>
    <xf numFmtId="0" fontId="18" fillId="4" borderId="65" xfId="0" applyFont="1" applyFill="1" applyBorder="1" applyAlignment="1">
      <alignment horizontal="left" vertical="center" wrapText="1"/>
    </xf>
    <xf numFmtId="0" fontId="18" fillId="5" borderId="65" xfId="0" applyFont="1" applyFill="1" applyBorder="1" applyAlignment="1">
      <alignment vertical="center" wrapText="1"/>
    </xf>
    <xf numFmtId="0" fontId="7" fillId="4" borderId="70" xfId="0" applyFont="1" applyFill="1" applyBorder="1" applyAlignment="1">
      <alignment horizontal="center" vertical="center" wrapText="1"/>
    </xf>
    <xf numFmtId="0" fontId="8" fillId="4" borderId="72" xfId="0" applyFont="1" applyFill="1" applyBorder="1" applyAlignment="1">
      <alignment horizontal="center" vertical="center" wrapText="1"/>
    </xf>
    <xf numFmtId="0" fontId="75" fillId="0" borderId="73" xfId="0" applyFont="1" applyBorder="1" applyAlignment="1">
      <alignment vertical="center" wrapText="1"/>
    </xf>
    <xf numFmtId="9" fontId="55" fillId="4" borderId="72" xfId="0" applyNumberFormat="1" applyFont="1" applyFill="1" applyBorder="1" applyAlignment="1">
      <alignment horizontal="center" vertical="center"/>
    </xf>
    <xf numFmtId="0" fontId="8" fillId="0" borderId="73" xfId="0" applyFont="1" applyBorder="1" applyAlignment="1">
      <alignment vertical="center" wrapText="1"/>
    </xf>
    <xf numFmtId="0" fontId="8" fillId="4" borderId="74" xfId="0" applyFont="1" applyFill="1" applyBorder="1" applyAlignment="1">
      <alignment horizontal="left" vertical="center" wrapText="1"/>
    </xf>
    <xf numFmtId="0" fontId="8" fillId="6" borderId="72" xfId="0" applyFont="1" applyFill="1" applyBorder="1" applyAlignment="1">
      <alignment horizontal="center" vertical="center"/>
    </xf>
    <xf numFmtId="0" fontId="7" fillId="5" borderId="74" xfId="0" applyFont="1" applyFill="1" applyBorder="1" applyAlignment="1">
      <alignment vertical="center" wrapText="1"/>
    </xf>
    <xf numFmtId="0" fontId="9" fillId="5" borderId="74" xfId="0" applyFont="1" applyFill="1" applyBorder="1" applyAlignment="1">
      <alignment horizontal="left" vertical="center" wrapText="1"/>
    </xf>
    <xf numFmtId="0" fontId="7" fillId="4" borderId="72" xfId="0" applyFont="1" applyFill="1" applyBorder="1" applyAlignment="1">
      <alignment horizontal="center" vertical="center" wrapText="1"/>
    </xf>
    <xf numFmtId="3" fontId="8" fillId="4" borderId="75" xfId="0" applyNumberFormat="1" applyFont="1" applyFill="1" applyBorder="1" applyAlignment="1">
      <alignment horizontal="center" vertical="center" wrapText="1"/>
    </xf>
    <xf numFmtId="164" fontId="8" fillId="4" borderId="72" xfId="0" applyNumberFormat="1" applyFont="1" applyFill="1" applyBorder="1" applyAlignment="1">
      <alignment horizontal="center" vertical="center"/>
    </xf>
    <xf numFmtId="0" fontId="8" fillId="0" borderId="74" xfId="0" applyFont="1" applyBorder="1" applyAlignment="1">
      <alignment horizontal="left" vertical="center" wrapText="1" indent="1"/>
    </xf>
    <xf numFmtId="3" fontId="8" fillId="0" borderId="72" xfId="0" applyNumberFormat="1" applyFont="1" applyBorder="1" applyAlignment="1">
      <alignment horizontal="center" vertical="center"/>
    </xf>
    <xf numFmtId="0" fontId="11" fillId="0" borderId="74" xfId="0" applyFont="1" applyBorder="1" applyAlignment="1">
      <alignment horizontal="left" vertical="center" wrapText="1" indent="1"/>
    </xf>
    <xf numFmtId="3" fontId="11" fillId="0" borderId="72" xfId="0" applyNumberFormat="1" applyFont="1" applyBorder="1" applyAlignment="1">
      <alignment horizontal="center" vertical="center"/>
    </xf>
    <xf numFmtId="0" fontId="11" fillId="0" borderId="76" xfId="0" applyFont="1" applyBorder="1" applyAlignment="1">
      <alignment horizontal="left" vertical="center" wrapText="1" indent="1"/>
    </xf>
    <xf numFmtId="0" fontId="8" fillId="0" borderId="76" xfId="0" applyFont="1" applyBorder="1" applyAlignment="1">
      <alignment horizontal="left" vertical="center" wrapText="1" indent="1"/>
    </xf>
    <xf numFmtId="3" fontId="11" fillId="4" borderId="72" xfId="0" applyNumberFormat="1" applyFont="1" applyFill="1" applyBorder="1" applyAlignment="1">
      <alignment horizontal="center" vertical="center"/>
    </xf>
    <xf numFmtId="9" fontId="8" fillId="0" borderId="72" xfId="2" applyFont="1" applyBorder="1" applyAlignment="1">
      <alignment horizontal="center" vertical="center"/>
    </xf>
    <xf numFmtId="0" fontId="14" fillId="0" borderId="71" xfId="0" applyFont="1" applyBorder="1" applyAlignment="1">
      <alignment horizontal="left" vertical="center" wrapText="1" indent="1"/>
    </xf>
    <xf numFmtId="0" fontId="9" fillId="3" borderId="74" xfId="0" applyFont="1" applyFill="1" applyBorder="1" applyAlignment="1">
      <alignment vertical="center" wrapText="1"/>
    </xf>
    <xf numFmtId="3" fontId="7" fillId="3" borderId="72" xfId="0" applyNumberFormat="1" applyFont="1" applyFill="1" applyBorder="1" applyAlignment="1">
      <alignment horizontal="center" vertical="center"/>
    </xf>
    <xf numFmtId="0" fontId="8" fillId="5" borderId="74" xfId="0" applyFont="1" applyFill="1" applyBorder="1" applyAlignment="1">
      <alignment vertical="center" wrapText="1"/>
    </xf>
    <xf numFmtId="0" fontId="8" fillId="4" borderId="75" xfId="0" applyFont="1" applyFill="1" applyBorder="1" applyAlignment="1">
      <alignment horizontal="left" vertical="center" wrapText="1"/>
    </xf>
    <xf numFmtId="164" fontId="11" fillId="0" borderId="72" xfId="0" applyNumberFormat="1" applyFont="1" applyBorder="1" applyAlignment="1">
      <alignment horizontal="center" vertical="center"/>
    </xf>
    <xf numFmtId="0" fontId="9" fillId="0" borderId="71" xfId="0" applyFont="1" applyBorder="1" applyAlignment="1">
      <alignment horizontal="left" vertical="center" wrapText="1" indent="1"/>
    </xf>
    <xf numFmtId="3" fontId="8" fillId="0" borderId="75" xfId="0" applyNumberFormat="1" applyFont="1" applyBorder="1" applyAlignment="1">
      <alignment horizontal="center" vertical="center" wrapText="1"/>
    </xf>
    <xf numFmtId="3" fontId="8" fillId="7" borderId="72" xfId="0" applyNumberFormat="1" applyFont="1" applyFill="1" applyBorder="1" applyAlignment="1">
      <alignment horizontal="center" vertical="center"/>
    </xf>
    <xf numFmtId="0" fontId="14" fillId="0" borderId="77" xfId="0" applyFont="1" applyBorder="1" applyAlignment="1">
      <alignment horizontal="left" vertical="center" wrapText="1" indent="1"/>
    </xf>
    <xf numFmtId="0" fontId="9" fillId="5" borderId="65" xfId="0" applyFont="1" applyFill="1" applyBorder="1" applyAlignment="1">
      <alignment horizontal="left" vertical="center" wrapText="1"/>
    </xf>
    <xf numFmtId="0" fontId="9" fillId="4" borderId="74" xfId="0" applyFont="1" applyFill="1" applyBorder="1" applyAlignment="1">
      <alignment horizontal="left" vertical="center"/>
    </xf>
    <xf numFmtId="0" fontId="8" fillId="5" borderId="67" xfId="0" applyFont="1" applyFill="1" applyBorder="1" applyAlignment="1">
      <alignment vertical="center"/>
    </xf>
    <xf numFmtId="0" fontId="8" fillId="4" borderId="75" xfId="0" applyFont="1" applyFill="1" applyBorder="1" applyAlignment="1">
      <alignment horizontal="center" vertical="center" wrapText="1"/>
    </xf>
    <xf numFmtId="0" fontId="78" fillId="0" borderId="0" xfId="0" applyFont="1" applyAlignment="1">
      <alignment vertical="top" wrapText="1"/>
    </xf>
    <xf numFmtId="169" fontId="79" fillId="0" borderId="78" xfId="1" applyNumberFormat="1" applyFont="1" applyFill="1" applyBorder="1" applyAlignment="1">
      <alignment vertical="top"/>
    </xf>
    <xf numFmtId="0" fontId="24" fillId="4" borderId="78" xfId="6" applyFont="1" applyFill="1" applyBorder="1" applyAlignment="1">
      <alignment horizontal="center" vertical="center"/>
    </xf>
    <xf numFmtId="0" fontId="14" fillId="4" borderId="73" xfId="0" applyFont="1" applyFill="1" applyBorder="1" applyAlignment="1">
      <alignment horizontal="left" vertical="center" wrapText="1" indent="1"/>
    </xf>
    <xf numFmtId="3" fontId="11" fillId="4" borderId="0" xfId="0" applyNumberFormat="1" applyFont="1" applyFill="1" applyAlignment="1">
      <alignment horizontal="center" vertical="center"/>
    </xf>
    <xf numFmtId="3" fontId="8" fillId="0" borderId="74" xfId="0" applyNumberFormat="1" applyFont="1" applyBorder="1" applyAlignment="1">
      <alignment horizontal="center" vertical="center"/>
    </xf>
    <xf numFmtId="0" fontId="11" fillId="0" borderId="71" xfId="0" applyFont="1" applyBorder="1" applyAlignment="1">
      <alignment horizontal="left" vertical="center" wrapText="1" indent="1"/>
    </xf>
    <xf numFmtId="0" fontId="14" fillId="0" borderId="79" xfId="0" applyFont="1" applyBorder="1" applyAlignment="1">
      <alignment horizontal="left" vertical="center" wrapText="1" indent="1"/>
    </xf>
    <xf numFmtId="0" fontId="9" fillId="5" borderId="74" xfId="0" applyFont="1" applyFill="1" applyBorder="1" applyAlignment="1">
      <alignment horizontal="left" vertical="center"/>
    </xf>
    <xf numFmtId="0" fontId="9" fillId="8" borderId="74" xfId="0" applyFont="1" applyFill="1" applyBorder="1" applyAlignment="1">
      <alignment vertical="center" wrapText="1"/>
    </xf>
    <xf numFmtId="3" fontId="7" fillId="8" borderId="72" xfId="0" applyNumberFormat="1" applyFont="1" applyFill="1" applyBorder="1" applyAlignment="1">
      <alignment horizontal="center" vertical="center"/>
    </xf>
    <xf numFmtId="3" fontId="7" fillId="5" borderId="72" xfId="0" applyNumberFormat="1" applyFont="1" applyFill="1" applyBorder="1" applyAlignment="1">
      <alignment horizontal="center" vertical="center"/>
    </xf>
    <xf numFmtId="3" fontId="7" fillId="0" borderId="72" xfId="0" applyNumberFormat="1" applyFont="1" applyBorder="1" applyAlignment="1">
      <alignment horizontal="center" vertical="center"/>
    </xf>
    <xf numFmtId="0" fontId="9" fillId="3" borderId="80" xfId="0" applyFont="1" applyFill="1" applyBorder="1" applyAlignment="1">
      <alignment vertical="center" wrapText="1"/>
    </xf>
    <xf numFmtId="3" fontId="7" fillId="3" borderId="81" xfId="0" applyNumberFormat="1" applyFont="1" applyFill="1" applyBorder="1" applyAlignment="1">
      <alignment horizontal="center" vertical="center"/>
    </xf>
    <xf numFmtId="3" fontId="7" fillId="3" borderId="82" xfId="0" applyNumberFormat="1" applyFont="1" applyFill="1" applyBorder="1" applyAlignment="1">
      <alignment horizontal="center" vertical="center"/>
    </xf>
    <xf numFmtId="0" fontId="8" fillId="9" borderId="7" xfId="0" applyFont="1" applyFill="1" applyBorder="1" applyAlignment="1">
      <alignment horizontal="left" vertical="center" wrapText="1"/>
    </xf>
    <xf numFmtId="1" fontId="8" fillId="9" borderId="8" xfId="0" applyNumberFormat="1" applyFont="1" applyFill="1" applyBorder="1" applyAlignment="1">
      <alignment horizontal="center" vertical="center"/>
    </xf>
    <xf numFmtId="1" fontId="8" fillId="6" borderId="8" xfId="0" applyNumberFormat="1" applyFont="1" applyFill="1" applyBorder="1" applyAlignment="1">
      <alignment horizontal="center" vertical="center"/>
    </xf>
    <xf numFmtId="1" fontId="8" fillId="6" borderId="8" xfId="0" applyNumberFormat="1" applyFont="1" applyFill="1" applyBorder="1" applyAlignment="1">
      <alignment horizontal="center" vertical="center" wrapText="1"/>
    </xf>
    <xf numFmtId="0" fontId="55" fillId="9" borderId="7" xfId="0" applyFont="1" applyFill="1" applyBorder="1" applyAlignment="1">
      <alignment horizontal="left" vertical="center" wrapText="1"/>
    </xf>
    <xf numFmtId="1" fontId="55" fillId="6" borderId="8" xfId="0" applyNumberFormat="1" applyFont="1" applyFill="1" applyBorder="1" applyAlignment="1">
      <alignment horizontal="center" vertical="center" wrapText="1"/>
    </xf>
    <xf numFmtId="0" fontId="23" fillId="6" borderId="7" xfId="0" applyFont="1" applyFill="1" applyBorder="1" applyAlignment="1">
      <alignment vertical="center" wrapText="1"/>
    </xf>
    <xf numFmtId="1" fontId="22" fillId="6" borderId="6" xfId="0" applyNumberFormat="1" applyFont="1" applyFill="1" applyBorder="1" applyAlignment="1">
      <alignment horizontal="center" vertical="center"/>
    </xf>
    <xf numFmtId="9" fontId="23" fillId="6" borderId="6" xfId="0" applyNumberFormat="1" applyFont="1" applyFill="1" applyBorder="1" applyAlignment="1">
      <alignment horizontal="center" vertical="center"/>
    </xf>
    <xf numFmtId="3" fontId="22" fillId="6" borderId="83" xfId="2" applyNumberFormat="1" applyFont="1" applyFill="1" applyBorder="1" applyAlignment="1">
      <alignment horizontal="center" vertical="center"/>
    </xf>
    <xf numFmtId="9" fontId="23" fillId="6" borderId="84" xfId="0" applyNumberFormat="1" applyFont="1" applyFill="1" applyBorder="1" applyAlignment="1">
      <alignment horizontal="center" vertical="center"/>
    </xf>
    <xf numFmtId="9" fontId="23" fillId="6" borderId="85" xfId="0" applyNumberFormat="1" applyFont="1" applyFill="1" applyBorder="1" applyAlignment="1">
      <alignment horizontal="center" vertical="center"/>
    </xf>
    <xf numFmtId="0" fontId="23" fillId="4" borderId="7" xfId="0" applyFont="1" applyFill="1" applyBorder="1" applyAlignment="1">
      <alignment horizontal="left" vertical="center" wrapText="1" indent="1"/>
    </xf>
    <xf numFmtId="3" fontId="8" fillId="4" borderId="8" xfId="0" applyNumberFormat="1" applyFont="1" applyFill="1" applyBorder="1" applyAlignment="1">
      <alignment horizontal="center" vertical="center"/>
    </xf>
    <xf numFmtId="0" fontId="26" fillId="4" borderId="7" xfId="0" applyFont="1" applyFill="1" applyBorder="1" applyAlignment="1">
      <alignment horizontal="left" vertical="center" wrapText="1" indent="1"/>
    </xf>
    <xf numFmtId="1" fontId="8" fillId="4" borderId="8" xfId="8" applyNumberFormat="1" applyFont="1" applyFill="1" applyBorder="1" applyAlignment="1">
      <alignment horizontal="center" vertical="center"/>
    </xf>
    <xf numFmtId="164" fontId="8" fillId="4" borderId="8" xfId="2" applyNumberFormat="1" applyFont="1" applyFill="1" applyBorder="1" applyAlignment="1">
      <alignment horizontal="center" vertical="center"/>
    </xf>
    <xf numFmtId="9" fontId="8" fillId="4" borderId="8" xfId="2" applyFont="1" applyFill="1" applyBorder="1" applyAlignment="1">
      <alignment horizontal="center" vertical="center"/>
    </xf>
    <xf numFmtId="9" fontId="23" fillId="4" borderId="8" xfId="2" applyFont="1" applyFill="1" applyBorder="1" applyAlignment="1">
      <alignment horizontal="center" vertical="center"/>
    </xf>
    <xf numFmtId="0" fontId="9" fillId="5" borderId="7" xfId="0" applyFont="1" applyFill="1" applyBorder="1" applyAlignment="1">
      <alignment horizontal="left" vertical="center"/>
    </xf>
    <xf numFmtId="0" fontId="8" fillId="4" borderId="7" xfId="0" applyFont="1" applyFill="1" applyBorder="1" applyAlignment="1">
      <alignment horizontal="left" vertical="center" wrapText="1" indent="1"/>
    </xf>
    <xf numFmtId="0" fontId="11" fillId="4" borderId="7" xfId="0" applyFont="1" applyFill="1" applyBorder="1" applyAlignment="1">
      <alignment horizontal="left" vertical="center" wrapText="1" indent="1"/>
    </xf>
    <xf numFmtId="0" fontId="14" fillId="4" borderId="27" xfId="0" applyFont="1" applyFill="1" applyBorder="1" applyAlignment="1">
      <alignment horizontal="left" vertical="center" wrapText="1" indent="1"/>
    </xf>
    <xf numFmtId="0" fontId="9" fillId="4" borderId="7" xfId="0" applyFont="1" applyFill="1" applyBorder="1" applyAlignment="1">
      <alignment horizontal="left" vertical="center" wrapText="1"/>
    </xf>
    <xf numFmtId="9" fontId="9" fillId="4" borderId="1" xfId="0" applyNumberFormat="1" applyFont="1" applyFill="1" applyBorder="1" applyAlignment="1">
      <alignment horizontal="center" vertical="center" wrapText="1"/>
    </xf>
    <xf numFmtId="168" fontId="8" fillId="4" borderId="7" xfId="0" applyNumberFormat="1" applyFont="1" applyFill="1" applyBorder="1" applyAlignment="1">
      <alignment horizontal="center" vertical="center" wrapText="1"/>
    </xf>
    <xf numFmtId="168" fontId="11" fillId="4" borderId="8" xfId="0" applyNumberFormat="1" applyFont="1" applyFill="1" applyBorder="1" applyAlignment="1">
      <alignment horizontal="center" vertical="center"/>
    </xf>
    <xf numFmtId="168" fontId="8" fillId="4" borderId="8" xfId="0" applyNumberFormat="1" applyFont="1" applyFill="1" applyBorder="1" applyAlignment="1">
      <alignment horizontal="center" vertical="center"/>
    </xf>
    <xf numFmtId="0" fontId="14" fillId="0" borderId="20" xfId="0" applyFont="1" applyBorder="1" applyAlignment="1">
      <alignment horizontal="left" vertical="center" wrapText="1" indent="1"/>
    </xf>
    <xf numFmtId="0" fontId="14" fillId="4" borderId="20" xfId="0" applyFont="1" applyFill="1" applyBorder="1" applyAlignment="1">
      <alignment horizontal="left" vertical="center" wrapText="1" indent="1"/>
    </xf>
    <xf numFmtId="0" fontId="14" fillId="0" borderId="27" xfId="0" applyFont="1" applyBorder="1" applyAlignment="1">
      <alignment horizontal="left" vertical="center" wrapText="1" indent="1"/>
    </xf>
    <xf numFmtId="0" fontId="9" fillId="8" borderId="7" xfId="0" applyFont="1" applyFill="1" applyBorder="1" applyAlignment="1">
      <alignment vertical="center" wrapText="1"/>
    </xf>
    <xf numFmtId="0" fontId="3" fillId="0" borderId="0" xfId="5" applyFont="1" applyAlignment="1">
      <alignment horizontal="center"/>
    </xf>
    <xf numFmtId="0" fontId="1" fillId="0" borderId="0" xfId="5"/>
    <xf numFmtId="0" fontId="58" fillId="4" borderId="1" xfId="5" applyFont="1" applyFill="1" applyBorder="1" applyAlignment="1">
      <alignment horizontal="left" vertical="center" wrapText="1"/>
    </xf>
    <xf numFmtId="0" fontId="58" fillId="5" borderId="1" xfId="5" applyFont="1" applyFill="1" applyBorder="1" applyAlignment="1">
      <alignment vertical="center" wrapText="1"/>
    </xf>
    <xf numFmtId="0" fontId="59" fillId="5" borderId="3" xfId="5" applyFont="1" applyFill="1" applyBorder="1" applyAlignment="1">
      <alignment horizontal="center" vertical="center"/>
    </xf>
    <xf numFmtId="0" fontId="60" fillId="4" borderId="6" xfId="5" applyFont="1" applyFill="1" applyBorder="1" applyAlignment="1">
      <alignment horizontal="center" vertical="center" wrapText="1"/>
    </xf>
    <xf numFmtId="0" fontId="60" fillId="4" borderId="7" xfId="5" applyFont="1" applyFill="1" applyBorder="1" applyAlignment="1">
      <alignment horizontal="center" vertical="center" wrapText="1"/>
    </xf>
    <xf numFmtId="0" fontId="60" fillId="4" borderId="8" xfId="5" applyFont="1" applyFill="1" applyBorder="1" applyAlignment="1">
      <alignment horizontal="center" vertical="center" wrapText="1"/>
    </xf>
    <xf numFmtId="0" fontId="59" fillId="0" borderId="7" xfId="5" applyFont="1" applyBorder="1" applyAlignment="1">
      <alignment horizontal="left" vertical="center" wrapText="1"/>
    </xf>
    <xf numFmtId="9" fontId="59" fillId="0" borderId="8" xfId="5" applyNumberFormat="1" applyFont="1" applyBorder="1" applyAlignment="1">
      <alignment horizontal="center" vertical="center"/>
    </xf>
    <xf numFmtId="0" fontId="29" fillId="5" borderId="7" xfId="5" applyFont="1" applyFill="1" applyBorder="1" applyAlignment="1">
      <alignment vertical="center" wrapText="1"/>
    </xf>
    <xf numFmtId="0" fontId="60" fillId="4" borderId="7" xfId="5" applyFont="1" applyFill="1" applyBorder="1" applyAlignment="1">
      <alignment horizontal="left" vertical="center" wrapText="1"/>
    </xf>
    <xf numFmtId="3" fontId="60" fillId="4" borderId="8" xfId="9" applyNumberFormat="1" applyFont="1" applyFill="1" applyBorder="1" applyAlignment="1">
      <alignment horizontal="center" vertical="center"/>
    </xf>
    <xf numFmtId="9" fontId="82" fillId="4" borderId="8" xfId="5" applyNumberFormat="1" applyFont="1" applyFill="1" applyBorder="1" applyAlignment="1">
      <alignment horizontal="center" vertical="center"/>
    </xf>
    <xf numFmtId="3" fontId="82" fillId="4" borderId="8" xfId="9" applyNumberFormat="1" applyFont="1" applyFill="1" applyBorder="1" applyAlignment="1">
      <alignment horizontal="center" vertical="center"/>
    </xf>
    <xf numFmtId="0" fontId="63" fillId="5" borderId="7" xfId="5" applyFont="1" applyFill="1" applyBorder="1" applyAlignment="1">
      <alignment horizontal="left" vertical="center" wrapText="1"/>
    </xf>
    <xf numFmtId="0" fontId="62" fillId="4" borderId="6" xfId="5" applyFont="1" applyFill="1" applyBorder="1" applyAlignment="1">
      <alignment horizontal="center" vertical="center" wrapText="1"/>
    </xf>
    <xf numFmtId="0" fontId="62" fillId="4" borderId="8" xfId="5" applyFont="1" applyFill="1" applyBorder="1" applyAlignment="1">
      <alignment horizontal="center" vertical="center" wrapText="1"/>
    </xf>
    <xf numFmtId="3" fontId="60" fillId="4" borderId="7" xfId="5" applyNumberFormat="1" applyFont="1" applyFill="1" applyBorder="1" applyAlignment="1">
      <alignment horizontal="center" vertical="center" wrapText="1"/>
    </xf>
    <xf numFmtId="164" fontId="60" fillId="4" borderId="8" xfId="5" applyNumberFormat="1" applyFont="1" applyFill="1" applyBorder="1" applyAlignment="1">
      <alignment horizontal="center" vertical="center"/>
    </xf>
    <xf numFmtId="3" fontId="1" fillId="0" borderId="0" xfId="5" applyNumberFormat="1"/>
    <xf numFmtId="0" fontId="36" fillId="0" borderId="7" xfId="5" applyFont="1" applyBorder="1" applyAlignment="1">
      <alignment horizontal="left" vertical="center" wrapText="1" indent="1"/>
    </xf>
    <xf numFmtId="3" fontId="60" fillId="0" borderId="8" xfId="5" applyNumberFormat="1" applyFont="1" applyBorder="1" applyAlignment="1">
      <alignment horizontal="center" vertical="center"/>
    </xf>
    <xf numFmtId="0" fontId="44" fillId="0" borderId="7" xfId="5" applyFont="1" applyBorder="1" applyAlignment="1">
      <alignment horizontal="left" vertical="center" wrapText="1" indent="1"/>
    </xf>
    <xf numFmtId="3" fontId="64" fillId="4" borderId="8" xfId="5" applyNumberFormat="1" applyFont="1" applyFill="1" applyBorder="1" applyAlignment="1">
      <alignment horizontal="center" vertical="center"/>
    </xf>
    <xf numFmtId="3" fontId="64" fillId="0" borderId="8" xfId="5" applyNumberFormat="1" applyFont="1" applyBorder="1" applyAlignment="1">
      <alignment horizontal="center" vertical="center"/>
    </xf>
    <xf numFmtId="3" fontId="60" fillId="4" borderId="8" xfId="5" applyNumberFormat="1" applyFont="1" applyFill="1" applyBorder="1" applyAlignment="1">
      <alignment horizontal="center" vertical="center"/>
    </xf>
    <xf numFmtId="3" fontId="60" fillId="0" borderId="8" xfId="9" applyNumberFormat="1" applyFont="1" applyBorder="1" applyAlignment="1">
      <alignment horizontal="center" vertical="center"/>
    </xf>
    <xf numFmtId="164" fontId="0" fillId="0" borderId="0" xfId="9" applyNumberFormat="1" applyFont="1"/>
    <xf numFmtId="164" fontId="60" fillId="0" borderId="8" xfId="9" applyNumberFormat="1" applyFont="1" applyBorder="1" applyAlignment="1">
      <alignment horizontal="center" vertical="center"/>
    </xf>
    <xf numFmtId="9" fontId="60" fillId="0" borderId="8" xfId="9" applyFont="1" applyBorder="1" applyAlignment="1">
      <alignment horizontal="center" vertical="center"/>
    </xf>
    <xf numFmtId="0" fontId="51" fillId="0" borderId="20" xfId="5" applyFont="1" applyBorder="1" applyAlignment="1">
      <alignment horizontal="left" vertical="center" wrapText="1" indent="1"/>
    </xf>
    <xf numFmtId="0" fontId="40" fillId="3" borderId="7" xfId="5" applyFont="1" applyFill="1" applyBorder="1" applyAlignment="1">
      <alignment vertical="center" wrapText="1"/>
    </xf>
    <xf numFmtId="3" fontId="62" fillId="3" borderId="8" xfId="5" applyNumberFormat="1" applyFont="1" applyFill="1" applyBorder="1" applyAlignment="1">
      <alignment horizontal="center" vertical="center"/>
    </xf>
    <xf numFmtId="0" fontId="60" fillId="5" borderId="7" xfId="5" applyFont="1" applyFill="1" applyBorder="1" applyAlignment="1">
      <alignment vertical="center" wrapText="1"/>
    </xf>
    <xf numFmtId="164" fontId="64" fillId="0" borderId="8" xfId="5" applyNumberFormat="1" applyFont="1" applyBorder="1" applyAlignment="1">
      <alignment horizontal="center" vertical="center"/>
    </xf>
    <xf numFmtId="0" fontId="40" fillId="0" borderId="20" xfId="5" applyFont="1" applyBorder="1" applyAlignment="1">
      <alignment horizontal="left" vertical="center" wrapText="1" indent="1"/>
    </xf>
    <xf numFmtId="3" fontId="60" fillId="0" borderId="7" xfId="5" applyNumberFormat="1" applyFont="1" applyBorder="1" applyAlignment="1">
      <alignment horizontal="center" vertical="center" wrapText="1"/>
    </xf>
    <xf numFmtId="0" fontId="83" fillId="0" borderId="7" xfId="5" applyFont="1" applyBorder="1" applyAlignment="1">
      <alignment horizontal="left" vertical="center" wrapText="1"/>
    </xf>
    <xf numFmtId="0" fontId="59" fillId="0" borderId="6" xfId="5" applyFont="1" applyBorder="1" applyAlignment="1">
      <alignment horizontal="center" vertical="center" wrapText="1"/>
    </xf>
    <xf numFmtId="0" fontId="59" fillId="0" borderId="7" xfId="5" applyFont="1" applyBorder="1" applyAlignment="1">
      <alignment horizontal="center" vertical="center" wrapText="1"/>
    </xf>
    <xf numFmtId="0" fontId="58" fillId="0" borderId="8" xfId="5" applyFont="1" applyBorder="1" applyAlignment="1">
      <alignment horizontal="center" vertical="center" wrapText="1"/>
    </xf>
    <xf numFmtId="3" fontId="59" fillId="0" borderId="7" xfId="5" applyNumberFormat="1" applyFont="1" applyBorder="1" applyAlignment="1">
      <alignment horizontal="center" vertical="center" wrapText="1"/>
    </xf>
    <xf numFmtId="164" fontId="59" fillId="0" borderId="8" xfId="5" applyNumberFormat="1" applyFont="1" applyBorder="1" applyAlignment="1">
      <alignment horizontal="center" vertical="center"/>
    </xf>
    <xf numFmtId="0" fontId="59" fillId="0" borderId="7" xfId="5" applyFont="1" applyBorder="1" applyAlignment="1">
      <alignment horizontal="left" vertical="center" wrapText="1" indent="1"/>
    </xf>
    <xf numFmtId="3" fontId="59" fillId="0" borderId="8" xfId="5" applyNumberFormat="1" applyFont="1" applyBorder="1" applyAlignment="1">
      <alignment horizontal="center" vertical="center"/>
    </xf>
    <xf numFmtId="0" fontId="85" fillId="0" borderId="7" xfId="5" applyFont="1" applyBorder="1" applyAlignment="1">
      <alignment horizontal="left" vertical="center" wrapText="1" indent="1"/>
    </xf>
    <xf numFmtId="3" fontId="85" fillId="0" borderId="8" xfId="5" applyNumberFormat="1" applyFont="1" applyBorder="1" applyAlignment="1">
      <alignment horizontal="center" vertical="center"/>
    </xf>
    <xf numFmtId="9" fontId="59" fillId="0" borderId="8" xfId="9" applyFont="1" applyFill="1" applyBorder="1" applyAlignment="1">
      <alignment horizontal="center" vertical="center"/>
    </xf>
    <xf numFmtId="164" fontId="0" fillId="0" borderId="0" xfId="9" applyNumberFormat="1" applyFont="1" applyFill="1"/>
    <xf numFmtId="164" fontId="59" fillId="0" borderId="8" xfId="9" applyNumberFormat="1" applyFont="1" applyFill="1" applyBorder="1" applyAlignment="1">
      <alignment horizontal="center" vertical="center"/>
    </xf>
    <xf numFmtId="0" fontId="86" fillId="0" borderId="20" xfId="5" applyFont="1" applyBorder="1" applyAlignment="1">
      <alignment horizontal="left" vertical="center" wrapText="1" indent="1"/>
    </xf>
    <xf numFmtId="0" fontId="83" fillId="0" borderId="7" xfId="5" applyFont="1" applyBorder="1" applyAlignment="1">
      <alignment vertical="center" wrapText="1"/>
    </xf>
    <xf numFmtId="3" fontId="58" fillId="0" borderId="8" xfId="5" applyNumberFormat="1" applyFont="1" applyBorder="1" applyAlignment="1">
      <alignment horizontal="center" vertical="center"/>
    </xf>
    <xf numFmtId="9" fontId="63" fillId="5" borderId="1" xfId="5" applyNumberFormat="1" applyFont="1" applyFill="1" applyBorder="1" applyAlignment="1">
      <alignment horizontal="center" vertical="center" wrapText="1"/>
    </xf>
    <xf numFmtId="9" fontId="59" fillId="4" borderId="3" xfId="5" applyNumberFormat="1" applyFont="1" applyFill="1" applyBorder="1" applyAlignment="1">
      <alignment vertical="center"/>
    </xf>
    <xf numFmtId="9" fontId="59" fillId="4" borderId="4" xfId="5" applyNumberFormat="1" applyFont="1" applyFill="1" applyBorder="1" applyAlignment="1">
      <alignment vertical="center"/>
    </xf>
    <xf numFmtId="0" fontId="63" fillId="5" borderId="7" xfId="5" applyFont="1" applyFill="1" applyBorder="1" applyAlignment="1">
      <alignment horizontal="left" vertical="center"/>
    </xf>
    <xf numFmtId="0" fontId="51" fillId="0" borderId="27" xfId="5" applyFont="1" applyBorder="1" applyAlignment="1">
      <alignment horizontal="left" vertical="center" wrapText="1" indent="1"/>
    </xf>
    <xf numFmtId="0" fontId="63" fillId="5" borderId="1" xfId="5" applyFont="1" applyFill="1" applyBorder="1" applyAlignment="1">
      <alignment horizontal="left" vertical="center" wrapText="1"/>
    </xf>
    <xf numFmtId="9" fontId="59" fillId="5" borderId="3" xfId="5" applyNumberFormat="1" applyFont="1" applyFill="1" applyBorder="1" applyAlignment="1">
      <alignment horizontal="center" vertical="center"/>
    </xf>
    <xf numFmtId="9" fontId="59" fillId="5" borderId="4" xfId="5" applyNumberFormat="1" applyFont="1" applyFill="1" applyBorder="1" applyAlignment="1">
      <alignment vertical="center"/>
    </xf>
    <xf numFmtId="0" fontId="60" fillId="5" borderId="2" xfId="5" applyFont="1" applyFill="1" applyBorder="1" applyAlignment="1">
      <alignment vertical="center"/>
    </xf>
    <xf numFmtId="0" fontId="63" fillId="5" borderId="1" xfId="5" applyFont="1" applyFill="1" applyBorder="1" applyAlignment="1">
      <alignment vertical="center" wrapText="1"/>
    </xf>
    <xf numFmtId="0" fontId="60" fillId="5" borderId="3" xfId="5" applyFont="1" applyFill="1" applyBorder="1" applyAlignment="1">
      <alignment vertical="center"/>
    </xf>
    <xf numFmtId="0" fontId="60" fillId="5" borderId="4" xfId="5" applyFont="1" applyFill="1" applyBorder="1" applyAlignment="1">
      <alignment vertical="center"/>
    </xf>
    <xf numFmtId="0" fontId="63" fillId="5" borderId="7" xfId="5" applyFont="1" applyFill="1" applyBorder="1" applyAlignment="1">
      <alignment horizontal="left" vertical="top" wrapText="1"/>
    </xf>
    <xf numFmtId="0" fontId="63" fillId="5" borderId="7" xfId="5" applyFont="1" applyFill="1" applyBorder="1" applyAlignment="1">
      <alignment horizontal="center" vertical="center" wrapText="1"/>
    </xf>
    <xf numFmtId="0" fontId="40" fillId="8" borderId="7" xfId="5" applyFont="1" applyFill="1" applyBorder="1" applyAlignment="1">
      <alignment vertical="center" wrapText="1"/>
    </xf>
    <xf numFmtId="3" fontId="62" fillId="8" borderId="8" xfId="5" applyNumberFormat="1" applyFont="1" applyFill="1" applyBorder="1" applyAlignment="1">
      <alignment horizontal="center" vertical="center"/>
    </xf>
    <xf numFmtId="3" fontId="62" fillId="5" borderId="8" xfId="5" applyNumberFormat="1" applyFont="1" applyFill="1" applyBorder="1" applyAlignment="1">
      <alignment horizontal="center" vertical="center"/>
    </xf>
    <xf numFmtId="3" fontId="62" fillId="0" borderId="8" xfId="5" applyNumberFormat="1" applyFont="1" applyBorder="1" applyAlignment="1">
      <alignment horizontal="center" vertical="center"/>
    </xf>
    <xf numFmtId="0" fontId="29" fillId="0" borderId="0" xfId="5" applyFont="1" applyAlignment="1">
      <alignment horizontal="left" vertical="center" wrapText="1" indent="1"/>
    </xf>
    <xf numFmtId="3" fontId="60" fillId="0" borderId="0" xfId="5" applyNumberFormat="1" applyFont="1" applyAlignment="1">
      <alignment horizontal="center" vertical="center"/>
    </xf>
    <xf numFmtId="0" fontId="76" fillId="4" borderId="1" xfId="0" applyFont="1" applyFill="1" applyBorder="1" applyAlignment="1">
      <alignment horizontal="left" vertical="center" wrapText="1"/>
    </xf>
    <xf numFmtId="0" fontId="76" fillId="5" borderId="1" xfId="0" applyFont="1" applyFill="1" applyBorder="1" applyAlignment="1">
      <alignment vertical="center" wrapText="1"/>
    </xf>
    <xf numFmtId="0" fontId="36" fillId="4" borderId="6"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88" fillId="4" borderId="7" xfId="0" applyFont="1" applyFill="1" applyBorder="1" applyAlignment="1">
      <alignment vertical="center" wrapText="1"/>
    </xf>
    <xf numFmtId="9" fontId="89" fillId="4" borderId="8" xfId="3" applyNumberFormat="1" applyFont="1" applyFill="1" applyBorder="1" applyAlignment="1">
      <alignment horizontal="center" vertical="center"/>
    </xf>
    <xf numFmtId="0" fontId="90" fillId="5" borderId="7" xfId="0" applyFont="1" applyFill="1" applyBorder="1" applyAlignment="1">
      <alignment vertical="center" wrapText="1"/>
    </xf>
    <xf numFmtId="0" fontId="88" fillId="4" borderId="7" xfId="0" applyFont="1" applyFill="1" applyBorder="1" applyAlignment="1">
      <alignment horizontal="left" vertical="center" wrapText="1"/>
    </xf>
    <xf numFmtId="0" fontId="91" fillId="5" borderId="7" xfId="0" applyFont="1" applyFill="1" applyBorder="1" applyAlignment="1">
      <alignment horizontal="left" vertical="center" wrapText="1"/>
    </xf>
    <xf numFmtId="0" fontId="75" fillId="4" borderId="7" xfId="0" applyFont="1" applyFill="1" applyBorder="1" applyAlignment="1">
      <alignment horizontal="left" vertical="center" wrapText="1"/>
    </xf>
    <xf numFmtId="3" fontId="92" fillId="4" borderId="7" xfId="3" applyNumberFormat="1" applyFont="1" applyFill="1" applyBorder="1" applyAlignment="1">
      <alignment horizontal="center" vertical="center" wrapText="1"/>
    </xf>
    <xf numFmtId="0" fontId="75" fillId="0" borderId="7" xfId="0" applyFont="1" applyBorder="1" applyAlignment="1">
      <alignment horizontal="left" vertical="center" wrapText="1" indent="1"/>
    </xf>
    <xf numFmtId="3" fontId="75" fillId="4" borderId="8" xfId="0" applyNumberFormat="1" applyFont="1" applyFill="1" applyBorder="1" applyAlignment="1">
      <alignment horizontal="center" vertical="center"/>
    </xf>
    <xf numFmtId="3" fontId="75" fillId="0" borderId="8" xfId="0" applyNumberFormat="1" applyFont="1" applyBorder="1" applyAlignment="1">
      <alignment horizontal="center" vertical="center"/>
    </xf>
    <xf numFmtId="0" fontId="95" fillId="0" borderId="7" xfId="0" applyFont="1" applyBorder="1" applyAlignment="1">
      <alignment horizontal="left" vertical="center" wrapText="1" indent="1"/>
    </xf>
    <xf numFmtId="3" fontId="96" fillId="4" borderId="8" xfId="0" applyNumberFormat="1" applyFont="1" applyFill="1" applyBorder="1" applyAlignment="1">
      <alignment horizontal="center" vertical="center"/>
    </xf>
    <xf numFmtId="3" fontId="95" fillId="0" borderId="8" xfId="0" applyNumberFormat="1" applyFont="1" applyBorder="1" applyAlignment="1">
      <alignment horizontal="center" vertical="center"/>
    </xf>
    <xf numFmtId="3" fontId="95" fillId="4" borderId="8" xfId="0" applyNumberFormat="1" applyFont="1" applyFill="1" applyBorder="1" applyAlignment="1">
      <alignment horizontal="center" vertical="center"/>
    </xf>
    <xf numFmtId="164" fontId="75" fillId="0" borderId="8" xfId="2" applyNumberFormat="1" applyFont="1" applyBorder="1" applyAlignment="1">
      <alignment horizontal="center" vertical="center"/>
    </xf>
    <xf numFmtId="9" fontId="75" fillId="0" borderId="8" xfId="2" applyFont="1" applyBorder="1" applyAlignment="1">
      <alignment horizontal="center" vertical="center"/>
    </xf>
    <xf numFmtId="0" fontId="97" fillId="0" borderId="20" xfId="0" applyFont="1" applyBorder="1" applyAlignment="1">
      <alignment horizontal="left" vertical="center" wrapText="1" indent="1"/>
    </xf>
    <xf numFmtId="0" fontId="91" fillId="3" borderId="7" xfId="0" applyFont="1" applyFill="1" applyBorder="1" applyAlignment="1">
      <alignment vertical="center" wrapText="1"/>
    </xf>
    <xf numFmtId="0" fontId="75" fillId="5" borderId="7" xfId="0" applyFont="1" applyFill="1" applyBorder="1" applyAlignment="1">
      <alignment vertical="center" wrapText="1"/>
    </xf>
    <xf numFmtId="0" fontId="62" fillId="4" borderId="6" xfId="0" applyFont="1" applyFill="1" applyBorder="1" applyAlignment="1">
      <alignment horizontal="center" vertical="center" wrapText="1"/>
    </xf>
    <xf numFmtId="0" fontId="91" fillId="0" borderId="20" xfId="0" applyFont="1" applyBorder="1" applyAlignment="1">
      <alignment horizontal="left" vertical="center" wrapText="1" indent="1"/>
    </xf>
    <xf numFmtId="0" fontId="91" fillId="0" borderId="7" xfId="0" applyFont="1" applyBorder="1" applyAlignment="1">
      <alignment horizontal="left" vertical="center" wrapText="1"/>
    </xf>
    <xf numFmtId="0" fontId="91" fillId="5" borderId="7" xfId="0" applyFont="1" applyFill="1" applyBorder="1" applyAlignment="1">
      <alignment horizontal="left" vertical="center"/>
    </xf>
    <xf numFmtId="0" fontId="75" fillId="0" borderId="7" xfId="0" applyFont="1" applyBorder="1" applyAlignment="1">
      <alignment horizontal="left" vertical="center" wrapText="1"/>
    </xf>
    <xf numFmtId="0" fontId="97" fillId="0" borderId="27" xfId="0" applyFont="1" applyBorder="1" applyAlignment="1">
      <alignment horizontal="left" vertical="center" wrapText="1" indent="1"/>
    </xf>
    <xf numFmtId="9" fontId="63" fillId="5" borderId="1" xfId="0" applyNumberFormat="1" applyFont="1" applyFill="1" applyBorder="1" applyAlignment="1">
      <alignment horizontal="center" vertical="center" wrapText="1"/>
    </xf>
    <xf numFmtId="0" fontId="61" fillId="4" borderId="7" xfId="0" applyFont="1" applyFill="1" applyBorder="1" applyAlignment="1">
      <alignment horizontal="center" vertical="center" wrapText="1"/>
    </xf>
    <xf numFmtId="3" fontId="100" fillId="0" borderId="8" xfId="0" applyNumberFormat="1" applyFont="1" applyBorder="1" applyAlignment="1">
      <alignment horizontal="center" vertical="center"/>
    </xf>
    <xf numFmtId="3" fontId="96" fillId="7" borderId="8" xfId="0" applyNumberFormat="1" applyFont="1" applyFill="1" applyBorder="1" applyAlignment="1">
      <alignment horizontal="center" vertical="center"/>
    </xf>
    <xf numFmtId="0" fontId="91" fillId="5" borderId="1" xfId="0" applyFont="1" applyFill="1" applyBorder="1" applyAlignment="1">
      <alignment horizontal="left" vertical="center" wrapText="1"/>
    </xf>
    <xf numFmtId="0" fontId="91" fillId="4" borderId="7" xfId="0" applyFont="1" applyFill="1" applyBorder="1" applyAlignment="1">
      <alignment vertical="center" wrapText="1"/>
    </xf>
    <xf numFmtId="3" fontId="62" fillId="4" borderId="8" xfId="0" applyNumberFormat="1" applyFont="1" applyFill="1" applyBorder="1" applyAlignment="1">
      <alignment horizontal="center" vertical="center"/>
    </xf>
    <xf numFmtId="0" fontId="76" fillId="8" borderId="7" xfId="0" applyFont="1" applyFill="1" applyBorder="1" applyAlignment="1">
      <alignment vertical="center" wrapText="1"/>
    </xf>
    <xf numFmtId="3" fontId="76" fillId="8" borderId="8" xfId="0" applyNumberFormat="1" applyFont="1" applyFill="1" applyBorder="1" applyAlignment="1">
      <alignment horizontal="center" vertical="center"/>
    </xf>
    <xf numFmtId="3" fontId="76" fillId="0" borderId="8" xfId="0" applyNumberFormat="1" applyFont="1" applyBorder="1" applyAlignment="1">
      <alignment horizontal="center" vertical="center"/>
    </xf>
    <xf numFmtId="3" fontId="76" fillId="3" borderId="8" xfId="0" applyNumberFormat="1" applyFont="1" applyFill="1" applyBorder="1" applyAlignment="1">
      <alignment horizontal="center" vertical="center"/>
    </xf>
    <xf numFmtId="0" fontId="76" fillId="0" borderId="0" xfId="0" applyFont="1" applyAlignment="1">
      <alignment horizontal="left" vertical="center" wrapText="1" indent="1"/>
    </xf>
    <xf numFmtId="0" fontId="33" fillId="0" borderId="0" xfId="5" applyFont="1" applyAlignment="1">
      <alignment horizontal="right"/>
    </xf>
    <xf numFmtId="0" fontId="101" fillId="4" borderId="1" xfId="0" applyFont="1" applyFill="1" applyBorder="1" applyAlignment="1">
      <alignment horizontal="left" vertical="center" wrapText="1"/>
    </xf>
    <xf numFmtId="0" fontId="101" fillId="5" borderId="1" xfId="0" applyFont="1" applyFill="1" applyBorder="1" applyAlignment="1">
      <alignment vertical="center" wrapText="1"/>
    </xf>
    <xf numFmtId="0" fontId="101" fillId="4" borderId="6" xfId="0" applyFont="1" applyFill="1" applyBorder="1" applyAlignment="1">
      <alignment horizontal="center" vertical="center" wrapText="1"/>
    </xf>
    <xf numFmtId="0" fontId="102" fillId="4" borderId="7" xfId="0" applyFont="1" applyFill="1" applyBorder="1" applyAlignment="1">
      <alignment horizontal="center" vertical="center" wrapText="1"/>
    </xf>
    <xf numFmtId="0" fontId="101" fillId="4" borderId="8" xfId="0" applyFont="1" applyFill="1" applyBorder="1" applyAlignment="1">
      <alignment horizontal="center" vertical="center" wrapText="1"/>
    </xf>
    <xf numFmtId="0" fontId="102" fillId="0" borderId="7" xfId="0" applyFont="1" applyBorder="1" applyAlignment="1">
      <alignment horizontal="center" vertical="center" wrapText="1"/>
    </xf>
    <xf numFmtId="3" fontId="102" fillId="4" borderId="7" xfId="0" applyNumberFormat="1" applyFont="1" applyFill="1" applyBorder="1" applyAlignment="1">
      <alignment horizontal="center" vertical="center" wrapText="1"/>
    </xf>
    <xf numFmtId="3" fontId="102" fillId="0" borderId="7" xfId="0" applyNumberFormat="1" applyFont="1" applyBorder="1" applyAlignment="1">
      <alignment horizontal="center" vertical="center" wrapText="1"/>
    </xf>
    <xf numFmtId="0" fontId="102" fillId="4" borderId="8" xfId="0" applyFont="1" applyFill="1" applyBorder="1" applyAlignment="1">
      <alignment horizontal="center" vertical="center"/>
    </xf>
    <xf numFmtId="0" fontId="102" fillId="0" borderId="8" xfId="0" applyFont="1" applyBorder="1" applyAlignment="1">
      <alignment horizontal="center" vertical="center"/>
    </xf>
    <xf numFmtId="0" fontId="102" fillId="0" borderId="7" xfId="0" applyFont="1" applyBorder="1" applyAlignment="1">
      <alignment horizontal="center" vertical="center"/>
    </xf>
    <xf numFmtId="9" fontId="102" fillId="0" borderId="8" xfId="0" applyNumberFormat="1" applyFont="1" applyBorder="1" applyAlignment="1">
      <alignment horizontal="center" vertical="center"/>
    </xf>
    <xf numFmtId="0" fontId="101" fillId="5" borderId="7" xfId="0" applyFont="1" applyFill="1" applyBorder="1" applyAlignment="1">
      <alignment horizontal="center" vertical="center" wrapText="1"/>
    </xf>
    <xf numFmtId="0" fontId="102" fillId="6" borderId="7" xfId="0" applyFont="1" applyFill="1" applyBorder="1" applyAlignment="1">
      <alignment horizontal="center" vertical="center" wrapText="1"/>
    </xf>
    <xf numFmtId="3" fontId="102" fillId="6" borderId="8" xfId="2" applyNumberFormat="1" applyFont="1" applyFill="1" applyBorder="1" applyAlignment="1">
      <alignment horizontal="center" vertical="center"/>
    </xf>
    <xf numFmtId="9" fontId="102" fillId="6" borderId="8" xfId="0" applyNumberFormat="1" applyFont="1" applyFill="1" applyBorder="1" applyAlignment="1">
      <alignment horizontal="center" vertical="center"/>
    </xf>
    <xf numFmtId="0" fontId="101" fillId="5" borderId="7" xfId="0" applyFont="1" applyFill="1" applyBorder="1" applyAlignment="1">
      <alignment horizontal="left" vertical="center" wrapText="1"/>
    </xf>
    <xf numFmtId="0" fontId="102" fillId="5" borderId="4" xfId="0" applyFont="1" applyFill="1" applyBorder="1" applyAlignment="1">
      <alignment horizontal="center" vertical="center"/>
    </xf>
    <xf numFmtId="0" fontId="102" fillId="4" borderId="7" xfId="0" applyFont="1" applyFill="1" applyBorder="1" applyAlignment="1">
      <alignment horizontal="left" vertical="center" wrapText="1"/>
    </xf>
    <xf numFmtId="164" fontId="102" fillId="4" borderId="8" xfId="0" applyNumberFormat="1" applyFont="1" applyFill="1" applyBorder="1" applyAlignment="1">
      <alignment horizontal="center" vertical="center"/>
    </xf>
    <xf numFmtId="0" fontId="102" fillId="0" borderId="7" xfId="0" applyFont="1" applyBorder="1" applyAlignment="1">
      <alignment horizontal="left" vertical="center" wrapText="1" indent="1"/>
    </xf>
    <xf numFmtId="3" fontId="102" fillId="0" borderId="8" xfId="0" applyNumberFormat="1" applyFont="1" applyBorder="1" applyAlignment="1">
      <alignment horizontal="center" vertical="center"/>
    </xf>
    <xf numFmtId="0" fontId="103" fillId="0" borderId="7" xfId="0" applyFont="1" applyBorder="1" applyAlignment="1">
      <alignment horizontal="left" vertical="center" wrapText="1" indent="1"/>
    </xf>
    <xf numFmtId="3" fontId="103" fillId="4" borderId="8" xfId="0" applyNumberFormat="1" applyFont="1" applyFill="1" applyBorder="1" applyAlignment="1">
      <alignment horizontal="center" vertical="center"/>
    </xf>
    <xf numFmtId="3" fontId="103" fillId="0" borderId="8" xfId="0" applyNumberFormat="1" applyFont="1" applyBorder="1" applyAlignment="1">
      <alignment horizontal="center" vertical="center"/>
    </xf>
    <xf numFmtId="164" fontId="103" fillId="0" borderId="8" xfId="0" applyNumberFormat="1" applyFont="1" applyBorder="1" applyAlignment="1">
      <alignment horizontal="center" vertical="center"/>
    </xf>
    <xf numFmtId="3" fontId="102" fillId="4" borderId="8" xfId="0" applyNumberFormat="1" applyFont="1" applyFill="1" applyBorder="1" applyAlignment="1">
      <alignment horizontal="center" vertical="center"/>
    </xf>
    <xf numFmtId="9" fontId="102" fillId="0" borderId="8" xfId="2" applyFont="1" applyBorder="1" applyAlignment="1">
      <alignment horizontal="center" vertical="center"/>
    </xf>
    <xf numFmtId="164" fontId="102" fillId="0" borderId="8" xfId="2" applyNumberFormat="1" applyFont="1" applyBorder="1" applyAlignment="1">
      <alignment horizontal="center" vertical="center"/>
    </xf>
    <xf numFmtId="0" fontId="104" fillId="0" borderId="20" xfId="0" applyFont="1" applyBorder="1" applyAlignment="1">
      <alignment horizontal="left" vertical="center" wrapText="1" indent="1"/>
    </xf>
    <xf numFmtId="0" fontId="101" fillId="3" borderId="13" xfId="0" applyFont="1" applyFill="1" applyBorder="1" applyAlignment="1">
      <alignment vertical="center" wrapText="1"/>
    </xf>
    <xf numFmtId="3" fontId="101" fillId="3" borderId="8" xfId="0" applyNumberFormat="1" applyFont="1" applyFill="1" applyBorder="1" applyAlignment="1">
      <alignment horizontal="center" vertical="center"/>
    </xf>
    <xf numFmtId="0" fontId="101" fillId="10" borderId="7" xfId="0" applyFont="1" applyFill="1" applyBorder="1" applyAlignment="1">
      <alignment vertical="center" wrapText="1"/>
    </xf>
    <xf numFmtId="0" fontId="101" fillId="0" borderId="20" xfId="0" applyFont="1" applyBorder="1" applyAlignment="1">
      <alignment horizontal="left" vertical="center" wrapText="1" indent="1"/>
    </xf>
    <xf numFmtId="0" fontId="101" fillId="3" borderId="7" xfId="0" applyFont="1" applyFill="1" applyBorder="1" applyAlignment="1">
      <alignment vertical="center" wrapText="1"/>
    </xf>
    <xf numFmtId="0" fontId="101" fillId="10" borderId="7" xfId="0" applyFont="1" applyFill="1" applyBorder="1" applyAlignment="1">
      <alignment horizontal="left" vertical="center" wrapText="1"/>
    </xf>
    <xf numFmtId="9" fontId="103" fillId="0" borderId="8" xfId="2" applyFont="1" applyBorder="1" applyAlignment="1">
      <alignment horizontal="center" vertical="center"/>
    </xf>
    <xf numFmtId="0" fontId="101" fillId="0" borderId="8" xfId="0" applyFont="1" applyBorder="1" applyAlignment="1">
      <alignment horizontal="center" vertical="center" wrapText="1"/>
    </xf>
    <xf numFmtId="10" fontId="102" fillId="4" borderId="7" xfId="0" applyNumberFormat="1" applyFont="1" applyFill="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9" fontId="101" fillId="0" borderId="1" xfId="0" applyNumberFormat="1" applyFont="1" applyBorder="1" applyAlignment="1">
      <alignment horizontal="center" vertical="center" wrapText="1"/>
    </xf>
    <xf numFmtId="0" fontId="101" fillId="0" borderId="7" xfId="0" applyFont="1" applyBorder="1" applyAlignment="1">
      <alignment horizontal="left" vertical="center"/>
    </xf>
    <xf numFmtId="0" fontId="102" fillId="0" borderId="7" xfId="0" applyFont="1" applyBorder="1" applyAlignment="1">
      <alignment horizontal="left" vertical="center" wrapText="1"/>
    </xf>
    <xf numFmtId="164" fontId="102" fillId="0" borderId="8" xfId="0" applyNumberFormat="1" applyFont="1" applyBorder="1" applyAlignment="1">
      <alignment horizontal="center" vertical="center"/>
    </xf>
    <xf numFmtId="0" fontId="102" fillId="5" borderId="20" xfId="0" applyFont="1" applyFill="1" applyBorder="1" applyAlignment="1">
      <alignment horizontal="left" vertical="center" wrapText="1"/>
    </xf>
    <xf numFmtId="0" fontId="101" fillId="5" borderId="54" xfId="0" applyFont="1" applyFill="1" applyBorder="1" applyAlignment="1">
      <alignment horizontal="left" vertical="center" wrapText="1"/>
    </xf>
    <xf numFmtId="0" fontId="102" fillId="5" borderId="86" xfId="0" applyFont="1" applyFill="1" applyBorder="1" applyAlignment="1">
      <alignment vertical="center" wrapText="1"/>
    </xf>
    <xf numFmtId="0" fontId="101" fillId="5" borderId="86" xfId="0" applyFont="1" applyFill="1" applyBorder="1" applyAlignment="1">
      <alignment horizontal="left" vertical="center" wrapText="1"/>
    </xf>
    <xf numFmtId="0" fontId="102" fillId="0" borderId="16" xfId="0" applyFont="1" applyBorder="1" applyAlignment="1">
      <alignment vertical="center"/>
    </xf>
    <xf numFmtId="0" fontId="102" fillId="5" borderId="17" xfId="0" applyFont="1" applyFill="1" applyBorder="1" applyAlignment="1">
      <alignment horizontal="center" vertical="center"/>
    </xf>
    <xf numFmtId="0" fontId="101" fillId="5" borderId="1" xfId="0" applyFont="1" applyFill="1" applyBorder="1" applyAlignment="1">
      <alignment vertical="center"/>
    </xf>
    <xf numFmtId="0" fontId="101" fillId="5" borderId="1" xfId="0" applyFont="1" applyFill="1" applyBorder="1" applyAlignment="1">
      <alignment horizontal="left" vertical="center" wrapText="1"/>
    </xf>
    <xf numFmtId="0" fontId="102" fillId="5" borderId="3" xfId="0" applyFont="1" applyFill="1" applyBorder="1" applyAlignment="1">
      <alignment vertical="center"/>
    </xf>
    <xf numFmtId="0" fontId="101" fillId="8" borderId="20" xfId="0" applyFont="1" applyFill="1" applyBorder="1" applyAlignment="1">
      <alignment vertical="center" wrapText="1"/>
    </xf>
    <xf numFmtId="3" fontId="101" fillId="8" borderId="6" xfId="0" applyNumberFormat="1" applyFont="1" applyFill="1" applyBorder="1" applyAlignment="1">
      <alignment horizontal="center" vertical="center"/>
    </xf>
    <xf numFmtId="0" fontId="101" fillId="5" borderId="87" xfId="0" applyFont="1" applyFill="1" applyBorder="1" applyAlignment="1">
      <alignment vertical="center" wrapText="1"/>
    </xf>
    <xf numFmtId="3" fontId="101" fillId="5" borderId="88" xfId="0" applyNumberFormat="1" applyFont="1" applyFill="1" applyBorder="1" applyAlignment="1">
      <alignment horizontal="center" vertical="center"/>
    </xf>
    <xf numFmtId="3" fontId="101" fillId="5" borderId="89" xfId="0" applyNumberFormat="1" applyFont="1" applyFill="1" applyBorder="1" applyAlignment="1">
      <alignment horizontal="center" vertical="center"/>
    </xf>
    <xf numFmtId="0" fontId="101" fillId="5" borderId="60" xfId="0" applyFont="1" applyFill="1" applyBorder="1" applyAlignment="1">
      <alignment vertical="center" wrapText="1"/>
    </xf>
    <xf numFmtId="3" fontId="101" fillId="5" borderId="61" xfId="0" applyNumberFormat="1" applyFont="1" applyFill="1" applyBorder="1" applyAlignment="1">
      <alignment horizontal="center" vertical="center"/>
    </xf>
    <xf numFmtId="3" fontId="101" fillId="5" borderId="44" xfId="0" applyNumberFormat="1" applyFont="1" applyFill="1" applyBorder="1" applyAlignment="1">
      <alignment horizontal="center" vertical="center"/>
    </xf>
    <xf numFmtId="3" fontId="101" fillId="0" borderId="8" xfId="0" applyNumberFormat="1" applyFont="1" applyBorder="1" applyAlignment="1">
      <alignment horizontal="center" vertical="center"/>
    </xf>
    <xf numFmtId="0" fontId="101" fillId="0" borderId="0" xfId="0" applyFont="1" applyAlignment="1">
      <alignment horizontal="left" vertical="center" wrapText="1" indent="1"/>
    </xf>
    <xf numFmtId="3" fontId="102" fillId="0" borderId="0" xfId="0" applyNumberFormat="1" applyFont="1" applyAlignment="1">
      <alignment horizontal="center" vertical="center"/>
    </xf>
    <xf numFmtId="0" fontId="101" fillId="0" borderId="0" xfId="0" applyFont="1"/>
    <xf numFmtId="0" fontId="108" fillId="0" borderId="0" xfId="0" applyFont="1" applyAlignment="1">
      <alignment horizontal="right"/>
    </xf>
    <xf numFmtId="0" fontId="102" fillId="4" borderId="7" xfId="0" applyFont="1" applyFill="1" applyBorder="1" applyAlignment="1">
      <alignment vertical="center" wrapText="1"/>
    </xf>
    <xf numFmtId="0" fontId="58" fillId="0" borderId="0" xfId="0" applyFont="1" applyAlignment="1">
      <alignment vertical="center" wrapText="1"/>
    </xf>
    <xf numFmtId="0" fontId="58" fillId="0" borderId="0" xfId="0" applyFont="1" applyAlignment="1">
      <alignment vertical="center"/>
    </xf>
    <xf numFmtId="0" fontId="60" fillId="6" borderId="7" xfId="0" applyFont="1" applyFill="1" applyBorder="1" applyAlignment="1">
      <alignment vertical="center" wrapText="1"/>
    </xf>
    <xf numFmtId="0" fontId="60" fillId="6" borderId="7" xfId="0" applyFont="1" applyFill="1" applyBorder="1" applyAlignment="1">
      <alignment horizontal="center" vertical="center" wrapText="1"/>
    </xf>
    <xf numFmtId="164" fontId="61" fillId="4" borderId="7" xfId="0" applyNumberFormat="1" applyFont="1" applyFill="1" applyBorder="1" applyAlignment="1">
      <alignment horizontal="center" vertical="center" wrapText="1"/>
    </xf>
    <xf numFmtId="9" fontId="61" fillId="0" borderId="6" xfId="0" applyNumberFormat="1" applyFont="1" applyBorder="1" applyAlignment="1">
      <alignment horizontal="center" vertical="center"/>
    </xf>
    <xf numFmtId="0" fontId="29" fillId="5" borderId="90" xfId="0" applyFont="1" applyFill="1" applyBorder="1" applyAlignment="1">
      <alignment vertical="center" wrapText="1"/>
    </xf>
    <xf numFmtId="9" fontId="61" fillId="5" borderId="91" xfId="0" applyNumberFormat="1" applyFont="1" applyFill="1" applyBorder="1" applyAlignment="1">
      <alignment horizontal="center" vertical="center" wrapText="1"/>
    </xf>
    <xf numFmtId="9" fontId="61" fillId="5" borderId="92" xfId="0" applyNumberFormat="1" applyFont="1" applyFill="1" applyBorder="1" applyAlignment="1">
      <alignment horizontal="center" vertical="center" wrapText="1"/>
    </xf>
    <xf numFmtId="0" fontId="29" fillId="5" borderId="91" xfId="0" applyFont="1" applyFill="1" applyBorder="1" applyAlignment="1">
      <alignment vertical="center" wrapText="1"/>
    </xf>
    <xf numFmtId="9" fontId="61" fillId="5" borderId="93" xfId="0" applyNumberFormat="1" applyFont="1" applyFill="1" applyBorder="1" applyAlignment="1">
      <alignment horizontal="center" vertical="center" wrapText="1"/>
    </xf>
    <xf numFmtId="0" fontId="61" fillId="5" borderId="94" xfId="0" applyFont="1" applyFill="1" applyBorder="1" applyAlignment="1">
      <alignment horizontal="center" vertical="center" wrapText="1"/>
    </xf>
    <xf numFmtId="0" fontId="61" fillId="5" borderId="95" xfId="0" applyFont="1" applyFill="1" applyBorder="1" applyAlignment="1">
      <alignment horizontal="center" vertical="center" wrapText="1"/>
    </xf>
    <xf numFmtId="0" fontId="61" fillId="5" borderId="96" xfId="0" applyFont="1" applyFill="1" applyBorder="1" applyAlignment="1">
      <alignment horizontal="center" vertical="center" wrapText="1"/>
    </xf>
    <xf numFmtId="0" fontId="29" fillId="5" borderId="97" xfId="0" applyFont="1" applyFill="1" applyBorder="1" applyAlignment="1">
      <alignment vertical="center" wrapText="1"/>
    </xf>
    <xf numFmtId="9" fontId="61" fillId="5" borderId="95" xfId="0" applyNumberFormat="1" applyFont="1" applyFill="1" applyBorder="1" applyAlignment="1">
      <alignment horizontal="center" vertical="center" wrapText="1"/>
    </xf>
    <xf numFmtId="0" fontId="0" fillId="0" borderId="98" xfId="0" applyBorder="1"/>
    <xf numFmtId="0" fontId="29" fillId="5" borderId="94" xfId="0" applyFont="1" applyFill="1" applyBorder="1" applyAlignment="1">
      <alignment vertical="center" wrapText="1"/>
    </xf>
    <xf numFmtId="0" fontId="0" fillId="4" borderId="0" xfId="0" applyFill="1" applyAlignment="1">
      <alignment horizontal="right"/>
    </xf>
    <xf numFmtId="0" fontId="51" fillId="0" borderId="102" xfId="0" applyFont="1" applyBorder="1" applyAlignment="1">
      <alignment horizontal="left" vertical="center" wrapText="1" indent="1"/>
    </xf>
    <xf numFmtId="3" fontId="64" fillId="0" borderId="103" xfId="0" applyNumberFormat="1" applyFont="1" applyBorder="1" applyAlignment="1">
      <alignment horizontal="center" vertical="center"/>
    </xf>
    <xf numFmtId="0" fontId="19" fillId="0" borderId="0" xfId="0" applyFont="1" applyAlignment="1">
      <alignment vertical="center" wrapText="1"/>
    </xf>
    <xf numFmtId="9" fontId="60" fillId="4" borderId="8" xfId="0" applyNumberFormat="1" applyFont="1" applyFill="1" applyBorder="1" applyAlignment="1">
      <alignment horizontal="center" vertical="center"/>
    </xf>
    <xf numFmtId="9" fontId="61" fillId="4" borderId="8" xfId="0" applyNumberFormat="1" applyFont="1" applyFill="1" applyBorder="1" applyAlignment="1">
      <alignment horizontal="center" vertical="center"/>
    </xf>
    <xf numFmtId="3" fontId="60" fillId="0" borderId="8" xfId="2" applyNumberFormat="1" applyFont="1" applyBorder="1" applyAlignment="1">
      <alignment horizontal="center" vertical="center"/>
    </xf>
    <xf numFmtId="3" fontId="61" fillId="4" borderId="8" xfId="0" applyNumberFormat="1" applyFont="1" applyFill="1" applyBorder="1" applyAlignment="1">
      <alignment horizontal="center" vertical="center"/>
    </xf>
    <xf numFmtId="3" fontId="66" fillId="4" borderId="8" xfId="0" applyNumberFormat="1" applyFont="1" applyFill="1" applyBorder="1" applyAlignment="1">
      <alignment horizontal="center" vertical="center"/>
    </xf>
    <xf numFmtId="0" fontId="44" fillId="0" borderId="1" xfId="0" applyFont="1" applyBorder="1" applyAlignment="1">
      <alignment horizontal="left" vertical="center" wrapText="1" indent="1"/>
    </xf>
    <xf numFmtId="3" fontId="60" fillId="0" borderId="4" xfId="0" applyNumberFormat="1" applyFont="1" applyBorder="1" applyAlignment="1">
      <alignment horizontal="center" vertical="center"/>
    </xf>
    <xf numFmtId="0" fontId="110" fillId="0" borderId="0" xfId="0" applyFont="1"/>
    <xf numFmtId="0" fontId="111" fillId="0" borderId="0" xfId="0" applyFont="1" applyAlignment="1">
      <alignment horizontal="center"/>
    </xf>
    <xf numFmtId="0" fontId="112" fillId="13" borderId="1" xfId="0" applyFont="1" applyFill="1" applyBorder="1" applyAlignment="1">
      <alignment horizontal="left" vertical="center" wrapText="1"/>
    </xf>
    <xf numFmtId="0" fontId="112" fillId="14" borderId="1" xfId="0" applyFont="1" applyFill="1" applyBorder="1" applyAlignment="1">
      <alignment vertical="center" wrapText="1"/>
    </xf>
    <xf numFmtId="0" fontId="116" fillId="13" borderId="6" xfId="0" applyFont="1" applyFill="1" applyBorder="1" applyAlignment="1">
      <alignment horizontal="center" vertical="center" wrapText="1"/>
    </xf>
    <xf numFmtId="0" fontId="115" fillId="13" borderId="8" xfId="0" applyFont="1" applyFill="1" applyBorder="1" applyAlignment="1">
      <alignment horizontal="center" vertical="center" wrapText="1"/>
    </xf>
    <xf numFmtId="0" fontId="115" fillId="0" borderId="7" xfId="0" applyFont="1" applyBorder="1" applyAlignment="1">
      <alignment vertical="center" wrapText="1"/>
    </xf>
    <xf numFmtId="9" fontId="115" fillId="13" borderId="8" xfId="0" applyNumberFormat="1" applyFont="1" applyFill="1" applyBorder="1" applyAlignment="1">
      <alignment horizontal="center" vertical="center"/>
    </xf>
    <xf numFmtId="0" fontId="115" fillId="13" borderId="0" xfId="0" applyFont="1" applyFill="1" applyAlignment="1">
      <alignment horizontal="center" vertical="center"/>
    </xf>
    <xf numFmtId="0" fontId="117" fillId="14" borderId="7" xfId="0" applyFont="1" applyFill="1" applyBorder="1" applyAlignment="1">
      <alignment vertical="center" wrapText="1"/>
    </xf>
    <xf numFmtId="0" fontId="115" fillId="15" borderId="7" xfId="0" applyFont="1" applyFill="1" applyBorder="1" applyAlignment="1">
      <alignment vertical="center" wrapText="1"/>
    </xf>
    <xf numFmtId="10" fontId="115" fillId="15" borderId="8" xfId="0" applyNumberFormat="1" applyFont="1" applyFill="1" applyBorder="1" applyAlignment="1">
      <alignment horizontal="center" vertical="center"/>
    </xf>
    <xf numFmtId="9" fontId="115" fillId="15" borderId="8" xfId="0" applyNumberFormat="1" applyFont="1" applyFill="1" applyBorder="1" applyAlignment="1">
      <alignment horizontal="center" vertical="center"/>
    </xf>
    <xf numFmtId="10" fontId="82" fillId="15" borderId="8" xfId="0" applyNumberFormat="1" applyFont="1" applyFill="1" applyBorder="1" applyAlignment="1">
      <alignment horizontal="center" vertical="center"/>
    </xf>
    <xf numFmtId="9" fontId="82" fillId="15" borderId="8" xfId="0" applyNumberFormat="1" applyFont="1" applyFill="1" applyBorder="1" applyAlignment="1">
      <alignment horizontal="center" vertical="center"/>
    </xf>
    <xf numFmtId="0" fontId="63" fillId="14" borderId="7" xfId="0" applyFont="1" applyFill="1" applyBorder="1" applyAlignment="1">
      <alignment horizontal="left" vertical="center" wrapText="1"/>
    </xf>
    <xf numFmtId="0" fontId="115" fillId="13" borderId="7" xfId="0" applyFont="1" applyFill="1" applyBorder="1" applyAlignment="1">
      <alignment horizontal="left" vertical="center" wrapText="1"/>
    </xf>
    <xf numFmtId="0" fontId="116" fillId="13" borderId="8" xfId="0" applyFont="1" applyFill="1" applyBorder="1" applyAlignment="1">
      <alignment horizontal="center" vertical="center" wrapText="1"/>
    </xf>
    <xf numFmtId="3" fontId="115" fillId="0" borderId="7" xfId="0" applyNumberFormat="1" applyFont="1" applyBorder="1" applyAlignment="1">
      <alignment horizontal="center" vertical="center" wrapText="1"/>
    </xf>
    <xf numFmtId="3" fontId="115" fillId="13" borderId="7" xfId="0" applyNumberFormat="1" applyFont="1" applyFill="1" applyBorder="1" applyAlignment="1">
      <alignment horizontal="center" vertical="center" wrapText="1"/>
    </xf>
    <xf numFmtId="2" fontId="115" fillId="13" borderId="7" xfId="0" applyNumberFormat="1" applyFont="1" applyFill="1" applyBorder="1" applyAlignment="1">
      <alignment horizontal="center" vertical="center" wrapText="1"/>
    </xf>
    <xf numFmtId="0" fontId="115" fillId="13" borderId="7" xfId="0" applyFont="1" applyFill="1" applyBorder="1" applyAlignment="1">
      <alignment horizontal="center" vertical="center" wrapText="1"/>
    </xf>
    <xf numFmtId="10" fontId="115" fillId="13" borderId="8" xfId="0" applyNumberFormat="1" applyFont="1" applyFill="1" applyBorder="1" applyAlignment="1">
      <alignment horizontal="center" vertical="center"/>
    </xf>
    <xf numFmtId="0" fontId="114" fillId="0" borderId="7" xfId="0" applyFont="1" applyBorder="1" applyAlignment="1">
      <alignment horizontal="left" vertical="center" wrapText="1" indent="1"/>
    </xf>
    <xf numFmtId="3" fontId="115" fillId="0" borderId="8" xfId="0" applyNumberFormat="1" applyFont="1" applyBorder="1" applyAlignment="1">
      <alignment horizontal="center" vertical="center"/>
    </xf>
    <xf numFmtId="0" fontId="118" fillId="0" borderId="7" xfId="0" applyFont="1" applyBorder="1" applyAlignment="1">
      <alignment horizontal="left" vertical="center" wrapText="1" indent="1"/>
    </xf>
    <xf numFmtId="0" fontId="119" fillId="0" borderId="8" xfId="0" applyFont="1" applyBorder="1" applyAlignment="1">
      <alignment horizontal="center" vertical="center"/>
    </xf>
    <xf numFmtId="3" fontId="119" fillId="0" borderId="8" xfId="0" applyNumberFormat="1" applyFont="1" applyBorder="1" applyAlignment="1">
      <alignment horizontal="center" vertical="center"/>
    </xf>
    <xf numFmtId="0" fontId="115" fillId="0" borderId="8" xfId="0" applyFont="1" applyBorder="1" applyAlignment="1">
      <alignment horizontal="center" vertical="center"/>
    </xf>
    <xf numFmtId="0" fontId="40" fillId="12" borderId="7" xfId="0" applyFont="1" applyFill="1" applyBorder="1" applyAlignment="1">
      <alignment vertical="center" wrapText="1"/>
    </xf>
    <xf numFmtId="0" fontId="116" fillId="12" borderId="8" xfId="0" applyFont="1" applyFill="1" applyBorder="1" applyAlignment="1">
      <alignment horizontal="center" vertical="center"/>
    </xf>
    <xf numFmtId="0" fontId="63" fillId="14" borderId="1" xfId="0" applyFont="1" applyFill="1" applyBorder="1" applyAlignment="1">
      <alignment horizontal="center" vertical="center" wrapText="1"/>
    </xf>
    <xf numFmtId="0" fontId="63" fillId="14" borderId="7" xfId="0" applyFont="1" applyFill="1" applyBorder="1" applyAlignment="1">
      <alignment horizontal="left" vertical="center"/>
    </xf>
    <xf numFmtId="0" fontId="63" fillId="13" borderId="7" xfId="0" applyFont="1" applyFill="1" applyBorder="1" applyAlignment="1">
      <alignment horizontal="center" vertical="center" wrapText="1"/>
    </xf>
    <xf numFmtId="3" fontId="63" fillId="13" borderId="7" xfId="0" applyNumberFormat="1" applyFont="1" applyFill="1" applyBorder="1" applyAlignment="1">
      <alignment horizontal="center" vertical="center" wrapText="1"/>
    </xf>
    <xf numFmtId="1" fontId="115" fillId="13" borderId="7" xfId="0" applyNumberFormat="1" applyFont="1" applyFill="1" applyBorder="1" applyAlignment="1">
      <alignment horizontal="center" vertical="center" wrapText="1"/>
    </xf>
    <xf numFmtId="0" fontId="115" fillId="0" borderId="7" xfId="0" applyFont="1" applyBorder="1" applyAlignment="1">
      <alignment horizontal="center" vertical="center" wrapText="1"/>
    </xf>
    <xf numFmtId="0" fontId="115" fillId="13" borderId="8" xfId="0" applyFont="1" applyFill="1" applyBorder="1" applyAlignment="1">
      <alignment horizontal="center" vertical="center"/>
    </xf>
    <xf numFmtId="0" fontId="115" fillId="13" borderId="19" xfId="0" applyFont="1" applyFill="1" applyBorder="1" applyAlignment="1">
      <alignment horizontal="left" vertical="center" wrapText="1"/>
    </xf>
    <xf numFmtId="0" fontId="40" fillId="16" borderId="7" xfId="0" applyFont="1" applyFill="1" applyBorder="1" applyAlignment="1">
      <alignment vertical="center" wrapText="1"/>
    </xf>
    <xf numFmtId="0" fontId="116" fillId="16" borderId="8" xfId="0" applyFont="1" applyFill="1" applyBorder="1" applyAlignment="1">
      <alignment horizontal="center" vertical="center"/>
    </xf>
    <xf numFmtId="3" fontId="116" fillId="14" borderId="8" xfId="0" applyNumberFormat="1" applyFont="1" applyFill="1" applyBorder="1" applyAlignment="1">
      <alignment horizontal="center" vertical="center"/>
    </xf>
    <xf numFmtId="3" fontId="116" fillId="0" borderId="8" xfId="0" applyNumberFormat="1" applyFont="1" applyBorder="1" applyAlignment="1">
      <alignment horizontal="center" vertical="center"/>
    </xf>
    <xf numFmtId="0" fontId="116" fillId="0" borderId="8" xfId="0" applyFont="1" applyBorder="1" applyAlignment="1">
      <alignment horizontal="center" vertical="center"/>
    </xf>
    <xf numFmtId="0" fontId="117" fillId="0" borderId="0" xfId="0" applyFont="1" applyAlignment="1">
      <alignment horizontal="left" vertical="center" wrapText="1" indent="1"/>
    </xf>
    <xf numFmtId="0" fontId="115" fillId="0" borderId="0" xfId="0" applyFont="1" applyAlignment="1">
      <alignment horizontal="center" vertical="center"/>
    </xf>
    <xf numFmtId="4" fontId="23" fillId="0" borderId="0" xfId="0" applyNumberFormat="1" applyFont="1"/>
    <xf numFmtId="3" fontId="23" fillId="4" borderId="8" xfId="2" applyNumberFormat="1" applyFont="1" applyFill="1" applyBorder="1" applyAlignment="1">
      <alignment horizontal="center" vertical="center"/>
    </xf>
    <xf numFmtId="9" fontId="56" fillId="4" borderId="8" xfId="0" applyNumberFormat="1" applyFont="1" applyFill="1" applyBorder="1" applyAlignment="1">
      <alignment horizontal="center" vertical="center"/>
    </xf>
    <xf numFmtId="0" fontId="25" fillId="0" borderId="0" xfId="0" applyFont="1"/>
    <xf numFmtId="3" fontId="56" fillId="4" borderId="8" xfId="2" applyNumberFormat="1" applyFont="1" applyFill="1" applyBorder="1" applyAlignment="1">
      <alignment horizontal="center" vertical="center"/>
    </xf>
    <xf numFmtId="0" fontId="25" fillId="0" borderId="7" xfId="0" applyFont="1" applyBorder="1" applyAlignment="1">
      <alignment horizontal="left" vertical="center" wrapText="1"/>
    </xf>
    <xf numFmtId="0" fontId="56" fillId="0" borderId="0" xfId="0" applyFont="1"/>
    <xf numFmtId="164" fontId="23" fillId="0" borderId="0" xfId="2" applyNumberFormat="1" applyFont="1"/>
    <xf numFmtId="0" fontId="23" fillId="5" borderId="7" xfId="0" applyFont="1" applyFill="1" applyBorder="1" applyAlignment="1">
      <alignment vertical="center" wrapText="1"/>
    </xf>
    <xf numFmtId="0" fontId="25" fillId="7" borderId="7" xfId="0" applyFont="1" applyFill="1" applyBorder="1" applyAlignment="1">
      <alignment horizontal="left" vertical="center" wrapText="1"/>
    </xf>
    <xf numFmtId="0" fontId="23" fillId="0" borderId="7" xfId="0" applyFont="1" applyBorder="1" applyAlignment="1">
      <alignment horizontal="center" vertical="center" wrapText="1"/>
    </xf>
    <xf numFmtId="0" fontId="25" fillId="0" borderId="20" xfId="0" applyFont="1" applyBorder="1" applyAlignment="1">
      <alignment horizontal="left" vertical="center" wrapText="1" indent="1"/>
    </xf>
    <xf numFmtId="0" fontId="23" fillId="7" borderId="7" xfId="0" applyFont="1" applyFill="1" applyBorder="1" applyAlignment="1">
      <alignment vertical="center" wrapText="1"/>
    </xf>
    <xf numFmtId="0" fontId="23" fillId="7" borderId="7" xfId="0" applyFont="1" applyFill="1" applyBorder="1" applyAlignment="1">
      <alignment horizontal="left" vertical="center" wrapText="1"/>
    </xf>
    <xf numFmtId="9" fontId="25" fillId="0" borderId="1" xfId="0" applyNumberFormat="1" applyFont="1" applyBorder="1" applyAlignment="1">
      <alignment horizontal="center" vertical="center" wrapText="1"/>
    </xf>
    <xf numFmtId="0" fontId="27" fillId="0" borderId="27" xfId="0" applyFont="1" applyBorder="1" applyAlignment="1">
      <alignment horizontal="left" vertical="center" wrapText="1" indent="1"/>
    </xf>
    <xf numFmtId="0" fontId="23" fillId="5" borderId="2" xfId="0" applyFont="1" applyFill="1" applyBorder="1" applyAlignment="1">
      <alignment vertical="center"/>
    </xf>
    <xf numFmtId="0" fontId="25" fillId="5" borderId="1" xfId="0" applyFont="1" applyFill="1" applyBorder="1" applyAlignment="1">
      <alignment vertical="center" wrapText="1"/>
    </xf>
    <xf numFmtId="0" fontId="23" fillId="5" borderId="3" xfId="0" applyFont="1" applyFill="1" applyBorder="1" applyAlignment="1">
      <alignment vertical="center"/>
    </xf>
    <xf numFmtId="0" fontId="23" fillId="5" borderId="4" xfId="0" applyFont="1" applyFill="1" applyBorder="1" applyAlignment="1">
      <alignment vertical="center"/>
    </xf>
    <xf numFmtId="0" fontId="25" fillId="8" borderId="7" xfId="0" applyFont="1" applyFill="1" applyBorder="1" applyAlignment="1">
      <alignment vertical="center" wrapText="1"/>
    </xf>
    <xf numFmtId="0" fontId="50" fillId="0" borderId="0" xfId="0" applyFont="1" applyAlignment="1">
      <alignment horizontal="right"/>
    </xf>
    <xf numFmtId="0" fontId="121" fillId="0" borderId="0" xfId="0" applyFont="1" applyAlignment="1">
      <alignment horizontal="right"/>
    </xf>
    <xf numFmtId="0" fontId="65" fillId="0" borderId="0" xfId="0" applyFont="1" applyAlignment="1">
      <alignment horizontal="right"/>
    </xf>
    <xf numFmtId="0" fontId="8" fillId="0" borderId="0" xfId="0" applyFont="1"/>
    <xf numFmtId="0" fontId="8" fillId="4" borderId="7" xfId="0" applyFont="1" applyFill="1" applyBorder="1" applyAlignment="1">
      <alignment horizontal="left" vertical="top" wrapText="1"/>
    </xf>
    <xf numFmtId="9" fontId="8" fillId="6" borderId="8" xfId="0" applyNumberFormat="1" applyFont="1" applyFill="1" applyBorder="1" applyAlignment="1">
      <alignment horizontal="center" vertical="center"/>
    </xf>
    <xf numFmtId="4" fontId="8" fillId="0" borderId="0" xfId="0" applyNumberFormat="1" applyFont="1"/>
    <xf numFmtId="0" fontId="8" fillId="6" borderId="7" xfId="0" applyFont="1" applyFill="1" applyBorder="1" applyAlignment="1">
      <alignment vertical="center" wrapText="1"/>
    </xf>
    <xf numFmtId="3" fontId="8" fillId="6" borderId="8" xfId="2" applyNumberFormat="1" applyFont="1" applyFill="1" applyBorder="1" applyAlignment="1">
      <alignment horizontal="center" vertical="center"/>
    </xf>
    <xf numFmtId="0" fontId="9" fillId="0" borderId="0" xfId="0" applyFont="1"/>
    <xf numFmtId="0" fontId="8" fillId="6" borderId="7" xfId="0" applyFont="1" applyFill="1" applyBorder="1" applyAlignment="1">
      <alignment horizontal="left" vertical="center" wrapText="1"/>
    </xf>
    <xf numFmtId="0" fontId="8" fillId="6" borderId="7" xfId="0" applyFont="1" applyFill="1" applyBorder="1" applyAlignment="1">
      <alignment horizontal="left" vertical="top" wrapText="1"/>
    </xf>
    <xf numFmtId="3" fontId="8" fillId="6" borderId="7" xfId="0" applyNumberFormat="1" applyFont="1" applyFill="1" applyBorder="1" applyAlignment="1">
      <alignment horizontal="center" vertical="center" wrapText="1"/>
    </xf>
    <xf numFmtId="3" fontId="8" fillId="0" borderId="0" xfId="0" applyNumberFormat="1" applyFont="1"/>
    <xf numFmtId="0" fontId="8" fillId="0" borderId="0" xfId="0" applyFont="1" applyAlignment="1">
      <alignment wrapText="1"/>
    </xf>
    <xf numFmtId="0" fontId="8" fillId="5" borderId="7" xfId="0" applyFont="1" applyFill="1" applyBorder="1" applyAlignment="1">
      <alignment vertical="center" wrapText="1"/>
    </xf>
    <xf numFmtId="0" fontId="9" fillId="0" borderId="20" xfId="0" applyFont="1" applyBorder="1" applyAlignment="1">
      <alignment horizontal="left" vertical="center" wrapText="1" indent="1"/>
    </xf>
    <xf numFmtId="0" fontId="9" fillId="5"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5" borderId="7" xfId="0" applyFont="1" applyFill="1" applyBorder="1" applyAlignment="1">
      <alignment horizontal="left" vertical="center" wrapText="1"/>
    </xf>
    <xf numFmtId="0" fontId="8" fillId="5" borderId="1" xfId="0" applyFont="1" applyFill="1" applyBorder="1" applyAlignment="1">
      <alignment vertical="center"/>
    </xf>
    <xf numFmtId="0" fontId="9" fillId="5" borderId="104" xfId="0" applyFont="1" applyFill="1" applyBorder="1" applyAlignment="1">
      <alignment vertical="center" wrapText="1"/>
    </xf>
    <xf numFmtId="0" fontId="60" fillId="4" borderId="57" xfId="0" applyFont="1" applyFill="1" applyBorder="1" applyAlignment="1">
      <alignment horizontal="left" vertical="center" wrapText="1"/>
    </xf>
    <xf numFmtId="0" fontId="60" fillId="0" borderId="7" xfId="0" applyFont="1" applyBorder="1" applyAlignment="1">
      <alignment vertical="center" wrapText="1"/>
    </xf>
    <xf numFmtId="9" fontId="60" fillId="4" borderId="8" xfId="2" applyFont="1" applyFill="1" applyBorder="1" applyAlignment="1">
      <alignment horizontal="center" vertical="center"/>
    </xf>
    <xf numFmtId="3" fontId="60" fillId="4" borderId="8" xfId="2" applyNumberFormat="1" applyFont="1" applyFill="1" applyBorder="1" applyAlignment="1">
      <alignment horizontal="center" vertical="center"/>
    </xf>
    <xf numFmtId="9" fontId="82" fillId="4" borderId="8" xfId="0" applyNumberFormat="1" applyFont="1" applyFill="1" applyBorder="1" applyAlignment="1">
      <alignment horizontal="center" vertical="center"/>
    </xf>
    <xf numFmtId="0" fontId="60" fillId="0" borderId="7" xfId="0" applyFont="1" applyBorder="1" applyAlignment="1">
      <alignment horizontal="left" vertical="center" wrapText="1" indent="1"/>
    </xf>
    <xf numFmtId="164" fontId="60" fillId="4" borderId="8" xfId="2" applyNumberFormat="1" applyFont="1" applyFill="1" applyBorder="1" applyAlignment="1">
      <alignment horizontal="center" vertical="center"/>
    </xf>
    <xf numFmtId="3" fontId="62" fillId="4" borderId="7" xfId="0" applyNumberFormat="1" applyFont="1" applyFill="1" applyBorder="1" applyAlignment="1">
      <alignment horizontal="center" vertical="center" wrapText="1"/>
    </xf>
    <xf numFmtId="164" fontId="82" fillId="4" borderId="8" xfId="0" applyNumberFormat="1" applyFont="1" applyFill="1" applyBorder="1" applyAlignment="1">
      <alignment horizontal="center" vertical="center"/>
    </xf>
    <xf numFmtId="0" fontId="76" fillId="5" borderId="2" xfId="0" applyFont="1" applyFill="1" applyBorder="1" applyAlignment="1">
      <alignment vertical="center"/>
    </xf>
    <xf numFmtId="0" fontId="62" fillId="5" borderId="7" xfId="0" applyFont="1" applyFill="1" applyBorder="1" applyAlignment="1">
      <alignment horizontal="left" vertical="center" wrapText="1"/>
    </xf>
    <xf numFmtId="0" fontId="51" fillId="4" borderId="27" xfId="0" applyFont="1" applyFill="1" applyBorder="1" applyAlignment="1">
      <alignment horizontal="left" vertical="center" wrapText="1" indent="1"/>
    </xf>
    <xf numFmtId="0" fontId="63" fillId="4" borderId="1" xfId="0" applyFont="1" applyFill="1" applyBorder="1" applyAlignment="1">
      <alignment horizontal="left" vertical="center" wrapText="1"/>
    </xf>
    <xf numFmtId="0" fontId="63" fillId="4" borderId="7" xfId="0" applyFont="1" applyFill="1" applyBorder="1" applyAlignment="1">
      <alignment horizontal="left" vertical="center" wrapText="1"/>
    </xf>
    <xf numFmtId="0" fontId="62" fillId="4" borderId="2" xfId="0" applyFont="1" applyFill="1" applyBorder="1" applyAlignment="1">
      <alignment vertical="center" wrapText="1"/>
    </xf>
    <xf numFmtId="0" fontId="63" fillId="4" borderId="1" xfId="0" applyFont="1" applyFill="1" applyBorder="1" applyAlignment="1">
      <alignment vertical="center" wrapText="1"/>
    </xf>
    <xf numFmtId="0" fontId="36" fillId="4" borderId="7" xfId="0" applyFont="1" applyFill="1" applyBorder="1" applyAlignment="1">
      <alignment horizontal="left" vertical="center" wrapText="1" indent="1"/>
    </xf>
    <xf numFmtId="0" fontId="44" fillId="4" borderId="7" xfId="0" applyFont="1" applyFill="1" applyBorder="1" applyAlignment="1">
      <alignment horizontal="left" vertical="center" wrapText="1" indent="1"/>
    </xf>
    <xf numFmtId="0" fontId="63" fillId="17" borderId="1" xfId="0" applyFont="1" applyFill="1" applyBorder="1" applyAlignment="1">
      <alignment horizontal="left" vertical="center" wrapText="1"/>
    </xf>
    <xf numFmtId="0" fontId="60" fillId="4" borderId="2" xfId="0" applyFont="1" applyFill="1" applyBorder="1" applyAlignment="1">
      <alignment vertical="center" wrapText="1"/>
    </xf>
    <xf numFmtId="0" fontId="51" fillId="5" borderId="20" xfId="0" applyFont="1" applyFill="1" applyBorder="1" applyAlignment="1">
      <alignment horizontal="left" vertical="center" wrapText="1" indent="1"/>
    </xf>
    <xf numFmtId="3" fontId="64" fillId="5" borderId="8" xfId="0" applyNumberFormat="1" applyFont="1" applyFill="1" applyBorder="1" applyAlignment="1">
      <alignment horizontal="center" vertical="center"/>
    </xf>
    <xf numFmtId="0" fontId="40" fillId="3" borderId="0" xfId="0" applyFont="1" applyFill="1" applyAlignment="1">
      <alignment vertical="center" wrapText="1"/>
    </xf>
    <xf numFmtId="3" fontId="62" fillId="3" borderId="0" xfId="0" applyNumberFormat="1" applyFont="1" applyFill="1" applyAlignment="1">
      <alignment horizontal="center" vertical="center"/>
    </xf>
    <xf numFmtId="0" fontId="125" fillId="0" borderId="0" xfId="10" applyFont="1"/>
    <xf numFmtId="0" fontId="120" fillId="0" borderId="0" xfId="10"/>
    <xf numFmtId="0" fontId="58" fillId="19" borderId="1" xfId="10" applyFont="1" applyFill="1" applyBorder="1" applyAlignment="1">
      <alignment wrapText="1"/>
    </xf>
    <xf numFmtId="0" fontId="58" fillId="20" borderId="1" xfId="10" applyFont="1" applyFill="1" applyBorder="1" applyAlignment="1">
      <alignment wrapText="1"/>
    </xf>
    <xf numFmtId="3" fontId="125" fillId="0" borderId="0" xfId="10" applyNumberFormat="1" applyFont="1"/>
    <xf numFmtId="9" fontId="63" fillId="20" borderId="1" xfId="10" applyNumberFormat="1" applyFont="1" applyFill="1" applyBorder="1" applyAlignment="1">
      <alignment horizontal="center" wrapText="1"/>
    </xf>
    <xf numFmtId="0" fontId="63" fillId="20" borderId="1" xfId="10" applyFont="1" applyFill="1" applyBorder="1" applyAlignment="1">
      <alignment wrapText="1"/>
    </xf>
    <xf numFmtId="0" fontId="60" fillId="19" borderId="1" xfId="10" applyFont="1" applyFill="1" applyBorder="1" applyAlignment="1">
      <alignment horizontal="center" wrapText="1"/>
    </xf>
    <xf numFmtId="0" fontId="60" fillId="19" borderId="1" xfId="10" applyFont="1" applyFill="1" applyBorder="1" applyAlignment="1">
      <alignment wrapText="1"/>
    </xf>
    <xf numFmtId="9" fontId="60" fillId="21" borderId="1" xfId="10" applyNumberFormat="1" applyFont="1" applyFill="1" applyBorder="1" applyAlignment="1">
      <alignment horizontal="center"/>
    </xf>
    <xf numFmtId="0" fontId="29" fillId="20" borderId="1" xfId="10" applyFont="1" applyFill="1" applyBorder="1" applyAlignment="1">
      <alignment wrapText="1"/>
    </xf>
    <xf numFmtId="3" fontId="60" fillId="19" borderId="1" xfId="10" applyNumberFormat="1" applyFont="1" applyFill="1" applyBorder="1" applyAlignment="1">
      <alignment horizontal="center"/>
    </xf>
    <xf numFmtId="9" fontId="82" fillId="19" borderId="1" xfId="10" applyNumberFormat="1" applyFont="1" applyFill="1" applyBorder="1" applyAlignment="1">
      <alignment horizontal="center"/>
    </xf>
    <xf numFmtId="3" fontId="82" fillId="19" borderId="1" xfId="10" applyNumberFormat="1" applyFont="1" applyFill="1" applyBorder="1" applyAlignment="1">
      <alignment horizontal="center"/>
    </xf>
    <xf numFmtId="0" fontId="60" fillId="19" borderId="1" xfId="10" applyFont="1" applyFill="1" applyBorder="1" applyAlignment="1">
      <alignment horizontal="center"/>
    </xf>
    <xf numFmtId="0" fontId="62" fillId="19" borderId="1" xfId="10" applyFont="1" applyFill="1" applyBorder="1" applyAlignment="1">
      <alignment horizontal="center" wrapText="1"/>
    </xf>
    <xf numFmtId="164" fontId="60" fillId="19" borderId="1" xfId="10" applyNumberFormat="1" applyFont="1" applyFill="1" applyBorder="1" applyAlignment="1">
      <alignment horizontal="center"/>
    </xf>
    <xf numFmtId="0" fontId="36" fillId="0" borderId="1" xfId="10" applyFont="1" applyBorder="1" applyAlignment="1">
      <alignment wrapText="1"/>
    </xf>
    <xf numFmtId="3" fontId="60" fillId="0" borderId="1" xfId="10" applyNumberFormat="1" applyFont="1" applyBorder="1" applyAlignment="1">
      <alignment horizontal="center"/>
    </xf>
    <xf numFmtId="0" fontId="44" fillId="0" borderId="1" xfId="10" applyFont="1" applyBorder="1" applyAlignment="1">
      <alignment wrapText="1"/>
    </xf>
    <xf numFmtId="3" fontId="64" fillId="19" borderId="1" xfId="10" applyNumberFormat="1" applyFont="1" applyFill="1" applyBorder="1" applyAlignment="1">
      <alignment horizontal="center"/>
    </xf>
    <xf numFmtId="3" fontId="64" fillId="0" borderId="1" xfId="10" applyNumberFormat="1" applyFont="1" applyBorder="1" applyAlignment="1">
      <alignment horizontal="center"/>
    </xf>
    <xf numFmtId="3" fontId="125" fillId="0" borderId="1" xfId="10" applyNumberFormat="1" applyFont="1" applyBorder="1"/>
    <xf numFmtId="3" fontId="125" fillId="19" borderId="1" xfId="10" applyNumberFormat="1" applyFont="1" applyFill="1" applyBorder="1"/>
    <xf numFmtId="9" fontId="125" fillId="0" borderId="1" xfId="10" applyNumberFormat="1" applyFont="1" applyBorder="1"/>
    <xf numFmtId="164" fontId="125" fillId="0" borderId="1" xfId="10" applyNumberFormat="1" applyFont="1" applyBorder="1"/>
    <xf numFmtId="0" fontId="51" fillId="0" borderId="1" xfId="10" applyFont="1" applyBorder="1" applyAlignment="1">
      <alignment wrapText="1"/>
    </xf>
    <xf numFmtId="0" fontId="40" fillId="18" borderId="1" xfId="10" applyFont="1" applyFill="1" applyBorder="1" applyAlignment="1">
      <alignment wrapText="1"/>
    </xf>
    <xf numFmtId="3" fontId="62" fillId="18" borderId="1" xfId="10" applyNumberFormat="1" applyFont="1" applyFill="1" applyBorder="1" applyAlignment="1">
      <alignment horizontal="center"/>
    </xf>
    <xf numFmtId="0" fontId="125" fillId="20" borderId="1" xfId="10" applyFont="1" applyFill="1" applyBorder="1"/>
    <xf numFmtId="0" fontId="125" fillId="22" borderId="1" xfId="10" applyFont="1" applyFill="1" applyBorder="1"/>
    <xf numFmtId="3" fontId="125" fillId="22" borderId="1" xfId="10" applyNumberFormat="1" applyFont="1" applyFill="1" applyBorder="1"/>
    <xf numFmtId="3" fontId="62" fillId="0" borderId="1" xfId="10" applyNumberFormat="1" applyFont="1" applyBorder="1" applyAlignment="1">
      <alignment horizontal="center"/>
    </xf>
    <xf numFmtId="0" fontId="128" fillId="0" borderId="0" xfId="10" applyFont="1" applyAlignment="1">
      <alignment horizontal="right"/>
    </xf>
    <xf numFmtId="3" fontId="64" fillId="23" borderId="1" xfId="10" applyNumberFormat="1" applyFont="1" applyFill="1" applyBorder="1" applyAlignment="1">
      <alignment horizontal="center"/>
    </xf>
    <xf numFmtId="3" fontId="62" fillId="20" borderId="1" xfId="10" applyNumberFormat="1" applyFont="1" applyFill="1" applyBorder="1" applyAlignment="1">
      <alignment horizontal="center" vertical="center"/>
    </xf>
    <xf numFmtId="0" fontId="19" fillId="0" borderId="0" xfId="5" applyFont="1"/>
    <xf numFmtId="0" fontId="76" fillId="4" borderId="1" xfId="5" applyFont="1" applyFill="1" applyBorder="1" applyAlignment="1">
      <alignment horizontal="left" vertical="center" wrapText="1"/>
    </xf>
    <xf numFmtId="0" fontId="76" fillId="5" borderId="1" xfId="5" applyFont="1" applyFill="1" applyBorder="1" applyAlignment="1">
      <alignment vertical="center" wrapText="1"/>
    </xf>
    <xf numFmtId="0" fontId="36" fillId="4" borderId="6" xfId="5" applyFont="1" applyFill="1" applyBorder="1" applyAlignment="1">
      <alignment horizontal="center" vertical="center" wrapText="1"/>
    </xf>
    <xf numFmtId="0" fontId="36" fillId="4" borderId="8" xfId="5" applyFont="1" applyFill="1" applyBorder="1" applyAlignment="1">
      <alignment horizontal="center" vertical="center" wrapText="1"/>
    </xf>
    <xf numFmtId="0" fontId="88" fillId="4" borderId="7" xfId="5" applyFont="1" applyFill="1" applyBorder="1" applyAlignment="1">
      <alignment vertical="center" wrapText="1"/>
    </xf>
    <xf numFmtId="9" fontId="89" fillId="4" borderId="8" xfId="11" applyNumberFormat="1" applyFont="1" applyFill="1" applyBorder="1" applyAlignment="1">
      <alignment horizontal="center" vertical="center"/>
    </xf>
    <xf numFmtId="0" fontId="90" fillId="5" borderId="7" xfId="5" applyFont="1" applyFill="1" applyBorder="1" applyAlignment="1">
      <alignment vertical="center" wrapText="1"/>
    </xf>
    <xf numFmtId="0" fontId="91" fillId="5" borderId="7" xfId="5" applyFont="1" applyFill="1" applyBorder="1" applyAlignment="1">
      <alignment horizontal="left" vertical="center" wrapText="1"/>
    </xf>
    <xf numFmtId="0" fontId="75" fillId="4" borderId="7" xfId="5" applyFont="1" applyFill="1" applyBorder="1" applyAlignment="1">
      <alignment horizontal="left" vertical="center" wrapText="1"/>
    </xf>
    <xf numFmtId="3" fontId="92" fillId="4" borderId="7" xfId="11" applyNumberFormat="1" applyFont="1" applyFill="1" applyBorder="1" applyAlignment="1">
      <alignment horizontal="center" vertical="center" wrapText="1"/>
    </xf>
    <xf numFmtId="0" fontId="75" fillId="0" borderId="7" xfId="5" applyFont="1" applyBorder="1" applyAlignment="1">
      <alignment horizontal="left" vertical="center" wrapText="1" indent="1"/>
    </xf>
    <xf numFmtId="3" fontId="75" fillId="4" borderId="8" xfId="5" applyNumberFormat="1" applyFont="1" applyFill="1" applyBorder="1" applyAlignment="1">
      <alignment horizontal="center" vertical="center"/>
    </xf>
    <xf numFmtId="3" fontId="75" fillId="0" borderId="8" xfId="5" applyNumberFormat="1" applyFont="1" applyBorder="1" applyAlignment="1">
      <alignment horizontal="center" vertical="center"/>
    </xf>
    <xf numFmtId="0" fontId="95" fillId="0" borderId="7" xfId="5" applyFont="1" applyBorder="1" applyAlignment="1">
      <alignment horizontal="left" vertical="center" wrapText="1" indent="1"/>
    </xf>
    <xf numFmtId="3" fontId="96" fillId="4" borderId="8" xfId="5" applyNumberFormat="1" applyFont="1" applyFill="1" applyBorder="1" applyAlignment="1">
      <alignment horizontal="center" vertical="center"/>
    </xf>
    <xf numFmtId="3" fontId="95" fillId="0" borderId="8" xfId="5" applyNumberFormat="1" applyFont="1" applyBorder="1" applyAlignment="1">
      <alignment horizontal="center" vertical="center"/>
    </xf>
    <xf numFmtId="3" fontId="95" fillId="4" borderId="8" xfId="5" applyNumberFormat="1" applyFont="1" applyFill="1" applyBorder="1" applyAlignment="1">
      <alignment horizontal="center" vertical="center"/>
    </xf>
    <xf numFmtId="164" fontId="75" fillId="0" borderId="8" xfId="9" applyNumberFormat="1" applyFont="1" applyBorder="1" applyAlignment="1">
      <alignment horizontal="center" vertical="center"/>
    </xf>
    <xf numFmtId="9" fontId="75" fillId="0" borderId="8" xfId="9" applyFont="1" applyBorder="1" applyAlignment="1">
      <alignment horizontal="center" vertical="center"/>
    </xf>
    <xf numFmtId="0" fontId="97" fillId="0" borderId="20" xfId="5" applyFont="1" applyBorder="1" applyAlignment="1">
      <alignment horizontal="left" vertical="center" wrapText="1" indent="1"/>
    </xf>
    <xf numFmtId="0" fontId="91" fillId="3" borderId="7" xfId="5" applyFont="1" applyFill="1" applyBorder="1" applyAlignment="1">
      <alignment vertical="center" wrapText="1"/>
    </xf>
    <xf numFmtId="0" fontId="75" fillId="5" borderId="7" xfId="5" applyFont="1" applyFill="1" applyBorder="1" applyAlignment="1">
      <alignment vertical="center" wrapText="1"/>
    </xf>
    <xf numFmtId="0" fontId="91" fillId="0" borderId="20" xfId="5" applyFont="1" applyBorder="1" applyAlignment="1">
      <alignment horizontal="left" vertical="center" wrapText="1" indent="1"/>
    </xf>
    <xf numFmtId="0" fontId="91" fillId="0" borderId="7" xfId="5" applyFont="1" applyBorder="1" applyAlignment="1">
      <alignment horizontal="left" vertical="center" wrapText="1"/>
    </xf>
    <xf numFmtId="0" fontId="1" fillId="4" borderId="0" xfId="5" applyFill="1"/>
    <xf numFmtId="9" fontId="40" fillId="5" borderId="1" xfId="5" applyNumberFormat="1" applyFont="1" applyFill="1" applyBorder="1" applyAlignment="1">
      <alignment horizontal="center" vertical="center" wrapText="1"/>
    </xf>
    <xf numFmtId="0" fontId="91" fillId="5" borderId="7" xfId="5" applyFont="1" applyFill="1" applyBorder="1" applyAlignment="1">
      <alignment horizontal="left" vertical="center"/>
    </xf>
    <xf numFmtId="0" fontId="75" fillId="0" borderId="7" xfId="5" applyFont="1" applyBorder="1" applyAlignment="1">
      <alignment horizontal="left" vertical="center" wrapText="1"/>
    </xf>
    <xf numFmtId="3" fontId="61" fillId="4" borderId="7" xfId="5" applyNumberFormat="1" applyFont="1" applyFill="1" applyBorder="1" applyAlignment="1">
      <alignment horizontal="center" vertical="center" wrapText="1"/>
    </xf>
    <xf numFmtId="3" fontId="61" fillId="0" borderId="8" xfId="5" applyNumberFormat="1" applyFont="1" applyBorder="1" applyAlignment="1">
      <alignment horizontal="center" vertical="center"/>
    </xf>
    <xf numFmtId="0" fontId="97" fillId="0" borderId="27" xfId="5" applyFont="1" applyBorder="1" applyAlignment="1">
      <alignment horizontal="left" vertical="center" wrapText="1" indent="1"/>
    </xf>
    <xf numFmtId="0" fontId="61" fillId="4" borderId="7" xfId="5" applyFont="1" applyFill="1" applyBorder="1" applyAlignment="1">
      <alignment horizontal="center" vertical="center" wrapText="1"/>
    </xf>
    <xf numFmtId="3" fontId="100" fillId="0" borderId="8" xfId="5" applyNumberFormat="1" applyFont="1" applyBorder="1" applyAlignment="1">
      <alignment horizontal="center" vertical="center"/>
    </xf>
    <xf numFmtId="3" fontId="66" fillId="0" borderId="8" xfId="5" applyNumberFormat="1" applyFont="1" applyBorder="1" applyAlignment="1">
      <alignment horizontal="center" vertical="center"/>
    </xf>
    <xf numFmtId="3" fontId="96" fillId="7" borderId="8" xfId="5" applyNumberFormat="1" applyFont="1" applyFill="1" applyBorder="1" applyAlignment="1">
      <alignment horizontal="center" vertical="center"/>
    </xf>
    <xf numFmtId="0" fontId="91" fillId="5" borderId="1" xfId="5" applyFont="1" applyFill="1" applyBorder="1" applyAlignment="1">
      <alignment horizontal="left" vertical="center" wrapText="1"/>
    </xf>
    <xf numFmtId="0" fontId="91" fillId="4" borderId="7" xfId="5" applyFont="1" applyFill="1" applyBorder="1" applyAlignment="1">
      <alignment vertical="center" wrapText="1"/>
    </xf>
    <xf numFmtId="3" fontId="62" fillId="4" borderId="8" xfId="5" applyNumberFormat="1" applyFont="1" applyFill="1" applyBorder="1" applyAlignment="1">
      <alignment horizontal="center" vertical="center"/>
    </xf>
    <xf numFmtId="0" fontId="76" fillId="8" borderId="7" xfId="5" applyFont="1" applyFill="1" applyBorder="1" applyAlignment="1">
      <alignment vertical="center" wrapText="1"/>
    </xf>
    <xf numFmtId="3" fontId="76" fillId="8" borderId="8" xfId="5" applyNumberFormat="1" applyFont="1" applyFill="1" applyBorder="1" applyAlignment="1">
      <alignment horizontal="center" vertical="center"/>
    </xf>
    <xf numFmtId="3" fontId="76" fillId="0" borderId="8" xfId="5" applyNumberFormat="1" applyFont="1" applyBorder="1" applyAlignment="1">
      <alignment horizontal="center" vertical="center"/>
    </xf>
    <xf numFmtId="3" fontId="76" fillId="3" borderId="8" xfId="5" applyNumberFormat="1" applyFont="1" applyFill="1" applyBorder="1" applyAlignment="1">
      <alignment horizontal="center" vertical="center"/>
    </xf>
    <xf numFmtId="0" fontId="76" fillId="0" borderId="0" xfId="5" applyFont="1" applyAlignment="1">
      <alignment horizontal="left" vertical="center" wrapText="1" indent="1"/>
    </xf>
    <xf numFmtId="0" fontId="49" fillId="4" borderId="0" xfId="0" applyFont="1" applyFill="1"/>
    <xf numFmtId="0" fontId="43" fillId="4" borderId="0" xfId="0" applyFont="1" applyFill="1"/>
    <xf numFmtId="0" fontId="72" fillId="4" borderId="0" xfId="0" applyFont="1" applyFill="1"/>
    <xf numFmtId="0" fontId="59" fillId="4" borderId="19" xfId="0" applyFont="1" applyFill="1" applyBorder="1" applyAlignment="1">
      <alignment horizontal="left" vertical="center" wrapText="1"/>
    </xf>
    <xf numFmtId="0" fontId="58" fillId="4" borderId="1" xfId="0" applyFont="1" applyFill="1" applyBorder="1" applyAlignment="1">
      <alignment vertical="center" wrapText="1"/>
    </xf>
    <xf numFmtId="0" fontId="59" fillId="4" borderId="6"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59" fillId="4" borderId="8" xfId="0" applyFont="1" applyFill="1" applyBorder="1" applyAlignment="1">
      <alignment horizontal="center" vertical="center" wrapText="1"/>
    </xf>
    <xf numFmtId="0" fontId="59" fillId="4" borderId="13" xfId="0" applyFont="1" applyFill="1" applyBorder="1" applyAlignment="1">
      <alignment horizontal="left" vertical="center" wrapText="1"/>
    </xf>
    <xf numFmtId="0" fontId="59" fillId="4" borderId="8" xfId="0" applyFont="1" applyFill="1" applyBorder="1" applyAlignment="1">
      <alignment horizontal="center" vertical="center"/>
    </xf>
    <xf numFmtId="0" fontId="59" fillId="4" borderId="0" xfId="0" applyFont="1" applyFill="1" applyAlignment="1">
      <alignment horizontal="center" vertical="center"/>
    </xf>
    <xf numFmtId="1" fontId="59" fillId="4" borderId="8" xfId="0" applyNumberFormat="1" applyFont="1" applyFill="1" applyBorder="1" applyAlignment="1">
      <alignment horizontal="center" vertical="center"/>
    </xf>
    <xf numFmtId="1" fontId="59" fillId="4" borderId="0" xfId="0" applyNumberFormat="1" applyFont="1" applyFill="1" applyAlignment="1">
      <alignment horizontal="center" vertical="center"/>
    </xf>
    <xf numFmtId="0" fontId="58" fillId="4" borderId="7" xfId="0" applyFont="1" applyFill="1" applyBorder="1" applyAlignment="1">
      <alignment vertical="center" wrapText="1"/>
    </xf>
    <xf numFmtId="0" fontId="129" fillId="0" borderId="0" xfId="0" applyFont="1" applyAlignment="1">
      <alignment horizontal="justify" vertical="center"/>
    </xf>
    <xf numFmtId="0" fontId="59" fillId="4" borderId="7" xfId="0" applyFont="1" applyFill="1" applyBorder="1" applyAlignment="1">
      <alignment horizontal="left" vertical="center" wrapText="1"/>
    </xf>
    <xf numFmtId="3" fontId="59" fillId="4" borderId="8" xfId="2" applyNumberFormat="1" applyFont="1" applyFill="1" applyBorder="1" applyAlignment="1">
      <alignment horizontal="center" vertical="center"/>
    </xf>
    <xf numFmtId="9" fontId="59" fillId="4" borderId="8" xfId="0" applyNumberFormat="1" applyFont="1" applyFill="1" applyBorder="1" applyAlignment="1">
      <alignment horizontal="center" vertical="center"/>
    </xf>
    <xf numFmtId="0" fontId="130" fillId="0" borderId="0" xfId="0" applyFont="1"/>
    <xf numFmtId="9" fontId="59" fillId="4" borderId="8" xfId="2" applyFont="1" applyFill="1" applyBorder="1" applyAlignment="1">
      <alignment horizontal="center" vertical="center"/>
    </xf>
    <xf numFmtId="0" fontId="87" fillId="4" borderId="7" xfId="0" applyFont="1" applyFill="1" applyBorder="1" applyAlignment="1">
      <alignment horizontal="left" vertical="center" wrapText="1"/>
    </xf>
    <xf numFmtId="0" fontId="58" fillId="4" borderId="8" xfId="0" applyFont="1" applyFill="1" applyBorder="1" applyAlignment="1">
      <alignment horizontal="center" vertical="center" wrapText="1"/>
    </xf>
    <xf numFmtId="3" fontId="59" fillId="4" borderId="7" xfId="0" applyNumberFormat="1" applyFont="1" applyFill="1" applyBorder="1" applyAlignment="1">
      <alignment horizontal="center" vertical="center" wrapText="1"/>
    </xf>
    <xf numFmtId="0" fontId="59" fillId="4" borderId="20" xfId="0" applyFont="1" applyFill="1" applyBorder="1" applyAlignment="1">
      <alignment horizontal="center" vertical="center" wrapText="1"/>
    </xf>
    <xf numFmtId="164" fontId="59" fillId="4" borderId="8" xfId="0" applyNumberFormat="1" applyFont="1" applyFill="1" applyBorder="1" applyAlignment="1">
      <alignment horizontal="center" vertical="center"/>
    </xf>
    <xf numFmtId="3" fontId="72" fillId="0" borderId="0" xfId="0" applyNumberFormat="1" applyFont="1"/>
    <xf numFmtId="0" fontId="72" fillId="4" borderId="13" xfId="0" applyFont="1" applyFill="1" applyBorder="1"/>
    <xf numFmtId="0" fontId="59" fillId="4" borderId="7" xfId="0" applyFont="1" applyFill="1" applyBorder="1" applyAlignment="1">
      <alignment horizontal="left" vertical="center" wrapText="1" indent="1"/>
    </xf>
    <xf numFmtId="3" fontId="59" fillId="4" borderId="8" xfId="0" applyNumberFormat="1" applyFont="1" applyFill="1" applyBorder="1" applyAlignment="1">
      <alignment horizontal="center" vertical="center"/>
    </xf>
    <xf numFmtId="0" fontId="85" fillId="4" borderId="7" xfId="0" applyFont="1" applyFill="1" applyBorder="1" applyAlignment="1">
      <alignment horizontal="left" vertical="center" wrapText="1" indent="1"/>
    </xf>
    <xf numFmtId="3" fontId="85" fillId="4" borderId="8" xfId="0" applyNumberFormat="1" applyFont="1" applyFill="1" applyBorder="1" applyAlignment="1">
      <alignment horizontal="center" vertical="center"/>
    </xf>
    <xf numFmtId="1" fontId="59" fillId="4" borderId="8" xfId="2" applyNumberFormat="1" applyFont="1" applyFill="1" applyBorder="1" applyAlignment="1">
      <alignment horizontal="center" vertical="center"/>
    </xf>
    <xf numFmtId="164" fontId="59" fillId="4" borderId="8" xfId="2" applyNumberFormat="1" applyFont="1" applyFill="1" applyBorder="1" applyAlignment="1">
      <alignment horizontal="center" vertical="center"/>
    </xf>
    <xf numFmtId="0" fontId="131" fillId="4" borderId="20" xfId="0" applyFont="1" applyFill="1" applyBorder="1" applyAlignment="1">
      <alignment horizontal="left" vertical="center" wrapText="1" indent="1"/>
    </xf>
    <xf numFmtId="3" fontId="58" fillId="4" borderId="8" xfId="0" applyNumberFormat="1" applyFont="1" applyFill="1" applyBorder="1" applyAlignment="1">
      <alignment horizontal="center" vertical="center"/>
    </xf>
    <xf numFmtId="0" fontId="59" fillId="4" borderId="7" xfId="0" applyFont="1" applyFill="1" applyBorder="1" applyAlignment="1">
      <alignment vertical="center" wrapText="1"/>
    </xf>
    <xf numFmtId="0" fontId="58" fillId="4" borderId="6" xfId="0" applyFont="1" applyFill="1" applyBorder="1" applyAlignment="1">
      <alignment horizontal="center" vertical="center" wrapText="1"/>
    </xf>
    <xf numFmtId="164" fontId="85" fillId="4" borderId="8" xfId="0" applyNumberFormat="1" applyFont="1" applyFill="1" applyBorder="1" applyAlignment="1">
      <alignment horizontal="center" vertical="center"/>
    </xf>
    <xf numFmtId="0" fontId="58" fillId="4" borderId="20" xfId="0" applyFont="1" applyFill="1" applyBorder="1" applyAlignment="1">
      <alignment horizontal="left" vertical="center" wrapText="1" indent="1"/>
    </xf>
    <xf numFmtId="0" fontId="58" fillId="4" borderId="7" xfId="0" applyFont="1" applyFill="1" applyBorder="1" applyAlignment="1">
      <alignment horizontal="left" vertical="center" wrapText="1"/>
    </xf>
    <xf numFmtId="9" fontId="58" fillId="4" borderId="1" xfId="0" applyNumberFormat="1" applyFont="1" applyFill="1" applyBorder="1" applyAlignment="1">
      <alignment horizontal="center" vertical="center" wrapText="1"/>
    </xf>
    <xf numFmtId="0" fontId="58" fillId="4" borderId="7" xfId="0" applyFont="1" applyFill="1" applyBorder="1" applyAlignment="1">
      <alignment horizontal="left" vertical="center"/>
    </xf>
    <xf numFmtId="0" fontId="131" fillId="4" borderId="27" xfId="0" applyFont="1" applyFill="1" applyBorder="1" applyAlignment="1">
      <alignment horizontal="left" vertical="center" wrapText="1" indent="1"/>
    </xf>
    <xf numFmtId="9" fontId="59" fillId="4" borderId="3" xfId="0" applyNumberFormat="1" applyFont="1" applyFill="1" applyBorder="1" applyAlignment="1">
      <alignment vertical="center" wrapText="1"/>
    </xf>
    <xf numFmtId="9" fontId="59" fillId="4" borderId="4" xfId="0" applyNumberFormat="1" applyFont="1" applyFill="1" applyBorder="1" applyAlignment="1">
      <alignment vertical="center" wrapText="1"/>
    </xf>
    <xf numFmtId="0" fontId="72" fillId="0" borderId="0" xfId="0" applyFont="1" applyAlignment="1">
      <alignment wrapText="1"/>
    </xf>
    <xf numFmtId="0" fontId="0" fillId="0" borderId="0" xfId="0" applyAlignment="1">
      <alignment wrapText="1"/>
    </xf>
    <xf numFmtId="0" fontId="59" fillId="4" borderId="2" xfId="0" applyFont="1" applyFill="1" applyBorder="1" applyAlignment="1">
      <alignment vertical="center" wrapText="1"/>
    </xf>
    <xf numFmtId="0" fontId="59" fillId="4" borderId="3" xfId="0" applyFont="1" applyFill="1" applyBorder="1" applyAlignment="1">
      <alignment vertical="center" wrapText="1"/>
    </xf>
    <xf numFmtId="0" fontId="59" fillId="4" borderId="4" xfId="0" applyFont="1" applyFill="1" applyBorder="1" applyAlignment="1">
      <alignment vertical="center" wrapText="1"/>
    </xf>
    <xf numFmtId="0" fontId="59" fillId="4" borderId="5" xfId="0" applyFont="1" applyFill="1" applyBorder="1" applyAlignment="1">
      <alignment vertical="center" wrapText="1"/>
    </xf>
    <xf numFmtId="164" fontId="59" fillId="4" borderId="8" xfId="0" applyNumberFormat="1" applyFont="1" applyFill="1" applyBorder="1" applyAlignment="1">
      <alignment horizontal="center" vertical="center" wrapText="1"/>
    </xf>
    <xf numFmtId="3" fontId="72" fillId="0" borderId="0" xfId="0" applyNumberFormat="1" applyFont="1" applyAlignment="1">
      <alignment wrapText="1"/>
    </xf>
    <xf numFmtId="3" fontId="0" fillId="0" borderId="0" xfId="0" applyNumberFormat="1" applyAlignment="1">
      <alignment wrapText="1"/>
    </xf>
    <xf numFmtId="0" fontId="58" fillId="4" borderId="2" xfId="0" applyFont="1" applyFill="1" applyBorder="1" applyAlignment="1">
      <alignment vertical="center" wrapText="1"/>
    </xf>
    <xf numFmtId="0" fontId="58" fillId="4" borderId="3" xfId="0" applyFont="1" applyFill="1" applyBorder="1" applyAlignment="1">
      <alignment vertical="center" wrapText="1"/>
    </xf>
    <xf numFmtId="0" fontId="58" fillId="4" borderId="4" xfId="0" applyFont="1" applyFill="1" applyBorder="1" applyAlignment="1">
      <alignment vertical="center" wrapText="1"/>
    </xf>
    <xf numFmtId="3" fontId="59" fillId="4" borderId="8" xfId="0" applyNumberFormat="1" applyFont="1" applyFill="1" applyBorder="1" applyAlignment="1">
      <alignment horizontal="center" vertical="center" wrapText="1"/>
    </xf>
    <xf numFmtId="0" fontId="85" fillId="4" borderId="7" xfId="0" applyFont="1" applyFill="1" applyBorder="1" applyAlignment="1">
      <alignment horizontal="left" vertical="center" wrapText="1"/>
    </xf>
    <xf numFmtId="3" fontId="85" fillId="4" borderId="8" xfId="0" applyNumberFormat="1" applyFont="1" applyFill="1" applyBorder="1" applyAlignment="1">
      <alignment horizontal="center" vertical="center" wrapText="1"/>
    </xf>
    <xf numFmtId="0" fontId="131" fillId="4" borderId="27" xfId="0" applyFont="1" applyFill="1" applyBorder="1" applyAlignment="1">
      <alignment horizontal="left" vertical="center" wrapText="1"/>
    </xf>
    <xf numFmtId="0" fontId="131" fillId="4" borderId="20" xfId="0" applyFont="1" applyFill="1" applyBorder="1" applyAlignment="1">
      <alignment horizontal="left" vertical="center" wrapText="1"/>
    </xf>
    <xf numFmtId="9" fontId="59" fillId="4" borderId="2" xfId="0" applyNumberFormat="1" applyFont="1" applyFill="1" applyBorder="1" applyAlignment="1">
      <alignment vertical="center" wrapText="1"/>
    </xf>
    <xf numFmtId="0" fontId="59" fillId="4" borderId="2" xfId="0" applyFont="1" applyFill="1" applyBorder="1" applyAlignment="1">
      <alignment vertical="center"/>
    </xf>
    <xf numFmtId="0" fontId="59" fillId="4" borderId="3" xfId="0" applyFont="1" applyFill="1" applyBorder="1" applyAlignment="1">
      <alignment vertical="center"/>
    </xf>
    <xf numFmtId="0" fontId="59" fillId="4" borderId="4" xfId="0" applyFont="1" applyFill="1" applyBorder="1" applyAlignment="1">
      <alignment vertical="center"/>
    </xf>
    <xf numFmtId="0" fontId="58" fillId="4" borderId="0" xfId="0" applyFont="1" applyFill="1" applyAlignment="1">
      <alignment horizontal="left" vertical="center" wrapText="1" indent="1"/>
    </xf>
    <xf numFmtId="3" fontId="59" fillId="4" borderId="0" xfId="0" applyNumberFormat="1" applyFont="1" applyFill="1" applyAlignment="1">
      <alignment horizontal="center" vertical="center"/>
    </xf>
    <xf numFmtId="0" fontId="132" fillId="4" borderId="0" xfId="0" applyFont="1" applyFill="1" applyAlignment="1">
      <alignment horizontal="right"/>
    </xf>
    <xf numFmtId="0" fontId="23" fillId="0" borderId="0" xfId="0" applyFont="1" applyAlignment="1">
      <alignment horizontal="center"/>
    </xf>
    <xf numFmtId="0" fontId="135" fillId="0" borderId="19" xfId="0" applyFont="1" applyBorder="1" applyAlignment="1">
      <alignment horizontal="left" vertical="center" wrapText="1"/>
    </xf>
    <xf numFmtId="0" fontId="0" fillId="6" borderId="95" xfId="0" applyFill="1" applyBorder="1" applyAlignment="1">
      <alignment horizontal="center" vertical="center"/>
    </xf>
    <xf numFmtId="0" fontId="23" fillId="0" borderId="98" xfId="0" applyFont="1" applyBorder="1"/>
    <xf numFmtId="0" fontId="135" fillId="0" borderId="7" xfId="0" applyFont="1" applyBorder="1" applyAlignment="1">
      <alignment horizontal="left" vertical="center" wrapText="1"/>
    </xf>
    <xf numFmtId="1" fontId="5" fillId="6" borderId="8" xfId="0" applyNumberFormat="1" applyFont="1" applyFill="1" applyBorder="1" applyAlignment="1">
      <alignment horizontal="center" vertical="center"/>
    </xf>
    <xf numFmtId="0" fontId="136" fillId="4" borderId="95" xfId="0" applyFont="1" applyFill="1" applyBorder="1" applyAlignment="1">
      <alignment horizontal="left" vertical="center" wrapText="1"/>
    </xf>
    <xf numFmtId="3" fontId="1" fillId="6" borderId="6" xfId="2" applyNumberFormat="1" applyFont="1" applyFill="1" applyBorder="1" applyAlignment="1">
      <alignment horizontal="center" vertical="center"/>
    </xf>
    <xf numFmtId="0" fontId="135" fillId="4" borderId="94" xfId="0" applyFont="1" applyFill="1" applyBorder="1" applyAlignment="1">
      <alignment horizontal="left" vertical="center" wrapText="1"/>
    </xf>
    <xf numFmtId="1" fontId="92" fillId="6" borderId="28" xfId="0" applyNumberFormat="1" applyFont="1" applyFill="1" applyBorder="1" applyAlignment="1">
      <alignment horizontal="center" vertical="center"/>
    </xf>
    <xf numFmtId="0" fontId="0" fillId="6" borderId="105" xfId="0" applyFill="1" applyBorder="1" applyAlignment="1">
      <alignment horizontal="center" vertical="center"/>
    </xf>
    <xf numFmtId="0" fontId="21" fillId="5" borderId="106" xfId="0" applyFont="1" applyFill="1" applyBorder="1" applyAlignment="1">
      <alignment horizontal="left" vertical="center" wrapText="1"/>
    </xf>
    <xf numFmtId="3" fontId="21" fillId="4" borderId="7" xfId="0" applyNumberFormat="1" applyFont="1" applyFill="1" applyBorder="1" applyAlignment="1">
      <alignment horizontal="center" vertical="center" wrapText="1"/>
    </xf>
    <xf numFmtId="0" fontId="23" fillId="0" borderId="51" xfId="0" applyFont="1" applyBorder="1"/>
    <xf numFmtId="3" fontId="23" fillId="4" borderId="0" xfId="0" applyNumberFormat="1" applyFont="1" applyFill="1" applyAlignment="1">
      <alignment horizontal="center" vertical="center" wrapText="1"/>
    </xf>
    <xf numFmtId="3" fontId="23" fillId="0" borderId="6" xfId="0" applyNumberFormat="1" applyFont="1" applyBorder="1" applyAlignment="1">
      <alignment horizontal="center" vertical="center"/>
    </xf>
    <xf numFmtId="0" fontId="27" fillId="0" borderId="5" xfId="0" applyFont="1" applyBorder="1" applyAlignment="1">
      <alignment horizontal="left" vertical="center" wrapText="1" indent="1"/>
    </xf>
    <xf numFmtId="0" fontId="25" fillId="3" borderId="95" xfId="0" applyFont="1" applyFill="1" applyBorder="1" applyAlignment="1">
      <alignment vertical="center" wrapText="1"/>
    </xf>
    <xf numFmtId="0" fontId="21" fillId="4" borderId="0" xfId="0" applyFont="1" applyFill="1" applyAlignment="1">
      <alignment horizontal="center" vertical="center" wrapText="1"/>
    </xf>
    <xf numFmtId="0" fontId="21" fillId="4" borderId="18" xfId="0" applyFont="1" applyFill="1" applyBorder="1" applyAlignment="1">
      <alignment horizontal="center" vertical="center" wrapText="1"/>
    </xf>
    <xf numFmtId="3" fontId="21" fillId="4" borderId="19" xfId="0" applyNumberFormat="1" applyFont="1" applyFill="1" applyBorder="1" applyAlignment="1">
      <alignment horizontal="center" vertical="center" wrapText="1"/>
    </xf>
    <xf numFmtId="3" fontId="21" fillId="4" borderId="0" xfId="0" applyNumberFormat="1" applyFont="1" applyFill="1" applyAlignment="1">
      <alignment horizontal="center" vertical="center" wrapText="1"/>
    </xf>
    <xf numFmtId="3" fontId="23" fillId="4" borderId="19" xfId="0" applyNumberFormat="1" applyFont="1" applyFill="1" applyBorder="1" applyAlignment="1">
      <alignment horizontal="center" vertical="center" wrapText="1"/>
    </xf>
    <xf numFmtId="164" fontId="23" fillId="4" borderId="18" xfId="0" applyNumberFormat="1" applyFont="1" applyFill="1" applyBorder="1" applyAlignment="1">
      <alignment horizontal="center" vertical="center"/>
    </xf>
    <xf numFmtId="3" fontId="23" fillId="0" borderId="18" xfId="0" applyNumberFormat="1" applyFont="1" applyBorder="1" applyAlignment="1">
      <alignment horizontal="center" vertical="center"/>
    </xf>
    <xf numFmtId="164" fontId="26" fillId="0" borderId="18" xfId="0" applyNumberFormat="1" applyFont="1" applyBorder="1" applyAlignment="1">
      <alignment horizontal="center" vertical="center"/>
    </xf>
    <xf numFmtId="3" fontId="24" fillId="4" borderId="0" xfId="0" applyNumberFormat="1" applyFont="1" applyFill="1" applyAlignment="1">
      <alignment horizontal="center"/>
    </xf>
    <xf numFmtId="3" fontId="24" fillId="4" borderId="0" xfId="0" applyNumberFormat="1" applyFont="1" applyFill="1"/>
    <xf numFmtId="3" fontId="21" fillId="0" borderId="18" xfId="0" applyNumberFormat="1" applyFont="1" applyBorder="1" applyAlignment="1">
      <alignment horizontal="center" vertical="center"/>
    </xf>
    <xf numFmtId="0" fontId="25" fillId="3" borderId="20" xfId="0" applyFont="1" applyFill="1" applyBorder="1" applyAlignment="1">
      <alignment vertical="center" wrapText="1"/>
    </xf>
    <xf numFmtId="3" fontId="21" fillId="3" borderId="6" xfId="0" applyNumberFormat="1" applyFont="1" applyFill="1" applyBorder="1" applyAlignment="1">
      <alignment horizontal="center" vertical="center"/>
    </xf>
    <xf numFmtId="0" fontId="21" fillId="5" borderId="110" xfId="0" applyFont="1" applyFill="1" applyBorder="1" applyAlignment="1">
      <alignment horizontal="left" vertical="center" wrapText="1"/>
    </xf>
    <xf numFmtId="0" fontId="25" fillId="5" borderId="114" xfId="0" applyFont="1" applyFill="1" applyBorder="1" applyAlignment="1">
      <alignment horizontal="left" vertical="center" wrapText="1"/>
    </xf>
    <xf numFmtId="9" fontId="42" fillId="0" borderId="106" xfId="0" applyNumberFormat="1" applyFont="1" applyBorder="1" applyAlignment="1">
      <alignment horizontal="center" vertical="center" wrapText="1"/>
    </xf>
    <xf numFmtId="9" fontId="25" fillId="5" borderId="106" xfId="0" applyNumberFormat="1" applyFont="1" applyFill="1" applyBorder="1" applyAlignment="1">
      <alignment horizontal="center" vertical="center" wrapText="1"/>
    </xf>
    <xf numFmtId="0" fontId="143" fillId="4" borderId="0" xfId="0" applyFont="1" applyFill="1" applyAlignment="1">
      <alignment vertical="center" wrapText="1"/>
    </xf>
    <xf numFmtId="0" fontId="23" fillId="4" borderId="106" xfId="0" applyFont="1" applyFill="1" applyBorder="1" applyAlignment="1">
      <alignment horizontal="left" vertical="center" wrapText="1"/>
    </xf>
    <xf numFmtId="0" fontId="23" fillId="4" borderId="120" xfId="0" applyFont="1" applyFill="1" applyBorder="1" applyAlignment="1">
      <alignment horizontal="left" vertical="center" wrapText="1"/>
    </xf>
    <xf numFmtId="3" fontId="144" fillId="0" borderId="8" xfId="0" applyNumberFormat="1" applyFont="1" applyBorder="1" applyAlignment="1">
      <alignment horizontal="center" vertical="center"/>
    </xf>
    <xf numFmtId="3" fontId="26" fillId="0" borderId="95" xfId="0" applyNumberFormat="1" applyFont="1" applyBorder="1" applyAlignment="1">
      <alignment horizontal="center" vertical="center"/>
    </xf>
    <xf numFmtId="0" fontId="21" fillId="5" borderId="95" xfId="0" applyFont="1" applyFill="1" applyBorder="1" applyAlignment="1">
      <alignment horizontal="left" vertical="center" wrapText="1"/>
    </xf>
    <xf numFmtId="0" fontId="25" fillId="5" borderId="124" xfId="0" applyFont="1" applyFill="1" applyBorder="1" applyAlignment="1">
      <alignment horizontal="left" vertical="center" wrapText="1"/>
    </xf>
    <xf numFmtId="3" fontId="138" fillId="3" borderId="26" xfId="0" applyNumberFormat="1" applyFont="1" applyFill="1" applyBorder="1" applyAlignment="1">
      <alignment horizontal="center" vertical="center"/>
    </xf>
    <xf numFmtId="9" fontId="25" fillId="5" borderId="19" xfId="0" applyNumberFormat="1" applyFont="1" applyFill="1" applyBorder="1" applyAlignment="1">
      <alignment horizontal="center" vertical="center" wrapText="1"/>
    </xf>
    <xf numFmtId="0" fontId="145" fillId="4" borderId="0" xfId="0" applyFont="1" applyFill="1" applyAlignment="1">
      <alignment vertical="center" wrapText="1"/>
    </xf>
    <xf numFmtId="0" fontId="23" fillId="4" borderId="125"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5" fillId="5" borderId="19" xfId="0" applyFont="1" applyFill="1" applyBorder="1" applyAlignment="1">
      <alignment horizontal="left" vertical="center" wrapText="1"/>
    </xf>
    <xf numFmtId="9" fontId="138" fillId="5" borderId="106" xfId="0" applyNumberFormat="1" applyFont="1" applyFill="1" applyBorder="1" applyAlignment="1">
      <alignment horizontal="center" vertical="center"/>
    </xf>
    <xf numFmtId="9" fontId="25" fillId="5" borderId="18" xfId="0" applyNumberFormat="1" applyFont="1" applyFill="1" applyBorder="1" applyAlignment="1">
      <alignment horizontal="center" vertical="center" wrapText="1"/>
    </xf>
    <xf numFmtId="9" fontId="137" fillId="5" borderId="0" xfId="0" applyNumberFormat="1" applyFont="1" applyFill="1" applyAlignment="1">
      <alignment vertical="center" wrapText="1"/>
    </xf>
    <xf numFmtId="0" fontId="23" fillId="4" borderId="19" xfId="0" applyFont="1" applyFill="1" applyBorder="1" applyAlignment="1">
      <alignment horizontal="left" vertical="center" wrapText="1"/>
    </xf>
    <xf numFmtId="9" fontId="138" fillId="5" borderId="129" xfId="0" applyNumberFormat="1" applyFont="1" applyFill="1" applyBorder="1" applyAlignment="1">
      <alignment horizontal="center" vertical="center"/>
    </xf>
    <xf numFmtId="9" fontId="25" fillId="5" borderId="0" xfId="0" applyNumberFormat="1" applyFont="1" applyFill="1" applyAlignment="1">
      <alignment horizontal="center" vertical="center" wrapText="1"/>
    </xf>
    <xf numFmtId="0" fontId="137" fillId="5" borderId="0" xfId="0" applyFont="1" applyFill="1" applyAlignment="1">
      <alignment vertical="center" wrapText="1"/>
    </xf>
    <xf numFmtId="9" fontId="138" fillId="5" borderId="95" xfId="0" applyNumberFormat="1" applyFont="1" applyFill="1" applyBorder="1" applyAlignment="1">
      <alignment horizontal="center" vertical="center"/>
    </xf>
    <xf numFmtId="9" fontId="138" fillId="5" borderId="53" xfId="0" applyNumberFormat="1" applyFont="1" applyFill="1" applyBorder="1" applyAlignment="1">
      <alignment horizontal="center" vertical="center"/>
    </xf>
    <xf numFmtId="9" fontId="25" fillId="5" borderId="51" xfId="0" applyNumberFormat="1" applyFont="1" applyFill="1" applyBorder="1" applyAlignment="1">
      <alignment horizontal="center" vertical="center" wrapText="1"/>
    </xf>
    <xf numFmtId="9" fontId="138" fillId="5" borderId="13" xfId="0" applyNumberFormat="1" applyFont="1" applyFill="1" applyBorder="1" applyAlignment="1">
      <alignment horizontal="center" vertical="center"/>
    </xf>
    <xf numFmtId="164" fontId="26" fillId="0" borderId="95" xfId="0" applyNumberFormat="1" applyFont="1" applyBorder="1" applyAlignment="1">
      <alignment horizontal="center" vertical="center"/>
    </xf>
    <xf numFmtId="9" fontId="138" fillId="5" borderId="25" xfId="0" applyNumberFormat="1" applyFont="1" applyFill="1" applyBorder="1" applyAlignment="1">
      <alignment horizontal="center" vertical="center"/>
    </xf>
    <xf numFmtId="0" fontId="139" fillId="0" borderId="0" xfId="0" applyFont="1" applyAlignment="1">
      <alignment vertical="center" wrapText="1"/>
    </xf>
    <xf numFmtId="9" fontId="138" fillId="5" borderId="139" xfId="0" applyNumberFormat="1" applyFont="1" applyFill="1" applyBorder="1" applyAlignment="1">
      <alignment horizontal="center" vertical="center"/>
    </xf>
    <xf numFmtId="0" fontId="21" fillId="5" borderId="20" xfId="0" applyFont="1" applyFill="1" applyBorder="1" applyAlignment="1">
      <alignment horizontal="center" vertical="center" wrapText="1"/>
    </xf>
    <xf numFmtId="0" fontId="21" fillId="0" borderId="6" xfId="0" applyFont="1" applyBorder="1" applyAlignment="1">
      <alignment horizontal="center" vertical="center" wrapText="1"/>
    </xf>
    <xf numFmtId="0" fontId="21" fillId="5" borderId="7" xfId="0" applyFont="1" applyFill="1" applyBorder="1" applyAlignment="1">
      <alignment horizontal="center" vertical="center" wrapText="1"/>
    </xf>
    <xf numFmtId="0" fontId="21" fillId="5" borderId="96" xfId="0" applyFont="1" applyFill="1" applyBorder="1" applyAlignment="1">
      <alignment horizontal="center" vertical="center" wrapText="1"/>
    </xf>
    <xf numFmtId="9" fontId="25" fillId="5" borderId="8" xfId="0" applyNumberFormat="1" applyFont="1" applyFill="1" applyBorder="1" applyAlignment="1">
      <alignment horizontal="center" vertical="center" wrapText="1"/>
    </xf>
    <xf numFmtId="9" fontId="25" fillId="5" borderId="20" xfId="0" applyNumberFormat="1" applyFont="1" applyFill="1" applyBorder="1" applyAlignment="1">
      <alignment horizontal="center" vertical="center" wrapText="1"/>
    </xf>
    <xf numFmtId="0" fontId="27" fillId="0" borderId="95" xfId="0" applyFont="1" applyBorder="1" applyAlignment="1">
      <alignment horizontal="left" vertical="center" wrapText="1" indent="1"/>
    </xf>
    <xf numFmtId="0" fontId="25" fillId="5" borderId="144" xfId="0" applyFont="1" applyFill="1" applyBorder="1" applyAlignment="1">
      <alignment horizontal="left" vertical="center" wrapText="1"/>
    </xf>
    <xf numFmtId="0" fontId="21" fillId="5" borderId="145" xfId="0" applyFont="1" applyFill="1" applyBorder="1" applyAlignment="1">
      <alignment horizontal="center" vertical="center" wrapText="1"/>
    </xf>
    <xf numFmtId="9" fontId="25" fillId="5" borderId="7" xfId="0" applyNumberFormat="1" applyFont="1" applyFill="1" applyBorder="1" applyAlignment="1">
      <alignment horizontal="center" vertical="center" wrapText="1"/>
    </xf>
    <xf numFmtId="9" fontId="25" fillId="5" borderId="4" xfId="0" applyNumberFormat="1" applyFont="1" applyFill="1" applyBorder="1" applyAlignment="1">
      <alignment horizontal="center" vertical="center" wrapText="1"/>
    </xf>
    <xf numFmtId="0" fontId="21" fillId="5" borderId="146"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143" fillId="5" borderId="0" xfId="0" applyFont="1" applyFill="1" applyAlignment="1">
      <alignment vertical="center" wrapText="1"/>
    </xf>
    <xf numFmtId="0" fontId="21" fillId="5" borderId="13" xfId="0" applyFont="1" applyFill="1" applyBorder="1" applyAlignment="1">
      <alignment horizontal="left" vertical="center" wrapText="1"/>
    </xf>
    <xf numFmtId="0" fontId="21" fillId="5" borderId="93" xfId="0" applyFont="1" applyFill="1" applyBorder="1" applyAlignment="1">
      <alignment horizontal="center" vertical="center" wrapText="1"/>
    </xf>
    <xf numFmtId="0" fontId="145" fillId="0" borderId="0" xfId="0" applyFont="1" applyAlignment="1">
      <alignment vertical="center" wrapText="1"/>
    </xf>
    <xf numFmtId="3" fontId="28" fillId="0" borderId="0" xfId="0" applyNumberFormat="1" applyFont="1" applyAlignment="1">
      <alignment horizontal="left" wrapText="1"/>
    </xf>
    <xf numFmtId="3" fontId="28" fillId="0" borderId="0" xfId="0" applyNumberFormat="1" applyFont="1" applyAlignment="1">
      <alignment wrapText="1"/>
    </xf>
    <xf numFmtId="3" fontId="23" fillId="0" borderId="1" xfId="0" applyNumberFormat="1" applyFont="1" applyBorder="1" applyAlignment="1">
      <alignment horizontal="center" vertical="center"/>
    </xf>
    <xf numFmtId="9" fontId="147" fillId="4" borderId="8" xfId="0" applyNumberFormat="1" applyFont="1" applyFill="1" applyBorder="1" applyAlignment="1">
      <alignment horizontal="center" vertical="center"/>
    </xf>
    <xf numFmtId="0" fontId="74" fillId="0" borderId="0" xfId="0" applyFont="1"/>
    <xf numFmtId="3" fontId="147" fillId="4" borderId="8" xfId="2" applyNumberFormat="1" applyFont="1" applyFill="1" applyBorder="1" applyAlignment="1">
      <alignment horizontal="center" vertical="center"/>
    </xf>
    <xf numFmtId="3" fontId="147" fillId="0" borderId="8" xfId="0" applyNumberFormat="1" applyFont="1" applyBorder="1" applyAlignment="1">
      <alignment horizontal="center" vertical="center"/>
    </xf>
    <xf numFmtId="3" fontId="148" fillId="4" borderId="8" xfId="0" applyNumberFormat="1" applyFont="1" applyFill="1" applyBorder="1" applyAlignment="1">
      <alignment horizontal="center" vertical="center"/>
    </xf>
    <xf numFmtId="0" fontId="5" fillId="4" borderId="0" xfId="0" applyFont="1" applyFill="1"/>
    <xf numFmtId="3" fontId="148" fillId="0" borderId="8" xfId="0" applyNumberFormat="1" applyFont="1" applyBorder="1" applyAlignment="1">
      <alignment horizontal="center" vertical="center"/>
    </xf>
    <xf numFmtId="0" fontId="149" fillId="0" borderId="0" xfId="0" applyFont="1"/>
    <xf numFmtId="0" fontId="5" fillId="0" borderId="0" xfId="0" applyFont="1" applyAlignment="1">
      <alignment wrapText="1"/>
    </xf>
    <xf numFmtId="164" fontId="5" fillId="0" borderId="0" xfId="2" applyNumberFormat="1" applyFont="1"/>
    <xf numFmtId="3" fontId="82" fillId="4" borderId="8" xfId="2" applyNumberFormat="1" applyFont="1" applyFill="1" applyBorder="1" applyAlignment="1">
      <alignment horizontal="center" vertical="center"/>
    </xf>
    <xf numFmtId="3" fontId="150" fillId="0" borderId="8" xfId="0" applyNumberFormat="1" applyFont="1" applyBorder="1" applyAlignment="1">
      <alignment horizontal="center" vertical="center"/>
    </xf>
    <xf numFmtId="0" fontId="0" fillId="0" borderId="0" xfId="0" applyAlignment="1" applyProtection="1">
      <alignment wrapText="1"/>
      <protection locked="0"/>
    </xf>
    <xf numFmtId="0" fontId="154" fillId="24" borderId="147" xfId="0" applyFont="1" applyFill="1" applyBorder="1" applyAlignment="1">
      <alignment horizontal="left" vertical="center" wrapText="1"/>
    </xf>
    <xf numFmtId="0" fontId="154" fillId="26" borderId="147" xfId="0" applyFont="1" applyFill="1" applyBorder="1" applyAlignment="1">
      <alignment horizontal="left" vertical="center" wrapText="1"/>
    </xf>
    <xf numFmtId="0" fontId="155" fillId="24" borderId="147" xfId="0" applyFont="1" applyFill="1" applyBorder="1" applyAlignment="1">
      <alignment horizontal="left" vertical="center" wrapText="1"/>
    </xf>
    <xf numFmtId="171" fontId="155" fillId="24" borderId="148" xfId="0" applyNumberFormat="1" applyFont="1" applyFill="1" applyBorder="1" applyAlignment="1">
      <alignment horizontal="center" vertical="center" wrapText="1"/>
    </xf>
    <xf numFmtId="0" fontId="155" fillId="24" borderId="147" xfId="0" applyFont="1" applyFill="1" applyBorder="1" applyAlignment="1" applyProtection="1">
      <alignment horizontal="left" vertical="center" wrapText="1"/>
      <protection locked="0"/>
    </xf>
    <xf numFmtId="0" fontId="155" fillId="24" borderId="149" xfId="0" applyFont="1" applyFill="1" applyBorder="1" applyAlignment="1">
      <alignment horizontal="center" vertical="center" wrapText="1"/>
    </xf>
    <xf numFmtId="0" fontId="155" fillId="24" borderId="147" xfId="0" applyFont="1" applyFill="1" applyBorder="1" applyAlignment="1">
      <alignment horizontal="right" vertical="center" wrapText="1"/>
    </xf>
    <xf numFmtId="0" fontId="154" fillId="26" borderId="147" xfId="0" applyFont="1" applyFill="1" applyBorder="1" applyAlignment="1">
      <alignment horizontal="center" vertical="center" wrapText="1"/>
    </xf>
    <xf numFmtId="0" fontId="157" fillId="26" borderId="147" xfId="0" applyFont="1" applyFill="1" applyBorder="1" applyAlignment="1">
      <alignment horizontal="left" vertical="center" wrapText="1"/>
    </xf>
    <xf numFmtId="0" fontId="158" fillId="24" borderId="147" xfId="0" applyFont="1" applyFill="1" applyBorder="1" applyAlignment="1">
      <alignment horizontal="left" vertical="center" wrapText="1"/>
    </xf>
    <xf numFmtId="0" fontId="0" fillId="24" borderId="148" xfId="0" applyFill="1" applyBorder="1" applyAlignment="1" applyProtection="1">
      <alignment wrapText="1"/>
      <protection locked="0"/>
    </xf>
    <xf numFmtId="171" fontId="154" fillId="24" borderId="148" xfId="0" applyNumberFormat="1" applyFont="1" applyFill="1" applyBorder="1" applyAlignment="1">
      <alignment horizontal="center" vertical="center" wrapText="1"/>
    </xf>
    <xf numFmtId="0" fontId="0" fillId="24" borderId="149" xfId="0" applyFill="1" applyBorder="1" applyAlignment="1" applyProtection="1">
      <alignment wrapText="1"/>
      <protection locked="0"/>
    </xf>
    <xf numFmtId="0" fontId="154" fillId="24" borderId="149" xfId="0" applyFont="1" applyFill="1" applyBorder="1" applyAlignment="1">
      <alignment horizontal="center" vertical="center" wrapText="1"/>
    </xf>
    <xf numFmtId="0" fontId="160" fillId="24" borderId="147" xfId="0" applyFont="1" applyFill="1" applyBorder="1" applyAlignment="1">
      <alignment horizontal="left" vertical="center" wrapText="1"/>
    </xf>
    <xf numFmtId="3" fontId="160" fillId="24" borderId="147" xfId="0" applyNumberFormat="1" applyFont="1" applyFill="1" applyBorder="1" applyAlignment="1">
      <alignment horizontal="right" vertical="center" wrapText="1"/>
    </xf>
    <xf numFmtId="0" fontId="161" fillId="24" borderId="147" xfId="0" applyFont="1" applyFill="1" applyBorder="1" applyAlignment="1">
      <alignment horizontal="center" vertical="center" wrapText="1"/>
    </xf>
    <xf numFmtId="0" fontId="160" fillId="24" borderId="147" xfId="0" applyFont="1" applyFill="1" applyBorder="1" applyAlignment="1">
      <alignment horizontal="right" vertical="center" wrapText="1"/>
    </xf>
    <xf numFmtId="0" fontId="155" fillId="27" borderId="147" xfId="0" applyFont="1" applyFill="1" applyBorder="1" applyAlignment="1">
      <alignment horizontal="left" vertical="center" wrapText="1"/>
    </xf>
    <xf numFmtId="0" fontId="162" fillId="27" borderId="147" xfId="0" applyFont="1" applyFill="1" applyBorder="1" applyAlignment="1">
      <alignment horizontal="left" vertical="center" wrapText="1"/>
    </xf>
    <xf numFmtId="3" fontId="154" fillId="26" borderId="147" xfId="0" applyNumberFormat="1" applyFont="1" applyFill="1" applyBorder="1" applyAlignment="1">
      <alignment horizontal="right" vertical="center" wrapText="1"/>
    </xf>
    <xf numFmtId="3" fontId="155" fillId="24" borderId="147" xfId="0" applyNumberFormat="1" applyFont="1" applyFill="1" applyBorder="1" applyAlignment="1">
      <alignment horizontal="right" vertical="center" wrapText="1"/>
    </xf>
    <xf numFmtId="3" fontId="155" fillId="24" borderId="148" xfId="0" applyNumberFormat="1" applyFont="1" applyFill="1" applyBorder="1" applyAlignment="1">
      <alignment horizontal="right" vertical="center" wrapText="1"/>
    </xf>
    <xf numFmtId="0" fontId="158" fillId="24" borderId="0" xfId="0" applyFont="1" applyFill="1" applyAlignment="1">
      <alignment horizontal="left" vertical="center" wrapText="1"/>
    </xf>
    <xf numFmtId="0" fontId="1" fillId="0" borderId="0" xfId="12" applyAlignment="1" applyProtection="1">
      <alignment wrapText="1"/>
      <protection locked="0"/>
    </xf>
    <xf numFmtId="0" fontId="1" fillId="0" borderId="0" xfId="12"/>
    <xf numFmtId="0" fontId="154" fillId="24" borderId="147" xfId="12" applyFont="1" applyFill="1" applyBorder="1" applyAlignment="1">
      <alignment horizontal="left" vertical="center" wrapText="1"/>
    </xf>
    <xf numFmtId="0" fontId="154" fillId="26" borderId="147" xfId="12" applyFont="1" applyFill="1" applyBorder="1" applyAlignment="1">
      <alignment horizontal="left" vertical="center" wrapText="1"/>
    </xf>
    <xf numFmtId="0" fontId="155" fillId="24" borderId="147" xfId="12" applyFont="1" applyFill="1" applyBorder="1" applyAlignment="1">
      <alignment horizontal="left" vertical="center" wrapText="1"/>
    </xf>
    <xf numFmtId="171" fontId="155" fillId="24" borderId="148" xfId="12" applyNumberFormat="1" applyFont="1" applyFill="1" applyBorder="1" applyAlignment="1">
      <alignment horizontal="center" vertical="center" wrapText="1"/>
    </xf>
    <xf numFmtId="0" fontId="155" fillId="24" borderId="147" xfId="12" applyFont="1" applyFill="1" applyBorder="1" applyAlignment="1" applyProtection="1">
      <alignment horizontal="left" vertical="center" wrapText="1"/>
      <protection locked="0"/>
    </xf>
    <xf numFmtId="0" fontId="155" fillId="24" borderId="149" xfId="12" applyFont="1" applyFill="1" applyBorder="1" applyAlignment="1">
      <alignment horizontal="center" vertical="center" wrapText="1"/>
    </xf>
    <xf numFmtId="0" fontId="155" fillId="24" borderId="147" xfId="12" applyFont="1" applyFill="1" applyBorder="1" applyAlignment="1">
      <alignment horizontal="right" vertical="center" wrapText="1"/>
    </xf>
    <xf numFmtId="0" fontId="154" fillId="26" borderId="147" xfId="12" applyFont="1" applyFill="1" applyBorder="1" applyAlignment="1">
      <alignment horizontal="center" vertical="center" wrapText="1"/>
    </xf>
    <xf numFmtId="0" fontId="157" fillId="26" borderId="147" xfId="12" applyFont="1" applyFill="1" applyBorder="1" applyAlignment="1">
      <alignment horizontal="left" vertical="center" wrapText="1"/>
    </xf>
    <xf numFmtId="0" fontId="158" fillId="24" borderId="147" xfId="12" applyFont="1" applyFill="1" applyBorder="1" applyAlignment="1">
      <alignment horizontal="left" vertical="center" wrapText="1"/>
    </xf>
    <xf numFmtId="0" fontId="1" fillId="24" borderId="148" xfId="12" applyFill="1" applyBorder="1" applyAlignment="1" applyProtection="1">
      <alignment wrapText="1"/>
      <protection locked="0"/>
    </xf>
    <xf numFmtId="171" fontId="154" fillId="24" borderId="148" xfId="12" applyNumberFormat="1" applyFont="1" applyFill="1" applyBorder="1" applyAlignment="1">
      <alignment horizontal="center" vertical="center" wrapText="1"/>
    </xf>
    <xf numFmtId="0" fontId="1" fillId="24" borderId="149" xfId="12" applyFill="1" applyBorder="1" applyAlignment="1" applyProtection="1">
      <alignment wrapText="1"/>
      <protection locked="0"/>
    </xf>
    <xf numFmtId="0" fontId="154" fillId="24" borderId="149" xfId="12" applyFont="1" applyFill="1" applyBorder="1" applyAlignment="1">
      <alignment horizontal="center" vertical="center" wrapText="1"/>
    </xf>
    <xf numFmtId="0" fontId="160" fillId="24" borderId="147" xfId="12" applyFont="1" applyFill="1" applyBorder="1" applyAlignment="1">
      <alignment horizontal="left" vertical="center" wrapText="1"/>
    </xf>
    <xf numFmtId="3" fontId="160" fillId="24" borderId="147" xfId="12" applyNumberFormat="1" applyFont="1" applyFill="1" applyBorder="1" applyAlignment="1">
      <alignment horizontal="right" vertical="center" wrapText="1"/>
    </xf>
    <xf numFmtId="0" fontId="161" fillId="24" borderId="147" xfId="12" applyFont="1" applyFill="1" applyBorder="1" applyAlignment="1">
      <alignment horizontal="center" vertical="center" wrapText="1"/>
    </xf>
    <xf numFmtId="0" fontId="155" fillId="27" borderId="147" xfId="12" applyFont="1" applyFill="1" applyBorder="1" applyAlignment="1">
      <alignment horizontal="left" vertical="center" wrapText="1"/>
    </xf>
    <xf numFmtId="0" fontId="162" fillId="27" borderId="147" xfId="12" applyFont="1" applyFill="1" applyBorder="1" applyAlignment="1">
      <alignment horizontal="left" vertical="center" wrapText="1"/>
    </xf>
    <xf numFmtId="3" fontId="154" fillId="26" borderId="147" xfId="12" applyNumberFormat="1" applyFont="1" applyFill="1" applyBorder="1" applyAlignment="1">
      <alignment horizontal="right" vertical="center" wrapText="1"/>
    </xf>
    <xf numFmtId="3" fontId="155" fillId="24" borderId="147" xfId="12" applyNumberFormat="1" applyFont="1" applyFill="1" applyBorder="1" applyAlignment="1">
      <alignment horizontal="right" vertical="center" wrapText="1"/>
    </xf>
    <xf numFmtId="3" fontId="155" fillId="24" borderId="148" xfId="12" applyNumberFormat="1" applyFont="1" applyFill="1" applyBorder="1" applyAlignment="1">
      <alignment horizontal="right" vertical="center" wrapText="1"/>
    </xf>
    <xf numFmtId="0" fontId="158" fillId="24" borderId="0" xfId="12" applyFont="1" applyFill="1" applyAlignment="1">
      <alignment horizontal="left" vertical="center" wrapText="1"/>
    </xf>
    <xf numFmtId="0" fontId="160" fillId="24" borderId="147" xfId="12" applyFont="1" applyFill="1" applyBorder="1" applyAlignment="1">
      <alignment horizontal="right" vertical="center" wrapText="1"/>
    </xf>
    <xf numFmtId="0" fontId="0" fillId="0" borderId="0" xfId="12" applyFont="1" applyAlignment="1" applyProtection="1">
      <alignment wrapText="1"/>
      <protection locked="0"/>
    </xf>
    <xf numFmtId="0" fontId="0" fillId="24" borderId="148" xfId="12" applyFont="1" applyFill="1" applyBorder="1" applyAlignment="1" applyProtection="1">
      <alignment wrapText="1"/>
      <protection locked="0"/>
    </xf>
    <xf numFmtId="0" fontId="0" fillId="24" borderId="149" xfId="12" applyFont="1" applyFill="1" applyBorder="1" applyAlignment="1" applyProtection="1">
      <alignment wrapText="1"/>
      <protection locked="0"/>
    </xf>
    <xf numFmtId="0" fontId="8" fillId="4" borderId="8" xfId="0" applyFont="1" applyFill="1" applyBorder="1" applyAlignment="1">
      <alignment horizontal="center" vertical="center"/>
    </xf>
    <xf numFmtId="0" fontId="163" fillId="24" borderId="148" xfId="0" applyFont="1" applyFill="1" applyBorder="1" applyAlignment="1">
      <alignment horizontal="center" wrapText="1"/>
    </xf>
    <xf numFmtId="0" fontId="163" fillId="24" borderId="148" xfId="0" applyFont="1" applyFill="1" applyBorder="1" applyAlignment="1">
      <alignment horizontal="left" wrapText="1"/>
    </xf>
    <xf numFmtId="0" fontId="154" fillId="24" borderId="0" xfId="0" applyFont="1" applyFill="1" applyAlignment="1">
      <alignment horizontal="left" vertical="center" wrapText="1"/>
    </xf>
    <xf numFmtId="0" fontId="163" fillId="24" borderId="150" xfId="0" applyFont="1" applyFill="1" applyBorder="1" applyAlignment="1">
      <alignment horizontal="center" vertical="center" wrapText="1"/>
    </xf>
    <xf numFmtId="0" fontId="163" fillId="24" borderId="149" xfId="0" applyFont="1" applyFill="1" applyBorder="1" applyAlignment="1">
      <alignment horizontal="left" vertical="center" wrapText="1"/>
    </xf>
    <xf numFmtId="0" fontId="1" fillId="0" borderId="0" xfId="13" applyAlignment="1" applyProtection="1">
      <alignment wrapText="1"/>
      <protection locked="0"/>
    </xf>
    <xf numFmtId="0" fontId="1" fillId="0" borderId="0" xfId="13"/>
    <xf numFmtId="0" fontId="154" fillId="24" borderId="147" xfId="13" applyFont="1" applyFill="1" applyBorder="1" applyAlignment="1">
      <alignment horizontal="left" vertical="center" wrapText="1"/>
    </xf>
    <xf numFmtId="0" fontId="154" fillId="26" borderId="147" xfId="13" applyFont="1" applyFill="1" applyBorder="1" applyAlignment="1">
      <alignment horizontal="left" vertical="center" wrapText="1"/>
    </xf>
    <xf numFmtId="0" fontId="155" fillId="24" borderId="147" xfId="13" applyFont="1" applyFill="1" applyBorder="1" applyAlignment="1">
      <alignment horizontal="left" vertical="center" wrapText="1"/>
    </xf>
    <xf numFmtId="171" fontId="155" fillId="24" borderId="148" xfId="13" applyNumberFormat="1" applyFont="1" applyFill="1" applyBorder="1" applyAlignment="1">
      <alignment horizontal="center" vertical="center" wrapText="1"/>
    </xf>
    <xf numFmtId="0" fontId="155" fillId="24" borderId="147" xfId="13" applyFont="1" applyFill="1" applyBorder="1" applyAlignment="1" applyProtection="1">
      <alignment horizontal="left" vertical="center" wrapText="1"/>
      <protection locked="0"/>
    </xf>
    <xf numFmtId="0" fontId="155" fillId="24" borderId="149" xfId="13" applyFont="1" applyFill="1" applyBorder="1" applyAlignment="1">
      <alignment horizontal="center" vertical="center" wrapText="1"/>
    </xf>
    <xf numFmtId="0" fontId="155" fillId="24" borderId="147" xfId="13" applyFont="1" applyFill="1" applyBorder="1" applyAlignment="1">
      <alignment horizontal="right" vertical="center" wrapText="1"/>
    </xf>
    <xf numFmtId="0" fontId="154" fillId="26" borderId="147" xfId="13" applyFont="1" applyFill="1" applyBorder="1" applyAlignment="1">
      <alignment horizontal="center" vertical="center" wrapText="1"/>
    </xf>
    <xf numFmtId="0" fontId="157" fillId="26" borderId="147" xfId="13" applyFont="1" applyFill="1" applyBorder="1" applyAlignment="1">
      <alignment horizontal="left" vertical="center" wrapText="1"/>
    </xf>
    <xf numFmtId="0" fontId="158" fillId="24" borderId="147" xfId="13" applyFont="1" applyFill="1" applyBorder="1" applyAlignment="1">
      <alignment horizontal="left" vertical="center" wrapText="1"/>
    </xf>
    <xf numFmtId="0" fontId="1" fillId="24" borderId="148" xfId="13" applyFill="1" applyBorder="1" applyAlignment="1" applyProtection="1">
      <alignment wrapText="1"/>
      <protection locked="0"/>
    </xf>
    <xf numFmtId="171" fontId="154" fillId="24" borderId="148" xfId="13" applyNumberFormat="1" applyFont="1" applyFill="1" applyBorder="1" applyAlignment="1">
      <alignment horizontal="center" vertical="center" wrapText="1"/>
    </xf>
    <xf numFmtId="0" fontId="1" fillId="24" borderId="149" xfId="13" applyFill="1" applyBorder="1" applyAlignment="1" applyProtection="1">
      <alignment wrapText="1"/>
      <protection locked="0"/>
    </xf>
    <xf numFmtId="0" fontId="154" fillId="24" borderId="149" xfId="13" applyFont="1" applyFill="1" applyBorder="1" applyAlignment="1">
      <alignment horizontal="center" vertical="center" wrapText="1"/>
    </xf>
    <xf numFmtId="0" fontId="160" fillId="24" borderId="147" xfId="13" applyFont="1" applyFill="1" applyBorder="1" applyAlignment="1">
      <alignment horizontal="left" vertical="center" wrapText="1"/>
    </xf>
    <xf numFmtId="3" fontId="160" fillId="24" borderId="147" xfId="13" applyNumberFormat="1" applyFont="1" applyFill="1" applyBorder="1" applyAlignment="1">
      <alignment horizontal="right" vertical="center" wrapText="1"/>
    </xf>
    <xf numFmtId="0" fontId="161" fillId="24" borderId="147" xfId="13" applyFont="1" applyFill="1" applyBorder="1" applyAlignment="1">
      <alignment horizontal="center" vertical="center" wrapText="1"/>
    </xf>
    <xf numFmtId="0" fontId="155" fillId="27" borderId="147" xfId="13" applyFont="1" applyFill="1" applyBorder="1" applyAlignment="1">
      <alignment horizontal="left" vertical="center" wrapText="1"/>
    </xf>
    <xf numFmtId="0" fontId="162" fillId="27" borderId="147" xfId="13" applyFont="1" applyFill="1" applyBorder="1" applyAlignment="1">
      <alignment horizontal="left" vertical="center" wrapText="1"/>
    </xf>
    <xf numFmtId="3" fontId="154" fillId="26" borderId="147" xfId="13" applyNumberFormat="1" applyFont="1" applyFill="1" applyBorder="1" applyAlignment="1">
      <alignment horizontal="right" vertical="center" wrapText="1"/>
    </xf>
    <xf numFmtId="3" fontId="155" fillId="24" borderId="147" xfId="13" applyNumberFormat="1" applyFont="1" applyFill="1" applyBorder="1" applyAlignment="1">
      <alignment horizontal="right" vertical="center" wrapText="1"/>
    </xf>
    <xf numFmtId="3" fontId="155" fillId="24" borderId="148" xfId="13" applyNumberFormat="1" applyFont="1" applyFill="1" applyBorder="1" applyAlignment="1">
      <alignment horizontal="right" vertical="center" wrapText="1"/>
    </xf>
    <xf numFmtId="0" fontId="158" fillId="24" borderId="0" xfId="13" applyFont="1" applyFill="1" applyAlignment="1">
      <alignment horizontal="left" vertical="center" wrapText="1"/>
    </xf>
    <xf numFmtId="0" fontId="7" fillId="4" borderId="87" xfId="0" applyFont="1" applyFill="1" applyBorder="1" applyAlignment="1">
      <alignment horizontal="left" vertical="center" wrapText="1"/>
    </xf>
    <xf numFmtId="0" fontId="7" fillId="4" borderId="153" xfId="0" applyFont="1" applyFill="1" applyBorder="1" applyAlignment="1">
      <alignment horizontal="left" vertical="center" wrapText="1"/>
    </xf>
    <xf numFmtId="0" fontId="7" fillId="5" borderId="153"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8" fillId="4" borderId="56" xfId="0" applyFont="1" applyFill="1" applyBorder="1" applyAlignment="1">
      <alignment horizontal="center" vertical="center" wrapText="1"/>
    </xf>
    <xf numFmtId="0" fontId="8" fillId="0" borderId="57" xfId="0" applyFont="1" applyBorder="1" applyAlignment="1">
      <alignment horizontal="left" vertical="center" wrapText="1"/>
    </xf>
    <xf numFmtId="1" fontId="8" fillId="0" borderId="8" xfId="0" applyNumberFormat="1" applyFont="1" applyBorder="1" applyAlignment="1">
      <alignment horizontal="center" vertical="center"/>
    </xf>
    <xf numFmtId="0" fontId="7" fillId="5" borderId="57" xfId="0" applyFont="1" applyFill="1" applyBorder="1" applyAlignment="1">
      <alignment vertical="center" wrapText="1"/>
    </xf>
    <xf numFmtId="3" fontId="55" fillId="0" borderId="7" xfId="0" applyNumberFormat="1" applyFont="1" applyBorder="1" applyAlignment="1">
      <alignment horizontal="center" vertical="center" wrapText="1"/>
    </xf>
    <xf numFmtId="10" fontId="55" fillId="0" borderId="7" xfId="0" applyNumberFormat="1" applyFont="1" applyBorder="1" applyAlignment="1">
      <alignment horizontal="center" vertical="center" wrapText="1"/>
    </xf>
    <xf numFmtId="10" fontId="8" fillId="4" borderId="8" xfId="0" applyNumberFormat="1" applyFont="1" applyFill="1" applyBorder="1" applyAlignment="1">
      <alignment horizontal="center" vertical="center"/>
    </xf>
    <xf numFmtId="1" fontId="8" fillId="4" borderId="8" xfId="2" applyNumberFormat="1" applyFont="1" applyFill="1" applyBorder="1" applyAlignment="1">
      <alignment horizontal="center" vertical="center"/>
    </xf>
    <xf numFmtId="1" fontId="8" fillId="4" borderId="8" xfId="0" applyNumberFormat="1" applyFont="1" applyFill="1" applyBorder="1" applyAlignment="1">
      <alignment horizontal="center" vertical="center"/>
    </xf>
    <xf numFmtId="0" fontId="164" fillId="3" borderId="19" xfId="14" applyFont="1" applyFill="1" applyBorder="1" applyAlignment="1">
      <alignment vertical="center" wrapText="1"/>
    </xf>
    <xf numFmtId="0" fontId="9" fillId="5" borderId="57" xfId="0" applyFont="1" applyFill="1" applyBorder="1" applyAlignment="1">
      <alignment horizontal="left" vertical="center" wrapText="1"/>
    </xf>
    <xf numFmtId="0" fontId="8" fillId="4" borderId="57" xfId="0" applyFont="1" applyFill="1" applyBorder="1" applyAlignment="1">
      <alignment horizontal="left" vertical="center" wrapText="1"/>
    </xf>
    <xf numFmtId="0" fontId="7" fillId="4" borderId="41" xfId="0" applyFont="1" applyFill="1" applyBorder="1" applyAlignment="1">
      <alignment horizontal="center" vertical="center" wrapText="1"/>
    </xf>
    <xf numFmtId="0" fontId="7" fillId="4" borderId="56" xfId="0" applyFont="1" applyFill="1" applyBorder="1" applyAlignment="1">
      <alignment horizontal="center" vertical="center" wrapText="1"/>
    </xf>
    <xf numFmtId="164" fontId="8" fillId="4" borderId="56" xfId="0" applyNumberFormat="1" applyFont="1" applyFill="1" applyBorder="1" applyAlignment="1">
      <alignment horizontal="center" vertical="center"/>
    </xf>
    <xf numFmtId="0" fontId="8" fillId="4" borderId="60" xfId="0" applyFont="1" applyFill="1" applyBorder="1" applyAlignment="1">
      <alignment horizontal="left" vertical="center" wrapText="1"/>
    </xf>
    <xf numFmtId="0" fontId="8" fillId="4" borderId="159" xfId="0" applyFont="1" applyFill="1" applyBorder="1" applyAlignment="1">
      <alignment horizontal="center" vertical="center" wrapText="1"/>
    </xf>
    <xf numFmtId="164" fontId="8" fillId="4" borderId="61" xfId="0" applyNumberFormat="1" applyFont="1" applyFill="1" applyBorder="1" applyAlignment="1">
      <alignment horizontal="center" vertical="center"/>
    </xf>
    <xf numFmtId="164" fontId="8" fillId="4" borderId="44" xfId="0" applyNumberFormat="1" applyFont="1" applyFill="1" applyBorder="1" applyAlignment="1">
      <alignment horizontal="center" vertical="center"/>
    </xf>
    <xf numFmtId="0" fontId="8" fillId="0" borderId="57" xfId="0" applyFont="1" applyBorder="1" applyAlignment="1">
      <alignment horizontal="left" vertical="center" wrapText="1" indent="1"/>
    </xf>
    <xf numFmtId="3" fontId="8" fillId="0" borderId="56" xfId="0" applyNumberFormat="1" applyFont="1" applyBorder="1" applyAlignment="1">
      <alignment horizontal="center" vertical="center"/>
    </xf>
    <xf numFmtId="0" fontId="11" fillId="0" borderId="57" xfId="0" applyFont="1" applyBorder="1" applyAlignment="1">
      <alignment horizontal="left" vertical="center" wrapText="1" indent="1"/>
    </xf>
    <xf numFmtId="3" fontId="8" fillId="4" borderId="56" xfId="0" applyNumberFormat="1" applyFont="1" applyFill="1" applyBorder="1" applyAlignment="1">
      <alignment horizontal="center" vertical="center"/>
    </xf>
    <xf numFmtId="0" fontId="14" fillId="0" borderId="161" xfId="0" applyFont="1" applyBorder="1" applyAlignment="1">
      <alignment horizontal="left" vertical="center" wrapText="1" indent="1"/>
    </xf>
    <xf numFmtId="0" fontId="9" fillId="3" borderId="57" xfId="0" applyFont="1" applyFill="1" applyBorder="1" applyAlignment="1">
      <alignment vertical="center" wrapText="1"/>
    </xf>
    <xf numFmtId="3" fontId="7" fillId="3" borderId="56" xfId="0" applyNumberFormat="1" applyFont="1" applyFill="1" applyBorder="1" applyAlignment="1">
      <alignment horizontal="center" vertical="center"/>
    </xf>
    <xf numFmtId="0" fontId="9" fillId="5" borderId="7" xfId="0" applyFont="1" applyFill="1" applyBorder="1" applyAlignment="1">
      <alignment horizontal="center" vertical="center" wrapText="1"/>
    </xf>
    <xf numFmtId="0" fontId="14" fillId="0" borderId="162" xfId="0" applyFont="1" applyBorder="1" applyAlignment="1">
      <alignment horizontal="left" vertical="center" wrapText="1" indent="1"/>
    </xf>
    <xf numFmtId="0" fontId="9" fillId="3" borderId="161" xfId="0" applyFont="1" applyFill="1" applyBorder="1" applyAlignment="1">
      <alignment vertical="center" wrapText="1"/>
    </xf>
    <xf numFmtId="3" fontId="7" fillId="3" borderId="6" xfId="0" applyNumberFormat="1" applyFont="1" applyFill="1" applyBorder="1" applyAlignment="1">
      <alignment horizontal="center" vertical="center"/>
    </xf>
    <xf numFmtId="0" fontId="7" fillId="0" borderId="7" xfId="0" applyFont="1" applyBorder="1" applyAlignment="1">
      <alignment horizontal="left" vertical="center" wrapText="1" indent="1"/>
    </xf>
    <xf numFmtId="3" fontId="7" fillId="0" borderId="56" xfId="0" applyNumberFormat="1" applyFont="1" applyBorder="1" applyAlignment="1">
      <alignment horizontal="center" vertical="center"/>
    </xf>
    <xf numFmtId="0" fontId="9" fillId="3" borderId="60" xfId="0" applyFont="1" applyFill="1" applyBorder="1" applyAlignment="1">
      <alignment vertical="center" wrapText="1"/>
    </xf>
    <xf numFmtId="3" fontId="7" fillId="3" borderId="61" xfId="0" applyNumberFormat="1" applyFont="1" applyFill="1" applyBorder="1" applyAlignment="1">
      <alignment horizontal="center" vertical="center"/>
    </xf>
    <xf numFmtId="0" fontId="16" fillId="7" borderId="7" xfId="0" applyFont="1" applyFill="1" applyBorder="1" applyAlignment="1">
      <alignment horizontal="left" vertical="center" wrapText="1"/>
    </xf>
    <xf numFmtId="3" fontId="8" fillId="7" borderId="7" xfId="0" applyNumberFormat="1" applyFont="1" applyFill="1" applyBorder="1" applyAlignment="1">
      <alignment horizontal="center" vertical="center" wrapText="1"/>
    </xf>
    <xf numFmtId="3" fontId="8" fillId="5" borderId="8" xfId="0" applyNumberFormat="1" applyFont="1" applyFill="1" applyBorder="1" applyAlignment="1">
      <alignment horizontal="center" vertical="center"/>
    </xf>
    <xf numFmtId="3" fontId="11" fillId="5" borderId="72" xfId="0" applyNumberFormat="1" applyFont="1" applyFill="1" applyBorder="1" applyAlignment="1">
      <alignment horizontal="center" vertical="center"/>
    </xf>
    <xf numFmtId="3" fontId="8" fillId="5" borderId="75" xfId="0" applyNumberFormat="1" applyFont="1" applyFill="1" applyBorder="1" applyAlignment="1">
      <alignment horizontal="center" vertical="center" wrapText="1"/>
    </xf>
    <xf numFmtId="3" fontId="11" fillId="5" borderId="8" xfId="0" applyNumberFormat="1" applyFont="1" applyFill="1" applyBorder="1" applyAlignment="1">
      <alignment horizontal="center" vertical="center"/>
    </xf>
    <xf numFmtId="3" fontId="11" fillId="5" borderId="56" xfId="0" applyNumberFormat="1" applyFont="1" applyFill="1" applyBorder="1" applyAlignment="1">
      <alignment horizontal="center" vertical="center"/>
    </xf>
    <xf numFmtId="3" fontId="102" fillId="5" borderId="8" xfId="0" applyNumberFormat="1" applyFont="1" applyFill="1" applyBorder="1" applyAlignment="1">
      <alignment horizontal="center" vertical="center"/>
    </xf>
    <xf numFmtId="3" fontId="102" fillId="5" borderId="7" xfId="0" applyNumberFormat="1" applyFont="1" applyFill="1" applyBorder="1" applyAlignment="1">
      <alignment horizontal="center" vertical="center" wrapText="1"/>
    </xf>
    <xf numFmtId="3" fontId="103" fillId="5" borderId="8" xfId="0" applyNumberFormat="1" applyFont="1" applyFill="1" applyBorder="1" applyAlignment="1">
      <alignment horizontal="center" vertical="center"/>
    </xf>
    <xf numFmtId="3" fontId="59" fillId="5" borderId="8" xfId="0" applyNumberFormat="1" applyFont="1" applyFill="1" applyBorder="1" applyAlignment="1">
      <alignment horizontal="center" vertical="center"/>
    </xf>
    <xf numFmtId="0" fontId="159" fillId="24" borderId="147" xfId="0" applyFont="1" applyFill="1" applyBorder="1" applyAlignment="1">
      <alignment horizontal="center" vertical="center" wrapText="1"/>
    </xf>
    <xf numFmtId="0" fontId="159" fillId="24" borderId="147" xfId="0" applyFont="1" applyFill="1" applyBorder="1" applyAlignment="1" applyProtection="1">
      <alignment horizontal="center" vertical="center" wrapText="1"/>
      <protection locked="0"/>
    </xf>
    <xf numFmtId="0" fontId="158" fillId="0" borderId="147" xfId="0" applyFont="1" applyBorder="1" applyAlignment="1">
      <alignment horizontal="left" vertical="center" wrapText="1"/>
    </xf>
    <xf numFmtId="0" fontId="158" fillId="0" borderId="147" xfId="0" applyFont="1" applyBorder="1" applyAlignment="1" applyProtection="1">
      <alignment horizontal="left" vertical="center" wrapText="1"/>
      <protection locked="0"/>
    </xf>
    <xf numFmtId="0" fontId="158" fillId="26" borderId="147" xfId="0" applyFont="1" applyFill="1" applyBorder="1" applyAlignment="1">
      <alignment horizontal="left" vertical="center" wrapText="1"/>
    </xf>
    <xf numFmtId="0" fontId="158" fillId="26" borderId="147" xfId="0" applyFont="1" applyFill="1" applyBorder="1" applyAlignment="1" applyProtection="1">
      <alignment horizontal="left" vertical="center" wrapText="1"/>
      <protection locked="0"/>
    </xf>
    <xf numFmtId="0" fontId="154" fillId="26" borderId="147" xfId="0" applyFont="1" applyFill="1" applyBorder="1" applyAlignment="1">
      <alignment horizontal="center" vertical="center" wrapText="1"/>
    </xf>
    <xf numFmtId="0" fontId="154" fillId="26" borderId="147" xfId="0" applyFont="1" applyFill="1" applyBorder="1" applyAlignment="1" applyProtection="1">
      <alignment horizontal="center" vertical="center" wrapText="1"/>
      <protection locked="0"/>
    </xf>
    <xf numFmtId="0" fontId="155" fillId="26" borderId="147" xfId="0" applyFont="1" applyFill="1" applyBorder="1" applyAlignment="1">
      <alignment horizontal="left" vertical="center" wrapText="1"/>
    </xf>
    <xf numFmtId="0" fontId="155" fillId="26" borderId="147" xfId="0" applyFont="1" applyFill="1" applyBorder="1" applyAlignment="1" applyProtection="1">
      <alignment horizontal="left" vertical="center" wrapText="1"/>
      <protection locked="0"/>
    </xf>
    <xf numFmtId="0" fontId="152" fillId="24" borderId="0" xfId="0" applyFont="1" applyFill="1" applyAlignment="1">
      <alignment horizontal="center" vertical="center" wrapText="1"/>
    </xf>
    <xf numFmtId="0" fontId="152" fillId="24" borderId="0" xfId="0" applyFont="1" applyFill="1" applyAlignment="1" applyProtection="1">
      <alignment horizontal="center" vertical="center" wrapText="1"/>
      <protection locked="0"/>
    </xf>
    <xf numFmtId="0" fontId="153" fillId="25" borderId="0" xfId="0" applyFont="1" applyFill="1" applyAlignment="1">
      <alignment horizontal="center" vertical="center" wrapText="1"/>
    </xf>
    <xf numFmtId="0" fontId="153" fillId="25" borderId="0" xfId="0" applyFont="1" applyFill="1" applyAlignment="1" applyProtection="1">
      <alignment horizontal="center" vertical="center" wrapText="1"/>
      <protection locked="0"/>
    </xf>
    <xf numFmtId="0" fontId="155" fillId="0" borderId="147" xfId="0" applyFont="1" applyBorder="1" applyAlignment="1">
      <alignment horizontal="center" vertical="center" wrapText="1"/>
    </xf>
    <xf numFmtId="0" fontId="155" fillId="0" borderId="147" xfId="0" applyFont="1" applyBorder="1" applyAlignment="1" applyProtection="1">
      <alignment horizontal="center" vertical="center" wrapText="1"/>
      <protection locked="0"/>
    </xf>
    <xf numFmtId="0" fontId="156" fillId="24" borderId="147" xfId="0" applyFont="1" applyFill="1" applyBorder="1" applyAlignment="1">
      <alignment horizontal="center" vertical="center" wrapText="1"/>
    </xf>
    <xf numFmtId="0" fontId="156" fillId="24" borderId="147" xfId="0" applyFont="1" applyFill="1" applyBorder="1" applyAlignment="1" applyProtection="1">
      <alignment horizontal="center" vertical="center" wrapText="1"/>
      <protection locked="0"/>
    </xf>
    <xf numFmtId="0" fontId="154" fillId="24" borderId="147" xfId="0" applyFont="1" applyFill="1" applyBorder="1" applyAlignment="1">
      <alignment horizontal="center" vertical="center" wrapText="1"/>
    </xf>
    <xf numFmtId="0" fontId="154" fillId="24" borderId="147" xfId="0" applyFont="1" applyFill="1" applyBorder="1" applyAlignment="1" applyProtection="1">
      <alignment horizontal="center" vertical="center" wrapText="1"/>
      <protection locked="0"/>
    </xf>
    <xf numFmtId="0" fontId="155" fillId="0" borderId="147" xfId="0" applyFont="1" applyBorder="1" applyAlignment="1">
      <alignment horizontal="left" vertical="center" wrapText="1"/>
    </xf>
    <xf numFmtId="0" fontId="155" fillId="0" borderId="147" xfId="0" applyFont="1" applyBorder="1" applyAlignment="1" applyProtection="1">
      <alignment horizontal="left" vertical="center" wrapText="1"/>
      <protection locked="0"/>
    </xf>
    <xf numFmtId="0" fontId="159" fillId="24" borderId="147" xfId="12" applyFont="1" applyFill="1" applyBorder="1" applyAlignment="1">
      <alignment horizontal="center" vertical="center" wrapText="1"/>
    </xf>
    <xf numFmtId="0" fontId="159" fillId="24" borderId="147" xfId="12" applyFont="1" applyFill="1" applyBorder="1" applyAlignment="1" applyProtection="1">
      <alignment horizontal="center" vertical="center" wrapText="1"/>
      <protection locked="0"/>
    </xf>
    <xf numFmtId="0" fontId="158" fillId="26" borderId="147" xfId="12" applyFont="1" applyFill="1" applyBorder="1" applyAlignment="1">
      <alignment horizontal="left" vertical="center" wrapText="1"/>
    </xf>
    <xf numFmtId="0" fontId="158" fillId="26" borderId="147" xfId="12" applyFont="1" applyFill="1" applyBorder="1" applyAlignment="1" applyProtection="1">
      <alignment horizontal="left" vertical="center" wrapText="1"/>
      <protection locked="0"/>
    </xf>
    <xf numFmtId="0" fontId="158" fillId="0" borderId="147" xfId="12" applyFont="1" applyBorder="1" applyAlignment="1">
      <alignment horizontal="left" vertical="center" wrapText="1"/>
    </xf>
    <xf numFmtId="0" fontId="158" fillId="0" borderId="147" xfId="12" applyFont="1" applyBorder="1" applyAlignment="1" applyProtection="1">
      <alignment horizontal="left" vertical="center" wrapText="1"/>
      <protection locked="0"/>
    </xf>
    <xf numFmtId="0" fontId="154" fillId="26" borderId="147" xfId="12" applyFont="1" applyFill="1" applyBorder="1" applyAlignment="1">
      <alignment horizontal="center" vertical="center" wrapText="1"/>
    </xf>
    <xf numFmtId="0" fontId="154" fillId="26" borderId="147" xfId="12" applyFont="1" applyFill="1" applyBorder="1" applyAlignment="1" applyProtection="1">
      <alignment horizontal="center" vertical="center" wrapText="1"/>
      <protection locked="0"/>
    </xf>
    <xf numFmtId="0" fontId="155" fillId="26" borderId="147" xfId="12" applyFont="1" applyFill="1" applyBorder="1" applyAlignment="1">
      <alignment horizontal="left" vertical="center" wrapText="1"/>
    </xf>
    <xf numFmtId="0" fontId="155" fillId="26" borderId="147" xfId="12" applyFont="1" applyFill="1" applyBorder="1" applyAlignment="1" applyProtection="1">
      <alignment horizontal="left" vertical="center" wrapText="1"/>
      <protection locked="0"/>
    </xf>
    <xf numFmtId="0" fontId="152" fillId="24" borderId="0" xfId="12" applyFont="1" applyFill="1" applyAlignment="1">
      <alignment horizontal="center" vertical="center" wrapText="1"/>
    </xf>
    <xf numFmtId="0" fontId="152" fillId="24" borderId="0" xfId="12" applyFont="1" applyFill="1" applyAlignment="1" applyProtection="1">
      <alignment horizontal="center" vertical="center" wrapText="1"/>
      <protection locked="0"/>
    </xf>
    <xf numFmtId="0" fontId="153" fillId="25" borderId="0" xfId="12" applyFont="1" applyFill="1" applyAlignment="1">
      <alignment horizontal="center" vertical="center" wrapText="1"/>
    </xf>
    <xf numFmtId="0" fontId="153" fillId="25" borderId="0" xfId="12" applyFont="1" applyFill="1" applyAlignment="1" applyProtection="1">
      <alignment horizontal="center" vertical="center" wrapText="1"/>
      <protection locked="0"/>
    </xf>
    <xf numFmtId="0" fontId="155" fillId="0" borderId="147" xfId="12" applyFont="1" applyBorder="1" applyAlignment="1">
      <alignment horizontal="center" vertical="center" wrapText="1"/>
    </xf>
    <xf numFmtId="0" fontId="155" fillId="0" borderId="147" xfId="12" applyFont="1" applyBorder="1" applyAlignment="1" applyProtection="1">
      <alignment horizontal="center" vertical="center" wrapText="1"/>
      <protection locked="0"/>
    </xf>
    <xf numFmtId="0" fontId="156" fillId="24" borderId="147" xfId="12" applyFont="1" applyFill="1" applyBorder="1" applyAlignment="1">
      <alignment horizontal="center" vertical="center" wrapText="1"/>
    </xf>
    <xf numFmtId="0" fontId="156" fillId="24" borderId="147" xfId="12" applyFont="1" applyFill="1" applyBorder="1" applyAlignment="1" applyProtection="1">
      <alignment horizontal="center" vertical="center" wrapText="1"/>
      <protection locked="0"/>
    </xf>
    <xf numFmtId="0" fontId="154" fillId="24" borderId="147" xfId="12" applyFont="1" applyFill="1" applyBorder="1" applyAlignment="1">
      <alignment horizontal="center" vertical="center" wrapText="1"/>
    </xf>
    <xf numFmtId="0" fontId="154" fillId="24" borderId="147" xfId="12" applyFont="1" applyFill="1" applyBorder="1" applyAlignment="1" applyProtection="1">
      <alignment horizontal="center" vertical="center" wrapText="1"/>
      <protection locked="0"/>
    </xf>
    <xf numFmtId="0" fontId="155" fillId="0" borderId="147" xfId="12" applyFont="1" applyBorder="1" applyAlignment="1">
      <alignment horizontal="left" vertical="center" wrapText="1"/>
    </xf>
    <xf numFmtId="0" fontId="155" fillId="0" borderId="147" xfId="12" applyFont="1" applyBorder="1" applyAlignment="1" applyProtection="1">
      <alignment horizontal="left" vertical="center" wrapText="1"/>
      <protection locked="0"/>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4" fillId="0" borderId="0" xfId="0" applyFont="1" applyAlignment="1">
      <alignment horizontal="center" wrapText="1"/>
    </xf>
    <xf numFmtId="0" fontId="57" fillId="3" borderId="0" xfId="0" applyFont="1" applyFill="1" applyAlignment="1">
      <alignment horizontal="center"/>
    </xf>
    <xf numFmtId="49" fontId="8" fillId="4" borderId="2" xfId="0" applyNumberFormat="1" applyFont="1" applyFill="1" applyBorder="1" applyAlignment="1">
      <alignment horizontal="center" vertical="center"/>
    </xf>
    <xf numFmtId="49" fontId="8" fillId="4" borderId="3" xfId="0" applyNumberFormat="1" applyFont="1" applyFill="1" applyBorder="1" applyAlignment="1">
      <alignment horizontal="center" vertical="center"/>
    </xf>
    <xf numFmtId="49" fontId="8" fillId="4" borderId="154" xfId="0" applyNumberFormat="1" applyFont="1" applyFill="1" applyBorder="1" applyAlignment="1">
      <alignment horizontal="center" vertical="center"/>
    </xf>
    <xf numFmtId="0" fontId="8" fillId="4" borderId="154" xfId="0" applyFont="1" applyFill="1" applyBorder="1" applyAlignment="1">
      <alignment horizontal="center" vertical="center" wrapText="1"/>
    </xf>
    <xf numFmtId="0" fontId="7" fillId="0" borderId="155" xfId="0" applyFont="1" applyBorder="1" applyAlignment="1">
      <alignment horizontal="center"/>
    </xf>
    <xf numFmtId="0" fontId="7" fillId="0" borderId="3" xfId="0" applyFont="1" applyBorder="1" applyAlignment="1">
      <alignment horizontal="center"/>
    </xf>
    <xf numFmtId="0" fontId="7" fillId="0" borderId="154" xfId="0" applyFont="1" applyBorder="1" applyAlignment="1">
      <alignment horizontal="center"/>
    </xf>
    <xf numFmtId="0" fontId="8" fillId="4" borderId="151" xfId="0" applyFont="1" applyFill="1" applyBorder="1" applyAlignment="1">
      <alignment horizontal="center" vertical="center"/>
    </xf>
    <xf numFmtId="0" fontId="8" fillId="4" borderId="152" xfId="0" applyFont="1" applyFill="1" applyBorder="1" applyAlignment="1">
      <alignment horizontal="center" vertical="center"/>
    </xf>
    <xf numFmtId="0" fontId="8" fillId="4" borderId="89"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154" xfId="0" applyFont="1" applyFill="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54" xfId="0" applyFont="1" applyBorder="1" applyAlignment="1">
      <alignment horizontal="center" vertical="center" wrapText="1"/>
    </xf>
    <xf numFmtId="0" fontId="8" fillId="4" borderId="156"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54" xfId="0" applyFont="1" applyFill="1" applyBorder="1" applyAlignment="1">
      <alignment horizontal="center" vertical="center" wrapText="1"/>
    </xf>
    <xf numFmtId="0" fontId="8" fillId="4" borderId="155" xfId="0" applyFont="1" applyFill="1" applyBorder="1" applyAlignment="1">
      <alignment horizontal="center" vertical="center" wrapText="1"/>
    </xf>
    <xf numFmtId="0" fontId="7" fillId="5" borderId="155"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154" xfId="0" applyFont="1" applyFill="1" applyBorder="1" applyAlignment="1">
      <alignment horizontal="center" vertical="center"/>
    </xf>
    <xf numFmtId="3" fontId="138" fillId="3" borderId="157" xfId="14" applyNumberFormat="1" applyFont="1" applyFill="1" applyBorder="1" applyAlignment="1">
      <alignment horizontal="center" vertical="center"/>
    </xf>
    <xf numFmtId="3" fontId="138" fillId="3" borderId="3" xfId="14" applyNumberFormat="1" applyFont="1" applyFill="1" applyBorder="1" applyAlignment="1">
      <alignment horizontal="center" vertical="center"/>
    </xf>
    <xf numFmtId="3" fontId="138" fillId="3" borderId="158" xfId="14" applyNumberFormat="1" applyFont="1" applyFill="1" applyBorder="1" applyAlignment="1">
      <alignment horizontal="center" vertical="center"/>
    </xf>
    <xf numFmtId="0" fontId="55" fillId="0" borderId="2"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54" xfId="0" applyFont="1" applyBorder="1" applyAlignment="1">
      <alignment horizontal="center" vertical="center" wrapText="1"/>
    </xf>
    <xf numFmtId="9" fontId="8" fillId="5" borderId="2" xfId="0" applyNumberFormat="1" applyFont="1" applyFill="1" applyBorder="1" applyAlignment="1">
      <alignment horizontal="center" vertical="center"/>
    </xf>
    <xf numFmtId="9" fontId="8" fillId="5" borderId="154" xfId="0" applyNumberFormat="1" applyFont="1" applyFill="1" applyBorder="1" applyAlignment="1">
      <alignment horizontal="center" vertical="center"/>
    </xf>
    <xf numFmtId="9" fontId="8" fillId="4" borderId="2" xfId="0" applyNumberFormat="1" applyFont="1" applyFill="1" applyBorder="1" applyAlignment="1">
      <alignment horizontal="center" vertical="center"/>
    </xf>
    <xf numFmtId="9" fontId="8" fillId="4" borderId="154" xfId="0" applyNumberFormat="1" applyFont="1" applyFill="1" applyBorder="1" applyAlignment="1">
      <alignment horizontal="center" vertical="center"/>
    </xf>
    <xf numFmtId="0" fontId="7" fillId="5" borderId="160" xfId="0" applyFont="1" applyFill="1" applyBorder="1" applyAlignment="1">
      <alignment horizontal="center" vertical="center" wrapText="1"/>
    </xf>
    <xf numFmtId="0" fontId="7" fillId="5" borderId="152" xfId="0" applyFont="1" applyFill="1" applyBorder="1" applyAlignment="1">
      <alignment horizontal="center" vertical="center" wrapText="1"/>
    </xf>
    <xf numFmtId="0" fontId="7" fillId="5" borderId="89" xfId="0" applyFont="1" applyFill="1" applyBorder="1" applyAlignment="1">
      <alignment horizontal="center" vertical="center" wrapText="1"/>
    </xf>
    <xf numFmtId="9" fontId="8" fillId="0" borderId="2" xfId="0" applyNumberFormat="1" applyFont="1" applyBorder="1" applyAlignment="1">
      <alignment horizontal="center" vertical="center"/>
    </xf>
    <xf numFmtId="9" fontId="8" fillId="0" borderId="154" xfId="0" applyNumberFormat="1" applyFont="1" applyBorder="1" applyAlignment="1">
      <alignment horizontal="center" vertical="center"/>
    </xf>
    <xf numFmtId="0" fontId="7" fillId="5" borderId="15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4" xfId="0" applyFont="1" applyFill="1" applyBorder="1" applyAlignment="1">
      <alignment horizontal="center" vertical="center" wrapText="1"/>
    </xf>
    <xf numFmtId="0" fontId="8" fillId="5" borderId="4" xfId="0" applyFont="1" applyFill="1" applyBorder="1" applyAlignment="1">
      <alignment horizontal="center" vertical="center" wrapText="1"/>
    </xf>
    <xf numFmtId="9" fontId="8" fillId="5" borderId="3" xfId="0" applyNumberFormat="1" applyFont="1" applyFill="1" applyBorder="1" applyAlignment="1">
      <alignment horizontal="center" vertical="center"/>
    </xf>
    <xf numFmtId="9" fontId="8" fillId="5" borderId="4"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5" borderId="4" xfId="0" applyFont="1" applyFill="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54" xfId="0" applyFont="1" applyBorder="1" applyAlignment="1">
      <alignment horizontal="center" vertical="center"/>
    </xf>
    <xf numFmtId="0" fontId="7" fillId="5" borderId="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8" fillId="5" borderId="2" xfId="0" applyFont="1" applyFill="1" applyBorder="1" applyAlignment="1">
      <alignment horizontal="center" vertical="center"/>
    </xf>
    <xf numFmtId="0" fontId="58" fillId="5" borderId="3" xfId="0" applyFont="1" applyFill="1" applyBorder="1" applyAlignment="1">
      <alignment horizontal="center" vertical="center"/>
    </xf>
    <xf numFmtId="0" fontId="58" fillId="5" borderId="4" xfId="0" applyFont="1" applyFill="1" applyBorder="1" applyAlignment="1">
      <alignment horizontal="center" vertical="center"/>
    </xf>
    <xf numFmtId="0" fontId="84" fillId="4" borderId="2" xfId="0" applyFont="1" applyFill="1" applyBorder="1" applyAlignment="1">
      <alignment horizontal="center" vertical="center" wrapText="1"/>
    </xf>
    <xf numFmtId="0" fontId="84" fillId="4" borderId="3" xfId="0" applyFont="1" applyFill="1" applyBorder="1" applyAlignment="1">
      <alignment horizontal="center" vertical="center" wrapText="1"/>
    </xf>
    <xf numFmtId="0" fontId="84" fillId="4" borderId="4" xfId="0" applyFont="1" applyFill="1" applyBorder="1" applyAlignment="1">
      <alignment horizontal="center" vertical="center" wrapText="1"/>
    </xf>
    <xf numFmtId="0" fontId="61" fillId="4" borderId="2"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61" fillId="4" borderId="4" xfId="0" applyFont="1" applyFill="1" applyBorder="1" applyAlignment="1">
      <alignment horizontal="center" vertical="center" wrapText="1"/>
    </xf>
    <xf numFmtId="0" fontId="3" fillId="0" borderId="0" xfId="0" applyFont="1" applyAlignment="1">
      <alignment horizontal="center"/>
    </xf>
    <xf numFmtId="0" fontId="68" fillId="3" borderId="0" xfId="0" applyFont="1" applyFill="1" applyAlignment="1">
      <alignment horizontal="center"/>
    </xf>
    <xf numFmtId="0" fontId="84" fillId="4" borderId="1" xfId="0" applyFont="1" applyFill="1" applyBorder="1" applyAlignment="1">
      <alignment horizontal="center" vertical="center"/>
    </xf>
    <xf numFmtId="0" fontId="159" fillId="24" borderId="147" xfId="13" applyFont="1" applyFill="1" applyBorder="1" applyAlignment="1">
      <alignment horizontal="center" vertical="center" wrapText="1"/>
    </xf>
    <xf numFmtId="0" fontId="159" fillId="24" borderId="147" xfId="13" applyFont="1" applyFill="1" applyBorder="1" applyAlignment="1" applyProtection="1">
      <alignment horizontal="center" vertical="center" wrapText="1"/>
      <protection locked="0"/>
    </xf>
    <xf numFmtId="0" fontId="154" fillId="26" borderId="147" xfId="13" applyFont="1" applyFill="1" applyBorder="1" applyAlignment="1">
      <alignment horizontal="center" vertical="center" wrapText="1"/>
    </xf>
    <xf numFmtId="0" fontId="154" fillId="26" borderId="147" xfId="13" applyFont="1" applyFill="1" applyBorder="1" applyAlignment="1" applyProtection="1">
      <alignment horizontal="center" vertical="center" wrapText="1"/>
      <protection locked="0"/>
    </xf>
    <xf numFmtId="0" fontId="158" fillId="26" borderId="147" xfId="13" applyFont="1" applyFill="1" applyBorder="1" applyAlignment="1">
      <alignment horizontal="left" vertical="center" wrapText="1"/>
    </xf>
    <xf numFmtId="0" fontId="158" fillId="26" borderId="147" xfId="13" applyFont="1" applyFill="1" applyBorder="1" applyAlignment="1" applyProtection="1">
      <alignment horizontal="left" vertical="center" wrapText="1"/>
      <protection locked="0"/>
    </xf>
    <xf numFmtId="0" fontId="158" fillId="0" borderId="147" xfId="13" applyFont="1" applyBorder="1" applyAlignment="1">
      <alignment horizontal="left" vertical="center" wrapText="1"/>
    </xf>
    <xf numFmtId="0" fontId="158" fillId="0" borderId="147" xfId="13" applyFont="1" applyBorder="1" applyAlignment="1" applyProtection="1">
      <alignment horizontal="left" vertical="center" wrapText="1"/>
      <protection locked="0"/>
    </xf>
    <xf numFmtId="0" fontId="152" fillId="24" borderId="0" xfId="13" applyFont="1" applyFill="1" applyAlignment="1">
      <alignment horizontal="center" vertical="center" wrapText="1"/>
    </xf>
    <xf numFmtId="0" fontId="152" fillId="24" borderId="0" xfId="13" applyFont="1" applyFill="1" applyAlignment="1" applyProtection="1">
      <alignment horizontal="center" vertical="center" wrapText="1"/>
      <protection locked="0"/>
    </xf>
    <xf numFmtId="0" fontId="153" fillId="25" borderId="0" xfId="13" applyFont="1" applyFill="1" applyAlignment="1">
      <alignment horizontal="center" vertical="center" wrapText="1"/>
    </xf>
    <xf numFmtId="0" fontId="153" fillId="25" borderId="0" xfId="13" applyFont="1" applyFill="1" applyAlignment="1" applyProtection="1">
      <alignment horizontal="center" vertical="center" wrapText="1"/>
      <protection locked="0"/>
    </xf>
    <xf numFmtId="0" fontId="155" fillId="0" borderId="147" xfId="13" applyFont="1" applyBorder="1" applyAlignment="1">
      <alignment horizontal="center" vertical="center" wrapText="1"/>
    </xf>
    <xf numFmtId="0" fontId="155" fillId="0" borderId="147" xfId="13" applyFont="1" applyBorder="1" applyAlignment="1" applyProtection="1">
      <alignment horizontal="center" vertical="center" wrapText="1"/>
      <protection locked="0"/>
    </xf>
    <xf numFmtId="0" fontId="156" fillId="24" borderId="147" xfId="13" applyFont="1" applyFill="1" applyBorder="1" applyAlignment="1">
      <alignment horizontal="center" vertical="center" wrapText="1"/>
    </xf>
    <xf numFmtId="0" fontId="156" fillId="24" borderId="147" xfId="13" applyFont="1" applyFill="1" applyBorder="1" applyAlignment="1" applyProtection="1">
      <alignment horizontal="center" vertical="center" wrapText="1"/>
      <protection locked="0"/>
    </xf>
    <xf numFmtId="0" fontId="154" fillId="24" borderId="147" xfId="13" applyFont="1" applyFill="1" applyBorder="1" applyAlignment="1">
      <alignment horizontal="center" vertical="center" wrapText="1"/>
    </xf>
    <xf numFmtId="0" fontId="154" fillId="24" borderId="147" xfId="13" applyFont="1" applyFill="1" applyBorder="1" applyAlignment="1" applyProtection="1">
      <alignment horizontal="center" vertical="center" wrapText="1"/>
      <protection locked="0"/>
    </xf>
    <xf numFmtId="0" fontId="155" fillId="0" borderId="147" xfId="13" applyFont="1" applyBorder="1" applyAlignment="1">
      <alignment horizontal="left" vertical="center" wrapText="1"/>
    </xf>
    <xf numFmtId="0" fontId="155" fillId="0" borderId="147" xfId="13" applyFont="1" applyBorder="1" applyAlignment="1" applyProtection="1">
      <alignment horizontal="left" vertical="center" wrapText="1"/>
      <protection locked="0"/>
    </xf>
    <xf numFmtId="0" fontId="155" fillId="26" borderId="147" xfId="13" applyFont="1" applyFill="1" applyBorder="1" applyAlignment="1">
      <alignment horizontal="left" vertical="center" wrapText="1"/>
    </xf>
    <xf numFmtId="0" fontId="155" fillId="26" borderId="147" xfId="13" applyFont="1" applyFill="1" applyBorder="1" applyAlignment="1" applyProtection="1">
      <alignment horizontal="left" vertical="center" wrapText="1"/>
      <protection locked="0"/>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4" fillId="0" borderId="0" xfId="0" applyFont="1" applyAlignment="1">
      <alignment horizontal="center"/>
    </xf>
    <xf numFmtId="0" fontId="6" fillId="3" borderId="0" xfId="0" applyFont="1" applyFill="1" applyAlignment="1">
      <alignment horizontal="center" vertical="center"/>
    </xf>
    <xf numFmtId="0" fontId="8" fillId="4" borderId="1" xfId="0" applyFont="1" applyFill="1" applyBorder="1" applyAlignment="1">
      <alignment horizontal="center" vertical="center"/>
    </xf>
    <xf numFmtId="49" fontId="8" fillId="4" borderId="4" xfId="0" applyNumberFormat="1" applyFont="1" applyFill="1" applyBorder="1" applyAlignment="1">
      <alignment horizontal="center" vertical="center"/>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5" borderId="3" xfId="0" applyFont="1" applyFill="1" applyBorder="1" applyAlignment="1">
      <alignment horizontal="left" vertical="center" wrapText="1"/>
    </xf>
    <xf numFmtId="0" fontId="8" fillId="5" borderId="3" xfId="0" applyFont="1" applyFill="1" applyBorder="1" applyAlignment="1">
      <alignment horizontal="left" vertical="center"/>
    </xf>
    <xf numFmtId="0" fontId="8" fillId="5" borderId="4" xfId="0" applyFont="1" applyFill="1" applyBorder="1" applyAlignment="1">
      <alignment horizontal="left" vertical="center"/>
    </xf>
    <xf numFmtId="0" fontId="8" fillId="4" borderId="5" xfId="0" applyFont="1" applyFill="1" applyBorder="1" applyAlignment="1">
      <alignment horizontal="left" vertical="center" wrapText="1"/>
    </xf>
    <xf numFmtId="0" fontId="8" fillId="4" borderId="7"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4" xfId="0" applyFont="1" applyFill="1" applyBorder="1" applyAlignment="1">
      <alignment horizontal="left" vertical="center" wrapText="1"/>
    </xf>
    <xf numFmtId="0" fontId="8" fillId="5" borderId="2" xfId="0" applyFont="1" applyFill="1" applyBorder="1" applyAlignment="1">
      <alignment horizontal="left" vertical="center"/>
    </xf>
    <xf numFmtId="0" fontId="8" fillId="4" borderId="4" xfId="0" applyFont="1" applyFill="1" applyBorder="1" applyAlignment="1">
      <alignment horizontal="center" vertical="center"/>
    </xf>
    <xf numFmtId="0" fontId="8" fillId="0" borderId="4" xfId="0" applyFont="1" applyBorder="1" applyAlignment="1">
      <alignment horizontal="center" vertical="center"/>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8" xfId="0" applyFont="1" applyFill="1" applyBorder="1" applyAlignment="1">
      <alignment horizontal="center" vertical="center"/>
    </xf>
    <xf numFmtId="0" fontId="21" fillId="0" borderId="0" xfId="0" applyFont="1" applyAlignment="1">
      <alignment horizontal="center"/>
    </xf>
    <xf numFmtId="0" fontId="22" fillId="3" borderId="0" xfId="0" applyFont="1" applyFill="1" applyAlignment="1">
      <alignment horizontal="center"/>
    </xf>
    <xf numFmtId="0" fontId="23" fillId="4" borderId="1" xfId="0" applyFont="1" applyFill="1" applyBorder="1" applyAlignment="1">
      <alignment horizontal="center" vertical="center"/>
    </xf>
    <xf numFmtId="49" fontId="23" fillId="4" borderId="2" xfId="0" applyNumberFormat="1" applyFont="1" applyFill="1" applyBorder="1" applyAlignment="1">
      <alignment horizontal="center" vertical="center"/>
    </xf>
    <xf numFmtId="49" fontId="23" fillId="4" borderId="3" xfId="0" applyNumberFormat="1" applyFont="1" applyFill="1" applyBorder="1" applyAlignment="1">
      <alignment horizontal="center" vertical="center"/>
    </xf>
    <xf numFmtId="49" fontId="23" fillId="4" borderId="4" xfId="0" applyNumberFormat="1" applyFont="1" applyFill="1" applyBorder="1" applyAlignment="1">
      <alignment horizontal="center" vertical="center"/>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1" fillId="0" borderId="2"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3" fillId="5" borderId="3" xfId="0" applyFont="1" applyFill="1" applyBorder="1" applyAlignment="1">
      <alignment horizontal="left" vertical="center" wrapText="1"/>
    </xf>
    <xf numFmtId="0" fontId="23" fillId="5" borderId="3" xfId="0" applyFont="1" applyFill="1" applyBorder="1" applyAlignment="1">
      <alignment horizontal="left" vertical="center"/>
    </xf>
    <xf numFmtId="0" fontId="23" fillId="5" borderId="4" xfId="0" applyFont="1" applyFill="1" applyBorder="1" applyAlignment="1">
      <alignment horizontal="left" vertical="center"/>
    </xf>
    <xf numFmtId="0" fontId="23" fillId="4" borderId="5"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23" fillId="5" borderId="4" xfId="0" applyFont="1" applyFill="1" applyBorder="1" applyAlignment="1">
      <alignment horizontal="center" vertical="center" wrapText="1"/>
    </xf>
    <xf numFmtId="9" fontId="23" fillId="5" borderId="2" xfId="0" applyNumberFormat="1" applyFont="1" applyFill="1" applyBorder="1" applyAlignment="1">
      <alignment horizontal="center" vertical="center"/>
    </xf>
    <xf numFmtId="9" fontId="23" fillId="5" borderId="18" xfId="0" applyNumberFormat="1" applyFont="1" applyFill="1" applyBorder="1" applyAlignment="1">
      <alignment horizontal="center" vertical="center"/>
    </xf>
    <xf numFmtId="9" fontId="23" fillId="5" borderId="3" xfId="0" applyNumberFormat="1" applyFont="1" applyFill="1" applyBorder="1" applyAlignment="1">
      <alignment horizontal="center" vertical="center"/>
    </xf>
    <xf numFmtId="9" fontId="23" fillId="5" borderId="4" xfId="0" applyNumberFormat="1" applyFont="1" applyFill="1" applyBorder="1" applyAlignment="1">
      <alignment horizontal="center" vertical="center"/>
    </xf>
    <xf numFmtId="0" fontId="21" fillId="5" borderId="4"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4" xfId="0" applyFont="1" applyFill="1" applyBorder="1" applyAlignment="1">
      <alignment horizontal="center" vertical="center"/>
    </xf>
    <xf numFmtId="0" fontId="24" fillId="4" borderId="2" xfId="0" applyFont="1" applyFill="1" applyBorder="1" applyAlignment="1">
      <alignment horizontal="left" vertical="center" wrapText="1"/>
    </xf>
    <xf numFmtId="0" fontId="24" fillId="4" borderId="3" xfId="0" applyFont="1" applyFill="1" applyBorder="1" applyAlignment="1">
      <alignment horizontal="left" vertical="center" wrapText="1"/>
    </xf>
    <xf numFmtId="0" fontId="24" fillId="4" borderId="4" xfId="0" applyFont="1" applyFill="1" applyBorder="1" applyAlignment="1">
      <alignment horizontal="left" vertical="center" wrapText="1"/>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4" xfId="0" applyFont="1" applyFill="1" applyBorder="1" applyAlignment="1">
      <alignment horizontal="center" vertical="center"/>
    </xf>
    <xf numFmtId="0" fontId="22" fillId="5" borderId="2"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5" borderId="4" xfId="0" applyFont="1" applyFill="1" applyBorder="1" applyAlignment="1">
      <alignment horizontal="center" vertical="center" wrapText="1"/>
    </xf>
    <xf numFmtId="9" fontId="23" fillId="5" borderId="21" xfId="0" applyNumberFormat="1" applyFont="1" applyFill="1" applyBorder="1" applyAlignment="1">
      <alignment horizontal="center" vertical="center"/>
    </xf>
    <xf numFmtId="9" fontId="21" fillId="4" borderId="3" xfId="0" applyNumberFormat="1" applyFont="1" applyFill="1" applyBorder="1" applyAlignment="1">
      <alignment horizontal="center" vertical="center"/>
    </xf>
    <xf numFmtId="9" fontId="21" fillId="4" borderId="4" xfId="0" applyNumberFormat="1" applyFont="1" applyFill="1" applyBorder="1" applyAlignment="1">
      <alignment horizontal="center" vertical="center"/>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4" xfId="0" applyFont="1" applyBorder="1" applyAlignment="1">
      <alignment horizontal="center" vertical="center" wrapText="1"/>
    </xf>
    <xf numFmtId="0" fontId="21" fillId="5" borderId="2" xfId="0" applyFont="1" applyFill="1" applyBorder="1" applyAlignment="1">
      <alignment horizontal="center" vertical="center" wrapText="1"/>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9" fillId="5" borderId="2" xfId="0" applyFont="1" applyFill="1" applyBorder="1" applyAlignment="1">
      <alignment horizontal="center" vertical="center"/>
    </xf>
    <xf numFmtId="0" fontId="29" fillId="5" borderId="3" xfId="0" applyFont="1" applyFill="1" applyBorder="1" applyAlignment="1">
      <alignment horizontal="center" vertical="center"/>
    </xf>
    <xf numFmtId="0" fontId="29" fillId="5" borderId="4" xfId="0" applyFont="1" applyFill="1" applyBorder="1" applyAlignment="1">
      <alignment horizontal="center" vertical="center"/>
    </xf>
    <xf numFmtId="0" fontId="34" fillId="3" borderId="0" xfId="0" applyFont="1" applyFill="1" applyAlignment="1">
      <alignment horizontal="center"/>
    </xf>
    <xf numFmtId="0" fontId="35" fillId="4" borderId="1" xfId="0" applyFont="1" applyFill="1" applyBorder="1" applyAlignment="1">
      <alignment horizontal="center" vertical="center"/>
    </xf>
    <xf numFmtId="49" fontId="36" fillId="4" borderId="2" xfId="0" applyNumberFormat="1" applyFont="1" applyFill="1" applyBorder="1" applyAlignment="1">
      <alignment horizontal="center" vertical="center"/>
    </xf>
    <xf numFmtId="49" fontId="36" fillId="4" borderId="3" xfId="0" applyNumberFormat="1" applyFont="1" applyFill="1" applyBorder="1" applyAlignment="1">
      <alignment horizontal="center" vertical="center"/>
    </xf>
    <xf numFmtId="49" fontId="36" fillId="4" borderId="4" xfId="0" applyNumberFormat="1" applyFont="1" applyFill="1" applyBorder="1" applyAlignment="1">
      <alignment horizontal="center" vertical="center"/>
    </xf>
    <xf numFmtId="0" fontId="36" fillId="4" borderId="2"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36" fillId="0" borderId="2"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7" xfId="0" applyFont="1" applyBorder="1" applyAlignment="1">
      <alignment horizontal="center" vertical="center" wrapText="1"/>
    </xf>
    <xf numFmtId="0" fontId="37" fillId="5" borderId="2" xfId="0" applyFont="1" applyFill="1" applyBorder="1" applyAlignment="1">
      <alignment horizontal="center" vertical="center" wrapText="1"/>
    </xf>
    <xf numFmtId="0" fontId="37" fillId="5" borderId="3" xfId="0" applyFont="1" applyFill="1" applyBorder="1" applyAlignment="1">
      <alignment horizontal="center" vertical="center" wrapText="1"/>
    </xf>
    <xf numFmtId="0" fontId="37" fillId="5" borderId="4" xfId="0" applyFont="1" applyFill="1" applyBorder="1" applyAlignment="1">
      <alignment horizontal="center" vertical="center" wrapText="1"/>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3" fontId="29" fillId="3" borderId="4" xfId="0" applyNumberFormat="1" applyFont="1" applyFill="1" applyBorder="1" applyAlignment="1">
      <alignment horizontal="center" vertical="center"/>
    </xf>
    <xf numFmtId="0" fontId="41" fillId="5" borderId="2" xfId="0" applyFont="1" applyFill="1" applyBorder="1" applyAlignment="1">
      <alignment horizontal="center" vertical="center" wrapText="1"/>
    </xf>
    <xf numFmtId="0" fontId="41" fillId="5" borderId="3" xfId="0" applyFont="1" applyFill="1" applyBorder="1" applyAlignment="1">
      <alignment horizontal="center" vertical="center" wrapText="1"/>
    </xf>
    <xf numFmtId="0" fontId="41" fillId="5" borderId="4" xfId="0" applyFont="1" applyFill="1" applyBorder="1" applyAlignment="1">
      <alignment horizontal="center" vertical="center" wrapText="1"/>
    </xf>
    <xf numFmtId="0" fontId="35" fillId="4" borderId="2" xfId="0" applyFont="1" applyFill="1" applyBorder="1" applyAlignment="1">
      <alignment horizontal="left" vertical="center" wrapText="1"/>
    </xf>
    <xf numFmtId="0" fontId="35" fillId="4" borderId="3" xfId="0" applyFont="1" applyFill="1" applyBorder="1" applyAlignment="1">
      <alignment horizontal="left" vertical="center" wrapText="1"/>
    </xf>
    <xf numFmtId="0" fontId="35" fillId="4" borderId="4" xfId="0" applyFont="1" applyFill="1" applyBorder="1" applyAlignment="1">
      <alignment horizontal="left" vertical="center" wrapText="1"/>
    </xf>
    <xf numFmtId="0" fontId="35" fillId="4" borderId="2" xfId="0" applyFont="1" applyFill="1" applyBorder="1" applyAlignment="1">
      <alignment horizontal="center" vertical="center"/>
    </xf>
    <xf numFmtId="0" fontId="35" fillId="4" borderId="3" xfId="0" applyFont="1" applyFill="1" applyBorder="1" applyAlignment="1">
      <alignment horizontal="center" vertical="center"/>
    </xf>
    <xf numFmtId="0" fontId="35" fillId="4" borderId="4" xfId="0" applyFont="1" applyFill="1" applyBorder="1" applyAlignment="1">
      <alignment horizontal="center" vertical="center"/>
    </xf>
    <xf numFmtId="0" fontId="42" fillId="0" borderId="22" xfId="0" applyFont="1" applyBorder="1" applyAlignment="1">
      <alignment horizontal="center"/>
    </xf>
    <xf numFmtId="0" fontId="42" fillId="0" borderId="23" xfId="0" applyFont="1" applyBorder="1" applyAlignment="1">
      <alignment horizontal="center"/>
    </xf>
    <xf numFmtId="0" fontId="42" fillId="0" borderId="24" xfId="0" applyFont="1" applyBorder="1" applyAlignment="1">
      <alignment horizontal="center"/>
    </xf>
    <xf numFmtId="0" fontId="36" fillId="4" borderId="5"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42" fillId="0" borderId="25" xfId="0" applyFont="1" applyBorder="1" applyAlignment="1">
      <alignment horizontal="center" vertical="center"/>
    </xf>
    <xf numFmtId="0" fontId="42" fillId="0" borderId="26" xfId="0" applyFont="1" applyBorder="1" applyAlignment="1">
      <alignment horizontal="center" vertical="center"/>
    </xf>
    <xf numFmtId="0" fontId="29" fillId="5" borderId="2"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49" fillId="0" borderId="25" xfId="0" applyFont="1" applyBorder="1" applyAlignment="1">
      <alignment horizontal="center"/>
    </xf>
    <xf numFmtId="0" fontId="49" fillId="0" borderId="26" xfId="0" applyFont="1" applyBorder="1" applyAlignment="1">
      <alignment horizontal="center"/>
    </xf>
    <xf numFmtId="0" fontId="49" fillId="0" borderId="22" xfId="0" applyFont="1" applyBorder="1" applyAlignment="1">
      <alignment horizontal="center"/>
    </xf>
    <xf numFmtId="0" fontId="49" fillId="0" borderId="23" xfId="0" applyFont="1" applyBorder="1" applyAlignment="1">
      <alignment horizontal="center"/>
    </xf>
    <xf numFmtId="0" fontId="49" fillId="0" borderId="24" xfId="0" applyFont="1" applyBorder="1" applyAlignment="1">
      <alignment horizontal="center"/>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4" xfId="0" applyFont="1" applyBorder="1" applyAlignment="1">
      <alignment horizontal="center"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36" fillId="4" borderId="2"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4" xfId="0" applyFont="1" applyFill="1" applyBorder="1" applyAlignment="1">
      <alignment horizontal="center" vertical="center"/>
    </xf>
    <xf numFmtId="3" fontId="29" fillId="0" borderId="2" xfId="0" applyNumberFormat="1" applyFont="1" applyBorder="1" applyAlignment="1">
      <alignment horizontal="center" vertical="center"/>
    </xf>
    <xf numFmtId="3" fontId="29" fillId="0" borderId="3" xfId="0" applyNumberFormat="1" applyFont="1" applyBorder="1" applyAlignment="1">
      <alignment horizontal="center" vertical="center"/>
    </xf>
    <xf numFmtId="3" fontId="29" fillId="0" borderId="4" xfId="0" applyNumberFormat="1" applyFont="1" applyBorder="1" applyAlignment="1">
      <alignment horizontal="center" vertical="center"/>
    </xf>
    <xf numFmtId="0" fontId="36" fillId="0" borderId="2" xfId="0" applyFont="1" applyBorder="1" applyAlignment="1">
      <alignment horizontal="center" vertical="center"/>
    </xf>
    <xf numFmtId="0" fontId="36" fillId="0" borderId="3" xfId="0" applyFont="1" applyBorder="1" applyAlignment="1">
      <alignment horizontal="center" vertical="center"/>
    </xf>
    <xf numFmtId="0" fontId="36" fillId="0" borderId="4" xfId="0" applyFont="1" applyBorder="1" applyAlignment="1">
      <alignment horizontal="center" vertical="center"/>
    </xf>
    <xf numFmtId="9" fontId="36" fillId="0" borderId="2" xfId="0" applyNumberFormat="1" applyFont="1" applyBorder="1" applyAlignment="1">
      <alignment horizontal="center" vertical="center"/>
    </xf>
    <xf numFmtId="9" fontId="36" fillId="0" borderId="21" xfId="0" applyNumberFormat="1" applyFont="1" applyBorder="1" applyAlignment="1">
      <alignment horizontal="center" vertical="center"/>
    </xf>
    <xf numFmtId="9" fontId="36" fillId="0" borderId="3" xfId="0" applyNumberFormat="1" applyFont="1" applyBorder="1" applyAlignment="1">
      <alignment horizontal="center" vertical="center"/>
    </xf>
    <xf numFmtId="9" fontId="36" fillId="0" borderId="4" xfId="0" applyNumberFormat="1" applyFont="1" applyBorder="1" applyAlignment="1">
      <alignment horizontal="center" vertical="center"/>
    </xf>
    <xf numFmtId="9" fontId="36" fillId="5" borderId="2" xfId="0" applyNumberFormat="1" applyFont="1" applyFill="1" applyBorder="1" applyAlignment="1">
      <alignment horizontal="center" vertical="center" wrapText="1"/>
    </xf>
    <xf numFmtId="9" fontId="36" fillId="5" borderId="4" xfId="0" applyNumberFormat="1" applyFont="1" applyFill="1" applyBorder="1" applyAlignment="1">
      <alignment horizontal="center" vertical="center" wrapText="1"/>
    </xf>
    <xf numFmtId="0" fontId="52" fillId="0" borderId="2" xfId="0" applyFont="1" applyBorder="1" applyAlignment="1">
      <alignment horizontal="left" vertical="center" wrapText="1"/>
    </xf>
    <xf numFmtId="0" fontId="52" fillId="0" borderId="3" xfId="0" applyFont="1" applyBorder="1" applyAlignment="1">
      <alignment horizontal="left" vertical="center" wrapText="1"/>
    </xf>
    <xf numFmtId="0" fontId="52" fillId="0" borderId="4" xfId="0" applyFont="1" applyBorder="1" applyAlignment="1">
      <alignment horizontal="left" vertical="center" wrapText="1"/>
    </xf>
    <xf numFmtId="0" fontId="21" fillId="0" borderId="32"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5" fillId="3" borderId="0" xfId="0" applyFont="1" applyFill="1" applyAlignment="1">
      <alignment horizontal="center"/>
    </xf>
    <xf numFmtId="0" fontId="23" fillId="4" borderId="29" xfId="0" applyFont="1" applyFill="1" applyBorder="1" applyAlignment="1">
      <alignment horizontal="center" vertical="center"/>
    </xf>
    <xf numFmtId="0" fontId="23" fillId="4" borderId="30" xfId="0" applyFont="1" applyFill="1" applyBorder="1" applyAlignment="1">
      <alignment horizontal="center" vertical="center"/>
    </xf>
    <xf numFmtId="0" fontId="23" fillId="4" borderId="31" xfId="0" applyFont="1" applyFill="1" applyBorder="1" applyAlignment="1">
      <alignment horizontal="center" vertical="center"/>
    </xf>
    <xf numFmtId="49" fontId="23" fillId="4" borderId="29" xfId="0" applyNumberFormat="1" applyFont="1" applyFill="1" applyBorder="1" applyAlignment="1">
      <alignment horizontal="center" vertical="center"/>
    </xf>
    <xf numFmtId="49" fontId="23" fillId="4" borderId="30" xfId="0" applyNumberFormat="1" applyFont="1" applyFill="1" applyBorder="1" applyAlignment="1">
      <alignment horizontal="center" vertical="center"/>
    </xf>
    <xf numFmtId="49" fontId="23" fillId="4" borderId="31" xfId="0" applyNumberFormat="1" applyFont="1" applyFill="1" applyBorder="1" applyAlignment="1">
      <alignment horizontal="center" vertical="center"/>
    </xf>
    <xf numFmtId="0" fontId="23" fillId="4" borderId="29"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23" fillId="4" borderId="31"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4" fillId="0" borderId="32" xfId="0" applyFont="1" applyBorder="1" applyAlignment="1">
      <alignment horizontal="left" vertical="top" wrapText="1"/>
    </xf>
    <xf numFmtId="0" fontId="24" fillId="0" borderId="30" xfId="0" applyFont="1" applyBorder="1" applyAlignment="1">
      <alignment horizontal="left" vertical="top" wrapText="1"/>
    </xf>
    <xf numFmtId="0" fontId="24" fillId="0" borderId="31" xfId="0" applyFont="1" applyBorder="1" applyAlignment="1">
      <alignment horizontal="left" vertical="top" wrapText="1"/>
    </xf>
    <xf numFmtId="0" fontId="23" fillId="5" borderId="32" xfId="0" applyFont="1" applyFill="1" applyBorder="1" applyAlignment="1">
      <alignment horizontal="center" vertical="center" wrapText="1"/>
    </xf>
    <xf numFmtId="0" fontId="23" fillId="5" borderId="30" xfId="0" applyFont="1" applyFill="1" applyBorder="1" applyAlignment="1">
      <alignment horizontal="center" vertical="center"/>
    </xf>
    <xf numFmtId="0" fontId="23" fillId="5" borderId="31" xfId="0" applyFont="1" applyFill="1" applyBorder="1" applyAlignment="1">
      <alignment horizontal="center" vertical="center"/>
    </xf>
    <xf numFmtId="0" fontId="23" fillId="4" borderId="33" xfId="0" applyFont="1" applyFill="1" applyBorder="1" applyAlignment="1">
      <alignment horizontal="center" vertical="center" wrapText="1"/>
    </xf>
    <xf numFmtId="0" fontId="23" fillId="4" borderId="34" xfId="0"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1" fillId="5" borderId="32" xfId="0" applyFont="1" applyFill="1" applyBorder="1" applyAlignment="1">
      <alignment horizontal="center" vertical="center"/>
    </xf>
    <xf numFmtId="0" fontId="21" fillId="5" borderId="30" xfId="0" applyFont="1" applyFill="1" applyBorder="1" applyAlignment="1">
      <alignment horizontal="center" vertical="center"/>
    </xf>
    <xf numFmtId="0" fontId="21" fillId="5" borderId="31" xfId="0" applyFont="1" applyFill="1" applyBorder="1" applyAlignment="1">
      <alignment horizontal="center" vertical="center"/>
    </xf>
    <xf numFmtId="0" fontId="23" fillId="5" borderId="30" xfId="0" applyFont="1" applyFill="1" applyBorder="1" applyAlignment="1">
      <alignment horizontal="center" vertical="center" wrapText="1"/>
    </xf>
    <xf numFmtId="0" fontId="23" fillId="5" borderId="31" xfId="0" applyFont="1" applyFill="1" applyBorder="1" applyAlignment="1">
      <alignment horizontal="center" vertical="center" wrapText="1"/>
    </xf>
    <xf numFmtId="0" fontId="23" fillId="4" borderId="32" xfId="0" applyFont="1" applyFill="1" applyBorder="1" applyAlignment="1">
      <alignment horizontal="center" vertical="center"/>
    </xf>
    <xf numFmtId="0" fontId="53" fillId="0" borderId="0" xfId="0" applyFont="1" applyAlignment="1">
      <alignment horizontal="center"/>
    </xf>
    <xf numFmtId="9" fontId="8" fillId="5" borderId="32" xfId="0" applyNumberFormat="1" applyFont="1" applyFill="1" applyBorder="1" applyAlignment="1">
      <alignment horizontal="center" vertical="center"/>
    </xf>
    <xf numFmtId="9" fontId="8" fillId="5" borderId="30" xfId="0" applyNumberFormat="1" applyFont="1" applyFill="1" applyBorder="1" applyAlignment="1">
      <alignment horizontal="center" vertical="center"/>
    </xf>
    <xf numFmtId="9" fontId="8" fillId="5" borderId="31" xfId="0" applyNumberFormat="1" applyFont="1" applyFill="1" applyBorder="1" applyAlignment="1">
      <alignment horizontal="center" vertical="center"/>
    </xf>
    <xf numFmtId="9" fontId="8" fillId="5" borderId="15" xfId="0" applyNumberFormat="1" applyFont="1" applyFill="1" applyBorder="1" applyAlignment="1">
      <alignment horizontal="center" vertical="center"/>
    </xf>
    <xf numFmtId="9" fontId="8" fillId="5" borderId="17" xfId="0" applyNumberFormat="1" applyFont="1" applyFill="1" applyBorder="1" applyAlignment="1">
      <alignment horizontal="center" vertical="center"/>
    </xf>
    <xf numFmtId="0" fontId="53" fillId="3" borderId="35" xfId="0" applyFont="1" applyFill="1" applyBorder="1" applyAlignment="1">
      <alignment horizontal="left" vertical="top" wrapText="1"/>
    </xf>
    <xf numFmtId="0" fontId="53" fillId="3" borderId="36" xfId="0" applyFont="1" applyFill="1" applyBorder="1" applyAlignment="1">
      <alignment horizontal="left" vertical="top" wrapText="1"/>
    </xf>
    <xf numFmtId="0" fontId="53" fillId="3" borderId="37" xfId="0" applyFont="1" applyFill="1" applyBorder="1" applyAlignment="1">
      <alignment horizontal="left" vertical="top" wrapText="1"/>
    </xf>
    <xf numFmtId="0" fontId="53" fillId="3" borderId="40" xfId="0" applyFont="1" applyFill="1" applyBorder="1" applyAlignment="1">
      <alignment horizontal="left" vertical="top" wrapText="1"/>
    </xf>
    <xf numFmtId="0" fontId="53" fillId="3" borderId="0" xfId="0" applyFont="1" applyFill="1" applyAlignment="1">
      <alignment horizontal="left" vertical="top" wrapText="1"/>
    </xf>
    <xf numFmtId="0" fontId="53" fillId="3" borderId="41" xfId="0" applyFont="1" applyFill="1" applyBorder="1" applyAlignment="1">
      <alignment horizontal="left" vertical="top" wrapText="1"/>
    </xf>
    <xf numFmtId="0" fontId="53" fillId="3" borderId="42" xfId="0" applyFont="1" applyFill="1" applyBorder="1" applyAlignment="1">
      <alignment horizontal="left" vertical="top" wrapText="1"/>
    </xf>
    <xf numFmtId="0" fontId="53" fillId="3" borderId="43" xfId="0" applyFont="1" applyFill="1" applyBorder="1" applyAlignment="1">
      <alignment horizontal="left" vertical="top" wrapText="1"/>
    </xf>
    <xf numFmtId="0" fontId="53" fillId="3" borderId="44" xfId="0" applyFont="1" applyFill="1" applyBorder="1" applyAlignment="1">
      <alignment horizontal="left" vertical="top" wrapText="1"/>
    </xf>
    <xf numFmtId="9" fontId="23" fillId="5" borderId="38" xfId="0" applyNumberFormat="1" applyFont="1" applyFill="1" applyBorder="1" applyAlignment="1">
      <alignment horizontal="center" vertical="center"/>
    </xf>
    <xf numFmtId="9" fontId="23" fillId="5" borderId="39" xfId="0" applyNumberFormat="1" applyFont="1" applyFill="1" applyBorder="1" applyAlignment="1">
      <alignment horizontal="center" vertical="center"/>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9" fontId="8" fillId="4" borderId="15" xfId="0" applyNumberFormat="1" applyFont="1" applyFill="1" applyBorder="1" applyAlignment="1">
      <alignment horizontal="center" vertical="center" wrapText="1"/>
    </xf>
    <xf numFmtId="9" fontId="8" fillId="4" borderId="17" xfId="0" applyNumberFormat="1" applyFont="1" applyFill="1" applyBorder="1" applyAlignment="1">
      <alignment horizontal="center" vertical="center" wrapText="1"/>
    </xf>
    <xf numFmtId="0" fontId="23" fillId="4" borderId="9"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3" fillId="4" borderId="13" xfId="0" applyFont="1" applyFill="1" applyBorder="1" applyAlignment="1">
      <alignment horizontal="center" vertical="center"/>
    </xf>
    <xf numFmtId="0" fontId="23" fillId="4" borderId="10" xfId="0" applyFont="1" applyFill="1" applyBorder="1" applyAlignment="1">
      <alignment horizontal="center" vertical="center"/>
    </xf>
    <xf numFmtId="0" fontId="0" fillId="0" borderId="0" xfId="0" applyAlignment="1">
      <alignment horizontal="right" wrapText="1"/>
    </xf>
    <xf numFmtId="0" fontId="23" fillId="4" borderId="52" xfId="0" applyFont="1" applyFill="1" applyBorder="1" applyAlignment="1">
      <alignment horizontal="center" vertical="center"/>
    </xf>
    <xf numFmtId="0" fontId="23" fillId="4" borderId="21" xfId="0" applyFont="1" applyFill="1" applyBorder="1" applyAlignment="1">
      <alignment horizontal="center" vertical="center"/>
    </xf>
    <xf numFmtId="0" fontId="23" fillId="4" borderId="53" xfId="0" applyFont="1" applyFill="1" applyBorder="1" applyAlignment="1">
      <alignment horizontal="center" vertical="center"/>
    </xf>
    <xf numFmtId="0" fontId="23" fillId="4" borderId="52"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3" fillId="5" borderId="3" xfId="0" applyFont="1" applyFill="1" applyBorder="1" applyAlignment="1">
      <alignment horizontal="left" vertical="center" wrapText="1"/>
    </xf>
    <xf numFmtId="0" fontId="43" fillId="5" borderId="3" xfId="0" applyFont="1" applyFill="1" applyBorder="1" applyAlignment="1">
      <alignment horizontal="left" vertical="center"/>
    </xf>
    <xf numFmtId="0" fontId="43" fillId="5" borderId="4" xfId="0" applyFont="1" applyFill="1" applyBorder="1" applyAlignment="1">
      <alignment horizontal="left" vertical="center"/>
    </xf>
    <xf numFmtId="0" fontId="23" fillId="4" borderId="18"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1" fillId="5" borderId="19" xfId="0" applyFont="1" applyFill="1" applyBorder="1" applyAlignment="1">
      <alignment horizontal="center" vertical="center"/>
    </xf>
    <xf numFmtId="0" fontId="21" fillId="5" borderId="18" xfId="0" applyFont="1" applyFill="1" applyBorder="1" applyAlignment="1">
      <alignment horizontal="center" vertical="center"/>
    </xf>
    <xf numFmtId="9" fontId="21" fillId="4" borderId="2" xfId="0" applyNumberFormat="1" applyFont="1" applyFill="1" applyBorder="1" applyAlignment="1">
      <alignment horizontal="center"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4" xfId="0" applyFont="1" applyBorder="1" applyAlignment="1">
      <alignment horizontal="center" vertical="center" wrapText="1"/>
    </xf>
    <xf numFmtId="0" fontId="58" fillId="0" borderId="2" xfId="0" applyFont="1" applyBorder="1" applyAlignment="1">
      <alignment horizontal="center"/>
    </xf>
    <xf numFmtId="0" fontId="58" fillId="0" borderId="3" xfId="0" applyFont="1" applyBorder="1" applyAlignment="1">
      <alignment horizontal="center"/>
    </xf>
    <xf numFmtId="0" fontId="58" fillId="0" borderId="4" xfId="0" applyFont="1" applyBorder="1" applyAlignment="1">
      <alignment horizontal="center"/>
    </xf>
    <xf numFmtId="0" fontId="59" fillId="4" borderId="1" xfId="0" applyFont="1" applyFill="1" applyBorder="1" applyAlignment="1">
      <alignment horizontal="center" vertical="center"/>
    </xf>
    <xf numFmtId="49" fontId="59" fillId="4" borderId="2" xfId="0" applyNumberFormat="1" applyFont="1" applyFill="1" applyBorder="1" applyAlignment="1">
      <alignment horizontal="center" vertical="center"/>
    </xf>
    <xf numFmtId="49" fontId="59" fillId="4" borderId="3" xfId="0" applyNumberFormat="1" applyFont="1" applyFill="1" applyBorder="1" applyAlignment="1">
      <alignment horizontal="center" vertical="center"/>
    </xf>
    <xf numFmtId="49" fontId="59" fillId="4" borderId="4" xfId="0" applyNumberFormat="1" applyFont="1" applyFill="1" applyBorder="1" applyAlignment="1">
      <alignment horizontal="center" vertical="center"/>
    </xf>
    <xf numFmtId="0" fontId="59" fillId="4" borderId="2" xfId="0" applyFont="1" applyFill="1" applyBorder="1" applyAlignment="1">
      <alignment horizontal="center" vertical="center" wrapText="1"/>
    </xf>
    <xf numFmtId="0" fontId="59" fillId="4" borderId="3" xfId="0" applyFont="1" applyFill="1" applyBorder="1" applyAlignment="1">
      <alignment horizontal="center" vertical="center" wrapText="1"/>
    </xf>
    <xf numFmtId="0" fontId="59" fillId="4" borderId="4" xfId="0" applyFont="1" applyFill="1" applyBorder="1" applyAlignment="1">
      <alignment horizontal="center" vertical="center" wrapText="1"/>
    </xf>
    <xf numFmtId="0" fontId="62" fillId="5" borderId="2" xfId="0" applyFont="1" applyFill="1" applyBorder="1" applyAlignment="1">
      <alignment horizontal="center" vertical="center" wrapText="1"/>
    </xf>
    <xf numFmtId="0" fontId="62" fillId="5" borderId="3"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59" fillId="5" borderId="3" xfId="0" applyFont="1" applyFill="1" applyBorder="1" applyAlignment="1">
      <alignment horizontal="center" vertical="center" wrapText="1"/>
    </xf>
    <xf numFmtId="0" fontId="59" fillId="5" borderId="3" xfId="0" applyFont="1" applyFill="1" applyBorder="1" applyAlignment="1">
      <alignment horizontal="center" vertical="center"/>
    </xf>
    <xf numFmtId="0" fontId="59" fillId="5" borderId="4" xfId="0" applyFont="1" applyFill="1" applyBorder="1" applyAlignment="1">
      <alignment horizontal="center" vertical="center"/>
    </xf>
    <xf numFmtId="0" fontId="60" fillId="4" borderId="5"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36" fillId="5" borderId="3" xfId="0" applyFont="1" applyFill="1" applyBorder="1" applyAlignment="1">
      <alignment horizontal="center" vertical="center" wrapText="1"/>
    </xf>
    <xf numFmtId="0" fontId="36" fillId="5" borderId="4" xfId="0" applyFont="1" applyFill="1" applyBorder="1" applyAlignment="1">
      <alignment horizontal="center" vertical="center" wrapText="1"/>
    </xf>
    <xf numFmtId="0" fontId="60" fillId="4" borderId="2" xfId="0" applyFont="1" applyFill="1" applyBorder="1" applyAlignment="1">
      <alignment horizontal="center" vertical="center" wrapText="1"/>
    </xf>
    <xf numFmtId="0" fontId="60" fillId="4" borderId="3"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62" fillId="5" borderId="2" xfId="0" applyFont="1" applyFill="1" applyBorder="1" applyAlignment="1">
      <alignment horizontal="center" vertical="center"/>
    </xf>
    <xf numFmtId="0" fontId="62" fillId="5" borderId="3" xfId="0" applyFont="1" applyFill="1" applyBorder="1" applyAlignment="1">
      <alignment horizontal="center" vertical="center"/>
    </xf>
    <xf numFmtId="0" fontId="62" fillId="5" borderId="4" xfId="0" applyFont="1" applyFill="1" applyBorder="1" applyAlignment="1">
      <alignment horizontal="center" vertical="center"/>
    </xf>
    <xf numFmtId="0" fontId="60" fillId="5" borderId="2" xfId="0" applyFont="1" applyFill="1" applyBorder="1" applyAlignment="1">
      <alignment horizontal="center" vertical="center" wrapText="1"/>
    </xf>
    <xf numFmtId="0" fontId="60" fillId="5" borderId="3" xfId="0" applyFont="1" applyFill="1" applyBorder="1" applyAlignment="1">
      <alignment horizontal="center" vertical="center"/>
    </xf>
    <xf numFmtId="0" fontId="60" fillId="5" borderId="4" xfId="0" applyFont="1" applyFill="1" applyBorder="1" applyAlignment="1">
      <alignment horizontal="center" vertical="center"/>
    </xf>
    <xf numFmtId="0" fontId="60" fillId="4" borderId="2"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4" xfId="0" applyFont="1" applyFill="1" applyBorder="1" applyAlignment="1">
      <alignment horizontal="center" vertical="center"/>
    </xf>
    <xf numFmtId="0" fontId="60" fillId="0" borderId="2" xfId="0" applyFont="1" applyBorder="1" applyAlignment="1">
      <alignment horizontal="center" vertical="center" wrapText="1"/>
    </xf>
    <xf numFmtId="0" fontId="60" fillId="0" borderId="3" xfId="0" applyFont="1" applyBorder="1" applyAlignment="1">
      <alignment horizontal="center" vertical="center" wrapText="1"/>
    </xf>
    <xf numFmtId="0" fontId="60" fillId="0" borderId="4" xfId="0" applyFont="1" applyBorder="1" applyAlignment="1">
      <alignment horizontal="center" vertical="center" wrapText="1"/>
    </xf>
    <xf numFmtId="0" fontId="67" fillId="0" borderId="2" xfId="0" applyFont="1" applyBorder="1" applyAlignment="1">
      <alignment horizontal="center" vertical="center" wrapText="1"/>
    </xf>
    <xf numFmtId="0" fontId="68" fillId="0" borderId="3" xfId="0" applyFont="1" applyBorder="1" applyAlignment="1">
      <alignment horizontal="center" vertical="center" wrapText="1"/>
    </xf>
    <xf numFmtId="0" fontId="68" fillId="0" borderId="4" xfId="0" applyFont="1" applyBorder="1" applyAlignment="1">
      <alignment horizontal="center" vertical="center" wrapText="1"/>
    </xf>
    <xf numFmtId="0" fontId="67" fillId="0" borderId="3" xfId="0" applyFont="1" applyBorder="1" applyAlignment="1">
      <alignment horizontal="center" vertical="center" wrapText="1"/>
    </xf>
    <xf numFmtId="0" fontId="67" fillId="0" borderId="4" xfId="0" applyFont="1" applyBorder="1" applyAlignment="1">
      <alignment horizontal="center" vertical="center" wrapText="1"/>
    </xf>
    <xf numFmtId="0" fontId="67" fillId="0" borderId="2" xfId="0" applyFont="1" applyBorder="1" applyAlignment="1">
      <alignment horizontal="center" vertical="center"/>
    </xf>
    <xf numFmtId="0" fontId="67" fillId="0" borderId="3" xfId="0" applyFont="1" applyBorder="1" applyAlignment="1">
      <alignment horizontal="center" vertical="center"/>
    </xf>
    <xf numFmtId="0" fontId="67" fillId="0" borderId="4" xfId="0" applyFont="1" applyBorder="1" applyAlignment="1">
      <alignment horizontal="center" vertical="center"/>
    </xf>
    <xf numFmtId="0" fontId="58" fillId="0" borderId="2"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9" fontId="62" fillId="5" borderId="2" xfId="0" applyNumberFormat="1" applyFont="1" applyFill="1" applyBorder="1" applyAlignment="1">
      <alignment horizontal="center" vertical="center"/>
    </xf>
    <xf numFmtId="9" fontId="62" fillId="5" borderId="21" xfId="0" applyNumberFormat="1" applyFont="1" applyFill="1" applyBorder="1" applyAlignment="1">
      <alignment horizontal="center" vertical="center"/>
    </xf>
    <xf numFmtId="9" fontId="62" fillId="5" borderId="3" xfId="0" applyNumberFormat="1" applyFont="1" applyFill="1" applyBorder="1" applyAlignment="1">
      <alignment horizontal="center" vertical="center"/>
    </xf>
    <xf numFmtId="9" fontId="62" fillId="5" borderId="4" xfId="0" applyNumberFormat="1" applyFont="1" applyFill="1" applyBorder="1" applyAlignment="1">
      <alignment horizontal="center" vertical="center"/>
    </xf>
    <xf numFmtId="9" fontId="60" fillId="5" borderId="2" xfId="0" applyNumberFormat="1" applyFont="1" applyFill="1" applyBorder="1" applyAlignment="1">
      <alignment horizontal="center" vertical="center"/>
    </xf>
    <xf numFmtId="9" fontId="60" fillId="5" borderId="18" xfId="0" applyNumberFormat="1" applyFont="1" applyFill="1" applyBorder="1" applyAlignment="1">
      <alignment horizontal="center" vertical="center"/>
    </xf>
    <xf numFmtId="9" fontId="60" fillId="5" borderId="3" xfId="0" applyNumberFormat="1" applyFont="1" applyFill="1" applyBorder="1" applyAlignment="1">
      <alignment horizontal="center" vertical="center"/>
    </xf>
    <xf numFmtId="9" fontId="60" fillId="5" borderId="4" xfId="0" applyNumberFormat="1" applyFont="1" applyFill="1" applyBorder="1" applyAlignment="1">
      <alignment horizontal="center" vertical="center"/>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60" fillId="0" borderId="4" xfId="0" applyFont="1" applyBorder="1" applyAlignment="1">
      <alignment horizontal="center" vertical="center"/>
    </xf>
    <xf numFmtId="9" fontId="60" fillId="5" borderId="21" xfId="0" applyNumberFormat="1" applyFont="1" applyFill="1" applyBorder="1" applyAlignment="1">
      <alignment horizontal="center" vertical="center"/>
    </xf>
    <xf numFmtId="0" fontId="18" fillId="0" borderId="68" xfId="0" applyFont="1" applyBorder="1" applyAlignment="1">
      <alignment horizontal="center"/>
    </xf>
    <xf numFmtId="0" fontId="18" fillId="0" borderId="3" xfId="0" applyFont="1" applyBorder="1" applyAlignment="1">
      <alignment horizontal="center"/>
    </xf>
    <xf numFmtId="0" fontId="18" fillId="0" borderId="67" xfId="0" applyFont="1" applyBorder="1" applyAlignment="1">
      <alignment horizontal="center"/>
    </xf>
    <xf numFmtId="0" fontId="10" fillId="0" borderId="68"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67" xfId="0" applyFont="1" applyBorder="1" applyAlignment="1">
      <alignment horizontal="center" vertical="center" wrapText="1"/>
    </xf>
    <xf numFmtId="0" fontId="10" fillId="5" borderId="3" xfId="0" applyFont="1" applyFill="1" applyBorder="1" applyAlignment="1">
      <alignment horizontal="left" vertical="center" wrapText="1"/>
    </xf>
    <xf numFmtId="0" fontId="10" fillId="5" borderId="3" xfId="0" applyFont="1" applyFill="1" applyBorder="1" applyAlignment="1">
      <alignment horizontal="left" vertical="center"/>
    </xf>
    <xf numFmtId="0" fontId="10" fillId="5" borderId="67" xfId="0" applyFont="1" applyFill="1" applyBorder="1" applyAlignment="1">
      <alignment horizontal="left" vertical="center"/>
    </xf>
    <xf numFmtId="0" fontId="8" fillId="4" borderId="69" xfId="0" applyFont="1" applyFill="1" applyBorder="1" applyAlignment="1">
      <alignment horizontal="center" vertical="center" wrapText="1"/>
    </xf>
    <xf numFmtId="0" fontId="8" fillId="4" borderId="71" xfId="0" applyFont="1" applyFill="1" applyBorder="1" applyAlignment="1">
      <alignment horizontal="center" vertical="center" wrapText="1"/>
    </xf>
    <xf numFmtId="0" fontId="8" fillId="5" borderId="67" xfId="0" applyFont="1" applyFill="1" applyBorder="1" applyAlignment="1">
      <alignment horizontal="left" vertical="center" wrapText="1"/>
    </xf>
    <xf numFmtId="0" fontId="8" fillId="4" borderId="68" xfId="0" applyFont="1" applyFill="1" applyBorder="1" applyAlignment="1">
      <alignment horizontal="center" vertical="center" wrapText="1"/>
    </xf>
    <xf numFmtId="0" fontId="8" fillId="4" borderId="67" xfId="0" applyFont="1" applyFill="1" applyBorder="1" applyAlignment="1">
      <alignment horizontal="center" vertical="center" wrapText="1"/>
    </xf>
    <xf numFmtId="0" fontId="4" fillId="0" borderId="0" xfId="0" applyFont="1" applyAlignment="1">
      <alignment horizontal="center" vertical="center"/>
    </xf>
    <xf numFmtId="0" fontId="74" fillId="3" borderId="0" xfId="0" applyFont="1" applyFill="1" applyAlignment="1">
      <alignment horizontal="center"/>
    </xf>
    <xf numFmtId="0" fontId="10" fillId="4" borderId="1" xfId="0" applyFont="1" applyFill="1" applyBorder="1" applyAlignment="1">
      <alignment horizontal="center" vertical="center"/>
    </xf>
    <xf numFmtId="0" fontId="10" fillId="4" borderId="66" xfId="0" applyFont="1" applyFill="1" applyBorder="1" applyAlignment="1">
      <alignment horizontal="center" vertical="center"/>
    </xf>
    <xf numFmtId="49" fontId="10" fillId="4" borderId="2" xfId="0" applyNumberFormat="1" applyFont="1" applyFill="1" applyBorder="1" applyAlignment="1">
      <alignment horizontal="center" vertical="center"/>
    </xf>
    <xf numFmtId="49" fontId="10" fillId="4" borderId="3" xfId="0" applyNumberFormat="1" applyFont="1" applyFill="1" applyBorder="1" applyAlignment="1">
      <alignment horizontal="center" vertical="center"/>
    </xf>
    <xf numFmtId="49" fontId="10" fillId="4" borderId="67" xfId="0" applyNumberFormat="1" applyFont="1" applyFill="1" applyBorder="1" applyAlignment="1">
      <alignment horizontal="center" vertical="center"/>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67" xfId="0" applyFont="1" applyFill="1" applyBorder="1" applyAlignment="1">
      <alignment horizontal="center" vertical="center" wrapText="1"/>
    </xf>
    <xf numFmtId="0" fontId="7" fillId="5" borderId="68" xfId="0" applyFont="1" applyFill="1" applyBorder="1" applyAlignment="1">
      <alignment horizontal="center" vertical="center" wrapText="1"/>
    </xf>
    <xf numFmtId="0" fontId="7" fillId="5" borderId="67" xfId="0" applyFont="1" applyFill="1" applyBorder="1" applyAlignment="1">
      <alignment horizontal="center" vertical="center" wrapText="1"/>
    </xf>
    <xf numFmtId="0" fontId="8" fillId="4" borderId="74"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67" xfId="0" applyFont="1" applyFill="1" applyBorder="1" applyAlignment="1">
      <alignment horizontal="center" vertical="center"/>
    </xf>
    <xf numFmtId="0" fontId="8" fillId="4" borderId="67" xfId="0" applyFont="1" applyFill="1" applyBorder="1" applyAlignment="1">
      <alignment horizontal="center" vertical="center"/>
    </xf>
    <xf numFmtId="0" fontId="7" fillId="5" borderId="68" xfId="0" applyFont="1" applyFill="1" applyBorder="1" applyAlignment="1">
      <alignment horizontal="center" vertical="center"/>
    </xf>
    <xf numFmtId="0" fontId="7" fillId="5" borderId="67" xfId="0" applyFont="1" applyFill="1" applyBorder="1" applyAlignment="1">
      <alignment horizontal="center" vertical="center"/>
    </xf>
    <xf numFmtId="0" fontId="55" fillId="4" borderId="2" xfId="0" applyFont="1" applyFill="1" applyBorder="1" applyAlignment="1">
      <alignment horizontal="center" vertical="center" wrapText="1"/>
    </xf>
    <xf numFmtId="0" fontId="55" fillId="4" borderId="3" xfId="0" applyFont="1" applyFill="1" applyBorder="1" applyAlignment="1">
      <alignment horizontal="center" vertical="center" wrapText="1"/>
    </xf>
    <xf numFmtId="0" fontId="55" fillId="4" borderId="67" xfId="0" applyFont="1" applyFill="1" applyBorder="1" applyAlignment="1">
      <alignment horizontal="center" vertical="center" wrapText="1"/>
    </xf>
    <xf numFmtId="9" fontId="7" fillId="5" borderId="2" xfId="5" applyNumberFormat="1" applyFont="1" applyFill="1" applyBorder="1" applyAlignment="1">
      <alignment horizontal="center" vertical="center"/>
    </xf>
    <xf numFmtId="9" fontId="7" fillId="5" borderId="21" xfId="5" applyNumberFormat="1" applyFont="1" applyFill="1" applyBorder="1" applyAlignment="1">
      <alignment horizontal="center" vertical="center"/>
    </xf>
    <xf numFmtId="9" fontId="7" fillId="5" borderId="3" xfId="5" applyNumberFormat="1" applyFont="1" applyFill="1" applyBorder="1" applyAlignment="1">
      <alignment horizontal="center" vertical="center"/>
    </xf>
    <xf numFmtId="9" fontId="7" fillId="5" borderId="67" xfId="5" applyNumberFormat="1" applyFont="1" applyFill="1" applyBorder="1" applyAlignment="1">
      <alignment horizontal="center" vertical="center"/>
    </xf>
    <xf numFmtId="9" fontId="8" fillId="4" borderId="3" xfId="5" applyNumberFormat="1" applyFont="1" applyFill="1" applyBorder="1" applyAlignment="1">
      <alignment horizontal="center" vertical="center"/>
    </xf>
    <xf numFmtId="9" fontId="8" fillId="4" borderId="67" xfId="5" applyNumberFormat="1" applyFont="1" applyFill="1" applyBorder="1" applyAlignment="1">
      <alignment horizontal="center" vertical="center"/>
    </xf>
    <xf numFmtId="0" fontId="8" fillId="5" borderId="67" xfId="0" applyFont="1" applyFill="1" applyBorder="1" applyAlignment="1">
      <alignment horizontal="center" vertical="center" wrapText="1"/>
    </xf>
    <xf numFmtId="0" fontId="69" fillId="4" borderId="0" xfId="0" applyFont="1" applyFill="1" applyAlignment="1">
      <alignment horizontal="left" vertical="top" wrapText="1"/>
    </xf>
    <xf numFmtId="9" fontId="8" fillId="5" borderId="67" xfId="0" applyNumberFormat="1" applyFont="1" applyFill="1" applyBorder="1" applyAlignment="1">
      <alignment horizontal="center" vertical="center"/>
    </xf>
    <xf numFmtId="0" fontId="8" fillId="5" borderId="2" xfId="5" applyFont="1" applyFill="1" applyBorder="1" applyAlignment="1">
      <alignment horizontal="center" vertical="center"/>
    </xf>
    <xf numFmtId="0" fontId="8" fillId="5" borderId="67" xfId="5" applyFont="1" applyFill="1" applyBorder="1" applyAlignment="1">
      <alignment horizontal="center" vertical="center"/>
    </xf>
    <xf numFmtId="0" fontId="8" fillId="4" borderId="2" xfId="5" applyFont="1" applyFill="1" applyBorder="1" applyAlignment="1">
      <alignment horizontal="center" vertical="center" wrapText="1"/>
    </xf>
    <xf numFmtId="0" fontId="8" fillId="4" borderId="3" xfId="5" applyFont="1" applyFill="1" applyBorder="1" applyAlignment="1">
      <alignment horizontal="center" vertical="center" wrapText="1"/>
    </xf>
    <xf numFmtId="0" fontId="8" fillId="4" borderId="67" xfId="5" applyFont="1" applyFill="1" applyBorder="1" applyAlignment="1">
      <alignment horizontal="center" vertical="center" wrapText="1"/>
    </xf>
    <xf numFmtId="0" fontId="8" fillId="4" borderId="2" xfId="5" applyFont="1" applyFill="1" applyBorder="1" applyAlignment="1">
      <alignment horizontal="center" vertical="center"/>
    </xf>
    <xf numFmtId="0" fontId="8" fillId="4" borderId="3" xfId="5" applyFont="1" applyFill="1" applyBorder="1" applyAlignment="1">
      <alignment horizontal="center" vertical="center"/>
    </xf>
    <xf numFmtId="0" fontId="8" fillId="4" borderId="67" xfId="5" applyFont="1" applyFill="1" applyBorder="1" applyAlignment="1">
      <alignment horizontal="center" vertical="center"/>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67" xfId="0" applyFont="1" applyFill="1" applyBorder="1" applyAlignment="1">
      <alignment horizontal="center" vertical="center" wrapText="1"/>
    </xf>
    <xf numFmtId="1" fontId="8" fillId="4" borderId="3" xfId="0" applyNumberFormat="1" applyFont="1" applyFill="1" applyBorder="1" applyAlignment="1">
      <alignment horizontal="center" vertical="center"/>
    </xf>
    <xf numFmtId="1" fontId="8" fillId="4" borderId="67" xfId="0" applyNumberFormat="1" applyFont="1" applyFill="1" applyBorder="1" applyAlignment="1">
      <alignment horizontal="center" vertical="center"/>
    </xf>
    <xf numFmtId="0" fontId="23" fillId="5" borderId="3" xfId="0" applyFont="1" applyFill="1" applyBorder="1" applyAlignment="1">
      <alignment horizontal="center" vertical="center" wrapText="1"/>
    </xf>
    <xf numFmtId="0" fontId="23" fillId="5" borderId="19"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 xfId="0" applyFont="1" applyFill="1" applyBorder="1" applyAlignment="1">
      <alignment horizontal="center" vertical="center" wrapText="1"/>
    </xf>
    <xf numFmtId="9" fontId="7" fillId="5" borderId="2" xfId="0" applyNumberFormat="1" applyFont="1" applyFill="1" applyBorder="1" applyAlignment="1">
      <alignment horizontal="center" vertical="center"/>
    </xf>
    <xf numFmtId="9" fontId="7" fillId="5" borderId="3" xfId="0" applyNumberFormat="1" applyFont="1" applyFill="1" applyBorder="1" applyAlignment="1">
      <alignment horizontal="center" vertical="center"/>
    </xf>
    <xf numFmtId="9" fontId="7" fillId="5" borderId="4" xfId="0" applyNumberFormat="1" applyFont="1" applyFill="1" applyBorder="1" applyAlignment="1">
      <alignment horizontal="center" vertical="center"/>
    </xf>
    <xf numFmtId="9" fontId="8" fillId="4" borderId="4" xfId="0" applyNumberFormat="1" applyFont="1" applyFill="1" applyBorder="1" applyAlignment="1">
      <alignment horizontal="center" vertical="center"/>
    </xf>
    <xf numFmtId="0" fontId="8" fillId="5" borderId="4" xfId="0" applyFont="1" applyFill="1" applyBorder="1" applyAlignment="1">
      <alignment horizontal="center" vertical="center"/>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9" fontId="8" fillId="4" borderId="3" xfId="0" applyNumberFormat="1" applyFont="1" applyFill="1" applyBorder="1" applyAlignment="1">
      <alignment horizontal="center" vertical="center"/>
    </xf>
    <xf numFmtId="0" fontId="9" fillId="5" borderId="4" xfId="0" applyFont="1" applyFill="1" applyBorder="1" applyAlignment="1">
      <alignment horizontal="center" vertical="center" wrapText="1"/>
    </xf>
    <xf numFmtId="49" fontId="8" fillId="5" borderId="3" xfId="0" applyNumberFormat="1" applyFont="1" applyFill="1" applyBorder="1" applyAlignment="1">
      <alignment horizontal="center" vertical="center"/>
    </xf>
    <xf numFmtId="49" fontId="8" fillId="5" borderId="4" xfId="0" applyNumberFormat="1" applyFont="1" applyFill="1" applyBorder="1" applyAlignment="1">
      <alignment horizontal="center" vertical="center"/>
    </xf>
    <xf numFmtId="0" fontId="62" fillId="5" borderId="2" xfId="5" applyFont="1" applyFill="1" applyBorder="1" applyAlignment="1">
      <alignment horizontal="center" vertical="center"/>
    </xf>
    <xf numFmtId="0" fontId="62" fillId="5" borderId="3" xfId="5" applyFont="1" applyFill="1" applyBorder="1" applyAlignment="1">
      <alignment horizontal="center" vertical="center"/>
    </xf>
    <xf numFmtId="0" fontId="62" fillId="5" borderId="4" xfId="5" applyFont="1" applyFill="1" applyBorder="1" applyAlignment="1">
      <alignment horizontal="center" vertical="center"/>
    </xf>
    <xf numFmtId="0" fontId="3" fillId="0" borderId="0" xfId="5" applyFont="1" applyAlignment="1">
      <alignment horizontal="center"/>
    </xf>
    <xf numFmtId="0" fontId="57" fillId="3" borderId="0" xfId="5" applyFont="1" applyFill="1" applyAlignment="1">
      <alignment horizontal="center"/>
    </xf>
    <xf numFmtId="0" fontId="59" fillId="4" borderId="1" xfId="5" applyFont="1" applyFill="1" applyBorder="1" applyAlignment="1">
      <alignment horizontal="center" vertical="center"/>
    </xf>
    <xf numFmtId="49" fontId="59" fillId="4" borderId="2" xfId="5" applyNumberFormat="1" applyFont="1" applyFill="1" applyBorder="1" applyAlignment="1">
      <alignment horizontal="center" vertical="center"/>
    </xf>
    <xf numFmtId="49" fontId="59" fillId="4" borderId="3" xfId="5" applyNumberFormat="1" applyFont="1" applyFill="1" applyBorder="1" applyAlignment="1">
      <alignment horizontal="center" vertical="center"/>
    </xf>
    <xf numFmtId="49" fontId="59" fillId="4" borderId="4" xfId="5" applyNumberFormat="1" applyFont="1" applyFill="1" applyBorder="1" applyAlignment="1">
      <alignment horizontal="center" vertical="center"/>
    </xf>
    <xf numFmtId="0" fontId="59" fillId="4" borderId="2" xfId="5" applyFont="1" applyFill="1" applyBorder="1" applyAlignment="1">
      <alignment horizontal="center" vertical="center" wrapText="1"/>
    </xf>
    <xf numFmtId="0" fontId="59" fillId="4" borderId="3" xfId="5" applyFont="1" applyFill="1" applyBorder="1" applyAlignment="1">
      <alignment horizontal="center" vertical="center" wrapText="1"/>
    </xf>
    <xf numFmtId="0" fontId="59" fillId="4" borderId="4" xfId="5" applyFont="1" applyFill="1" applyBorder="1" applyAlignment="1">
      <alignment horizontal="center" vertical="center" wrapText="1"/>
    </xf>
    <xf numFmtId="0" fontId="58" fillId="0" borderId="2" xfId="5" applyFont="1" applyBorder="1" applyAlignment="1">
      <alignment horizontal="center"/>
    </xf>
    <xf numFmtId="0" fontId="58" fillId="0" borderId="3" xfId="5" applyFont="1" applyBorder="1" applyAlignment="1">
      <alignment horizontal="center"/>
    </xf>
    <xf numFmtId="0" fontId="58" fillId="0" borderId="4" xfId="5" applyFont="1" applyBorder="1" applyAlignment="1">
      <alignment horizontal="center"/>
    </xf>
    <xf numFmtId="0" fontId="36" fillId="0" borderId="2" xfId="5" applyFont="1" applyBorder="1" applyAlignment="1">
      <alignment horizontal="center" vertical="center" wrapText="1"/>
    </xf>
    <xf numFmtId="0" fontId="36" fillId="0" borderId="3" xfId="5" applyFont="1" applyBorder="1" applyAlignment="1">
      <alignment horizontal="center" vertical="center" wrapText="1"/>
    </xf>
    <xf numFmtId="0" fontId="36" fillId="0" borderId="4" xfId="5" applyFont="1" applyBorder="1" applyAlignment="1">
      <alignment horizontal="center" vertical="center" wrapText="1"/>
    </xf>
    <xf numFmtId="0" fontId="59" fillId="5" borderId="3" xfId="5" applyFont="1" applyFill="1" applyBorder="1" applyAlignment="1">
      <alignment horizontal="center" vertical="center" wrapText="1"/>
    </xf>
    <xf numFmtId="0" fontId="59" fillId="5" borderId="3" xfId="5" applyFont="1" applyFill="1" applyBorder="1" applyAlignment="1">
      <alignment horizontal="center" vertical="center"/>
    </xf>
    <xf numFmtId="0" fontId="59" fillId="5" borderId="4" xfId="5" applyFont="1" applyFill="1" applyBorder="1" applyAlignment="1">
      <alignment horizontal="center" vertical="center"/>
    </xf>
    <xf numFmtId="0" fontId="60" fillId="4" borderId="5" xfId="5" applyFont="1" applyFill="1" applyBorder="1" applyAlignment="1">
      <alignment horizontal="center" vertical="center" wrapText="1"/>
    </xf>
    <xf numFmtId="0" fontId="60" fillId="4" borderId="7" xfId="5" applyFont="1" applyFill="1" applyBorder="1" applyAlignment="1">
      <alignment horizontal="center" vertical="center" wrapText="1"/>
    </xf>
    <xf numFmtId="0" fontId="36" fillId="5" borderId="2" xfId="5" applyFont="1" applyFill="1" applyBorder="1" applyAlignment="1">
      <alignment horizontal="center" vertical="center" wrapText="1"/>
    </xf>
    <xf numFmtId="0" fontId="36" fillId="5" borderId="3" xfId="5" applyFont="1" applyFill="1" applyBorder="1" applyAlignment="1">
      <alignment horizontal="center" vertical="center" wrapText="1"/>
    </xf>
    <xf numFmtId="0" fontId="36" fillId="5" borderId="4" xfId="5" applyFont="1" applyFill="1" applyBorder="1" applyAlignment="1">
      <alignment horizontal="center" vertical="center" wrapText="1"/>
    </xf>
    <xf numFmtId="0" fontId="60" fillId="4" borderId="2" xfId="5" applyFont="1" applyFill="1" applyBorder="1" applyAlignment="1">
      <alignment horizontal="center" vertical="center" wrapText="1"/>
    </xf>
    <xf numFmtId="0" fontId="60" fillId="4" borderId="3" xfId="5" applyFont="1" applyFill="1" applyBorder="1" applyAlignment="1">
      <alignment horizontal="center" vertical="center" wrapText="1"/>
    </xf>
    <xf numFmtId="0" fontId="60" fillId="4" borderId="4" xfId="5" applyFont="1" applyFill="1" applyBorder="1" applyAlignment="1">
      <alignment horizontal="center" vertical="center" wrapText="1"/>
    </xf>
    <xf numFmtId="0" fontId="62" fillId="5" borderId="2" xfId="5" applyFont="1" applyFill="1" applyBorder="1" applyAlignment="1">
      <alignment horizontal="center" vertical="center" wrapText="1"/>
    </xf>
    <xf numFmtId="0" fontId="62" fillId="5" borderId="3" xfId="5" applyFont="1" applyFill="1" applyBorder="1" applyAlignment="1">
      <alignment horizontal="center" vertical="center" wrapText="1"/>
    </xf>
    <xf numFmtId="0" fontId="62" fillId="5" borderId="4" xfId="5" applyFont="1" applyFill="1" applyBorder="1" applyAlignment="1">
      <alignment horizontal="center" vertical="center" wrapText="1"/>
    </xf>
    <xf numFmtId="0" fontId="58" fillId="5" borderId="2" xfId="5" applyFont="1" applyFill="1" applyBorder="1" applyAlignment="1">
      <alignment horizontal="center" vertical="center"/>
    </xf>
    <xf numFmtId="0" fontId="58" fillId="5" borderId="3" xfId="5" applyFont="1" applyFill="1" applyBorder="1" applyAlignment="1">
      <alignment horizontal="center" vertical="center"/>
    </xf>
    <xf numFmtId="0" fontId="58" fillId="5" borderId="4" xfId="5" applyFont="1" applyFill="1" applyBorder="1" applyAlignment="1">
      <alignment horizontal="center" vertical="center"/>
    </xf>
    <xf numFmtId="0" fontId="60" fillId="5" borderId="2" xfId="5" applyFont="1" applyFill="1" applyBorder="1" applyAlignment="1">
      <alignment horizontal="center" vertical="center" wrapText="1"/>
    </xf>
    <xf numFmtId="0" fontId="60" fillId="5" borderId="3" xfId="5" applyFont="1" applyFill="1" applyBorder="1" applyAlignment="1">
      <alignment horizontal="center" vertical="center"/>
    </xf>
    <xf numFmtId="0" fontId="60" fillId="5" borderId="4" xfId="5" applyFont="1" applyFill="1" applyBorder="1" applyAlignment="1">
      <alignment horizontal="center" vertical="center"/>
    </xf>
    <xf numFmtId="0" fontId="61" fillId="4" borderId="2" xfId="5" applyFont="1" applyFill="1" applyBorder="1" applyAlignment="1">
      <alignment horizontal="center" vertical="center" wrapText="1"/>
    </xf>
    <xf numFmtId="0" fontId="61" fillId="4" borderId="3" xfId="5" applyFont="1" applyFill="1" applyBorder="1" applyAlignment="1">
      <alignment horizontal="center" vertical="center" wrapText="1"/>
    </xf>
    <xf numFmtId="0" fontId="61" fillId="4" borderId="4" xfId="5" applyFont="1" applyFill="1" applyBorder="1" applyAlignment="1">
      <alignment horizontal="center" vertical="center" wrapText="1"/>
    </xf>
    <xf numFmtId="0" fontId="60" fillId="4" borderId="2" xfId="5" applyFont="1" applyFill="1" applyBorder="1" applyAlignment="1">
      <alignment horizontal="center" vertical="center"/>
    </xf>
    <xf numFmtId="0" fontId="60" fillId="4" borderId="3" xfId="5" applyFont="1" applyFill="1" applyBorder="1" applyAlignment="1">
      <alignment horizontal="center" vertical="center"/>
    </xf>
    <xf numFmtId="0" fontId="60" fillId="4" borderId="4" xfId="5" applyFont="1" applyFill="1" applyBorder="1" applyAlignment="1">
      <alignment horizontal="center" vertical="center"/>
    </xf>
    <xf numFmtId="0" fontId="60" fillId="5" borderId="2" xfId="5" applyFont="1" applyFill="1" applyBorder="1" applyAlignment="1">
      <alignment horizontal="center" vertical="center"/>
    </xf>
    <xf numFmtId="0" fontId="58" fillId="0" borderId="2" xfId="5" applyFont="1" applyBorder="1" applyAlignment="1">
      <alignment horizontal="center" vertical="center" wrapText="1"/>
    </xf>
    <xf numFmtId="0" fontId="58" fillId="0" borderId="3" xfId="5" applyFont="1" applyBorder="1" applyAlignment="1">
      <alignment horizontal="center" vertical="center" wrapText="1"/>
    </xf>
    <xf numFmtId="0" fontId="58" fillId="0" borderId="4" xfId="5" applyFont="1" applyBorder="1" applyAlignment="1">
      <alignment horizontal="center" vertical="center" wrapText="1"/>
    </xf>
    <xf numFmtId="0" fontId="59" fillId="0" borderId="2" xfId="5" applyFont="1" applyBorder="1" applyAlignment="1">
      <alignment horizontal="center" vertical="center" wrapText="1"/>
    </xf>
    <xf numFmtId="0" fontId="59" fillId="0" borderId="3" xfId="5" applyFont="1" applyBorder="1" applyAlignment="1">
      <alignment horizontal="center" vertical="center"/>
    </xf>
    <xf numFmtId="0" fontId="59" fillId="0" borderId="4" xfId="5" applyFont="1" applyBorder="1" applyAlignment="1">
      <alignment horizontal="center" vertical="center"/>
    </xf>
    <xf numFmtId="0" fontId="84" fillId="0" borderId="2" xfId="5" applyFont="1" applyBorder="1" applyAlignment="1">
      <alignment vertical="top" wrapText="1"/>
    </xf>
    <xf numFmtId="0" fontId="84" fillId="0" borderId="3" xfId="5" applyFont="1" applyBorder="1" applyAlignment="1">
      <alignment vertical="top" wrapText="1"/>
    </xf>
    <xf numFmtId="0" fontId="84" fillId="0" borderId="4" xfId="5" applyFont="1" applyBorder="1" applyAlignment="1">
      <alignment vertical="top" wrapText="1"/>
    </xf>
    <xf numFmtId="0" fontId="59" fillId="0" borderId="2" xfId="5" applyFont="1" applyBorder="1" applyAlignment="1">
      <alignment horizontal="center" vertical="center"/>
    </xf>
    <xf numFmtId="0" fontId="59" fillId="0" borderId="5" xfId="5" applyFont="1" applyBorder="1" applyAlignment="1">
      <alignment horizontal="center" vertical="center" wrapText="1"/>
    </xf>
    <xf numFmtId="0" fontId="59" fillId="0" borderId="7" xfId="5" applyFont="1" applyBorder="1" applyAlignment="1">
      <alignment horizontal="center" vertical="center" wrapText="1"/>
    </xf>
    <xf numFmtId="9" fontId="58" fillId="5" borderId="2" xfId="5" applyNumberFormat="1" applyFont="1" applyFill="1" applyBorder="1" applyAlignment="1">
      <alignment horizontal="center" vertical="center"/>
    </xf>
    <xf numFmtId="9" fontId="58" fillId="5" borderId="21" xfId="5" applyNumberFormat="1" applyFont="1" applyFill="1" applyBorder="1" applyAlignment="1">
      <alignment horizontal="center" vertical="center"/>
    </xf>
    <xf numFmtId="9" fontId="58" fillId="5" borderId="3" xfId="5" applyNumberFormat="1" applyFont="1" applyFill="1" applyBorder="1" applyAlignment="1">
      <alignment horizontal="center" vertical="center"/>
    </xf>
    <xf numFmtId="9" fontId="58" fillId="5" borderId="4" xfId="5" applyNumberFormat="1" applyFont="1" applyFill="1" applyBorder="1" applyAlignment="1">
      <alignment horizontal="center" vertical="center"/>
    </xf>
    <xf numFmtId="9" fontId="60" fillId="5" borderId="2" xfId="5" applyNumberFormat="1" applyFont="1" applyFill="1" applyBorder="1" applyAlignment="1">
      <alignment horizontal="center" vertical="center"/>
    </xf>
    <xf numFmtId="9" fontId="60" fillId="5" borderId="18" xfId="5" applyNumberFormat="1" applyFont="1" applyFill="1" applyBorder="1" applyAlignment="1">
      <alignment horizontal="center" vertical="center"/>
    </xf>
    <xf numFmtId="9" fontId="60" fillId="5" borderId="3" xfId="5" applyNumberFormat="1" applyFont="1" applyFill="1" applyBorder="1" applyAlignment="1">
      <alignment horizontal="center" vertical="center"/>
    </xf>
    <xf numFmtId="9" fontId="60" fillId="5" borderId="4" xfId="5" applyNumberFormat="1" applyFont="1" applyFill="1" applyBorder="1" applyAlignment="1">
      <alignment horizontal="center" vertical="center"/>
    </xf>
    <xf numFmtId="0" fontId="87" fillId="5" borderId="2" xfId="5" applyFont="1" applyFill="1" applyBorder="1" applyAlignment="1">
      <alignment horizontal="center" vertical="center" wrapText="1"/>
    </xf>
    <xf numFmtId="0" fontId="87" fillId="5" borderId="3" xfId="5" applyFont="1" applyFill="1" applyBorder="1" applyAlignment="1">
      <alignment horizontal="center" vertical="center" wrapText="1"/>
    </xf>
    <xf numFmtId="0" fontId="87" fillId="5" borderId="4" xfId="5" applyFont="1" applyFill="1" applyBorder="1" applyAlignment="1">
      <alignment horizontal="center" vertical="center" wrapText="1"/>
    </xf>
    <xf numFmtId="9" fontId="59" fillId="5" borderId="3" xfId="5" applyNumberFormat="1" applyFont="1" applyFill="1" applyBorder="1" applyAlignment="1">
      <alignment horizontal="center" vertical="center"/>
    </xf>
    <xf numFmtId="9" fontId="59" fillId="5" borderId="4" xfId="5" applyNumberFormat="1" applyFont="1" applyFill="1" applyBorder="1" applyAlignment="1">
      <alignment horizontal="center" vertical="center"/>
    </xf>
    <xf numFmtId="0" fontId="60" fillId="4" borderId="2" xfId="5" applyFont="1" applyFill="1" applyBorder="1" applyAlignment="1">
      <alignment horizontal="left" vertical="center" wrapText="1"/>
    </xf>
    <xf numFmtId="0" fontId="60" fillId="4" borderId="3" xfId="5" applyFont="1" applyFill="1" applyBorder="1" applyAlignment="1">
      <alignment horizontal="left" vertical="center" wrapText="1"/>
    </xf>
    <xf numFmtId="0" fontId="60" fillId="4" borderId="4" xfId="5" applyFont="1" applyFill="1" applyBorder="1" applyAlignment="1">
      <alignment horizontal="left" vertical="center" wrapText="1"/>
    </xf>
    <xf numFmtId="49" fontId="10" fillId="4" borderId="4" xfId="0" applyNumberFormat="1" applyFont="1" applyFill="1" applyBorder="1" applyAlignment="1">
      <alignment horizontal="center" vertical="center"/>
    </xf>
    <xf numFmtId="0" fontId="10" fillId="4"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75" fillId="4" borderId="5" xfId="0" applyFont="1" applyFill="1" applyBorder="1" applyAlignment="1">
      <alignment horizontal="center" vertical="center" wrapText="1"/>
    </xf>
    <xf numFmtId="0" fontId="75" fillId="4" borderId="7" xfId="0" applyFont="1" applyFill="1" applyBorder="1" applyAlignment="1">
      <alignment horizontal="center" vertical="center" wrapText="1"/>
    </xf>
    <xf numFmtId="0" fontId="55" fillId="0" borderId="4" xfId="0" applyFont="1" applyBorder="1" applyAlignment="1">
      <alignment horizontal="center" vertical="center" wrapText="1"/>
    </xf>
    <xf numFmtId="0" fontId="36" fillId="5" borderId="3" xfId="0" applyFont="1" applyFill="1" applyBorder="1" applyAlignment="1">
      <alignment horizontal="center" vertical="center"/>
    </xf>
    <xf numFmtId="0" fontId="36" fillId="5" borderId="4" xfId="0" applyFont="1" applyFill="1" applyBorder="1" applyAlignment="1">
      <alignment horizontal="center" vertical="center"/>
    </xf>
    <xf numFmtId="0" fontId="88" fillId="4" borderId="2" xfId="0" applyFont="1" applyFill="1" applyBorder="1" applyAlignment="1">
      <alignment horizontal="center" vertical="center" wrapText="1"/>
    </xf>
    <xf numFmtId="0" fontId="88" fillId="4" borderId="3" xfId="0" applyFont="1" applyFill="1" applyBorder="1" applyAlignment="1">
      <alignment horizontal="center" vertical="center" wrapText="1"/>
    </xf>
    <xf numFmtId="0" fontId="88" fillId="4" borderId="4" xfId="0" applyFont="1" applyFill="1" applyBorder="1" applyAlignment="1">
      <alignment horizontal="center" vertical="center" wrapText="1"/>
    </xf>
    <xf numFmtId="0" fontId="60" fillId="5" borderId="2" xfId="0" applyFont="1" applyFill="1" applyBorder="1" applyAlignment="1">
      <alignment horizontal="center" vertical="center"/>
    </xf>
    <xf numFmtId="0" fontId="63" fillId="0" borderId="2"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4" xfId="0" applyFont="1" applyBorder="1" applyAlignment="1">
      <alignment horizontal="center" vertical="center" wrapText="1"/>
    </xf>
    <xf numFmtId="0" fontId="63" fillId="5" borderId="2" xfId="0" applyFont="1" applyFill="1" applyBorder="1" applyAlignment="1">
      <alignment horizontal="center" vertical="center" wrapText="1"/>
    </xf>
    <xf numFmtId="0" fontId="63" fillId="5" borderId="4" xfId="0" applyFont="1" applyFill="1" applyBorder="1" applyAlignment="1">
      <alignment horizontal="center" vertical="center" wrapText="1"/>
    </xf>
    <xf numFmtId="0" fontId="60" fillId="5" borderId="3" xfId="0" applyFont="1" applyFill="1" applyBorder="1" applyAlignment="1">
      <alignment horizontal="center" vertical="center" wrapText="1"/>
    </xf>
    <xf numFmtId="0" fontId="60" fillId="5" borderId="4" xfId="0" applyFont="1" applyFill="1" applyBorder="1" applyAlignment="1">
      <alignment horizontal="center" vertical="center" wrapText="1"/>
    </xf>
    <xf numFmtId="0" fontId="62" fillId="4" borderId="2" xfId="0" applyFont="1" applyFill="1" applyBorder="1" applyAlignment="1">
      <alignment horizontal="center" vertical="center"/>
    </xf>
    <xf numFmtId="0" fontId="63" fillId="5" borderId="3" xfId="0" applyFont="1" applyFill="1" applyBorder="1" applyAlignment="1">
      <alignment horizontal="center" vertical="center" wrapText="1"/>
    </xf>
    <xf numFmtId="0" fontId="101" fillId="5" borderId="2" xfId="0" applyFont="1" applyFill="1" applyBorder="1" applyAlignment="1">
      <alignment horizontal="center" vertical="center"/>
    </xf>
    <xf numFmtId="0" fontId="101" fillId="5" borderId="3" xfId="0" applyFont="1" applyFill="1" applyBorder="1" applyAlignment="1">
      <alignment horizontal="center" vertical="center"/>
    </xf>
    <xf numFmtId="0" fontId="101" fillId="5" borderId="4" xfId="0" applyFont="1" applyFill="1" applyBorder="1" applyAlignment="1">
      <alignment horizontal="center" vertical="center"/>
    </xf>
    <xf numFmtId="0" fontId="101" fillId="0" borderId="15" xfId="0" applyFont="1" applyBorder="1" applyAlignment="1">
      <alignment horizontal="center"/>
    </xf>
    <xf numFmtId="0" fontId="101" fillId="0" borderId="16" xfId="0" applyFont="1" applyBorder="1" applyAlignment="1">
      <alignment horizontal="center"/>
    </xf>
    <xf numFmtId="0" fontId="101" fillId="3" borderId="42" xfId="0" applyFont="1" applyFill="1" applyBorder="1" applyAlignment="1">
      <alignment horizontal="center"/>
    </xf>
    <xf numFmtId="0" fontId="101" fillId="3" borderId="43" xfId="0" applyFont="1" applyFill="1" applyBorder="1" applyAlignment="1">
      <alignment horizontal="center"/>
    </xf>
    <xf numFmtId="0" fontId="101" fillId="3" borderId="44" xfId="0" applyFont="1" applyFill="1" applyBorder="1" applyAlignment="1">
      <alignment horizontal="center"/>
    </xf>
    <xf numFmtId="0" fontId="102" fillId="4" borderId="1" xfId="0" applyFont="1" applyFill="1" applyBorder="1" applyAlignment="1">
      <alignment horizontal="center" vertical="center"/>
    </xf>
    <xf numFmtId="49" fontId="102" fillId="4" borderId="2" xfId="0" applyNumberFormat="1" applyFont="1" applyFill="1" applyBorder="1" applyAlignment="1">
      <alignment horizontal="center" vertical="center"/>
    </xf>
    <xf numFmtId="49" fontId="102" fillId="4" borderId="3" xfId="0" applyNumberFormat="1" applyFont="1" applyFill="1" applyBorder="1" applyAlignment="1">
      <alignment horizontal="center" vertical="center"/>
    </xf>
    <xf numFmtId="49" fontId="102" fillId="4" borderId="4" xfId="0" applyNumberFormat="1" applyFont="1" applyFill="1" applyBorder="1" applyAlignment="1">
      <alignment horizontal="center" vertical="center"/>
    </xf>
    <xf numFmtId="0" fontId="102" fillId="4" borderId="2" xfId="0" applyFont="1" applyFill="1" applyBorder="1" applyAlignment="1">
      <alignment horizontal="center" vertical="center" wrapText="1"/>
    </xf>
    <xf numFmtId="0" fontId="102" fillId="4" borderId="3" xfId="0" applyFont="1" applyFill="1" applyBorder="1" applyAlignment="1">
      <alignment horizontal="center" vertical="center" wrapText="1"/>
    </xf>
    <xf numFmtId="0" fontId="102" fillId="4" borderId="4" xfId="0" applyFont="1" applyFill="1" applyBorder="1" applyAlignment="1">
      <alignment horizontal="center" vertical="center" wrapText="1"/>
    </xf>
    <xf numFmtId="0" fontId="101" fillId="0" borderId="2" xfId="0" applyFont="1" applyBorder="1" applyAlignment="1">
      <alignment horizontal="center"/>
    </xf>
    <xf numFmtId="0" fontId="101" fillId="0" borderId="3" xfId="0" applyFont="1" applyBorder="1" applyAlignment="1">
      <alignment horizontal="center"/>
    </xf>
    <xf numFmtId="0" fontId="101" fillId="0" borderId="4" xfId="0" applyFont="1" applyBorder="1" applyAlignment="1">
      <alignment horizontal="center"/>
    </xf>
    <xf numFmtId="0" fontId="102" fillId="0" borderId="2" xfId="0" applyFont="1" applyBorder="1" applyAlignment="1">
      <alignment horizontal="left" vertical="center" wrapText="1"/>
    </xf>
    <xf numFmtId="0" fontId="102" fillId="0" borderId="3" xfId="0" applyFont="1" applyBorder="1" applyAlignment="1">
      <alignment horizontal="left" vertical="center" wrapText="1"/>
    </xf>
    <xf numFmtId="0" fontId="102" fillId="0" borderId="4" xfId="0" applyFont="1" applyBorder="1" applyAlignment="1">
      <alignment horizontal="left" vertical="center" wrapText="1"/>
    </xf>
    <xf numFmtId="0" fontId="102" fillId="4" borderId="3" xfId="0" applyFont="1" applyFill="1" applyBorder="1" applyAlignment="1">
      <alignment horizontal="center" wrapText="1"/>
    </xf>
    <xf numFmtId="0" fontId="102" fillId="4" borderId="3" xfId="0" applyFont="1" applyFill="1" applyBorder="1" applyAlignment="1">
      <alignment horizontal="center"/>
    </xf>
    <xf numFmtId="0" fontId="102" fillId="4" borderId="4" xfId="0" applyFont="1" applyFill="1" applyBorder="1" applyAlignment="1">
      <alignment horizontal="center"/>
    </xf>
    <xf numFmtId="0" fontId="102" fillId="4" borderId="5" xfId="0" applyFont="1" applyFill="1" applyBorder="1" applyAlignment="1">
      <alignment horizontal="center" vertical="center" wrapText="1"/>
    </xf>
    <xf numFmtId="0" fontId="102" fillId="4" borderId="7" xfId="0" applyFont="1" applyFill="1" applyBorder="1" applyAlignment="1">
      <alignment horizontal="center" vertical="center" wrapText="1"/>
    </xf>
    <xf numFmtId="0" fontId="102" fillId="5" borderId="2" xfId="0" applyFont="1" applyFill="1" applyBorder="1" applyAlignment="1">
      <alignment horizontal="left" vertical="center" wrapText="1"/>
    </xf>
    <xf numFmtId="0" fontId="102" fillId="5" borderId="3" xfId="0" applyFont="1" applyFill="1" applyBorder="1" applyAlignment="1">
      <alignment horizontal="left" vertical="center" wrapText="1"/>
    </xf>
    <xf numFmtId="0" fontId="102" fillId="5" borderId="4" xfId="0" applyFont="1" applyFill="1" applyBorder="1" applyAlignment="1">
      <alignment horizontal="left" vertical="center" wrapText="1"/>
    </xf>
    <xf numFmtId="0" fontId="101" fillId="5" borderId="2" xfId="0" applyFont="1" applyFill="1" applyBorder="1" applyAlignment="1">
      <alignment horizontal="center" vertical="center" wrapText="1"/>
    </xf>
    <xf numFmtId="0" fontId="101" fillId="5" borderId="3" xfId="0" applyFont="1" applyFill="1" applyBorder="1" applyAlignment="1">
      <alignment horizontal="center" vertical="center" wrapText="1"/>
    </xf>
    <xf numFmtId="0" fontId="101" fillId="5" borderId="4" xfId="0" applyFont="1" applyFill="1" applyBorder="1" applyAlignment="1">
      <alignment horizontal="center" vertical="center" wrapText="1"/>
    </xf>
    <xf numFmtId="0" fontId="101" fillId="10" borderId="2" xfId="0" applyFont="1" applyFill="1" applyBorder="1" applyAlignment="1">
      <alignment horizontal="center" vertical="center"/>
    </xf>
    <xf numFmtId="0" fontId="101" fillId="10" borderId="3" xfId="0" applyFont="1" applyFill="1" applyBorder="1" applyAlignment="1">
      <alignment horizontal="center" vertical="center"/>
    </xf>
    <xf numFmtId="0" fontId="101" fillId="10" borderId="4" xfId="0" applyFont="1" applyFill="1" applyBorder="1" applyAlignment="1">
      <alignment horizontal="center" vertical="center"/>
    </xf>
    <xf numFmtId="0" fontId="102" fillId="5" borderId="2" xfId="0" applyFont="1" applyFill="1" applyBorder="1" applyAlignment="1">
      <alignment horizontal="center" vertical="center" wrapText="1"/>
    </xf>
    <xf numFmtId="0" fontId="102" fillId="5" borderId="3" xfId="0" applyFont="1" applyFill="1" applyBorder="1" applyAlignment="1">
      <alignment horizontal="center" vertical="center"/>
    </xf>
    <xf numFmtId="0" fontId="102" fillId="5" borderId="4" xfId="0" applyFont="1" applyFill="1" applyBorder="1" applyAlignment="1">
      <alignment horizontal="center" vertical="center"/>
    </xf>
    <xf numFmtId="0" fontId="102" fillId="4" borderId="2" xfId="0" applyFont="1" applyFill="1" applyBorder="1" applyAlignment="1">
      <alignment horizontal="center" vertical="center"/>
    </xf>
    <xf numFmtId="0" fontId="102" fillId="4" borderId="3" xfId="0" applyFont="1" applyFill="1" applyBorder="1" applyAlignment="1">
      <alignment horizontal="center" vertical="center"/>
    </xf>
    <xf numFmtId="0" fontId="102" fillId="4" borderId="4" xfId="0" applyFont="1" applyFill="1" applyBorder="1" applyAlignment="1">
      <alignment horizontal="center" vertical="center"/>
    </xf>
    <xf numFmtId="0" fontId="102" fillId="5" borderId="2" xfId="0" applyFont="1" applyFill="1" applyBorder="1" applyAlignment="1">
      <alignment horizontal="center" vertical="center"/>
    </xf>
    <xf numFmtId="0" fontId="102" fillId="5" borderId="3" xfId="0" applyFont="1" applyFill="1" applyBorder="1" applyAlignment="1">
      <alignment horizontal="center" vertical="center" wrapText="1"/>
    </xf>
    <xf numFmtId="0" fontId="102" fillId="5" borderId="4" xfId="0" applyFont="1" applyFill="1" applyBorder="1" applyAlignment="1">
      <alignment horizontal="center" vertical="center" wrapText="1"/>
    </xf>
    <xf numFmtId="9" fontId="102" fillId="0" borderId="2" xfId="0" applyNumberFormat="1" applyFont="1" applyBorder="1" applyAlignment="1">
      <alignment horizontal="center" vertical="center"/>
    </xf>
    <xf numFmtId="9" fontId="102" fillId="0" borderId="18" xfId="0" applyNumberFormat="1" applyFont="1" applyBorder="1" applyAlignment="1">
      <alignment horizontal="center" vertical="center"/>
    </xf>
    <xf numFmtId="9" fontId="102" fillId="0" borderId="3" xfId="0" applyNumberFormat="1" applyFont="1" applyBorder="1" applyAlignment="1">
      <alignment horizontal="center" vertical="center"/>
    </xf>
    <xf numFmtId="9" fontId="102" fillId="0" borderId="4" xfId="0" applyNumberFormat="1" applyFont="1" applyBorder="1" applyAlignment="1">
      <alignment horizontal="center" vertical="center"/>
    </xf>
    <xf numFmtId="0" fontId="101" fillId="0" borderId="2" xfId="0" applyFont="1" applyBorder="1" applyAlignment="1">
      <alignment horizontal="center" vertical="center"/>
    </xf>
    <xf numFmtId="0" fontId="101" fillId="0" borderId="3" xfId="0" applyFont="1" applyBorder="1" applyAlignment="1">
      <alignment horizontal="center" vertical="center"/>
    </xf>
    <xf numFmtId="0" fontId="101" fillId="0" borderId="4" xfId="0" applyFont="1" applyBorder="1" applyAlignment="1">
      <alignment horizontal="center" vertical="center"/>
    </xf>
    <xf numFmtId="9" fontId="102" fillId="0" borderId="21" xfId="0" applyNumberFormat="1" applyFont="1" applyBorder="1" applyAlignment="1">
      <alignment horizontal="center" vertical="center"/>
    </xf>
    <xf numFmtId="0" fontId="102" fillId="0" borderId="5"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2" xfId="0" applyFont="1" applyBorder="1" applyAlignment="1">
      <alignment horizontal="center" vertical="center" wrapText="1"/>
    </xf>
    <xf numFmtId="0" fontId="102" fillId="0" borderId="3" xfId="0" applyFont="1" applyBorder="1" applyAlignment="1">
      <alignment horizontal="center" vertical="center" wrapText="1"/>
    </xf>
    <xf numFmtId="0" fontId="102" fillId="0" borderId="4" xfId="0" applyFont="1" applyBorder="1" applyAlignment="1">
      <alignment horizontal="center" vertical="center" wrapText="1"/>
    </xf>
    <xf numFmtId="0" fontId="102" fillId="0" borderId="2" xfId="0" applyFont="1" applyBorder="1" applyAlignment="1">
      <alignment horizontal="center" vertical="center"/>
    </xf>
    <xf numFmtId="0" fontId="102" fillId="0" borderId="3" xfId="0" applyFont="1" applyBorder="1" applyAlignment="1">
      <alignment horizontal="center" vertical="center"/>
    </xf>
    <xf numFmtId="0" fontId="102" fillId="0" borderId="4" xfId="0" applyFont="1" applyBorder="1" applyAlignment="1">
      <alignment horizontal="center" vertical="center"/>
    </xf>
    <xf numFmtId="9" fontId="101" fillId="5" borderId="52" xfId="0" applyNumberFormat="1" applyFont="1" applyFill="1" applyBorder="1" applyAlignment="1">
      <alignment horizontal="center" vertical="center"/>
    </xf>
    <xf numFmtId="9" fontId="101" fillId="5" borderId="21" xfId="0" applyNumberFormat="1" applyFont="1" applyFill="1" applyBorder="1" applyAlignment="1">
      <alignment horizontal="center" vertical="center"/>
    </xf>
    <xf numFmtId="9" fontId="101" fillId="5" borderId="53" xfId="0" applyNumberFormat="1" applyFont="1" applyFill="1" applyBorder="1" applyAlignment="1">
      <alignment horizontal="center" vertical="center"/>
    </xf>
    <xf numFmtId="0" fontId="102" fillId="5" borderId="19" xfId="0" applyFont="1" applyFill="1" applyBorder="1" applyAlignment="1">
      <alignment horizontal="center" vertical="center" wrapText="1"/>
    </xf>
    <xf numFmtId="0" fontId="102" fillId="5" borderId="18" xfId="0" applyFont="1" applyFill="1" applyBorder="1" applyAlignment="1">
      <alignment horizontal="center" vertical="center" wrapText="1"/>
    </xf>
    <xf numFmtId="0" fontId="102" fillId="5" borderId="8" xfId="0" applyFont="1" applyFill="1" applyBorder="1" applyAlignment="1">
      <alignment horizontal="center" vertical="center" wrapText="1"/>
    </xf>
    <xf numFmtId="0" fontId="101" fillId="11" borderId="2" xfId="0" applyFont="1" applyFill="1" applyBorder="1" applyAlignment="1">
      <alignment horizontal="center" vertical="center" wrapText="1"/>
    </xf>
    <xf numFmtId="0" fontId="101" fillId="11" borderId="3" xfId="0" applyFont="1" applyFill="1" applyBorder="1" applyAlignment="1">
      <alignment horizontal="center" vertical="center" wrapText="1"/>
    </xf>
    <xf numFmtId="0" fontId="101" fillId="11" borderId="4" xfId="0" applyFont="1" applyFill="1" applyBorder="1" applyAlignment="1">
      <alignment horizontal="center" vertical="center" wrapText="1"/>
    </xf>
    <xf numFmtId="0" fontId="109" fillId="0" borderId="0" xfId="0" applyFont="1" applyAlignment="1">
      <alignment horizontal="center"/>
    </xf>
    <xf numFmtId="0" fontId="58" fillId="4" borderId="1" xfId="0" applyFont="1" applyFill="1" applyBorder="1" applyAlignment="1">
      <alignment horizontal="center" vertical="center"/>
    </xf>
    <xf numFmtId="49" fontId="58" fillId="4" borderId="2" xfId="0" applyNumberFormat="1" applyFont="1" applyFill="1" applyBorder="1" applyAlignment="1">
      <alignment horizontal="center" vertical="center"/>
    </xf>
    <xf numFmtId="49" fontId="58" fillId="4" borderId="3" xfId="0" applyNumberFormat="1" applyFont="1" applyFill="1" applyBorder="1" applyAlignment="1">
      <alignment horizontal="center" vertical="center"/>
    </xf>
    <xf numFmtId="49" fontId="58" fillId="4" borderId="4" xfId="0" applyNumberFormat="1" applyFont="1" applyFill="1" applyBorder="1" applyAlignment="1">
      <alignment horizontal="center" vertical="center"/>
    </xf>
    <xf numFmtId="0" fontId="58" fillId="4" borderId="2" xfId="0" applyFont="1" applyFill="1" applyBorder="1" applyAlignment="1">
      <alignment horizontal="center" vertical="center" wrapText="1"/>
    </xf>
    <xf numFmtId="0" fontId="58" fillId="4" borderId="3"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29" fillId="0" borderId="2" xfId="0" applyFont="1" applyBorder="1" applyAlignment="1">
      <alignment horizontal="center" vertical="center" wrapText="1"/>
    </xf>
    <xf numFmtId="0" fontId="19" fillId="5" borderId="2"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62" fillId="5" borderId="99" xfId="0" applyFont="1" applyFill="1" applyBorder="1" applyAlignment="1">
      <alignment horizontal="center" vertical="center"/>
    </xf>
    <xf numFmtId="0" fontId="62" fillId="5" borderId="100" xfId="0" applyFont="1" applyFill="1" applyBorder="1" applyAlignment="1">
      <alignment horizontal="center" vertical="center"/>
    </xf>
    <xf numFmtId="0" fontId="62" fillId="5" borderId="101" xfId="0" applyFont="1" applyFill="1" applyBorder="1" applyAlignment="1">
      <alignment horizontal="center" vertical="center"/>
    </xf>
    <xf numFmtId="0" fontId="61" fillId="4" borderId="3" xfId="0" applyFont="1" applyFill="1" applyBorder="1" applyAlignment="1">
      <alignment horizontal="center" vertical="center"/>
    </xf>
    <xf numFmtId="0" fontId="61" fillId="4" borderId="4" xfId="0" applyFont="1" applyFill="1" applyBorder="1" applyAlignment="1">
      <alignment horizontal="center" vertical="center"/>
    </xf>
    <xf numFmtId="0" fontId="67" fillId="4" borderId="2" xfId="0" applyFont="1" applyFill="1" applyBorder="1" applyAlignment="1">
      <alignment horizontal="center" vertical="center" wrapText="1"/>
    </xf>
    <xf numFmtId="0" fontId="67" fillId="4" borderId="3"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62" fillId="4" borderId="19" xfId="0" applyFont="1" applyFill="1" applyBorder="1" applyAlignment="1">
      <alignment horizontal="center" vertical="center" wrapText="1"/>
    </xf>
    <xf numFmtId="0" fontId="62" fillId="4" borderId="18" xfId="0" applyFont="1" applyFill="1" applyBorder="1" applyAlignment="1">
      <alignment horizontal="center" vertical="center" wrapText="1"/>
    </xf>
    <xf numFmtId="0" fontId="62" fillId="4" borderId="8" xfId="0" applyFont="1" applyFill="1" applyBorder="1" applyAlignment="1">
      <alignment horizontal="center" vertical="center" wrapText="1"/>
    </xf>
    <xf numFmtId="0" fontId="60" fillId="5" borderId="2" xfId="0" applyFont="1" applyFill="1" applyBorder="1" applyAlignment="1">
      <alignment horizontal="left" vertical="top" wrapText="1"/>
    </xf>
    <xf numFmtId="0" fontId="60" fillId="5" borderId="3" xfId="0" applyFont="1" applyFill="1" applyBorder="1" applyAlignment="1">
      <alignment horizontal="left" vertical="top" wrapText="1"/>
    </xf>
    <xf numFmtId="0" fontId="60" fillId="5" borderId="4" xfId="0" applyFont="1" applyFill="1" applyBorder="1" applyAlignment="1">
      <alignment horizontal="left" vertical="top" wrapText="1"/>
    </xf>
    <xf numFmtId="0" fontId="60" fillId="4" borderId="2" xfId="0" applyFont="1" applyFill="1" applyBorder="1" applyAlignment="1">
      <alignment horizontal="center"/>
    </xf>
    <xf numFmtId="0" fontId="60" fillId="4" borderId="3" xfId="0" applyFont="1" applyFill="1" applyBorder="1" applyAlignment="1">
      <alignment horizontal="center"/>
    </xf>
    <xf numFmtId="0" fontId="60" fillId="4" borderId="4" xfId="0" applyFont="1" applyFill="1" applyBorder="1" applyAlignment="1">
      <alignment horizontal="center"/>
    </xf>
    <xf numFmtId="9" fontId="62" fillId="4" borderId="2" xfId="0" applyNumberFormat="1" applyFont="1" applyFill="1" applyBorder="1" applyAlignment="1">
      <alignment horizontal="center" vertical="center"/>
    </xf>
    <xf numFmtId="9" fontId="62" fillId="4" borderId="21" xfId="0" applyNumberFormat="1" applyFont="1" applyFill="1" applyBorder="1" applyAlignment="1">
      <alignment horizontal="center" vertical="center"/>
    </xf>
    <xf numFmtId="9" fontId="62" fillId="4" borderId="3" xfId="0" applyNumberFormat="1" applyFont="1" applyFill="1" applyBorder="1" applyAlignment="1">
      <alignment horizontal="center" vertical="center"/>
    </xf>
    <xf numFmtId="9" fontId="62" fillId="4" borderId="4" xfId="0" applyNumberFormat="1" applyFont="1" applyFill="1" applyBorder="1" applyAlignment="1">
      <alignment horizontal="center" vertical="center"/>
    </xf>
    <xf numFmtId="9" fontId="60" fillId="4" borderId="2" xfId="0" applyNumberFormat="1" applyFont="1" applyFill="1" applyBorder="1" applyAlignment="1">
      <alignment horizontal="center" vertical="center"/>
    </xf>
    <xf numFmtId="9" fontId="60" fillId="4" borderId="4" xfId="0" applyNumberFormat="1" applyFont="1" applyFill="1" applyBorder="1" applyAlignment="1">
      <alignment horizontal="center" vertical="center"/>
    </xf>
    <xf numFmtId="0" fontId="116" fillId="14" borderId="2" xfId="0" applyFont="1" applyFill="1" applyBorder="1" applyAlignment="1">
      <alignment horizontal="center" vertical="center"/>
    </xf>
    <xf numFmtId="0" fontId="116" fillId="14" borderId="3" xfId="0" applyFont="1" applyFill="1" applyBorder="1" applyAlignment="1">
      <alignment horizontal="center" vertical="center"/>
    </xf>
    <xf numFmtId="0" fontId="116" fillId="14" borderId="4" xfId="0" applyFont="1" applyFill="1" applyBorder="1" applyAlignment="1">
      <alignment horizontal="center" vertical="center"/>
    </xf>
    <xf numFmtId="0" fontId="111" fillId="0" borderId="0" xfId="0" applyFont="1" applyAlignment="1">
      <alignment horizontal="center"/>
    </xf>
    <xf numFmtId="0" fontId="57" fillId="12" borderId="0" xfId="0" applyFont="1" applyFill="1" applyAlignment="1">
      <alignment horizontal="center"/>
    </xf>
    <xf numFmtId="0" fontId="113" fillId="13" borderId="2" xfId="0" applyFont="1" applyFill="1" applyBorder="1" applyAlignment="1">
      <alignment horizontal="center" vertical="center"/>
    </xf>
    <xf numFmtId="0" fontId="113" fillId="13" borderId="3" xfId="0" applyFont="1" applyFill="1" applyBorder="1" applyAlignment="1">
      <alignment horizontal="center" vertical="center"/>
    </xf>
    <xf numFmtId="0" fontId="113" fillId="13" borderId="4" xfId="0" applyFont="1" applyFill="1" applyBorder="1" applyAlignment="1">
      <alignment horizontal="center" vertical="center"/>
    </xf>
    <xf numFmtId="0" fontId="113" fillId="13" borderId="2" xfId="0" applyFont="1" applyFill="1" applyBorder="1" applyAlignment="1">
      <alignment horizontal="center" vertical="center" wrapText="1"/>
    </xf>
    <xf numFmtId="0" fontId="113" fillId="13" borderId="3" xfId="0" applyFont="1" applyFill="1" applyBorder="1" applyAlignment="1">
      <alignment horizontal="center" vertical="center" wrapText="1"/>
    </xf>
    <xf numFmtId="0" fontId="113" fillId="13" borderId="4" xfId="0" applyFont="1" applyFill="1" applyBorder="1" applyAlignment="1">
      <alignment horizontal="center" vertical="center" wrapText="1"/>
    </xf>
    <xf numFmtId="0" fontId="112" fillId="0" borderId="2" xfId="0" applyFont="1" applyBorder="1" applyAlignment="1">
      <alignment horizontal="center"/>
    </xf>
    <xf numFmtId="0" fontId="112" fillId="0" borderId="3" xfId="0" applyFont="1" applyBorder="1" applyAlignment="1">
      <alignment horizontal="center"/>
    </xf>
    <xf numFmtId="0" fontId="112" fillId="0" borderId="4" xfId="0" applyFont="1" applyBorder="1" applyAlignment="1">
      <alignment horizontal="center"/>
    </xf>
    <xf numFmtId="0" fontId="114" fillId="0" borderId="52" xfId="0" applyFont="1" applyBorder="1" applyAlignment="1">
      <alignment horizontal="center" vertical="center" wrapText="1"/>
    </xf>
    <xf numFmtId="0" fontId="114" fillId="0" borderId="21" xfId="0" applyFont="1" applyBorder="1" applyAlignment="1">
      <alignment horizontal="center" vertical="center" wrapText="1"/>
    </xf>
    <xf numFmtId="0" fontId="114" fillId="0" borderId="53" xfId="0" applyFont="1" applyBorder="1" applyAlignment="1">
      <alignment horizontal="center" vertical="center" wrapText="1"/>
    </xf>
    <xf numFmtId="0" fontId="114" fillId="0" borderId="51" xfId="0" applyFont="1" applyBorder="1" applyAlignment="1">
      <alignment horizontal="center" vertical="center" wrapText="1"/>
    </xf>
    <xf numFmtId="0" fontId="114" fillId="0" borderId="0" xfId="0" applyFont="1" applyAlignment="1">
      <alignment horizontal="center" vertical="center" wrapText="1"/>
    </xf>
    <xf numFmtId="0" fontId="114" fillId="0" borderId="6" xfId="0" applyFont="1" applyBorder="1" applyAlignment="1">
      <alignment horizontal="center" vertical="center" wrapText="1"/>
    </xf>
    <xf numFmtId="0" fontId="114" fillId="0" borderId="19" xfId="0" applyFont="1" applyBorder="1" applyAlignment="1">
      <alignment horizontal="center" vertical="center" wrapText="1"/>
    </xf>
    <xf numFmtId="0" fontId="114" fillId="0" borderId="18" xfId="0" applyFont="1" applyBorder="1" applyAlignment="1">
      <alignment horizontal="center" vertical="center" wrapText="1"/>
    </xf>
    <xf numFmtId="0" fontId="114" fillId="0" borderId="8" xfId="0" applyFont="1" applyBorder="1" applyAlignment="1">
      <alignment horizontal="center" vertical="center" wrapText="1"/>
    </xf>
    <xf numFmtId="0" fontId="113" fillId="14" borderId="2" xfId="0" applyFont="1" applyFill="1" applyBorder="1" applyAlignment="1">
      <alignment horizontal="center" vertical="center" wrapText="1"/>
    </xf>
    <xf numFmtId="0" fontId="113" fillId="14" borderId="3" xfId="0" applyFont="1" applyFill="1" applyBorder="1" applyAlignment="1">
      <alignment horizontal="center" vertical="center" wrapText="1"/>
    </xf>
    <xf numFmtId="0" fontId="113" fillId="14" borderId="4" xfId="0" applyFont="1" applyFill="1" applyBorder="1" applyAlignment="1">
      <alignment horizontal="center" vertical="center" wrapText="1"/>
    </xf>
    <xf numFmtId="0" fontId="115" fillId="13" borderId="5" xfId="0" applyFont="1" applyFill="1" applyBorder="1" applyAlignment="1">
      <alignment horizontal="center" vertical="center" wrapText="1"/>
    </xf>
    <xf numFmtId="0" fontId="115" fillId="13" borderId="20" xfId="0" applyFont="1" applyFill="1" applyBorder="1" applyAlignment="1">
      <alignment horizontal="center" vertical="center" wrapText="1"/>
    </xf>
    <xf numFmtId="0" fontId="114" fillId="14" borderId="2" xfId="0" applyFont="1" applyFill="1" applyBorder="1" applyAlignment="1">
      <alignment horizontal="center" vertical="center" wrapText="1"/>
    </xf>
    <xf numFmtId="0" fontId="114" fillId="14" borderId="3" xfId="0" applyFont="1" applyFill="1" applyBorder="1" applyAlignment="1">
      <alignment horizontal="center" vertical="center" wrapText="1"/>
    </xf>
    <xf numFmtId="0" fontId="114" fillId="14" borderId="4" xfId="0" applyFont="1" applyFill="1" applyBorder="1" applyAlignment="1">
      <alignment horizontal="center" vertical="center" wrapText="1"/>
    </xf>
    <xf numFmtId="0" fontId="115" fillId="13" borderId="2" xfId="0" applyFont="1" applyFill="1" applyBorder="1" applyAlignment="1">
      <alignment horizontal="center" vertical="center" wrapText="1"/>
    </xf>
    <xf numFmtId="0" fontId="115" fillId="13" borderId="3" xfId="0" applyFont="1" applyFill="1" applyBorder="1" applyAlignment="1">
      <alignment horizontal="center" vertical="center" wrapText="1"/>
    </xf>
    <xf numFmtId="0" fontId="115" fillId="13" borderId="4" xfId="0" applyFont="1" applyFill="1" applyBorder="1" applyAlignment="1">
      <alignment horizontal="center" vertical="center" wrapText="1"/>
    </xf>
    <xf numFmtId="0" fontId="115" fillId="14" borderId="2" xfId="0" applyFont="1" applyFill="1" applyBorder="1" applyAlignment="1">
      <alignment horizontal="center" vertical="center"/>
    </xf>
    <xf numFmtId="0" fontId="115" fillId="14" borderId="3" xfId="0" applyFont="1" applyFill="1" applyBorder="1" applyAlignment="1">
      <alignment horizontal="center" vertical="center"/>
    </xf>
    <xf numFmtId="0" fontId="115" fillId="14" borderId="4" xfId="0" applyFont="1" applyFill="1" applyBorder="1" applyAlignment="1">
      <alignment horizontal="center" vertical="center"/>
    </xf>
    <xf numFmtId="0" fontId="112" fillId="14" borderId="2" xfId="0" applyFont="1" applyFill="1" applyBorder="1" applyAlignment="1">
      <alignment horizontal="center" vertical="center"/>
    </xf>
    <xf numFmtId="0" fontId="112" fillId="14" borderId="3" xfId="0" applyFont="1" applyFill="1" applyBorder="1" applyAlignment="1">
      <alignment horizontal="center" vertical="center"/>
    </xf>
    <xf numFmtId="0" fontId="112" fillId="14" borderId="4" xfId="0" applyFont="1" applyFill="1" applyBorder="1" applyAlignment="1">
      <alignment horizontal="center" vertical="center"/>
    </xf>
    <xf numFmtId="0" fontId="115" fillId="0" borderId="2" xfId="0" applyFont="1" applyBorder="1" applyAlignment="1">
      <alignment horizontal="center" vertical="center" wrapTex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61" fillId="13" borderId="2" xfId="0" applyFont="1" applyFill="1" applyBorder="1" applyAlignment="1">
      <alignment horizontal="center" vertical="center" wrapText="1"/>
    </xf>
    <xf numFmtId="0" fontId="61" fillId="13" borderId="3" xfId="0" applyFont="1" applyFill="1" applyBorder="1" applyAlignment="1">
      <alignment horizontal="center" vertical="center" wrapText="1"/>
    </xf>
    <xf numFmtId="0" fontId="61" fillId="13" borderId="4" xfId="0" applyFont="1" applyFill="1" applyBorder="1" applyAlignment="1">
      <alignment horizontal="center" vertical="center" wrapText="1"/>
    </xf>
    <xf numFmtId="0" fontId="115" fillId="13" borderId="2" xfId="0" applyFont="1" applyFill="1" applyBorder="1" applyAlignment="1">
      <alignment horizontal="center" vertical="center"/>
    </xf>
    <xf numFmtId="0" fontId="115" fillId="13" borderId="3" xfId="0" applyFont="1" applyFill="1" applyBorder="1" applyAlignment="1">
      <alignment horizontal="center" vertical="center"/>
    </xf>
    <xf numFmtId="0" fontId="115" fillId="13" borderId="4" xfId="0" applyFont="1" applyFill="1" applyBorder="1" applyAlignment="1">
      <alignment horizontal="center" vertical="center"/>
    </xf>
    <xf numFmtId="0" fontId="116" fillId="14" borderId="2" xfId="0" applyFont="1" applyFill="1" applyBorder="1" applyAlignment="1">
      <alignment horizontal="center" vertical="center" wrapText="1"/>
    </xf>
    <xf numFmtId="0" fontId="116" fillId="14" borderId="3" xfId="0" applyFont="1" applyFill="1" applyBorder="1" applyAlignment="1">
      <alignment horizontal="center" vertical="center" wrapText="1"/>
    </xf>
    <xf numFmtId="0" fontId="116" fillId="14" borderId="4" xfId="0" applyFont="1" applyFill="1" applyBorder="1" applyAlignment="1">
      <alignment horizontal="center" vertical="center" wrapText="1"/>
    </xf>
    <xf numFmtId="0" fontId="115" fillId="14" borderId="2" xfId="0" applyFont="1" applyFill="1" applyBorder="1" applyAlignment="1">
      <alignment horizontal="center" vertical="center" wrapText="1"/>
    </xf>
    <xf numFmtId="0" fontId="115" fillId="14" borderId="3" xfId="0" applyFont="1" applyFill="1" applyBorder="1" applyAlignment="1">
      <alignment horizontal="center" vertical="center" wrapText="1"/>
    </xf>
    <xf numFmtId="0" fontId="115" fillId="14" borderId="4"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5" borderId="2" xfId="0" applyFont="1" applyFill="1" applyBorder="1" applyAlignment="1">
      <alignment horizontal="center" vertical="center"/>
    </xf>
    <xf numFmtId="0" fontId="23" fillId="7" borderId="2" xfId="0" applyFont="1" applyFill="1" applyBorder="1" applyAlignment="1">
      <alignment horizontal="center" vertical="center" wrapText="1"/>
    </xf>
    <xf numFmtId="0" fontId="23" fillId="7" borderId="3" xfId="0" applyFont="1" applyFill="1" applyBorder="1" applyAlignment="1">
      <alignment horizontal="center" vertical="center"/>
    </xf>
    <xf numFmtId="0" fontId="23" fillId="7" borderId="4" xfId="0" applyFont="1" applyFill="1" applyBorder="1" applyAlignment="1">
      <alignment horizontal="center" vertical="center"/>
    </xf>
    <xf numFmtId="0" fontId="23" fillId="7" borderId="2" xfId="0" applyFont="1" applyFill="1" applyBorder="1" applyAlignment="1">
      <alignment horizontal="center" vertical="center"/>
    </xf>
    <xf numFmtId="0" fontId="23" fillId="7" borderId="3" xfId="0" applyFont="1" applyFill="1" applyBorder="1" applyAlignment="1">
      <alignment horizontal="center" vertical="center" wrapText="1"/>
    </xf>
    <xf numFmtId="0" fontId="23" fillId="7" borderId="4" xfId="0" applyFont="1" applyFill="1" applyBorder="1" applyAlignment="1">
      <alignment horizontal="center" vertical="center" wrapText="1"/>
    </xf>
    <xf numFmtId="9" fontId="21" fillId="0" borderId="2" xfId="0" applyNumberFormat="1" applyFont="1" applyBorder="1" applyAlignment="1">
      <alignment horizontal="center" vertical="center"/>
    </xf>
    <xf numFmtId="9" fontId="21" fillId="0" borderId="21" xfId="0" applyNumberFormat="1" applyFont="1" applyBorder="1" applyAlignment="1">
      <alignment horizontal="center" vertical="center"/>
    </xf>
    <xf numFmtId="9" fontId="21" fillId="0" borderId="3" xfId="0" applyNumberFormat="1" applyFont="1" applyBorder="1" applyAlignment="1">
      <alignment horizontal="center" vertical="center"/>
    </xf>
    <xf numFmtId="9" fontId="21" fillId="0" borderId="4" xfId="0" applyNumberFormat="1" applyFont="1" applyBorder="1" applyAlignment="1">
      <alignment horizontal="center" vertical="center"/>
    </xf>
    <xf numFmtId="9" fontId="23" fillId="0" borderId="2" xfId="0" applyNumberFormat="1" applyFont="1" applyBorder="1" applyAlignment="1">
      <alignment horizontal="center" vertical="center"/>
    </xf>
    <xf numFmtId="9" fontId="23" fillId="0" borderId="4" xfId="0" applyNumberFormat="1" applyFont="1" applyBorder="1" applyAlignment="1">
      <alignment horizontal="center" vertical="center"/>
    </xf>
    <xf numFmtId="0" fontId="23" fillId="0" borderId="0" xfId="0" applyFont="1" applyAlignment="1">
      <alignment horizontal="left" vertical="top" wrapText="1"/>
    </xf>
    <xf numFmtId="9" fontId="23" fillId="0" borderId="18" xfId="0" applyNumberFormat="1" applyFont="1" applyBorder="1" applyAlignment="1">
      <alignment horizontal="center" vertical="center"/>
    </xf>
    <xf numFmtId="9" fontId="23" fillId="0" borderId="3" xfId="0" applyNumberFormat="1" applyFont="1" applyBorder="1" applyAlignment="1">
      <alignment horizontal="center" vertical="center"/>
    </xf>
    <xf numFmtId="0" fontId="21" fillId="4" borderId="2" xfId="0" applyFont="1" applyFill="1" applyBorder="1" applyAlignment="1">
      <alignment horizontal="center" vertical="center"/>
    </xf>
    <xf numFmtId="0" fontId="25"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7" fillId="0" borderId="2"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9" fillId="3" borderId="0" xfId="0" applyFont="1" applyFill="1" applyAlignment="1">
      <alignment horizontal="center"/>
    </xf>
    <xf numFmtId="0" fontId="8" fillId="0" borderId="52" xfId="0" applyFont="1" applyBorder="1" applyAlignment="1">
      <alignment horizontal="left" vertical="center" wrapText="1"/>
    </xf>
    <xf numFmtId="0" fontId="8" fillId="0" borderId="21" xfId="0" applyFont="1" applyBorder="1" applyAlignment="1">
      <alignment horizontal="left" vertical="center" wrapText="1"/>
    </xf>
    <xf numFmtId="0" fontId="8" fillId="0" borderId="53" xfId="0" applyFont="1" applyBorder="1" applyAlignment="1">
      <alignment horizontal="left" vertical="center" wrapText="1"/>
    </xf>
    <xf numFmtId="0" fontId="8" fillId="0" borderId="51" xfId="0" applyFont="1" applyBorder="1" applyAlignment="1">
      <alignment horizontal="left" vertical="center" wrapText="1"/>
    </xf>
    <xf numFmtId="0" fontId="8" fillId="0" borderId="0" xfId="0" applyFont="1" applyAlignment="1">
      <alignment horizontal="left" vertical="center" wrapText="1"/>
    </xf>
    <xf numFmtId="0" fontId="8" fillId="0" borderId="6" xfId="0" applyFont="1" applyBorder="1" applyAlignment="1">
      <alignment horizontal="left" vertical="center" wrapText="1"/>
    </xf>
    <xf numFmtId="0" fontId="8" fillId="0" borderId="19" xfId="0" applyFont="1" applyBorder="1" applyAlignment="1">
      <alignment horizontal="left" vertical="center" wrapText="1"/>
    </xf>
    <xf numFmtId="0" fontId="8" fillId="0" borderId="18" xfId="0" applyFont="1" applyBorder="1" applyAlignment="1">
      <alignment horizontal="left" vertical="center" wrapText="1"/>
    </xf>
    <xf numFmtId="0" fontId="8" fillId="0" borderId="8" xfId="0" applyFont="1" applyBorder="1" applyAlignment="1">
      <alignment horizontal="left" vertical="center" wrapText="1"/>
    </xf>
    <xf numFmtId="0" fontId="55" fillId="4" borderId="2" xfId="0"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4" xfId="0" applyFont="1" applyFill="1" applyBorder="1" applyAlignment="1">
      <alignment horizontal="left" vertical="center" wrapText="1"/>
    </xf>
    <xf numFmtId="9" fontId="8" fillId="5" borderId="18" xfId="0" applyNumberFormat="1" applyFont="1" applyFill="1" applyBorder="1" applyAlignment="1">
      <alignment horizontal="center" vertical="center"/>
    </xf>
    <xf numFmtId="9" fontId="8" fillId="5" borderId="2" xfId="0" applyNumberFormat="1" applyFont="1" applyFill="1" applyBorder="1" applyAlignment="1">
      <alignment horizontal="center" vertical="center" wrapText="1"/>
    </xf>
    <xf numFmtId="9" fontId="8" fillId="5" borderId="3" xfId="0" applyNumberFormat="1" applyFont="1" applyFill="1" applyBorder="1" applyAlignment="1">
      <alignment horizontal="center" vertical="center" wrapText="1"/>
    </xf>
    <xf numFmtId="9" fontId="8" fillId="5" borderId="4" xfId="0" applyNumberFormat="1" applyFont="1" applyFill="1" applyBorder="1" applyAlignment="1">
      <alignment horizontal="center" vertical="center" wrapText="1"/>
    </xf>
    <xf numFmtId="0" fontId="8" fillId="4" borderId="5" xfId="0" applyFont="1" applyFill="1" applyBorder="1" applyAlignment="1">
      <alignment vertical="center" wrapText="1"/>
    </xf>
    <xf numFmtId="0" fontId="8" fillId="4" borderId="20" xfId="0" applyFont="1" applyFill="1" applyBorder="1" applyAlignment="1">
      <alignment vertical="center" wrapText="1"/>
    </xf>
    <xf numFmtId="0" fontId="8" fillId="4" borderId="7" xfId="0" applyFont="1" applyFill="1" applyBorder="1" applyAlignment="1">
      <alignment vertical="center" wrapText="1"/>
    </xf>
    <xf numFmtId="0" fontId="8" fillId="4" borderId="52"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53" xfId="0" applyFont="1" applyFill="1" applyBorder="1" applyAlignment="1">
      <alignment horizontal="center" vertical="center"/>
    </xf>
    <xf numFmtId="0" fontId="8" fillId="4" borderId="51" xfId="0" applyFont="1" applyFill="1" applyBorder="1" applyAlignment="1">
      <alignment horizontal="center" vertical="center"/>
    </xf>
    <xf numFmtId="0" fontId="8" fillId="4" borderId="0" xfId="0" applyFont="1" applyFill="1" applyAlignment="1">
      <alignment horizontal="center" vertical="center"/>
    </xf>
    <xf numFmtId="0" fontId="8" fillId="4" borderId="6"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8" xfId="0" applyFont="1" applyFill="1" applyBorder="1" applyAlignment="1">
      <alignment horizontal="center" vertical="center"/>
    </xf>
    <xf numFmtId="9" fontId="8" fillId="5" borderId="21" xfId="0" applyNumberFormat="1" applyFont="1" applyFill="1" applyBorder="1" applyAlignment="1">
      <alignment horizontal="center" vertical="center"/>
    </xf>
    <xf numFmtId="0" fontId="8" fillId="4" borderId="18" xfId="0" applyFont="1" applyFill="1" applyBorder="1" applyAlignment="1">
      <alignment horizontal="center" vertical="center" wrapText="1"/>
    </xf>
    <xf numFmtId="0" fontId="75" fillId="4" borderId="1" xfId="0" applyFont="1" applyFill="1" applyBorder="1" applyAlignment="1">
      <alignment horizontal="center" vertical="center"/>
    </xf>
    <xf numFmtId="49" fontId="75" fillId="4" borderId="2" xfId="0" applyNumberFormat="1" applyFont="1" applyFill="1" applyBorder="1" applyAlignment="1">
      <alignment horizontal="center" vertical="center"/>
    </xf>
    <xf numFmtId="49" fontId="75" fillId="4" borderId="3" xfId="0" applyNumberFormat="1" applyFont="1" applyFill="1" applyBorder="1" applyAlignment="1">
      <alignment horizontal="center" vertical="center"/>
    </xf>
    <xf numFmtId="49" fontId="75" fillId="4" borderId="4" xfId="0" applyNumberFormat="1" applyFont="1" applyFill="1" applyBorder="1" applyAlignment="1">
      <alignment horizontal="center" vertical="center"/>
    </xf>
    <xf numFmtId="0" fontId="59" fillId="0" borderId="2"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4" xfId="0" applyFont="1" applyBorder="1" applyAlignment="1">
      <alignment horizontal="center" vertical="center" wrapText="1"/>
    </xf>
    <xf numFmtId="0" fontId="33" fillId="5" borderId="2"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9" fontId="29" fillId="4" borderId="2" xfId="0" applyNumberFormat="1" applyFont="1" applyFill="1" applyBorder="1" applyAlignment="1">
      <alignment horizontal="center" vertical="center"/>
    </xf>
    <xf numFmtId="9" fontId="29" fillId="4" borderId="21" xfId="0" applyNumberFormat="1" applyFont="1" applyFill="1" applyBorder="1" applyAlignment="1">
      <alignment horizontal="center" vertical="center"/>
    </xf>
    <xf numFmtId="9" fontId="29" fillId="4" borderId="3"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9" fontId="59" fillId="17" borderId="2" xfId="0" applyNumberFormat="1" applyFont="1" applyFill="1" applyBorder="1" applyAlignment="1">
      <alignment horizontal="center" vertical="center"/>
    </xf>
    <xf numFmtId="9" fontId="59" fillId="17" borderId="3" xfId="0" applyNumberFormat="1" applyFont="1" applyFill="1" applyBorder="1" applyAlignment="1">
      <alignment horizontal="center" vertical="center"/>
    </xf>
    <xf numFmtId="9" fontId="59" fillId="17" borderId="4" xfId="0" applyNumberFormat="1" applyFont="1" applyFill="1" applyBorder="1" applyAlignment="1">
      <alignment horizontal="center" vertical="center"/>
    </xf>
    <xf numFmtId="9" fontId="29" fillId="17" borderId="2" xfId="0" applyNumberFormat="1" applyFont="1" applyFill="1" applyBorder="1" applyAlignment="1">
      <alignment horizontal="center" vertical="center"/>
    </xf>
    <xf numFmtId="9" fontId="29" fillId="17" borderId="21" xfId="0" applyNumberFormat="1" applyFont="1" applyFill="1" applyBorder="1" applyAlignment="1">
      <alignment horizontal="center" vertical="center"/>
    </xf>
    <xf numFmtId="9" fontId="29" fillId="17" borderId="3" xfId="0" applyNumberFormat="1" applyFont="1" applyFill="1" applyBorder="1" applyAlignment="1">
      <alignment horizontal="center" vertical="center"/>
    </xf>
    <xf numFmtId="9" fontId="29" fillId="17" borderId="4" xfId="0" applyNumberFormat="1" applyFont="1" applyFill="1" applyBorder="1" applyAlignment="1">
      <alignment horizontal="center" vertical="center"/>
    </xf>
    <xf numFmtId="0" fontId="62" fillId="4" borderId="4" xfId="0" applyFont="1" applyFill="1" applyBorder="1" applyAlignment="1">
      <alignment horizontal="center" vertical="center"/>
    </xf>
    <xf numFmtId="9" fontId="62" fillId="17" borderId="2" xfId="0" applyNumberFormat="1" applyFont="1" applyFill="1" applyBorder="1" applyAlignment="1">
      <alignment horizontal="center" vertical="center"/>
    </xf>
    <xf numFmtId="9" fontId="62" fillId="17" borderId="3" xfId="0" applyNumberFormat="1" applyFont="1" applyFill="1" applyBorder="1" applyAlignment="1">
      <alignment horizontal="center" vertical="center"/>
    </xf>
    <xf numFmtId="9" fontId="62" fillId="17" borderId="4" xfId="0" applyNumberFormat="1" applyFont="1" applyFill="1" applyBorder="1" applyAlignment="1">
      <alignment horizontal="center" vertical="center"/>
    </xf>
    <xf numFmtId="0" fontId="60" fillId="4" borderId="20" xfId="0" applyFont="1" applyFill="1" applyBorder="1" applyAlignment="1">
      <alignment horizontal="center" vertical="center" wrapText="1"/>
    </xf>
    <xf numFmtId="0" fontId="62" fillId="20" borderId="1" xfId="10" applyFont="1" applyFill="1" applyBorder="1" applyAlignment="1">
      <alignment horizontal="center"/>
    </xf>
    <xf numFmtId="0" fontId="79" fillId="0" borderId="1" xfId="10" applyFont="1" applyBorder="1"/>
    <xf numFmtId="0" fontId="126" fillId="0" borderId="0" xfId="10" applyFont="1" applyAlignment="1">
      <alignment horizontal="center"/>
    </xf>
    <xf numFmtId="0" fontId="120" fillId="0" borderId="0" xfId="10"/>
    <xf numFmtId="0" fontId="127" fillId="18" borderId="0" xfId="10" applyFont="1" applyFill="1" applyAlignment="1">
      <alignment horizontal="center"/>
    </xf>
    <xf numFmtId="0" fontId="79" fillId="0" borderId="0" xfId="10" applyFont="1"/>
    <xf numFmtId="0" fontId="75" fillId="19" borderId="1" xfId="10" applyFont="1" applyFill="1" applyBorder="1" applyAlignment="1">
      <alignment horizontal="center"/>
    </xf>
    <xf numFmtId="49" fontId="75" fillId="19" borderId="1" xfId="10" applyNumberFormat="1" applyFont="1" applyFill="1" applyBorder="1" applyAlignment="1">
      <alignment horizontal="center"/>
    </xf>
    <xf numFmtId="0" fontId="59" fillId="19" borderId="1" xfId="10" applyFont="1" applyFill="1" applyBorder="1" applyAlignment="1">
      <alignment horizontal="center" wrapText="1"/>
    </xf>
    <xf numFmtId="0" fontId="58" fillId="0" borderId="1" xfId="10" applyFont="1" applyBorder="1" applyAlignment="1">
      <alignment horizontal="center"/>
    </xf>
    <xf numFmtId="0" fontId="36" fillId="0" borderId="1" xfId="10" applyFont="1" applyBorder="1" applyAlignment="1">
      <alignment horizontal="center" wrapText="1"/>
    </xf>
    <xf numFmtId="0" fontId="120" fillId="0" borderId="1" xfId="10" applyBorder="1"/>
    <xf numFmtId="0" fontId="59" fillId="20" borderId="1" xfId="10" applyFont="1" applyFill="1" applyBorder="1" applyAlignment="1">
      <alignment horizontal="center" wrapText="1"/>
    </xf>
    <xf numFmtId="0" fontId="60" fillId="19" borderId="1" xfId="10" applyFont="1" applyFill="1" applyBorder="1" applyAlignment="1">
      <alignment horizontal="center" wrapText="1"/>
    </xf>
    <xf numFmtId="0" fontId="75" fillId="20" borderId="1" xfId="10" applyFont="1" applyFill="1" applyBorder="1" applyAlignment="1">
      <alignment wrapText="1"/>
    </xf>
    <xf numFmtId="9" fontId="125" fillId="20" borderId="1" xfId="10" applyNumberFormat="1" applyFont="1" applyFill="1" applyBorder="1"/>
    <xf numFmtId="0" fontId="58" fillId="20" borderId="1" xfId="10" applyFont="1" applyFill="1" applyBorder="1" applyAlignment="1">
      <alignment horizontal="center"/>
    </xf>
    <xf numFmtId="0" fontId="60" fillId="20" borderId="1" xfId="10" applyFont="1" applyFill="1" applyBorder="1" applyAlignment="1">
      <alignment horizontal="center"/>
    </xf>
    <xf numFmtId="0" fontId="60" fillId="19" borderId="1" xfId="10" applyFont="1" applyFill="1" applyBorder="1" applyAlignment="1">
      <alignment horizontal="center"/>
    </xf>
    <xf numFmtId="0" fontId="125" fillId="19" borderId="1" xfId="10" applyFont="1" applyFill="1" applyBorder="1"/>
    <xf numFmtId="0" fontId="62" fillId="20" borderId="1" xfId="10" applyFont="1" applyFill="1" applyBorder="1" applyAlignment="1">
      <alignment horizontal="center" wrapText="1"/>
    </xf>
    <xf numFmtId="9" fontId="60" fillId="19" borderId="2" xfId="10" applyNumberFormat="1" applyFont="1" applyFill="1" applyBorder="1" applyAlignment="1">
      <alignment horizontal="center"/>
    </xf>
    <xf numFmtId="9" fontId="60" fillId="19" borderId="4" xfId="10" applyNumberFormat="1" applyFont="1" applyFill="1" applyBorder="1" applyAlignment="1">
      <alignment horizontal="center"/>
    </xf>
    <xf numFmtId="0" fontId="10" fillId="4" borderId="1" xfId="5" applyFont="1" applyFill="1" applyBorder="1" applyAlignment="1">
      <alignment horizontal="center" vertical="center"/>
    </xf>
    <xf numFmtId="49" fontId="10" fillId="4" borderId="2" xfId="5" applyNumberFormat="1" applyFont="1" applyFill="1" applyBorder="1" applyAlignment="1">
      <alignment horizontal="center" vertical="center"/>
    </xf>
    <xf numFmtId="49" fontId="10" fillId="4" borderId="3" xfId="5" applyNumberFormat="1" applyFont="1" applyFill="1" applyBorder="1" applyAlignment="1">
      <alignment horizontal="center" vertical="center"/>
    </xf>
    <xf numFmtId="49" fontId="10" fillId="4" borderId="4" xfId="5" applyNumberFormat="1" applyFont="1" applyFill="1" applyBorder="1" applyAlignment="1">
      <alignment horizontal="center" vertical="center"/>
    </xf>
    <xf numFmtId="0" fontId="10" fillId="4" borderId="2" xfId="5" applyFont="1" applyFill="1" applyBorder="1" applyAlignment="1">
      <alignment horizontal="center" vertical="center" wrapText="1"/>
    </xf>
    <xf numFmtId="0" fontId="10" fillId="4" borderId="3" xfId="5" applyFont="1" applyFill="1" applyBorder="1" applyAlignment="1">
      <alignment horizontal="center" vertical="center" wrapText="1"/>
    </xf>
    <xf numFmtId="0" fontId="10" fillId="4" borderId="4" xfId="5" applyFont="1" applyFill="1" applyBorder="1" applyAlignment="1">
      <alignment horizontal="center" vertical="center" wrapText="1"/>
    </xf>
    <xf numFmtId="0" fontId="8" fillId="0" borderId="2" xfId="5" applyFont="1" applyBorder="1" applyAlignment="1">
      <alignment horizontal="center" vertical="center" wrapText="1"/>
    </xf>
    <xf numFmtId="0" fontId="8" fillId="0" borderId="3" xfId="5" applyFont="1" applyBorder="1" applyAlignment="1">
      <alignment horizontal="center" vertical="center" wrapText="1"/>
    </xf>
    <xf numFmtId="0" fontId="8" fillId="0" borderId="4" xfId="5" applyFont="1" applyBorder="1" applyAlignment="1">
      <alignment horizontal="center" vertical="center" wrapText="1"/>
    </xf>
    <xf numFmtId="0" fontId="8" fillId="5" borderId="3" xfId="5" applyFont="1" applyFill="1" applyBorder="1" applyAlignment="1">
      <alignment horizontal="left" vertical="center" wrapText="1"/>
    </xf>
    <xf numFmtId="0" fontId="8" fillId="5" borderId="3" xfId="5" applyFont="1" applyFill="1" applyBorder="1" applyAlignment="1">
      <alignment horizontal="left" vertical="center"/>
    </xf>
    <xf numFmtId="0" fontId="8" fillId="5" borderId="4" xfId="5" applyFont="1" applyFill="1" applyBorder="1" applyAlignment="1">
      <alignment horizontal="left" vertical="center"/>
    </xf>
    <xf numFmtId="0" fontId="75" fillId="4" borderId="5" xfId="5" applyFont="1" applyFill="1" applyBorder="1" applyAlignment="1">
      <alignment horizontal="center" vertical="center" wrapText="1"/>
    </xf>
    <xf numFmtId="0" fontId="75" fillId="4" borderId="7" xfId="5" applyFont="1" applyFill="1" applyBorder="1" applyAlignment="1">
      <alignment horizontal="center" vertical="center" wrapText="1"/>
    </xf>
    <xf numFmtId="0" fontId="55" fillId="0" borderId="2" xfId="5" applyFont="1" applyBorder="1" applyAlignment="1">
      <alignment horizontal="center" vertical="center" wrapText="1"/>
    </xf>
    <xf numFmtId="0" fontId="55" fillId="0" borderId="3" xfId="5" applyFont="1" applyBorder="1" applyAlignment="1">
      <alignment horizontal="center" vertical="center" wrapText="1"/>
    </xf>
    <xf numFmtId="0" fontId="55" fillId="0" borderId="4" xfId="5" applyFont="1" applyBorder="1" applyAlignment="1">
      <alignment horizontal="center" vertical="center" wrapText="1"/>
    </xf>
    <xf numFmtId="0" fontId="29" fillId="5" borderId="2" xfId="5" applyFont="1" applyFill="1" applyBorder="1" applyAlignment="1">
      <alignment horizontal="center" vertical="center"/>
    </xf>
    <xf numFmtId="0" fontId="29" fillId="5" borderId="3" xfId="5" applyFont="1" applyFill="1" applyBorder="1" applyAlignment="1">
      <alignment horizontal="center" vertical="center"/>
    </xf>
    <xf numFmtId="0" fontId="29" fillId="5" borderId="4" xfId="5" applyFont="1" applyFill="1" applyBorder="1" applyAlignment="1">
      <alignment horizontal="center" vertical="center"/>
    </xf>
    <xf numFmtId="0" fontId="36" fillId="5" borderId="3" xfId="5" applyFont="1" applyFill="1" applyBorder="1" applyAlignment="1">
      <alignment horizontal="center" vertical="center"/>
    </xf>
    <xf numFmtId="0" fontId="36" fillId="5" borderId="4" xfId="5" applyFont="1" applyFill="1" applyBorder="1" applyAlignment="1">
      <alignment horizontal="center" vertical="center"/>
    </xf>
    <xf numFmtId="0" fontId="88" fillId="4" borderId="2" xfId="5" applyFont="1" applyFill="1" applyBorder="1" applyAlignment="1">
      <alignment horizontal="center" vertical="center" wrapText="1"/>
    </xf>
    <xf numFmtId="0" fontId="88" fillId="4" borderId="3" xfId="5" applyFont="1" applyFill="1" applyBorder="1" applyAlignment="1">
      <alignment horizontal="center" vertical="center" wrapText="1"/>
    </xf>
    <xf numFmtId="0" fontId="88" fillId="4" borderId="4" xfId="5" applyFont="1" applyFill="1" applyBorder="1" applyAlignment="1">
      <alignment horizontal="center" vertical="center" wrapText="1"/>
    </xf>
    <xf numFmtId="0" fontId="63" fillId="0" borderId="2" xfId="5" applyFont="1" applyBorder="1" applyAlignment="1">
      <alignment horizontal="center" vertical="center" wrapText="1"/>
    </xf>
    <xf numFmtId="0" fontId="63" fillId="0" borderId="3" xfId="5" applyFont="1" applyBorder="1" applyAlignment="1">
      <alignment horizontal="center" vertical="center" wrapText="1"/>
    </xf>
    <xf numFmtId="0" fontId="63" fillId="0" borderId="4" xfId="5" applyFont="1" applyBorder="1" applyAlignment="1">
      <alignment horizontal="center" vertical="center" wrapText="1"/>
    </xf>
    <xf numFmtId="0" fontId="63" fillId="5" borderId="2" xfId="5" applyFont="1" applyFill="1" applyBorder="1" applyAlignment="1">
      <alignment horizontal="center" vertical="center" wrapText="1"/>
    </xf>
    <xf numFmtId="0" fontId="63" fillId="5" borderId="4" xfId="5" applyFont="1" applyFill="1" applyBorder="1" applyAlignment="1">
      <alignment horizontal="center" vertical="center" wrapText="1"/>
    </xf>
    <xf numFmtId="0" fontId="60" fillId="0" borderId="2" xfId="5" applyFont="1" applyBorder="1" applyAlignment="1">
      <alignment horizontal="center" vertical="center" wrapText="1"/>
    </xf>
    <xf numFmtId="0" fontId="60" fillId="0" borderId="3" xfId="5" applyFont="1" applyBorder="1" applyAlignment="1">
      <alignment horizontal="center" vertical="center" wrapText="1"/>
    </xf>
    <xf numFmtId="0" fontId="60" fillId="0" borderId="4" xfId="5" applyFont="1" applyBorder="1" applyAlignment="1">
      <alignment horizontal="center" vertical="center" wrapText="1"/>
    </xf>
    <xf numFmtId="0" fontId="60" fillId="5" borderId="3" xfId="5" applyFont="1" applyFill="1" applyBorder="1" applyAlignment="1">
      <alignment horizontal="center" vertical="center" wrapText="1"/>
    </xf>
    <xf numFmtId="0" fontId="60" fillId="5" borderId="4" xfId="5" applyFont="1" applyFill="1" applyBorder="1" applyAlignment="1">
      <alignment horizontal="center" vertical="center" wrapText="1"/>
    </xf>
    <xf numFmtId="0" fontId="62" fillId="4" borderId="2" xfId="5" applyFont="1" applyFill="1" applyBorder="1" applyAlignment="1">
      <alignment horizontal="center" vertical="center"/>
    </xf>
    <xf numFmtId="0" fontId="63" fillId="5" borderId="3" xfId="5" applyFont="1" applyFill="1" applyBorder="1" applyAlignment="1">
      <alignment horizontal="center" vertical="center" wrapText="1"/>
    </xf>
    <xf numFmtId="0" fontId="59" fillId="4" borderId="52" xfId="0" applyFont="1" applyFill="1" applyBorder="1" applyAlignment="1">
      <alignment horizontal="left" vertical="center" wrapText="1"/>
    </xf>
    <xf numFmtId="0" fontId="59" fillId="4" borderId="21" xfId="0" applyFont="1" applyFill="1" applyBorder="1" applyAlignment="1">
      <alignment horizontal="left" vertical="center" wrapText="1"/>
    </xf>
    <xf numFmtId="0" fontId="59" fillId="4" borderId="53" xfId="0" applyFont="1" applyFill="1" applyBorder="1" applyAlignment="1">
      <alignment horizontal="left" vertical="center" wrapText="1"/>
    </xf>
    <xf numFmtId="0" fontId="59" fillId="4" borderId="51"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6" xfId="0" applyFont="1" applyFill="1" applyBorder="1" applyAlignment="1">
      <alignment horizontal="left" vertical="center" wrapText="1"/>
    </xf>
    <xf numFmtId="0" fontId="59" fillId="4" borderId="19" xfId="0" applyFont="1" applyFill="1" applyBorder="1" applyAlignment="1">
      <alignment horizontal="left" vertical="center" wrapText="1"/>
    </xf>
    <xf numFmtId="0" fontId="59" fillId="4" borderId="18"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107" fillId="4" borderId="0" xfId="0" applyFont="1" applyFill="1" applyAlignment="1">
      <alignment horizontal="center"/>
    </xf>
    <xf numFmtId="0" fontId="58" fillId="4" borderId="2" xfId="0" applyFont="1" applyFill="1" applyBorder="1" applyAlignment="1">
      <alignment horizontal="center"/>
    </xf>
    <xf numFmtId="0" fontId="58" fillId="4" borderId="3" xfId="0" applyFont="1" applyFill="1" applyBorder="1" applyAlignment="1">
      <alignment horizontal="center"/>
    </xf>
    <xf numFmtId="0" fontId="58" fillId="4" borderId="4" xfId="0" applyFont="1" applyFill="1" applyBorder="1" applyAlignment="1">
      <alignment horizontal="center"/>
    </xf>
    <xf numFmtId="0" fontId="59" fillId="4" borderId="5"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59" fillId="4" borderId="3" xfId="0" applyFont="1" applyFill="1" applyBorder="1" applyAlignment="1">
      <alignment horizontal="left" vertical="center" wrapText="1"/>
    </xf>
    <xf numFmtId="0" fontId="59" fillId="4" borderId="3" xfId="0" applyFont="1" applyFill="1" applyBorder="1" applyAlignment="1">
      <alignment horizontal="left" vertical="center"/>
    </xf>
    <xf numFmtId="0" fontId="59" fillId="4" borderId="4" xfId="0" applyFont="1" applyFill="1" applyBorder="1" applyAlignment="1">
      <alignment horizontal="left" vertical="center"/>
    </xf>
    <xf numFmtId="0" fontId="59" fillId="4" borderId="2" xfId="0" applyFont="1" applyFill="1" applyBorder="1" applyAlignment="1">
      <alignment horizontal="left" vertical="center" wrapText="1"/>
    </xf>
    <xf numFmtId="0" fontId="59" fillId="4" borderId="4" xfId="0" applyFont="1" applyFill="1" applyBorder="1" applyAlignment="1">
      <alignment horizontal="left" vertical="center" wrapText="1"/>
    </xf>
    <xf numFmtId="0" fontId="58" fillId="4" borderId="2" xfId="0" applyFont="1" applyFill="1" applyBorder="1" applyAlignment="1">
      <alignment horizontal="center" vertical="center"/>
    </xf>
    <xf numFmtId="0" fontId="58" fillId="4" borderId="3" xfId="0" applyFont="1" applyFill="1" applyBorder="1" applyAlignment="1">
      <alignment horizontal="center" vertical="center"/>
    </xf>
    <xf numFmtId="0" fontId="58" fillId="4" borderId="4" xfId="0" applyFont="1" applyFill="1" applyBorder="1" applyAlignment="1">
      <alignment horizontal="center" vertical="center"/>
    </xf>
    <xf numFmtId="0" fontId="59" fillId="4" borderId="3" xfId="0" applyFont="1" applyFill="1" applyBorder="1" applyAlignment="1">
      <alignment horizontal="center" vertical="center"/>
    </xf>
    <xf numFmtId="0" fontId="59" fillId="4" borderId="4" xfId="0" applyFont="1" applyFill="1" applyBorder="1" applyAlignment="1">
      <alignment horizontal="center" vertical="center"/>
    </xf>
    <xf numFmtId="0" fontId="59" fillId="4" borderId="2" xfId="0" applyFont="1" applyFill="1" applyBorder="1" applyAlignment="1">
      <alignment horizontal="center" vertical="center"/>
    </xf>
    <xf numFmtId="0" fontId="69" fillId="3" borderId="36" xfId="0" applyFont="1" applyFill="1" applyBorder="1" applyAlignment="1">
      <alignment horizontal="left" vertical="top" wrapText="1"/>
    </xf>
    <xf numFmtId="0" fontId="69" fillId="3" borderId="37" xfId="0" applyFont="1" applyFill="1" applyBorder="1" applyAlignment="1">
      <alignment horizontal="left" vertical="top" wrapText="1"/>
    </xf>
    <xf numFmtId="0" fontId="69" fillId="3" borderId="0" xfId="0" applyFont="1" applyFill="1" applyAlignment="1">
      <alignment horizontal="left" vertical="top" wrapText="1"/>
    </xf>
    <xf numFmtId="0" fontId="69" fillId="3" borderId="41" xfId="0" applyFont="1" applyFill="1" applyBorder="1" applyAlignment="1">
      <alignment horizontal="left" vertical="top" wrapText="1"/>
    </xf>
    <xf numFmtId="0" fontId="69" fillId="3" borderId="43" xfId="0" applyFont="1" applyFill="1" applyBorder="1" applyAlignment="1">
      <alignment horizontal="left" vertical="top" wrapText="1"/>
    </xf>
    <xf numFmtId="0" fontId="69" fillId="3" borderId="44" xfId="0" applyFont="1" applyFill="1" applyBorder="1" applyAlignment="1">
      <alignment horizontal="left" vertical="top" wrapText="1"/>
    </xf>
    <xf numFmtId="9" fontId="59" fillId="4" borderId="2" xfId="0" applyNumberFormat="1" applyFont="1" applyFill="1" applyBorder="1" applyAlignment="1">
      <alignment horizontal="center" vertical="center"/>
    </xf>
    <xf numFmtId="9" fontId="59" fillId="4" borderId="18" xfId="0" applyNumberFormat="1" applyFont="1" applyFill="1" applyBorder="1" applyAlignment="1">
      <alignment horizontal="center" vertical="center"/>
    </xf>
    <xf numFmtId="9" fontId="59" fillId="4" borderId="3" xfId="0" applyNumberFormat="1" applyFont="1" applyFill="1" applyBorder="1" applyAlignment="1">
      <alignment horizontal="center" vertical="center"/>
    </xf>
    <xf numFmtId="9" fontId="59" fillId="4" borderId="4" xfId="0" applyNumberFormat="1" applyFont="1" applyFill="1" applyBorder="1" applyAlignment="1">
      <alignment horizontal="center" vertical="center"/>
    </xf>
    <xf numFmtId="9" fontId="58" fillId="4" borderId="2" xfId="0" applyNumberFormat="1" applyFont="1" applyFill="1" applyBorder="1" applyAlignment="1">
      <alignment horizontal="center" vertical="center"/>
    </xf>
    <xf numFmtId="9" fontId="58" fillId="4" borderId="21" xfId="0" applyNumberFormat="1" applyFont="1" applyFill="1" applyBorder="1" applyAlignment="1">
      <alignment horizontal="center" vertical="center"/>
    </xf>
    <xf numFmtId="9" fontId="58" fillId="4" borderId="3" xfId="0" applyNumberFormat="1" applyFont="1" applyFill="1" applyBorder="1" applyAlignment="1">
      <alignment horizontal="center" vertical="center"/>
    </xf>
    <xf numFmtId="9" fontId="58" fillId="4" borderId="4" xfId="0" applyNumberFormat="1" applyFont="1" applyFill="1" applyBorder="1" applyAlignment="1">
      <alignment horizontal="center" vertical="center"/>
    </xf>
    <xf numFmtId="0" fontId="133" fillId="0" borderId="52" xfId="0" applyFont="1" applyBorder="1" applyAlignment="1">
      <alignment horizontal="center" vertical="center" wrapText="1"/>
    </xf>
    <xf numFmtId="0" fontId="133" fillId="0" borderId="21" xfId="0" applyFont="1" applyBorder="1" applyAlignment="1">
      <alignment horizontal="center" vertical="center" wrapText="1"/>
    </xf>
    <xf numFmtId="0" fontId="133" fillId="0" borderId="53" xfId="0" applyFont="1" applyBorder="1" applyAlignment="1">
      <alignment horizontal="center" vertical="center" wrapText="1"/>
    </xf>
    <xf numFmtId="0" fontId="133" fillId="0" borderId="51" xfId="0" applyFont="1" applyBorder="1" applyAlignment="1">
      <alignment horizontal="center" vertical="center" wrapText="1"/>
    </xf>
    <xf numFmtId="0" fontId="133" fillId="0" borderId="0" xfId="0" applyFont="1" applyAlignment="1">
      <alignment horizontal="center" vertical="center" wrapText="1"/>
    </xf>
    <xf numFmtId="0" fontId="133" fillId="0" borderId="6" xfId="0" applyFont="1" applyBorder="1" applyAlignment="1">
      <alignment horizontal="center" vertical="center" wrapText="1"/>
    </xf>
    <xf numFmtId="0" fontId="133" fillId="0" borderId="19" xfId="0" applyFont="1" applyBorder="1" applyAlignment="1">
      <alignment horizontal="center" vertical="center" wrapText="1"/>
    </xf>
    <xf numFmtId="0" fontId="133" fillId="0" borderId="18" xfId="0" applyFont="1" applyBorder="1" applyAlignment="1">
      <alignment horizontal="center" vertical="center" wrapText="1"/>
    </xf>
    <xf numFmtId="0" fontId="133" fillId="0" borderId="8" xfId="0" applyFont="1" applyBorder="1" applyAlignment="1">
      <alignment horizontal="center" vertical="center" wrapText="1"/>
    </xf>
    <xf numFmtId="0" fontId="133" fillId="5" borderId="2" xfId="0" applyFont="1" applyFill="1" applyBorder="1" applyAlignment="1">
      <alignment horizontal="center" vertical="center" wrapText="1"/>
    </xf>
    <xf numFmtId="0" fontId="133" fillId="5" borderId="3" xfId="0" applyFont="1" applyFill="1" applyBorder="1" applyAlignment="1">
      <alignment horizontal="center" vertical="center" wrapText="1"/>
    </xf>
    <xf numFmtId="0" fontId="133" fillId="5" borderId="4" xfId="0" applyFont="1" applyFill="1" applyBorder="1" applyAlignment="1">
      <alignment horizontal="center" vertical="center" wrapText="1"/>
    </xf>
    <xf numFmtId="0" fontId="21" fillId="0" borderId="0" xfId="0" applyFont="1" applyAlignment="1">
      <alignment horizontal="left"/>
    </xf>
    <xf numFmtId="0" fontId="133" fillId="4" borderId="1" xfId="0" applyFont="1" applyFill="1" applyBorder="1" applyAlignment="1">
      <alignment horizontal="center" vertical="center"/>
    </xf>
    <xf numFmtId="49" fontId="134" fillId="4" borderId="2" xfId="0" applyNumberFormat="1" applyFont="1" applyFill="1" applyBorder="1" applyAlignment="1">
      <alignment horizontal="center" vertical="center"/>
    </xf>
    <xf numFmtId="49" fontId="134" fillId="4" borderId="3" xfId="0" applyNumberFormat="1" applyFont="1" applyFill="1" applyBorder="1" applyAlignment="1">
      <alignment horizontal="center" vertical="center"/>
    </xf>
    <xf numFmtId="49" fontId="134" fillId="4" borderId="4" xfId="0" applyNumberFormat="1" applyFont="1" applyFill="1" applyBorder="1" applyAlignment="1">
      <alignment horizontal="center" vertical="center"/>
    </xf>
    <xf numFmtId="0" fontId="137" fillId="0" borderId="2" xfId="0" applyFont="1" applyBorder="1" applyAlignment="1">
      <alignment horizontal="center" vertical="center" wrapText="1"/>
    </xf>
    <xf numFmtId="0" fontId="137" fillId="0" borderId="3" xfId="0" applyFont="1" applyBorder="1" applyAlignment="1">
      <alignment horizontal="center" vertical="center" wrapText="1"/>
    </xf>
    <xf numFmtId="0" fontId="137" fillId="0" borderId="4" xfId="0" applyFont="1" applyBorder="1" applyAlignment="1">
      <alignment horizontal="center" vertical="center" wrapText="1"/>
    </xf>
    <xf numFmtId="0" fontId="138" fillId="3" borderId="2" xfId="0" applyFont="1" applyFill="1" applyBorder="1" applyAlignment="1">
      <alignment horizontal="center" vertical="center"/>
    </xf>
    <xf numFmtId="0" fontId="138" fillId="3" borderId="3" xfId="0" applyFont="1" applyFill="1" applyBorder="1" applyAlignment="1">
      <alignment horizontal="center" vertical="center"/>
    </xf>
    <xf numFmtId="0" fontId="138" fillId="3" borderId="4" xfId="0" applyFont="1" applyFill="1" applyBorder="1" applyAlignment="1">
      <alignment horizontal="center" vertical="center"/>
    </xf>
    <xf numFmtId="0" fontId="141" fillId="0" borderId="2" xfId="0" applyFont="1" applyBorder="1" applyAlignment="1">
      <alignment horizontal="center" vertical="center" wrapText="1"/>
    </xf>
    <xf numFmtId="0" fontId="141" fillId="0" borderId="3" xfId="0" applyFont="1" applyBorder="1" applyAlignment="1">
      <alignment horizontal="center" vertical="center" wrapText="1"/>
    </xf>
    <xf numFmtId="0" fontId="141" fillId="0" borderId="4" xfId="0" applyFont="1" applyBorder="1" applyAlignment="1">
      <alignment horizontal="center" vertical="center" wrapText="1"/>
    </xf>
    <xf numFmtId="0" fontId="139" fillId="0" borderId="2" xfId="0" applyFont="1" applyBorder="1" applyAlignment="1">
      <alignment horizontal="center" vertical="center"/>
    </xf>
    <xf numFmtId="0" fontId="139" fillId="0" borderId="3" xfId="0" applyFont="1" applyBorder="1" applyAlignment="1">
      <alignment horizontal="center" vertical="center"/>
    </xf>
    <xf numFmtId="0" fontId="139" fillId="0" borderId="4" xfId="0" applyFont="1" applyBorder="1" applyAlignment="1">
      <alignment horizontal="center" vertical="center"/>
    </xf>
    <xf numFmtId="0" fontId="137" fillId="0" borderId="25" xfId="0" applyFont="1" applyBorder="1" applyAlignment="1">
      <alignment horizontal="center" vertical="center" wrapText="1"/>
    </xf>
    <xf numFmtId="3" fontId="138" fillId="3" borderId="13" xfId="0" applyNumberFormat="1" applyFont="1" applyFill="1" applyBorder="1" applyAlignment="1">
      <alignment horizontal="center" vertical="center"/>
    </xf>
    <xf numFmtId="0" fontId="139" fillId="0" borderId="26" xfId="0" applyFont="1" applyBorder="1" applyAlignment="1">
      <alignment horizontal="center" vertical="center" wrapText="1"/>
    </xf>
    <xf numFmtId="0" fontId="140" fillId="4" borderId="19" xfId="0" applyFont="1" applyFill="1" applyBorder="1" applyAlignment="1">
      <alignment horizontal="center" vertical="center"/>
    </xf>
    <xf numFmtId="0" fontId="140" fillId="4" borderId="18" xfId="0" applyFont="1" applyFill="1" applyBorder="1" applyAlignment="1">
      <alignment horizontal="center" vertical="center"/>
    </xf>
    <xf numFmtId="0" fontId="140" fillId="4" borderId="8" xfId="0" applyFont="1" applyFill="1" applyBorder="1" applyAlignment="1">
      <alignment horizontal="center" vertical="center"/>
    </xf>
    <xf numFmtId="0" fontId="21" fillId="5" borderId="107" xfId="0" applyFont="1" applyFill="1" applyBorder="1" applyAlignment="1">
      <alignment horizontal="center" vertical="center"/>
    </xf>
    <xf numFmtId="0" fontId="21" fillId="5" borderId="108" xfId="0" applyFont="1" applyFill="1" applyBorder="1" applyAlignment="1">
      <alignment horizontal="center" vertical="center"/>
    </xf>
    <xf numFmtId="0" fontId="21" fillId="5" borderId="109" xfId="0" applyFont="1" applyFill="1" applyBorder="1" applyAlignment="1">
      <alignment horizontal="center" vertical="center"/>
    </xf>
    <xf numFmtId="0" fontId="141" fillId="4" borderId="2" xfId="0" applyFont="1" applyFill="1" applyBorder="1" applyAlignment="1">
      <alignment horizontal="center" vertical="center" wrapText="1"/>
    </xf>
    <xf numFmtId="0" fontId="141" fillId="4" borderId="3" xfId="0" applyFont="1" applyFill="1" applyBorder="1" applyAlignment="1">
      <alignment horizontal="center" vertical="center" wrapText="1"/>
    </xf>
    <xf numFmtId="0" fontId="141" fillId="4" borderId="4" xfId="0" applyFont="1" applyFill="1" applyBorder="1" applyAlignment="1">
      <alignment horizontal="center" vertical="center" wrapText="1"/>
    </xf>
    <xf numFmtId="9" fontId="138" fillId="0" borderId="121" xfId="0" applyNumberFormat="1" applyFont="1" applyBorder="1" applyAlignment="1">
      <alignment horizontal="center" vertical="center" wrapText="1"/>
    </xf>
    <xf numFmtId="9" fontId="138" fillId="0" borderId="122" xfId="0" applyNumberFormat="1" applyFont="1" applyBorder="1" applyAlignment="1">
      <alignment horizontal="center" vertical="center" wrapText="1"/>
    </xf>
    <xf numFmtId="9" fontId="138" fillId="0" borderId="123" xfId="0" applyNumberFormat="1" applyFont="1" applyBorder="1" applyAlignment="1">
      <alignment horizontal="center" vertical="center" wrapText="1"/>
    </xf>
    <xf numFmtId="0" fontId="145" fillId="3" borderId="115" xfId="0" applyFont="1" applyFill="1" applyBorder="1" applyAlignment="1">
      <alignment horizontal="center" vertical="center" wrapText="1"/>
    </xf>
    <xf numFmtId="0" fontId="145" fillId="3" borderId="116" xfId="0" applyFont="1" applyFill="1" applyBorder="1" applyAlignment="1">
      <alignment horizontal="center" vertical="center" wrapText="1"/>
    </xf>
    <xf numFmtId="0" fontId="136" fillId="4" borderId="18" xfId="0" applyFont="1" applyFill="1" applyBorder="1" applyAlignment="1">
      <alignment horizontal="center" vertical="center" wrapText="1"/>
    </xf>
    <xf numFmtId="0" fontId="136" fillId="4" borderId="8" xfId="0" applyFont="1" applyFill="1" applyBorder="1" applyAlignment="1">
      <alignment horizontal="center" vertical="center" wrapText="1"/>
    </xf>
    <xf numFmtId="0" fontId="136" fillId="0" borderId="2" xfId="0" applyFont="1" applyBorder="1" applyAlignment="1">
      <alignment horizontal="center" vertical="center"/>
    </xf>
    <xf numFmtId="0" fontId="136" fillId="0" borderId="3" xfId="0" applyFont="1" applyBorder="1" applyAlignment="1">
      <alignment horizontal="center" vertical="center"/>
    </xf>
    <xf numFmtId="0" fontId="136" fillId="0" borderId="4" xfId="0" applyFont="1" applyBorder="1" applyAlignment="1">
      <alignment horizontal="center" vertical="center"/>
    </xf>
    <xf numFmtId="9" fontId="7" fillId="0" borderId="111" xfId="0" applyNumberFormat="1" applyFont="1" applyBorder="1" applyAlignment="1">
      <alignment horizontal="center" vertical="center" wrapText="1"/>
    </xf>
    <xf numFmtId="9" fontId="7" fillId="0" borderId="112" xfId="0" applyNumberFormat="1" applyFont="1" applyBorder="1" applyAlignment="1">
      <alignment horizontal="center" vertical="center" wrapText="1"/>
    </xf>
    <xf numFmtId="9" fontId="7" fillId="0" borderId="113" xfId="0" applyNumberFormat="1" applyFont="1" applyBorder="1" applyAlignment="1">
      <alignment horizontal="center" vertical="center" wrapText="1"/>
    </xf>
    <xf numFmtId="0" fontId="142" fillId="5" borderId="115" xfId="0" applyFont="1" applyFill="1" applyBorder="1" applyAlignment="1">
      <alignment horizontal="center" vertical="center" wrapText="1"/>
    </xf>
    <xf numFmtId="0" fontId="142" fillId="5" borderId="116" xfId="0" applyFont="1" applyFill="1" applyBorder="1" applyAlignment="1">
      <alignment horizontal="center" vertical="center" wrapText="1"/>
    </xf>
    <xf numFmtId="0" fontId="136" fillId="4" borderId="117" xfId="0" applyFont="1" applyFill="1" applyBorder="1" applyAlignment="1">
      <alignment horizontal="center" vertical="center" wrapText="1"/>
    </xf>
    <xf numFmtId="0" fontId="136" fillId="4" borderId="118" xfId="0" applyFont="1" applyFill="1" applyBorder="1" applyAlignment="1">
      <alignment horizontal="center" vertical="center" wrapText="1"/>
    </xf>
    <xf numFmtId="0" fontId="136" fillId="4" borderId="119" xfId="0" applyFont="1" applyFill="1" applyBorder="1" applyAlignment="1">
      <alignment horizontal="center" vertical="center" wrapText="1"/>
    </xf>
    <xf numFmtId="0" fontId="23" fillId="4" borderId="20" xfId="0" applyFont="1" applyFill="1" applyBorder="1" applyAlignment="1">
      <alignment horizontal="center" vertical="center" wrapText="1"/>
    </xf>
    <xf numFmtId="0" fontId="139" fillId="4" borderId="2" xfId="0" applyFont="1" applyFill="1" applyBorder="1" applyAlignment="1">
      <alignment horizontal="center" vertical="center"/>
    </xf>
    <xf numFmtId="0" fontId="139" fillId="4" borderId="3" xfId="0" applyFont="1" applyFill="1" applyBorder="1" applyAlignment="1">
      <alignment horizontal="center" vertical="center"/>
    </xf>
    <xf numFmtId="0" fontId="139" fillId="4" borderId="4" xfId="0" applyFont="1" applyFill="1" applyBorder="1" applyAlignment="1">
      <alignment horizontal="center" vertical="center"/>
    </xf>
    <xf numFmtId="9" fontId="138" fillId="0" borderId="128" xfId="0" applyNumberFormat="1" applyFont="1" applyBorder="1" applyAlignment="1">
      <alignment horizontal="center" vertical="center" wrapText="1"/>
    </xf>
    <xf numFmtId="0" fontId="137" fillId="5" borderId="130" xfId="0" applyFont="1" applyFill="1" applyBorder="1" applyAlignment="1">
      <alignment horizontal="center" vertical="center" wrapText="1"/>
    </xf>
    <xf numFmtId="0" fontId="137" fillId="5" borderId="131" xfId="0" applyFont="1" applyFill="1" applyBorder="1" applyAlignment="1">
      <alignment horizontal="center" vertical="center" wrapText="1"/>
    </xf>
    <xf numFmtId="0" fontId="21" fillId="5" borderId="117" xfId="0" applyFont="1" applyFill="1" applyBorder="1" applyAlignment="1">
      <alignment horizontal="center" vertical="center"/>
    </xf>
    <xf numFmtId="0" fontId="21" fillId="5" borderId="118" xfId="0" applyFont="1" applyFill="1" applyBorder="1" applyAlignment="1">
      <alignment horizontal="center" vertical="center"/>
    </xf>
    <xf numFmtId="0" fontId="21" fillId="5" borderId="119" xfId="0" applyFont="1" applyFill="1" applyBorder="1" applyAlignment="1">
      <alignment horizontal="center" vertical="center"/>
    </xf>
    <xf numFmtId="9" fontId="138" fillId="0" borderId="115" xfId="0" applyNumberFormat="1" applyFont="1" applyBorder="1" applyAlignment="1">
      <alignment horizontal="center" vertical="center" wrapText="1"/>
    </xf>
    <xf numFmtId="9" fontId="138" fillId="0" borderId="126" xfId="0" applyNumberFormat="1" applyFont="1" applyBorder="1" applyAlignment="1">
      <alignment horizontal="center" vertical="center" wrapText="1"/>
    </xf>
    <xf numFmtId="9" fontId="138" fillId="0" borderId="116" xfId="0" applyNumberFormat="1" applyFont="1" applyBorder="1" applyAlignment="1">
      <alignment horizontal="center" vertical="center" wrapText="1"/>
    </xf>
    <xf numFmtId="9" fontId="137" fillId="5" borderId="115" xfId="0" applyNumberFormat="1" applyFont="1" applyFill="1" applyBorder="1" applyAlignment="1">
      <alignment horizontal="center" vertical="center" wrapText="1"/>
    </xf>
    <xf numFmtId="9" fontId="137" fillId="5" borderId="116" xfId="0" applyNumberFormat="1" applyFont="1" applyFill="1" applyBorder="1" applyAlignment="1">
      <alignment horizontal="center" vertical="center" wrapText="1"/>
    </xf>
    <xf numFmtId="0" fontId="141" fillId="0" borderId="19" xfId="0" applyFont="1" applyBorder="1" applyAlignment="1">
      <alignment horizontal="center" vertical="center" wrapText="1"/>
    </xf>
    <xf numFmtId="0" fontId="141" fillId="0" borderId="18" xfId="0" applyFont="1" applyBorder="1" applyAlignment="1">
      <alignment horizontal="center" vertical="center" wrapText="1"/>
    </xf>
    <xf numFmtId="0" fontId="141" fillId="0" borderId="127" xfId="0" applyFont="1" applyBorder="1" applyAlignment="1">
      <alignment horizontal="center" vertical="center" wrapText="1"/>
    </xf>
    <xf numFmtId="0" fontId="137" fillId="5" borderId="136" xfId="0" applyFont="1" applyFill="1" applyBorder="1" applyAlignment="1">
      <alignment horizontal="center" vertical="center" wrapText="1"/>
    </xf>
    <xf numFmtId="0" fontId="137" fillId="5" borderId="137" xfId="0" applyFont="1" applyFill="1" applyBorder="1" applyAlignment="1">
      <alignment horizontal="center" vertical="center" wrapText="1"/>
    </xf>
    <xf numFmtId="0" fontId="139" fillId="0" borderId="19" xfId="0" applyFont="1" applyBorder="1" applyAlignment="1">
      <alignment horizontal="center" vertical="center" wrapText="1"/>
    </xf>
    <xf numFmtId="0" fontId="139" fillId="0" borderId="18" xfId="0" applyFont="1" applyBorder="1" applyAlignment="1">
      <alignment horizontal="center" vertical="center" wrapText="1"/>
    </xf>
    <xf numFmtId="0" fontId="139" fillId="0" borderId="8" xfId="0" applyFont="1" applyBorder="1" applyAlignment="1">
      <alignment horizontal="center" vertical="center" wrapText="1"/>
    </xf>
    <xf numFmtId="0" fontId="141" fillId="0" borderId="94" xfId="0" applyFont="1" applyBorder="1" applyAlignment="1">
      <alignment horizontal="center" wrapText="1"/>
    </xf>
    <xf numFmtId="0" fontId="141" fillId="0" borderId="132" xfId="0" applyFont="1" applyBorder="1" applyAlignment="1">
      <alignment horizontal="center" wrapText="1"/>
    </xf>
    <xf numFmtId="0" fontId="141" fillId="0" borderId="105" xfId="0" applyFont="1" applyBorder="1" applyAlignment="1">
      <alignment horizontal="center" wrapText="1"/>
    </xf>
    <xf numFmtId="0" fontId="139" fillId="4" borderId="19" xfId="0" applyFont="1" applyFill="1" applyBorder="1" applyAlignment="1">
      <alignment horizontal="center" vertical="center"/>
    </xf>
    <xf numFmtId="0" fontId="139" fillId="4" borderId="18" xfId="0" applyFont="1" applyFill="1" applyBorder="1" applyAlignment="1">
      <alignment horizontal="center" vertical="center"/>
    </xf>
    <xf numFmtId="0" fontId="139" fillId="4" borderId="8" xfId="0" applyFont="1" applyFill="1" applyBorder="1" applyAlignment="1">
      <alignment horizontal="center" vertical="center"/>
    </xf>
    <xf numFmtId="9" fontId="138" fillId="0" borderId="133" xfId="0" applyNumberFormat="1" applyFont="1" applyBorder="1" applyAlignment="1">
      <alignment horizontal="center" vertical="center" wrapText="1"/>
    </xf>
    <xf numFmtId="9" fontId="138" fillId="0" borderId="134" xfId="0" applyNumberFormat="1" applyFont="1" applyBorder="1" applyAlignment="1">
      <alignment horizontal="center" vertical="center" wrapText="1"/>
    </xf>
    <xf numFmtId="9" fontId="138" fillId="0" borderId="135" xfId="0" applyNumberFormat="1" applyFont="1" applyBorder="1" applyAlignment="1">
      <alignment horizontal="center" vertical="center" wrapText="1"/>
    </xf>
    <xf numFmtId="0" fontId="137" fillId="5" borderId="97" xfId="0" applyFont="1" applyFill="1" applyBorder="1" applyAlignment="1">
      <alignment horizontal="center" vertical="center" wrapText="1"/>
    </xf>
    <xf numFmtId="0" fontId="137" fillId="5" borderId="138" xfId="0" applyFont="1" applyFill="1" applyBorder="1" applyAlignment="1">
      <alignment horizontal="center" vertical="center" wrapText="1"/>
    </xf>
    <xf numFmtId="0" fontId="139" fillId="0" borderId="94" xfId="0" applyFont="1" applyBorder="1" applyAlignment="1">
      <alignment horizontal="center" vertical="center" wrapText="1"/>
    </xf>
    <xf numFmtId="0" fontId="139" fillId="0" borderId="132" xfId="0" applyFont="1" applyBorder="1" applyAlignment="1">
      <alignment horizontal="center" vertical="center" wrapText="1"/>
    </xf>
    <xf numFmtId="0" fontId="139" fillId="0" borderId="105" xfId="0" applyFont="1" applyBorder="1" applyAlignment="1">
      <alignment horizontal="center" vertical="center" wrapText="1"/>
    </xf>
    <xf numFmtId="0" fontId="137" fillId="5" borderId="98" xfId="0" applyFont="1" applyFill="1" applyBorder="1" applyAlignment="1">
      <alignment horizontal="center" vertical="center" wrapText="1"/>
    </xf>
    <xf numFmtId="0" fontId="137" fillId="5" borderId="140" xfId="0" applyFont="1" applyFill="1" applyBorder="1" applyAlignment="1">
      <alignment horizontal="center" vertical="center" wrapText="1"/>
    </xf>
    <xf numFmtId="0" fontId="23" fillId="4" borderId="94" xfId="0" applyFont="1" applyFill="1" applyBorder="1" applyAlignment="1">
      <alignment horizontal="center" vertical="center" wrapText="1"/>
    </xf>
    <xf numFmtId="0" fontId="23" fillId="4" borderId="132" xfId="0" applyFont="1" applyFill="1" applyBorder="1" applyAlignment="1">
      <alignment horizontal="center" vertical="center" wrapText="1"/>
    </xf>
    <xf numFmtId="0" fontId="23" fillId="4" borderId="105" xfId="0" applyFont="1" applyFill="1" applyBorder="1" applyAlignment="1">
      <alignment horizontal="center" vertical="center" wrapText="1"/>
    </xf>
    <xf numFmtId="0" fontId="137" fillId="5" borderId="94" xfId="0" applyFont="1" applyFill="1" applyBorder="1" applyAlignment="1">
      <alignment horizontal="center" vertical="center" wrapText="1"/>
    </xf>
    <xf numFmtId="0" fontId="137" fillId="5" borderId="105" xfId="0" applyFont="1" applyFill="1" applyBorder="1" applyAlignment="1">
      <alignment horizontal="center" vertical="center" wrapText="1"/>
    </xf>
    <xf numFmtId="0" fontId="141" fillId="0" borderId="141" xfId="0" applyFont="1" applyBorder="1" applyAlignment="1">
      <alignment horizontal="center" wrapText="1"/>
    </xf>
    <xf numFmtId="0" fontId="141" fillId="0" borderId="142" xfId="0" applyFont="1" applyBorder="1" applyAlignment="1">
      <alignment horizontal="center" wrapText="1"/>
    </xf>
    <xf numFmtId="0" fontId="141" fillId="0" borderId="143" xfId="0" applyFont="1" applyBorder="1" applyAlignment="1">
      <alignment horizontal="center" wrapText="1"/>
    </xf>
    <xf numFmtId="9" fontId="137" fillId="5" borderId="97" xfId="0" applyNumberFormat="1" applyFont="1" applyFill="1" applyBorder="1" applyAlignment="1">
      <alignment horizontal="center" vertical="center" wrapText="1"/>
    </xf>
    <xf numFmtId="9" fontId="137" fillId="5" borderId="138" xfId="0" applyNumberFormat="1" applyFont="1" applyFill="1" applyBorder="1" applyAlignment="1">
      <alignment horizontal="center" vertical="center" wrapText="1"/>
    </xf>
    <xf numFmtId="0" fontId="141" fillId="0" borderId="94" xfId="0" applyFont="1" applyBorder="1" applyAlignment="1">
      <alignment horizontal="center" vertical="center" wrapText="1"/>
    </xf>
    <xf numFmtId="0" fontId="141" fillId="0" borderId="132" xfId="0" applyFont="1" applyBorder="1" applyAlignment="1">
      <alignment horizontal="center" vertical="center" wrapText="1"/>
    </xf>
    <xf numFmtId="0" fontId="141" fillId="0" borderId="105"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7" xfId="0" applyFont="1" applyBorder="1" applyAlignment="1">
      <alignment horizontal="center" vertical="center" wrapText="1"/>
    </xf>
    <xf numFmtId="0" fontId="146" fillId="0" borderId="94" xfId="0" applyFont="1" applyBorder="1" applyAlignment="1">
      <alignment horizontal="center" vertical="center" wrapText="1"/>
    </xf>
    <xf numFmtId="0" fontId="146" fillId="0" borderId="132" xfId="0" applyFont="1" applyBorder="1" applyAlignment="1">
      <alignment horizontal="center" vertical="center" wrapText="1"/>
    </xf>
    <xf numFmtId="0" fontId="146" fillId="0" borderId="105" xfId="0" applyFont="1" applyBorder="1" applyAlignment="1">
      <alignment horizontal="center" vertical="center" wrapText="1"/>
    </xf>
    <xf numFmtId="0" fontId="143" fillId="5" borderId="136" xfId="0" applyFont="1" applyFill="1" applyBorder="1" applyAlignment="1">
      <alignment horizontal="center" vertical="center" wrapText="1"/>
    </xf>
    <xf numFmtId="0" fontId="143" fillId="5" borderId="137" xfId="0" applyFont="1" applyFill="1" applyBorder="1" applyAlignment="1">
      <alignment horizontal="center" vertical="center" wrapText="1"/>
    </xf>
    <xf numFmtId="0" fontId="146" fillId="0" borderId="19" xfId="0" applyFont="1" applyBorder="1" applyAlignment="1">
      <alignment horizontal="center" vertical="center" wrapText="1"/>
    </xf>
    <xf numFmtId="0" fontId="146" fillId="0" borderId="18" xfId="0" applyFont="1" applyBorder="1" applyAlignment="1">
      <alignment horizontal="center" vertical="center" wrapText="1"/>
    </xf>
    <xf numFmtId="0" fontId="146" fillId="0" borderId="8" xfId="0" applyFont="1" applyBorder="1" applyAlignment="1">
      <alignment horizontal="center" vertical="center" wrapText="1"/>
    </xf>
    <xf numFmtId="0" fontId="136" fillId="4" borderId="2" xfId="0" applyFont="1" applyFill="1" applyBorder="1" applyAlignment="1">
      <alignment horizontal="center" vertical="center" wrapText="1"/>
    </xf>
    <xf numFmtId="0" fontId="136" fillId="4" borderId="3" xfId="0" applyFont="1" applyFill="1" applyBorder="1" applyAlignment="1">
      <alignment horizontal="center" vertical="center" wrapText="1"/>
    </xf>
    <xf numFmtId="0" fontId="136" fillId="0" borderId="19" xfId="0" applyFont="1" applyBorder="1" applyAlignment="1">
      <alignment horizontal="center" vertical="center"/>
    </xf>
    <xf numFmtId="0" fontId="136" fillId="0" borderId="18" xfId="0" applyFont="1" applyBorder="1" applyAlignment="1">
      <alignment horizontal="center" vertical="center"/>
    </xf>
    <xf numFmtId="0" fontId="136" fillId="0" borderId="8" xfId="0" applyFont="1" applyBorder="1" applyAlignment="1">
      <alignment horizontal="center" vertical="center"/>
    </xf>
    <xf numFmtId="9" fontId="138" fillId="0" borderId="24" xfId="0" applyNumberFormat="1" applyFont="1" applyBorder="1" applyAlignment="1">
      <alignment horizontal="center" vertical="center" wrapText="1"/>
    </xf>
    <xf numFmtId="9" fontId="138" fillId="0" borderId="13" xfId="0" applyNumberFormat="1" applyFont="1" applyBorder="1" applyAlignment="1">
      <alignment horizontal="center" vertical="center" wrapText="1"/>
    </xf>
    <xf numFmtId="0" fontId="145" fillId="0" borderId="97" xfId="0" applyFont="1" applyBorder="1" applyAlignment="1">
      <alignment horizontal="center" vertical="center" wrapText="1"/>
    </xf>
    <xf numFmtId="0" fontId="145" fillId="0" borderId="138" xfId="0" applyFont="1" applyBorder="1" applyAlignment="1">
      <alignment horizontal="center" vertical="center" wrapText="1"/>
    </xf>
    <xf numFmtId="0" fontId="136" fillId="0" borderId="133" xfId="0" applyFont="1" applyBorder="1" applyAlignment="1">
      <alignment horizontal="center" vertical="center" wrapText="1"/>
    </xf>
    <xf numFmtId="0" fontId="136" fillId="0" borderId="134" xfId="0" applyFont="1" applyBorder="1" applyAlignment="1">
      <alignment horizontal="center" vertical="center" wrapText="1"/>
    </xf>
    <xf numFmtId="0" fontId="136" fillId="0" borderId="135" xfId="0" applyFont="1" applyBorder="1" applyAlignment="1">
      <alignment horizontal="center" vertical="center" wrapText="1"/>
    </xf>
    <xf numFmtId="49" fontId="8" fillId="4" borderId="2" xfId="0" quotePrefix="1" applyNumberFormat="1" applyFont="1" applyFill="1" applyBorder="1" applyAlignment="1">
      <alignment horizontal="center" vertical="center"/>
    </xf>
    <xf numFmtId="0" fontId="55" fillId="4" borderId="4" xfId="0" applyFont="1" applyFill="1" applyBorder="1" applyAlignment="1">
      <alignment horizontal="center" vertical="center" wrapText="1"/>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23" fillId="3" borderId="35" xfId="0" applyFont="1" applyFill="1" applyBorder="1" applyAlignment="1">
      <alignment horizontal="left" vertical="top" wrapText="1"/>
    </xf>
    <xf numFmtId="0" fontId="23" fillId="3" borderId="36" xfId="0" applyFont="1" applyFill="1" applyBorder="1" applyAlignment="1">
      <alignment horizontal="left" vertical="top" wrapText="1"/>
    </xf>
    <xf numFmtId="0" fontId="23" fillId="3" borderId="37" xfId="0" applyFont="1" applyFill="1" applyBorder="1" applyAlignment="1">
      <alignment horizontal="left" vertical="top" wrapText="1"/>
    </xf>
    <xf numFmtId="0" fontId="23" fillId="3" borderId="40" xfId="0" applyFont="1" applyFill="1" applyBorder="1" applyAlignment="1">
      <alignment horizontal="left" vertical="top" wrapText="1"/>
    </xf>
    <xf numFmtId="0" fontId="23" fillId="3" borderId="0" xfId="0" applyFont="1" applyFill="1" applyAlignment="1">
      <alignment horizontal="left" vertical="top" wrapText="1"/>
    </xf>
    <xf numFmtId="0" fontId="23" fillId="3" borderId="41" xfId="0" applyFont="1" applyFill="1" applyBorder="1" applyAlignment="1">
      <alignment horizontal="left" vertical="top" wrapText="1"/>
    </xf>
    <xf numFmtId="0" fontId="23" fillId="3" borderId="42" xfId="0" applyFont="1" applyFill="1" applyBorder="1" applyAlignment="1">
      <alignment horizontal="left" vertical="top" wrapText="1"/>
    </xf>
    <xf numFmtId="0" fontId="23" fillId="3" borderId="43" xfId="0" applyFont="1" applyFill="1" applyBorder="1" applyAlignment="1">
      <alignment horizontal="left" vertical="top" wrapText="1"/>
    </xf>
    <xf numFmtId="0" fontId="23" fillId="3" borderId="44" xfId="0" applyFont="1" applyFill="1" applyBorder="1" applyAlignment="1">
      <alignment horizontal="left" vertical="top" wrapText="1"/>
    </xf>
    <xf numFmtId="0" fontId="69" fillId="3" borderId="35" xfId="0" applyFont="1" applyFill="1" applyBorder="1" applyAlignment="1">
      <alignment horizontal="left" vertical="top" wrapText="1"/>
    </xf>
    <xf numFmtId="0" fontId="69" fillId="3" borderId="40" xfId="0" applyFont="1" applyFill="1" applyBorder="1" applyAlignment="1">
      <alignment horizontal="left" vertical="top" wrapText="1"/>
    </xf>
    <xf numFmtId="0" fontId="69" fillId="3" borderId="42" xfId="0" applyFont="1" applyFill="1" applyBorder="1" applyAlignment="1">
      <alignment horizontal="left" vertical="top" wrapText="1"/>
    </xf>
    <xf numFmtId="0" fontId="151" fillId="4" borderId="2" xfId="0" applyFont="1" applyFill="1" applyBorder="1" applyAlignment="1">
      <alignment horizontal="center" vertical="center" wrapText="1"/>
    </xf>
    <xf numFmtId="0" fontId="151" fillId="4" borderId="3" xfId="0" applyFont="1" applyFill="1" applyBorder="1" applyAlignment="1">
      <alignment horizontal="center" vertical="center" wrapText="1"/>
    </xf>
    <xf numFmtId="0" fontId="151" fillId="4" borderId="4" xfId="0" applyFont="1" applyFill="1" applyBorder="1" applyAlignment="1">
      <alignment horizontal="center" vertical="center" wrapText="1"/>
    </xf>
    <xf numFmtId="0" fontId="151" fillId="0" borderId="2" xfId="0" applyFont="1" applyBorder="1" applyAlignment="1">
      <alignment horizontal="center" vertical="center"/>
    </xf>
    <xf numFmtId="0" fontId="151" fillId="0" borderId="3" xfId="0" applyFont="1" applyBorder="1" applyAlignment="1">
      <alignment horizontal="center" vertical="center"/>
    </xf>
    <xf numFmtId="0" fontId="151" fillId="0" borderId="4" xfId="0" applyFont="1" applyBorder="1" applyAlignment="1">
      <alignment horizontal="center" vertical="center"/>
    </xf>
    <xf numFmtId="9" fontId="60" fillId="4" borderId="3" xfId="0" applyNumberFormat="1" applyFont="1" applyFill="1" applyBorder="1" applyAlignment="1">
      <alignment horizontal="center" vertical="center"/>
    </xf>
    <xf numFmtId="0" fontId="3" fillId="0" borderId="0" xfId="14" applyFont="1" applyAlignment="1">
      <alignment horizontal="center"/>
    </xf>
    <xf numFmtId="0" fontId="1" fillId="0" borderId="0" xfId="14"/>
    <xf numFmtId="0" fontId="3" fillId="0" borderId="0" xfId="14" applyFont="1" applyAlignment="1">
      <alignment horizontal="center"/>
    </xf>
    <xf numFmtId="0" fontId="92" fillId="0" borderId="0" xfId="14" applyFont="1"/>
    <xf numFmtId="0" fontId="87" fillId="4" borderId="1" xfId="14" applyFont="1" applyFill="1" applyBorder="1" applyAlignment="1">
      <alignment horizontal="left" vertical="center" wrapText="1"/>
    </xf>
    <xf numFmtId="0" fontId="84" fillId="4" borderId="1" xfId="14" applyFont="1" applyFill="1" applyBorder="1" applyAlignment="1">
      <alignment horizontal="center" vertical="center"/>
    </xf>
    <xf numFmtId="49" fontId="84" fillId="4" borderId="2" xfId="14" applyNumberFormat="1" applyFont="1" applyFill="1" applyBorder="1" applyAlignment="1">
      <alignment horizontal="center" vertical="center"/>
    </xf>
    <xf numFmtId="49" fontId="84" fillId="4" borderId="3" xfId="14" applyNumberFormat="1" applyFont="1" applyFill="1" applyBorder="1" applyAlignment="1">
      <alignment horizontal="center" vertical="center"/>
    </xf>
    <xf numFmtId="49" fontId="84" fillId="4" borderId="4" xfId="14" applyNumberFormat="1" applyFont="1" applyFill="1" applyBorder="1" applyAlignment="1">
      <alignment horizontal="center" vertical="center"/>
    </xf>
    <xf numFmtId="0" fontId="84" fillId="4" borderId="2" xfId="14" applyFont="1" applyFill="1" applyBorder="1" applyAlignment="1">
      <alignment horizontal="center" vertical="center" wrapText="1"/>
    </xf>
    <xf numFmtId="0" fontId="84" fillId="4" borderId="3" xfId="14" applyFont="1" applyFill="1" applyBorder="1" applyAlignment="1">
      <alignment horizontal="center" vertical="center" wrapText="1"/>
    </xf>
    <xf numFmtId="0" fontId="84" fillId="4" borderId="4" xfId="14" applyFont="1" applyFill="1" applyBorder="1" applyAlignment="1">
      <alignment horizontal="center" vertical="center" wrapText="1"/>
    </xf>
    <xf numFmtId="0" fontId="87" fillId="0" borderId="2" xfId="14" applyFont="1" applyBorder="1" applyAlignment="1">
      <alignment horizontal="center"/>
    </xf>
    <xf numFmtId="0" fontId="87" fillId="0" borderId="3" xfId="14" applyFont="1" applyBorder="1" applyAlignment="1">
      <alignment horizontal="center"/>
    </xf>
    <xf numFmtId="0" fontId="87" fillId="0" borderId="4" xfId="14" applyFont="1" applyBorder="1" applyAlignment="1">
      <alignment horizontal="center"/>
    </xf>
    <xf numFmtId="0" fontId="84" fillId="0" borderId="2" xfId="14" applyFont="1" applyBorder="1" applyAlignment="1">
      <alignment vertical="center" wrapText="1"/>
    </xf>
    <xf numFmtId="0" fontId="84" fillId="0" borderId="3" xfId="14" applyFont="1" applyBorder="1" applyAlignment="1">
      <alignment vertical="center" wrapText="1"/>
    </xf>
    <xf numFmtId="0" fontId="84" fillId="0" borderId="4" xfId="14" applyFont="1" applyBorder="1" applyAlignment="1">
      <alignment vertical="center" wrapText="1"/>
    </xf>
    <xf numFmtId="0" fontId="87" fillId="5" borderId="1" xfId="14" applyFont="1" applyFill="1" applyBorder="1" applyAlignment="1">
      <alignment vertical="center" wrapText="1"/>
    </xf>
    <xf numFmtId="0" fontId="84" fillId="5" borderId="3" xfId="14" applyFont="1" applyFill="1" applyBorder="1" applyAlignment="1">
      <alignment horizontal="left" vertical="center" wrapText="1"/>
    </xf>
    <xf numFmtId="0" fontId="84" fillId="5" borderId="3" xfId="14" applyFont="1" applyFill="1" applyBorder="1" applyAlignment="1">
      <alignment horizontal="left" vertical="center"/>
    </xf>
    <xf numFmtId="0" fontId="84" fillId="5" borderId="4" xfId="14" applyFont="1" applyFill="1" applyBorder="1" applyAlignment="1">
      <alignment horizontal="left" vertical="center"/>
    </xf>
    <xf numFmtId="0" fontId="59" fillId="4" borderId="51" xfId="14" applyFont="1" applyFill="1" applyBorder="1" applyAlignment="1">
      <alignment vertical="center" wrapText="1"/>
    </xf>
    <xf numFmtId="0" fontId="61" fillId="4" borderId="5" xfId="14" applyFont="1" applyFill="1" applyBorder="1" applyAlignment="1">
      <alignment horizontal="center" vertical="center" wrapText="1"/>
    </xf>
    <xf numFmtId="0" fontId="61" fillId="0" borderId="6" xfId="14" applyFont="1" applyBorder="1" applyAlignment="1">
      <alignment horizontal="center" vertical="center" wrapText="1"/>
    </xf>
    <xf numFmtId="0" fontId="61" fillId="4" borderId="6" xfId="14" applyFont="1" applyFill="1" applyBorder="1" applyAlignment="1">
      <alignment horizontal="center" vertical="center" wrapText="1"/>
    </xf>
    <xf numFmtId="0" fontId="61" fillId="4" borderId="7" xfId="14" applyFont="1" applyFill="1" applyBorder="1" applyAlignment="1">
      <alignment horizontal="center" vertical="center" wrapText="1"/>
    </xf>
    <xf numFmtId="0" fontId="61" fillId="0" borderId="8" xfId="14" applyFont="1" applyBorder="1" applyAlignment="1">
      <alignment horizontal="center" vertical="center" wrapText="1"/>
    </xf>
    <xf numFmtId="0" fontId="61" fillId="4" borderId="8" xfId="14" applyFont="1" applyFill="1" applyBorder="1" applyAlignment="1">
      <alignment horizontal="center" vertical="center" wrapText="1"/>
    </xf>
    <xf numFmtId="0" fontId="61" fillId="0" borderId="7" xfId="14" applyFont="1" applyBorder="1" applyAlignment="1">
      <alignment vertical="center" wrapText="1"/>
    </xf>
    <xf numFmtId="2" fontId="61" fillId="0" borderId="8" xfId="14" applyNumberFormat="1" applyFont="1" applyBorder="1" applyAlignment="1">
      <alignment horizontal="center" vertical="center"/>
    </xf>
    <xf numFmtId="9" fontId="61" fillId="0" borderId="8" xfId="14" applyNumberFormat="1" applyFont="1" applyBorder="1" applyAlignment="1">
      <alignment horizontal="center" vertical="center"/>
    </xf>
    <xf numFmtId="9" fontId="61" fillId="4" borderId="8" xfId="14" applyNumberFormat="1" applyFont="1" applyFill="1" applyBorder="1" applyAlignment="1">
      <alignment horizontal="center" vertical="center"/>
    </xf>
    <xf numFmtId="0" fontId="19" fillId="5" borderId="7" xfId="14" applyFont="1" applyFill="1" applyBorder="1" applyAlignment="1">
      <alignment vertical="center" wrapText="1"/>
    </xf>
    <xf numFmtId="0" fontId="35" fillId="5" borderId="2" xfId="14" applyFont="1" applyFill="1" applyBorder="1" applyAlignment="1">
      <alignment horizontal="left" vertical="center" wrapText="1"/>
    </xf>
    <xf numFmtId="0" fontId="35" fillId="5" borderId="3" xfId="14" applyFont="1" applyFill="1" applyBorder="1" applyAlignment="1">
      <alignment horizontal="left" vertical="center" wrapText="1"/>
    </xf>
    <xf numFmtId="0" fontId="35" fillId="5" borderId="4" xfId="14" applyFont="1" applyFill="1" applyBorder="1" applyAlignment="1">
      <alignment horizontal="left" vertical="center" wrapText="1"/>
    </xf>
    <xf numFmtId="0" fontId="61" fillId="4" borderId="2" xfId="14" applyFont="1" applyFill="1" applyBorder="1" applyAlignment="1">
      <alignment horizontal="center" vertical="center" wrapText="1"/>
    </xf>
    <xf numFmtId="0" fontId="61" fillId="4" borderId="3" xfId="14" applyFont="1" applyFill="1" applyBorder="1" applyAlignment="1">
      <alignment horizontal="center" vertical="center" wrapText="1"/>
    </xf>
    <xf numFmtId="0" fontId="61" fillId="4" borderId="4" xfId="14" applyFont="1" applyFill="1" applyBorder="1" applyAlignment="1">
      <alignment horizontal="center" vertical="center" wrapText="1"/>
    </xf>
    <xf numFmtId="0" fontId="61" fillId="4" borderId="7" xfId="14" applyFont="1" applyFill="1" applyBorder="1" applyAlignment="1">
      <alignment vertical="center" wrapText="1"/>
    </xf>
    <xf numFmtId="0" fontId="61" fillId="4" borderId="7" xfId="14" applyFont="1" applyFill="1" applyBorder="1" applyAlignment="1">
      <alignment horizontal="left" vertical="center" wrapText="1"/>
    </xf>
    <xf numFmtId="0" fontId="67" fillId="5" borderId="2" xfId="14" applyFont="1" applyFill="1" applyBorder="1" applyAlignment="1">
      <alignment horizontal="center" vertical="center"/>
    </xf>
    <xf numFmtId="0" fontId="67" fillId="5" borderId="3" xfId="14" applyFont="1" applyFill="1" applyBorder="1" applyAlignment="1">
      <alignment horizontal="center" vertical="center"/>
    </xf>
    <xf numFmtId="0" fontId="67" fillId="5" borderId="4" xfId="14" applyFont="1" applyFill="1" applyBorder="1" applyAlignment="1">
      <alignment horizontal="center" vertical="center"/>
    </xf>
    <xf numFmtId="0" fontId="87" fillId="5" borderId="2" xfId="14" applyFont="1" applyFill="1" applyBorder="1" applyAlignment="1">
      <alignment horizontal="center" vertical="center"/>
    </xf>
    <xf numFmtId="0" fontId="87" fillId="5" borderId="3" xfId="14" applyFont="1" applyFill="1" applyBorder="1" applyAlignment="1">
      <alignment horizontal="center" vertical="center"/>
    </xf>
    <xf numFmtId="0" fontId="87" fillId="5" borderId="4" xfId="14" applyFont="1" applyFill="1" applyBorder="1" applyAlignment="1">
      <alignment horizontal="center" vertical="center"/>
    </xf>
    <xf numFmtId="0" fontId="67" fillId="5" borderId="7" xfId="14" applyFont="1" applyFill="1" applyBorder="1" applyAlignment="1">
      <alignment horizontal="left" vertical="center" wrapText="1"/>
    </xf>
    <xf numFmtId="0" fontId="84" fillId="5" borderId="2" xfId="14" applyFont="1" applyFill="1" applyBorder="1" applyAlignment="1">
      <alignment horizontal="center" vertical="center"/>
    </xf>
    <xf numFmtId="0" fontId="84" fillId="5" borderId="3" xfId="14" applyFont="1" applyFill="1" applyBorder="1" applyAlignment="1">
      <alignment horizontal="center" vertical="center"/>
    </xf>
    <xf numFmtId="0" fontId="84" fillId="5" borderId="4" xfId="14" applyFont="1" applyFill="1" applyBorder="1" applyAlignment="1">
      <alignment horizontal="center" vertical="center"/>
    </xf>
    <xf numFmtId="0" fontId="84" fillId="4" borderId="2" xfId="14" applyFont="1" applyFill="1" applyBorder="1" applyAlignment="1">
      <alignment horizontal="center" vertical="center"/>
    </xf>
    <xf numFmtId="0" fontId="84" fillId="4" borderId="3" xfId="14" applyFont="1" applyFill="1" applyBorder="1" applyAlignment="1">
      <alignment horizontal="center" vertical="center"/>
    </xf>
    <xf numFmtId="0" fontId="84" fillId="4" borderId="4" xfId="14" applyFont="1" applyFill="1" applyBorder="1" applyAlignment="1">
      <alignment horizontal="center" vertical="center"/>
    </xf>
    <xf numFmtId="0" fontId="67" fillId="0" borderId="6" xfId="14" applyFont="1" applyBorder="1" applyAlignment="1">
      <alignment horizontal="center" vertical="center" wrapText="1"/>
    </xf>
    <xf numFmtId="0" fontId="67" fillId="4" borderId="6" xfId="14" applyFont="1" applyFill="1" applyBorder="1" applyAlignment="1">
      <alignment horizontal="center" vertical="center" wrapText="1"/>
    </xf>
    <xf numFmtId="0" fontId="67" fillId="0" borderId="8" xfId="14" applyFont="1" applyBorder="1" applyAlignment="1">
      <alignment horizontal="center" vertical="center" wrapText="1"/>
    </xf>
    <xf numFmtId="0" fontId="67" fillId="4" borderId="8" xfId="14" applyFont="1" applyFill="1" applyBorder="1" applyAlignment="1">
      <alignment horizontal="center" vertical="center" wrapText="1"/>
    </xf>
    <xf numFmtId="3" fontId="61" fillId="0" borderId="7" xfId="14" applyNumberFormat="1" applyFont="1" applyBorder="1" applyAlignment="1">
      <alignment horizontal="center" vertical="center" wrapText="1"/>
    </xf>
    <xf numFmtId="3" fontId="61" fillId="4" borderId="7" xfId="14" applyNumberFormat="1" applyFont="1" applyFill="1" applyBorder="1" applyAlignment="1">
      <alignment horizontal="center" vertical="center" wrapText="1"/>
    </xf>
    <xf numFmtId="3" fontId="1" fillId="0" borderId="0" xfId="14" applyNumberFormat="1"/>
    <xf numFmtId="0" fontId="82" fillId="0" borderId="7" xfId="14" applyFont="1" applyBorder="1" applyAlignment="1">
      <alignment horizontal="center" vertical="center" wrapText="1"/>
    </xf>
    <xf numFmtId="164" fontId="61" fillId="4" borderId="8" xfId="14" applyNumberFormat="1" applyFont="1" applyFill="1" applyBorder="1" applyAlignment="1">
      <alignment horizontal="center" vertical="center"/>
    </xf>
    <xf numFmtId="0" fontId="61" fillId="0" borderId="7" xfId="14" applyFont="1" applyBorder="1" applyAlignment="1">
      <alignment horizontal="center" vertical="center" wrapText="1"/>
    </xf>
    <xf numFmtId="0" fontId="67" fillId="5" borderId="2" xfId="14" applyFont="1" applyFill="1" applyBorder="1" applyAlignment="1">
      <alignment horizontal="center" vertical="center" wrapText="1"/>
    </xf>
    <xf numFmtId="0" fontId="67" fillId="5" borderId="3" xfId="14" applyFont="1" applyFill="1" applyBorder="1" applyAlignment="1">
      <alignment horizontal="center" vertical="center" wrapText="1"/>
    </xf>
    <xf numFmtId="0" fontId="67" fillId="5" borderId="4" xfId="14" applyFont="1" applyFill="1" applyBorder="1" applyAlignment="1">
      <alignment horizontal="center" vertical="center" wrapText="1"/>
    </xf>
    <xf numFmtId="0" fontId="35" fillId="0" borderId="20" xfId="14" applyFont="1" applyBorder="1" applyAlignment="1">
      <alignment horizontal="left" vertical="center" wrapText="1" indent="1"/>
    </xf>
    <xf numFmtId="3" fontId="61" fillId="0" borderId="6" xfId="14" applyNumberFormat="1" applyFont="1" applyBorder="1" applyAlignment="1">
      <alignment horizontal="center" vertical="center"/>
    </xf>
    <xf numFmtId="0" fontId="69" fillId="0" borderId="0" xfId="14" applyFont="1"/>
    <xf numFmtId="0" fontId="165" fillId="0" borderId="163" xfId="14" applyFont="1" applyBorder="1" applyAlignment="1">
      <alignment horizontal="left" vertical="center" wrapText="1" indent="1"/>
    </xf>
    <xf numFmtId="3" fontId="61" fillId="0" borderId="143" xfId="14" applyNumberFormat="1" applyFont="1" applyBorder="1" applyAlignment="1">
      <alignment horizontal="center" vertical="center"/>
    </xf>
    <xf numFmtId="3" fontId="61" fillId="0" borderId="164" xfId="14" applyNumberFormat="1" applyFont="1" applyBorder="1" applyAlignment="1">
      <alignment horizontal="center" vertical="center"/>
    </xf>
    <xf numFmtId="0" fontId="165" fillId="0" borderId="125" xfId="14" applyFont="1" applyBorder="1" applyAlignment="1">
      <alignment horizontal="left" vertical="center" wrapText="1" indent="1"/>
    </xf>
    <xf numFmtId="3" fontId="61" fillId="0" borderId="165" xfId="14" applyNumberFormat="1" applyFont="1" applyBorder="1" applyAlignment="1">
      <alignment horizontal="center" vertical="center"/>
    </xf>
    <xf numFmtId="3" fontId="61" fillId="0" borderId="166" xfId="14" applyNumberFormat="1" applyFont="1" applyBorder="1" applyAlignment="1">
      <alignment horizontal="center" vertical="center"/>
    </xf>
    <xf numFmtId="0" fontId="35" fillId="0" borderId="7" xfId="14" applyFont="1" applyBorder="1" applyAlignment="1">
      <alignment horizontal="left" vertical="center" wrapText="1" indent="1"/>
    </xf>
    <xf numFmtId="3" fontId="61" fillId="0" borderId="8" xfId="14" applyNumberFormat="1" applyFont="1" applyBorder="1" applyAlignment="1">
      <alignment horizontal="center" vertical="center"/>
    </xf>
    <xf numFmtId="0" fontId="165" fillId="0" borderId="7" xfId="14" applyFont="1" applyBorder="1" applyAlignment="1">
      <alignment horizontal="left" vertical="center" wrapText="1" indent="1"/>
    </xf>
    <xf numFmtId="3" fontId="66" fillId="0" borderId="8" xfId="14" applyNumberFormat="1" applyFont="1" applyBorder="1" applyAlignment="1">
      <alignment horizontal="center" vertical="center"/>
    </xf>
    <xf numFmtId="0" fontId="166" fillId="0" borderId="20" xfId="14" applyFont="1" applyBorder="1" applyAlignment="1">
      <alignment horizontal="left" vertical="center" wrapText="1" indent="1"/>
    </xf>
    <xf numFmtId="0" fontId="61" fillId="4" borderId="5" xfId="14" applyFont="1" applyFill="1" applyBorder="1" applyAlignment="1">
      <alignment vertical="center" wrapText="1"/>
    </xf>
    <xf numFmtId="0" fontId="36" fillId="0" borderId="52" xfId="14" applyFont="1" applyBorder="1" applyAlignment="1">
      <alignment vertical="center" wrapText="1"/>
    </xf>
    <xf numFmtId="0" fontId="36" fillId="0" borderId="21" xfId="14" applyFont="1" applyBorder="1" applyAlignment="1">
      <alignment vertical="center" wrapText="1"/>
    </xf>
    <xf numFmtId="0" fontId="36" fillId="0" borderId="53" xfId="14" applyFont="1" applyBorder="1" applyAlignment="1">
      <alignment vertical="center" wrapText="1"/>
    </xf>
    <xf numFmtId="0" fontId="61" fillId="4" borderId="20" xfId="14" applyFont="1" applyFill="1" applyBorder="1" applyAlignment="1">
      <alignment vertical="center" wrapText="1"/>
    </xf>
    <xf numFmtId="0" fontId="36" fillId="0" borderId="51" xfId="14" applyFont="1" applyBorder="1" applyAlignment="1">
      <alignment vertical="center" wrapText="1"/>
    </xf>
    <xf numFmtId="0" fontId="36" fillId="0" borderId="0" xfId="14" applyFont="1" applyAlignment="1">
      <alignment vertical="center" wrapText="1"/>
    </xf>
    <xf numFmtId="0" fontId="36" fillId="0" borderId="6" xfId="14" applyFont="1" applyBorder="1" applyAlignment="1">
      <alignment vertical="center" wrapText="1"/>
    </xf>
    <xf numFmtId="0" fontId="65" fillId="0" borderId="0" xfId="14" applyFont="1"/>
    <xf numFmtId="0" fontId="61" fillId="4" borderId="7" xfId="14" applyFont="1" applyFill="1" applyBorder="1" applyAlignment="1">
      <alignment vertical="center" wrapText="1"/>
    </xf>
    <xf numFmtId="0" fontId="36" fillId="0" borderId="19" xfId="14" applyFont="1" applyBorder="1" applyAlignment="1">
      <alignment vertical="center" wrapText="1"/>
    </xf>
    <xf numFmtId="0" fontId="36" fillId="0" borderId="18" xfId="14" applyFont="1" applyBorder="1" applyAlignment="1">
      <alignment vertical="center" wrapText="1"/>
    </xf>
    <xf numFmtId="0" fontId="36" fillId="0" borderId="8" xfId="14" applyFont="1" applyBorder="1" applyAlignment="1">
      <alignment vertical="center" wrapText="1"/>
    </xf>
    <xf numFmtId="0" fontId="19" fillId="3" borderId="7" xfId="14" applyFont="1" applyFill="1" applyBorder="1" applyAlignment="1">
      <alignment vertical="center" wrapText="1"/>
    </xf>
    <xf numFmtId="3" fontId="67" fillId="0" borderId="8" xfId="14" applyNumberFormat="1" applyFont="1" applyBorder="1" applyAlignment="1">
      <alignment horizontal="center" vertical="center"/>
    </xf>
    <xf numFmtId="3" fontId="67" fillId="3" borderId="8" xfId="14" applyNumberFormat="1" applyFont="1" applyFill="1" applyBorder="1" applyAlignment="1">
      <alignment horizontal="center" vertical="center"/>
    </xf>
    <xf numFmtId="0" fontId="1" fillId="4" borderId="0" xfId="14" applyFill="1"/>
    <xf numFmtId="0" fontId="61" fillId="5" borderId="7" xfId="14" applyFont="1" applyFill="1" applyBorder="1" applyAlignment="1">
      <alignment horizontal="left" vertical="center" wrapText="1"/>
    </xf>
    <xf numFmtId="9" fontId="87" fillId="4" borderId="2" xfId="14" applyNumberFormat="1" applyFont="1" applyFill="1" applyBorder="1" applyAlignment="1">
      <alignment horizontal="center" vertical="center"/>
    </xf>
    <xf numFmtId="9" fontId="87" fillId="4" borderId="3" xfId="14" applyNumberFormat="1" applyFont="1" applyFill="1" applyBorder="1" applyAlignment="1">
      <alignment horizontal="center" vertical="center"/>
    </xf>
    <xf numFmtId="9" fontId="87" fillId="4" borderId="4" xfId="14" applyNumberFormat="1" applyFont="1" applyFill="1" applyBorder="1" applyAlignment="1">
      <alignment horizontal="center" vertical="center"/>
    </xf>
    <xf numFmtId="1" fontId="87" fillId="0" borderId="1" xfId="14" applyNumberFormat="1" applyFont="1" applyBorder="1" applyAlignment="1">
      <alignment vertical="center"/>
    </xf>
    <xf numFmtId="9" fontId="84" fillId="4" borderId="1" xfId="14" applyNumberFormat="1" applyFont="1" applyFill="1" applyBorder="1" applyAlignment="1">
      <alignment vertical="center"/>
    </xf>
    <xf numFmtId="0" fontId="84" fillId="4" borderId="2" xfId="14" applyFont="1" applyFill="1" applyBorder="1" applyAlignment="1">
      <alignment horizontal="left" vertical="center" wrapText="1"/>
    </xf>
    <xf numFmtId="0" fontId="84" fillId="4" borderId="3" xfId="14" applyFont="1" applyFill="1" applyBorder="1" applyAlignment="1">
      <alignment horizontal="left" vertical="center" wrapText="1"/>
    </xf>
    <xf numFmtId="0" fontId="84" fillId="4" borderId="4" xfId="14" applyFont="1" applyFill="1" applyBorder="1" applyAlignment="1">
      <alignment horizontal="left" vertical="center" wrapText="1"/>
    </xf>
    <xf numFmtId="3" fontId="61" fillId="4" borderId="8" xfId="14" applyNumberFormat="1" applyFont="1" applyFill="1" applyBorder="1" applyAlignment="1">
      <alignment horizontal="center" vertical="center" wrapText="1"/>
    </xf>
    <xf numFmtId="0" fontId="35" fillId="4" borderId="52" xfId="14" applyFont="1" applyFill="1" applyBorder="1" applyAlignment="1">
      <alignment horizontal="left" vertical="center" wrapText="1"/>
    </xf>
    <xf numFmtId="0" fontId="35" fillId="4" borderId="21" xfId="14" applyFont="1" applyFill="1" applyBorder="1" applyAlignment="1">
      <alignment horizontal="left" vertical="center" wrapText="1"/>
    </xf>
    <xf numFmtId="0" fontId="35" fillId="4" borderId="53" xfId="14" applyFont="1" applyFill="1" applyBorder="1" applyAlignment="1">
      <alignment horizontal="left" vertical="center" wrapText="1"/>
    </xf>
    <xf numFmtId="0" fontId="35" fillId="4" borderId="51" xfId="14" applyFont="1" applyFill="1" applyBorder="1" applyAlignment="1">
      <alignment horizontal="left" vertical="center" wrapText="1"/>
    </xf>
    <xf numFmtId="0" fontId="35" fillId="4" borderId="0" xfId="14" applyFont="1" applyFill="1" applyAlignment="1">
      <alignment horizontal="left" vertical="center" wrapText="1"/>
    </xf>
    <xf numFmtId="0" fontId="35" fillId="4" borderId="6" xfId="14" applyFont="1" applyFill="1" applyBorder="1" applyAlignment="1">
      <alignment horizontal="left" vertical="center" wrapText="1"/>
    </xf>
    <xf numFmtId="0" fontId="35" fillId="4" borderId="19" xfId="14" applyFont="1" applyFill="1" applyBorder="1" applyAlignment="1">
      <alignment horizontal="left" vertical="center" wrapText="1"/>
    </xf>
    <xf numFmtId="0" fontId="35" fillId="4" borderId="18" xfId="14" applyFont="1" applyFill="1" applyBorder="1" applyAlignment="1">
      <alignment horizontal="left" vertical="center" wrapText="1"/>
    </xf>
    <xf numFmtId="0" fontId="35" fillId="4" borderId="8" xfId="14" applyFont="1" applyFill="1" applyBorder="1" applyAlignment="1">
      <alignment horizontal="left" vertical="center" wrapText="1"/>
    </xf>
    <xf numFmtId="9" fontId="87" fillId="0" borderId="1" xfId="14" applyNumberFormat="1" applyFont="1" applyBorder="1" applyAlignment="1">
      <alignment vertical="center"/>
    </xf>
    <xf numFmtId="0" fontId="84" fillId="4" borderId="1" xfId="14" applyFont="1" applyFill="1" applyBorder="1" applyAlignment="1">
      <alignment vertical="center"/>
    </xf>
    <xf numFmtId="0" fontId="87" fillId="4" borderId="2" xfId="14" applyFont="1" applyFill="1" applyBorder="1" applyAlignment="1">
      <alignment horizontal="center" vertical="center"/>
    </xf>
    <xf numFmtId="0" fontId="87" fillId="4" borderId="4" xfId="14" applyFont="1" applyFill="1" applyBorder="1" applyAlignment="1">
      <alignment horizontal="center" vertical="center"/>
    </xf>
    <xf numFmtId="0" fontId="61" fillId="4" borderId="52" xfId="14" applyFont="1" applyFill="1" applyBorder="1" applyAlignment="1">
      <alignment horizontal="center" vertical="center"/>
    </xf>
    <xf numFmtId="0" fontId="61" fillId="4" borderId="21" xfId="14" applyFont="1" applyFill="1" applyBorder="1" applyAlignment="1">
      <alignment horizontal="center" vertical="center"/>
    </xf>
    <xf numFmtId="0" fontId="61" fillId="4" borderId="53" xfId="14" applyFont="1" applyFill="1" applyBorder="1" applyAlignment="1">
      <alignment horizontal="center" vertical="center"/>
    </xf>
    <xf numFmtId="0" fontId="61" fillId="4" borderId="51" xfId="14" applyFont="1" applyFill="1" applyBorder="1" applyAlignment="1">
      <alignment horizontal="center" vertical="center"/>
    </xf>
    <xf numFmtId="0" fontId="61" fillId="4" borderId="0" xfId="14" applyFont="1" applyFill="1" applyAlignment="1">
      <alignment horizontal="center" vertical="center"/>
    </xf>
    <xf numFmtId="0" fontId="61" fillId="4" borderId="6" xfId="14" applyFont="1" applyFill="1" applyBorder="1" applyAlignment="1">
      <alignment horizontal="center" vertical="center"/>
    </xf>
    <xf numFmtId="0" fontId="61" fillId="4" borderId="19" xfId="14" applyFont="1" applyFill="1" applyBorder="1" applyAlignment="1">
      <alignment horizontal="center" vertical="center"/>
    </xf>
    <xf numFmtId="0" fontId="61" fillId="4" borderId="18" xfId="14" applyFont="1" applyFill="1" applyBorder="1" applyAlignment="1">
      <alignment horizontal="center" vertical="center"/>
    </xf>
    <xf numFmtId="0" fontId="61" fillId="4" borderId="8" xfId="14" applyFont="1" applyFill="1" applyBorder="1" applyAlignment="1">
      <alignment horizontal="center" vertical="center"/>
    </xf>
    <xf numFmtId="0" fontId="61" fillId="5" borderId="1" xfId="14" applyFont="1" applyFill="1" applyBorder="1" applyAlignment="1">
      <alignment horizontal="left" vertical="center" wrapText="1"/>
    </xf>
    <xf numFmtId="9" fontId="87" fillId="7" borderId="2" xfId="14" applyNumberFormat="1" applyFont="1" applyFill="1" applyBorder="1" applyAlignment="1">
      <alignment horizontal="center" vertical="center"/>
    </xf>
    <xf numFmtId="9" fontId="87" fillId="7" borderId="3" xfId="14" applyNumberFormat="1" applyFont="1" applyFill="1" applyBorder="1" applyAlignment="1">
      <alignment horizontal="center" vertical="center"/>
    </xf>
    <xf numFmtId="9" fontId="87" fillId="7" borderId="4" xfId="14" applyNumberFormat="1" applyFont="1" applyFill="1" applyBorder="1" applyAlignment="1">
      <alignment horizontal="center" vertical="center"/>
    </xf>
    <xf numFmtId="0" fontId="29" fillId="0" borderId="7" xfId="14" applyFont="1" applyBorder="1" applyAlignment="1">
      <alignment horizontal="left" vertical="center" wrapText="1"/>
    </xf>
    <xf numFmtId="0" fontId="1" fillId="7" borderId="0" xfId="14" applyFill="1"/>
    <xf numFmtId="9" fontId="58" fillId="7" borderId="2" xfId="14" applyNumberFormat="1" applyFont="1" applyFill="1" applyBorder="1" applyAlignment="1">
      <alignment horizontal="center" vertical="center" wrapText="1"/>
    </xf>
    <xf numFmtId="9" fontId="58" fillId="7" borderId="4" xfId="14" applyNumberFormat="1" applyFont="1" applyFill="1" applyBorder="1" applyAlignment="1">
      <alignment horizontal="center" vertical="center" wrapText="1"/>
    </xf>
    <xf numFmtId="0" fontId="60" fillId="4" borderId="7" xfId="14" applyFont="1" applyFill="1" applyBorder="1" applyAlignment="1">
      <alignment horizontal="left" vertical="center" wrapText="1"/>
    </xf>
    <xf numFmtId="0" fontId="60" fillId="0" borderId="7" xfId="14" applyFont="1" applyBorder="1" applyAlignment="1">
      <alignment horizontal="center" vertical="center" wrapText="1"/>
    </xf>
    <xf numFmtId="0" fontId="60" fillId="4" borderId="7" xfId="14" applyFont="1" applyFill="1" applyBorder="1" applyAlignment="1">
      <alignment horizontal="center" vertical="center" wrapText="1"/>
    </xf>
    <xf numFmtId="3" fontId="60" fillId="0" borderId="7" xfId="14" applyNumberFormat="1" applyFont="1" applyBorder="1" applyAlignment="1">
      <alignment horizontal="center" vertical="center" wrapText="1"/>
    </xf>
    <xf numFmtId="3" fontId="60" fillId="4" borderId="7" xfId="14" applyNumberFormat="1" applyFont="1" applyFill="1" applyBorder="1" applyAlignment="1">
      <alignment horizontal="center" vertical="center" wrapText="1"/>
    </xf>
    <xf numFmtId="164" fontId="60" fillId="4" borderId="8" xfId="14" applyNumberFormat="1" applyFont="1" applyFill="1" applyBorder="1" applyAlignment="1">
      <alignment horizontal="center" vertical="center"/>
    </xf>
    <xf numFmtId="0" fontId="60" fillId="4" borderId="5" xfId="14" applyFont="1" applyFill="1" applyBorder="1" applyAlignment="1">
      <alignment horizontal="center" vertical="center" wrapText="1"/>
    </xf>
    <xf numFmtId="0" fontId="62" fillId="0" borderId="6" xfId="14" applyFont="1" applyBorder="1" applyAlignment="1">
      <alignment horizontal="center" vertical="center" wrapText="1"/>
    </xf>
    <xf numFmtId="0" fontId="62" fillId="4" borderId="6" xfId="14" applyFont="1" applyFill="1" applyBorder="1" applyAlignment="1">
      <alignment horizontal="center" vertical="center" wrapText="1"/>
    </xf>
    <xf numFmtId="0" fontId="62" fillId="0" borderId="8" xfId="14" applyFont="1" applyBorder="1" applyAlignment="1">
      <alignment horizontal="center" vertical="center" wrapText="1"/>
    </xf>
    <xf numFmtId="0" fontId="62" fillId="4" borderId="8" xfId="14" applyFont="1" applyFill="1" applyBorder="1" applyAlignment="1">
      <alignment horizontal="center" vertical="center" wrapText="1"/>
    </xf>
    <xf numFmtId="0" fontId="36" fillId="0" borderId="7" xfId="14" applyFont="1" applyBorder="1" applyAlignment="1">
      <alignment horizontal="left" vertical="center" wrapText="1" indent="1"/>
    </xf>
    <xf numFmtId="3" fontId="60" fillId="0" borderId="8" xfId="14" applyNumberFormat="1" applyFont="1" applyBorder="1" applyAlignment="1">
      <alignment horizontal="center" vertical="center"/>
    </xf>
    <xf numFmtId="0" fontId="44" fillId="0" borderId="7" xfId="14" applyFont="1" applyBorder="1" applyAlignment="1">
      <alignment horizontal="left" vertical="center" wrapText="1" indent="1"/>
    </xf>
    <xf numFmtId="3" fontId="64" fillId="0" borderId="8" xfId="14" applyNumberFormat="1" applyFont="1" applyBorder="1" applyAlignment="1">
      <alignment horizontal="center" vertical="center"/>
    </xf>
    <xf numFmtId="0" fontId="58" fillId="5" borderId="2" xfId="14" applyFont="1" applyFill="1" applyBorder="1" applyAlignment="1">
      <alignment horizontal="center" vertical="center"/>
    </xf>
    <xf numFmtId="0" fontId="58" fillId="5" borderId="3" xfId="14" applyFont="1" applyFill="1" applyBorder="1" applyAlignment="1">
      <alignment horizontal="center" vertical="center"/>
    </xf>
    <xf numFmtId="0" fontId="58" fillId="5" borderId="4" xfId="14" applyFont="1" applyFill="1" applyBorder="1" applyAlignment="1">
      <alignment horizontal="center" vertical="center"/>
    </xf>
    <xf numFmtId="0" fontId="87" fillId="5" borderId="7" xfId="14" applyFont="1" applyFill="1" applyBorder="1" applyAlignment="1">
      <alignment horizontal="left" vertical="center" wrapText="1"/>
    </xf>
    <xf numFmtId="9" fontId="87" fillId="0" borderId="2" xfId="14" applyNumberFormat="1" applyFont="1" applyBorder="1" applyAlignment="1">
      <alignment horizontal="center" vertical="center"/>
    </xf>
    <xf numFmtId="9" fontId="87" fillId="0" borderId="3" xfId="14" applyNumberFormat="1" applyFont="1" applyBorder="1" applyAlignment="1">
      <alignment horizontal="center" vertical="center"/>
    </xf>
    <xf numFmtId="9" fontId="87" fillId="0" borderId="4" xfId="14" applyNumberFormat="1" applyFont="1" applyBorder="1" applyAlignment="1">
      <alignment horizontal="center" vertical="center"/>
    </xf>
    <xf numFmtId="9" fontId="58" fillId="0" borderId="2" xfId="14" applyNumberFormat="1" applyFont="1" applyBorder="1" applyAlignment="1">
      <alignment horizontal="center" vertical="center" wrapText="1"/>
    </xf>
    <xf numFmtId="9" fontId="58" fillId="0" borderId="4" xfId="14" applyNumberFormat="1" applyFont="1" applyBorder="1" applyAlignment="1">
      <alignment horizontal="center" vertical="center" wrapText="1"/>
    </xf>
    <xf numFmtId="0" fontId="60" fillId="0" borderId="7" xfId="14" applyFont="1" applyBorder="1" applyAlignment="1">
      <alignment horizontal="center" vertical="center"/>
    </xf>
    <xf numFmtId="0" fontId="166" fillId="0" borderId="1" xfId="14" applyFont="1" applyBorder="1" applyAlignment="1">
      <alignment horizontal="left" vertical="center" wrapText="1" indent="1"/>
    </xf>
    <xf numFmtId="168" fontId="66" fillId="0" borderId="8" xfId="14" applyNumberFormat="1" applyFont="1" applyBorder="1" applyAlignment="1">
      <alignment horizontal="center" vertical="center"/>
    </xf>
    <xf numFmtId="164" fontId="66" fillId="0" borderId="8" xfId="14" applyNumberFormat="1" applyFont="1" applyBorder="1" applyAlignment="1">
      <alignment horizontal="center" vertical="center"/>
    </xf>
    <xf numFmtId="3" fontId="61" fillId="5" borderId="8" xfId="14" applyNumberFormat="1" applyFont="1" applyFill="1" applyBorder="1" applyAlignment="1">
      <alignment horizontal="center" vertical="center"/>
    </xf>
    <xf numFmtId="0" fontId="19" fillId="0" borderId="7" xfId="14" applyFont="1" applyBorder="1" applyAlignment="1">
      <alignment horizontal="left" vertical="center" wrapText="1" indent="1"/>
    </xf>
    <xf numFmtId="0" fontId="19" fillId="0" borderId="0" xfId="14" applyFont="1" applyAlignment="1">
      <alignment horizontal="left" vertical="center" wrapText="1" indent="1"/>
    </xf>
    <xf numFmtId="3" fontId="61" fillId="0" borderId="0" xfId="14" applyNumberFormat="1" applyFont="1" applyAlignment="1">
      <alignment horizontal="center" vertical="center"/>
    </xf>
    <xf numFmtId="0" fontId="19" fillId="0" borderId="0" xfId="14" applyFont="1" applyAlignment="1">
      <alignment horizontal="center" vertical="center" wrapText="1"/>
    </xf>
    <xf numFmtId="0" fontId="19" fillId="0" borderId="0" xfId="14" applyFont="1"/>
    <xf numFmtId="0" fontId="68" fillId="28" borderId="0" xfId="14" applyFont="1" applyFill="1" applyAlignment="1">
      <alignment horizontal="center"/>
    </xf>
    <xf numFmtId="0" fontId="68" fillId="28" borderId="0" xfId="14" applyFont="1" applyFill="1" applyAlignment="1">
      <alignment horizontal="center"/>
    </xf>
    <xf numFmtId="0" fontId="19" fillId="8" borderId="7" xfId="14" applyFont="1" applyFill="1" applyBorder="1" applyAlignment="1">
      <alignment vertical="center" wrapText="1"/>
    </xf>
    <xf numFmtId="3" fontId="67" fillId="8" borderId="8" xfId="14" applyNumberFormat="1" applyFont="1" applyFill="1" applyBorder="1" applyAlignment="1">
      <alignment horizontal="center" vertical="center"/>
    </xf>
  </cellXfs>
  <cellStyles count="15">
    <cellStyle name="Bad" xfId="3" builtinId="27"/>
    <cellStyle name="Bad 2" xfId="11" xr:uid="{88EEB832-4D09-4981-BFAF-D7C27992EB3A}"/>
    <cellStyle name="Comma" xfId="1" builtinId="3"/>
    <cellStyle name="Comma 2" xfId="4" xr:uid="{AB9702AB-6887-4E63-80C6-BD93AEF9EA28}"/>
    <cellStyle name="Comma 3" xfId="8" xr:uid="{32F4A9B1-BD5F-4590-863A-158A0314A216}"/>
    <cellStyle name="Normal" xfId="0" builtinId="0"/>
    <cellStyle name="Normal 10" xfId="5" xr:uid="{B068A976-F933-497E-922D-213E96D3E299}"/>
    <cellStyle name="Normal 10 2" xfId="14" xr:uid="{D9F672D6-3EB6-438F-971D-20704404DD31}"/>
    <cellStyle name="Normal 2" xfId="10" xr:uid="{991AECE7-6808-4A62-824F-4710E39B6943}"/>
    <cellStyle name="Normal 2 2" xfId="12" xr:uid="{5675E8F9-E82D-410B-B0BA-1B5B04860A29}"/>
    <cellStyle name="Normal 3" xfId="13" xr:uid="{DD55DC6C-8B2F-497D-815B-70127570EB53}"/>
    <cellStyle name="Normal 3 4" xfId="7" xr:uid="{F956CD32-8B82-49C9-93AF-79425E51A828}"/>
    <cellStyle name="Normal_Formati_permbledhese_Investimet 2007" xfId="6" xr:uid="{7AA11842-2219-465E-A05A-03FACED8473F}"/>
    <cellStyle name="Percent" xfId="2" builtinId="5"/>
    <cellStyle name="Percent 2" xfId="9" xr:uid="{D4FBB3A4-317E-4D2A-B0C7-C38411235B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966E-10D2-4E7B-B40E-9B0EB6AA7A1E}">
  <sheetPr>
    <outlinePr summaryBelow="0"/>
  </sheetPr>
  <dimension ref="A1:K411"/>
  <sheetViews>
    <sheetView workbookViewId="0">
      <selection activeCell="I18" sqref="I18"/>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1215</v>
      </c>
      <c r="E3" s="1243"/>
      <c r="F3" s="1243"/>
      <c r="G3" s="1243"/>
      <c r="H3" s="1094"/>
      <c r="I3" s="1094"/>
      <c r="J3" s="1094"/>
      <c r="K3" s="1094"/>
    </row>
    <row r="4" spans="1:11" ht="14.1" customHeight="1" x14ac:dyDescent="0.25">
      <c r="A4" s="1094"/>
      <c r="B4" s="1094"/>
      <c r="C4" s="1095" t="s">
        <v>984</v>
      </c>
      <c r="D4" s="1242" t="s">
        <v>1216</v>
      </c>
      <c r="E4" s="1243"/>
      <c r="F4" s="1243"/>
      <c r="G4" s="1243"/>
      <c r="H4" s="1094"/>
      <c r="I4" s="1094"/>
      <c r="J4" s="1094"/>
      <c r="K4" s="1094"/>
    </row>
    <row r="5" spans="1:11" ht="14.1" customHeight="1" x14ac:dyDescent="0.25">
      <c r="A5" s="1094"/>
      <c r="B5" s="1094"/>
      <c r="C5" s="1095" t="s">
        <v>2</v>
      </c>
      <c r="D5" s="1242" t="s">
        <v>1217</v>
      </c>
      <c r="E5" s="1243"/>
      <c r="F5" s="1243"/>
      <c r="G5" s="1243"/>
      <c r="H5" s="1094"/>
      <c r="I5" s="1094"/>
      <c r="J5" s="1094"/>
      <c r="K5" s="1094"/>
    </row>
    <row r="6" spans="1:11" ht="14.1" customHeight="1" x14ac:dyDescent="0.25">
      <c r="A6" s="1094"/>
      <c r="B6" s="1094"/>
      <c r="C6" s="1095" t="s">
        <v>4</v>
      </c>
      <c r="D6" s="1242" t="s">
        <v>1157</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49.5" customHeight="1" x14ac:dyDescent="0.25">
      <c r="A9" s="1094"/>
      <c r="B9" s="1094"/>
      <c r="C9" s="1248" t="s">
        <v>1218</v>
      </c>
      <c r="D9" s="1249"/>
      <c r="E9" s="1249"/>
      <c r="F9" s="1249"/>
      <c r="G9" s="1249"/>
      <c r="H9" s="1094"/>
      <c r="I9" s="1094"/>
      <c r="J9" s="1094"/>
      <c r="K9" s="1094"/>
    </row>
    <row r="10" spans="1:11" ht="27" customHeight="1" x14ac:dyDescent="0.25">
      <c r="A10" s="1094"/>
      <c r="B10" s="1094"/>
      <c r="C10" s="1096" t="s">
        <v>10</v>
      </c>
      <c r="D10" s="1236" t="s">
        <v>1219</v>
      </c>
      <c r="E10" s="1237"/>
      <c r="F10" s="1237"/>
      <c r="G10" s="1237"/>
      <c r="H10" s="1094"/>
      <c r="I10" s="1094"/>
      <c r="J10" s="1094"/>
      <c r="K10" s="1094"/>
    </row>
    <row r="11" spans="1:11" ht="22.5"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20.100000000000001" customHeight="1" x14ac:dyDescent="0.25">
      <c r="A13" s="1094"/>
      <c r="B13" s="1094"/>
      <c r="C13" s="1097" t="s">
        <v>1220</v>
      </c>
      <c r="D13" s="1101" t="s">
        <v>1221</v>
      </c>
      <c r="E13" s="1101" t="s">
        <v>1222</v>
      </c>
      <c r="F13" s="1101" t="s">
        <v>1223</v>
      </c>
      <c r="G13" s="1101" t="s">
        <v>1223</v>
      </c>
      <c r="H13" s="1094"/>
      <c r="I13" s="1094"/>
      <c r="J13" s="1094"/>
      <c r="K13" s="1094"/>
    </row>
    <row r="14" spans="1:11" ht="24.75" customHeight="1" x14ac:dyDescent="0.25">
      <c r="A14" s="1094"/>
      <c r="B14" s="1094"/>
      <c r="C14" s="1096" t="s">
        <v>646</v>
      </c>
      <c r="D14" s="1236" t="s">
        <v>1224</v>
      </c>
      <c r="E14" s="1237"/>
      <c r="F14" s="1237"/>
      <c r="G14" s="1237"/>
      <c r="H14" s="1094"/>
      <c r="I14" s="1094"/>
      <c r="J14" s="1094"/>
      <c r="K14" s="1094"/>
    </row>
    <row r="15" spans="1:11" x14ac:dyDescent="0.25">
      <c r="A15" s="1094"/>
      <c r="B15" s="1094"/>
      <c r="C15" s="1097" t="s">
        <v>1005</v>
      </c>
      <c r="D15" s="1098">
        <v>2024</v>
      </c>
      <c r="E15" s="1098">
        <v>2025</v>
      </c>
      <c r="F15" s="1098">
        <v>2026</v>
      </c>
      <c r="G15" s="1098">
        <v>2027</v>
      </c>
      <c r="H15" s="1094"/>
      <c r="I15" s="1094"/>
      <c r="J15" s="1094"/>
      <c r="K15" s="1094"/>
    </row>
    <row r="16" spans="1:11" ht="14.1" customHeight="1" x14ac:dyDescent="0.25">
      <c r="A16" s="1094"/>
      <c r="B16" s="1094"/>
      <c r="C16" s="1099"/>
      <c r="D16" s="1100" t="s">
        <v>13</v>
      </c>
      <c r="E16" s="1100" t="s">
        <v>14</v>
      </c>
      <c r="F16" s="1100" t="s">
        <v>14</v>
      </c>
      <c r="G16" s="1100" t="s">
        <v>14</v>
      </c>
      <c r="H16" s="1094"/>
      <c r="I16" s="1094"/>
      <c r="J16" s="1094"/>
      <c r="K16" s="1094"/>
    </row>
    <row r="17" spans="1:11" ht="20.100000000000001" customHeight="1" x14ac:dyDescent="0.25">
      <c r="A17" s="1094"/>
      <c r="B17" s="1094"/>
      <c r="C17" s="1097" t="s">
        <v>1225</v>
      </c>
      <c r="D17" s="1101" t="s">
        <v>1226</v>
      </c>
      <c r="E17" s="1101" t="s">
        <v>1227</v>
      </c>
      <c r="F17" s="1101" t="s">
        <v>1228</v>
      </c>
      <c r="G17" s="1101" t="s">
        <v>1228</v>
      </c>
      <c r="H17" s="1094"/>
      <c r="I17" s="1094"/>
      <c r="J17" s="1094"/>
      <c r="K17" s="1094"/>
    </row>
    <row r="18" spans="1:11" ht="20.100000000000001" customHeight="1" x14ac:dyDescent="0.25">
      <c r="A18" s="1094"/>
      <c r="B18" s="1094"/>
      <c r="C18" s="1097" t="s">
        <v>1229</v>
      </c>
      <c r="D18" s="1101" t="s">
        <v>115</v>
      </c>
      <c r="E18" s="1101" t="s">
        <v>1230</v>
      </c>
      <c r="F18" s="1101" t="s">
        <v>1118</v>
      </c>
      <c r="G18" s="1101" t="s">
        <v>1118</v>
      </c>
      <c r="H18" s="1094"/>
      <c r="I18" s="1094"/>
      <c r="J18" s="1094"/>
      <c r="K18" s="1094"/>
    </row>
    <row r="19" spans="1:11" ht="30.95" customHeight="1" x14ac:dyDescent="0.25">
      <c r="A19" s="1094"/>
      <c r="B19" s="1094"/>
      <c r="C19" s="1097" t="s">
        <v>1231</v>
      </c>
      <c r="D19" s="1101" t="s">
        <v>1232</v>
      </c>
      <c r="E19" s="1101" t="s">
        <v>1233</v>
      </c>
      <c r="F19" s="1101" t="s">
        <v>1233</v>
      </c>
      <c r="G19" s="1101" t="s">
        <v>1233</v>
      </c>
      <c r="H19" s="1094"/>
      <c r="I19" s="1094"/>
      <c r="J19" s="1094"/>
      <c r="K19" s="1094"/>
    </row>
    <row r="20" spans="1:11" ht="14.1" customHeight="1" x14ac:dyDescent="0.25">
      <c r="A20" s="1094"/>
      <c r="B20" s="1094"/>
      <c r="C20" s="1234" t="s">
        <v>1019</v>
      </c>
      <c r="D20" s="1235"/>
      <c r="E20" s="1235"/>
      <c r="F20" s="1235"/>
      <c r="G20" s="1235"/>
      <c r="H20" s="1094"/>
      <c r="I20" s="1094"/>
      <c r="J20" s="1094"/>
      <c r="K20" s="1094"/>
    </row>
    <row r="21" spans="1:11" ht="14.1" customHeight="1" x14ac:dyDescent="0.25">
      <c r="A21" s="1094"/>
      <c r="B21" s="1094"/>
      <c r="C21" s="1102" t="s">
        <v>1234</v>
      </c>
      <c r="D21" s="1234" t="s">
        <v>1235</v>
      </c>
      <c r="E21" s="1235"/>
      <c r="F21" s="1235"/>
      <c r="G21" s="1235"/>
      <c r="H21" s="1094"/>
      <c r="I21" s="1094"/>
      <c r="J21" s="1094"/>
      <c r="K21" s="1094"/>
    </row>
    <row r="22" spans="1:11" x14ac:dyDescent="0.25">
      <c r="A22" s="1094"/>
      <c r="B22" s="1094"/>
      <c r="C22" s="1103" t="s">
        <v>1022</v>
      </c>
      <c r="D22" s="1232" t="s">
        <v>1236</v>
      </c>
      <c r="E22" s="1233"/>
      <c r="F22" s="1233"/>
      <c r="G22" s="1233"/>
      <c r="H22" s="1094"/>
      <c r="I22" s="1094"/>
      <c r="J22" s="1094"/>
      <c r="K22" s="1094"/>
    </row>
    <row r="23" spans="1:11" ht="18" customHeight="1" x14ac:dyDescent="0.25">
      <c r="A23" s="1094"/>
      <c r="B23" s="1094"/>
      <c r="C23" s="1104" t="s">
        <v>1024</v>
      </c>
      <c r="D23" s="1230" t="s">
        <v>1237</v>
      </c>
      <c r="E23" s="1231"/>
      <c r="F23" s="1231"/>
      <c r="G23" s="1231"/>
      <c r="H23" s="1094"/>
      <c r="I23" s="1094"/>
      <c r="J23" s="1094"/>
      <c r="K23" s="1094"/>
    </row>
    <row r="24" spans="1:11" x14ac:dyDescent="0.25">
      <c r="A24" s="1094"/>
      <c r="B24" s="1094"/>
      <c r="C24" s="1104" t="s">
        <v>31</v>
      </c>
      <c r="D24" s="1230" t="s">
        <v>1238</v>
      </c>
      <c r="E24" s="1231"/>
      <c r="F24" s="1231"/>
      <c r="G24" s="1231"/>
      <c r="H24" s="1094"/>
      <c r="I24" s="1094"/>
      <c r="J24" s="1094"/>
      <c r="K24" s="1094"/>
    </row>
    <row r="25" spans="1:11" ht="15" customHeight="1" x14ac:dyDescent="0.25">
      <c r="A25" s="1094"/>
      <c r="B25" s="1094"/>
      <c r="C25" s="1105"/>
      <c r="D25" s="1106">
        <v>2024</v>
      </c>
      <c r="E25" s="1106">
        <v>2025</v>
      </c>
      <c r="F25" s="1106">
        <v>2026</v>
      </c>
      <c r="G25" s="1106">
        <v>2027</v>
      </c>
      <c r="H25" s="1094"/>
      <c r="I25" s="1094"/>
      <c r="J25" s="1094"/>
      <c r="K25" s="1094"/>
    </row>
    <row r="26" spans="1:11" ht="15" customHeight="1" x14ac:dyDescent="0.25">
      <c r="A26" s="1094"/>
      <c r="B26" s="1094"/>
      <c r="C26" s="1107"/>
      <c r="D26" s="1108" t="s">
        <v>13</v>
      </c>
      <c r="E26" s="1108" t="s">
        <v>14</v>
      </c>
      <c r="F26" s="1108" t="s">
        <v>14</v>
      </c>
      <c r="G26" s="1108" t="s">
        <v>14</v>
      </c>
      <c r="H26" s="1094"/>
      <c r="I26" s="1094"/>
      <c r="J26" s="1094"/>
      <c r="K26" s="1094"/>
    </row>
    <row r="27" spans="1:11" ht="14.1" customHeight="1" x14ac:dyDescent="0.25">
      <c r="A27" s="1094"/>
      <c r="B27" s="1094"/>
      <c r="C27" s="1097" t="s">
        <v>33</v>
      </c>
      <c r="D27" s="1101" t="s">
        <v>1222</v>
      </c>
      <c r="E27" s="1101" t="s">
        <v>1222</v>
      </c>
      <c r="F27" s="1101" t="s">
        <v>1223</v>
      </c>
      <c r="G27" s="1101" t="s">
        <v>1223</v>
      </c>
      <c r="H27" s="1094"/>
      <c r="I27" s="1094"/>
      <c r="J27" s="1094"/>
      <c r="K27" s="1094"/>
    </row>
    <row r="28" spans="1:11" ht="14.1" customHeight="1" x14ac:dyDescent="0.25">
      <c r="A28" s="1094"/>
      <c r="B28" s="1094"/>
      <c r="C28" s="1097" t="s">
        <v>1029</v>
      </c>
      <c r="D28" s="1101" t="s">
        <v>1239</v>
      </c>
      <c r="E28" s="1101" t="s">
        <v>1240</v>
      </c>
      <c r="F28" s="1101" t="s">
        <v>1241</v>
      </c>
      <c r="G28" s="1101" t="s">
        <v>1242</v>
      </c>
      <c r="H28" s="1094"/>
      <c r="I28" s="1094"/>
      <c r="J28" s="1094"/>
      <c r="K28" s="1094"/>
    </row>
    <row r="29" spans="1:11" ht="14.1" customHeight="1" x14ac:dyDescent="0.25">
      <c r="A29" s="1094"/>
      <c r="B29" s="1094"/>
      <c r="C29" s="1097" t="s">
        <v>1032</v>
      </c>
      <c r="D29" s="1101" t="s">
        <v>1243</v>
      </c>
      <c r="E29" s="1101" t="s">
        <v>1244</v>
      </c>
      <c r="F29" s="1101" t="s">
        <v>1245</v>
      </c>
      <c r="G29" s="1101" t="s">
        <v>1246</v>
      </c>
      <c r="H29" s="1094"/>
      <c r="I29" s="1094"/>
      <c r="J29" s="1094"/>
      <c r="K29" s="1094"/>
    </row>
    <row r="30" spans="1:11" ht="14.1" customHeight="1" x14ac:dyDescent="0.25">
      <c r="A30" s="1094"/>
      <c r="B30" s="1094"/>
      <c r="C30" s="1097" t="s">
        <v>1037</v>
      </c>
      <c r="D30" s="1101" t="s">
        <v>1038</v>
      </c>
      <c r="E30" s="1101" t="s">
        <v>1039</v>
      </c>
      <c r="F30" s="1101" t="s">
        <v>1247</v>
      </c>
      <c r="G30" s="1101" t="s">
        <v>1039</v>
      </c>
      <c r="H30" s="1094"/>
      <c r="I30" s="1094"/>
      <c r="J30" s="1094"/>
      <c r="K30" s="1094"/>
    </row>
    <row r="31" spans="1:11" ht="14.1" customHeight="1" x14ac:dyDescent="0.25">
      <c r="A31" s="1094"/>
      <c r="B31" s="1094"/>
      <c r="C31" s="1097" t="s">
        <v>1042</v>
      </c>
      <c r="D31" s="1101" t="s">
        <v>1038</v>
      </c>
      <c r="E31" s="1101" t="s">
        <v>1248</v>
      </c>
      <c r="F31" s="1101" t="s">
        <v>1249</v>
      </c>
      <c r="G31" s="1101" t="s">
        <v>1250</v>
      </c>
      <c r="H31" s="1094"/>
      <c r="I31" s="1094"/>
      <c r="J31" s="1094"/>
      <c r="K31" s="1094"/>
    </row>
    <row r="32" spans="1:11" ht="14.1" customHeight="1" x14ac:dyDescent="0.25">
      <c r="A32" s="1094"/>
      <c r="B32" s="1094"/>
      <c r="C32" s="1097" t="s">
        <v>39</v>
      </c>
      <c r="D32" s="1101" t="s">
        <v>1038</v>
      </c>
      <c r="E32" s="1101" t="s">
        <v>1248</v>
      </c>
      <c r="F32" s="1101" t="s">
        <v>1251</v>
      </c>
      <c r="G32" s="1101" t="s">
        <v>1250</v>
      </c>
      <c r="H32" s="1094"/>
      <c r="I32" s="1094"/>
      <c r="J32" s="1094"/>
      <c r="K32" s="1094"/>
    </row>
    <row r="33" spans="1:11" ht="14.1" customHeight="1" x14ac:dyDescent="0.25">
      <c r="A33" s="1094"/>
      <c r="B33" s="1094"/>
      <c r="C33" s="1228" t="s">
        <v>1046</v>
      </c>
      <c r="D33" s="1229"/>
      <c r="E33" s="1229"/>
      <c r="F33" s="1229"/>
      <c r="G33" s="1229"/>
      <c r="H33" s="1094"/>
      <c r="I33" s="1094"/>
      <c r="J33" s="1094"/>
      <c r="K33" s="1094"/>
    </row>
    <row r="34" spans="1:11" ht="14.1" customHeight="1" x14ac:dyDescent="0.25">
      <c r="A34" s="1094"/>
      <c r="B34" s="1094"/>
      <c r="C34" s="1105"/>
      <c r="D34" s="1106">
        <v>2024</v>
      </c>
      <c r="E34" s="1106">
        <v>2025</v>
      </c>
      <c r="F34" s="1106">
        <v>2026</v>
      </c>
      <c r="G34" s="1106">
        <v>2027</v>
      </c>
      <c r="H34" s="1094"/>
      <c r="I34" s="1094"/>
      <c r="J34" s="1094"/>
      <c r="K34" s="1094"/>
    </row>
    <row r="35" spans="1:11" ht="14.1" customHeight="1" x14ac:dyDescent="0.25">
      <c r="A35" s="1094"/>
      <c r="B35" s="1094"/>
      <c r="C35" s="1107"/>
      <c r="D35" s="1108" t="s">
        <v>13</v>
      </c>
      <c r="E35" s="1108" t="s">
        <v>14</v>
      </c>
      <c r="F35" s="1108" t="s">
        <v>14</v>
      </c>
      <c r="G35" s="1108" t="s">
        <v>14</v>
      </c>
      <c r="H35" s="1094"/>
      <c r="I35" s="1094"/>
      <c r="J35" s="1094"/>
      <c r="K35" s="1094"/>
    </row>
    <row r="36" spans="1:11" ht="14.1" customHeight="1" x14ac:dyDescent="0.25">
      <c r="A36" s="1094"/>
      <c r="B36" s="1094"/>
      <c r="C36" s="1109" t="s">
        <v>1047</v>
      </c>
      <c r="D36" s="1110">
        <v>0</v>
      </c>
      <c r="E36" s="1110">
        <v>176704000</v>
      </c>
      <c r="F36" s="1110">
        <v>176704000</v>
      </c>
      <c r="G36" s="1110">
        <v>176704000</v>
      </c>
      <c r="H36" s="1094"/>
      <c r="I36" s="1094"/>
      <c r="J36" s="1094"/>
      <c r="K36" s="1094"/>
    </row>
    <row r="37" spans="1:11" ht="14.1" customHeight="1" x14ac:dyDescent="0.25">
      <c r="A37" s="1094"/>
      <c r="B37" s="1094"/>
      <c r="C37" s="1109" t="s">
        <v>1048</v>
      </c>
      <c r="D37" s="1110">
        <v>0</v>
      </c>
      <c r="E37" s="1110">
        <v>176704000</v>
      </c>
      <c r="F37" s="1110">
        <v>176704000</v>
      </c>
      <c r="G37" s="1110">
        <v>176704000</v>
      </c>
      <c r="H37" s="1094"/>
      <c r="I37" s="1094"/>
      <c r="J37" s="1094"/>
      <c r="K37" s="1094"/>
    </row>
    <row r="38" spans="1:11" ht="14.1" customHeight="1" x14ac:dyDescent="0.25">
      <c r="A38" s="1094"/>
      <c r="B38" s="1094"/>
      <c r="C38" s="1109" t="s">
        <v>1049</v>
      </c>
      <c r="D38" s="1110">
        <v>0</v>
      </c>
      <c r="E38" s="1110">
        <v>0</v>
      </c>
      <c r="F38" s="1110">
        <v>0</v>
      </c>
      <c r="G38" s="1110">
        <v>0</v>
      </c>
      <c r="H38" s="1094"/>
      <c r="I38" s="1094"/>
      <c r="J38" s="1094"/>
      <c r="K38" s="1094"/>
    </row>
    <row r="39" spans="1:11" ht="14.1" customHeight="1" x14ac:dyDescent="0.25">
      <c r="A39" s="1094"/>
      <c r="B39" s="1094"/>
      <c r="C39" s="1109" t="s">
        <v>1050</v>
      </c>
      <c r="D39" s="1110">
        <v>0</v>
      </c>
      <c r="E39" s="1110">
        <v>25176000</v>
      </c>
      <c r="F39" s="1110">
        <v>25176000</v>
      </c>
      <c r="G39" s="1110">
        <v>25176000</v>
      </c>
      <c r="H39" s="1094"/>
      <c r="I39" s="1094"/>
      <c r="J39" s="1094"/>
      <c r="K39" s="1094"/>
    </row>
    <row r="40" spans="1:11" ht="14.1" customHeight="1" x14ac:dyDescent="0.25">
      <c r="A40" s="1094"/>
      <c r="B40" s="1094"/>
      <c r="C40" s="1109" t="s">
        <v>1048</v>
      </c>
      <c r="D40" s="1110">
        <v>0</v>
      </c>
      <c r="E40" s="1110">
        <v>25176000</v>
      </c>
      <c r="F40" s="1110">
        <v>25176000</v>
      </c>
      <c r="G40" s="1110">
        <v>25176000</v>
      </c>
      <c r="H40" s="1094"/>
      <c r="I40" s="1094"/>
      <c r="J40" s="1094"/>
      <c r="K40" s="1094"/>
    </row>
    <row r="41" spans="1:11" ht="14.1" customHeight="1" x14ac:dyDescent="0.25">
      <c r="A41" s="1094"/>
      <c r="B41" s="1094"/>
      <c r="C41" s="1109" t="s">
        <v>1049</v>
      </c>
      <c r="D41" s="1110">
        <v>0</v>
      </c>
      <c r="E41" s="1110">
        <v>0</v>
      </c>
      <c r="F41" s="1110">
        <v>0</v>
      </c>
      <c r="G41" s="1110">
        <v>0</v>
      </c>
      <c r="H41" s="1094"/>
      <c r="I41" s="1094"/>
      <c r="J41" s="1094"/>
      <c r="K41" s="1094"/>
    </row>
    <row r="42" spans="1:11" ht="14.1" customHeight="1" x14ac:dyDescent="0.25">
      <c r="A42" s="1094"/>
      <c r="B42" s="1094"/>
      <c r="C42" s="1109" t="s">
        <v>1051</v>
      </c>
      <c r="D42" s="1110">
        <v>0</v>
      </c>
      <c r="E42" s="1110">
        <v>47930000</v>
      </c>
      <c r="F42" s="1110">
        <v>46930000</v>
      </c>
      <c r="G42" s="1110">
        <v>45588000</v>
      </c>
      <c r="H42" s="1094"/>
      <c r="I42" s="1094"/>
      <c r="J42" s="1094"/>
      <c r="K42" s="1094"/>
    </row>
    <row r="43" spans="1:11" ht="14.1" customHeight="1" x14ac:dyDescent="0.25">
      <c r="A43" s="1094"/>
      <c r="B43" s="1094"/>
      <c r="C43" s="1109" t="s">
        <v>1048</v>
      </c>
      <c r="D43" s="1110">
        <v>0</v>
      </c>
      <c r="E43" s="1110">
        <v>47930000</v>
      </c>
      <c r="F43" s="1110">
        <v>46930000</v>
      </c>
      <c r="G43" s="1110">
        <v>45588000</v>
      </c>
      <c r="H43" s="1094"/>
      <c r="I43" s="1094"/>
      <c r="J43" s="1094"/>
      <c r="K43" s="1094"/>
    </row>
    <row r="44" spans="1:11" ht="14.1" customHeight="1" x14ac:dyDescent="0.25">
      <c r="A44" s="1094"/>
      <c r="B44" s="1094"/>
      <c r="C44" s="1109" t="s">
        <v>1049</v>
      </c>
      <c r="D44" s="1110">
        <v>0</v>
      </c>
      <c r="E44" s="1110">
        <v>0</v>
      </c>
      <c r="F44" s="1110">
        <v>0</v>
      </c>
      <c r="G44" s="1110">
        <v>0</v>
      </c>
      <c r="H44" s="1094"/>
      <c r="I44" s="1094"/>
      <c r="J44" s="1094"/>
      <c r="K44" s="1094"/>
    </row>
    <row r="45" spans="1:11" ht="14.1" customHeight="1" x14ac:dyDescent="0.25">
      <c r="A45" s="1094"/>
      <c r="B45" s="1094"/>
      <c r="C45" s="1109" t="s">
        <v>1052</v>
      </c>
      <c r="D45" s="1110">
        <v>0</v>
      </c>
      <c r="E45" s="1110">
        <v>0</v>
      </c>
      <c r="F45" s="1110">
        <v>0</v>
      </c>
      <c r="G45" s="1110">
        <v>0</v>
      </c>
      <c r="H45" s="1094"/>
      <c r="I45" s="1094"/>
      <c r="J45" s="1094"/>
      <c r="K45" s="1094"/>
    </row>
    <row r="46" spans="1:11" ht="14.1" customHeight="1" x14ac:dyDescent="0.25">
      <c r="A46" s="1094"/>
      <c r="B46" s="1094"/>
      <c r="C46" s="1109" t="s">
        <v>1048</v>
      </c>
      <c r="D46" s="1110">
        <v>0</v>
      </c>
      <c r="E46" s="1110">
        <v>0</v>
      </c>
      <c r="F46" s="1110">
        <v>0</v>
      </c>
      <c r="G46" s="1110">
        <v>0</v>
      </c>
      <c r="H46" s="1094"/>
      <c r="I46" s="1094"/>
      <c r="J46" s="1094"/>
      <c r="K46" s="1094"/>
    </row>
    <row r="47" spans="1:11" ht="14.1" customHeight="1" x14ac:dyDescent="0.25">
      <c r="A47" s="1094"/>
      <c r="B47" s="1094"/>
      <c r="C47" s="1109" t="s">
        <v>1049</v>
      </c>
      <c r="D47" s="1110">
        <v>0</v>
      </c>
      <c r="E47" s="1110">
        <v>0</v>
      </c>
      <c r="F47" s="1110">
        <v>0</v>
      </c>
      <c r="G47" s="1110">
        <v>0</v>
      </c>
      <c r="H47" s="1094"/>
      <c r="I47" s="1094"/>
      <c r="J47" s="1094"/>
      <c r="K47" s="1094"/>
    </row>
    <row r="48" spans="1:11" ht="14.1" customHeight="1" x14ac:dyDescent="0.25">
      <c r="A48" s="1094"/>
      <c r="B48" s="1094"/>
      <c r="C48" s="1109" t="s">
        <v>1053</v>
      </c>
      <c r="D48" s="1110">
        <v>0</v>
      </c>
      <c r="E48" s="1110">
        <v>0</v>
      </c>
      <c r="F48" s="1110">
        <v>0</v>
      </c>
      <c r="G48" s="1110">
        <v>0</v>
      </c>
      <c r="H48" s="1094"/>
      <c r="I48" s="1094"/>
      <c r="J48" s="1094"/>
      <c r="K48" s="1094"/>
    </row>
    <row r="49" spans="1:11" ht="14.1" customHeight="1" x14ac:dyDescent="0.25">
      <c r="A49" s="1094"/>
      <c r="B49" s="1094"/>
      <c r="C49" s="1109" t="s">
        <v>1048</v>
      </c>
      <c r="D49" s="1110">
        <v>0</v>
      </c>
      <c r="E49" s="1110">
        <v>0</v>
      </c>
      <c r="F49" s="1110">
        <v>0</v>
      </c>
      <c r="G49" s="1110">
        <v>0</v>
      </c>
      <c r="H49" s="1094"/>
      <c r="I49" s="1094"/>
      <c r="J49" s="1094"/>
      <c r="K49" s="1094"/>
    </row>
    <row r="50" spans="1:11" ht="14.1" customHeight="1" x14ac:dyDescent="0.25">
      <c r="A50" s="1094"/>
      <c r="B50" s="1094"/>
      <c r="C50" s="1109" t="s">
        <v>1049</v>
      </c>
      <c r="D50" s="1110">
        <v>0</v>
      </c>
      <c r="E50" s="1110">
        <v>0</v>
      </c>
      <c r="F50" s="1110">
        <v>0</v>
      </c>
      <c r="G50" s="1110">
        <v>0</v>
      </c>
      <c r="H50" s="1094"/>
      <c r="I50" s="1094"/>
      <c r="J50" s="1094"/>
      <c r="K50" s="1094"/>
    </row>
    <row r="51" spans="1:11" ht="14.1" customHeight="1" x14ac:dyDescent="0.25">
      <c r="A51" s="1094"/>
      <c r="B51" s="1094"/>
      <c r="C51" s="1109" t="s">
        <v>1054</v>
      </c>
      <c r="D51" s="1110">
        <v>0</v>
      </c>
      <c r="E51" s="1110">
        <v>0</v>
      </c>
      <c r="F51" s="1110">
        <v>0</v>
      </c>
      <c r="G51" s="1110">
        <v>0</v>
      </c>
      <c r="H51" s="1094"/>
      <c r="I51" s="1094"/>
      <c r="J51" s="1094"/>
      <c r="K51" s="1094"/>
    </row>
    <row r="52" spans="1:11" ht="14.1" customHeight="1" x14ac:dyDescent="0.25">
      <c r="A52" s="1094"/>
      <c r="B52" s="1094"/>
      <c r="C52" s="1109" t="s">
        <v>1048</v>
      </c>
      <c r="D52" s="1110">
        <v>0</v>
      </c>
      <c r="E52" s="1110">
        <v>0</v>
      </c>
      <c r="F52" s="1110">
        <v>0</v>
      </c>
      <c r="G52" s="1110">
        <v>0</v>
      </c>
      <c r="H52" s="1094"/>
      <c r="I52" s="1094"/>
      <c r="J52" s="1094"/>
      <c r="K52" s="1094"/>
    </row>
    <row r="53" spans="1:11" ht="14.1" customHeight="1" x14ac:dyDescent="0.25">
      <c r="A53" s="1094"/>
      <c r="B53" s="1094"/>
      <c r="C53" s="1109" t="s">
        <v>1049</v>
      </c>
      <c r="D53" s="1110">
        <v>0</v>
      </c>
      <c r="E53" s="1110">
        <v>0</v>
      </c>
      <c r="F53" s="1110">
        <v>0</v>
      </c>
      <c r="G53" s="1110">
        <v>0</v>
      </c>
      <c r="H53" s="1094"/>
      <c r="I53" s="1094"/>
      <c r="J53" s="1094"/>
      <c r="K53" s="1094"/>
    </row>
    <row r="54" spans="1:11" ht="14.1" customHeight="1" x14ac:dyDescent="0.25">
      <c r="A54" s="1094"/>
      <c r="B54" s="1094"/>
      <c r="C54" s="1109" t="s">
        <v>1055</v>
      </c>
      <c r="D54" s="1110">
        <v>0</v>
      </c>
      <c r="E54" s="1110">
        <v>0</v>
      </c>
      <c r="F54" s="1110">
        <v>0</v>
      </c>
      <c r="G54" s="1110">
        <v>0</v>
      </c>
      <c r="H54" s="1094"/>
      <c r="I54" s="1094"/>
      <c r="J54" s="1094"/>
      <c r="K54" s="1094"/>
    </row>
    <row r="55" spans="1:11" ht="14.1" customHeight="1" x14ac:dyDescent="0.25">
      <c r="A55" s="1094"/>
      <c r="B55" s="1094"/>
      <c r="C55" s="1109" t="s">
        <v>1048</v>
      </c>
      <c r="D55" s="1110">
        <v>0</v>
      </c>
      <c r="E55" s="1110">
        <v>0</v>
      </c>
      <c r="F55" s="1110">
        <v>0</v>
      </c>
      <c r="G55" s="1110">
        <v>0</v>
      </c>
      <c r="H55" s="1094"/>
      <c r="I55" s="1094"/>
      <c r="J55" s="1094"/>
      <c r="K55" s="1094"/>
    </row>
    <row r="56" spans="1:11" ht="14.1" customHeight="1" x14ac:dyDescent="0.25">
      <c r="A56" s="1094"/>
      <c r="B56" s="1094"/>
      <c r="C56" s="1109" t="s">
        <v>1049</v>
      </c>
      <c r="D56" s="1110">
        <v>0</v>
      </c>
      <c r="E56" s="1110">
        <v>0</v>
      </c>
      <c r="F56" s="1110">
        <v>0</v>
      </c>
      <c r="G56" s="1110">
        <v>0</v>
      </c>
      <c r="H56" s="1094"/>
      <c r="I56" s="1094"/>
      <c r="J56" s="1094"/>
      <c r="K56" s="1094"/>
    </row>
    <row r="57" spans="1:11" ht="14.1" customHeight="1" x14ac:dyDescent="0.25">
      <c r="A57" s="1094"/>
      <c r="B57" s="1094"/>
      <c r="C57" s="1109" t="s">
        <v>1056</v>
      </c>
      <c r="D57" s="1110">
        <v>0</v>
      </c>
      <c r="E57" s="1110">
        <v>0</v>
      </c>
      <c r="F57" s="1110">
        <v>0</v>
      </c>
      <c r="G57" s="1110">
        <v>0</v>
      </c>
      <c r="H57" s="1094"/>
      <c r="I57" s="1094"/>
      <c r="J57" s="1094"/>
      <c r="K57" s="1094"/>
    </row>
    <row r="58" spans="1:11" ht="14.1" customHeight="1" x14ac:dyDescent="0.25">
      <c r="A58" s="1094"/>
      <c r="B58" s="1094"/>
      <c r="C58" s="1109" t="s">
        <v>1048</v>
      </c>
      <c r="D58" s="1110">
        <v>0</v>
      </c>
      <c r="E58" s="1110">
        <v>0</v>
      </c>
      <c r="F58" s="1110">
        <v>0</v>
      </c>
      <c r="G58" s="1110">
        <v>0</v>
      </c>
      <c r="H58" s="1094"/>
      <c r="I58" s="1094"/>
      <c r="J58" s="1094"/>
      <c r="K58" s="1094"/>
    </row>
    <row r="59" spans="1:11" ht="14.1" customHeight="1" x14ac:dyDescent="0.25">
      <c r="A59" s="1094"/>
      <c r="B59" s="1094"/>
      <c r="C59" s="1109" t="s">
        <v>1057</v>
      </c>
      <c r="D59" s="1110">
        <v>0</v>
      </c>
      <c r="E59" s="1110">
        <v>0</v>
      </c>
      <c r="F59" s="1110">
        <v>0</v>
      </c>
      <c r="G59" s="1110">
        <v>0</v>
      </c>
      <c r="H59" s="1094"/>
      <c r="I59" s="1094"/>
      <c r="J59" s="1094"/>
      <c r="K59" s="1094"/>
    </row>
    <row r="60" spans="1:11" ht="14.1" customHeight="1" x14ac:dyDescent="0.25">
      <c r="A60" s="1094"/>
      <c r="B60" s="1094"/>
      <c r="C60" s="1109" t="s">
        <v>1058</v>
      </c>
      <c r="D60" s="1110">
        <v>0</v>
      </c>
      <c r="E60" s="1110">
        <v>0</v>
      </c>
      <c r="F60" s="1110">
        <v>0</v>
      </c>
      <c r="G60" s="1110">
        <v>0</v>
      </c>
      <c r="H60" s="1094"/>
      <c r="I60" s="1094"/>
      <c r="J60" s="1094"/>
      <c r="K60" s="1094"/>
    </row>
    <row r="61" spans="1:11" ht="14.1" customHeight="1" x14ac:dyDescent="0.25">
      <c r="A61" s="1094"/>
      <c r="B61" s="1094"/>
      <c r="C61" s="1109" t="s">
        <v>1059</v>
      </c>
      <c r="D61" s="1110">
        <v>0</v>
      </c>
      <c r="E61" s="1110">
        <v>0</v>
      </c>
      <c r="F61" s="1110">
        <v>0</v>
      </c>
      <c r="G61" s="1110">
        <v>0</v>
      </c>
      <c r="H61" s="1094"/>
      <c r="I61" s="1094"/>
      <c r="J61" s="1094"/>
      <c r="K61" s="1094"/>
    </row>
    <row r="62" spans="1:11" ht="14.1" customHeight="1" x14ac:dyDescent="0.25">
      <c r="A62" s="1094"/>
      <c r="B62" s="1094"/>
      <c r="C62" s="1109" t="s">
        <v>1060</v>
      </c>
      <c r="D62" s="1110">
        <v>0</v>
      </c>
      <c r="E62" s="1110">
        <v>0</v>
      </c>
      <c r="F62" s="1110">
        <v>0</v>
      </c>
      <c r="G62" s="1110">
        <v>0</v>
      </c>
      <c r="H62" s="1094"/>
      <c r="I62" s="1094"/>
      <c r="J62" s="1094"/>
      <c r="K62" s="1094"/>
    </row>
    <row r="63" spans="1:11" ht="14.1" customHeight="1" x14ac:dyDescent="0.25">
      <c r="A63" s="1094"/>
      <c r="B63" s="1094"/>
      <c r="C63" s="1109" t="s">
        <v>1061</v>
      </c>
      <c r="D63" s="1110">
        <v>0</v>
      </c>
      <c r="E63" s="1110">
        <v>0</v>
      </c>
      <c r="F63" s="1110">
        <v>0</v>
      </c>
      <c r="G63" s="1110">
        <v>0</v>
      </c>
      <c r="H63" s="1094"/>
      <c r="I63" s="1094"/>
      <c r="J63" s="1094"/>
      <c r="K63" s="1094"/>
    </row>
    <row r="64" spans="1:11" ht="14.1" customHeight="1" x14ac:dyDescent="0.25">
      <c r="A64" s="1094"/>
      <c r="B64" s="1094"/>
      <c r="C64" s="1109" t="s">
        <v>1048</v>
      </c>
      <c r="D64" s="1110">
        <v>0</v>
      </c>
      <c r="E64" s="1110">
        <v>0</v>
      </c>
      <c r="F64" s="1110">
        <v>0</v>
      </c>
      <c r="G64" s="1110">
        <v>0</v>
      </c>
      <c r="H64" s="1094"/>
      <c r="I64" s="1094"/>
      <c r="J64" s="1094"/>
      <c r="K64" s="1094"/>
    </row>
    <row r="65" spans="1:11" ht="14.1" customHeight="1" x14ac:dyDescent="0.25">
      <c r="A65" s="1094"/>
      <c r="B65" s="1094"/>
      <c r="C65" s="1109" t="s">
        <v>1057</v>
      </c>
      <c r="D65" s="1110">
        <v>0</v>
      </c>
      <c r="E65" s="1110">
        <v>0</v>
      </c>
      <c r="F65" s="1110">
        <v>0</v>
      </c>
      <c r="G65" s="1110">
        <v>0</v>
      </c>
      <c r="H65" s="1094"/>
      <c r="I65" s="1094"/>
      <c r="J65" s="1094"/>
      <c r="K65" s="1094"/>
    </row>
    <row r="66" spans="1:11" ht="14.1" customHeight="1" x14ac:dyDescent="0.25">
      <c r="A66" s="1094"/>
      <c r="B66" s="1094"/>
      <c r="C66" s="1109" t="s">
        <v>1058</v>
      </c>
      <c r="D66" s="1110">
        <v>0</v>
      </c>
      <c r="E66" s="1110">
        <v>0</v>
      </c>
      <c r="F66" s="1110">
        <v>0</v>
      </c>
      <c r="G66" s="1110">
        <v>0</v>
      </c>
      <c r="H66" s="1094"/>
      <c r="I66" s="1094"/>
      <c r="J66" s="1094"/>
      <c r="K66" s="1094"/>
    </row>
    <row r="67" spans="1:11" ht="14.1" customHeight="1" x14ac:dyDescent="0.25">
      <c r="A67" s="1094"/>
      <c r="B67" s="1094"/>
      <c r="C67" s="1109" t="s">
        <v>1059</v>
      </c>
      <c r="D67" s="1110">
        <v>0</v>
      </c>
      <c r="E67" s="1110">
        <v>0</v>
      </c>
      <c r="F67" s="1110">
        <v>0</v>
      </c>
      <c r="G67" s="1110">
        <v>0</v>
      </c>
      <c r="H67" s="1094"/>
      <c r="I67" s="1094"/>
      <c r="J67" s="1094"/>
      <c r="K67" s="1094"/>
    </row>
    <row r="68" spans="1:11" ht="14.1" customHeight="1" x14ac:dyDescent="0.25">
      <c r="A68" s="1094"/>
      <c r="B68" s="1094"/>
      <c r="C68" s="1109" t="s">
        <v>1060</v>
      </c>
      <c r="D68" s="1110">
        <v>0</v>
      </c>
      <c r="E68" s="1110">
        <v>0</v>
      </c>
      <c r="F68" s="1110">
        <v>0</v>
      </c>
      <c r="G68" s="1110">
        <v>0</v>
      </c>
      <c r="H68" s="1094"/>
      <c r="I68" s="1094"/>
      <c r="J68" s="1094"/>
      <c r="K68" s="1094"/>
    </row>
    <row r="69" spans="1:11" ht="14.1" customHeight="1" x14ac:dyDescent="0.25">
      <c r="A69" s="1094"/>
      <c r="B69" s="1094"/>
      <c r="C69" s="1109" t="s">
        <v>1062</v>
      </c>
      <c r="D69" s="1110">
        <v>0</v>
      </c>
      <c r="E69" s="1110">
        <v>0</v>
      </c>
      <c r="F69" s="1110">
        <v>0</v>
      </c>
      <c r="G69" s="1110">
        <v>0</v>
      </c>
      <c r="H69" s="1094"/>
      <c r="I69" s="1094"/>
      <c r="J69" s="1094"/>
      <c r="K69" s="1094"/>
    </row>
    <row r="70" spans="1:11" ht="14.1" customHeight="1" x14ac:dyDescent="0.25">
      <c r="A70" s="1094"/>
      <c r="B70" s="1094"/>
      <c r="C70" s="1109" t="s">
        <v>1048</v>
      </c>
      <c r="D70" s="1110">
        <v>0</v>
      </c>
      <c r="E70" s="1110">
        <v>0</v>
      </c>
      <c r="F70" s="1110">
        <v>0</v>
      </c>
      <c r="G70" s="1110">
        <v>0</v>
      </c>
      <c r="H70" s="1094"/>
      <c r="I70" s="1094"/>
      <c r="J70" s="1094"/>
      <c r="K70" s="1094"/>
    </row>
    <row r="71" spans="1:11" ht="14.1" customHeight="1" x14ac:dyDescent="0.25">
      <c r="A71" s="1094"/>
      <c r="B71" s="1094"/>
      <c r="C71" s="1109" t="s">
        <v>1057</v>
      </c>
      <c r="D71" s="1110">
        <v>0</v>
      </c>
      <c r="E71" s="1110">
        <v>0</v>
      </c>
      <c r="F71" s="1110">
        <v>0</v>
      </c>
      <c r="G71" s="1110">
        <v>0</v>
      </c>
      <c r="H71" s="1094"/>
      <c r="I71" s="1094"/>
      <c r="J71" s="1094"/>
      <c r="K71" s="1094"/>
    </row>
    <row r="72" spans="1:11" ht="14.1" customHeight="1" x14ac:dyDescent="0.25">
      <c r="A72" s="1094"/>
      <c r="B72" s="1094"/>
      <c r="C72" s="1109" t="s">
        <v>1058</v>
      </c>
      <c r="D72" s="1110">
        <v>0</v>
      </c>
      <c r="E72" s="1110">
        <v>0</v>
      </c>
      <c r="F72" s="1110">
        <v>0</v>
      </c>
      <c r="G72" s="1110">
        <v>0</v>
      </c>
      <c r="H72" s="1094"/>
      <c r="I72" s="1094"/>
      <c r="J72" s="1094"/>
      <c r="K72" s="1094"/>
    </row>
    <row r="73" spans="1:11" ht="14.1" customHeight="1" x14ac:dyDescent="0.25">
      <c r="A73" s="1094"/>
      <c r="B73" s="1094"/>
      <c r="C73" s="1109" t="s">
        <v>1059</v>
      </c>
      <c r="D73" s="1110">
        <v>0</v>
      </c>
      <c r="E73" s="1110">
        <v>0</v>
      </c>
      <c r="F73" s="1110">
        <v>0</v>
      </c>
      <c r="G73" s="1110">
        <v>0</v>
      </c>
      <c r="H73" s="1094"/>
      <c r="I73" s="1094"/>
      <c r="J73" s="1094"/>
      <c r="K73" s="1094"/>
    </row>
    <row r="74" spans="1:11" ht="14.1" customHeight="1" x14ac:dyDescent="0.25">
      <c r="A74" s="1094"/>
      <c r="B74" s="1094"/>
      <c r="C74" s="1109" t="s">
        <v>1060</v>
      </c>
      <c r="D74" s="1110">
        <v>0</v>
      </c>
      <c r="E74" s="1110">
        <v>0</v>
      </c>
      <c r="F74" s="1110">
        <v>0</v>
      </c>
      <c r="G74" s="1110">
        <v>0</v>
      </c>
      <c r="H74" s="1094"/>
      <c r="I74" s="1094"/>
      <c r="J74" s="1094"/>
      <c r="K74" s="1094"/>
    </row>
    <row r="75" spans="1:11" ht="14.1" customHeight="1" x14ac:dyDescent="0.25">
      <c r="A75" s="1094"/>
      <c r="B75" s="1094"/>
      <c r="C75" s="1109" t="s">
        <v>1063</v>
      </c>
      <c r="D75" s="1110">
        <v>0</v>
      </c>
      <c r="E75" s="1110">
        <v>0</v>
      </c>
      <c r="F75" s="1110">
        <v>0</v>
      </c>
      <c r="G75" s="1110">
        <v>0</v>
      </c>
      <c r="H75" s="1094"/>
      <c r="I75" s="1094"/>
      <c r="J75" s="1094"/>
      <c r="K75" s="1094"/>
    </row>
    <row r="76" spans="1:11" ht="14.1" customHeight="1" x14ac:dyDescent="0.25">
      <c r="A76" s="1094"/>
      <c r="B76" s="1094"/>
      <c r="C76" s="1109" t="s">
        <v>1064</v>
      </c>
      <c r="D76" s="1110">
        <v>0</v>
      </c>
      <c r="E76" s="1110">
        <v>0</v>
      </c>
      <c r="F76" s="1110">
        <v>0</v>
      </c>
      <c r="G76" s="1110">
        <v>0</v>
      </c>
      <c r="H76" s="1094"/>
      <c r="I76" s="1094"/>
      <c r="J76" s="1094"/>
      <c r="K76" s="1094"/>
    </row>
    <row r="77" spans="1:11" ht="14.1" customHeight="1" x14ac:dyDescent="0.25">
      <c r="A77" s="1094"/>
      <c r="B77" s="1094"/>
      <c r="C77" s="1111" t="s">
        <v>572</v>
      </c>
      <c r="D77" s="1110">
        <v>0</v>
      </c>
      <c r="E77" s="1110">
        <v>249810000</v>
      </c>
      <c r="F77" s="1110">
        <v>248810000</v>
      </c>
      <c r="G77" s="1110">
        <v>247468000</v>
      </c>
      <c r="H77" s="1094"/>
      <c r="I77" s="1094"/>
      <c r="J77" s="1094"/>
      <c r="K77" s="1094"/>
    </row>
    <row r="78" spans="1:11" ht="14.1" customHeight="1" x14ac:dyDescent="0.25">
      <c r="A78" s="1094"/>
      <c r="B78" s="1094"/>
      <c r="C78" s="1234" t="s">
        <v>51</v>
      </c>
      <c r="D78" s="1235"/>
      <c r="E78" s="1235"/>
      <c r="F78" s="1235"/>
      <c r="G78" s="1235"/>
      <c r="H78" s="1094"/>
      <c r="I78" s="1094"/>
      <c r="J78" s="1094"/>
      <c r="K78" s="1094"/>
    </row>
    <row r="79" spans="1:11" ht="14.1" customHeight="1" x14ac:dyDescent="0.25">
      <c r="A79" s="1094"/>
      <c r="B79" s="1094"/>
      <c r="C79" s="1102" t="s">
        <v>1252</v>
      </c>
      <c r="D79" s="1234" t="s">
        <v>1253</v>
      </c>
      <c r="E79" s="1235"/>
      <c r="F79" s="1235"/>
      <c r="G79" s="1235"/>
      <c r="H79" s="1094"/>
      <c r="I79" s="1094"/>
      <c r="J79" s="1094"/>
      <c r="K79" s="1094"/>
    </row>
    <row r="80" spans="1:11" ht="14.1" customHeight="1" x14ac:dyDescent="0.25">
      <c r="A80" s="1094"/>
      <c r="B80" s="1094"/>
      <c r="C80" s="1103" t="s">
        <v>1022</v>
      </c>
      <c r="D80" s="1232" t="s">
        <v>1254</v>
      </c>
      <c r="E80" s="1233"/>
      <c r="F80" s="1233"/>
      <c r="G80" s="1233"/>
      <c r="H80" s="1094"/>
      <c r="I80" s="1094"/>
      <c r="J80" s="1094"/>
      <c r="K80" s="1094"/>
    </row>
    <row r="81" spans="1:11" ht="14.1" customHeight="1" x14ac:dyDescent="0.25">
      <c r="A81" s="1094"/>
      <c r="B81" s="1094"/>
      <c r="C81" s="1104" t="s">
        <v>1024</v>
      </c>
      <c r="D81" s="1230" t="s">
        <v>1255</v>
      </c>
      <c r="E81" s="1231"/>
      <c r="F81" s="1231"/>
      <c r="G81" s="1231"/>
      <c r="H81" s="1094"/>
      <c r="I81" s="1094"/>
      <c r="J81" s="1094"/>
      <c r="K81" s="1094"/>
    </row>
    <row r="82" spans="1:11" ht="14.1" customHeight="1" x14ac:dyDescent="0.25">
      <c r="A82" s="1094"/>
      <c r="B82" s="1094"/>
      <c r="C82" s="1104" t="s">
        <v>31</v>
      </c>
      <c r="D82" s="1230" t="s">
        <v>1256</v>
      </c>
      <c r="E82" s="1231"/>
      <c r="F82" s="1231"/>
      <c r="G82" s="1231"/>
      <c r="H82" s="1094"/>
      <c r="I82" s="1094"/>
      <c r="J82" s="1094"/>
      <c r="K82" s="1094"/>
    </row>
    <row r="83" spans="1:11" ht="15" customHeight="1" x14ac:dyDescent="0.25">
      <c r="A83" s="1094"/>
      <c r="B83" s="1094"/>
      <c r="C83" s="1105"/>
      <c r="D83" s="1106">
        <v>2024</v>
      </c>
      <c r="E83" s="1106">
        <v>2025</v>
      </c>
      <c r="F83" s="1106">
        <v>2026</v>
      </c>
      <c r="G83" s="1106">
        <v>2027</v>
      </c>
      <c r="H83" s="1094"/>
      <c r="I83" s="1094"/>
      <c r="J83" s="1094"/>
      <c r="K83" s="1094"/>
    </row>
    <row r="84" spans="1:11" ht="15" customHeight="1" x14ac:dyDescent="0.25">
      <c r="A84" s="1094"/>
      <c r="B84" s="1094"/>
      <c r="C84" s="1107"/>
      <c r="D84" s="1108" t="s">
        <v>13</v>
      </c>
      <c r="E84" s="1108" t="s">
        <v>14</v>
      </c>
      <c r="F84" s="1108" t="s">
        <v>14</v>
      </c>
      <c r="G84" s="1108" t="s">
        <v>14</v>
      </c>
      <c r="H84" s="1094"/>
      <c r="I84" s="1094"/>
      <c r="J84" s="1094"/>
      <c r="K84" s="1094"/>
    </row>
    <row r="85" spans="1:11" ht="14.1" customHeight="1" x14ac:dyDescent="0.25">
      <c r="A85" s="1094"/>
      <c r="B85" s="1094"/>
      <c r="C85" s="1097" t="s">
        <v>33</v>
      </c>
      <c r="D85" s="1101" t="s">
        <v>992</v>
      </c>
      <c r="E85" s="1101" t="s">
        <v>1257</v>
      </c>
      <c r="F85" s="1101" t="s">
        <v>1257</v>
      </c>
      <c r="G85" s="1101" t="s">
        <v>1258</v>
      </c>
      <c r="H85" s="1094"/>
      <c r="I85" s="1094"/>
      <c r="J85" s="1094"/>
      <c r="K85" s="1094"/>
    </row>
    <row r="86" spans="1:11" ht="14.1" customHeight="1" x14ac:dyDescent="0.25">
      <c r="A86" s="1094"/>
      <c r="B86" s="1094"/>
      <c r="C86" s="1097" t="s">
        <v>1029</v>
      </c>
      <c r="D86" s="1101" t="s">
        <v>1259</v>
      </c>
      <c r="E86" s="1101" t="s">
        <v>1260</v>
      </c>
      <c r="F86" s="1101" t="s">
        <v>1260</v>
      </c>
      <c r="G86" s="1101" t="s">
        <v>1261</v>
      </c>
      <c r="H86" s="1094"/>
      <c r="I86" s="1094"/>
      <c r="J86" s="1094"/>
      <c r="K86" s="1094"/>
    </row>
    <row r="87" spans="1:11" ht="14.1" customHeight="1" x14ac:dyDescent="0.25">
      <c r="A87" s="1094"/>
      <c r="B87" s="1094"/>
      <c r="C87" s="1097" t="s">
        <v>1032</v>
      </c>
      <c r="D87" s="1101" t="s">
        <v>1262</v>
      </c>
      <c r="E87" s="1101" t="s">
        <v>1263</v>
      </c>
      <c r="F87" s="1101" t="s">
        <v>1263</v>
      </c>
      <c r="G87" s="1101" t="s">
        <v>1264</v>
      </c>
      <c r="H87" s="1094"/>
      <c r="I87" s="1094"/>
      <c r="J87" s="1094"/>
      <c r="K87" s="1094"/>
    </row>
    <row r="88" spans="1:11" ht="14.1" customHeight="1" x14ac:dyDescent="0.25">
      <c r="A88" s="1094"/>
      <c r="B88" s="1094"/>
      <c r="C88" s="1097" t="s">
        <v>1037</v>
      </c>
      <c r="D88" s="1101" t="s">
        <v>1038</v>
      </c>
      <c r="E88" s="1101" t="s">
        <v>1265</v>
      </c>
      <c r="F88" s="1101" t="s">
        <v>1039</v>
      </c>
      <c r="G88" s="1101" t="s">
        <v>1094</v>
      </c>
      <c r="H88" s="1094"/>
      <c r="I88" s="1094"/>
      <c r="J88" s="1094"/>
      <c r="K88" s="1094"/>
    </row>
    <row r="89" spans="1:11" ht="14.1" customHeight="1" x14ac:dyDescent="0.25">
      <c r="A89" s="1094"/>
      <c r="B89" s="1094"/>
      <c r="C89" s="1097" t="s">
        <v>1042</v>
      </c>
      <c r="D89" s="1101" t="s">
        <v>1038</v>
      </c>
      <c r="E89" s="1101" t="s">
        <v>1266</v>
      </c>
      <c r="F89" s="1101" t="s">
        <v>1039</v>
      </c>
      <c r="G89" s="1101" t="s">
        <v>1267</v>
      </c>
      <c r="H89" s="1094"/>
      <c r="I89" s="1094"/>
      <c r="J89" s="1094"/>
      <c r="K89" s="1094"/>
    </row>
    <row r="90" spans="1:11" ht="14.1" customHeight="1" x14ac:dyDescent="0.25">
      <c r="A90" s="1094"/>
      <c r="B90" s="1094"/>
      <c r="C90" s="1097" t="s">
        <v>39</v>
      </c>
      <c r="D90" s="1101" t="s">
        <v>1038</v>
      </c>
      <c r="E90" s="1101" t="s">
        <v>1268</v>
      </c>
      <c r="F90" s="1101" t="s">
        <v>1039</v>
      </c>
      <c r="G90" s="1101" t="s">
        <v>1269</v>
      </c>
      <c r="H90" s="1094"/>
      <c r="I90" s="1094"/>
      <c r="J90" s="1094"/>
      <c r="K90" s="1094"/>
    </row>
    <row r="91" spans="1:11" ht="14.1" customHeight="1" x14ac:dyDescent="0.25">
      <c r="A91" s="1094"/>
      <c r="B91" s="1094"/>
      <c r="C91" s="1228" t="s">
        <v>1046</v>
      </c>
      <c r="D91" s="1229"/>
      <c r="E91" s="1229"/>
      <c r="F91" s="1229"/>
      <c r="G91" s="1229"/>
      <c r="H91" s="1094"/>
      <c r="I91" s="1094"/>
      <c r="J91" s="1094"/>
      <c r="K91" s="1094"/>
    </row>
    <row r="92" spans="1:11" ht="14.1" customHeight="1" x14ac:dyDescent="0.25">
      <c r="A92" s="1094"/>
      <c r="B92" s="1094"/>
      <c r="C92" s="1105"/>
      <c r="D92" s="1106">
        <v>2024</v>
      </c>
      <c r="E92" s="1106">
        <v>2025</v>
      </c>
      <c r="F92" s="1106">
        <v>2026</v>
      </c>
      <c r="G92" s="1106">
        <v>2027</v>
      </c>
      <c r="H92" s="1094"/>
      <c r="I92" s="1094"/>
      <c r="J92" s="1094"/>
      <c r="K92" s="1094"/>
    </row>
    <row r="93" spans="1:11" ht="14.1" customHeight="1" x14ac:dyDescent="0.25">
      <c r="A93" s="1094"/>
      <c r="B93" s="1094"/>
      <c r="C93" s="1107"/>
      <c r="D93" s="1108" t="s">
        <v>13</v>
      </c>
      <c r="E93" s="1108" t="s">
        <v>14</v>
      </c>
      <c r="F93" s="1108" t="s">
        <v>14</v>
      </c>
      <c r="G93" s="1108" t="s">
        <v>14</v>
      </c>
      <c r="H93" s="1094"/>
      <c r="I93" s="1094"/>
      <c r="J93" s="1094"/>
      <c r="K93" s="1094"/>
    </row>
    <row r="94" spans="1:11" ht="14.1" customHeight="1" x14ac:dyDescent="0.25">
      <c r="A94" s="1094"/>
      <c r="B94" s="1094"/>
      <c r="C94" s="1109" t="s">
        <v>1047</v>
      </c>
      <c r="D94" s="1110">
        <v>0</v>
      </c>
      <c r="E94" s="1110">
        <v>0</v>
      </c>
      <c r="F94" s="1110">
        <v>0</v>
      </c>
      <c r="G94" s="1110">
        <v>0</v>
      </c>
      <c r="H94" s="1094"/>
      <c r="I94" s="1094"/>
      <c r="J94" s="1094"/>
      <c r="K94" s="1094"/>
    </row>
    <row r="95" spans="1:11" ht="14.1" customHeight="1" x14ac:dyDescent="0.25">
      <c r="A95" s="1094"/>
      <c r="B95" s="1094"/>
      <c r="C95" s="1109" t="s">
        <v>1048</v>
      </c>
      <c r="D95" s="1110">
        <v>0</v>
      </c>
      <c r="E95" s="1110">
        <v>0</v>
      </c>
      <c r="F95" s="1110">
        <v>0</v>
      </c>
      <c r="G95" s="1110">
        <v>0</v>
      </c>
      <c r="H95" s="1094"/>
      <c r="I95" s="1094"/>
      <c r="J95" s="1094"/>
      <c r="K95" s="1094"/>
    </row>
    <row r="96" spans="1:11" ht="14.1" customHeight="1" x14ac:dyDescent="0.25">
      <c r="A96" s="1094"/>
      <c r="B96" s="1094"/>
      <c r="C96" s="1109" t="s">
        <v>1049</v>
      </c>
      <c r="D96" s="1110">
        <v>0</v>
      </c>
      <c r="E96" s="1110">
        <v>0</v>
      </c>
      <c r="F96" s="1110">
        <v>0</v>
      </c>
      <c r="G96" s="1110">
        <v>0</v>
      </c>
      <c r="H96" s="1094"/>
      <c r="I96" s="1094"/>
      <c r="J96" s="1094"/>
      <c r="K96" s="1094"/>
    </row>
    <row r="97" spans="1:11" ht="14.1" customHeight="1" x14ac:dyDescent="0.25">
      <c r="A97" s="1094"/>
      <c r="B97" s="1094"/>
      <c r="C97" s="1109" t="s">
        <v>1050</v>
      </c>
      <c r="D97" s="1110">
        <v>0</v>
      </c>
      <c r="E97" s="1110">
        <v>0</v>
      </c>
      <c r="F97" s="1110">
        <v>0</v>
      </c>
      <c r="G97" s="1110">
        <v>0</v>
      </c>
      <c r="H97" s="1094"/>
      <c r="I97" s="1094"/>
      <c r="J97" s="1094"/>
      <c r="K97" s="1094"/>
    </row>
    <row r="98" spans="1:11" ht="14.1" customHeight="1" x14ac:dyDescent="0.25">
      <c r="A98" s="1094"/>
      <c r="B98" s="1094"/>
      <c r="C98" s="1109" t="s">
        <v>1048</v>
      </c>
      <c r="D98" s="1110">
        <v>0</v>
      </c>
      <c r="E98" s="1110">
        <v>0</v>
      </c>
      <c r="F98" s="1110">
        <v>0</v>
      </c>
      <c r="G98" s="1110">
        <v>0</v>
      </c>
      <c r="H98" s="1094"/>
      <c r="I98" s="1094"/>
      <c r="J98" s="1094"/>
      <c r="K98" s="1094"/>
    </row>
    <row r="99" spans="1:11" ht="14.1" customHeight="1" x14ac:dyDescent="0.25">
      <c r="A99" s="1094"/>
      <c r="B99" s="1094"/>
      <c r="C99" s="1109" t="s">
        <v>1049</v>
      </c>
      <c r="D99" s="1110">
        <v>0</v>
      </c>
      <c r="E99" s="1110">
        <v>0</v>
      </c>
      <c r="F99" s="1110">
        <v>0</v>
      </c>
      <c r="G99" s="1110">
        <v>0</v>
      </c>
      <c r="H99" s="1094"/>
      <c r="I99" s="1094"/>
      <c r="J99" s="1094"/>
      <c r="K99" s="1094"/>
    </row>
    <row r="100" spans="1:11" ht="14.1" customHeight="1" x14ac:dyDescent="0.25">
      <c r="A100" s="1094"/>
      <c r="B100" s="1094"/>
      <c r="C100" s="1109" t="s">
        <v>1051</v>
      </c>
      <c r="D100" s="1110">
        <v>0</v>
      </c>
      <c r="E100" s="1110">
        <v>0</v>
      </c>
      <c r="F100" s="1110">
        <v>0</v>
      </c>
      <c r="G100" s="1110">
        <v>0</v>
      </c>
      <c r="H100" s="1094"/>
      <c r="I100" s="1094"/>
      <c r="J100" s="1094"/>
      <c r="K100" s="1094"/>
    </row>
    <row r="101" spans="1:11" ht="14.1" customHeight="1" x14ac:dyDescent="0.25">
      <c r="A101" s="1094"/>
      <c r="B101" s="1094"/>
      <c r="C101" s="1109" t="s">
        <v>1048</v>
      </c>
      <c r="D101" s="1110">
        <v>0</v>
      </c>
      <c r="E101" s="1110">
        <v>0</v>
      </c>
      <c r="F101" s="1110">
        <v>0</v>
      </c>
      <c r="G101" s="1110">
        <v>0</v>
      </c>
      <c r="H101" s="1094"/>
      <c r="I101" s="1094"/>
      <c r="J101" s="1094"/>
      <c r="K101" s="1094"/>
    </row>
    <row r="102" spans="1:11" ht="14.1" customHeight="1" x14ac:dyDescent="0.25">
      <c r="A102" s="1094"/>
      <c r="B102" s="1094"/>
      <c r="C102" s="1109" t="s">
        <v>1049</v>
      </c>
      <c r="D102" s="1110">
        <v>0</v>
      </c>
      <c r="E102" s="1110">
        <v>0</v>
      </c>
      <c r="F102" s="1110">
        <v>0</v>
      </c>
      <c r="G102" s="1110">
        <v>0</v>
      </c>
      <c r="H102" s="1094"/>
      <c r="I102" s="1094"/>
      <c r="J102" s="1094"/>
      <c r="K102" s="1094"/>
    </row>
    <row r="103" spans="1:11" ht="14.1" customHeight="1" x14ac:dyDescent="0.25">
      <c r="A103" s="1094"/>
      <c r="B103" s="1094"/>
      <c r="C103" s="1109" t="s">
        <v>1052</v>
      </c>
      <c r="D103" s="1110">
        <v>0</v>
      </c>
      <c r="E103" s="1110">
        <v>0</v>
      </c>
      <c r="F103" s="1110">
        <v>0</v>
      </c>
      <c r="G103" s="1110">
        <v>0</v>
      </c>
      <c r="H103" s="1094"/>
      <c r="I103" s="1094"/>
      <c r="J103" s="1094"/>
      <c r="K103" s="1094"/>
    </row>
    <row r="104" spans="1:11" ht="14.1" customHeight="1" x14ac:dyDescent="0.25">
      <c r="A104" s="1094"/>
      <c r="B104" s="1094"/>
      <c r="C104" s="1109" t="s">
        <v>1048</v>
      </c>
      <c r="D104" s="1110">
        <v>0</v>
      </c>
      <c r="E104" s="1110">
        <v>0</v>
      </c>
      <c r="F104" s="1110">
        <v>0</v>
      </c>
      <c r="G104" s="1110">
        <v>0</v>
      </c>
      <c r="H104" s="1094"/>
      <c r="I104" s="1094"/>
      <c r="J104" s="1094"/>
      <c r="K104" s="1094"/>
    </row>
    <row r="105" spans="1:11" ht="14.1" customHeight="1" x14ac:dyDescent="0.25">
      <c r="A105" s="1094"/>
      <c r="B105" s="1094"/>
      <c r="C105" s="1109" t="s">
        <v>1049</v>
      </c>
      <c r="D105" s="1110">
        <v>0</v>
      </c>
      <c r="E105" s="1110">
        <v>0</v>
      </c>
      <c r="F105" s="1110">
        <v>0</v>
      </c>
      <c r="G105" s="1110">
        <v>0</v>
      </c>
      <c r="H105" s="1094"/>
      <c r="I105" s="1094"/>
      <c r="J105" s="1094"/>
      <c r="K105" s="1094"/>
    </row>
    <row r="106" spans="1:11" ht="14.1" customHeight="1" x14ac:dyDescent="0.25">
      <c r="A106" s="1094"/>
      <c r="B106" s="1094"/>
      <c r="C106" s="1109" t="s">
        <v>1053</v>
      </c>
      <c r="D106" s="1110">
        <v>0</v>
      </c>
      <c r="E106" s="1110">
        <v>0</v>
      </c>
      <c r="F106" s="1110">
        <v>0</v>
      </c>
      <c r="G106" s="1110">
        <v>0</v>
      </c>
      <c r="H106" s="1094"/>
      <c r="I106" s="1094"/>
      <c r="J106" s="1094"/>
      <c r="K106" s="1094"/>
    </row>
    <row r="107" spans="1:11" ht="14.1" customHeight="1" x14ac:dyDescent="0.25">
      <c r="A107" s="1094"/>
      <c r="B107" s="1094"/>
      <c r="C107" s="1109" t="s">
        <v>1048</v>
      </c>
      <c r="D107" s="1110">
        <v>0</v>
      </c>
      <c r="E107" s="1110">
        <v>0</v>
      </c>
      <c r="F107" s="1110">
        <v>0</v>
      </c>
      <c r="G107" s="1110">
        <v>0</v>
      </c>
      <c r="H107" s="1094"/>
      <c r="I107" s="1094"/>
      <c r="J107" s="1094"/>
      <c r="K107" s="1094"/>
    </row>
    <row r="108" spans="1:11" ht="14.1" customHeight="1" x14ac:dyDescent="0.25">
      <c r="A108" s="1094"/>
      <c r="B108" s="1094"/>
      <c r="C108" s="1109" t="s">
        <v>1049</v>
      </c>
      <c r="D108" s="1110">
        <v>0</v>
      </c>
      <c r="E108" s="1110">
        <v>0</v>
      </c>
      <c r="F108" s="1110">
        <v>0</v>
      </c>
      <c r="G108" s="1110">
        <v>0</v>
      </c>
      <c r="H108" s="1094"/>
      <c r="I108" s="1094"/>
      <c r="J108" s="1094"/>
      <c r="K108" s="1094"/>
    </row>
    <row r="109" spans="1:11" ht="14.1" customHeight="1" x14ac:dyDescent="0.25">
      <c r="A109" s="1094"/>
      <c r="B109" s="1094"/>
      <c r="C109" s="1109" t="s">
        <v>1054</v>
      </c>
      <c r="D109" s="1110">
        <v>0</v>
      </c>
      <c r="E109" s="1110">
        <v>0</v>
      </c>
      <c r="F109" s="1110">
        <v>0</v>
      </c>
      <c r="G109" s="1110">
        <v>0</v>
      </c>
      <c r="H109" s="1094"/>
      <c r="I109" s="1094"/>
      <c r="J109" s="1094"/>
      <c r="K109" s="1094"/>
    </row>
    <row r="110" spans="1:11" ht="14.1" customHeight="1" x14ac:dyDescent="0.25">
      <c r="A110" s="1094"/>
      <c r="B110" s="1094"/>
      <c r="C110" s="1109" t="s">
        <v>1048</v>
      </c>
      <c r="D110" s="1110">
        <v>0</v>
      </c>
      <c r="E110" s="1110">
        <v>0</v>
      </c>
      <c r="F110" s="1110">
        <v>0</v>
      </c>
      <c r="G110" s="1110">
        <v>0</v>
      </c>
      <c r="H110" s="1094"/>
      <c r="I110" s="1094"/>
      <c r="J110" s="1094"/>
      <c r="K110" s="1094"/>
    </row>
    <row r="111" spans="1:11" ht="14.1" customHeight="1" x14ac:dyDescent="0.25">
      <c r="A111" s="1094"/>
      <c r="B111" s="1094"/>
      <c r="C111" s="1109" t="s">
        <v>1049</v>
      </c>
      <c r="D111" s="1110">
        <v>0</v>
      </c>
      <c r="E111" s="1110">
        <v>0</v>
      </c>
      <c r="F111" s="1110">
        <v>0</v>
      </c>
      <c r="G111" s="1110">
        <v>0</v>
      </c>
      <c r="H111" s="1094"/>
      <c r="I111" s="1094"/>
      <c r="J111" s="1094"/>
      <c r="K111" s="1094"/>
    </row>
    <row r="112" spans="1:11" ht="14.1" customHeight="1" x14ac:dyDescent="0.25">
      <c r="A112" s="1094"/>
      <c r="B112" s="1094"/>
      <c r="C112" s="1109" t="s">
        <v>1055</v>
      </c>
      <c r="D112" s="1110">
        <v>0</v>
      </c>
      <c r="E112" s="1110">
        <v>0</v>
      </c>
      <c r="F112" s="1110">
        <v>0</v>
      </c>
      <c r="G112" s="1110">
        <v>0</v>
      </c>
      <c r="H112" s="1094"/>
      <c r="I112" s="1094"/>
      <c r="J112" s="1094"/>
      <c r="K112" s="1094"/>
    </row>
    <row r="113" spans="1:11" ht="14.1" customHeight="1" x14ac:dyDescent="0.25">
      <c r="A113" s="1094"/>
      <c r="B113" s="1094"/>
      <c r="C113" s="1109" t="s">
        <v>1048</v>
      </c>
      <c r="D113" s="1110">
        <v>0</v>
      </c>
      <c r="E113" s="1110">
        <v>0</v>
      </c>
      <c r="F113" s="1110">
        <v>0</v>
      </c>
      <c r="G113" s="1110">
        <v>0</v>
      </c>
      <c r="H113" s="1094"/>
      <c r="I113" s="1094"/>
      <c r="J113" s="1094"/>
      <c r="K113" s="1094"/>
    </row>
    <row r="114" spans="1:11" ht="14.1" customHeight="1" x14ac:dyDescent="0.25">
      <c r="A114" s="1094"/>
      <c r="B114" s="1094"/>
      <c r="C114" s="1109" t="s">
        <v>1049</v>
      </c>
      <c r="D114" s="1110">
        <v>0</v>
      </c>
      <c r="E114" s="1110">
        <v>0</v>
      </c>
      <c r="F114" s="1110">
        <v>0</v>
      </c>
      <c r="G114" s="1110">
        <v>0</v>
      </c>
      <c r="H114" s="1094"/>
      <c r="I114" s="1094"/>
      <c r="J114" s="1094"/>
      <c r="K114" s="1094"/>
    </row>
    <row r="115" spans="1:11" ht="14.1" customHeight="1" x14ac:dyDescent="0.25">
      <c r="A115" s="1094"/>
      <c r="B115" s="1094"/>
      <c r="C115" s="1109" t="s">
        <v>1056</v>
      </c>
      <c r="D115" s="1110">
        <v>0</v>
      </c>
      <c r="E115" s="1110">
        <v>0</v>
      </c>
      <c r="F115" s="1110">
        <v>0</v>
      </c>
      <c r="G115" s="1110">
        <v>0</v>
      </c>
      <c r="H115" s="1094"/>
      <c r="I115" s="1094"/>
      <c r="J115" s="1094"/>
      <c r="K115" s="1094"/>
    </row>
    <row r="116" spans="1:11" ht="14.1" customHeight="1" x14ac:dyDescent="0.25">
      <c r="A116" s="1094"/>
      <c r="B116" s="1094"/>
      <c r="C116" s="1109" t="s">
        <v>1048</v>
      </c>
      <c r="D116" s="1110">
        <v>0</v>
      </c>
      <c r="E116" s="1110">
        <v>0</v>
      </c>
      <c r="F116" s="1110">
        <v>0</v>
      </c>
      <c r="G116" s="1110">
        <v>0</v>
      </c>
      <c r="H116" s="1094"/>
      <c r="I116" s="1094"/>
      <c r="J116" s="1094"/>
      <c r="K116" s="1094"/>
    </row>
    <row r="117" spans="1:11" ht="14.1" customHeight="1" x14ac:dyDescent="0.25">
      <c r="A117" s="1094"/>
      <c r="B117" s="1094"/>
      <c r="C117" s="1109" t="s">
        <v>1057</v>
      </c>
      <c r="D117" s="1110">
        <v>0</v>
      </c>
      <c r="E117" s="1110">
        <v>0</v>
      </c>
      <c r="F117" s="1110">
        <v>0</v>
      </c>
      <c r="G117" s="1110">
        <v>0</v>
      </c>
      <c r="H117" s="1094"/>
      <c r="I117" s="1094"/>
      <c r="J117" s="1094"/>
      <c r="K117" s="1094"/>
    </row>
    <row r="118" spans="1:11" ht="14.1" customHeight="1" x14ac:dyDescent="0.25">
      <c r="A118" s="1094"/>
      <c r="B118" s="1094"/>
      <c r="C118" s="1109" t="s">
        <v>1058</v>
      </c>
      <c r="D118" s="1110">
        <v>0</v>
      </c>
      <c r="E118" s="1110">
        <v>0</v>
      </c>
      <c r="F118" s="1110">
        <v>0</v>
      </c>
      <c r="G118" s="1110">
        <v>0</v>
      </c>
      <c r="H118" s="1094"/>
      <c r="I118" s="1094"/>
      <c r="J118" s="1094"/>
      <c r="K118" s="1094"/>
    </row>
    <row r="119" spans="1:11" ht="14.1" customHeight="1" x14ac:dyDescent="0.25">
      <c r="A119" s="1094"/>
      <c r="B119" s="1094"/>
      <c r="C119" s="1109" t="s">
        <v>1059</v>
      </c>
      <c r="D119" s="1110">
        <v>0</v>
      </c>
      <c r="E119" s="1110">
        <v>0</v>
      </c>
      <c r="F119" s="1110">
        <v>0</v>
      </c>
      <c r="G119" s="1110">
        <v>0</v>
      </c>
      <c r="H119" s="1094"/>
      <c r="I119" s="1094"/>
      <c r="J119" s="1094"/>
      <c r="K119" s="1094"/>
    </row>
    <row r="120" spans="1:11" ht="14.1" customHeight="1" x14ac:dyDescent="0.25">
      <c r="A120" s="1094"/>
      <c r="B120" s="1094"/>
      <c r="C120" s="1109" t="s">
        <v>1060</v>
      </c>
      <c r="D120" s="1110">
        <v>0</v>
      </c>
      <c r="E120" s="1110">
        <v>0</v>
      </c>
      <c r="F120" s="1110">
        <v>0</v>
      </c>
      <c r="G120" s="1110">
        <v>0</v>
      </c>
      <c r="H120" s="1094"/>
      <c r="I120" s="1094"/>
      <c r="J120" s="1094"/>
      <c r="K120" s="1094"/>
    </row>
    <row r="121" spans="1:11" ht="14.1" customHeight="1" x14ac:dyDescent="0.25">
      <c r="A121" s="1094"/>
      <c r="B121" s="1094"/>
      <c r="C121" s="1109" t="s">
        <v>1061</v>
      </c>
      <c r="D121" s="1110">
        <v>0</v>
      </c>
      <c r="E121" s="1110">
        <v>3000000</v>
      </c>
      <c r="F121" s="1110">
        <v>3000000</v>
      </c>
      <c r="G121" s="1110">
        <v>103000000</v>
      </c>
      <c r="H121" s="1094"/>
      <c r="I121" s="1094"/>
      <c r="J121" s="1094"/>
      <c r="K121" s="1094"/>
    </row>
    <row r="122" spans="1:11" ht="14.1" customHeight="1" x14ac:dyDescent="0.25">
      <c r="A122" s="1094"/>
      <c r="B122" s="1094"/>
      <c r="C122" s="1109" t="s">
        <v>1048</v>
      </c>
      <c r="D122" s="1110">
        <v>0</v>
      </c>
      <c r="E122" s="1110">
        <v>3000000</v>
      </c>
      <c r="F122" s="1110">
        <v>3000000</v>
      </c>
      <c r="G122" s="1110">
        <v>103000000</v>
      </c>
      <c r="H122" s="1094"/>
      <c r="I122" s="1094"/>
      <c r="J122" s="1094"/>
      <c r="K122" s="1094"/>
    </row>
    <row r="123" spans="1:11" ht="14.1" customHeight="1" x14ac:dyDescent="0.25">
      <c r="A123" s="1094"/>
      <c r="B123" s="1094"/>
      <c r="C123" s="1109" t="s">
        <v>1057</v>
      </c>
      <c r="D123" s="1110">
        <v>0</v>
      </c>
      <c r="E123" s="1110">
        <v>0</v>
      </c>
      <c r="F123" s="1110">
        <v>0</v>
      </c>
      <c r="G123" s="1110">
        <v>0</v>
      </c>
      <c r="H123" s="1094"/>
      <c r="I123" s="1094"/>
      <c r="J123" s="1094"/>
      <c r="K123" s="1094"/>
    </row>
    <row r="124" spans="1:11" ht="14.1" customHeight="1" x14ac:dyDescent="0.25">
      <c r="A124" s="1094"/>
      <c r="B124" s="1094"/>
      <c r="C124" s="1109" t="s">
        <v>1058</v>
      </c>
      <c r="D124" s="1110">
        <v>0</v>
      </c>
      <c r="E124" s="1110">
        <v>0</v>
      </c>
      <c r="F124" s="1110">
        <v>0</v>
      </c>
      <c r="G124" s="1110">
        <v>0</v>
      </c>
      <c r="H124" s="1094"/>
      <c r="I124" s="1094"/>
      <c r="J124" s="1094"/>
      <c r="K124" s="1094"/>
    </row>
    <row r="125" spans="1:11" ht="14.1" customHeight="1" x14ac:dyDescent="0.25">
      <c r="A125" s="1094"/>
      <c r="B125" s="1094"/>
      <c r="C125" s="1109" t="s">
        <v>1059</v>
      </c>
      <c r="D125" s="1110">
        <v>0</v>
      </c>
      <c r="E125" s="1110">
        <v>0</v>
      </c>
      <c r="F125" s="1110">
        <v>0</v>
      </c>
      <c r="G125" s="1110">
        <v>0</v>
      </c>
      <c r="H125" s="1094"/>
      <c r="I125" s="1094"/>
      <c r="J125" s="1094"/>
      <c r="K125" s="1094"/>
    </row>
    <row r="126" spans="1:11" ht="14.1" customHeight="1" x14ac:dyDescent="0.25">
      <c r="A126" s="1094"/>
      <c r="B126" s="1094"/>
      <c r="C126" s="1109" t="s">
        <v>1060</v>
      </c>
      <c r="D126" s="1110">
        <v>0</v>
      </c>
      <c r="E126" s="1110">
        <v>0</v>
      </c>
      <c r="F126" s="1110">
        <v>0</v>
      </c>
      <c r="G126" s="1110">
        <v>0</v>
      </c>
      <c r="H126" s="1094"/>
      <c r="I126" s="1094"/>
      <c r="J126" s="1094"/>
      <c r="K126" s="1094"/>
    </row>
    <row r="127" spans="1:11" ht="14.1" customHeight="1" x14ac:dyDescent="0.25">
      <c r="A127" s="1094"/>
      <c r="B127" s="1094"/>
      <c r="C127" s="1109" t="s">
        <v>1062</v>
      </c>
      <c r="D127" s="1110">
        <v>0</v>
      </c>
      <c r="E127" s="1110">
        <v>0</v>
      </c>
      <c r="F127" s="1110">
        <v>0</v>
      </c>
      <c r="G127" s="1110">
        <v>0</v>
      </c>
      <c r="H127" s="1094"/>
      <c r="I127" s="1094"/>
      <c r="J127" s="1094"/>
      <c r="K127" s="1094"/>
    </row>
    <row r="128" spans="1:11" ht="14.1" customHeight="1" x14ac:dyDescent="0.25">
      <c r="A128" s="1094"/>
      <c r="B128" s="1094"/>
      <c r="C128" s="1109" t="s">
        <v>1048</v>
      </c>
      <c r="D128" s="1110">
        <v>0</v>
      </c>
      <c r="E128" s="1110">
        <v>0</v>
      </c>
      <c r="F128" s="1110">
        <v>0</v>
      </c>
      <c r="G128" s="1110">
        <v>0</v>
      </c>
      <c r="H128" s="1094"/>
      <c r="I128" s="1094"/>
      <c r="J128" s="1094"/>
      <c r="K128" s="1094"/>
    </row>
    <row r="129" spans="1:11" ht="14.1" customHeight="1" x14ac:dyDescent="0.25">
      <c r="A129" s="1094"/>
      <c r="B129" s="1094"/>
      <c r="C129" s="1109" t="s">
        <v>1057</v>
      </c>
      <c r="D129" s="1110">
        <v>0</v>
      </c>
      <c r="E129" s="1110">
        <v>0</v>
      </c>
      <c r="F129" s="1110">
        <v>0</v>
      </c>
      <c r="G129" s="1110">
        <v>0</v>
      </c>
      <c r="H129" s="1094"/>
      <c r="I129" s="1094"/>
      <c r="J129" s="1094"/>
      <c r="K129" s="1094"/>
    </row>
    <row r="130" spans="1:11" ht="14.1" customHeight="1" x14ac:dyDescent="0.25">
      <c r="A130" s="1094"/>
      <c r="B130" s="1094"/>
      <c r="C130" s="1109" t="s">
        <v>1058</v>
      </c>
      <c r="D130" s="1110">
        <v>0</v>
      </c>
      <c r="E130" s="1110">
        <v>0</v>
      </c>
      <c r="F130" s="1110">
        <v>0</v>
      </c>
      <c r="G130" s="1110">
        <v>0</v>
      </c>
      <c r="H130" s="1094"/>
      <c r="I130" s="1094"/>
      <c r="J130" s="1094"/>
      <c r="K130" s="1094"/>
    </row>
    <row r="131" spans="1:11" ht="14.1" customHeight="1" x14ac:dyDescent="0.25">
      <c r="A131" s="1094"/>
      <c r="B131" s="1094"/>
      <c r="C131" s="1109" t="s">
        <v>1059</v>
      </c>
      <c r="D131" s="1110">
        <v>0</v>
      </c>
      <c r="E131" s="1110">
        <v>0</v>
      </c>
      <c r="F131" s="1110">
        <v>0</v>
      </c>
      <c r="G131" s="1110">
        <v>0</v>
      </c>
      <c r="H131" s="1094"/>
      <c r="I131" s="1094"/>
      <c r="J131" s="1094"/>
      <c r="K131" s="1094"/>
    </row>
    <row r="132" spans="1:11" ht="14.1" customHeight="1" x14ac:dyDescent="0.25">
      <c r="A132" s="1094"/>
      <c r="B132" s="1094"/>
      <c r="C132" s="1109" t="s">
        <v>1060</v>
      </c>
      <c r="D132" s="1110">
        <v>0</v>
      </c>
      <c r="E132" s="1110">
        <v>0</v>
      </c>
      <c r="F132" s="1110">
        <v>0</v>
      </c>
      <c r="G132" s="1110">
        <v>0</v>
      </c>
      <c r="H132" s="1094"/>
      <c r="I132" s="1094"/>
      <c r="J132" s="1094"/>
      <c r="K132" s="1094"/>
    </row>
    <row r="133" spans="1:11" ht="14.1" customHeight="1" x14ac:dyDescent="0.25">
      <c r="A133" s="1094"/>
      <c r="B133" s="1094"/>
      <c r="C133" s="1109" t="s">
        <v>1063</v>
      </c>
      <c r="D133" s="1110">
        <v>0</v>
      </c>
      <c r="E133" s="1110">
        <v>0</v>
      </c>
      <c r="F133" s="1110">
        <v>0</v>
      </c>
      <c r="G133" s="1110">
        <v>0</v>
      </c>
      <c r="H133" s="1094"/>
      <c r="I133" s="1094"/>
      <c r="J133" s="1094"/>
      <c r="K133" s="1094"/>
    </row>
    <row r="134" spans="1:11" ht="14.1" customHeight="1" x14ac:dyDescent="0.25">
      <c r="A134" s="1094"/>
      <c r="B134" s="1094"/>
      <c r="C134" s="1109" t="s">
        <v>1064</v>
      </c>
      <c r="D134" s="1110">
        <v>0</v>
      </c>
      <c r="E134" s="1110">
        <v>0</v>
      </c>
      <c r="F134" s="1110">
        <v>0</v>
      </c>
      <c r="G134" s="1110">
        <v>0</v>
      </c>
      <c r="H134" s="1094"/>
      <c r="I134" s="1094"/>
      <c r="J134" s="1094"/>
      <c r="K134" s="1094"/>
    </row>
    <row r="135" spans="1:11" ht="14.1" customHeight="1" x14ac:dyDescent="0.25">
      <c r="A135" s="1094"/>
      <c r="B135" s="1094"/>
      <c r="C135" s="1111" t="s">
        <v>572</v>
      </c>
      <c r="D135" s="1110">
        <v>0</v>
      </c>
      <c r="E135" s="1110">
        <v>3000000</v>
      </c>
      <c r="F135" s="1110">
        <v>3000000</v>
      </c>
      <c r="G135" s="1110">
        <v>103000000</v>
      </c>
      <c r="H135" s="1094"/>
      <c r="I135" s="1094"/>
      <c r="J135" s="1094"/>
      <c r="K135" s="1094"/>
    </row>
    <row r="136" spans="1:11" ht="14.1" customHeight="1" x14ac:dyDescent="0.25">
      <c r="A136" s="1094"/>
      <c r="B136" s="1094"/>
      <c r="C136" s="1103" t="s">
        <v>1022</v>
      </c>
      <c r="D136" s="1232" t="s">
        <v>1270</v>
      </c>
      <c r="E136" s="1233"/>
      <c r="F136" s="1233"/>
      <c r="G136" s="1233"/>
      <c r="H136" s="1094"/>
      <c r="I136" s="1094"/>
      <c r="J136" s="1094"/>
      <c r="K136" s="1094"/>
    </row>
    <row r="137" spans="1:11" ht="14.1" customHeight="1" x14ac:dyDescent="0.25">
      <c r="A137" s="1094"/>
      <c r="B137" s="1094"/>
      <c r="C137" s="1104" t="s">
        <v>1024</v>
      </c>
      <c r="D137" s="1230" t="s">
        <v>1271</v>
      </c>
      <c r="E137" s="1231"/>
      <c r="F137" s="1231"/>
      <c r="G137" s="1231"/>
      <c r="H137" s="1094"/>
      <c r="I137" s="1094"/>
      <c r="J137" s="1094"/>
      <c r="K137" s="1094"/>
    </row>
    <row r="138" spans="1:11" ht="14.1" customHeight="1" x14ac:dyDescent="0.25">
      <c r="A138" s="1094"/>
      <c r="B138" s="1094"/>
      <c r="C138" s="1104" t="s">
        <v>31</v>
      </c>
      <c r="D138" s="1230" t="s">
        <v>1256</v>
      </c>
      <c r="E138" s="1231"/>
      <c r="F138" s="1231"/>
      <c r="G138" s="1231"/>
      <c r="H138" s="1094"/>
      <c r="I138" s="1094"/>
      <c r="J138" s="1094"/>
      <c r="K138" s="1094"/>
    </row>
    <row r="139" spans="1:11" ht="15" customHeight="1" x14ac:dyDescent="0.25">
      <c r="A139" s="1094"/>
      <c r="B139" s="1094"/>
      <c r="C139" s="1105"/>
      <c r="D139" s="1106">
        <v>2024</v>
      </c>
      <c r="E139" s="1106">
        <v>2025</v>
      </c>
      <c r="F139" s="1106">
        <v>2026</v>
      </c>
      <c r="G139" s="1106">
        <v>2027</v>
      </c>
      <c r="H139" s="1094"/>
      <c r="I139" s="1094"/>
      <c r="J139" s="1094"/>
      <c r="K139" s="1094"/>
    </row>
    <row r="140" spans="1:11" ht="15" customHeight="1" x14ac:dyDescent="0.25">
      <c r="A140" s="1094"/>
      <c r="B140" s="1094"/>
      <c r="C140" s="1107"/>
      <c r="D140" s="1108" t="s">
        <v>13</v>
      </c>
      <c r="E140" s="1108" t="s">
        <v>14</v>
      </c>
      <c r="F140" s="1108" t="s">
        <v>14</v>
      </c>
      <c r="G140" s="1108" t="s">
        <v>14</v>
      </c>
      <c r="H140" s="1094"/>
      <c r="I140" s="1094"/>
      <c r="J140" s="1094"/>
      <c r="K140" s="1094"/>
    </row>
    <row r="141" spans="1:11" ht="14.1" customHeight="1" x14ac:dyDescent="0.25">
      <c r="A141" s="1094"/>
      <c r="B141" s="1094"/>
      <c r="C141" s="1097" t="s">
        <v>33</v>
      </c>
      <c r="D141" s="1101" t="s">
        <v>1089</v>
      </c>
      <c r="E141" s="1101" t="s">
        <v>1089</v>
      </c>
      <c r="F141" s="1101" t="s">
        <v>1089</v>
      </c>
      <c r="G141" s="1101" t="s">
        <v>1089</v>
      </c>
      <c r="H141" s="1094"/>
      <c r="I141" s="1094"/>
      <c r="J141" s="1094"/>
      <c r="K141" s="1094"/>
    </row>
    <row r="142" spans="1:11" ht="14.1" customHeight="1" x14ac:dyDescent="0.25">
      <c r="A142" s="1094"/>
      <c r="B142" s="1094"/>
      <c r="C142" s="1097" t="s">
        <v>1029</v>
      </c>
      <c r="D142" s="1101" t="s">
        <v>1272</v>
      </c>
      <c r="E142" s="1101" t="s">
        <v>1260</v>
      </c>
      <c r="F142" s="1101" t="s">
        <v>1260</v>
      </c>
      <c r="G142" s="1101" t="s">
        <v>1260</v>
      </c>
      <c r="H142" s="1094"/>
      <c r="I142" s="1094"/>
      <c r="J142" s="1094"/>
      <c r="K142" s="1094"/>
    </row>
    <row r="143" spans="1:11" ht="14.1" customHeight="1" x14ac:dyDescent="0.25">
      <c r="A143" s="1094"/>
      <c r="B143" s="1094"/>
      <c r="C143" s="1097" t="s">
        <v>1032</v>
      </c>
      <c r="D143" s="1101" t="s">
        <v>1273</v>
      </c>
      <c r="E143" s="1101" t="s">
        <v>1079</v>
      </c>
      <c r="F143" s="1101" t="s">
        <v>1079</v>
      </c>
      <c r="G143" s="1101" t="s">
        <v>1079</v>
      </c>
      <c r="H143" s="1094"/>
      <c r="I143" s="1094"/>
      <c r="J143" s="1094"/>
      <c r="K143" s="1094"/>
    </row>
    <row r="144" spans="1:11" ht="14.1" customHeight="1" x14ac:dyDescent="0.25">
      <c r="A144" s="1094"/>
      <c r="B144" s="1094"/>
      <c r="C144" s="1097" t="s">
        <v>1037</v>
      </c>
      <c r="D144" s="1101" t="s">
        <v>1038</v>
      </c>
      <c r="E144" s="1101" t="s">
        <v>1039</v>
      </c>
      <c r="F144" s="1101" t="s">
        <v>1039</v>
      </c>
      <c r="G144" s="1101" t="s">
        <v>1039</v>
      </c>
      <c r="H144" s="1094"/>
      <c r="I144" s="1094"/>
      <c r="J144" s="1094"/>
      <c r="K144" s="1094"/>
    </row>
    <row r="145" spans="1:11" ht="14.1" customHeight="1" x14ac:dyDescent="0.25">
      <c r="A145" s="1094"/>
      <c r="B145" s="1094"/>
      <c r="C145" s="1097" t="s">
        <v>1042</v>
      </c>
      <c r="D145" s="1101" t="s">
        <v>1038</v>
      </c>
      <c r="E145" s="1101" t="s">
        <v>1274</v>
      </c>
      <c r="F145" s="1101" t="s">
        <v>1039</v>
      </c>
      <c r="G145" s="1101" t="s">
        <v>1039</v>
      </c>
      <c r="H145" s="1094"/>
      <c r="I145" s="1094"/>
      <c r="J145" s="1094"/>
      <c r="K145" s="1094"/>
    </row>
    <row r="146" spans="1:11" ht="14.1" customHeight="1" x14ac:dyDescent="0.25">
      <c r="A146" s="1094"/>
      <c r="B146" s="1094"/>
      <c r="C146" s="1097" t="s">
        <v>39</v>
      </c>
      <c r="D146" s="1101" t="s">
        <v>1038</v>
      </c>
      <c r="E146" s="1101" t="s">
        <v>1274</v>
      </c>
      <c r="F146" s="1101" t="s">
        <v>1039</v>
      </c>
      <c r="G146" s="1101" t="s">
        <v>1039</v>
      </c>
      <c r="H146" s="1094"/>
      <c r="I146" s="1094"/>
      <c r="J146" s="1094"/>
      <c r="K146" s="1094"/>
    </row>
    <row r="147" spans="1:11" ht="14.1" customHeight="1" x14ac:dyDescent="0.25">
      <c r="A147" s="1094"/>
      <c r="B147" s="1094"/>
      <c r="C147" s="1228" t="s">
        <v>1046</v>
      </c>
      <c r="D147" s="1229"/>
      <c r="E147" s="1229"/>
      <c r="F147" s="1229"/>
      <c r="G147" s="1229"/>
      <c r="H147" s="1094"/>
      <c r="I147" s="1094"/>
      <c r="J147" s="1094"/>
      <c r="K147" s="1094"/>
    </row>
    <row r="148" spans="1:11" ht="14.1" customHeight="1" x14ac:dyDescent="0.25">
      <c r="A148" s="1094"/>
      <c r="B148" s="1094"/>
      <c r="C148" s="1105"/>
      <c r="D148" s="1106">
        <v>2024</v>
      </c>
      <c r="E148" s="1106">
        <v>2025</v>
      </c>
      <c r="F148" s="1106">
        <v>2026</v>
      </c>
      <c r="G148" s="1106">
        <v>2027</v>
      </c>
      <c r="H148" s="1094"/>
      <c r="I148" s="1094"/>
      <c r="J148" s="1094"/>
      <c r="K148" s="1094"/>
    </row>
    <row r="149" spans="1:11" ht="14.1" customHeight="1" x14ac:dyDescent="0.25">
      <c r="A149" s="1094"/>
      <c r="B149" s="1094"/>
      <c r="C149" s="1107"/>
      <c r="D149" s="1108" t="s">
        <v>13</v>
      </c>
      <c r="E149" s="1108" t="s">
        <v>14</v>
      </c>
      <c r="F149" s="1108" t="s">
        <v>14</v>
      </c>
      <c r="G149" s="1108" t="s">
        <v>14</v>
      </c>
      <c r="H149" s="1094"/>
      <c r="I149" s="1094"/>
      <c r="J149" s="1094"/>
      <c r="K149" s="1094"/>
    </row>
    <row r="150" spans="1:11" ht="14.1" customHeight="1" x14ac:dyDescent="0.25">
      <c r="A150" s="1094"/>
      <c r="B150" s="1094"/>
      <c r="C150" s="1109" t="s">
        <v>1047</v>
      </c>
      <c r="D150" s="1110">
        <v>0</v>
      </c>
      <c r="E150" s="1110">
        <v>0</v>
      </c>
      <c r="F150" s="1110">
        <v>0</v>
      </c>
      <c r="G150" s="1110">
        <v>0</v>
      </c>
      <c r="H150" s="1094"/>
      <c r="I150" s="1094"/>
      <c r="J150" s="1094"/>
      <c r="K150" s="1094"/>
    </row>
    <row r="151" spans="1:11" ht="14.1" customHeight="1" x14ac:dyDescent="0.25">
      <c r="A151" s="1094"/>
      <c r="B151" s="1094"/>
      <c r="C151" s="1109" t="s">
        <v>1048</v>
      </c>
      <c r="D151" s="1110">
        <v>0</v>
      </c>
      <c r="E151" s="1110">
        <v>0</v>
      </c>
      <c r="F151" s="1110">
        <v>0</v>
      </c>
      <c r="G151" s="1110">
        <v>0</v>
      </c>
      <c r="H151" s="1094"/>
      <c r="I151" s="1094"/>
      <c r="J151" s="1094"/>
      <c r="K151" s="1094"/>
    </row>
    <row r="152" spans="1:11" ht="14.1" customHeight="1" x14ac:dyDescent="0.25">
      <c r="A152" s="1094"/>
      <c r="B152" s="1094"/>
      <c r="C152" s="1109" t="s">
        <v>1049</v>
      </c>
      <c r="D152" s="1110">
        <v>0</v>
      </c>
      <c r="E152" s="1110">
        <v>0</v>
      </c>
      <c r="F152" s="1110">
        <v>0</v>
      </c>
      <c r="G152" s="1110">
        <v>0</v>
      </c>
      <c r="H152" s="1094"/>
      <c r="I152" s="1094"/>
      <c r="J152" s="1094"/>
      <c r="K152" s="1094"/>
    </row>
    <row r="153" spans="1:11" ht="14.1" customHeight="1" x14ac:dyDescent="0.25">
      <c r="A153" s="1094"/>
      <c r="B153" s="1094"/>
      <c r="C153" s="1109" t="s">
        <v>1050</v>
      </c>
      <c r="D153" s="1110">
        <v>0</v>
      </c>
      <c r="E153" s="1110">
        <v>0</v>
      </c>
      <c r="F153" s="1110">
        <v>0</v>
      </c>
      <c r="G153" s="1110">
        <v>0</v>
      </c>
      <c r="H153" s="1094"/>
      <c r="I153" s="1094"/>
      <c r="J153" s="1094"/>
      <c r="K153" s="1094"/>
    </row>
    <row r="154" spans="1:11" ht="14.1" customHeight="1" x14ac:dyDescent="0.25">
      <c r="A154" s="1094"/>
      <c r="B154" s="1094"/>
      <c r="C154" s="1109" t="s">
        <v>1048</v>
      </c>
      <c r="D154" s="1110">
        <v>0</v>
      </c>
      <c r="E154" s="1110">
        <v>0</v>
      </c>
      <c r="F154" s="1110">
        <v>0</v>
      </c>
      <c r="G154" s="1110">
        <v>0</v>
      </c>
      <c r="H154" s="1094"/>
      <c r="I154" s="1094"/>
      <c r="J154" s="1094"/>
      <c r="K154" s="1094"/>
    </row>
    <row r="155" spans="1:11" ht="14.1" customHeight="1" x14ac:dyDescent="0.25">
      <c r="A155" s="1094"/>
      <c r="B155" s="1094"/>
      <c r="C155" s="1109" t="s">
        <v>1049</v>
      </c>
      <c r="D155" s="1110">
        <v>0</v>
      </c>
      <c r="E155" s="1110">
        <v>0</v>
      </c>
      <c r="F155" s="1110">
        <v>0</v>
      </c>
      <c r="G155" s="1110">
        <v>0</v>
      </c>
      <c r="H155" s="1094"/>
      <c r="I155" s="1094"/>
      <c r="J155" s="1094"/>
      <c r="K155" s="1094"/>
    </row>
    <row r="156" spans="1:11" ht="14.1" customHeight="1" x14ac:dyDescent="0.25">
      <c r="A156" s="1094"/>
      <c r="B156" s="1094"/>
      <c r="C156" s="1109" t="s">
        <v>1051</v>
      </c>
      <c r="D156" s="1110">
        <v>0</v>
      </c>
      <c r="E156" s="1110">
        <v>0</v>
      </c>
      <c r="F156" s="1110">
        <v>0</v>
      </c>
      <c r="G156" s="1110">
        <v>0</v>
      </c>
      <c r="H156" s="1094"/>
      <c r="I156" s="1094"/>
      <c r="J156" s="1094"/>
      <c r="K156" s="1094"/>
    </row>
    <row r="157" spans="1:11" ht="14.1" customHeight="1" x14ac:dyDescent="0.25">
      <c r="A157" s="1094"/>
      <c r="B157" s="1094"/>
      <c r="C157" s="1109" t="s">
        <v>1048</v>
      </c>
      <c r="D157" s="1110">
        <v>0</v>
      </c>
      <c r="E157" s="1110">
        <v>0</v>
      </c>
      <c r="F157" s="1110">
        <v>0</v>
      </c>
      <c r="G157" s="1110">
        <v>0</v>
      </c>
      <c r="H157" s="1094"/>
      <c r="I157" s="1094"/>
      <c r="J157" s="1094"/>
      <c r="K157" s="1094"/>
    </row>
    <row r="158" spans="1:11" ht="14.1" customHeight="1" x14ac:dyDescent="0.25">
      <c r="A158" s="1094"/>
      <c r="B158" s="1094"/>
      <c r="C158" s="1109" t="s">
        <v>1049</v>
      </c>
      <c r="D158" s="1110">
        <v>0</v>
      </c>
      <c r="E158" s="1110">
        <v>0</v>
      </c>
      <c r="F158" s="1110">
        <v>0</v>
      </c>
      <c r="G158" s="1110">
        <v>0</v>
      </c>
      <c r="H158" s="1094"/>
      <c r="I158" s="1094"/>
      <c r="J158" s="1094"/>
      <c r="K158" s="1094"/>
    </row>
    <row r="159" spans="1:11" ht="14.1" customHeight="1" x14ac:dyDescent="0.25">
      <c r="A159" s="1094"/>
      <c r="B159" s="1094"/>
      <c r="C159" s="1109" t="s">
        <v>1052</v>
      </c>
      <c r="D159" s="1110">
        <v>0</v>
      </c>
      <c r="E159" s="1110">
        <v>0</v>
      </c>
      <c r="F159" s="1110">
        <v>0</v>
      </c>
      <c r="G159" s="1110">
        <v>0</v>
      </c>
      <c r="H159" s="1094"/>
      <c r="I159" s="1094"/>
      <c r="J159" s="1094"/>
      <c r="K159" s="1094"/>
    </row>
    <row r="160" spans="1:11" ht="14.1" customHeight="1" x14ac:dyDescent="0.25">
      <c r="A160" s="1094"/>
      <c r="B160" s="1094"/>
      <c r="C160" s="1109" t="s">
        <v>1048</v>
      </c>
      <c r="D160" s="1110">
        <v>0</v>
      </c>
      <c r="E160" s="1110">
        <v>0</v>
      </c>
      <c r="F160" s="1110">
        <v>0</v>
      </c>
      <c r="G160" s="1110">
        <v>0</v>
      </c>
      <c r="H160" s="1094"/>
      <c r="I160" s="1094"/>
      <c r="J160" s="1094"/>
      <c r="K160" s="1094"/>
    </row>
    <row r="161" spans="1:11" ht="14.1" customHeight="1" x14ac:dyDescent="0.25">
      <c r="A161" s="1094"/>
      <c r="B161" s="1094"/>
      <c r="C161" s="1109" t="s">
        <v>1049</v>
      </c>
      <c r="D161" s="1110">
        <v>0</v>
      </c>
      <c r="E161" s="1110">
        <v>0</v>
      </c>
      <c r="F161" s="1110">
        <v>0</v>
      </c>
      <c r="G161" s="1110">
        <v>0</v>
      </c>
      <c r="H161" s="1094"/>
      <c r="I161" s="1094"/>
      <c r="J161" s="1094"/>
      <c r="K161" s="1094"/>
    </row>
    <row r="162" spans="1:11" ht="14.1" customHeight="1" x14ac:dyDescent="0.25">
      <c r="A162" s="1094"/>
      <c r="B162" s="1094"/>
      <c r="C162" s="1109" t="s">
        <v>1053</v>
      </c>
      <c r="D162" s="1110">
        <v>0</v>
      </c>
      <c r="E162" s="1110">
        <v>0</v>
      </c>
      <c r="F162" s="1110">
        <v>0</v>
      </c>
      <c r="G162" s="1110">
        <v>0</v>
      </c>
      <c r="H162" s="1094"/>
      <c r="I162" s="1094"/>
      <c r="J162" s="1094"/>
      <c r="K162" s="1094"/>
    </row>
    <row r="163" spans="1:11" ht="14.1" customHeight="1" x14ac:dyDescent="0.25">
      <c r="A163" s="1094"/>
      <c r="B163" s="1094"/>
      <c r="C163" s="1109" t="s">
        <v>1048</v>
      </c>
      <c r="D163" s="1110">
        <v>0</v>
      </c>
      <c r="E163" s="1110">
        <v>0</v>
      </c>
      <c r="F163" s="1110">
        <v>0</v>
      </c>
      <c r="G163" s="1110">
        <v>0</v>
      </c>
      <c r="H163" s="1094"/>
      <c r="I163" s="1094"/>
      <c r="J163" s="1094"/>
      <c r="K163" s="1094"/>
    </row>
    <row r="164" spans="1:11" ht="14.1" customHeight="1" x14ac:dyDescent="0.25">
      <c r="A164" s="1094"/>
      <c r="B164" s="1094"/>
      <c r="C164" s="1109" t="s">
        <v>1049</v>
      </c>
      <c r="D164" s="1110">
        <v>0</v>
      </c>
      <c r="E164" s="1110">
        <v>0</v>
      </c>
      <c r="F164" s="1110">
        <v>0</v>
      </c>
      <c r="G164" s="1110">
        <v>0</v>
      </c>
      <c r="H164" s="1094"/>
      <c r="I164" s="1094"/>
      <c r="J164" s="1094"/>
      <c r="K164" s="1094"/>
    </row>
    <row r="165" spans="1:11" ht="14.1" customHeight="1" x14ac:dyDescent="0.25">
      <c r="A165" s="1094"/>
      <c r="B165" s="1094"/>
      <c r="C165" s="1109" t="s">
        <v>1054</v>
      </c>
      <c r="D165" s="1110">
        <v>0</v>
      </c>
      <c r="E165" s="1110">
        <v>0</v>
      </c>
      <c r="F165" s="1110">
        <v>0</v>
      </c>
      <c r="G165" s="1110">
        <v>0</v>
      </c>
      <c r="H165" s="1094"/>
      <c r="I165" s="1094"/>
      <c r="J165" s="1094"/>
      <c r="K165" s="1094"/>
    </row>
    <row r="166" spans="1:11" ht="14.1" customHeight="1" x14ac:dyDescent="0.25">
      <c r="A166" s="1094"/>
      <c r="B166" s="1094"/>
      <c r="C166" s="1109" t="s">
        <v>1048</v>
      </c>
      <c r="D166" s="1110">
        <v>0</v>
      </c>
      <c r="E166" s="1110">
        <v>0</v>
      </c>
      <c r="F166" s="1110">
        <v>0</v>
      </c>
      <c r="G166" s="1110">
        <v>0</v>
      </c>
      <c r="H166" s="1094"/>
      <c r="I166" s="1094"/>
      <c r="J166" s="1094"/>
      <c r="K166" s="1094"/>
    </row>
    <row r="167" spans="1:11" ht="14.1" customHeight="1" x14ac:dyDescent="0.25">
      <c r="A167" s="1094"/>
      <c r="B167" s="1094"/>
      <c r="C167" s="1109" t="s">
        <v>1049</v>
      </c>
      <c r="D167" s="1110">
        <v>0</v>
      </c>
      <c r="E167" s="1110">
        <v>0</v>
      </c>
      <c r="F167" s="1110">
        <v>0</v>
      </c>
      <c r="G167" s="1110">
        <v>0</v>
      </c>
      <c r="H167" s="1094"/>
      <c r="I167" s="1094"/>
      <c r="J167" s="1094"/>
      <c r="K167" s="1094"/>
    </row>
    <row r="168" spans="1:11" ht="14.1" customHeight="1" x14ac:dyDescent="0.25">
      <c r="A168" s="1094"/>
      <c r="B168" s="1094"/>
      <c r="C168" s="1109" t="s">
        <v>1055</v>
      </c>
      <c r="D168" s="1110">
        <v>0</v>
      </c>
      <c r="E168" s="1110">
        <v>0</v>
      </c>
      <c r="F168" s="1110">
        <v>0</v>
      </c>
      <c r="G168" s="1110">
        <v>0</v>
      </c>
      <c r="H168" s="1094"/>
      <c r="I168" s="1094"/>
      <c r="J168" s="1094"/>
      <c r="K168" s="1094"/>
    </row>
    <row r="169" spans="1:11" ht="14.1" customHeight="1" x14ac:dyDescent="0.25">
      <c r="A169" s="1094"/>
      <c r="B169" s="1094"/>
      <c r="C169" s="1109" t="s">
        <v>1048</v>
      </c>
      <c r="D169" s="1110">
        <v>0</v>
      </c>
      <c r="E169" s="1110">
        <v>0</v>
      </c>
      <c r="F169" s="1110">
        <v>0</v>
      </c>
      <c r="G169" s="1110">
        <v>0</v>
      </c>
      <c r="H169" s="1094"/>
      <c r="I169" s="1094"/>
      <c r="J169" s="1094"/>
      <c r="K169" s="1094"/>
    </row>
    <row r="170" spans="1:11" ht="14.1" customHeight="1" x14ac:dyDescent="0.25">
      <c r="A170" s="1094"/>
      <c r="B170" s="1094"/>
      <c r="C170" s="1109" t="s">
        <v>1049</v>
      </c>
      <c r="D170" s="1110">
        <v>0</v>
      </c>
      <c r="E170" s="1110">
        <v>0</v>
      </c>
      <c r="F170" s="1110">
        <v>0</v>
      </c>
      <c r="G170" s="1110">
        <v>0</v>
      </c>
      <c r="H170" s="1094"/>
      <c r="I170" s="1094"/>
      <c r="J170" s="1094"/>
      <c r="K170" s="1094"/>
    </row>
    <row r="171" spans="1:11" ht="14.1" customHeight="1" x14ac:dyDescent="0.25">
      <c r="A171" s="1094"/>
      <c r="B171" s="1094"/>
      <c r="C171" s="1109" t="s">
        <v>1056</v>
      </c>
      <c r="D171" s="1110">
        <v>0</v>
      </c>
      <c r="E171" s="1110">
        <v>0</v>
      </c>
      <c r="F171" s="1110">
        <v>0</v>
      </c>
      <c r="G171" s="1110">
        <v>0</v>
      </c>
      <c r="H171" s="1094"/>
      <c r="I171" s="1094"/>
      <c r="J171" s="1094"/>
      <c r="K171" s="1094"/>
    </row>
    <row r="172" spans="1:11" ht="14.1" customHeight="1" x14ac:dyDescent="0.25">
      <c r="A172" s="1094"/>
      <c r="B172" s="1094"/>
      <c r="C172" s="1109" t="s">
        <v>1048</v>
      </c>
      <c r="D172" s="1110">
        <v>0</v>
      </c>
      <c r="E172" s="1110">
        <v>0</v>
      </c>
      <c r="F172" s="1110">
        <v>0</v>
      </c>
      <c r="G172" s="1110">
        <v>0</v>
      </c>
      <c r="H172" s="1094"/>
      <c r="I172" s="1094"/>
      <c r="J172" s="1094"/>
      <c r="K172" s="1094"/>
    </row>
    <row r="173" spans="1:11" ht="14.1" customHeight="1" x14ac:dyDescent="0.25">
      <c r="A173" s="1094"/>
      <c r="B173" s="1094"/>
      <c r="C173" s="1109" t="s">
        <v>1057</v>
      </c>
      <c r="D173" s="1110">
        <v>0</v>
      </c>
      <c r="E173" s="1110">
        <v>0</v>
      </c>
      <c r="F173" s="1110">
        <v>0</v>
      </c>
      <c r="G173" s="1110">
        <v>0</v>
      </c>
      <c r="H173" s="1094"/>
      <c r="I173" s="1094"/>
      <c r="J173" s="1094"/>
      <c r="K173" s="1094"/>
    </row>
    <row r="174" spans="1:11" ht="14.1" customHeight="1" x14ac:dyDescent="0.25">
      <c r="A174" s="1094"/>
      <c r="B174" s="1094"/>
      <c r="C174" s="1109" t="s">
        <v>1058</v>
      </c>
      <c r="D174" s="1110">
        <v>0</v>
      </c>
      <c r="E174" s="1110">
        <v>0</v>
      </c>
      <c r="F174" s="1110">
        <v>0</v>
      </c>
      <c r="G174" s="1110">
        <v>0</v>
      </c>
      <c r="H174" s="1094"/>
      <c r="I174" s="1094"/>
      <c r="J174" s="1094"/>
      <c r="K174" s="1094"/>
    </row>
    <row r="175" spans="1:11" ht="14.1" customHeight="1" x14ac:dyDescent="0.25">
      <c r="A175" s="1094"/>
      <c r="B175" s="1094"/>
      <c r="C175" s="1109" t="s">
        <v>1059</v>
      </c>
      <c r="D175" s="1110">
        <v>0</v>
      </c>
      <c r="E175" s="1110">
        <v>0</v>
      </c>
      <c r="F175" s="1110">
        <v>0</v>
      </c>
      <c r="G175" s="1110">
        <v>0</v>
      </c>
      <c r="H175" s="1094"/>
      <c r="I175" s="1094"/>
      <c r="J175" s="1094"/>
      <c r="K175" s="1094"/>
    </row>
    <row r="176" spans="1:11" ht="14.1" customHeight="1" x14ac:dyDescent="0.25">
      <c r="A176" s="1094"/>
      <c r="B176" s="1094"/>
      <c r="C176" s="1109" t="s">
        <v>1060</v>
      </c>
      <c r="D176" s="1110">
        <v>0</v>
      </c>
      <c r="E176" s="1110">
        <v>0</v>
      </c>
      <c r="F176" s="1110">
        <v>0</v>
      </c>
      <c r="G176" s="1110">
        <v>0</v>
      </c>
      <c r="H176" s="1094"/>
      <c r="I176" s="1094"/>
      <c r="J176" s="1094"/>
      <c r="K176" s="1094"/>
    </row>
    <row r="177" spans="1:11" ht="14.1" customHeight="1" x14ac:dyDescent="0.25">
      <c r="A177" s="1094"/>
      <c r="B177" s="1094"/>
      <c r="C177" s="1109" t="s">
        <v>1061</v>
      </c>
      <c r="D177" s="1110">
        <v>0</v>
      </c>
      <c r="E177" s="1110">
        <v>3000000</v>
      </c>
      <c r="F177" s="1110">
        <v>3000000</v>
      </c>
      <c r="G177" s="1110">
        <v>3000000</v>
      </c>
      <c r="H177" s="1094"/>
      <c r="I177" s="1094"/>
      <c r="J177" s="1094"/>
      <c r="K177" s="1094"/>
    </row>
    <row r="178" spans="1:11" ht="14.1" customHeight="1" x14ac:dyDescent="0.25">
      <c r="A178" s="1094"/>
      <c r="B178" s="1094"/>
      <c r="C178" s="1109" t="s">
        <v>1048</v>
      </c>
      <c r="D178" s="1110">
        <v>0</v>
      </c>
      <c r="E178" s="1110">
        <v>3000000</v>
      </c>
      <c r="F178" s="1110">
        <v>3000000</v>
      </c>
      <c r="G178" s="1110">
        <v>3000000</v>
      </c>
      <c r="H178" s="1094"/>
      <c r="I178" s="1094"/>
      <c r="J178" s="1094"/>
      <c r="K178" s="1094"/>
    </row>
    <row r="179" spans="1:11" ht="14.1" customHeight="1" x14ac:dyDescent="0.25">
      <c r="A179" s="1094"/>
      <c r="B179" s="1094"/>
      <c r="C179" s="1109" t="s">
        <v>1057</v>
      </c>
      <c r="D179" s="1110">
        <v>0</v>
      </c>
      <c r="E179" s="1110">
        <v>0</v>
      </c>
      <c r="F179" s="1110">
        <v>0</v>
      </c>
      <c r="G179" s="1110">
        <v>0</v>
      </c>
      <c r="H179" s="1094"/>
      <c r="I179" s="1094"/>
      <c r="J179" s="1094"/>
      <c r="K179" s="1094"/>
    </row>
    <row r="180" spans="1:11" ht="14.1" customHeight="1" x14ac:dyDescent="0.25">
      <c r="A180" s="1094"/>
      <c r="B180" s="1094"/>
      <c r="C180" s="1109" t="s">
        <v>1058</v>
      </c>
      <c r="D180" s="1110">
        <v>0</v>
      </c>
      <c r="E180" s="1110">
        <v>0</v>
      </c>
      <c r="F180" s="1110">
        <v>0</v>
      </c>
      <c r="G180" s="1110">
        <v>0</v>
      </c>
      <c r="H180" s="1094"/>
      <c r="I180" s="1094"/>
      <c r="J180" s="1094"/>
      <c r="K180" s="1094"/>
    </row>
    <row r="181" spans="1:11" ht="14.1" customHeight="1" x14ac:dyDescent="0.25">
      <c r="A181" s="1094"/>
      <c r="B181" s="1094"/>
      <c r="C181" s="1109" t="s">
        <v>1059</v>
      </c>
      <c r="D181" s="1110">
        <v>0</v>
      </c>
      <c r="E181" s="1110">
        <v>0</v>
      </c>
      <c r="F181" s="1110">
        <v>0</v>
      </c>
      <c r="G181" s="1110">
        <v>0</v>
      </c>
      <c r="H181" s="1094"/>
      <c r="I181" s="1094"/>
      <c r="J181" s="1094"/>
      <c r="K181" s="1094"/>
    </row>
    <row r="182" spans="1:11" ht="14.1" customHeight="1" x14ac:dyDescent="0.25">
      <c r="A182" s="1094"/>
      <c r="B182" s="1094"/>
      <c r="C182" s="1109" t="s">
        <v>1060</v>
      </c>
      <c r="D182" s="1110">
        <v>0</v>
      </c>
      <c r="E182" s="1110">
        <v>0</v>
      </c>
      <c r="F182" s="1110">
        <v>0</v>
      </c>
      <c r="G182" s="1110">
        <v>0</v>
      </c>
      <c r="H182" s="1094"/>
      <c r="I182" s="1094"/>
      <c r="J182" s="1094"/>
      <c r="K182" s="1094"/>
    </row>
    <row r="183" spans="1:11" ht="14.1" customHeight="1" x14ac:dyDescent="0.25">
      <c r="A183" s="1094"/>
      <c r="B183" s="1094"/>
      <c r="C183" s="1109" t="s">
        <v>1062</v>
      </c>
      <c r="D183" s="1110">
        <v>0</v>
      </c>
      <c r="E183" s="1110">
        <v>0</v>
      </c>
      <c r="F183" s="1110">
        <v>0</v>
      </c>
      <c r="G183" s="1110">
        <v>0</v>
      </c>
      <c r="H183" s="1094"/>
      <c r="I183" s="1094"/>
      <c r="J183" s="1094"/>
      <c r="K183" s="1094"/>
    </row>
    <row r="184" spans="1:11" ht="14.1" customHeight="1" x14ac:dyDescent="0.25">
      <c r="A184" s="1094"/>
      <c r="B184" s="1094"/>
      <c r="C184" s="1109" t="s">
        <v>1048</v>
      </c>
      <c r="D184" s="1110">
        <v>0</v>
      </c>
      <c r="E184" s="1110">
        <v>0</v>
      </c>
      <c r="F184" s="1110">
        <v>0</v>
      </c>
      <c r="G184" s="1110">
        <v>0</v>
      </c>
      <c r="H184" s="1094"/>
      <c r="I184" s="1094"/>
      <c r="J184" s="1094"/>
      <c r="K184" s="1094"/>
    </row>
    <row r="185" spans="1:11" ht="14.1" customHeight="1" x14ac:dyDescent="0.25">
      <c r="A185" s="1094"/>
      <c r="B185" s="1094"/>
      <c r="C185" s="1109" t="s">
        <v>1057</v>
      </c>
      <c r="D185" s="1110">
        <v>0</v>
      </c>
      <c r="E185" s="1110">
        <v>0</v>
      </c>
      <c r="F185" s="1110">
        <v>0</v>
      </c>
      <c r="G185" s="1110">
        <v>0</v>
      </c>
      <c r="H185" s="1094"/>
      <c r="I185" s="1094"/>
      <c r="J185" s="1094"/>
      <c r="K185" s="1094"/>
    </row>
    <row r="186" spans="1:11" ht="14.1" customHeight="1" x14ac:dyDescent="0.25">
      <c r="A186" s="1094"/>
      <c r="B186" s="1094"/>
      <c r="C186" s="1109" t="s">
        <v>1058</v>
      </c>
      <c r="D186" s="1110">
        <v>0</v>
      </c>
      <c r="E186" s="1110">
        <v>0</v>
      </c>
      <c r="F186" s="1110">
        <v>0</v>
      </c>
      <c r="G186" s="1110">
        <v>0</v>
      </c>
      <c r="H186" s="1094"/>
      <c r="I186" s="1094"/>
      <c r="J186" s="1094"/>
      <c r="K186" s="1094"/>
    </row>
    <row r="187" spans="1:11" ht="14.1" customHeight="1" x14ac:dyDescent="0.25">
      <c r="A187" s="1094"/>
      <c r="B187" s="1094"/>
      <c r="C187" s="1109" t="s">
        <v>1059</v>
      </c>
      <c r="D187" s="1110">
        <v>0</v>
      </c>
      <c r="E187" s="1110">
        <v>0</v>
      </c>
      <c r="F187" s="1110">
        <v>0</v>
      </c>
      <c r="G187" s="1110">
        <v>0</v>
      </c>
      <c r="H187" s="1094"/>
      <c r="I187" s="1094"/>
      <c r="J187" s="1094"/>
      <c r="K187" s="1094"/>
    </row>
    <row r="188" spans="1:11" ht="14.1" customHeight="1" x14ac:dyDescent="0.25">
      <c r="A188" s="1094"/>
      <c r="B188" s="1094"/>
      <c r="C188" s="1109" t="s">
        <v>1060</v>
      </c>
      <c r="D188" s="1110">
        <v>0</v>
      </c>
      <c r="E188" s="1110">
        <v>0</v>
      </c>
      <c r="F188" s="1110">
        <v>0</v>
      </c>
      <c r="G188" s="1110">
        <v>0</v>
      </c>
      <c r="H188" s="1094"/>
      <c r="I188" s="1094"/>
      <c r="J188" s="1094"/>
      <c r="K188" s="1094"/>
    </row>
    <row r="189" spans="1:11" ht="14.1" customHeight="1" x14ac:dyDescent="0.25">
      <c r="A189" s="1094"/>
      <c r="B189" s="1094"/>
      <c r="C189" s="1109" t="s">
        <v>1063</v>
      </c>
      <c r="D189" s="1110">
        <v>0</v>
      </c>
      <c r="E189" s="1110">
        <v>0</v>
      </c>
      <c r="F189" s="1110">
        <v>0</v>
      </c>
      <c r="G189" s="1110">
        <v>0</v>
      </c>
      <c r="H189" s="1094"/>
      <c r="I189" s="1094"/>
      <c r="J189" s="1094"/>
      <c r="K189" s="1094"/>
    </row>
    <row r="190" spans="1:11" ht="14.1" customHeight="1" x14ac:dyDescent="0.25">
      <c r="A190" s="1094"/>
      <c r="B190" s="1094"/>
      <c r="C190" s="1109" t="s">
        <v>1064</v>
      </c>
      <c r="D190" s="1110">
        <v>0</v>
      </c>
      <c r="E190" s="1110">
        <v>0</v>
      </c>
      <c r="F190" s="1110">
        <v>0</v>
      </c>
      <c r="G190" s="1110">
        <v>0</v>
      </c>
      <c r="H190" s="1094"/>
      <c r="I190" s="1094"/>
      <c r="J190" s="1094"/>
      <c r="K190" s="1094"/>
    </row>
    <row r="191" spans="1:11" ht="14.1" customHeight="1" x14ac:dyDescent="0.25">
      <c r="A191" s="1094"/>
      <c r="B191" s="1094"/>
      <c r="C191" s="1111" t="s">
        <v>572</v>
      </c>
      <c r="D191" s="1110">
        <v>0</v>
      </c>
      <c r="E191" s="1110">
        <v>3000000</v>
      </c>
      <c r="F191" s="1110">
        <v>3000000</v>
      </c>
      <c r="G191" s="1110">
        <v>3000000</v>
      </c>
      <c r="H191" s="1094"/>
      <c r="I191" s="1094"/>
      <c r="J191" s="1094"/>
      <c r="K191" s="1094"/>
    </row>
    <row r="192" spans="1:11" x14ac:dyDescent="0.25">
      <c r="A192" s="1094"/>
      <c r="B192" s="1094"/>
      <c r="C192" s="1102" t="s">
        <v>1275</v>
      </c>
      <c r="D192" s="1234" t="s">
        <v>1276</v>
      </c>
      <c r="E192" s="1235"/>
      <c r="F192" s="1235"/>
      <c r="G192" s="1235"/>
      <c r="H192" s="1094"/>
      <c r="I192" s="1094"/>
      <c r="J192" s="1094"/>
      <c r="K192" s="1094"/>
    </row>
    <row r="193" spans="1:11" ht="18" customHeight="1" x14ac:dyDescent="0.25">
      <c r="A193" s="1094"/>
      <c r="B193" s="1094"/>
      <c r="C193" s="1103" t="s">
        <v>1022</v>
      </c>
      <c r="D193" s="1232" t="s">
        <v>1277</v>
      </c>
      <c r="E193" s="1233"/>
      <c r="F193" s="1233"/>
      <c r="G193" s="1233"/>
      <c r="H193" s="1094"/>
      <c r="I193" s="1094"/>
      <c r="J193" s="1094"/>
      <c r="K193" s="1094"/>
    </row>
    <row r="194" spans="1:11" ht="18" customHeight="1" x14ac:dyDescent="0.25">
      <c r="A194" s="1094"/>
      <c r="B194" s="1094"/>
      <c r="C194" s="1104" t="s">
        <v>1024</v>
      </c>
      <c r="D194" s="1230" t="s">
        <v>1038</v>
      </c>
      <c r="E194" s="1231"/>
      <c r="F194" s="1231"/>
      <c r="G194" s="1231"/>
      <c r="H194" s="1094"/>
      <c r="I194" s="1094"/>
      <c r="J194" s="1094"/>
      <c r="K194" s="1094"/>
    </row>
    <row r="195" spans="1:11" x14ac:dyDescent="0.25">
      <c r="A195" s="1094"/>
      <c r="B195" s="1094"/>
      <c r="C195" s="1104" t="s">
        <v>31</v>
      </c>
      <c r="D195" s="1230" t="s">
        <v>318</v>
      </c>
      <c r="E195" s="1231"/>
      <c r="F195" s="1231"/>
      <c r="G195" s="1231"/>
      <c r="H195" s="1094"/>
      <c r="I195" s="1094"/>
      <c r="J195" s="1094"/>
      <c r="K195" s="1094"/>
    </row>
    <row r="196" spans="1:11" ht="15" customHeight="1" x14ac:dyDescent="0.25">
      <c r="A196" s="1094"/>
      <c r="B196" s="1094"/>
      <c r="C196" s="1105"/>
      <c r="D196" s="1106">
        <v>2024</v>
      </c>
      <c r="E196" s="1106">
        <v>2025</v>
      </c>
      <c r="F196" s="1106">
        <v>2026</v>
      </c>
      <c r="G196" s="1106">
        <v>2027</v>
      </c>
      <c r="H196" s="1094"/>
      <c r="I196" s="1094"/>
      <c r="J196" s="1094"/>
      <c r="K196" s="1094"/>
    </row>
    <row r="197" spans="1:11" ht="15" customHeight="1" x14ac:dyDescent="0.25">
      <c r="A197" s="1094"/>
      <c r="B197" s="1094"/>
      <c r="C197" s="1107"/>
      <c r="D197" s="1108" t="s">
        <v>13</v>
      </c>
      <c r="E197" s="1108" t="s">
        <v>14</v>
      </c>
      <c r="F197" s="1108" t="s">
        <v>14</v>
      </c>
      <c r="G197" s="1108" t="s">
        <v>14</v>
      </c>
      <c r="H197" s="1094"/>
      <c r="I197" s="1094"/>
      <c r="J197" s="1094"/>
      <c r="K197" s="1094"/>
    </row>
    <row r="198" spans="1:11" ht="14.1" customHeight="1" x14ac:dyDescent="0.25">
      <c r="A198" s="1094"/>
      <c r="B198" s="1094"/>
      <c r="C198" s="1097" t="s">
        <v>33</v>
      </c>
      <c r="D198" s="1101" t="s">
        <v>1092</v>
      </c>
      <c r="E198" s="1101" t="s">
        <v>1092</v>
      </c>
      <c r="F198" s="1101" t="s">
        <v>1092</v>
      </c>
      <c r="G198" s="1101" t="s">
        <v>1039</v>
      </c>
      <c r="H198" s="1094"/>
      <c r="I198" s="1094"/>
      <c r="J198" s="1094"/>
      <c r="K198" s="1094"/>
    </row>
    <row r="199" spans="1:11" ht="14.1" customHeight="1" x14ac:dyDescent="0.25">
      <c r="A199" s="1094"/>
      <c r="B199" s="1094"/>
      <c r="C199" s="1097" t="s">
        <v>1029</v>
      </c>
      <c r="D199" s="1101" t="s">
        <v>1278</v>
      </c>
      <c r="E199" s="1101" t="s">
        <v>1279</v>
      </c>
      <c r="F199" s="1101" t="s">
        <v>1280</v>
      </c>
      <c r="G199" s="1101" t="s">
        <v>1039</v>
      </c>
      <c r="H199" s="1094"/>
      <c r="I199" s="1094"/>
      <c r="J199" s="1094"/>
      <c r="K199" s="1094"/>
    </row>
    <row r="200" spans="1:11" ht="14.1" customHeight="1" x14ac:dyDescent="0.25">
      <c r="A200" s="1094"/>
      <c r="B200" s="1094"/>
      <c r="C200" s="1097" t="s">
        <v>1032</v>
      </c>
      <c r="D200" s="1101" t="s">
        <v>1278</v>
      </c>
      <c r="E200" s="1101" t="s">
        <v>1279</v>
      </c>
      <c r="F200" s="1101" t="s">
        <v>1280</v>
      </c>
      <c r="G200" s="1101" t="s">
        <v>1039</v>
      </c>
      <c r="H200" s="1094"/>
      <c r="I200" s="1094"/>
      <c r="J200" s="1094"/>
      <c r="K200" s="1094"/>
    </row>
    <row r="201" spans="1:11" ht="14.1" customHeight="1" x14ac:dyDescent="0.25">
      <c r="A201" s="1094"/>
      <c r="B201" s="1094"/>
      <c r="C201" s="1097" t="s">
        <v>1037</v>
      </c>
      <c r="D201" s="1101" t="s">
        <v>1038</v>
      </c>
      <c r="E201" s="1101" t="s">
        <v>1039</v>
      </c>
      <c r="F201" s="1101" t="s">
        <v>1039</v>
      </c>
      <c r="G201" s="1101" t="s">
        <v>1083</v>
      </c>
      <c r="H201" s="1094"/>
      <c r="I201" s="1094"/>
      <c r="J201" s="1094"/>
      <c r="K201" s="1094"/>
    </row>
    <row r="202" spans="1:11" ht="14.1" customHeight="1" x14ac:dyDescent="0.25">
      <c r="A202" s="1094"/>
      <c r="B202" s="1094"/>
      <c r="C202" s="1097" t="s">
        <v>1042</v>
      </c>
      <c r="D202" s="1101" t="s">
        <v>1038</v>
      </c>
      <c r="E202" s="1101" t="s">
        <v>1281</v>
      </c>
      <c r="F202" s="1101" t="s">
        <v>1282</v>
      </c>
      <c r="G202" s="1101" t="s">
        <v>1083</v>
      </c>
      <c r="H202" s="1094"/>
      <c r="I202" s="1094"/>
      <c r="J202" s="1094"/>
      <c r="K202" s="1094"/>
    </row>
    <row r="203" spans="1:11" ht="14.1" customHeight="1" x14ac:dyDescent="0.25">
      <c r="A203" s="1094"/>
      <c r="B203" s="1094"/>
      <c r="C203" s="1097" t="s">
        <v>39</v>
      </c>
      <c r="D203" s="1101" t="s">
        <v>1038</v>
      </c>
      <c r="E203" s="1101" t="s">
        <v>1281</v>
      </c>
      <c r="F203" s="1101" t="s">
        <v>1282</v>
      </c>
      <c r="G203" s="1101" t="s">
        <v>1083</v>
      </c>
      <c r="H203" s="1094"/>
      <c r="I203" s="1094"/>
      <c r="J203" s="1094"/>
      <c r="K203" s="1094"/>
    </row>
    <row r="204" spans="1:11" ht="14.1" customHeight="1" x14ac:dyDescent="0.25">
      <c r="A204" s="1094"/>
      <c r="B204" s="1094"/>
      <c r="C204" s="1228" t="s">
        <v>1046</v>
      </c>
      <c r="D204" s="1229"/>
      <c r="E204" s="1229"/>
      <c r="F204" s="1229"/>
      <c r="G204" s="1229"/>
      <c r="H204" s="1094"/>
      <c r="I204" s="1094"/>
      <c r="J204" s="1094"/>
      <c r="K204" s="1094"/>
    </row>
    <row r="205" spans="1:11" ht="14.1" customHeight="1" x14ac:dyDescent="0.25">
      <c r="A205" s="1094"/>
      <c r="B205" s="1094"/>
      <c r="C205" s="1105"/>
      <c r="D205" s="1106">
        <v>2024</v>
      </c>
      <c r="E205" s="1106">
        <v>2025</v>
      </c>
      <c r="F205" s="1106">
        <v>2026</v>
      </c>
      <c r="G205" s="1106">
        <v>2027</v>
      </c>
      <c r="H205" s="1094"/>
      <c r="I205" s="1094"/>
      <c r="J205" s="1094"/>
      <c r="K205" s="1094"/>
    </row>
    <row r="206" spans="1:11" ht="14.1" customHeight="1" x14ac:dyDescent="0.25">
      <c r="A206" s="1094"/>
      <c r="B206" s="1094"/>
      <c r="C206" s="1107"/>
      <c r="D206" s="1108" t="s">
        <v>13</v>
      </c>
      <c r="E206" s="1108" t="s">
        <v>14</v>
      </c>
      <c r="F206" s="1108" t="s">
        <v>14</v>
      </c>
      <c r="G206" s="1108" t="s">
        <v>14</v>
      </c>
      <c r="H206" s="1094"/>
      <c r="I206" s="1094"/>
      <c r="J206" s="1094"/>
      <c r="K206" s="1094"/>
    </row>
    <row r="207" spans="1:11" ht="14.1" customHeight="1" x14ac:dyDescent="0.25">
      <c r="A207" s="1094"/>
      <c r="B207" s="1094"/>
      <c r="C207" s="1109" t="s">
        <v>1047</v>
      </c>
      <c r="D207" s="1110">
        <v>0</v>
      </c>
      <c r="E207" s="1110">
        <v>0</v>
      </c>
      <c r="F207" s="1110">
        <v>0</v>
      </c>
      <c r="G207" s="1110">
        <v>0</v>
      </c>
      <c r="H207" s="1094"/>
      <c r="I207" s="1094"/>
      <c r="J207" s="1094"/>
      <c r="K207" s="1094"/>
    </row>
    <row r="208" spans="1:11" ht="14.1" customHeight="1" x14ac:dyDescent="0.25">
      <c r="A208" s="1094"/>
      <c r="B208" s="1094"/>
      <c r="C208" s="1109" t="s">
        <v>1048</v>
      </c>
      <c r="D208" s="1110">
        <v>0</v>
      </c>
      <c r="E208" s="1110">
        <v>0</v>
      </c>
      <c r="F208" s="1110">
        <v>0</v>
      </c>
      <c r="G208" s="1110">
        <v>0</v>
      </c>
      <c r="H208" s="1094"/>
      <c r="I208" s="1094"/>
      <c r="J208" s="1094"/>
      <c r="K208" s="1094"/>
    </row>
    <row r="209" spans="1:11" ht="14.1" customHeight="1" x14ac:dyDescent="0.25">
      <c r="A209" s="1094"/>
      <c r="B209" s="1094"/>
      <c r="C209" s="1109" t="s">
        <v>1049</v>
      </c>
      <c r="D209" s="1110">
        <v>0</v>
      </c>
      <c r="E209" s="1110">
        <v>0</v>
      </c>
      <c r="F209" s="1110">
        <v>0</v>
      </c>
      <c r="G209" s="1110">
        <v>0</v>
      </c>
      <c r="H209" s="1094"/>
      <c r="I209" s="1094"/>
      <c r="J209" s="1094"/>
      <c r="K209" s="1094"/>
    </row>
    <row r="210" spans="1:11" ht="14.1" customHeight="1" x14ac:dyDescent="0.25">
      <c r="A210" s="1094"/>
      <c r="B210" s="1094"/>
      <c r="C210" s="1109" t="s">
        <v>1050</v>
      </c>
      <c r="D210" s="1110">
        <v>0</v>
      </c>
      <c r="E210" s="1110">
        <v>0</v>
      </c>
      <c r="F210" s="1110">
        <v>0</v>
      </c>
      <c r="G210" s="1110">
        <v>0</v>
      </c>
      <c r="H210" s="1094"/>
      <c r="I210" s="1094"/>
      <c r="J210" s="1094"/>
      <c r="K210" s="1094"/>
    </row>
    <row r="211" spans="1:11" ht="14.1" customHeight="1" x14ac:dyDescent="0.25">
      <c r="A211" s="1094"/>
      <c r="B211" s="1094"/>
      <c r="C211" s="1109" t="s">
        <v>1048</v>
      </c>
      <c r="D211" s="1110">
        <v>0</v>
      </c>
      <c r="E211" s="1110">
        <v>0</v>
      </c>
      <c r="F211" s="1110">
        <v>0</v>
      </c>
      <c r="G211" s="1110">
        <v>0</v>
      </c>
      <c r="H211" s="1094"/>
      <c r="I211" s="1094"/>
      <c r="J211" s="1094"/>
      <c r="K211" s="1094"/>
    </row>
    <row r="212" spans="1:11" ht="14.1" customHeight="1" x14ac:dyDescent="0.25">
      <c r="A212" s="1094"/>
      <c r="B212" s="1094"/>
      <c r="C212" s="1109" t="s">
        <v>1049</v>
      </c>
      <c r="D212" s="1110">
        <v>0</v>
      </c>
      <c r="E212" s="1110">
        <v>0</v>
      </c>
      <c r="F212" s="1110">
        <v>0</v>
      </c>
      <c r="G212" s="1110">
        <v>0</v>
      </c>
      <c r="H212" s="1094"/>
      <c r="I212" s="1094"/>
      <c r="J212" s="1094"/>
      <c r="K212" s="1094"/>
    </row>
    <row r="213" spans="1:11" ht="14.1" customHeight="1" x14ac:dyDescent="0.25">
      <c r="A213" s="1094"/>
      <c r="B213" s="1094"/>
      <c r="C213" s="1109" t="s">
        <v>1051</v>
      </c>
      <c r="D213" s="1110">
        <v>0</v>
      </c>
      <c r="E213" s="1110">
        <v>0</v>
      </c>
      <c r="F213" s="1110">
        <v>0</v>
      </c>
      <c r="G213" s="1110">
        <v>0</v>
      </c>
      <c r="H213" s="1094"/>
      <c r="I213" s="1094"/>
      <c r="J213" s="1094"/>
      <c r="K213" s="1094"/>
    </row>
    <row r="214" spans="1:11" ht="14.1" customHeight="1" x14ac:dyDescent="0.25">
      <c r="A214" s="1094"/>
      <c r="B214" s="1094"/>
      <c r="C214" s="1109" t="s">
        <v>1048</v>
      </c>
      <c r="D214" s="1110">
        <v>0</v>
      </c>
      <c r="E214" s="1110">
        <v>0</v>
      </c>
      <c r="F214" s="1110">
        <v>0</v>
      </c>
      <c r="G214" s="1110">
        <v>0</v>
      </c>
      <c r="H214" s="1094"/>
      <c r="I214" s="1094"/>
      <c r="J214" s="1094"/>
      <c r="K214" s="1094"/>
    </row>
    <row r="215" spans="1:11" ht="14.1" customHeight="1" x14ac:dyDescent="0.25">
      <c r="A215" s="1094"/>
      <c r="B215" s="1094"/>
      <c r="C215" s="1109" t="s">
        <v>1049</v>
      </c>
      <c r="D215" s="1110">
        <v>0</v>
      </c>
      <c r="E215" s="1110">
        <v>0</v>
      </c>
      <c r="F215" s="1110">
        <v>0</v>
      </c>
      <c r="G215" s="1110">
        <v>0</v>
      </c>
      <c r="H215" s="1094"/>
      <c r="I215" s="1094"/>
      <c r="J215" s="1094"/>
      <c r="K215" s="1094"/>
    </row>
    <row r="216" spans="1:11" ht="14.1" customHeight="1" x14ac:dyDescent="0.25">
      <c r="A216" s="1094"/>
      <c r="B216" s="1094"/>
      <c r="C216" s="1109" t="s">
        <v>1052</v>
      </c>
      <c r="D216" s="1110">
        <v>0</v>
      </c>
      <c r="E216" s="1110">
        <v>0</v>
      </c>
      <c r="F216" s="1110">
        <v>0</v>
      </c>
      <c r="G216" s="1110">
        <v>0</v>
      </c>
      <c r="H216" s="1094"/>
      <c r="I216" s="1094"/>
      <c r="J216" s="1094"/>
      <c r="K216" s="1094"/>
    </row>
    <row r="217" spans="1:11" ht="14.1" customHeight="1" x14ac:dyDescent="0.25">
      <c r="A217" s="1094"/>
      <c r="B217" s="1094"/>
      <c r="C217" s="1109" t="s">
        <v>1048</v>
      </c>
      <c r="D217" s="1110">
        <v>0</v>
      </c>
      <c r="E217" s="1110">
        <v>0</v>
      </c>
      <c r="F217" s="1110">
        <v>0</v>
      </c>
      <c r="G217" s="1110">
        <v>0</v>
      </c>
      <c r="H217" s="1094"/>
      <c r="I217" s="1094"/>
      <c r="J217" s="1094"/>
      <c r="K217" s="1094"/>
    </row>
    <row r="218" spans="1:11" ht="14.1" customHeight="1" x14ac:dyDescent="0.25">
      <c r="A218" s="1094"/>
      <c r="B218" s="1094"/>
      <c r="C218" s="1109" t="s">
        <v>1049</v>
      </c>
      <c r="D218" s="1110">
        <v>0</v>
      </c>
      <c r="E218" s="1110">
        <v>0</v>
      </c>
      <c r="F218" s="1110">
        <v>0</v>
      </c>
      <c r="G218" s="1110">
        <v>0</v>
      </c>
      <c r="H218" s="1094"/>
      <c r="I218" s="1094"/>
      <c r="J218" s="1094"/>
      <c r="K218" s="1094"/>
    </row>
    <row r="219" spans="1:11" ht="14.1" customHeight="1" x14ac:dyDescent="0.25">
      <c r="A219" s="1094"/>
      <c r="B219" s="1094"/>
      <c r="C219" s="1109" t="s">
        <v>1053</v>
      </c>
      <c r="D219" s="1110">
        <v>0</v>
      </c>
      <c r="E219" s="1110">
        <v>0</v>
      </c>
      <c r="F219" s="1110">
        <v>0</v>
      </c>
      <c r="G219" s="1110">
        <v>0</v>
      </c>
      <c r="H219" s="1094"/>
      <c r="I219" s="1094"/>
      <c r="J219" s="1094"/>
      <c r="K219" s="1094"/>
    </row>
    <row r="220" spans="1:11" ht="14.1" customHeight="1" x14ac:dyDescent="0.25">
      <c r="A220" s="1094"/>
      <c r="B220" s="1094"/>
      <c r="C220" s="1109" t="s">
        <v>1048</v>
      </c>
      <c r="D220" s="1110">
        <v>0</v>
      </c>
      <c r="E220" s="1110">
        <v>0</v>
      </c>
      <c r="F220" s="1110">
        <v>0</v>
      </c>
      <c r="G220" s="1110">
        <v>0</v>
      </c>
      <c r="H220" s="1094"/>
      <c r="I220" s="1094"/>
      <c r="J220" s="1094"/>
      <c r="K220" s="1094"/>
    </row>
    <row r="221" spans="1:11" ht="14.1" customHeight="1" x14ac:dyDescent="0.25">
      <c r="A221" s="1094"/>
      <c r="B221" s="1094"/>
      <c r="C221" s="1109" t="s">
        <v>1049</v>
      </c>
      <c r="D221" s="1110">
        <v>0</v>
      </c>
      <c r="E221" s="1110">
        <v>0</v>
      </c>
      <c r="F221" s="1110">
        <v>0</v>
      </c>
      <c r="G221" s="1110">
        <v>0</v>
      </c>
      <c r="H221" s="1094"/>
      <c r="I221" s="1094"/>
      <c r="J221" s="1094"/>
      <c r="K221" s="1094"/>
    </row>
    <row r="222" spans="1:11" ht="14.1" customHeight="1" x14ac:dyDescent="0.25">
      <c r="A222" s="1094"/>
      <c r="B222" s="1094"/>
      <c r="C222" s="1109" t="s">
        <v>1054</v>
      </c>
      <c r="D222" s="1110">
        <v>0</v>
      </c>
      <c r="E222" s="1110">
        <v>0</v>
      </c>
      <c r="F222" s="1110">
        <v>0</v>
      </c>
      <c r="G222" s="1110">
        <v>0</v>
      </c>
      <c r="H222" s="1094"/>
      <c r="I222" s="1094"/>
      <c r="J222" s="1094"/>
      <c r="K222" s="1094"/>
    </row>
    <row r="223" spans="1:11" ht="14.1" customHeight="1" x14ac:dyDescent="0.25">
      <c r="A223" s="1094"/>
      <c r="B223" s="1094"/>
      <c r="C223" s="1109" t="s">
        <v>1048</v>
      </c>
      <c r="D223" s="1110">
        <v>0</v>
      </c>
      <c r="E223" s="1110">
        <v>0</v>
      </c>
      <c r="F223" s="1110">
        <v>0</v>
      </c>
      <c r="G223" s="1110">
        <v>0</v>
      </c>
      <c r="H223" s="1094"/>
      <c r="I223" s="1094"/>
      <c r="J223" s="1094"/>
      <c r="K223" s="1094"/>
    </row>
    <row r="224" spans="1:11" ht="14.1" customHeight="1" x14ac:dyDescent="0.25">
      <c r="A224" s="1094"/>
      <c r="B224" s="1094"/>
      <c r="C224" s="1109" t="s">
        <v>1049</v>
      </c>
      <c r="D224" s="1110">
        <v>0</v>
      </c>
      <c r="E224" s="1110">
        <v>0</v>
      </c>
      <c r="F224" s="1110">
        <v>0</v>
      </c>
      <c r="G224" s="1110">
        <v>0</v>
      </c>
      <c r="H224" s="1094"/>
      <c r="I224" s="1094"/>
      <c r="J224" s="1094"/>
      <c r="K224" s="1094"/>
    </row>
    <row r="225" spans="1:11" ht="14.1" customHeight="1" x14ac:dyDescent="0.25">
      <c r="A225" s="1094"/>
      <c r="B225" s="1094"/>
      <c r="C225" s="1109" t="s">
        <v>1055</v>
      </c>
      <c r="D225" s="1110">
        <v>0</v>
      </c>
      <c r="E225" s="1110">
        <v>0</v>
      </c>
      <c r="F225" s="1110">
        <v>0</v>
      </c>
      <c r="G225" s="1110">
        <v>0</v>
      </c>
      <c r="H225" s="1094"/>
      <c r="I225" s="1094"/>
      <c r="J225" s="1094"/>
      <c r="K225" s="1094"/>
    </row>
    <row r="226" spans="1:11" ht="14.1" customHeight="1" x14ac:dyDescent="0.25">
      <c r="A226" s="1094"/>
      <c r="B226" s="1094"/>
      <c r="C226" s="1109" t="s">
        <v>1048</v>
      </c>
      <c r="D226" s="1110">
        <v>0</v>
      </c>
      <c r="E226" s="1110">
        <v>0</v>
      </c>
      <c r="F226" s="1110">
        <v>0</v>
      </c>
      <c r="G226" s="1110">
        <v>0</v>
      </c>
      <c r="H226" s="1094"/>
      <c r="I226" s="1094"/>
      <c r="J226" s="1094"/>
      <c r="K226" s="1094"/>
    </row>
    <row r="227" spans="1:11" ht="14.1" customHeight="1" x14ac:dyDescent="0.25">
      <c r="A227" s="1094"/>
      <c r="B227" s="1094"/>
      <c r="C227" s="1109" t="s">
        <v>1049</v>
      </c>
      <c r="D227" s="1110">
        <v>0</v>
      </c>
      <c r="E227" s="1110">
        <v>0</v>
      </c>
      <c r="F227" s="1110">
        <v>0</v>
      </c>
      <c r="G227" s="1110">
        <v>0</v>
      </c>
      <c r="H227" s="1094"/>
      <c r="I227" s="1094"/>
      <c r="J227" s="1094"/>
      <c r="K227" s="1094"/>
    </row>
    <row r="228" spans="1:11" ht="14.1" customHeight="1" x14ac:dyDescent="0.25">
      <c r="A228" s="1094"/>
      <c r="B228" s="1094"/>
      <c r="C228" s="1109" t="s">
        <v>1056</v>
      </c>
      <c r="D228" s="1110">
        <v>0</v>
      </c>
      <c r="E228" s="1110">
        <v>0</v>
      </c>
      <c r="F228" s="1110">
        <v>0</v>
      </c>
      <c r="G228" s="1110">
        <v>0</v>
      </c>
      <c r="H228" s="1094"/>
      <c r="I228" s="1094"/>
      <c r="J228" s="1094"/>
      <c r="K228" s="1094"/>
    </row>
    <row r="229" spans="1:11" ht="14.1" customHeight="1" x14ac:dyDescent="0.25">
      <c r="A229" s="1094"/>
      <c r="B229" s="1094"/>
      <c r="C229" s="1109" t="s">
        <v>1048</v>
      </c>
      <c r="D229" s="1110">
        <v>0</v>
      </c>
      <c r="E229" s="1110">
        <v>0</v>
      </c>
      <c r="F229" s="1110">
        <v>0</v>
      </c>
      <c r="G229" s="1110">
        <v>0</v>
      </c>
      <c r="H229" s="1094"/>
      <c r="I229" s="1094"/>
      <c r="J229" s="1094"/>
      <c r="K229" s="1094"/>
    </row>
    <row r="230" spans="1:11" ht="14.1" customHeight="1" x14ac:dyDescent="0.25">
      <c r="A230" s="1094"/>
      <c r="B230" s="1094"/>
      <c r="C230" s="1109" t="s">
        <v>1057</v>
      </c>
      <c r="D230" s="1110">
        <v>0</v>
      </c>
      <c r="E230" s="1110">
        <v>0</v>
      </c>
      <c r="F230" s="1110">
        <v>0</v>
      </c>
      <c r="G230" s="1110">
        <v>0</v>
      </c>
      <c r="H230" s="1094"/>
      <c r="I230" s="1094"/>
      <c r="J230" s="1094"/>
      <c r="K230" s="1094"/>
    </row>
    <row r="231" spans="1:11" ht="14.1" customHeight="1" x14ac:dyDescent="0.25">
      <c r="A231" s="1094"/>
      <c r="B231" s="1094"/>
      <c r="C231" s="1109" t="s">
        <v>1058</v>
      </c>
      <c r="D231" s="1110">
        <v>0</v>
      </c>
      <c r="E231" s="1110">
        <v>0</v>
      </c>
      <c r="F231" s="1110">
        <v>0</v>
      </c>
      <c r="G231" s="1110">
        <v>0</v>
      </c>
      <c r="H231" s="1094"/>
      <c r="I231" s="1094"/>
      <c r="J231" s="1094"/>
      <c r="K231" s="1094"/>
    </row>
    <row r="232" spans="1:11" ht="14.1" customHeight="1" x14ac:dyDescent="0.25">
      <c r="A232" s="1094"/>
      <c r="B232" s="1094"/>
      <c r="C232" s="1109" t="s">
        <v>1059</v>
      </c>
      <c r="D232" s="1110">
        <v>0</v>
      </c>
      <c r="E232" s="1110">
        <v>0</v>
      </c>
      <c r="F232" s="1110">
        <v>0</v>
      </c>
      <c r="G232" s="1110">
        <v>0</v>
      </c>
      <c r="H232" s="1094"/>
      <c r="I232" s="1094"/>
      <c r="J232" s="1094"/>
      <c r="K232" s="1094"/>
    </row>
    <row r="233" spans="1:11" ht="14.1" customHeight="1" x14ac:dyDescent="0.25">
      <c r="A233" s="1094"/>
      <c r="B233" s="1094"/>
      <c r="C233" s="1109" t="s">
        <v>1060</v>
      </c>
      <c r="D233" s="1110">
        <v>0</v>
      </c>
      <c r="E233" s="1110">
        <v>0</v>
      </c>
      <c r="F233" s="1110">
        <v>0</v>
      </c>
      <c r="G233" s="1110">
        <v>0</v>
      </c>
      <c r="H233" s="1094"/>
      <c r="I233" s="1094"/>
      <c r="J233" s="1094"/>
      <c r="K233" s="1094"/>
    </row>
    <row r="234" spans="1:11" ht="14.1" customHeight="1" x14ac:dyDescent="0.25">
      <c r="A234" s="1094"/>
      <c r="B234" s="1094"/>
      <c r="C234" s="1109" t="s">
        <v>1061</v>
      </c>
      <c r="D234" s="1110">
        <v>0</v>
      </c>
      <c r="E234" s="1110">
        <v>300000000</v>
      </c>
      <c r="F234" s="1110">
        <v>213000000</v>
      </c>
      <c r="G234" s="1110">
        <v>0</v>
      </c>
      <c r="H234" s="1094"/>
      <c r="I234" s="1094"/>
      <c r="J234" s="1094"/>
      <c r="K234" s="1094"/>
    </row>
    <row r="235" spans="1:11" ht="14.1" customHeight="1" x14ac:dyDescent="0.25">
      <c r="A235" s="1094"/>
      <c r="B235" s="1094"/>
      <c r="C235" s="1109" t="s">
        <v>1048</v>
      </c>
      <c r="D235" s="1110">
        <v>0</v>
      </c>
      <c r="E235" s="1110">
        <v>300000000</v>
      </c>
      <c r="F235" s="1110">
        <v>213000000</v>
      </c>
      <c r="G235" s="1110">
        <v>0</v>
      </c>
      <c r="H235" s="1094"/>
      <c r="I235" s="1094"/>
      <c r="J235" s="1094"/>
      <c r="K235" s="1094"/>
    </row>
    <row r="236" spans="1:11" ht="14.1" customHeight="1" x14ac:dyDescent="0.25">
      <c r="A236" s="1094"/>
      <c r="B236" s="1094"/>
      <c r="C236" s="1109" t="s">
        <v>1057</v>
      </c>
      <c r="D236" s="1110">
        <v>0</v>
      </c>
      <c r="E236" s="1110">
        <v>0</v>
      </c>
      <c r="F236" s="1110">
        <v>0</v>
      </c>
      <c r="G236" s="1110">
        <v>0</v>
      </c>
      <c r="H236" s="1094"/>
      <c r="I236" s="1094"/>
      <c r="J236" s="1094"/>
      <c r="K236" s="1094"/>
    </row>
    <row r="237" spans="1:11" ht="14.1" customHeight="1" x14ac:dyDescent="0.25">
      <c r="A237" s="1094"/>
      <c r="B237" s="1094"/>
      <c r="C237" s="1109" t="s">
        <v>1058</v>
      </c>
      <c r="D237" s="1110">
        <v>0</v>
      </c>
      <c r="E237" s="1110">
        <v>0</v>
      </c>
      <c r="F237" s="1110">
        <v>0</v>
      </c>
      <c r="G237" s="1110">
        <v>0</v>
      </c>
      <c r="H237" s="1094"/>
      <c r="I237" s="1094"/>
      <c r="J237" s="1094"/>
      <c r="K237" s="1094"/>
    </row>
    <row r="238" spans="1:11" ht="14.1" customHeight="1" x14ac:dyDescent="0.25">
      <c r="A238" s="1094"/>
      <c r="B238" s="1094"/>
      <c r="C238" s="1109" t="s">
        <v>1059</v>
      </c>
      <c r="D238" s="1110">
        <v>0</v>
      </c>
      <c r="E238" s="1110">
        <v>0</v>
      </c>
      <c r="F238" s="1110">
        <v>0</v>
      </c>
      <c r="G238" s="1110">
        <v>0</v>
      </c>
      <c r="H238" s="1094"/>
      <c r="I238" s="1094"/>
      <c r="J238" s="1094"/>
      <c r="K238" s="1094"/>
    </row>
    <row r="239" spans="1:11" ht="14.1" customHeight="1" x14ac:dyDescent="0.25">
      <c r="A239" s="1094"/>
      <c r="B239" s="1094"/>
      <c r="C239" s="1109" t="s">
        <v>1060</v>
      </c>
      <c r="D239" s="1110">
        <v>0</v>
      </c>
      <c r="E239" s="1110">
        <v>0</v>
      </c>
      <c r="F239" s="1110">
        <v>0</v>
      </c>
      <c r="G239" s="1110">
        <v>0</v>
      </c>
      <c r="H239" s="1094"/>
      <c r="I239" s="1094"/>
      <c r="J239" s="1094"/>
      <c r="K239" s="1094"/>
    </row>
    <row r="240" spans="1:11" ht="14.1" customHeight="1" x14ac:dyDescent="0.25">
      <c r="A240" s="1094"/>
      <c r="B240" s="1094"/>
      <c r="C240" s="1109" t="s">
        <v>1062</v>
      </c>
      <c r="D240" s="1110">
        <v>0</v>
      </c>
      <c r="E240" s="1110">
        <v>0</v>
      </c>
      <c r="F240" s="1110">
        <v>0</v>
      </c>
      <c r="G240" s="1110">
        <v>0</v>
      </c>
      <c r="H240" s="1094"/>
      <c r="I240" s="1094"/>
      <c r="J240" s="1094"/>
      <c r="K240" s="1094"/>
    </row>
    <row r="241" spans="1:11" ht="14.1" customHeight="1" x14ac:dyDescent="0.25">
      <c r="A241" s="1094"/>
      <c r="B241" s="1094"/>
      <c r="C241" s="1109" t="s">
        <v>1048</v>
      </c>
      <c r="D241" s="1110">
        <v>0</v>
      </c>
      <c r="E241" s="1110">
        <v>0</v>
      </c>
      <c r="F241" s="1110">
        <v>0</v>
      </c>
      <c r="G241" s="1110">
        <v>0</v>
      </c>
      <c r="H241" s="1094"/>
      <c r="I241" s="1094"/>
      <c r="J241" s="1094"/>
      <c r="K241" s="1094"/>
    </row>
    <row r="242" spans="1:11" ht="14.1" customHeight="1" x14ac:dyDescent="0.25">
      <c r="A242" s="1094"/>
      <c r="B242" s="1094"/>
      <c r="C242" s="1109" t="s">
        <v>1057</v>
      </c>
      <c r="D242" s="1110">
        <v>0</v>
      </c>
      <c r="E242" s="1110">
        <v>0</v>
      </c>
      <c r="F242" s="1110">
        <v>0</v>
      </c>
      <c r="G242" s="1110">
        <v>0</v>
      </c>
      <c r="H242" s="1094"/>
      <c r="I242" s="1094"/>
      <c r="J242" s="1094"/>
      <c r="K242" s="1094"/>
    </row>
    <row r="243" spans="1:11" ht="14.1" customHeight="1" x14ac:dyDescent="0.25">
      <c r="A243" s="1094"/>
      <c r="B243" s="1094"/>
      <c r="C243" s="1109" t="s">
        <v>1058</v>
      </c>
      <c r="D243" s="1110">
        <v>0</v>
      </c>
      <c r="E243" s="1110">
        <v>0</v>
      </c>
      <c r="F243" s="1110">
        <v>0</v>
      </c>
      <c r="G243" s="1110">
        <v>0</v>
      </c>
      <c r="H243" s="1094"/>
      <c r="I243" s="1094"/>
      <c r="J243" s="1094"/>
      <c r="K243" s="1094"/>
    </row>
    <row r="244" spans="1:11" ht="14.1" customHeight="1" x14ac:dyDescent="0.25">
      <c r="A244" s="1094"/>
      <c r="B244" s="1094"/>
      <c r="C244" s="1109" t="s">
        <v>1059</v>
      </c>
      <c r="D244" s="1110">
        <v>0</v>
      </c>
      <c r="E244" s="1110">
        <v>0</v>
      </c>
      <c r="F244" s="1110">
        <v>0</v>
      </c>
      <c r="G244" s="1110">
        <v>0</v>
      </c>
      <c r="H244" s="1094"/>
      <c r="I244" s="1094"/>
      <c r="J244" s="1094"/>
      <c r="K244" s="1094"/>
    </row>
    <row r="245" spans="1:11" ht="14.1" customHeight="1" x14ac:dyDescent="0.25">
      <c r="A245" s="1094"/>
      <c r="B245" s="1094"/>
      <c r="C245" s="1109" t="s">
        <v>1060</v>
      </c>
      <c r="D245" s="1110">
        <v>0</v>
      </c>
      <c r="E245" s="1110">
        <v>0</v>
      </c>
      <c r="F245" s="1110">
        <v>0</v>
      </c>
      <c r="G245" s="1110">
        <v>0</v>
      </c>
      <c r="H245" s="1094"/>
      <c r="I245" s="1094"/>
      <c r="J245" s="1094"/>
      <c r="K245" s="1094"/>
    </row>
    <row r="246" spans="1:11" ht="14.1" customHeight="1" x14ac:dyDescent="0.25">
      <c r="A246" s="1094"/>
      <c r="B246" s="1094"/>
      <c r="C246" s="1109" t="s">
        <v>1063</v>
      </c>
      <c r="D246" s="1110">
        <v>0</v>
      </c>
      <c r="E246" s="1110">
        <v>0</v>
      </c>
      <c r="F246" s="1110">
        <v>0</v>
      </c>
      <c r="G246" s="1110">
        <v>0</v>
      </c>
      <c r="H246" s="1094"/>
      <c r="I246" s="1094"/>
      <c r="J246" s="1094"/>
      <c r="K246" s="1094"/>
    </row>
    <row r="247" spans="1:11" ht="14.1" customHeight="1" x14ac:dyDescent="0.25">
      <c r="A247" s="1094"/>
      <c r="B247" s="1094"/>
      <c r="C247" s="1109" t="s">
        <v>1064</v>
      </c>
      <c r="D247" s="1110">
        <v>0</v>
      </c>
      <c r="E247" s="1110">
        <v>0</v>
      </c>
      <c r="F247" s="1110">
        <v>0</v>
      </c>
      <c r="G247" s="1110">
        <v>0</v>
      </c>
      <c r="H247" s="1094"/>
      <c r="I247" s="1094"/>
      <c r="J247" s="1094"/>
      <c r="K247" s="1094"/>
    </row>
    <row r="248" spans="1:11" ht="14.1" customHeight="1" x14ac:dyDescent="0.25">
      <c r="A248" s="1094"/>
      <c r="B248" s="1094"/>
      <c r="C248" s="1111" t="s">
        <v>572</v>
      </c>
      <c r="D248" s="1110">
        <v>0</v>
      </c>
      <c r="E248" s="1110">
        <v>300000000</v>
      </c>
      <c r="F248" s="1110">
        <v>213000000</v>
      </c>
      <c r="G248" s="1110">
        <v>0</v>
      </c>
      <c r="H248" s="1094"/>
      <c r="I248" s="1094"/>
      <c r="J248" s="1094"/>
      <c r="K248" s="1094"/>
    </row>
    <row r="249" spans="1:11" ht="23.25" customHeight="1" x14ac:dyDescent="0.25">
      <c r="A249" s="1094"/>
      <c r="B249" s="1094"/>
      <c r="C249" s="1096" t="s">
        <v>646</v>
      </c>
      <c r="D249" s="1236" t="s">
        <v>1283</v>
      </c>
      <c r="E249" s="1237"/>
      <c r="F249" s="1237"/>
      <c r="G249" s="1237"/>
      <c r="H249" s="1094"/>
      <c r="I249" s="1094"/>
      <c r="J249" s="1094"/>
      <c r="K249" s="1094"/>
    </row>
    <row r="250" spans="1:11" x14ac:dyDescent="0.25">
      <c r="A250" s="1094"/>
      <c r="B250" s="1094"/>
      <c r="C250" s="1097" t="s">
        <v>1005</v>
      </c>
      <c r="D250" s="1098">
        <v>2024</v>
      </c>
      <c r="E250" s="1098">
        <v>2025</v>
      </c>
      <c r="F250" s="1098">
        <v>2026</v>
      </c>
      <c r="G250" s="1098">
        <v>2027</v>
      </c>
      <c r="H250" s="1094"/>
      <c r="I250" s="1094"/>
      <c r="J250" s="1094"/>
      <c r="K250" s="1094"/>
    </row>
    <row r="251" spans="1:11" ht="14.1" customHeight="1" x14ac:dyDescent="0.25">
      <c r="A251" s="1094"/>
      <c r="B251" s="1094"/>
      <c r="C251" s="1099"/>
      <c r="D251" s="1100" t="s">
        <v>13</v>
      </c>
      <c r="E251" s="1100" t="s">
        <v>14</v>
      </c>
      <c r="F251" s="1100" t="s">
        <v>14</v>
      </c>
      <c r="G251" s="1100" t="s">
        <v>14</v>
      </c>
      <c r="H251" s="1094"/>
      <c r="I251" s="1094"/>
      <c r="J251" s="1094"/>
      <c r="K251" s="1094"/>
    </row>
    <row r="252" spans="1:11" ht="14.1" customHeight="1" x14ac:dyDescent="0.25">
      <c r="A252" s="1094"/>
      <c r="B252" s="1094"/>
      <c r="C252" s="1097" t="s">
        <v>1284</v>
      </c>
      <c r="D252" s="1101" t="s">
        <v>1017</v>
      </c>
      <c r="E252" s="1101" t="s">
        <v>992</v>
      </c>
      <c r="F252" s="1101" t="s">
        <v>992</v>
      </c>
      <c r="G252" s="1101" t="s">
        <v>992</v>
      </c>
      <c r="H252" s="1094"/>
      <c r="I252" s="1094"/>
      <c r="J252" s="1094"/>
      <c r="K252" s="1094"/>
    </row>
    <row r="253" spans="1:11" ht="20.100000000000001" customHeight="1" x14ac:dyDescent="0.25">
      <c r="A253" s="1094"/>
      <c r="B253" s="1094"/>
      <c r="C253" s="1097" t="s">
        <v>1285</v>
      </c>
      <c r="D253" s="1101" t="s">
        <v>1286</v>
      </c>
      <c r="E253" s="1101" t="s">
        <v>1287</v>
      </c>
      <c r="F253" s="1101" t="s">
        <v>1286</v>
      </c>
      <c r="G253" s="1101" t="s">
        <v>1286</v>
      </c>
      <c r="H253" s="1094"/>
      <c r="I253" s="1094"/>
      <c r="J253" s="1094"/>
      <c r="K253" s="1094"/>
    </row>
    <row r="254" spans="1:11" ht="14.1" customHeight="1" x14ac:dyDescent="0.25">
      <c r="A254" s="1094"/>
      <c r="B254" s="1094"/>
      <c r="C254" s="1234" t="s">
        <v>1019</v>
      </c>
      <c r="D254" s="1235"/>
      <c r="E254" s="1235"/>
      <c r="F254" s="1235"/>
      <c r="G254" s="1235"/>
      <c r="H254" s="1094"/>
      <c r="I254" s="1094"/>
      <c r="J254" s="1094"/>
      <c r="K254" s="1094"/>
    </row>
    <row r="255" spans="1:11" ht="14.1" customHeight="1" x14ac:dyDescent="0.25">
      <c r="A255" s="1094"/>
      <c r="B255" s="1094"/>
      <c r="C255" s="1102" t="s">
        <v>1234</v>
      </c>
      <c r="D255" s="1234" t="s">
        <v>1235</v>
      </c>
      <c r="E255" s="1235"/>
      <c r="F255" s="1235"/>
      <c r="G255" s="1235"/>
      <c r="H255" s="1094"/>
      <c r="I255" s="1094"/>
      <c r="J255" s="1094"/>
      <c r="K255" s="1094"/>
    </row>
    <row r="256" spans="1:11" ht="18" customHeight="1" x14ac:dyDescent="0.25">
      <c r="A256" s="1094"/>
      <c r="B256" s="1094"/>
      <c r="C256" s="1103" t="s">
        <v>1022</v>
      </c>
      <c r="D256" s="1232" t="s">
        <v>1288</v>
      </c>
      <c r="E256" s="1233"/>
      <c r="F256" s="1233"/>
      <c r="G256" s="1233"/>
      <c r="H256" s="1094"/>
      <c r="I256" s="1094"/>
      <c r="J256" s="1094"/>
      <c r="K256" s="1094"/>
    </row>
    <row r="257" spans="1:11" ht="18" customHeight="1" x14ac:dyDescent="0.25">
      <c r="A257" s="1094"/>
      <c r="B257" s="1094"/>
      <c r="C257" s="1104" t="s">
        <v>1024</v>
      </c>
      <c r="D257" s="1230" t="s">
        <v>1289</v>
      </c>
      <c r="E257" s="1231"/>
      <c r="F257" s="1231"/>
      <c r="G257" s="1231"/>
      <c r="H257" s="1094"/>
      <c r="I257" s="1094"/>
      <c r="J257" s="1094"/>
      <c r="K257" s="1094"/>
    </row>
    <row r="258" spans="1:11" ht="18" customHeight="1" x14ac:dyDescent="0.25">
      <c r="A258" s="1094"/>
      <c r="B258" s="1094"/>
      <c r="C258" s="1104" t="s">
        <v>31</v>
      </c>
      <c r="D258" s="1230" t="s">
        <v>1290</v>
      </c>
      <c r="E258" s="1231"/>
      <c r="F258" s="1231"/>
      <c r="G258" s="1231"/>
      <c r="H258" s="1094"/>
      <c r="I258" s="1094"/>
      <c r="J258" s="1094"/>
      <c r="K258" s="1094"/>
    </row>
    <row r="259" spans="1:11" ht="15" customHeight="1" x14ac:dyDescent="0.25">
      <c r="A259" s="1094"/>
      <c r="B259" s="1094"/>
      <c r="C259" s="1105"/>
      <c r="D259" s="1106">
        <v>2024</v>
      </c>
      <c r="E259" s="1106">
        <v>2025</v>
      </c>
      <c r="F259" s="1106">
        <v>2026</v>
      </c>
      <c r="G259" s="1106">
        <v>2027</v>
      </c>
      <c r="H259" s="1094"/>
      <c r="I259" s="1094"/>
      <c r="J259" s="1094"/>
      <c r="K259" s="1094"/>
    </row>
    <row r="260" spans="1:11" ht="15" customHeight="1" x14ac:dyDescent="0.25">
      <c r="A260" s="1094"/>
      <c r="B260" s="1094"/>
      <c r="C260" s="1107"/>
      <c r="D260" s="1108" t="s">
        <v>13</v>
      </c>
      <c r="E260" s="1108" t="s">
        <v>14</v>
      </c>
      <c r="F260" s="1108" t="s">
        <v>14</v>
      </c>
      <c r="G260" s="1108" t="s">
        <v>14</v>
      </c>
      <c r="H260" s="1094"/>
      <c r="I260" s="1094"/>
      <c r="J260" s="1094"/>
      <c r="K260" s="1094"/>
    </row>
    <row r="261" spans="1:11" ht="14.1" customHeight="1" x14ac:dyDescent="0.25">
      <c r="A261" s="1094"/>
      <c r="B261" s="1094"/>
      <c r="C261" s="1097" t="s">
        <v>33</v>
      </c>
      <c r="D261" s="1101" t="s">
        <v>1017</v>
      </c>
      <c r="E261" s="1101" t="s">
        <v>992</v>
      </c>
      <c r="F261" s="1101" t="s">
        <v>992</v>
      </c>
      <c r="G261" s="1101" t="s">
        <v>992</v>
      </c>
      <c r="H261" s="1094"/>
      <c r="I261" s="1094"/>
      <c r="J261" s="1094"/>
      <c r="K261" s="1094"/>
    </row>
    <row r="262" spans="1:11" ht="14.1" customHeight="1" x14ac:dyDescent="0.25">
      <c r="A262" s="1094"/>
      <c r="B262" s="1094"/>
      <c r="C262" s="1097" t="s">
        <v>1029</v>
      </c>
      <c r="D262" s="1101" t="s">
        <v>1291</v>
      </c>
      <c r="E262" s="1101" t="s">
        <v>1291</v>
      </c>
      <c r="F262" s="1101" t="s">
        <v>1291</v>
      </c>
      <c r="G262" s="1101" t="s">
        <v>1292</v>
      </c>
      <c r="H262" s="1094"/>
      <c r="I262" s="1094"/>
      <c r="J262" s="1094"/>
      <c r="K262" s="1094"/>
    </row>
    <row r="263" spans="1:11" ht="14.1" customHeight="1" x14ac:dyDescent="0.25">
      <c r="A263" s="1094"/>
      <c r="B263" s="1094"/>
      <c r="C263" s="1097" t="s">
        <v>1032</v>
      </c>
      <c r="D263" s="1101" t="s">
        <v>1293</v>
      </c>
      <c r="E263" s="1101" t="s">
        <v>1294</v>
      </c>
      <c r="F263" s="1101" t="s">
        <v>1294</v>
      </c>
      <c r="G263" s="1101" t="s">
        <v>1295</v>
      </c>
      <c r="H263" s="1094"/>
      <c r="I263" s="1094"/>
      <c r="J263" s="1094"/>
      <c r="K263" s="1094"/>
    </row>
    <row r="264" spans="1:11" ht="14.1" customHeight="1" x14ac:dyDescent="0.25">
      <c r="A264" s="1094"/>
      <c r="B264" s="1094"/>
      <c r="C264" s="1097" t="s">
        <v>1037</v>
      </c>
      <c r="D264" s="1101" t="s">
        <v>1038</v>
      </c>
      <c r="E264" s="1101" t="s">
        <v>1296</v>
      </c>
      <c r="F264" s="1101" t="s">
        <v>1039</v>
      </c>
      <c r="G264" s="1101" t="s">
        <v>1039</v>
      </c>
      <c r="H264" s="1094"/>
      <c r="I264" s="1094"/>
      <c r="J264" s="1094"/>
      <c r="K264" s="1094"/>
    </row>
    <row r="265" spans="1:11" ht="14.1" customHeight="1" x14ac:dyDescent="0.25">
      <c r="A265" s="1094"/>
      <c r="B265" s="1094"/>
      <c r="C265" s="1097" t="s">
        <v>1042</v>
      </c>
      <c r="D265" s="1101" t="s">
        <v>1038</v>
      </c>
      <c r="E265" s="1101" t="s">
        <v>1039</v>
      </c>
      <c r="F265" s="1101" t="s">
        <v>1039</v>
      </c>
      <c r="G265" s="1101" t="s">
        <v>1297</v>
      </c>
      <c r="H265" s="1094"/>
      <c r="I265" s="1094"/>
      <c r="J265" s="1094"/>
      <c r="K265" s="1094"/>
    </row>
    <row r="266" spans="1:11" ht="14.1" customHeight="1" x14ac:dyDescent="0.25">
      <c r="A266" s="1094"/>
      <c r="B266" s="1094"/>
      <c r="C266" s="1097" t="s">
        <v>39</v>
      </c>
      <c r="D266" s="1101" t="s">
        <v>1038</v>
      </c>
      <c r="E266" s="1101" t="s">
        <v>1298</v>
      </c>
      <c r="F266" s="1101" t="s">
        <v>1039</v>
      </c>
      <c r="G266" s="1101" t="s">
        <v>1297</v>
      </c>
      <c r="H266" s="1094"/>
      <c r="I266" s="1094"/>
      <c r="J266" s="1094"/>
      <c r="K266" s="1094"/>
    </row>
    <row r="267" spans="1:11" ht="14.1" customHeight="1" x14ac:dyDescent="0.25">
      <c r="A267" s="1094"/>
      <c r="B267" s="1094"/>
      <c r="C267" s="1228" t="s">
        <v>1046</v>
      </c>
      <c r="D267" s="1229"/>
      <c r="E267" s="1229"/>
      <c r="F267" s="1229"/>
      <c r="G267" s="1229"/>
      <c r="H267" s="1094"/>
      <c r="I267" s="1094"/>
      <c r="J267" s="1094"/>
      <c r="K267" s="1094"/>
    </row>
    <row r="268" spans="1:11" ht="14.1" customHeight="1" x14ac:dyDescent="0.25">
      <c r="A268" s="1094"/>
      <c r="B268" s="1094"/>
      <c r="C268" s="1105"/>
      <c r="D268" s="1106">
        <v>2024</v>
      </c>
      <c r="E268" s="1106">
        <v>2025</v>
      </c>
      <c r="F268" s="1106">
        <v>2026</v>
      </c>
      <c r="G268" s="1106">
        <v>2027</v>
      </c>
      <c r="H268" s="1094"/>
      <c r="I268" s="1094"/>
      <c r="J268" s="1094"/>
      <c r="K268" s="1094"/>
    </row>
    <row r="269" spans="1:11" ht="14.1" customHeight="1" x14ac:dyDescent="0.25">
      <c r="A269" s="1094"/>
      <c r="B269" s="1094"/>
      <c r="C269" s="1107"/>
      <c r="D269" s="1108" t="s">
        <v>13</v>
      </c>
      <c r="E269" s="1108" t="s">
        <v>14</v>
      </c>
      <c r="F269" s="1108" t="s">
        <v>14</v>
      </c>
      <c r="G269" s="1108" t="s">
        <v>14</v>
      </c>
      <c r="H269" s="1094"/>
      <c r="I269" s="1094"/>
      <c r="J269" s="1094"/>
      <c r="K269" s="1094"/>
    </row>
    <row r="270" spans="1:11" ht="14.1" customHeight="1" x14ac:dyDescent="0.25">
      <c r="A270" s="1094"/>
      <c r="B270" s="1094"/>
      <c r="C270" s="1109" t="s">
        <v>1047</v>
      </c>
      <c r="D270" s="1110">
        <v>0</v>
      </c>
      <c r="E270" s="1110">
        <v>0</v>
      </c>
      <c r="F270" s="1110">
        <v>0</v>
      </c>
      <c r="G270" s="1110">
        <v>0</v>
      </c>
      <c r="H270" s="1094"/>
      <c r="I270" s="1094"/>
      <c r="J270" s="1094"/>
      <c r="K270" s="1094"/>
    </row>
    <row r="271" spans="1:11" ht="14.1" customHeight="1" x14ac:dyDescent="0.25">
      <c r="A271" s="1094"/>
      <c r="B271" s="1094"/>
      <c r="C271" s="1109" t="s">
        <v>1048</v>
      </c>
      <c r="D271" s="1110">
        <v>0</v>
      </c>
      <c r="E271" s="1110">
        <v>0</v>
      </c>
      <c r="F271" s="1110">
        <v>0</v>
      </c>
      <c r="G271" s="1110">
        <v>0</v>
      </c>
      <c r="H271" s="1094"/>
      <c r="I271" s="1094"/>
      <c r="J271" s="1094"/>
      <c r="K271" s="1094"/>
    </row>
    <row r="272" spans="1:11" ht="14.1" customHeight="1" x14ac:dyDescent="0.25">
      <c r="A272" s="1094"/>
      <c r="B272" s="1094"/>
      <c r="C272" s="1109" t="s">
        <v>1049</v>
      </c>
      <c r="D272" s="1110">
        <v>0</v>
      </c>
      <c r="E272" s="1110">
        <v>0</v>
      </c>
      <c r="F272" s="1110">
        <v>0</v>
      </c>
      <c r="G272" s="1110">
        <v>0</v>
      </c>
      <c r="H272" s="1094"/>
      <c r="I272" s="1094"/>
      <c r="J272" s="1094"/>
      <c r="K272" s="1094"/>
    </row>
    <row r="273" spans="1:11" ht="14.1" customHeight="1" x14ac:dyDescent="0.25">
      <c r="A273" s="1094"/>
      <c r="B273" s="1094"/>
      <c r="C273" s="1109" t="s">
        <v>1050</v>
      </c>
      <c r="D273" s="1110">
        <v>0</v>
      </c>
      <c r="E273" s="1110">
        <v>0</v>
      </c>
      <c r="F273" s="1110">
        <v>0</v>
      </c>
      <c r="G273" s="1110">
        <v>0</v>
      </c>
      <c r="H273" s="1094"/>
      <c r="I273" s="1094"/>
      <c r="J273" s="1094"/>
      <c r="K273" s="1094"/>
    </row>
    <row r="274" spans="1:11" ht="14.1" customHeight="1" x14ac:dyDescent="0.25">
      <c r="A274" s="1094"/>
      <c r="B274" s="1094"/>
      <c r="C274" s="1109" t="s">
        <v>1048</v>
      </c>
      <c r="D274" s="1110">
        <v>0</v>
      </c>
      <c r="E274" s="1110">
        <v>0</v>
      </c>
      <c r="F274" s="1110">
        <v>0</v>
      </c>
      <c r="G274" s="1110">
        <v>0</v>
      </c>
      <c r="H274" s="1094"/>
      <c r="I274" s="1094"/>
      <c r="J274" s="1094"/>
      <c r="K274" s="1094"/>
    </row>
    <row r="275" spans="1:11" ht="14.1" customHeight="1" x14ac:dyDescent="0.25">
      <c r="A275" s="1094"/>
      <c r="B275" s="1094"/>
      <c r="C275" s="1109" t="s">
        <v>1049</v>
      </c>
      <c r="D275" s="1110">
        <v>0</v>
      </c>
      <c r="E275" s="1110">
        <v>0</v>
      </c>
      <c r="F275" s="1110">
        <v>0</v>
      </c>
      <c r="G275" s="1110">
        <v>0</v>
      </c>
      <c r="H275" s="1094"/>
      <c r="I275" s="1094"/>
      <c r="J275" s="1094"/>
      <c r="K275" s="1094"/>
    </row>
    <row r="276" spans="1:11" ht="14.1" customHeight="1" x14ac:dyDescent="0.25">
      <c r="A276" s="1094"/>
      <c r="B276" s="1094"/>
      <c r="C276" s="1109" t="s">
        <v>1051</v>
      </c>
      <c r="D276" s="1110">
        <v>0</v>
      </c>
      <c r="E276" s="1110">
        <v>41520000</v>
      </c>
      <c r="F276" s="1110">
        <v>41520000</v>
      </c>
      <c r="G276" s="1110">
        <v>42520000</v>
      </c>
      <c r="H276" s="1094"/>
      <c r="I276" s="1094"/>
      <c r="J276" s="1094"/>
      <c r="K276" s="1094"/>
    </row>
    <row r="277" spans="1:11" ht="14.1" customHeight="1" x14ac:dyDescent="0.25">
      <c r="A277" s="1094"/>
      <c r="B277" s="1094"/>
      <c r="C277" s="1109" t="s">
        <v>1048</v>
      </c>
      <c r="D277" s="1110">
        <v>0</v>
      </c>
      <c r="E277" s="1110">
        <v>41520000</v>
      </c>
      <c r="F277" s="1110">
        <v>41520000</v>
      </c>
      <c r="G277" s="1110">
        <v>42520000</v>
      </c>
      <c r="H277" s="1094"/>
      <c r="I277" s="1094"/>
      <c r="J277" s="1094"/>
      <c r="K277" s="1094"/>
    </row>
    <row r="278" spans="1:11" ht="14.1" customHeight="1" x14ac:dyDescent="0.25">
      <c r="A278" s="1094"/>
      <c r="B278" s="1094"/>
      <c r="C278" s="1109" t="s">
        <v>1049</v>
      </c>
      <c r="D278" s="1110">
        <v>0</v>
      </c>
      <c r="E278" s="1110">
        <v>0</v>
      </c>
      <c r="F278" s="1110">
        <v>0</v>
      </c>
      <c r="G278" s="1110">
        <v>0</v>
      </c>
      <c r="H278" s="1094"/>
      <c r="I278" s="1094"/>
      <c r="J278" s="1094"/>
      <c r="K278" s="1094"/>
    </row>
    <row r="279" spans="1:11" ht="14.1" customHeight="1" x14ac:dyDescent="0.25">
      <c r="A279" s="1094"/>
      <c r="B279" s="1094"/>
      <c r="C279" s="1109" t="s">
        <v>1052</v>
      </c>
      <c r="D279" s="1110">
        <v>0</v>
      </c>
      <c r="E279" s="1110">
        <v>0</v>
      </c>
      <c r="F279" s="1110">
        <v>0</v>
      </c>
      <c r="G279" s="1110">
        <v>0</v>
      </c>
      <c r="H279" s="1094"/>
      <c r="I279" s="1094"/>
      <c r="J279" s="1094"/>
      <c r="K279" s="1094"/>
    </row>
    <row r="280" spans="1:11" ht="14.1" customHeight="1" x14ac:dyDescent="0.25">
      <c r="A280" s="1094"/>
      <c r="B280" s="1094"/>
      <c r="C280" s="1109" t="s">
        <v>1048</v>
      </c>
      <c r="D280" s="1110">
        <v>0</v>
      </c>
      <c r="E280" s="1110">
        <v>0</v>
      </c>
      <c r="F280" s="1110">
        <v>0</v>
      </c>
      <c r="G280" s="1110">
        <v>0</v>
      </c>
      <c r="H280" s="1094"/>
      <c r="I280" s="1094"/>
      <c r="J280" s="1094"/>
      <c r="K280" s="1094"/>
    </row>
    <row r="281" spans="1:11" ht="14.1" customHeight="1" x14ac:dyDescent="0.25">
      <c r="A281" s="1094"/>
      <c r="B281" s="1094"/>
      <c r="C281" s="1109" t="s">
        <v>1049</v>
      </c>
      <c r="D281" s="1110">
        <v>0</v>
      </c>
      <c r="E281" s="1110">
        <v>0</v>
      </c>
      <c r="F281" s="1110">
        <v>0</v>
      </c>
      <c r="G281" s="1110">
        <v>0</v>
      </c>
      <c r="H281" s="1094"/>
      <c r="I281" s="1094"/>
      <c r="J281" s="1094"/>
      <c r="K281" s="1094"/>
    </row>
    <row r="282" spans="1:11" ht="14.1" customHeight="1" x14ac:dyDescent="0.25">
      <c r="A282" s="1094"/>
      <c r="B282" s="1094"/>
      <c r="C282" s="1109" t="s">
        <v>1053</v>
      </c>
      <c r="D282" s="1110">
        <v>0</v>
      </c>
      <c r="E282" s="1110">
        <v>0</v>
      </c>
      <c r="F282" s="1110">
        <v>0</v>
      </c>
      <c r="G282" s="1110">
        <v>0</v>
      </c>
      <c r="H282" s="1094"/>
      <c r="I282" s="1094"/>
      <c r="J282" s="1094"/>
      <c r="K282" s="1094"/>
    </row>
    <row r="283" spans="1:11" ht="14.1" customHeight="1" x14ac:dyDescent="0.25">
      <c r="A283" s="1094"/>
      <c r="B283" s="1094"/>
      <c r="C283" s="1109" t="s">
        <v>1048</v>
      </c>
      <c r="D283" s="1110">
        <v>0</v>
      </c>
      <c r="E283" s="1110">
        <v>0</v>
      </c>
      <c r="F283" s="1110">
        <v>0</v>
      </c>
      <c r="G283" s="1110">
        <v>0</v>
      </c>
      <c r="H283" s="1094"/>
      <c r="I283" s="1094"/>
      <c r="J283" s="1094"/>
      <c r="K283" s="1094"/>
    </row>
    <row r="284" spans="1:11" ht="14.1" customHeight="1" x14ac:dyDescent="0.25">
      <c r="A284" s="1094"/>
      <c r="B284" s="1094"/>
      <c r="C284" s="1109" t="s">
        <v>1049</v>
      </c>
      <c r="D284" s="1110">
        <v>0</v>
      </c>
      <c r="E284" s="1110">
        <v>0</v>
      </c>
      <c r="F284" s="1110">
        <v>0</v>
      </c>
      <c r="G284" s="1110">
        <v>0</v>
      </c>
      <c r="H284" s="1094"/>
      <c r="I284" s="1094"/>
      <c r="J284" s="1094"/>
      <c r="K284" s="1094"/>
    </row>
    <row r="285" spans="1:11" ht="14.1" customHeight="1" x14ac:dyDescent="0.25">
      <c r="A285" s="1094"/>
      <c r="B285" s="1094"/>
      <c r="C285" s="1109" t="s">
        <v>1054</v>
      </c>
      <c r="D285" s="1110">
        <v>0</v>
      </c>
      <c r="E285" s="1110">
        <v>0</v>
      </c>
      <c r="F285" s="1110">
        <v>0</v>
      </c>
      <c r="G285" s="1110">
        <v>0</v>
      </c>
      <c r="H285" s="1094"/>
      <c r="I285" s="1094"/>
      <c r="J285" s="1094"/>
      <c r="K285" s="1094"/>
    </row>
    <row r="286" spans="1:11" ht="14.1" customHeight="1" x14ac:dyDescent="0.25">
      <c r="A286" s="1094"/>
      <c r="B286" s="1094"/>
      <c r="C286" s="1109" t="s">
        <v>1048</v>
      </c>
      <c r="D286" s="1110">
        <v>0</v>
      </c>
      <c r="E286" s="1110">
        <v>0</v>
      </c>
      <c r="F286" s="1110">
        <v>0</v>
      </c>
      <c r="G286" s="1110">
        <v>0</v>
      </c>
      <c r="H286" s="1094"/>
      <c r="I286" s="1094"/>
      <c r="J286" s="1094"/>
      <c r="K286" s="1094"/>
    </row>
    <row r="287" spans="1:11" ht="14.1" customHeight="1" x14ac:dyDescent="0.25">
      <c r="A287" s="1094"/>
      <c r="B287" s="1094"/>
      <c r="C287" s="1109" t="s">
        <v>1049</v>
      </c>
      <c r="D287" s="1110">
        <v>0</v>
      </c>
      <c r="E287" s="1110">
        <v>0</v>
      </c>
      <c r="F287" s="1110">
        <v>0</v>
      </c>
      <c r="G287" s="1110">
        <v>0</v>
      </c>
      <c r="H287" s="1094"/>
      <c r="I287" s="1094"/>
      <c r="J287" s="1094"/>
      <c r="K287" s="1094"/>
    </row>
    <row r="288" spans="1:11" ht="14.1" customHeight="1" x14ac:dyDescent="0.25">
      <c r="A288" s="1094"/>
      <c r="B288" s="1094"/>
      <c r="C288" s="1109" t="s">
        <v>1055</v>
      </c>
      <c r="D288" s="1110">
        <v>0</v>
      </c>
      <c r="E288" s="1110">
        <v>0</v>
      </c>
      <c r="F288" s="1110">
        <v>0</v>
      </c>
      <c r="G288" s="1110">
        <v>0</v>
      </c>
      <c r="H288" s="1094"/>
      <c r="I288" s="1094"/>
      <c r="J288" s="1094"/>
      <c r="K288" s="1094"/>
    </row>
    <row r="289" spans="1:11" ht="14.1" customHeight="1" x14ac:dyDescent="0.25">
      <c r="A289" s="1094"/>
      <c r="B289" s="1094"/>
      <c r="C289" s="1109" t="s">
        <v>1048</v>
      </c>
      <c r="D289" s="1110">
        <v>0</v>
      </c>
      <c r="E289" s="1110">
        <v>0</v>
      </c>
      <c r="F289" s="1110">
        <v>0</v>
      </c>
      <c r="G289" s="1110">
        <v>0</v>
      </c>
      <c r="H289" s="1094"/>
      <c r="I289" s="1094"/>
      <c r="J289" s="1094"/>
      <c r="K289" s="1094"/>
    </row>
    <row r="290" spans="1:11" ht="14.1" customHeight="1" x14ac:dyDescent="0.25">
      <c r="A290" s="1094"/>
      <c r="B290" s="1094"/>
      <c r="C290" s="1109" t="s">
        <v>1049</v>
      </c>
      <c r="D290" s="1110">
        <v>0</v>
      </c>
      <c r="E290" s="1110">
        <v>0</v>
      </c>
      <c r="F290" s="1110">
        <v>0</v>
      </c>
      <c r="G290" s="1110">
        <v>0</v>
      </c>
      <c r="H290" s="1094"/>
      <c r="I290" s="1094"/>
      <c r="J290" s="1094"/>
      <c r="K290" s="1094"/>
    </row>
    <row r="291" spans="1:11" ht="14.1" customHeight="1" x14ac:dyDescent="0.25">
      <c r="A291" s="1094"/>
      <c r="B291" s="1094"/>
      <c r="C291" s="1109" t="s">
        <v>1056</v>
      </c>
      <c r="D291" s="1110">
        <v>0</v>
      </c>
      <c r="E291" s="1110">
        <v>0</v>
      </c>
      <c r="F291" s="1110">
        <v>0</v>
      </c>
      <c r="G291" s="1110">
        <v>0</v>
      </c>
      <c r="H291" s="1094"/>
      <c r="I291" s="1094"/>
      <c r="J291" s="1094"/>
      <c r="K291" s="1094"/>
    </row>
    <row r="292" spans="1:11" ht="14.1" customHeight="1" x14ac:dyDescent="0.25">
      <c r="A292" s="1094"/>
      <c r="B292" s="1094"/>
      <c r="C292" s="1109" t="s">
        <v>1048</v>
      </c>
      <c r="D292" s="1110">
        <v>0</v>
      </c>
      <c r="E292" s="1110">
        <v>0</v>
      </c>
      <c r="F292" s="1110">
        <v>0</v>
      </c>
      <c r="G292" s="1110">
        <v>0</v>
      </c>
      <c r="H292" s="1094"/>
      <c r="I292" s="1094"/>
      <c r="J292" s="1094"/>
      <c r="K292" s="1094"/>
    </row>
    <row r="293" spans="1:11" ht="14.1" customHeight="1" x14ac:dyDescent="0.25">
      <c r="A293" s="1094"/>
      <c r="B293" s="1094"/>
      <c r="C293" s="1109" t="s">
        <v>1057</v>
      </c>
      <c r="D293" s="1110">
        <v>0</v>
      </c>
      <c r="E293" s="1110">
        <v>0</v>
      </c>
      <c r="F293" s="1110">
        <v>0</v>
      </c>
      <c r="G293" s="1110">
        <v>0</v>
      </c>
      <c r="H293" s="1094"/>
      <c r="I293" s="1094"/>
      <c r="J293" s="1094"/>
      <c r="K293" s="1094"/>
    </row>
    <row r="294" spans="1:11" ht="14.1" customHeight="1" x14ac:dyDescent="0.25">
      <c r="A294" s="1094"/>
      <c r="B294" s="1094"/>
      <c r="C294" s="1109" t="s">
        <v>1058</v>
      </c>
      <c r="D294" s="1110">
        <v>0</v>
      </c>
      <c r="E294" s="1110">
        <v>0</v>
      </c>
      <c r="F294" s="1110">
        <v>0</v>
      </c>
      <c r="G294" s="1110">
        <v>0</v>
      </c>
      <c r="H294" s="1094"/>
      <c r="I294" s="1094"/>
      <c r="J294" s="1094"/>
      <c r="K294" s="1094"/>
    </row>
    <row r="295" spans="1:11" ht="14.1" customHeight="1" x14ac:dyDescent="0.25">
      <c r="A295" s="1094"/>
      <c r="B295" s="1094"/>
      <c r="C295" s="1109" t="s">
        <v>1059</v>
      </c>
      <c r="D295" s="1110">
        <v>0</v>
      </c>
      <c r="E295" s="1110">
        <v>0</v>
      </c>
      <c r="F295" s="1110">
        <v>0</v>
      </c>
      <c r="G295" s="1110">
        <v>0</v>
      </c>
      <c r="H295" s="1094"/>
      <c r="I295" s="1094"/>
      <c r="J295" s="1094"/>
      <c r="K295" s="1094"/>
    </row>
    <row r="296" spans="1:11" ht="14.1" customHeight="1" x14ac:dyDescent="0.25">
      <c r="A296" s="1094"/>
      <c r="B296" s="1094"/>
      <c r="C296" s="1109" t="s">
        <v>1060</v>
      </c>
      <c r="D296" s="1110">
        <v>0</v>
      </c>
      <c r="E296" s="1110">
        <v>0</v>
      </c>
      <c r="F296" s="1110">
        <v>0</v>
      </c>
      <c r="G296" s="1110">
        <v>0</v>
      </c>
      <c r="H296" s="1094"/>
      <c r="I296" s="1094"/>
      <c r="J296" s="1094"/>
      <c r="K296" s="1094"/>
    </row>
    <row r="297" spans="1:11" ht="14.1" customHeight="1" x14ac:dyDescent="0.25">
      <c r="A297" s="1094"/>
      <c r="B297" s="1094"/>
      <c r="C297" s="1109" t="s">
        <v>1061</v>
      </c>
      <c r="D297" s="1110">
        <v>0</v>
      </c>
      <c r="E297" s="1110">
        <v>0</v>
      </c>
      <c r="F297" s="1110">
        <v>0</v>
      </c>
      <c r="G297" s="1110">
        <v>0</v>
      </c>
      <c r="H297" s="1094"/>
      <c r="I297" s="1094"/>
      <c r="J297" s="1094"/>
      <c r="K297" s="1094"/>
    </row>
    <row r="298" spans="1:11" ht="14.1" customHeight="1" x14ac:dyDescent="0.25">
      <c r="A298" s="1094"/>
      <c r="B298" s="1094"/>
      <c r="C298" s="1109" t="s">
        <v>1048</v>
      </c>
      <c r="D298" s="1110">
        <v>0</v>
      </c>
      <c r="E298" s="1110">
        <v>0</v>
      </c>
      <c r="F298" s="1110">
        <v>0</v>
      </c>
      <c r="G298" s="1110">
        <v>0</v>
      </c>
      <c r="H298" s="1094"/>
      <c r="I298" s="1094"/>
      <c r="J298" s="1094"/>
      <c r="K298" s="1094"/>
    </row>
    <row r="299" spans="1:11" ht="14.1" customHeight="1" x14ac:dyDescent="0.25">
      <c r="A299" s="1094"/>
      <c r="B299" s="1094"/>
      <c r="C299" s="1109" t="s">
        <v>1057</v>
      </c>
      <c r="D299" s="1110">
        <v>0</v>
      </c>
      <c r="E299" s="1110">
        <v>0</v>
      </c>
      <c r="F299" s="1110">
        <v>0</v>
      </c>
      <c r="G299" s="1110">
        <v>0</v>
      </c>
      <c r="H299" s="1094"/>
      <c r="I299" s="1094"/>
      <c r="J299" s="1094"/>
      <c r="K299" s="1094"/>
    </row>
    <row r="300" spans="1:11" ht="14.1" customHeight="1" x14ac:dyDescent="0.25">
      <c r="A300" s="1094"/>
      <c r="B300" s="1094"/>
      <c r="C300" s="1109" t="s">
        <v>1058</v>
      </c>
      <c r="D300" s="1110">
        <v>0</v>
      </c>
      <c r="E300" s="1110">
        <v>0</v>
      </c>
      <c r="F300" s="1110">
        <v>0</v>
      </c>
      <c r="G300" s="1110">
        <v>0</v>
      </c>
      <c r="H300" s="1094"/>
      <c r="I300" s="1094"/>
      <c r="J300" s="1094"/>
      <c r="K300" s="1094"/>
    </row>
    <row r="301" spans="1:11" ht="14.1" customHeight="1" x14ac:dyDescent="0.25">
      <c r="A301" s="1094"/>
      <c r="B301" s="1094"/>
      <c r="C301" s="1109" t="s">
        <v>1059</v>
      </c>
      <c r="D301" s="1110">
        <v>0</v>
      </c>
      <c r="E301" s="1110">
        <v>0</v>
      </c>
      <c r="F301" s="1110">
        <v>0</v>
      </c>
      <c r="G301" s="1110">
        <v>0</v>
      </c>
      <c r="H301" s="1094"/>
      <c r="I301" s="1094"/>
      <c r="J301" s="1094"/>
      <c r="K301" s="1094"/>
    </row>
    <row r="302" spans="1:11" ht="14.1" customHeight="1" x14ac:dyDescent="0.25">
      <c r="A302" s="1094"/>
      <c r="B302" s="1094"/>
      <c r="C302" s="1109" t="s">
        <v>1060</v>
      </c>
      <c r="D302" s="1110">
        <v>0</v>
      </c>
      <c r="E302" s="1110">
        <v>0</v>
      </c>
      <c r="F302" s="1110">
        <v>0</v>
      </c>
      <c r="G302" s="1110">
        <v>0</v>
      </c>
      <c r="H302" s="1094"/>
      <c r="I302" s="1094"/>
      <c r="J302" s="1094"/>
      <c r="K302" s="1094"/>
    </row>
    <row r="303" spans="1:11" ht="14.1" customHeight="1" x14ac:dyDescent="0.25">
      <c r="A303" s="1094"/>
      <c r="B303" s="1094"/>
      <c r="C303" s="1109" t="s">
        <v>1062</v>
      </c>
      <c r="D303" s="1110">
        <v>0</v>
      </c>
      <c r="E303" s="1110">
        <v>0</v>
      </c>
      <c r="F303" s="1110">
        <v>0</v>
      </c>
      <c r="G303" s="1110">
        <v>0</v>
      </c>
      <c r="H303" s="1094"/>
      <c r="I303" s="1094"/>
      <c r="J303" s="1094"/>
      <c r="K303" s="1094"/>
    </row>
    <row r="304" spans="1:11" ht="14.1" customHeight="1" x14ac:dyDescent="0.25">
      <c r="A304" s="1094"/>
      <c r="B304" s="1094"/>
      <c r="C304" s="1109" t="s">
        <v>1048</v>
      </c>
      <c r="D304" s="1110">
        <v>0</v>
      </c>
      <c r="E304" s="1110">
        <v>0</v>
      </c>
      <c r="F304" s="1110">
        <v>0</v>
      </c>
      <c r="G304" s="1110">
        <v>0</v>
      </c>
      <c r="H304" s="1094"/>
      <c r="I304" s="1094"/>
      <c r="J304" s="1094"/>
      <c r="K304" s="1094"/>
    </row>
    <row r="305" spans="1:11" ht="14.1" customHeight="1" x14ac:dyDescent="0.25">
      <c r="A305" s="1094"/>
      <c r="B305" s="1094"/>
      <c r="C305" s="1109" t="s">
        <v>1057</v>
      </c>
      <c r="D305" s="1110">
        <v>0</v>
      </c>
      <c r="E305" s="1110">
        <v>0</v>
      </c>
      <c r="F305" s="1110">
        <v>0</v>
      </c>
      <c r="G305" s="1110">
        <v>0</v>
      </c>
      <c r="H305" s="1094"/>
      <c r="I305" s="1094"/>
      <c r="J305" s="1094"/>
      <c r="K305" s="1094"/>
    </row>
    <row r="306" spans="1:11" ht="14.1" customHeight="1" x14ac:dyDescent="0.25">
      <c r="A306" s="1094"/>
      <c r="B306" s="1094"/>
      <c r="C306" s="1109" t="s">
        <v>1058</v>
      </c>
      <c r="D306" s="1110">
        <v>0</v>
      </c>
      <c r="E306" s="1110">
        <v>0</v>
      </c>
      <c r="F306" s="1110">
        <v>0</v>
      </c>
      <c r="G306" s="1110">
        <v>0</v>
      </c>
      <c r="H306" s="1094"/>
      <c r="I306" s="1094"/>
      <c r="J306" s="1094"/>
      <c r="K306" s="1094"/>
    </row>
    <row r="307" spans="1:11" ht="14.1" customHeight="1" x14ac:dyDescent="0.25">
      <c r="A307" s="1094"/>
      <c r="B307" s="1094"/>
      <c r="C307" s="1109" t="s">
        <v>1059</v>
      </c>
      <c r="D307" s="1110">
        <v>0</v>
      </c>
      <c r="E307" s="1110">
        <v>0</v>
      </c>
      <c r="F307" s="1110">
        <v>0</v>
      </c>
      <c r="G307" s="1110">
        <v>0</v>
      </c>
      <c r="H307" s="1094"/>
      <c r="I307" s="1094"/>
      <c r="J307" s="1094"/>
      <c r="K307" s="1094"/>
    </row>
    <row r="308" spans="1:11" ht="14.1" customHeight="1" x14ac:dyDescent="0.25">
      <c r="A308" s="1094"/>
      <c r="B308" s="1094"/>
      <c r="C308" s="1109" t="s">
        <v>1060</v>
      </c>
      <c r="D308" s="1110">
        <v>0</v>
      </c>
      <c r="E308" s="1110">
        <v>0</v>
      </c>
      <c r="F308" s="1110">
        <v>0</v>
      </c>
      <c r="G308" s="1110">
        <v>0</v>
      </c>
      <c r="H308" s="1094"/>
      <c r="I308" s="1094"/>
      <c r="J308" s="1094"/>
      <c r="K308" s="1094"/>
    </row>
    <row r="309" spans="1:11" ht="14.1" customHeight="1" x14ac:dyDescent="0.25">
      <c r="A309" s="1094"/>
      <c r="B309" s="1094"/>
      <c r="C309" s="1109" t="s">
        <v>1063</v>
      </c>
      <c r="D309" s="1110">
        <v>0</v>
      </c>
      <c r="E309" s="1110">
        <v>0</v>
      </c>
      <c r="F309" s="1110">
        <v>0</v>
      </c>
      <c r="G309" s="1110">
        <v>0</v>
      </c>
      <c r="H309" s="1094"/>
      <c r="I309" s="1094"/>
      <c r="J309" s="1094"/>
      <c r="K309" s="1094"/>
    </row>
    <row r="310" spans="1:11" ht="14.1" customHeight="1" x14ac:dyDescent="0.25">
      <c r="A310" s="1094"/>
      <c r="B310" s="1094"/>
      <c r="C310" s="1109" t="s">
        <v>1064</v>
      </c>
      <c r="D310" s="1110">
        <v>0</v>
      </c>
      <c r="E310" s="1110">
        <v>0</v>
      </c>
      <c r="F310" s="1110">
        <v>0</v>
      </c>
      <c r="G310" s="1110">
        <v>0</v>
      </c>
      <c r="H310" s="1094"/>
      <c r="I310" s="1094"/>
      <c r="J310" s="1094"/>
      <c r="K310" s="1094"/>
    </row>
    <row r="311" spans="1:11" ht="14.1" customHeight="1" x14ac:dyDescent="0.25">
      <c r="A311" s="1094"/>
      <c r="B311" s="1094"/>
      <c r="C311" s="1111" t="s">
        <v>572</v>
      </c>
      <c r="D311" s="1110">
        <v>0</v>
      </c>
      <c r="E311" s="1110">
        <v>41520000</v>
      </c>
      <c r="F311" s="1110">
        <v>41520000</v>
      </c>
      <c r="G311" s="1110">
        <v>42520000</v>
      </c>
      <c r="H311" s="1094"/>
      <c r="I311" s="1094"/>
      <c r="J311" s="1094"/>
      <c r="K311" s="1094"/>
    </row>
    <row r="312" spans="1:11" ht="14.1" customHeight="1" x14ac:dyDescent="0.25">
      <c r="A312" s="1094"/>
      <c r="B312" s="1094"/>
      <c r="C312" s="1103" t="s">
        <v>1022</v>
      </c>
      <c r="D312" s="1232" t="s">
        <v>1299</v>
      </c>
      <c r="E312" s="1233"/>
      <c r="F312" s="1233"/>
      <c r="G312" s="1233"/>
      <c r="H312" s="1094"/>
      <c r="I312" s="1094"/>
      <c r="J312" s="1094"/>
      <c r="K312" s="1094"/>
    </row>
    <row r="313" spans="1:11" ht="14.1" customHeight="1" x14ac:dyDescent="0.25">
      <c r="A313" s="1094"/>
      <c r="B313" s="1094"/>
      <c r="C313" s="1104" t="s">
        <v>1024</v>
      </c>
      <c r="D313" s="1230" t="s">
        <v>1300</v>
      </c>
      <c r="E313" s="1231"/>
      <c r="F313" s="1231"/>
      <c r="G313" s="1231"/>
      <c r="H313" s="1094"/>
      <c r="I313" s="1094"/>
      <c r="J313" s="1094"/>
      <c r="K313" s="1094"/>
    </row>
    <row r="314" spans="1:11" ht="14.1" customHeight="1" x14ac:dyDescent="0.25">
      <c r="A314" s="1094"/>
      <c r="B314" s="1094"/>
      <c r="C314" s="1104" t="s">
        <v>31</v>
      </c>
      <c r="D314" s="1230" t="s">
        <v>1290</v>
      </c>
      <c r="E314" s="1231"/>
      <c r="F314" s="1231"/>
      <c r="G314" s="1231"/>
      <c r="H314" s="1094"/>
      <c r="I314" s="1094"/>
      <c r="J314" s="1094"/>
      <c r="K314" s="1094"/>
    </row>
    <row r="315" spans="1:11" ht="15" customHeight="1" x14ac:dyDescent="0.25">
      <c r="A315" s="1094"/>
      <c r="B315" s="1094"/>
      <c r="C315" s="1105"/>
      <c r="D315" s="1106">
        <v>2024</v>
      </c>
      <c r="E315" s="1106">
        <v>2025</v>
      </c>
      <c r="F315" s="1106">
        <v>2026</v>
      </c>
      <c r="G315" s="1106">
        <v>2027</v>
      </c>
      <c r="H315" s="1094"/>
      <c r="I315" s="1094"/>
      <c r="J315" s="1094"/>
      <c r="K315" s="1094"/>
    </row>
    <row r="316" spans="1:11" ht="15" customHeight="1" x14ac:dyDescent="0.25">
      <c r="A316" s="1094"/>
      <c r="B316" s="1094"/>
      <c r="C316" s="1107"/>
      <c r="D316" s="1108" t="s">
        <v>13</v>
      </c>
      <c r="E316" s="1108" t="s">
        <v>14</v>
      </c>
      <c r="F316" s="1108" t="s">
        <v>14</v>
      </c>
      <c r="G316" s="1108" t="s">
        <v>14</v>
      </c>
      <c r="H316" s="1094"/>
      <c r="I316" s="1094"/>
      <c r="J316" s="1094"/>
      <c r="K316" s="1094"/>
    </row>
    <row r="317" spans="1:11" ht="14.1" customHeight="1" x14ac:dyDescent="0.25">
      <c r="A317" s="1094"/>
      <c r="B317" s="1094"/>
      <c r="C317" s="1097" t="s">
        <v>33</v>
      </c>
      <c r="D317" s="1101" t="s">
        <v>1301</v>
      </c>
      <c r="E317" s="1101" t="s">
        <v>1287</v>
      </c>
      <c r="F317" s="1101" t="s">
        <v>1286</v>
      </c>
      <c r="G317" s="1101" t="s">
        <v>1286</v>
      </c>
      <c r="H317" s="1094"/>
      <c r="I317" s="1094"/>
      <c r="J317" s="1094"/>
      <c r="K317" s="1094"/>
    </row>
    <row r="318" spans="1:11" ht="14.1" customHeight="1" x14ac:dyDescent="0.25">
      <c r="A318" s="1094"/>
      <c r="B318" s="1094"/>
      <c r="C318" s="1097" t="s">
        <v>1029</v>
      </c>
      <c r="D318" s="1101" t="s">
        <v>1302</v>
      </c>
      <c r="E318" s="1101" t="s">
        <v>1303</v>
      </c>
      <c r="F318" s="1101" t="s">
        <v>1304</v>
      </c>
      <c r="G318" s="1101" t="s">
        <v>1304</v>
      </c>
      <c r="H318" s="1094"/>
      <c r="I318" s="1094"/>
      <c r="J318" s="1094"/>
      <c r="K318" s="1094"/>
    </row>
    <row r="319" spans="1:11" ht="14.1" customHeight="1" x14ac:dyDescent="0.25">
      <c r="A319" s="1094"/>
      <c r="B319" s="1094"/>
      <c r="C319" s="1097" t="s">
        <v>1032</v>
      </c>
      <c r="D319" s="1101" t="s">
        <v>1305</v>
      </c>
      <c r="E319" s="1101" t="s">
        <v>1306</v>
      </c>
      <c r="F319" s="1101" t="s">
        <v>1307</v>
      </c>
      <c r="G319" s="1101" t="s">
        <v>1307</v>
      </c>
      <c r="H319" s="1094"/>
      <c r="I319" s="1094"/>
      <c r="J319" s="1094"/>
      <c r="K319" s="1094"/>
    </row>
    <row r="320" spans="1:11" ht="14.1" customHeight="1" x14ac:dyDescent="0.25">
      <c r="A320" s="1094"/>
      <c r="B320" s="1094"/>
      <c r="C320" s="1097" t="s">
        <v>1037</v>
      </c>
      <c r="D320" s="1101" t="s">
        <v>1038</v>
      </c>
      <c r="E320" s="1101" t="s">
        <v>1308</v>
      </c>
      <c r="F320" s="1101" t="s">
        <v>1309</v>
      </c>
      <c r="G320" s="1101" t="s">
        <v>1039</v>
      </c>
      <c r="H320" s="1094"/>
      <c r="I320" s="1094"/>
      <c r="J320" s="1094"/>
      <c r="K320" s="1094"/>
    </row>
    <row r="321" spans="1:11" ht="14.1" customHeight="1" x14ac:dyDescent="0.25">
      <c r="A321" s="1094"/>
      <c r="B321" s="1094"/>
      <c r="C321" s="1097" t="s">
        <v>1042</v>
      </c>
      <c r="D321" s="1101" t="s">
        <v>1038</v>
      </c>
      <c r="E321" s="1101" t="s">
        <v>1310</v>
      </c>
      <c r="F321" s="1101" t="s">
        <v>1311</v>
      </c>
      <c r="G321" s="1101" t="s">
        <v>1039</v>
      </c>
      <c r="H321" s="1094"/>
      <c r="I321" s="1094"/>
      <c r="J321" s="1094"/>
      <c r="K321" s="1094"/>
    </row>
    <row r="322" spans="1:11" ht="14.1" customHeight="1" x14ac:dyDescent="0.25">
      <c r="A322" s="1094"/>
      <c r="B322" s="1094"/>
      <c r="C322" s="1097" t="s">
        <v>39</v>
      </c>
      <c r="D322" s="1101" t="s">
        <v>1038</v>
      </c>
      <c r="E322" s="1101" t="s">
        <v>1312</v>
      </c>
      <c r="F322" s="1101" t="s">
        <v>1313</v>
      </c>
      <c r="G322" s="1101" t="s">
        <v>1039</v>
      </c>
      <c r="H322" s="1094"/>
      <c r="I322" s="1094"/>
      <c r="J322" s="1094"/>
      <c r="K322" s="1094"/>
    </row>
    <row r="323" spans="1:11" ht="14.1" customHeight="1" x14ac:dyDescent="0.25">
      <c r="A323" s="1094"/>
      <c r="B323" s="1094"/>
      <c r="C323" s="1228" t="s">
        <v>1046</v>
      </c>
      <c r="D323" s="1229"/>
      <c r="E323" s="1229"/>
      <c r="F323" s="1229"/>
      <c r="G323" s="1229"/>
      <c r="H323" s="1094"/>
      <c r="I323" s="1094"/>
      <c r="J323" s="1094"/>
      <c r="K323" s="1094"/>
    </row>
    <row r="324" spans="1:11" ht="14.1" customHeight="1" x14ac:dyDescent="0.25">
      <c r="A324" s="1094"/>
      <c r="B324" s="1094"/>
      <c r="C324" s="1105"/>
      <c r="D324" s="1106">
        <v>2024</v>
      </c>
      <c r="E324" s="1106">
        <v>2025</v>
      </c>
      <c r="F324" s="1106">
        <v>2026</v>
      </c>
      <c r="G324" s="1106">
        <v>2027</v>
      </c>
      <c r="H324" s="1094"/>
      <c r="I324" s="1094"/>
      <c r="J324" s="1094"/>
      <c r="K324" s="1094"/>
    </row>
    <row r="325" spans="1:11" ht="14.1" customHeight="1" x14ac:dyDescent="0.25">
      <c r="A325" s="1094"/>
      <c r="B325" s="1094"/>
      <c r="C325" s="1107"/>
      <c r="D325" s="1108" t="s">
        <v>13</v>
      </c>
      <c r="E325" s="1108" t="s">
        <v>14</v>
      </c>
      <c r="F325" s="1108" t="s">
        <v>14</v>
      </c>
      <c r="G325" s="1108" t="s">
        <v>14</v>
      </c>
      <c r="H325" s="1094"/>
      <c r="I325" s="1094"/>
      <c r="J325" s="1094"/>
      <c r="K325" s="1094"/>
    </row>
    <row r="326" spans="1:11" ht="14.1" customHeight="1" x14ac:dyDescent="0.25">
      <c r="A326" s="1094"/>
      <c r="B326" s="1094"/>
      <c r="C326" s="1109" t="s">
        <v>1047</v>
      </c>
      <c r="D326" s="1110">
        <v>0</v>
      </c>
      <c r="E326" s="1110">
        <v>0</v>
      </c>
      <c r="F326" s="1110">
        <v>0</v>
      </c>
      <c r="G326" s="1110">
        <v>0</v>
      </c>
      <c r="H326" s="1094"/>
      <c r="I326" s="1094"/>
      <c r="J326" s="1094"/>
      <c r="K326" s="1094"/>
    </row>
    <row r="327" spans="1:11" ht="14.1" customHeight="1" x14ac:dyDescent="0.25">
      <c r="A327" s="1094"/>
      <c r="B327" s="1094"/>
      <c r="C327" s="1109" t="s">
        <v>1048</v>
      </c>
      <c r="D327" s="1110">
        <v>0</v>
      </c>
      <c r="E327" s="1110">
        <v>0</v>
      </c>
      <c r="F327" s="1110">
        <v>0</v>
      </c>
      <c r="G327" s="1110">
        <v>0</v>
      </c>
      <c r="H327" s="1094"/>
      <c r="I327" s="1094"/>
      <c r="J327" s="1094"/>
      <c r="K327" s="1094"/>
    </row>
    <row r="328" spans="1:11" ht="14.1" customHeight="1" x14ac:dyDescent="0.25">
      <c r="A328" s="1094"/>
      <c r="B328" s="1094"/>
      <c r="C328" s="1109" t="s">
        <v>1049</v>
      </c>
      <c r="D328" s="1110">
        <v>0</v>
      </c>
      <c r="E328" s="1110">
        <v>0</v>
      </c>
      <c r="F328" s="1110">
        <v>0</v>
      </c>
      <c r="G328" s="1110">
        <v>0</v>
      </c>
      <c r="H328" s="1094"/>
      <c r="I328" s="1094"/>
      <c r="J328" s="1094"/>
      <c r="K328" s="1094"/>
    </row>
    <row r="329" spans="1:11" ht="14.1" customHeight="1" x14ac:dyDescent="0.25">
      <c r="A329" s="1094"/>
      <c r="B329" s="1094"/>
      <c r="C329" s="1109" t="s">
        <v>1050</v>
      </c>
      <c r="D329" s="1110">
        <v>0</v>
      </c>
      <c r="E329" s="1110">
        <v>0</v>
      </c>
      <c r="F329" s="1110">
        <v>0</v>
      </c>
      <c r="G329" s="1110">
        <v>0</v>
      </c>
      <c r="H329" s="1094"/>
      <c r="I329" s="1094"/>
      <c r="J329" s="1094"/>
      <c r="K329" s="1094"/>
    </row>
    <row r="330" spans="1:11" ht="14.1" customHeight="1" x14ac:dyDescent="0.25">
      <c r="A330" s="1094"/>
      <c r="B330" s="1094"/>
      <c r="C330" s="1109" t="s">
        <v>1048</v>
      </c>
      <c r="D330" s="1110">
        <v>0</v>
      </c>
      <c r="E330" s="1110">
        <v>0</v>
      </c>
      <c r="F330" s="1110">
        <v>0</v>
      </c>
      <c r="G330" s="1110">
        <v>0</v>
      </c>
      <c r="H330" s="1094"/>
      <c r="I330" s="1094"/>
      <c r="J330" s="1094"/>
      <c r="K330" s="1094"/>
    </row>
    <row r="331" spans="1:11" ht="14.1" customHeight="1" x14ac:dyDescent="0.25">
      <c r="A331" s="1094"/>
      <c r="B331" s="1094"/>
      <c r="C331" s="1109" t="s">
        <v>1049</v>
      </c>
      <c r="D331" s="1110">
        <v>0</v>
      </c>
      <c r="E331" s="1110">
        <v>0</v>
      </c>
      <c r="F331" s="1110">
        <v>0</v>
      </c>
      <c r="G331" s="1110">
        <v>0</v>
      </c>
      <c r="H331" s="1094"/>
      <c r="I331" s="1094"/>
      <c r="J331" s="1094"/>
      <c r="K331" s="1094"/>
    </row>
    <row r="332" spans="1:11" ht="14.1" customHeight="1" x14ac:dyDescent="0.25">
      <c r="A332" s="1094"/>
      <c r="B332" s="1094"/>
      <c r="C332" s="1109" t="s">
        <v>1051</v>
      </c>
      <c r="D332" s="1110">
        <v>0</v>
      </c>
      <c r="E332" s="1110">
        <v>46650000</v>
      </c>
      <c r="F332" s="1110">
        <v>47650000</v>
      </c>
      <c r="G332" s="1110">
        <v>47650000</v>
      </c>
      <c r="H332" s="1094"/>
      <c r="I332" s="1094"/>
      <c r="J332" s="1094"/>
      <c r="K332" s="1094"/>
    </row>
    <row r="333" spans="1:11" ht="14.1" customHeight="1" x14ac:dyDescent="0.25">
      <c r="A333" s="1094"/>
      <c r="B333" s="1094"/>
      <c r="C333" s="1109" t="s">
        <v>1048</v>
      </c>
      <c r="D333" s="1110">
        <v>0</v>
      </c>
      <c r="E333" s="1110">
        <v>46650000</v>
      </c>
      <c r="F333" s="1110">
        <v>47650000</v>
      </c>
      <c r="G333" s="1110">
        <v>47650000</v>
      </c>
      <c r="H333" s="1094"/>
      <c r="I333" s="1094"/>
      <c r="J333" s="1094"/>
      <c r="K333" s="1094"/>
    </row>
    <row r="334" spans="1:11" ht="14.1" customHeight="1" x14ac:dyDescent="0.25">
      <c r="A334" s="1094"/>
      <c r="B334" s="1094"/>
      <c r="C334" s="1109" t="s">
        <v>1049</v>
      </c>
      <c r="D334" s="1110">
        <v>0</v>
      </c>
      <c r="E334" s="1110">
        <v>0</v>
      </c>
      <c r="F334" s="1110">
        <v>0</v>
      </c>
      <c r="G334" s="1110">
        <v>0</v>
      </c>
      <c r="H334" s="1094"/>
      <c r="I334" s="1094"/>
      <c r="J334" s="1094"/>
      <c r="K334" s="1094"/>
    </row>
    <row r="335" spans="1:11" ht="14.1" customHeight="1" x14ac:dyDescent="0.25">
      <c r="A335" s="1094"/>
      <c r="B335" s="1094"/>
      <c r="C335" s="1109" t="s">
        <v>1052</v>
      </c>
      <c r="D335" s="1110">
        <v>0</v>
      </c>
      <c r="E335" s="1110">
        <v>0</v>
      </c>
      <c r="F335" s="1110">
        <v>0</v>
      </c>
      <c r="G335" s="1110">
        <v>0</v>
      </c>
      <c r="H335" s="1094"/>
      <c r="I335" s="1094"/>
      <c r="J335" s="1094"/>
      <c r="K335" s="1094"/>
    </row>
    <row r="336" spans="1:11" ht="14.1" customHeight="1" x14ac:dyDescent="0.25">
      <c r="A336" s="1094"/>
      <c r="B336" s="1094"/>
      <c r="C336" s="1109" t="s">
        <v>1048</v>
      </c>
      <c r="D336" s="1110">
        <v>0</v>
      </c>
      <c r="E336" s="1110">
        <v>0</v>
      </c>
      <c r="F336" s="1110">
        <v>0</v>
      </c>
      <c r="G336" s="1110">
        <v>0</v>
      </c>
      <c r="H336" s="1094"/>
      <c r="I336" s="1094"/>
      <c r="J336" s="1094"/>
      <c r="K336" s="1094"/>
    </row>
    <row r="337" spans="1:11" ht="14.1" customHeight="1" x14ac:dyDescent="0.25">
      <c r="A337" s="1094"/>
      <c r="B337" s="1094"/>
      <c r="C337" s="1109" t="s">
        <v>1049</v>
      </c>
      <c r="D337" s="1110">
        <v>0</v>
      </c>
      <c r="E337" s="1110">
        <v>0</v>
      </c>
      <c r="F337" s="1110">
        <v>0</v>
      </c>
      <c r="G337" s="1110">
        <v>0</v>
      </c>
      <c r="H337" s="1094"/>
      <c r="I337" s="1094"/>
      <c r="J337" s="1094"/>
      <c r="K337" s="1094"/>
    </row>
    <row r="338" spans="1:11" ht="14.1" customHeight="1" x14ac:dyDescent="0.25">
      <c r="A338" s="1094"/>
      <c r="B338" s="1094"/>
      <c r="C338" s="1109" t="s">
        <v>1053</v>
      </c>
      <c r="D338" s="1110">
        <v>0</v>
      </c>
      <c r="E338" s="1110">
        <v>0</v>
      </c>
      <c r="F338" s="1110">
        <v>0</v>
      </c>
      <c r="G338" s="1110">
        <v>0</v>
      </c>
      <c r="H338" s="1094"/>
      <c r="I338" s="1094"/>
      <c r="J338" s="1094"/>
      <c r="K338" s="1094"/>
    </row>
    <row r="339" spans="1:11" ht="14.1" customHeight="1" x14ac:dyDescent="0.25">
      <c r="A339" s="1094"/>
      <c r="B339" s="1094"/>
      <c r="C339" s="1109" t="s">
        <v>1048</v>
      </c>
      <c r="D339" s="1110">
        <v>0</v>
      </c>
      <c r="E339" s="1110">
        <v>0</v>
      </c>
      <c r="F339" s="1110">
        <v>0</v>
      </c>
      <c r="G339" s="1110">
        <v>0</v>
      </c>
      <c r="H339" s="1094"/>
      <c r="I339" s="1094"/>
      <c r="J339" s="1094"/>
      <c r="K339" s="1094"/>
    </row>
    <row r="340" spans="1:11" ht="14.1" customHeight="1" x14ac:dyDescent="0.25">
      <c r="A340" s="1094"/>
      <c r="B340" s="1094"/>
      <c r="C340" s="1109" t="s">
        <v>1049</v>
      </c>
      <c r="D340" s="1110">
        <v>0</v>
      </c>
      <c r="E340" s="1110">
        <v>0</v>
      </c>
      <c r="F340" s="1110">
        <v>0</v>
      </c>
      <c r="G340" s="1110">
        <v>0</v>
      </c>
      <c r="H340" s="1094"/>
      <c r="I340" s="1094"/>
      <c r="J340" s="1094"/>
      <c r="K340" s="1094"/>
    </row>
    <row r="341" spans="1:11" ht="14.1" customHeight="1" x14ac:dyDescent="0.25">
      <c r="A341" s="1094"/>
      <c r="B341" s="1094"/>
      <c r="C341" s="1109" t="s">
        <v>1054</v>
      </c>
      <c r="D341" s="1110">
        <v>0</v>
      </c>
      <c r="E341" s="1110">
        <v>0</v>
      </c>
      <c r="F341" s="1110">
        <v>0</v>
      </c>
      <c r="G341" s="1110">
        <v>0</v>
      </c>
      <c r="H341" s="1094"/>
      <c r="I341" s="1094"/>
      <c r="J341" s="1094"/>
      <c r="K341" s="1094"/>
    </row>
    <row r="342" spans="1:11" ht="14.1" customHeight="1" x14ac:dyDescent="0.25">
      <c r="A342" s="1094"/>
      <c r="B342" s="1094"/>
      <c r="C342" s="1109" t="s">
        <v>1048</v>
      </c>
      <c r="D342" s="1110">
        <v>0</v>
      </c>
      <c r="E342" s="1110">
        <v>0</v>
      </c>
      <c r="F342" s="1110">
        <v>0</v>
      </c>
      <c r="G342" s="1110">
        <v>0</v>
      </c>
      <c r="H342" s="1094"/>
      <c r="I342" s="1094"/>
      <c r="J342" s="1094"/>
      <c r="K342" s="1094"/>
    </row>
    <row r="343" spans="1:11" ht="14.1" customHeight="1" x14ac:dyDescent="0.25">
      <c r="A343" s="1094"/>
      <c r="B343" s="1094"/>
      <c r="C343" s="1109" t="s">
        <v>1049</v>
      </c>
      <c r="D343" s="1110">
        <v>0</v>
      </c>
      <c r="E343" s="1110">
        <v>0</v>
      </c>
      <c r="F343" s="1110">
        <v>0</v>
      </c>
      <c r="G343" s="1110">
        <v>0</v>
      </c>
      <c r="H343" s="1094"/>
      <c r="I343" s="1094"/>
      <c r="J343" s="1094"/>
      <c r="K343" s="1094"/>
    </row>
    <row r="344" spans="1:11" ht="14.1" customHeight="1" x14ac:dyDescent="0.25">
      <c r="A344" s="1094"/>
      <c r="B344" s="1094"/>
      <c r="C344" s="1109" t="s">
        <v>1055</v>
      </c>
      <c r="D344" s="1110">
        <v>0</v>
      </c>
      <c r="E344" s="1110">
        <v>0</v>
      </c>
      <c r="F344" s="1110">
        <v>0</v>
      </c>
      <c r="G344" s="1110">
        <v>0</v>
      </c>
      <c r="H344" s="1094"/>
      <c r="I344" s="1094"/>
      <c r="J344" s="1094"/>
      <c r="K344" s="1094"/>
    </row>
    <row r="345" spans="1:11" ht="14.1" customHeight="1" x14ac:dyDescent="0.25">
      <c r="A345" s="1094"/>
      <c r="B345" s="1094"/>
      <c r="C345" s="1109" t="s">
        <v>1048</v>
      </c>
      <c r="D345" s="1110">
        <v>0</v>
      </c>
      <c r="E345" s="1110">
        <v>0</v>
      </c>
      <c r="F345" s="1110">
        <v>0</v>
      </c>
      <c r="G345" s="1110">
        <v>0</v>
      </c>
      <c r="H345" s="1094"/>
      <c r="I345" s="1094"/>
      <c r="J345" s="1094"/>
      <c r="K345" s="1094"/>
    </row>
    <row r="346" spans="1:11" ht="14.1" customHeight="1" x14ac:dyDescent="0.25">
      <c r="A346" s="1094"/>
      <c r="B346" s="1094"/>
      <c r="C346" s="1109" t="s">
        <v>1049</v>
      </c>
      <c r="D346" s="1110">
        <v>0</v>
      </c>
      <c r="E346" s="1110">
        <v>0</v>
      </c>
      <c r="F346" s="1110">
        <v>0</v>
      </c>
      <c r="G346" s="1110">
        <v>0</v>
      </c>
      <c r="H346" s="1094"/>
      <c r="I346" s="1094"/>
      <c r="J346" s="1094"/>
      <c r="K346" s="1094"/>
    </row>
    <row r="347" spans="1:11" ht="14.1" customHeight="1" x14ac:dyDescent="0.25">
      <c r="A347" s="1094"/>
      <c r="B347" s="1094"/>
      <c r="C347" s="1109" t="s">
        <v>1056</v>
      </c>
      <c r="D347" s="1110">
        <v>0</v>
      </c>
      <c r="E347" s="1110">
        <v>0</v>
      </c>
      <c r="F347" s="1110">
        <v>0</v>
      </c>
      <c r="G347" s="1110">
        <v>0</v>
      </c>
      <c r="H347" s="1094"/>
      <c r="I347" s="1094"/>
      <c r="J347" s="1094"/>
      <c r="K347" s="1094"/>
    </row>
    <row r="348" spans="1:11" ht="14.1" customHeight="1" x14ac:dyDescent="0.25">
      <c r="A348" s="1094"/>
      <c r="B348" s="1094"/>
      <c r="C348" s="1109" t="s">
        <v>1048</v>
      </c>
      <c r="D348" s="1110">
        <v>0</v>
      </c>
      <c r="E348" s="1110">
        <v>0</v>
      </c>
      <c r="F348" s="1110">
        <v>0</v>
      </c>
      <c r="G348" s="1110">
        <v>0</v>
      </c>
      <c r="H348" s="1094"/>
      <c r="I348" s="1094"/>
      <c r="J348" s="1094"/>
      <c r="K348" s="1094"/>
    </row>
    <row r="349" spans="1:11" ht="14.1" customHeight="1" x14ac:dyDescent="0.25">
      <c r="A349" s="1094"/>
      <c r="B349" s="1094"/>
      <c r="C349" s="1109" t="s">
        <v>1057</v>
      </c>
      <c r="D349" s="1110">
        <v>0</v>
      </c>
      <c r="E349" s="1110">
        <v>0</v>
      </c>
      <c r="F349" s="1110">
        <v>0</v>
      </c>
      <c r="G349" s="1110">
        <v>0</v>
      </c>
      <c r="H349" s="1094"/>
      <c r="I349" s="1094"/>
      <c r="J349" s="1094"/>
      <c r="K349" s="1094"/>
    </row>
    <row r="350" spans="1:11" ht="14.1" customHeight="1" x14ac:dyDescent="0.25">
      <c r="A350" s="1094"/>
      <c r="B350" s="1094"/>
      <c r="C350" s="1109" t="s">
        <v>1058</v>
      </c>
      <c r="D350" s="1110">
        <v>0</v>
      </c>
      <c r="E350" s="1110">
        <v>0</v>
      </c>
      <c r="F350" s="1110">
        <v>0</v>
      </c>
      <c r="G350" s="1110">
        <v>0</v>
      </c>
      <c r="H350" s="1094"/>
      <c r="I350" s="1094"/>
      <c r="J350" s="1094"/>
      <c r="K350" s="1094"/>
    </row>
    <row r="351" spans="1:11" ht="14.1" customHeight="1" x14ac:dyDescent="0.25">
      <c r="A351" s="1094"/>
      <c r="B351" s="1094"/>
      <c r="C351" s="1109" t="s">
        <v>1059</v>
      </c>
      <c r="D351" s="1110">
        <v>0</v>
      </c>
      <c r="E351" s="1110">
        <v>0</v>
      </c>
      <c r="F351" s="1110">
        <v>0</v>
      </c>
      <c r="G351" s="1110">
        <v>0</v>
      </c>
      <c r="H351" s="1094"/>
      <c r="I351" s="1094"/>
      <c r="J351" s="1094"/>
      <c r="K351" s="1094"/>
    </row>
    <row r="352" spans="1:11" ht="14.1" customHeight="1" x14ac:dyDescent="0.25">
      <c r="A352" s="1094"/>
      <c r="B352" s="1094"/>
      <c r="C352" s="1109" t="s">
        <v>1060</v>
      </c>
      <c r="D352" s="1110">
        <v>0</v>
      </c>
      <c r="E352" s="1110">
        <v>0</v>
      </c>
      <c r="F352" s="1110">
        <v>0</v>
      </c>
      <c r="G352" s="1110">
        <v>0</v>
      </c>
      <c r="H352" s="1094"/>
      <c r="I352" s="1094"/>
      <c r="J352" s="1094"/>
      <c r="K352" s="1094"/>
    </row>
    <row r="353" spans="1:11" ht="14.1" customHeight="1" x14ac:dyDescent="0.25">
      <c r="A353" s="1094"/>
      <c r="B353" s="1094"/>
      <c r="C353" s="1109" t="s">
        <v>1061</v>
      </c>
      <c r="D353" s="1110">
        <v>0</v>
      </c>
      <c r="E353" s="1110">
        <v>0</v>
      </c>
      <c r="F353" s="1110">
        <v>0</v>
      </c>
      <c r="G353" s="1110">
        <v>0</v>
      </c>
      <c r="H353" s="1094"/>
      <c r="I353" s="1094"/>
      <c r="J353" s="1094"/>
      <c r="K353" s="1094"/>
    </row>
    <row r="354" spans="1:11" ht="14.1" customHeight="1" x14ac:dyDescent="0.25">
      <c r="A354" s="1094"/>
      <c r="B354" s="1094"/>
      <c r="C354" s="1109" t="s">
        <v>1048</v>
      </c>
      <c r="D354" s="1110">
        <v>0</v>
      </c>
      <c r="E354" s="1110">
        <v>0</v>
      </c>
      <c r="F354" s="1110">
        <v>0</v>
      </c>
      <c r="G354" s="1110">
        <v>0</v>
      </c>
      <c r="H354" s="1094"/>
      <c r="I354" s="1094"/>
      <c r="J354" s="1094"/>
      <c r="K354" s="1094"/>
    </row>
    <row r="355" spans="1:11" ht="14.1" customHeight="1" x14ac:dyDescent="0.25">
      <c r="A355" s="1094"/>
      <c r="B355" s="1094"/>
      <c r="C355" s="1109" t="s">
        <v>1057</v>
      </c>
      <c r="D355" s="1110">
        <v>0</v>
      </c>
      <c r="E355" s="1110">
        <v>0</v>
      </c>
      <c r="F355" s="1110">
        <v>0</v>
      </c>
      <c r="G355" s="1110">
        <v>0</v>
      </c>
      <c r="H355" s="1094"/>
      <c r="I355" s="1094"/>
      <c r="J355" s="1094"/>
      <c r="K355" s="1094"/>
    </row>
    <row r="356" spans="1:11" ht="14.1" customHeight="1" x14ac:dyDescent="0.25">
      <c r="A356" s="1094"/>
      <c r="B356" s="1094"/>
      <c r="C356" s="1109" t="s">
        <v>1058</v>
      </c>
      <c r="D356" s="1110">
        <v>0</v>
      </c>
      <c r="E356" s="1110">
        <v>0</v>
      </c>
      <c r="F356" s="1110">
        <v>0</v>
      </c>
      <c r="G356" s="1110">
        <v>0</v>
      </c>
      <c r="H356" s="1094"/>
      <c r="I356" s="1094"/>
      <c r="J356" s="1094"/>
      <c r="K356" s="1094"/>
    </row>
    <row r="357" spans="1:11" ht="14.1" customHeight="1" x14ac:dyDescent="0.25">
      <c r="A357" s="1094"/>
      <c r="B357" s="1094"/>
      <c r="C357" s="1109" t="s">
        <v>1059</v>
      </c>
      <c r="D357" s="1110">
        <v>0</v>
      </c>
      <c r="E357" s="1110">
        <v>0</v>
      </c>
      <c r="F357" s="1110">
        <v>0</v>
      </c>
      <c r="G357" s="1110">
        <v>0</v>
      </c>
      <c r="H357" s="1094"/>
      <c r="I357" s="1094"/>
      <c r="J357" s="1094"/>
      <c r="K357" s="1094"/>
    </row>
    <row r="358" spans="1:11" ht="14.1" customHeight="1" x14ac:dyDescent="0.25">
      <c r="A358" s="1094"/>
      <c r="B358" s="1094"/>
      <c r="C358" s="1109" t="s">
        <v>1060</v>
      </c>
      <c r="D358" s="1110">
        <v>0</v>
      </c>
      <c r="E358" s="1110">
        <v>0</v>
      </c>
      <c r="F358" s="1110">
        <v>0</v>
      </c>
      <c r="G358" s="1110">
        <v>0</v>
      </c>
      <c r="H358" s="1094"/>
      <c r="I358" s="1094"/>
      <c r="J358" s="1094"/>
      <c r="K358" s="1094"/>
    </row>
    <row r="359" spans="1:11" ht="14.1" customHeight="1" x14ac:dyDescent="0.25">
      <c r="A359" s="1094"/>
      <c r="B359" s="1094"/>
      <c r="C359" s="1109" t="s">
        <v>1062</v>
      </c>
      <c r="D359" s="1110">
        <v>0</v>
      </c>
      <c r="E359" s="1110">
        <v>0</v>
      </c>
      <c r="F359" s="1110">
        <v>0</v>
      </c>
      <c r="G359" s="1110">
        <v>0</v>
      </c>
      <c r="H359" s="1094"/>
      <c r="I359" s="1094"/>
      <c r="J359" s="1094"/>
      <c r="K359" s="1094"/>
    </row>
    <row r="360" spans="1:11" ht="14.1" customHeight="1" x14ac:dyDescent="0.25">
      <c r="A360" s="1094"/>
      <c r="B360" s="1094"/>
      <c r="C360" s="1109" t="s">
        <v>1048</v>
      </c>
      <c r="D360" s="1110">
        <v>0</v>
      </c>
      <c r="E360" s="1110">
        <v>0</v>
      </c>
      <c r="F360" s="1110">
        <v>0</v>
      </c>
      <c r="G360" s="1110">
        <v>0</v>
      </c>
      <c r="H360" s="1094"/>
      <c r="I360" s="1094"/>
      <c r="J360" s="1094"/>
      <c r="K360" s="1094"/>
    </row>
    <row r="361" spans="1:11" ht="14.1" customHeight="1" x14ac:dyDescent="0.25">
      <c r="A361" s="1094"/>
      <c r="B361" s="1094"/>
      <c r="C361" s="1109" t="s">
        <v>1057</v>
      </c>
      <c r="D361" s="1110">
        <v>0</v>
      </c>
      <c r="E361" s="1110">
        <v>0</v>
      </c>
      <c r="F361" s="1110">
        <v>0</v>
      </c>
      <c r="G361" s="1110">
        <v>0</v>
      </c>
      <c r="H361" s="1094"/>
      <c r="I361" s="1094"/>
      <c r="J361" s="1094"/>
      <c r="K361" s="1094"/>
    </row>
    <row r="362" spans="1:11" ht="14.1" customHeight="1" x14ac:dyDescent="0.25">
      <c r="A362" s="1094"/>
      <c r="B362" s="1094"/>
      <c r="C362" s="1109" t="s">
        <v>1058</v>
      </c>
      <c r="D362" s="1110">
        <v>0</v>
      </c>
      <c r="E362" s="1110">
        <v>0</v>
      </c>
      <c r="F362" s="1110">
        <v>0</v>
      </c>
      <c r="G362" s="1110">
        <v>0</v>
      </c>
      <c r="H362" s="1094"/>
      <c r="I362" s="1094"/>
      <c r="J362" s="1094"/>
      <c r="K362" s="1094"/>
    </row>
    <row r="363" spans="1:11" ht="14.1" customHeight="1" x14ac:dyDescent="0.25">
      <c r="A363" s="1094"/>
      <c r="B363" s="1094"/>
      <c r="C363" s="1109" t="s">
        <v>1059</v>
      </c>
      <c r="D363" s="1110">
        <v>0</v>
      </c>
      <c r="E363" s="1110">
        <v>0</v>
      </c>
      <c r="F363" s="1110">
        <v>0</v>
      </c>
      <c r="G363" s="1110">
        <v>0</v>
      </c>
      <c r="H363" s="1094"/>
      <c r="I363" s="1094"/>
      <c r="J363" s="1094"/>
      <c r="K363" s="1094"/>
    </row>
    <row r="364" spans="1:11" ht="14.1" customHeight="1" x14ac:dyDescent="0.25">
      <c r="A364" s="1094"/>
      <c r="B364" s="1094"/>
      <c r="C364" s="1109" t="s">
        <v>1060</v>
      </c>
      <c r="D364" s="1110">
        <v>0</v>
      </c>
      <c r="E364" s="1110">
        <v>0</v>
      </c>
      <c r="F364" s="1110">
        <v>0</v>
      </c>
      <c r="G364" s="1110">
        <v>0</v>
      </c>
      <c r="H364" s="1094"/>
      <c r="I364" s="1094"/>
      <c r="J364" s="1094"/>
      <c r="K364" s="1094"/>
    </row>
    <row r="365" spans="1:11" ht="14.1" customHeight="1" x14ac:dyDescent="0.25">
      <c r="A365" s="1094"/>
      <c r="B365" s="1094"/>
      <c r="C365" s="1109" t="s">
        <v>1063</v>
      </c>
      <c r="D365" s="1110">
        <v>0</v>
      </c>
      <c r="E365" s="1110">
        <v>0</v>
      </c>
      <c r="F365" s="1110">
        <v>0</v>
      </c>
      <c r="G365" s="1110">
        <v>0</v>
      </c>
      <c r="H365" s="1094"/>
      <c r="I365" s="1094"/>
      <c r="J365" s="1094"/>
      <c r="K365" s="1094"/>
    </row>
    <row r="366" spans="1:11" ht="14.1" customHeight="1" x14ac:dyDescent="0.25">
      <c r="A366" s="1094"/>
      <c r="B366" s="1094"/>
      <c r="C366" s="1109" t="s">
        <v>1064</v>
      </c>
      <c r="D366" s="1110">
        <v>0</v>
      </c>
      <c r="E366" s="1110">
        <v>0</v>
      </c>
      <c r="F366" s="1110">
        <v>0</v>
      </c>
      <c r="G366" s="1110">
        <v>0</v>
      </c>
      <c r="H366" s="1094"/>
      <c r="I366" s="1094"/>
      <c r="J366" s="1094"/>
      <c r="K366" s="1094"/>
    </row>
    <row r="367" spans="1:11" ht="14.1" customHeight="1" x14ac:dyDescent="0.25">
      <c r="A367" s="1094"/>
      <c r="B367" s="1094"/>
      <c r="C367" s="1111" t="s">
        <v>572</v>
      </c>
      <c r="D367" s="1110">
        <v>0</v>
      </c>
      <c r="E367" s="1110">
        <v>46650000</v>
      </c>
      <c r="F367" s="1110">
        <v>47650000</v>
      </c>
      <c r="G367" s="1110">
        <v>47650000</v>
      </c>
      <c r="H367" s="1094"/>
      <c r="I367" s="1094"/>
      <c r="J367" s="1094"/>
      <c r="K367" s="1094"/>
    </row>
    <row r="368" spans="1:11" ht="15" customHeight="1" x14ac:dyDescent="0.25">
      <c r="A368" s="1094"/>
      <c r="B368" s="1094"/>
      <c r="C368" s="1113" t="s">
        <v>1038</v>
      </c>
      <c r="D368" s="1114" t="s">
        <v>1038</v>
      </c>
      <c r="E368" s="1114" t="s">
        <v>1038</v>
      </c>
      <c r="F368" s="1114" t="s">
        <v>1038</v>
      </c>
      <c r="G368" s="1114" t="s">
        <v>1038</v>
      </c>
      <c r="H368" s="1094"/>
      <c r="I368" s="1094"/>
      <c r="J368" s="1094"/>
      <c r="K368" s="1094"/>
    </row>
    <row r="369" spans="1:11" ht="15" customHeight="1" x14ac:dyDescent="0.25">
      <c r="A369" s="1094"/>
      <c r="B369" s="1094"/>
      <c r="C369" s="1096" t="s">
        <v>1154</v>
      </c>
      <c r="D369" s="1115">
        <v>0</v>
      </c>
      <c r="E369" s="1115">
        <v>643980000</v>
      </c>
      <c r="F369" s="1115">
        <v>556980000</v>
      </c>
      <c r="G369" s="1115">
        <v>443638000</v>
      </c>
      <c r="H369" s="1094"/>
      <c r="I369" s="1094"/>
      <c r="J369" s="1094"/>
      <c r="K369" s="1094"/>
    </row>
    <row r="370" spans="1:11" ht="15" customHeight="1" x14ac:dyDescent="0.25">
      <c r="A370" s="1094"/>
      <c r="B370" s="1094"/>
      <c r="C370" s="1097" t="s">
        <v>1047</v>
      </c>
      <c r="D370" s="1116">
        <v>0</v>
      </c>
      <c r="E370" s="1116">
        <v>176704000</v>
      </c>
      <c r="F370" s="1116">
        <v>176704000</v>
      </c>
      <c r="G370" s="1116">
        <v>176704000</v>
      </c>
      <c r="H370" s="1094"/>
      <c r="I370" s="1094"/>
      <c r="J370" s="1094"/>
      <c r="K370" s="1094"/>
    </row>
    <row r="371" spans="1:11" ht="15" customHeight="1" x14ac:dyDescent="0.25">
      <c r="A371" s="1094"/>
      <c r="B371" s="1094"/>
      <c r="C371" s="1097" t="s">
        <v>1048</v>
      </c>
      <c r="D371" s="1116">
        <v>0</v>
      </c>
      <c r="E371" s="1116">
        <v>176704000</v>
      </c>
      <c r="F371" s="1116">
        <v>176704000</v>
      </c>
      <c r="G371" s="1116">
        <v>176704000</v>
      </c>
      <c r="H371" s="1094"/>
      <c r="I371" s="1094"/>
      <c r="J371" s="1094"/>
      <c r="K371" s="1094"/>
    </row>
    <row r="372" spans="1:11" ht="15" customHeight="1" x14ac:dyDescent="0.25">
      <c r="A372" s="1094"/>
      <c r="B372" s="1094"/>
      <c r="C372" s="1097" t="s">
        <v>1049</v>
      </c>
      <c r="D372" s="1116">
        <v>0</v>
      </c>
      <c r="E372" s="1116">
        <v>0</v>
      </c>
      <c r="F372" s="1116">
        <v>0</v>
      </c>
      <c r="G372" s="1116">
        <v>0</v>
      </c>
      <c r="H372" s="1094"/>
      <c r="I372" s="1094"/>
      <c r="J372" s="1094"/>
      <c r="K372" s="1094"/>
    </row>
    <row r="373" spans="1:11" ht="15" customHeight="1" x14ac:dyDescent="0.25">
      <c r="A373" s="1094"/>
      <c r="B373" s="1094"/>
      <c r="C373" s="1097" t="s">
        <v>1050</v>
      </c>
      <c r="D373" s="1116">
        <v>0</v>
      </c>
      <c r="E373" s="1116">
        <v>25176000</v>
      </c>
      <c r="F373" s="1116">
        <v>25176000</v>
      </c>
      <c r="G373" s="1116">
        <v>25176000</v>
      </c>
      <c r="H373" s="1094"/>
      <c r="I373" s="1094"/>
      <c r="J373" s="1094"/>
      <c r="K373" s="1094"/>
    </row>
    <row r="374" spans="1:11" ht="15" customHeight="1" x14ac:dyDescent="0.25">
      <c r="A374" s="1094"/>
      <c r="B374" s="1094"/>
      <c r="C374" s="1097" t="s">
        <v>1048</v>
      </c>
      <c r="D374" s="1116">
        <v>0</v>
      </c>
      <c r="E374" s="1116">
        <v>25176000</v>
      </c>
      <c r="F374" s="1116">
        <v>25176000</v>
      </c>
      <c r="G374" s="1116">
        <v>25176000</v>
      </c>
      <c r="H374" s="1094"/>
      <c r="I374" s="1094"/>
      <c r="J374" s="1094"/>
      <c r="K374" s="1094"/>
    </row>
    <row r="375" spans="1:11" ht="15" customHeight="1" x14ac:dyDescent="0.25">
      <c r="A375" s="1094"/>
      <c r="B375" s="1094"/>
      <c r="C375" s="1097" t="s">
        <v>1049</v>
      </c>
      <c r="D375" s="1116">
        <v>0</v>
      </c>
      <c r="E375" s="1116">
        <v>0</v>
      </c>
      <c r="F375" s="1116">
        <v>0</v>
      </c>
      <c r="G375" s="1116">
        <v>0</v>
      </c>
      <c r="H375" s="1094"/>
      <c r="I375" s="1094"/>
      <c r="J375" s="1094"/>
      <c r="K375" s="1094"/>
    </row>
    <row r="376" spans="1:11" ht="15" customHeight="1" x14ac:dyDescent="0.25">
      <c r="A376" s="1094"/>
      <c r="B376" s="1094"/>
      <c r="C376" s="1097" t="s">
        <v>1051</v>
      </c>
      <c r="D376" s="1116">
        <v>0</v>
      </c>
      <c r="E376" s="1116">
        <v>136100000</v>
      </c>
      <c r="F376" s="1116">
        <v>136100000</v>
      </c>
      <c r="G376" s="1116">
        <v>135758000</v>
      </c>
      <c r="H376" s="1094"/>
      <c r="I376" s="1094"/>
      <c r="J376" s="1094"/>
      <c r="K376" s="1094"/>
    </row>
    <row r="377" spans="1:11" ht="15" customHeight="1" x14ac:dyDescent="0.25">
      <c r="A377" s="1094"/>
      <c r="B377" s="1094"/>
      <c r="C377" s="1097" t="s">
        <v>1048</v>
      </c>
      <c r="D377" s="1116">
        <v>0</v>
      </c>
      <c r="E377" s="1116">
        <v>136100000</v>
      </c>
      <c r="F377" s="1116">
        <v>136100000</v>
      </c>
      <c r="G377" s="1116">
        <v>135758000</v>
      </c>
      <c r="H377" s="1094"/>
      <c r="I377" s="1094"/>
      <c r="J377" s="1094"/>
      <c r="K377" s="1094"/>
    </row>
    <row r="378" spans="1:11" ht="15" customHeight="1" x14ac:dyDescent="0.25">
      <c r="A378" s="1094"/>
      <c r="B378" s="1094"/>
      <c r="C378" s="1097" t="s">
        <v>1049</v>
      </c>
      <c r="D378" s="1116">
        <v>0</v>
      </c>
      <c r="E378" s="1116">
        <v>0</v>
      </c>
      <c r="F378" s="1116">
        <v>0</v>
      </c>
      <c r="G378" s="1116">
        <v>0</v>
      </c>
      <c r="H378" s="1094"/>
      <c r="I378" s="1094"/>
      <c r="J378" s="1094"/>
      <c r="K378" s="1094"/>
    </row>
    <row r="379" spans="1:11" ht="15" customHeight="1" x14ac:dyDescent="0.25">
      <c r="A379" s="1094"/>
      <c r="B379" s="1094"/>
      <c r="C379" s="1097" t="s">
        <v>1052</v>
      </c>
      <c r="D379" s="1116">
        <v>0</v>
      </c>
      <c r="E379" s="1116">
        <v>0</v>
      </c>
      <c r="F379" s="1116">
        <v>0</v>
      </c>
      <c r="G379" s="1116">
        <v>0</v>
      </c>
      <c r="H379" s="1094"/>
      <c r="I379" s="1094"/>
      <c r="J379" s="1094"/>
      <c r="K379" s="1094"/>
    </row>
    <row r="380" spans="1:11" ht="15" customHeight="1" x14ac:dyDescent="0.25">
      <c r="A380" s="1094"/>
      <c r="B380" s="1094"/>
      <c r="C380" s="1097" t="s">
        <v>1048</v>
      </c>
      <c r="D380" s="1116">
        <v>0</v>
      </c>
      <c r="E380" s="1116">
        <v>0</v>
      </c>
      <c r="F380" s="1116">
        <v>0</v>
      </c>
      <c r="G380" s="1116">
        <v>0</v>
      </c>
      <c r="H380" s="1094"/>
      <c r="I380" s="1094"/>
      <c r="J380" s="1094"/>
      <c r="K380" s="1094"/>
    </row>
    <row r="381" spans="1:11" ht="15" customHeight="1" x14ac:dyDescent="0.25">
      <c r="A381" s="1094"/>
      <c r="B381" s="1094"/>
      <c r="C381" s="1097" t="s">
        <v>1049</v>
      </c>
      <c r="D381" s="1116">
        <v>0</v>
      </c>
      <c r="E381" s="1116">
        <v>0</v>
      </c>
      <c r="F381" s="1116">
        <v>0</v>
      </c>
      <c r="G381" s="1116">
        <v>0</v>
      </c>
      <c r="H381" s="1094"/>
      <c r="I381" s="1094"/>
      <c r="J381" s="1094"/>
      <c r="K381" s="1094"/>
    </row>
    <row r="382" spans="1:11" ht="20.100000000000001" customHeight="1" x14ac:dyDescent="0.25">
      <c r="A382" s="1094"/>
      <c r="B382" s="1094"/>
      <c r="C382" s="1097" t="s">
        <v>1155</v>
      </c>
      <c r="D382" s="1117">
        <v>0</v>
      </c>
      <c r="E382" s="1117">
        <v>0</v>
      </c>
      <c r="F382" s="1117">
        <v>0</v>
      </c>
      <c r="G382" s="1117">
        <v>0</v>
      </c>
      <c r="H382" s="1094"/>
      <c r="I382" s="1094"/>
      <c r="J382" s="1094"/>
      <c r="K382" s="1094"/>
    </row>
    <row r="383" spans="1:11" ht="15" customHeight="1" x14ac:dyDescent="0.25">
      <c r="A383" s="1094"/>
      <c r="B383" s="1094"/>
      <c r="C383" s="1097" t="s">
        <v>1048</v>
      </c>
      <c r="D383" s="1116">
        <v>0</v>
      </c>
      <c r="E383" s="1116">
        <v>0</v>
      </c>
      <c r="F383" s="1116">
        <v>0</v>
      </c>
      <c r="G383" s="1116">
        <v>0</v>
      </c>
      <c r="H383" s="1094"/>
      <c r="I383" s="1094"/>
      <c r="J383" s="1094"/>
      <c r="K383" s="1094"/>
    </row>
    <row r="384" spans="1:11" ht="15" customHeight="1" x14ac:dyDescent="0.25">
      <c r="A384" s="1094"/>
      <c r="B384" s="1094"/>
      <c r="C384" s="1097" t="s">
        <v>1049</v>
      </c>
      <c r="D384" s="1116">
        <v>0</v>
      </c>
      <c r="E384" s="1116">
        <v>0</v>
      </c>
      <c r="F384" s="1116">
        <v>0</v>
      </c>
      <c r="G384" s="1116">
        <v>0</v>
      </c>
      <c r="H384" s="1094"/>
      <c r="I384" s="1094"/>
      <c r="J384" s="1094"/>
      <c r="K384" s="1094"/>
    </row>
    <row r="385" spans="1:11" ht="15" customHeight="1" x14ac:dyDescent="0.25">
      <c r="A385" s="1094"/>
      <c r="B385" s="1094"/>
      <c r="C385" s="1097" t="s">
        <v>1054</v>
      </c>
      <c r="D385" s="1116">
        <v>0</v>
      </c>
      <c r="E385" s="1116">
        <v>0</v>
      </c>
      <c r="F385" s="1116">
        <v>0</v>
      </c>
      <c r="G385" s="1116">
        <v>0</v>
      </c>
      <c r="H385" s="1094"/>
      <c r="I385" s="1094"/>
      <c r="J385" s="1094"/>
      <c r="K385" s="1094"/>
    </row>
    <row r="386" spans="1:11" ht="15" customHeight="1" x14ac:dyDescent="0.25">
      <c r="A386" s="1094"/>
      <c r="B386" s="1094"/>
      <c r="C386" s="1097" t="s">
        <v>1048</v>
      </c>
      <c r="D386" s="1116">
        <v>0</v>
      </c>
      <c r="E386" s="1116">
        <v>0</v>
      </c>
      <c r="F386" s="1116">
        <v>0</v>
      </c>
      <c r="G386" s="1116">
        <v>0</v>
      </c>
      <c r="H386" s="1094"/>
      <c r="I386" s="1094"/>
      <c r="J386" s="1094"/>
      <c r="K386" s="1094"/>
    </row>
    <row r="387" spans="1:11" ht="15" customHeight="1" x14ac:dyDescent="0.25">
      <c r="A387" s="1094"/>
      <c r="B387" s="1094"/>
      <c r="C387" s="1097" t="s">
        <v>1049</v>
      </c>
      <c r="D387" s="1116">
        <v>0</v>
      </c>
      <c r="E387" s="1116">
        <v>0</v>
      </c>
      <c r="F387" s="1116">
        <v>0</v>
      </c>
      <c r="G387" s="1116">
        <v>0</v>
      </c>
      <c r="H387" s="1094"/>
      <c r="I387" s="1094"/>
      <c r="J387" s="1094"/>
      <c r="K387" s="1094"/>
    </row>
    <row r="388" spans="1:11" ht="15" customHeight="1" x14ac:dyDescent="0.25">
      <c r="A388" s="1094"/>
      <c r="B388" s="1094"/>
      <c r="C388" s="1097" t="s">
        <v>1055</v>
      </c>
      <c r="D388" s="1116">
        <v>0</v>
      </c>
      <c r="E388" s="1116">
        <v>0</v>
      </c>
      <c r="F388" s="1116">
        <v>0</v>
      </c>
      <c r="G388" s="1116">
        <v>0</v>
      </c>
      <c r="H388" s="1094"/>
      <c r="I388" s="1094"/>
      <c r="J388" s="1094"/>
      <c r="K388" s="1094"/>
    </row>
    <row r="389" spans="1:11" ht="15" customHeight="1" x14ac:dyDescent="0.25">
      <c r="A389" s="1094"/>
      <c r="B389" s="1094"/>
      <c r="C389" s="1097" t="s">
        <v>1048</v>
      </c>
      <c r="D389" s="1116">
        <v>0</v>
      </c>
      <c r="E389" s="1116">
        <v>0</v>
      </c>
      <c r="F389" s="1116">
        <v>0</v>
      </c>
      <c r="G389" s="1116">
        <v>0</v>
      </c>
      <c r="H389" s="1094"/>
      <c r="I389" s="1094"/>
      <c r="J389" s="1094"/>
      <c r="K389" s="1094"/>
    </row>
    <row r="390" spans="1:11" ht="15" customHeight="1" x14ac:dyDescent="0.25">
      <c r="A390" s="1094"/>
      <c r="B390" s="1094"/>
      <c r="C390" s="1097" t="s">
        <v>1049</v>
      </c>
      <c r="D390" s="1116">
        <v>0</v>
      </c>
      <c r="E390" s="1116">
        <v>0</v>
      </c>
      <c r="F390" s="1116">
        <v>0</v>
      </c>
      <c r="G390" s="1116">
        <v>0</v>
      </c>
      <c r="H390" s="1094"/>
      <c r="I390" s="1094"/>
      <c r="J390" s="1094"/>
      <c r="K390" s="1094"/>
    </row>
    <row r="391" spans="1:11" ht="15" customHeight="1" x14ac:dyDescent="0.25">
      <c r="A391" s="1094"/>
      <c r="B391" s="1094"/>
      <c r="C391" s="1097" t="s">
        <v>1056</v>
      </c>
      <c r="D391" s="1116">
        <v>0</v>
      </c>
      <c r="E391" s="1116">
        <v>0</v>
      </c>
      <c r="F391" s="1116">
        <v>0</v>
      </c>
      <c r="G391" s="1116">
        <v>0</v>
      </c>
      <c r="H391" s="1094"/>
      <c r="I391" s="1094"/>
      <c r="J391" s="1094"/>
      <c r="K391" s="1094"/>
    </row>
    <row r="392" spans="1:11" ht="15" customHeight="1" x14ac:dyDescent="0.25">
      <c r="A392" s="1094"/>
      <c r="B392" s="1094"/>
      <c r="C392" s="1097" t="s">
        <v>1048</v>
      </c>
      <c r="D392" s="1116">
        <v>0</v>
      </c>
      <c r="E392" s="1116">
        <v>0</v>
      </c>
      <c r="F392" s="1116">
        <v>0</v>
      </c>
      <c r="G392" s="1116">
        <v>0</v>
      </c>
      <c r="H392" s="1094"/>
      <c r="I392" s="1094"/>
      <c r="J392" s="1094"/>
      <c r="K392" s="1094"/>
    </row>
    <row r="393" spans="1:11" ht="15" customHeight="1" x14ac:dyDescent="0.25">
      <c r="A393" s="1094"/>
      <c r="B393" s="1094"/>
      <c r="C393" s="1097" t="s">
        <v>1057</v>
      </c>
      <c r="D393" s="1116">
        <v>0</v>
      </c>
      <c r="E393" s="1116">
        <v>0</v>
      </c>
      <c r="F393" s="1116">
        <v>0</v>
      </c>
      <c r="G393" s="1116">
        <v>0</v>
      </c>
      <c r="H393" s="1094"/>
      <c r="I393" s="1094"/>
      <c r="J393" s="1094"/>
      <c r="K393" s="1094"/>
    </row>
    <row r="394" spans="1:11" ht="15" customHeight="1" x14ac:dyDescent="0.25">
      <c r="A394" s="1094"/>
      <c r="B394" s="1094"/>
      <c r="C394" s="1097" t="s">
        <v>1058</v>
      </c>
      <c r="D394" s="1116">
        <v>0</v>
      </c>
      <c r="E394" s="1116">
        <v>0</v>
      </c>
      <c r="F394" s="1116">
        <v>0</v>
      </c>
      <c r="G394" s="1116">
        <v>0</v>
      </c>
      <c r="H394" s="1094"/>
      <c r="I394" s="1094"/>
      <c r="J394" s="1094"/>
      <c r="K394" s="1094"/>
    </row>
    <row r="395" spans="1:11" ht="15" customHeight="1" x14ac:dyDescent="0.25">
      <c r="A395" s="1094"/>
      <c r="B395" s="1094"/>
      <c r="C395" s="1097" t="s">
        <v>1059</v>
      </c>
      <c r="D395" s="1116">
        <v>0</v>
      </c>
      <c r="E395" s="1116">
        <v>0</v>
      </c>
      <c r="F395" s="1116">
        <v>0</v>
      </c>
      <c r="G395" s="1116">
        <v>0</v>
      </c>
      <c r="H395" s="1094"/>
      <c r="I395" s="1094"/>
      <c r="J395" s="1094"/>
      <c r="K395" s="1094"/>
    </row>
    <row r="396" spans="1:11" ht="15" customHeight="1" x14ac:dyDescent="0.25">
      <c r="A396" s="1094"/>
      <c r="B396" s="1094"/>
      <c r="C396" s="1097" t="s">
        <v>1060</v>
      </c>
      <c r="D396" s="1116">
        <v>0</v>
      </c>
      <c r="E396" s="1116">
        <v>0</v>
      </c>
      <c r="F396" s="1116">
        <v>0</v>
      </c>
      <c r="G396" s="1116">
        <v>0</v>
      </c>
      <c r="H396" s="1094"/>
      <c r="I396" s="1094"/>
      <c r="J396" s="1094"/>
      <c r="K396" s="1094"/>
    </row>
    <row r="397" spans="1:11" ht="15" customHeight="1" x14ac:dyDescent="0.25">
      <c r="A397" s="1094"/>
      <c r="B397" s="1094"/>
      <c r="C397" s="1097" t="s">
        <v>1061</v>
      </c>
      <c r="D397" s="1116">
        <v>0</v>
      </c>
      <c r="E397" s="1116">
        <v>306000000</v>
      </c>
      <c r="F397" s="1116">
        <v>219000000</v>
      </c>
      <c r="G397" s="1116">
        <v>106000000</v>
      </c>
      <c r="H397" s="1094"/>
      <c r="I397" s="1094"/>
      <c r="J397" s="1094"/>
      <c r="K397" s="1094"/>
    </row>
    <row r="398" spans="1:11" ht="15" customHeight="1" x14ac:dyDescent="0.25">
      <c r="A398" s="1094"/>
      <c r="B398" s="1094"/>
      <c r="C398" s="1097" t="s">
        <v>1048</v>
      </c>
      <c r="D398" s="1116">
        <v>0</v>
      </c>
      <c r="E398" s="1116">
        <v>306000000</v>
      </c>
      <c r="F398" s="1116">
        <v>219000000</v>
      </c>
      <c r="G398" s="1116">
        <v>106000000</v>
      </c>
      <c r="H398" s="1094"/>
      <c r="I398" s="1094"/>
      <c r="J398" s="1094"/>
      <c r="K398" s="1094"/>
    </row>
    <row r="399" spans="1:11" ht="15" customHeight="1" x14ac:dyDescent="0.25">
      <c r="A399" s="1094"/>
      <c r="B399" s="1094"/>
      <c r="C399" s="1097" t="s">
        <v>1057</v>
      </c>
      <c r="D399" s="1116">
        <v>0</v>
      </c>
      <c r="E399" s="1116">
        <v>0</v>
      </c>
      <c r="F399" s="1116">
        <v>0</v>
      </c>
      <c r="G399" s="1116">
        <v>0</v>
      </c>
      <c r="H399" s="1094"/>
      <c r="I399" s="1094"/>
      <c r="J399" s="1094"/>
      <c r="K399" s="1094"/>
    </row>
    <row r="400" spans="1:11" ht="15" customHeight="1" x14ac:dyDescent="0.25">
      <c r="A400" s="1094"/>
      <c r="B400" s="1094"/>
      <c r="C400" s="1097" t="s">
        <v>1058</v>
      </c>
      <c r="D400" s="1116">
        <v>0</v>
      </c>
      <c r="E400" s="1116">
        <v>0</v>
      </c>
      <c r="F400" s="1116">
        <v>0</v>
      </c>
      <c r="G400" s="1116">
        <v>0</v>
      </c>
      <c r="H400" s="1094"/>
      <c r="I400" s="1094"/>
      <c r="J400" s="1094"/>
      <c r="K400" s="1094"/>
    </row>
    <row r="401" spans="1:11" ht="15" customHeight="1" x14ac:dyDescent="0.25">
      <c r="A401" s="1094"/>
      <c r="B401" s="1094"/>
      <c r="C401" s="1097" t="s">
        <v>1059</v>
      </c>
      <c r="D401" s="1116">
        <v>0</v>
      </c>
      <c r="E401" s="1116">
        <v>0</v>
      </c>
      <c r="F401" s="1116">
        <v>0</v>
      </c>
      <c r="G401" s="1116">
        <v>0</v>
      </c>
      <c r="H401" s="1094"/>
      <c r="I401" s="1094"/>
      <c r="J401" s="1094"/>
      <c r="K401" s="1094"/>
    </row>
    <row r="402" spans="1:11" ht="15" customHeight="1" x14ac:dyDescent="0.25">
      <c r="A402" s="1094"/>
      <c r="B402" s="1094"/>
      <c r="C402" s="1097" t="s">
        <v>1060</v>
      </c>
      <c r="D402" s="1116">
        <v>0</v>
      </c>
      <c r="E402" s="1116">
        <v>0</v>
      </c>
      <c r="F402" s="1116">
        <v>0</v>
      </c>
      <c r="G402" s="1116">
        <v>0</v>
      </c>
      <c r="H402" s="1094"/>
      <c r="I402" s="1094"/>
      <c r="J402" s="1094"/>
      <c r="K402" s="1094"/>
    </row>
    <row r="403" spans="1:11" ht="15" customHeight="1" x14ac:dyDescent="0.25">
      <c r="A403" s="1094"/>
      <c r="B403" s="1094"/>
      <c r="C403" s="1097" t="s">
        <v>1062</v>
      </c>
      <c r="D403" s="1116">
        <v>0</v>
      </c>
      <c r="E403" s="1116">
        <v>0</v>
      </c>
      <c r="F403" s="1116">
        <v>0</v>
      </c>
      <c r="G403" s="1116">
        <v>0</v>
      </c>
      <c r="H403" s="1094"/>
      <c r="I403" s="1094"/>
      <c r="J403" s="1094"/>
      <c r="K403" s="1094"/>
    </row>
    <row r="404" spans="1:11" ht="15" customHeight="1" x14ac:dyDescent="0.25">
      <c r="A404" s="1094"/>
      <c r="B404" s="1094"/>
      <c r="C404" s="1097" t="s">
        <v>1048</v>
      </c>
      <c r="D404" s="1116">
        <v>0</v>
      </c>
      <c r="E404" s="1116">
        <v>0</v>
      </c>
      <c r="F404" s="1116">
        <v>0</v>
      </c>
      <c r="G404" s="1116">
        <v>0</v>
      </c>
      <c r="H404" s="1094"/>
      <c r="I404" s="1094"/>
      <c r="J404" s="1094"/>
      <c r="K404" s="1094"/>
    </row>
    <row r="405" spans="1:11" ht="15" customHeight="1" x14ac:dyDescent="0.25">
      <c r="A405" s="1094"/>
      <c r="B405" s="1094"/>
      <c r="C405" s="1097" t="s">
        <v>1057</v>
      </c>
      <c r="D405" s="1116">
        <v>0</v>
      </c>
      <c r="E405" s="1116">
        <v>0</v>
      </c>
      <c r="F405" s="1116">
        <v>0</v>
      </c>
      <c r="G405" s="1116">
        <v>0</v>
      </c>
      <c r="H405" s="1094"/>
      <c r="I405" s="1094"/>
      <c r="J405" s="1094"/>
      <c r="K405" s="1094"/>
    </row>
    <row r="406" spans="1:11" ht="15" customHeight="1" x14ac:dyDescent="0.25">
      <c r="A406" s="1094"/>
      <c r="B406" s="1094"/>
      <c r="C406" s="1097" t="s">
        <v>1058</v>
      </c>
      <c r="D406" s="1116">
        <v>0</v>
      </c>
      <c r="E406" s="1116">
        <v>0</v>
      </c>
      <c r="F406" s="1116">
        <v>0</v>
      </c>
      <c r="G406" s="1116">
        <v>0</v>
      </c>
      <c r="H406" s="1094"/>
      <c r="I406" s="1094"/>
      <c r="J406" s="1094"/>
      <c r="K406" s="1094"/>
    </row>
    <row r="407" spans="1:11" ht="15" customHeight="1" x14ac:dyDescent="0.25">
      <c r="A407" s="1094"/>
      <c r="B407" s="1094"/>
      <c r="C407" s="1097" t="s">
        <v>1059</v>
      </c>
      <c r="D407" s="1116">
        <v>0</v>
      </c>
      <c r="E407" s="1116">
        <v>0</v>
      </c>
      <c r="F407" s="1116">
        <v>0</v>
      </c>
      <c r="G407" s="1116">
        <v>0</v>
      </c>
      <c r="H407" s="1094"/>
      <c r="I407" s="1094"/>
      <c r="J407" s="1094"/>
      <c r="K407" s="1094"/>
    </row>
    <row r="408" spans="1:11" ht="15" customHeight="1" x14ac:dyDescent="0.25">
      <c r="A408" s="1094"/>
      <c r="B408" s="1094"/>
      <c r="C408" s="1097" t="s">
        <v>1060</v>
      </c>
      <c r="D408" s="1116">
        <v>0</v>
      </c>
      <c r="E408" s="1116">
        <v>0</v>
      </c>
      <c r="F408" s="1116">
        <v>0</v>
      </c>
      <c r="G408" s="1116">
        <v>0</v>
      </c>
      <c r="H408" s="1094"/>
      <c r="I408" s="1094"/>
      <c r="J408" s="1094"/>
      <c r="K408" s="1094"/>
    </row>
    <row r="409" spans="1:11" ht="15" customHeight="1" x14ac:dyDescent="0.25">
      <c r="A409" s="1094"/>
      <c r="B409" s="1094"/>
      <c r="C409" s="1097" t="s">
        <v>1063</v>
      </c>
      <c r="D409" s="1116">
        <v>0</v>
      </c>
      <c r="E409" s="1116">
        <v>0</v>
      </c>
      <c r="F409" s="1116">
        <v>0</v>
      </c>
      <c r="G409" s="1116">
        <v>0</v>
      </c>
      <c r="H409" s="1094"/>
      <c r="I409" s="1094"/>
      <c r="J409" s="1094"/>
      <c r="K409" s="1094"/>
    </row>
    <row r="410" spans="1:11" ht="15" customHeight="1" x14ac:dyDescent="0.25">
      <c r="A410" s="1094"/>
      <c r="B410" s="1094"/>
      <c r="C410" s="1097" t="s">
        <v>1064</v>
      </c>
      <c r="D410" s="1116">
        <v>0</v>
      </c>
      <c r="E410" s="1116">
        <v>0</v>
      </c>
      <c r="F410" s="1116">
        <v>0</v>
      </c>
      <c r="G410" s="1116">
        <v>0</v>
      </c>
      <c r="H410" s="1094"/>
      <c r="I410" s="1094"/>
      <c r="J410" s="1094"/>
      <c r="K410" s="1094"/>
    </row>
    <row r="411" spans="1:11" ht="20.100000000000001" customHeight="1" x14ac:dyDescent="0.25">
      <c r="A411" s="1094"/>
      <c r="B411" s="1094"/>
      <c r="C411" s="1118" t="s">
        <v>1038</v>
      </c>
      <c r="D411" s="1094"/>
      <c r="E411" s="1094"/>
      <c r="F411" s="1094"/>
      <c r="G411" s="1094"/>
      <c r="H411" s="1094"/>
      <c r="I411" s="1094"/>
      <c r="J411" s="1094"/>
      <c r="K411" s="1094"/>
    </row>
  </sheetData>
  <mergeCells count="43">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256:G256"/>
    <mergeCell ref="D137:G137"/>
    <mergeCell ref="D138:G138"/>
    <mergeCell ref="C147:G147"/>
    <mergeCell ref="D192:G192"/>
    <mergeCell ref="D193:G193"/>
    <mergeCell ref="D194:G194"/>
    <mergeCell ref="D195:G195"/>
    <mergeCell ref="C204:G204"/>
    <mergeCell ref="D249:G249"/>
    <mergeCell ref="C254:G254"/>
    <mergeCell ref="D255:G255"/>
    <mergeCell ref="C323:G323"/>
    <mergeCell ref="D257:G257"/>
    <mergeCell ref="D258:G258"/>
    <mergeCell ref="C267:G267"/>
    <mergeCell ref="D312:G312"/>
    <mergeCell ref="D313:G313"/>
    <mergeCell ref="D314:G314"/>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AF0C2-530A-4B9C-8536-C863D4A0DD63}">
  <sheetPr>
    <outlinePr summaryBelow="0"/>
  </sheetPr>
  <dimension ref="A1:K857"/>
  <sheetViews>
    <sheetView topLeftCell="A839" workbookViewId="0">
      <selection activeCell="I867" sqref="I867"/>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1793</v>
      </c>
      <c r="E3" s="1265"/>
      <c r="F3" s="1265"/>
      <c r="G3" s="1265"/>
      <c r="H3" s="1145"/>
      <c r="I3" s="1145"/>
      <c r="J3" s="1145"/>
      <c r="K3" s="1145"/>
    </row>
    <row r="4" spans="1:11" ht="14.1" customHeight="1" x14ac:dyDescent="0.25">
      <c r="A4" s="1145"/>
      <c r="B4" s="1145"/>
      <c r="C4" s="1121" t="s">
        <v>984</v>
      </c>
      <c r="D4" s="1264" t="s">
        <v>1017</v>
      </c>
      <c r="E4" s="1265"/>
      <c r="F4" s="1265"/>
      <c r="G4" s="1265"/>
      <c r="H4" s="1145"/>
      <c r="I4" s="1145"/>
      <c r="J4" s="1145"/>
      <c r="K4" s="1145"/>
    </row>
    <row r="5" spans="1:11" ht="14.1" customHeight="1" x14ac:dyDescent="0.25">
      <c r="A5" s="1145"/>
      <c r="B5" s="1145"/>
      <c r="C5" s="1121" t="s">
        <v>2</v>
      </c>
      <c r="D5" s="1264" t="s">
        <v>1316</v>
      </c>
      <c r="E5" s="1265"/>
      <c r="F5" s="1265"/>
      <c r="G5" s="1265"/>
      <c r="H5" s="1145"/>
      <c r="I5" s="1145"/>
      <c r="J5" s="1145"/>
      <c r="K5" s="1145"/>
    </row>
    <row r="6" spans="1:11" ht="14.1" customHeight="1" x14ac:dyDescent="0.25">
      <c r="A6" s="1145"/>
      <c r="B6" s="1145"/>
      <c r="C6" s="1121" t="s">
        <v>4</v>
      </c>
      <c r="D6" s="1264" t="s">
        <v>986</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20.100000000000001" customHeight="1" x14ac:dyDescent="0.25">
      <c r="A9" s="1145"/>
      <c r="B9" s="1145"/>
      <c r="C9" s="1270" t="s">
        <v>1794</v>
      </c>
      <c r="D9" s="1271"/>
      <c r="E9" s="1271"/>
      <c r="F9" s="1271"/>
      <c r="G9" s="1271"/>
      <c r="H9" s="1145"/>
      <c r="I9" s="1145"/>
      <c r="J9" s="1145"/>
      <c r="K9" s="1145"/>
    </row>
    <row r="10" spans="1:11" ht="27" customHeight="1" x14ac:dyDescent="0.25">
      <c r="A10" s="1145"/>
      <c r="B10" s="1145"/>
      <c r="C10" s="1122" t="s">
        <v>10</v>
      </c>
      <c r="D10" s="1258" t="s">
        <v>1795</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14.1" customHeight="1" x14ac:dyDescent="0.25">
      <c r="A13" s="1145"/>
      <c r="B13" s="1145"/>
      <c r="C13" s="1123" t="s">
        <v>1796</v>
      </c>
      <c r="D13" s="1127" t="s">
        <v>1797</v>
      </c>
      <c r="E13" s="1127" t="s">
        <v>1798</v>
      </c>
      <c r="F13" s="1127" t="s">
        <v>1798</v>
      </c>
      <c r="G13" s="1127" t="s">
        <v>1797</v>
      </c>
      <c r="H13" s="1145"/>
      <c r="I13" s="1145"/>
      <c r="J13" s="1145"/>
      <c r="K13" s="1145"/>
    </row>
    <row r="14" spans="1:11" ht="72" customHeight="1" x14ac:dyDescent="0.25">
      <c r="A14" s="1145"/>
      <c r="B14" s="1145"/>
      <c r="C14" s="1122" t="s">
        <v>646</v>
      </c>
      <c r="D14" s="1258" t="s">
        <v>1799</v>
      </c>
      <c r="E14" s="1259"/>
      <c r="F14" s="1259"/>
      <c r="G14" s="1259"/>
      <c r="H14" s="1145"/>
      <c r="I14" s="1145"/>
      <c r="J14" s="1145"/>
      <c r="K14" s="1145"/>
    </row>
    <row r="15" spans="1:11" ht="27.95" customHeight="1" x14ac:dyDescent="0.25">
      <c r="A15" s="1145"/>
      <c r="B15" s="1145"/>
      <c r="C15" s="1123" t="s">
        <v>1005</v>
      </c>
      <c r="D15" s="1124">
        <v>2024</v>
      </c>
      <c r="E15" s="1124">
        <v>2025</v>
      </c>
      <c r="F15" s="1124">
        <v>2026</v>
      </c>
      <c r="G15" s="1124">
        <v>2027</v>
      </c>
      <c r="H15" s="1145"/>
      <c r="I15" s="1145"/>
      <c r="J15" s="1145"/>
      <c r="K15" s="1145"/>
    </row>
    <row r="16" spans="1:11" ht="14.1" customHeight="1" x14ac:dyDescent="0.25">
      <c r="A16" s="1145"/>
      <c r="B16" s="1145"/>
      <c r="C16" s="1125"/>
      <c r="D16" s="1126" t="s">
        <v>13</v>
      </c>
      <c r="E16" s="1126" t="s">
        <v>14</v>
      </c>
      <c r="F16" s="1126" t="s">
        <v>14</v>
      </c>
      <c r="G16" s="1126" t="s">
        <v>14</v>
      </c>
      <c r="H16" s="1145"/>
      <c r="I16" s="1145"/>
      <c r="J16" s="1145"/>
      <c r="K16" s="1145"/>
    </row>
    <row r="17" spans="1:11" ht="20.100000000000001" customHeight="1" x14ac:dyDescent="0.25">
      <c r="A17" s="1145"/>
      <c r="B17" s="1145"/>
      <c r="C17" s="1123" t="s">
        <v>1800</v>
      </c>
      <c r="D17" s="1127" t="s">
        <v>1798</v>
      </c>
      <c r="E17" s="1127" t="s">
        <v>1801</v>
      </c>
      <c r="F17" s="1127" t="s">
        <v>1801</v>
      </c>
      <c r="G17" s="1127" t="s">
        <v>1801</v>
      </c>
      <c r="H17" s="1145"/>
      <c r="I17" s="1145"/>
      <c r="J17" s="1145"/>
      <c r="K17" s="1145"/>
    </row>
    <row r="18" spans="1:11" ht="20.100000000000001" customHeight="1" x14ac:dyDescent="0.25">
      <c r="A18" s="1145"/>
      <c r="B18" s="1145"/>
      <c r="C18" s="1123" t="s">
        <v>1802</v>
      </c>
      <c r="D18" s="1127" t="s">
        <v>1544</v>
      </c>
      <c r="E18" s="1127" t="s">
        <v>1544</v>
      </c>
      <c r="F18" s="1127" t="s">
        <v>1544</v>
      </c>
      <c r="G18" s="1127" t="s">
        <v>1544</v>
      </c>
      <c r="H18" s="1145"/>
      <c r="I18" s="1145"/>
      <c r="J18" s="1145"/>
      <c r="K18" s="1145"/>
    </row>
    <row r="19" spans="1:11" ht="20.100000000000001" customHeight="1" x14ac:dyDescent="0.25">
      <c r="A19" s="1145"/>
      <c r="B19" s="1145"/>
      <c r="C19" s="1123" t="s">
        <v>1803</v>
      </c>
      <c r="D19" s="1127" t="s">
        <v>1260</v>
      </c>
      <c r="E19" s="1127" t="s">
        <v>1804</v>
      </c>
      <c r="F19" s="1127" t="s">
        <v>1804</v>
      </c>
      <c r="G19" s="1127" t="s">
        <v>1804</v>
      </c>
      <c r="H19" s="1145"/>
      <c r="I19" s="1145"/>
      <c r="J19" s="1145"/>
      <c r="K19" s="1145"/>
    </row>
    <row r="20" spans="1:11" ht="14.1" customHeight="1" x14ac:dyDescent="0.25">
      <c r="A20" s="1145"/>
      <c r="B20" s="1145"/>
      <c r="C20" s="1256" t="s">
        <v>1019</v>
      </c>
      <c r="D20" s="1257"/>
      <c r="E20" s="1257"/>
      <c r="F20" s="1257"/>
      <c r="G20" s="1257"/>
      <c r="H20" s="1145"/>
      <c r="I20" s="1145"/>
      <c r="J20" s="1145"/>
      <c r="K20" s="1145"/>
    </row>
    <row r="21" spans="1:11" ht="14.1" customHeight="1" x14ac:dyDescent="0.25">
      <c r="A21" s="1145"/>
      <c r="B21" s="1145"/>
      <c r="C21" s="1128" t="s">
        <v>1805</v>
      </c>
      <c r="D21" s="1256" t="s">
        <v>1806</v>
      </c>
      <c r="E21" s="1257"/>
      <c r="F21" s="1257"/>
      <c r="G21" s="1257"/>
      <c r="H21" s="1145"/>
      <c r="I21" s="1145"/>
      <c r="J21" s="1145"/>
      <c r="K21" s="1145"/>
    </row>
    <row r="22" spans="1:11" ht="14.1" customHeight="1" x14ac:dyDescent="0.25">
      <c r="A22" s="1145"/>
      <c r="B22" s="1145"/>
      <c r="C22" s="1129" t="s">
        <v>1022</v>
      </c>
      <c r="D22" s="1252" t="s">
        <v>1807</v>
      </c>
      <c r="E22" s="1253"/>
      <c r="F22" s="1253"/>
      <c r="G22" s="1253"/>
      <c r="H22" s="1145"/>
      <c r="I22" s="1145"/>
      <c r="J22" s="1145"/>
      <c r="K22" s="1145"/>
    </row>
    <row r="23" spans="1:11" ht="14.1" customHeight="1" x14ac:dyDescent="0.25">
      <c r="A23" s="1145"/>
      <c r="B23" s="1145"/>
      <c r="C23" s="1130" t="s">
        <v>1024</v>
      </c>
      <c r="D23" s="1254" t="s">
        <v>1808</v>
      </c>
      <c r="E23" s="1255"/>
      <c r="F23" s="1255"/>
      <c r="G23" s="1255"/>
      <c r="H23" s="1145"/>
      <c r="I23" s="1145"/>
      <c r="J23" s="1145"/>
      <c r="K23" s="1145"/>
    </row>
    <row r="24" spans="1:11" ht="14.1" customHeight="1" x14ac:dyDescent="0.25">
      <c r="A24" s="1145"/>
      <c r="B24" s="1145"/>
      <c r="C24" s="1130" t="s">
        <v>31</v>
      </c>
      <c r="D24" s="1254" t="s">
        <v>1809</v>
      </c>
      <c r="E24" s="1255"/>
      <c r="F24" s="1255"/>
      <c r="G24" s="1255"/>
      <c r="H24" s="1145"/>
      <c r="I24" s="1145"/>
      <c r="J24" s="1145"/>
      <c r="K24" s="1145"/>
    </row>
    <row r="25" spans="1:11" ht="15" customHeight="1" x14ac:dyDescent="0.25">
      <c r="A25" s="1145"/>
      <c r="B25" s="1145"/>
      <c r="C25" s="1146"/>
      <c r="D25" s="1132">
        <v>2024</v>
      </c>
      <c r="E25" s="1132">
        <v>2025</v>
      </c>
      <c r="F25" s="1132">
        <v>2026</v>
      </c>
      <c r="G25" s="1132">
        <v>2027</v>
      </c>
      <c r="H25" s="1145"/>
      <c r="I25" s="1145"/>
      <c r="J25" s="1145"/>
      <c r="K25" s="1145"/>
    </row>
    <row r="26" spans="1:11" ht="15" customHeight="1" x14ac:dyDescent="0.25">
      <c r="A26" s="1145"/>
      <c r="B26" s="1145"/>
      <c r="C26" s="1147"/>
      <c r="D26" s="1134" t="s">
        <v>13</v>
      </c>
      <c r="E26" s="1134" t="s">
        <v>14</v>
      </c>
      <c r="F26" s="1134" t="s">
        <v>14</v>
      </c>
      <c r="G26" s="1134" t="s">
        <v>14</v>
      </c>
      <c r="H26" s="1145"/>
      <c r="I26" s="1145"/>
      <c r="J26" s="1145"/>
      <c r="K26" s="1145"/>
    </row>
    <row r="27" spans="1:11" ht="14.1" customHeight="1" x14ac:dyDescent="0.25">
      <c r="A27" s="1145"/>
      <c r="B27" s="1145"/>
      <c r="C27" s="1123" t="s">
        <v>33</v>
      </c>
      <c r="D27" s="1127" t="s">
        <v>1810</v>
      </c>
      <c r="E27" s="1127" t="s">
        <v>1810</v>
      </c>
      <c r="F27" s="1127" t="s">
        <v>1810</v>
      </c>
      <c r="G27" s="1127" t="s">
        <v>1810</v>
      </c>
      <c r="H27" s="1145"/>
      <c r="I27" s="1145"/>
      <c r="J27" s="1145"/>
      <c r="K27" s="1145"/>
    </row>
    <row r="28" spans="1:11" ht="14.1" customHeight="1" x14ac:dyDescent="0.25">
      <c r="A28" s="1145"/>
      <c r="B28" s="1145"/>
      <c r="C28" s="1123" t="s">
        <v>1029</v>
      </c>
      <c r="D28" s="1127" t="s">
        <v>1811</v>
      </c>
      <c r="E28" s="1127" t="s">
        <v>1812</v>
      </c>
      <c r="F28" s="1127" t="s">
        <v>1813</v>
      </c>
      <c r="G28" s="1127" t="s">
        <v>1813</v>
      </c>
      <c r="H28" s="1145"/>
      <c r="I28" s="1145"/>
      <c r="J28" s="1145"/>
      <c r="K28" s="1145"/>
    </row>
    <row r="29" spans="1:11" ht="14.1" customHeight="1" x14ac:dyDescent="0.25">
      <c r="A29" s="1145"/>
      <c r="B29" s="1145"/>
      <c r="C29" s="1123" t="s">
        <v>1032</v>
      </c>
      <c r="D29" s="1127" t="s">
        <v>1814</v>
      </c>
      <c r="E29" s="1127" t="s">
        <v>1815</v>
      </c>
      <c r="F29" s="1127" t="s">
        <v>1816</v>
      </c>
      <c r="G29" s="1127" t="s">
        <v>1816</v>
      </c>
      <c r="H29" s="1145"/>
      <c r="I29" s="1145"/>
      <c r="J29" s="1145"/>
      <c r="K29" s="1145"/>
    </row>
    <row r="30" spans="1:11" ht="14.1" customHeight="1" x14ac:dyDescent="0.25">
      <c r="A30" s="1145"/>
      <c r="B30" s="1145"/>
      <c r="C30" s="1123" t="s">
        <v>1037</v>
      </c>
      <c r="D30" s="1127" t="s">
        <v>1038</v>
      </c>
      <c r="E30" s="1127" t="s">
        <v>1039</v>
      </c>
      <c r="F30" s="1127" t="s">
        <v>1039</v>
      </c>
      <c r="G30" s="1127" t="s">
        <v>1039</v>
      </c>
      <c r="H30" s="1145"/>
      <c r="I30" s="1145"/>
      <c r="J30" s="1145"/>
      <c r="K30" s="1145"/>
    </row>
    <row r="31" spans="1:11" ht="14.1" customHeight="1" x14ac:dyDescent="0.25">
      <c r="A31" s="1145"/>
      <c r="B31" s="1145"/>
      <c r="C31" s="1123" t="s">
        <v>1042</v>
      </c>
      <c r="D31" s="1127" t="s">
        <v>1038</v>
      </c>
      <c r="E31" s="1127" t="s">
        <v>1817</v>
      </c>
      <c r="F31" s="1127" t="s">
        <v>1818</v>
      </c>
      <c r="G31" s="1127" t="s">
        <v>1039</v>
      </c>
      <c r="H31" s="1145"/>
      <c r="I31" s="1145"/>
      <c r="J31" s="1145"/>
      <c r="K31" s="1145"/>
    </row>
    <row r="32" spans="1:11" ht="14.1" customHeight="1" x14ac:dyDescent="0.25">
      <c r="A32" s="1145"/>
      <c r="B32" s="1145"/>
      <c r="C32" s="1123" t="s">
        <v>39</v>
      </c>
      <c r="D32" s="1127" t="s">
        <v>1038</v>
      </c>
      <c r="E32" s="1127" t="s">
        <v>1817</v>
      </c>
      <c r="F32" s="1127" t="s">
        <v>1818</v>
      </c>
      <c r="G32" s="1127" t="s">
        <v>1039</v>
      </c>
      <c r="H32" s="1145"/>
      <c r="I32" s="1145"/>
      <c r="J32" s="1145"/>
      <c r="K32" s="1145"/>
    </row>
    <row r="33" spans="1:11" ht="14.1" customHeight="1" x14ac:dyDescent="0.25">
      <c r="A33" s="1145"/>
      <c r="B33" s="1145"/>
      <c r="C33" s="1250" t="s">
        <v>1046</v>
      </c>
      <c r="D33" s="1251"/>
      <c r="E33" s="1251"/>
      <c r="F33" s="1251"/>
      <c r="G33" s="1251"/>
      <c r="H33" s="1145"/>
      <c r="I33" s="1145"/>
      <c r="J33" s="1145"/>
      <c r="K33" s="1145"/>
    </row>
    <row r="34" spans="1:11" ht="14.1" customHeight="1" x14ac:dyDescent="0.25">
      <c r="A34" s="1145"/>
      <c r="B34" s="1145"/>
      <c r="C34" s="1146"/>
      <c r="D34" s="1132">
        <v>2024</v>
      </c>
      <c r="E34" s="1132">
        <v>2025</v>
      </c>
      <c r="F34" s="1132">
        <v>2026</v>
      </c>
      <c r="G34" s="1132">
        <v>2027</v>
      </c>
      <c r="H34" s="1145"/>
      <c r="I34" s="1145"/>
      <c r="J34" s="1145"/>
      <c r="K34" s="1145"/>
    </row>
    <row r="35" spans="1:11" ht="14.1" customHeight="1" x14ac:dyDescent="0.25">
      <c r="A35" s="1145"/>
      <c r="B35" s="1145"/>
      <c r="C35" s="1147"/>
      <c r="D35" s="1134" t="s">
        <v>13</v>
      </c>
      <c r="E35" s="1134" t="s">
        <v>14</v>
      </c>
      <c r="F35" s="1134" t="s">
        <v>14</v>
      </c>
      <c r="G35" s="1134" t="s">
        <v>14</v>
      </c>
      <c r="H35" s="1145"/>
      <c r="I35" s="1145"/>
      <c r="J35" s="1145"/>
      <c r="K35" s="1145"/>
    </row>
    <row r="36" spans="1:11" ht="14.1" customHeight="1" x14ac:dyDescent="0.25">
      <c r="A36" s="1145"/>
      <c r="B36" s="1145"/>
      <c r="C36" s="1135" t="s">
        <v>1047</v>
      </c>
      <c r="D36" s="1136">
        <v>0</v>
      </c>
      <c r="E36" s="1136">
        <v>213500000</v>
      </c>
      <c r="F36" s="1136">
        <v>213500000</v>
      </c>
      <c r="G36" s="1136">
        <v>213500000</v>
      </c>
      <c r="H36" s="1145"/>
      <c r="I36" s="1145"/>
      <c r="J36" s="1145"/>
      <c r="K36" s="1145"/>
    </row>
    <row r="37" spans="1:11" ht="14.1" customHeight="1" x14ac:dyDescent="0.25">
      <c r="A37" s="1145"/>
      <c r="B37" s="1145"/>
      <c r="C37" s="1135" t="s">
        <v>1048</v>
      </c>
      <c r="D37" s="1136">
        <v>0</v>
      </c>
      <c r="E37" s="1136">
        <v>213500000</v>
      </c>
      <c r="F37" s="1136">
        <v>213500000</v>
      </c>
      <c r="G37" s="1136">
        <v>213500000</v>
      </c>
      <c r="H37" s="1145"/>
      <c r="I37" s="1145"/>
      <c r="J37" s="1145"/>
      <c r="K37" s="1145"/>
    </row>
    <row r="38" spans="1:11" ht="14.1" customHeight="1" x14ac:dyDescent="0.25">
      <c r="A38" s="1145"/>
      <c r="B38" s="1145"/>
      <c r="C38" s="1135" t="s">
        <v>1049</v>
      </c>
      <c r="D38" s="1136">
        <v>0</v>
      </c>
      <c r="E38" s="1136">
        <v>0</v>
      </c>
      <c r="F38" s="1136">
        <v>0</v>
      </c>
      <c r="G38" s="1136">
        <v>0</v>
      </c>
      <c r="H38" s="1145"/>
      <c r="I38" s="1145"/>
      <c r="J38" s="1145"/>
      <c r="K38" s="1145"/>
    </row>
    <row r="39" spans="1:11" ht="14.1" customHeight="1" x14ac:dyDescent="0.25">
      <c r="A39" s="1145"/>
      <c r="B39" s="1145"/>
      <c r="C39" s="1135" t="s">
        <v>1050</v>
      </c>
      <c r="D39" s="1136">
        <v>0</v>
      </c>
      <c r="E39" s="1136">
        <v>44700000</v>
      </c>
      <c r="F39" s="1136">
        <v>44700000</v>
      </c>
      <c r="G39" s="1136">
        <v>44700000</v>
      </c>
      <c r="H39" s="1145"/>
      <c r="I39" s="1145"/>
      <c r="J39" s="1145"/>
      <c r="K39" s="1145"/>
    </row>
    <row r="40" spans="1:11" ht="14.1" customHeight="1" x14ac:dyDescent="0.25">
      <c r="A40" s="1145"/>
      <c r="B40" s="1145"/>
      <c r="C40" s="1135" t="s">
        <v>1048</v>
      </c>
      <c r="D40" s="1136">
        <v>0</v>
      </c>
      <c r="E40" s="1136">
        <v>44700000</v>
      </c>
      <c r="F40" s="1136">
        <v>44700000</v>
      </c>
      <c r="G40" s="1136">
        <v>44700000</v>
      </c>
      <c r="H40" s="1145"/>
      <c r="I40" s="1145"/>
      <c r="J40" s="1145"/>
      <c r="K40" s="1145"/>
    </row>
    <row r="41" spans="1:11" ht="14.1" customHeight="1" x14ac:dyDescent="0.25">
      <c r="A41" s="1145"/>
      <c r="B41" s="1145"/>
      <c r="C41" s="1135" t="s">
        <v>1049</v>
      </c>
      <c r="D41" s="1136">
        <v>0</v>
      </c>
      <c r="E41" s="1136">
        <v>0</v>
      </c>
      <c r="F41" s="1136">
        <v>0</v>
      </c>
      <c r="G41" s="1136">
        <v>0</v>
      </c>
      <c r="H41" s="1145"/>
      <c r="I41" s="1145"/>
      <c r="J41" s="1145"/>
      <c r="K41" s="1145"/>
    </row>
    <row r="42" spans="1:11" ht="14.1" customHeight="1" x14ac:dyDescent="0.25">
      <c r="A42" s="1145"/>
      <c r="B42" s="1145"/>
      <c r="C42" s="1135" t="s">
        <v>1051</v>
      </c>
      <c r="D42" s="1136">
        <v>0</v>
      </c>
      <c r="E42" s="1136">
        <v>79700000</v>
      </c>
      <c r="F42" s="1136">
        <v>49700000</v>
      </c>
      <c r="G42" s="1136">
        <v>49700000</v>
      </c>
      <c r="H42" s="1145"/>
      <c r="I42" s="1145"/>
      <c r="J42" s="1145"/>
      <c r="K42" s="1145"/>
    </row>
    <row r="43" spans="1:11" ht="14.1" customHeight="1" x14ac:dyDescent="0.25">
      <c r="A43" s="1145"/>
      <c r="B43" s="1145"/>
      <c r="C43" s="1135" t="s">
        <v>1048</v>
      </c>
      <c r="D43" s="1136">
        <v>0</v>
      </c>
      <c r="E43" s="1136">
        <v>74700000</v>
      </c>
      <c r="F43" s="1136">
        <v>44700000</v>
      </c>
      <c r="G43" s="1136">
        <v>44700000</v>
      </c>
      <c r="H43" s="1145"/>
      <c r="I43" s="1145"/>
      <c r="J43" s="1145"/>
      <c r="K43" s="1145"/>
    </row>
    <row r="44" spans="1:11" ht="14.1" customHeight="1" x14ac:dyDescent="0.25">
      <c r="A44" s="1145"/>
      <c r="B44" s="1145"/>
      <c r="C44" s="1135" t="s">
        <v>1049</v>
      </c>
      <c r="D44" s="1136">
        <v>0</v>
      </c>
      <c r="E44" s="1136">
        <v>5000000</v>
      </c>
      <c r="F44" s="1136">
        <v>5000000</v>
      </c>
      <c r="G44" s="1136">
        <v>5000000</v>
      </c>
      <c r="H44" s="1145"/>
      <c r="I44" s="1145"/>
      <c r="J44" s="1145"/>
      <c r="K44" s="1145"/>
    </row>
    <row r="45" spans="1:11" ht="14.1" customHeight="1" x14ac:dyDescent="0.25">
      <c r="A45" s="1145"/>
      <c r="B45" s="1145"/>
      <c r="C45" s="1135" t="s">
        <v>1052</v>
      </c>
      <c r="D45" s="1136">
        <v>0</v>
      </c>
      <c r="E45" s="1136">
        <v>0</v>
      </c>
      <c r="F45" s="1136">
        <v>0</v>
      </c>
      <c r="G45" s="1136">
        <v>0</v>
      </c>
      <c r="H45" s="1145"/>
      <c r="I45" s="1145"/>
      <c r="J45" s="1145"/>
      <c r="K45" s="1145"/>
    </row>
    <row r="46" spans="1:11" ht="14.1" customHeight="1" x14ac:dyDescent="0.25">
      <c r="A46" s="1145"/>
      <c r="B46" s="1145"/>
      <c r="C46" s="1135" t="s">
        <v>1048</v>
      </c>
      <c r="D46" s="1136">
        <v>0</v>
      </c>
      <c r="E46" s="1136">
        <v>0</v>
      </c>
      <c r="F46" s="1136">
        <v>0</v>
      </c>
      <c r="G46" s="1136">
        <v>0</v>
      </c>
      <c r="H46" s="1145"/>
      <c r="I46" s="1145"/>
      <c r="J46" s="1145"/>
      <c r="K46" s="1145"/>
    </row>
    <row r="47" spans="1:11" ht="14.1" customHeight="1" x14ac:dyDescent="0.25">
      <c r="A47" s="1145"/>
      <c r="B47" s="1145"/>
      <c r="C47" s="1135" t="s">
        <v>1049</v>
      </c>
      <c r="D47" s="1136">
        <v>0</v>
      </c>
      <c r="E47" s="1136">
        <v>0</v>
      </c>
      <c r="F47" s="1136">
        <v>0</v>
      </c>
      <c r="G47" s="1136">
        <v>0</v>
      </c>
      <c r="H47" s="1145"/>
      <c r="I47" s="1145"/>
      <c r="J47" s="1145"/>
      <c r="K47" s="1145"/>
    </row>
    <row r="48" spans="1:11" ht="14.1" customHeight="1" x14ac:dyDescent="0.25">
      <c r="A48" s="1145"/>
      <c r="B48" s="1145"/>
      <c r="C48" s="1135" t="s">
        <v>1053</v>
      </c>
      <c r="D48" s="1136">
        <v>0</v>
      </c>
      <c r="E48" s="1136">
        <v>0</v>
      </c>
      <c r="F48" s="1136">
        <v>0</v>
      </c>
      <c r="G48" s="1136">
        <v>0</v>
      </c>
      <c r="H48" s="1145"/>
      <c r="I48" s="1145"/>
      <c r="J48" s="1145"/>
      <c r="K48" s="1145"/>
    </row>
    <row r="49" spans="1:11" ht="14.1" customHeight="1" x14ac:dyDescent="0.25">
      <c r="A49" s="1145"/>
      <c r="B49" s="1145"/>
      <c r="C49" s="1135" t="s">
        <v>1048</v>
      </c>
      <c r="D49" s="1136">
        <v>0</v>
      </c>
      <c r="E49" s="1136">
        <v>0</v>
      </c>
      <c r="F49" s="1136">
        <v>0</v>
      </c>
      <c r="G49" s="1136">
        <v>0</v>
      </c>
      <c r="H49" s="1145"/>
      <c r="I49" s="1145"/>
      <c r="J49" s="1145"/>
      <c r="K49" s="1145"/>
    </row>
    <row r="50" spans="1:11" ht="14.1" customHeight="1" x14ac:dyDescent="0.25">
      <c r="A50" s="1145"/>
      <c r="B50" s="1145"/>
      <c r="C50" s="1135" t="s">
        <v>1049</v>
      </c>
      <c r="D50" s="1136">
        <v>0</v>
      </c>
      <c r="E50" s="1136">
        <v>0</v>
      </c>
      <c r="F50" s="1136">
        <v>0</v>
      </c>
      <c r="G50" s="1136">
        <v>0</v>
      </c>
      <c r="H50" s="1145"/>
      <c r="I50" s="1145"/>
      <c r="J50" s="1145"/>
      <c r="K50" s="1145"/>
    </row>
    <row r="51" spans="1:11" ht="14.1" customHeight="1" x14ac:dyDescent="0.25">
      <c r="A51" s="1145"/>
      <c r="B51" s="1145"/>
      <c r="C51" s="1135" t="s">
        <v>1054</v>
      </c>
      <c r="D51" s="1136">
        <v>0</v>
      </c>
      <c r="E51" s="1136">
        <v>0</v>
      </c>
      <c r="F51" s="1136">
        <v>0</v>
      </c>
      <c r="G51" s="1136">
        <v>0</v>
      </c>
      <c r="H51" s="1145"/>
      <c r="I51" s="1145"/>
      <c r="J51" s="1145"/>
      <c r="K51" s="1145"/>
    </row>
    <row r="52" spans="1:11" ht="14.1" customHeight="1" x14ac:dyDescent="0.25">
      <c r="A52" s="1145"/>
      <c r="B52" s="1145"/>
      <c r="C52" s="1135" t="s">
        <v>1048</v>
      </c>
      <c r="D52" s="1136">
        <v>0</v>
      </c>
      <c r="E52" s="1136">
        <v>0</v>
      </c>
      <c r="F52" s="1136">
        <v>0</v>
      </c>
      <c r="G52" s="1136">
        <v>0</v>
      </c>
      <c r="H52" s="1145"/>
      <c r="I52" s="1145"/>
      <c r="J52" s="1145"/>
      <c r="K52" s="1145"/>
    </row>
    <row r="53" spans="1:11" ht="14.1" customHeight="1" x14ac:dyDescent="0.25">
      <c r="A53" s="1145"/>
      <c r="B53" s="1145"/>
      <c r="C53" s="1135" t="s">
        <v>1049</v>
      </c>
      <c r="D53" s="1136">
        <v>0</v>
      </c>
      <c r="E53" s="1136">
        <v>0</v>
      </c>
      <c r="F53" s="1136">
        <v>0</v>
      </c>
      <c r="G53" s="1136">
        <v>0</v>
      </c>
      <c r="H53" s="1145"/>
      <c r="I53" s="1145"/>
      <c r="J53" s="1145"/>
      <c r="K53" s="1145"/>
    </row>
    <row r="54" spans="1:11" ht="14.1" customHeight="1" x14ac:dyDescent="0.25">
      <c r="A54" s="1145"/>
      <c r="B54" s="1145"/>
      <c r="C54" s="1135" t="s">
        <v>1055</v>
      </c>
      <c r="D54" s="1136">
        <v>0</v>
      </c>
      <c r="E54" s="1136">
        <v>300000</v>
      </c>
      <c r="F54" s="1136">
        <v>300000</v>
      </c>
      <c r="G54" s="1136">
        <v>300000</v>
      </c>
      <c r="H54" s="1145"/>
      <c r="I54" s="1145"/>
      <c r="J54" s="1145"/>
      <c r="K54" s="1145"/>
    </row>
    <row r="55" spans="1:11" ht="14.1" customHeight="1" x14ac:dyDescent="0.25">
      <c r="A55" s="1145"/>
      <c r="B55" s="1145"/>
      <c r="C55" s="1135" t="s">
        <v>1048</v>
      </c>
      <c r="D55" s="1136">
        <v>0</v>
      </c>
      <c r="E55" s="1136">
        <v>300000</v>
      </c>
      <c r="F55" s="1136">
        <v>300000</v>
      </c>
      <c r="G55" s="1136">
        <v>300000</v>
      </c>
      <c r="H55" s="1145"/>
      <c r="I55" s="1145"/>
      <c r="J55" s="1145"/>
      <c r="K55" s="1145"/>
    </row>
    <row r="56" spans="1:11" ht="14.1" customHeight="1" x14ac:dyDescent="0.25">
      <c r="A56" s="1145"/>
      <c r="B56" s="1145"/>
      <c r="C56" s="1135" t="s">
        <v>1049</v>
      </c>
      <c r="D56" s="1136">
        <v>0</v>
      </c>
      <c r="E56" s="1136">
        <v>0</v>
      </c>
      <c r="F56" s="1136">
        <v>0</v>
      </c>
      <c r="G56" s="1136">
        <v>0</v>
      </c>
      <c r="H56" s="1145"/>
      <c r="I56" s="1145"/>
      <c r="J56" s="1145"/>
      <c r="K56" s="1145"/>
    </row>
    <row r="57" spans="1:11" ht="14.1" customHeight="1" x14ac:dyDescent="0.25">
      <c r="A57" s="1145"/>
      <c r="B57" s="1145"/>
      <c r="C57" s="1135" t="s">
        <v>1056</v>
      </c>
      <c r="D57" s="1136">
        <v>0</v>
      </c>
      <c r="E57" s="1136">
        <v>0</v>
      </c>
      <c r="F57" s="1136">
        <v>0</v>
      </c>
      <c r="G57" s="1136">
        <v>0</v>
      </c>
      <c r="H57" s="1145"/>
      <c r="I57" s="1145"/>
      <c r="J57" s="1145"/>
      <c r="K57" s="1145"/>
    </row>
    <row r="58" spans="1:11" ht="14.1" customHeight="1" x14ac:dyDescent="0.25">
      <c r="A58" s="1145"/>
      <c r="B58" s="1145"/>
      <c r="C58" s="1135" t="s">
        <v>1048</v>
      </c>
      <c r="D58" s="1136">
        <v>0</v>
      </c>
      <c r="E58" s="1136">
        <v>0</v>
      </c>
      <c r="F58" s="1136">
        <v>0</v>
      </c>
      <c r="G58" s="1136">
        <v>0</v>
      </c>
      <c r="H58" s="1145"/>
      <c r="I58" s="1145"/>
      <c r="J58" s="1145"/>
      <c r="K58" s="1145"/>
    </row>
    <row r="59" spans="1:11" ht="14.1" customHeight="1" x14ac:dyDescent="0.25">
      <c r="A59" s="1145"/>
      <c r="B59" s="1145"/>
      <c r="C59" s="1135" t="s">
        <v>1057</v>
      </c>
      <c r="D59" s="1136">
        <v>0</v>
      </c>
      <c r="E59" s="1136">
        <v>0</v>
      </c>
      <c r="F59" s="1136">
        <v>0</v>
      </c>
      <c r="G59" s="1136">
        <v>0</v>
      </c>
      <c r="H59" s="1145"/>
      <c r="I59" s="1145"/>
      <c r="J59" s="1145"/>
      <c r="K59" s="1145"/>
    </row>
    <row r="60" spans="1:11" ht="14.1" customHeight="1" x14ac:dyDescent="0.25">
      <c r="A60" s="1145"/>
      <c r="B60" s="1145"/>
      <c r="C60" s="1135" t="s">
        <v>1058</v>
      </c>
      <c r="D60" s="1136">
        <v>0</v>
      </c>
      <c r="E60" s="1136">
        <v>0</v>
      </c>
      <c r="F60" s="1136">
        <v>0</v>
      </c>
      <c r="G60" s="1136">
        <v>0</v>
      </c>
      <c r="H60" s="1145"/>
      <c r="I60" s="1145"/>
      <c r="J60" s="1145"/>
      <c r="K60" s="1145"/>
    </row>
    <row r="61" spans="1:11" ht="14.1" customHeight="1" x14ac:dyDescent="0.25">
      <c r="A61" s="1145"/>
      <c r="B61" s="1145"/>
      <c r="C61" s="1135" t="s">
        <v>1059</v>
      </c>
      <c r="D61" s="1136">
        <v>0</v>
      </c>
      <c r="E61" s="1136">
        <v>0</v>
      </c>
      <c r="F61" s="1136">
        <v>0</v>
      </c>
      <c r="G61" s="1136">
        <v>0</v>
      </c>
      <c r="H61" s="1145"/>
      <c r="I61" s="1145"/>
      <c r="J61" s="1145"/>
      <c r="K61" s="1145"/>
    </row>
    <row r="62" spans="1:11" ht="14.1" customHeight="1" x14ac:dyDescent="0.25">
      <c r="A62" s="1145"/>
      <c r="B62" s="1145"/>
      <c r="C62" s="1135" t="s">
        <v>1060</v>
      </c>
      <c r="D62" s="1136">
        <v>0</v>
      </c>
      <c r="E62" s="1136">
        <v>0</v>
      </c>
      <c r="F62" s="1136">
        <v>0</v>
      </c>
      <c r="G62" s="1136">
        <v>0</v>
      </c>
      <c r="H62" s="1145"/>
      <c r="I62" s="1145"/>
      <c r="J62" s="1145"/>
      <c r="K62" s="1145"/>
    </row>
    <row r="63" spans="1:11" ht="14.1" customHeight="1" x14ac:dyDescent="0.25">
      <c r="A63" s="1145"/>
      <c r="B63" s="1145"/>
      <c r="C63" s="1135" t="s">
        <v>1061</v>
      </c>
      <c r="D63" s="1136">
        <v>0</v>
      </c>
      <c r="E63" s="1136">
        <v>0</v>
      </c>
      <c r="F63" s="1136">
        <v>0</v>
      </c>
      <c r="G63" s="1136">
        <v>0</v>
      </c>
      <c r="H63" s="1145"/>
      <c r="I63" s="1145"/>
      <c r="J63" s="1145"/>
      <c r="K63" s="1145"/>
    </row>
    <row r="64" spans="1:11" ht="14.1" customHeight="1" x14ac:dyDescent="0.25">
      <c r="A64" s="1145"/>
      <c r="B64" s="1145"/>
      <c r="C64" s="1135" t="s">
        <v>1048</v>
      </c>
      <c r="D64" s="1136">
        <v>0</v>
      </c>
      <c r="E64" s="1136">
        <v>0</v>
      </c>
      <c r="F64" s="1136">
        <v>0</v>
      </c>
      <c r="G64" s="1136">
        <v>0</v>
      </c>
      <c r="H64" s="1145"/>
      <c r="I64" s="1145"/>
      <c r="J64" s="1145"/>
      <c r="K64" s="1145"/>
    </row>
    <row r="65" spans="1:11" ht="14.1" customHeight="1" x14ac:dyDescent="0.25">
      <c r="A65" s="1145"/>
      <c r="B65" s="1145"/>
      <c r="C65" s="1135" t="s">
        <v>1057</v>
      </c>
      <c r="D65" s="1136">
        <v>0</v>
      </c>
      <c r="E65" s="1136">
        <v>0</v>
      </c>
      <c r="F65" s="1136">
        <v>0</v>
      </c>
      <c r="G65" s="1136">
        <v>0</v>
      </c>
      <c r="H65" s="1145"/>
      <c r="I65" s="1145"/>
      <c r="J65" s="1145"/>
      <c r="K65" s="1145"/>
    </row>
    <row r="66" spans="1:11" ht="14.1" customHeight="1" x14ac:dyDescent="0.25">
      <c r="A66" s="1145"/>
      <c r="B66" s="1145"/>
      <c r="C66" s="1135" t="s">
        <v>1058</v>
      </c>
      <c r="D66" s="1136">
        <v>0</v>
      </c>
      <c r="E66" s="1136">
        <v>0</v>
      </c>
      <c r="F66" s="1136">
        <v>0</v>
      </c>
      <c r="G66" s="1136">
        <v>0</v>
      </c>
      <c r="H66" s="1145"/>
      <c r="I66" s="1145"/>
      <c r="J66" s="1145"/>
      <c r="K66" s="1145"/>
    </row>
    <row r="67" spans="1:11" ht="14.1" customHeight="1" x14ac:dyDescent="0.25">
      <c r="A67" s="1145"/>
      <c r="B67" s="1145"/>
      <c r="C67" s="1135" t="s">
        <v>1059</v>
      </c>
      <c r="D67" s="1136">
        <v>0</v>
      </c>
      <c r="E67" s="1136">
        <v>0</v>
      </c>
      <c r="F67" s="1136">
        <v>0</v>
      </c>
      <c r="G67" s="1136">
        <v>0</v>
      </c>
      <c r="H67" s="1145"/>
      <c r="I67" s="1145"/>
      <c r="J67" s="1145"/>
      <c r="K67" s="1145"/>
    </row>
    <row r="68" spans="1:11" ht="14.1" customHeight="1" x14ac:dyDescent="0.25">
      <c r="A68" s="1145"/>
      <c r="B68" s="1145"/>
      <c r="C68" s="1135" t="s">
        <v>1060</v>
      </c>
      <c r="D68" s="1136">
        <v>0</v>
      </c>
      <c r="E68" s="1136">
        <v>0</v>
      </c>
      <c r="F68" s="1136">
        <v>0</v>
      </c>
      <c r="G68" s="1136">
        <v>0</v>
      </c>
      <c r="H68" s="1145"/>
      <c r="I68" s="1145"/>
      <c r="J68" s="1145"/>
      <c r="K68" s="1145"/>
    </row>
    <row r="69" spans="1:11" ht="14.1" customHeight="1" x14ac:dyDescent="0.25">
      <c r="A69" s="1145"/>
      <c r="B69" s="1145"/>
      <c r="C69" s="1135" t="s">
        <v>1062</v>
      </c>
      <c r="D69" s="1136">
        <v>0</v>
      </c>
      <c r="E69" s="1136">
        <v>0</v>
      </c>
      <c r="F69" s="1136">
        <v>0</v>
      </c>
      <c r="G69" s="1136">
        <v>0</v>
      </c>
      <c r="H69" s="1145"/>
      <c r="I69" s="1145"/>
      <c r="J69" s="1145"/>
      <c r="K69" s="1145"/>
    </row>
    <row r="70" spans="1:11" ht="14.1" customHeight="1" x14ac:dyDescent="0.25">
      <c r="A70" s="1145"/>
      <c r="B70" s="1145"/>
      <c r="C70" s="1135" t="s">
        <v>1048</v>
      </c>
      <c r="D70" s="1136">
        <v>0</v>
      </c>
      <c r="E70" s="1136">
        <v>0</v>
      </c>
      <c r="F70" s="1136">
        <v>0</v>
      </c>
      <c r="G70" s="1136">
        <v>0</v>
      </c>
      <c r="H70" s="1145"/>
      <c r="I70" s="1145"/>
      <c r="J70" s="1145"/>
      <c r="K70" s="1145"/>
    </row>
    <row r="71" spans="1:11" ht="14.1" customHeight="1" x14ac:dyDescent="0.25">
      <c r="A71" s="1145"/>
      <c r="B71" s="1145"/>
      <c r="C71" s="1135" t="s">
        <v>1057</v>
      </c>
      <c r="D71" s="1136">
        <v>0</v>
      </c>
      <c r="E71" s="1136">
        <v>0</v>
      </c>
      <c r="F71" s="1136">
        <v>0</v>
      </c>
      <c r="G71" s="1136">
        <v>0</v>
      </c>
      <c r="H71" s="1145"/>
      <c r="I71" s="1145"/>
      <c r="J71" s="1145"/>
      <c r="K71" s="1145"/>
    </row>
    <row r="72" spans="1:11" ht="14.1" customHeight="1" x14ac:dyDescent="0.25">
      <c r="A72" s="1145"/>
      <c r="B72" s="1145"/>
      <c r="C72" s="1135" t="s">
        <v>1058</v>
      </c>
      <c r="D72" s="1136">
        <v>0</v>
      </c>
      <c r="E72" s="1136">
        <v>0</v>
      </c>
      <c r="F72" s="1136">
        <v>0</v>
      </c>
      <c r="G72" s="1136">
        <v>0</v>
      </c>
      <c r="H72" s="1145"/>
      <c r="I72" s="1145"/>
      <c r="J72" s="1145"/>
      <c r="K72" s="1145"/>
    </row>
    <row r="73" spans="1:11" ht="14.1" customHeight="1" x14ac:dyDescent="0.25">
      <c r="A73" s="1145"/>
      <c r="B73" s="1145"/>
      <c r="C73" s="1135" t="s">
        <v>1059</v>
      </c>
      <c r="D73" s="1136">
        <v>0</v>
      </c>
      <c r="E73" s="1136">
        <v>0</v>
      </c>
      <c r="F73" s="1136">
        <v>0</v>
      </c>
      <c r="G73" s="1136">
        <v>0</v>
      </c>
      <c r="H73" s="1145"/>
      <c r="I73" s="1145"/>
      <c r="J73" s="1145"/>
      <c r="K73" s="1145"/>
    </row>
    <row r="74" spans="1:11" ht="14.1" customHeight="1" x14ac:dyDescent="0.25">
      <c r="A74" s="1145"/>
      <c r="B74" s="1145"/>
      <c r="C74" s="1135" t="s">
        <v>1060</v>
      </c>
      <c r="D74" s="1136">
        <v>0</v>
      </c>
      <c r="E74" s="1136">
        <v>0</v>
      </c>
      <c r="F74" s="1136">
        <v>0</v>
      </c>
      <c r="G74" s="1136">
        <v>0</v>
      </c>
      <c r="H74" s="1145"/>
      <c r="I74" s="1145"/>
      <c r="J74" s="1145"/>
      <c r="K74" s="1145"/>
    </row>
    <row r="75" spans="1:11" ht="14.1" customHeight="1" x14ac:dyDescent="0.25">
      <c r="A75" s="1145"/>
      <c r="B75" s="1145"/>
      <c r="C75" s="1135" t="s">
        <v>1063</v>
      </c>
      <c r="D75" s="1136">
        <v>0</v>
      </c>
      <c r="E75" s="1136">
        <v>0</v>
      </c>
      <c r="F75" s="1136">
        <v>0</v>
      </c>
      <c r="G75" s="1136">
        <v>0</v>
      </c>
      <c r="H75" s="1145"/>
      <c r="I75" s="1145"/>
      <c r="J75" s="1145"/>
      <c r="K75" s="1145"/>
    </row>
    <row r="76" spans="1:11" ht="14.1" customHeight="1" x14ac:dyDescent="0.25">
      <c r="A76" s="1145"/>
      <c r="B76" s="1145"/>
      <c r="C76" s="1135" t="s">
        <v>1064</v>
      </c>
      <c r="D76" s="1136">
        <v>0</v>
      </c>
      <c r="E76" s="1136">
        <v>0</v>
      </c>
      <c r="F76" s="1136">
        <v>0</v>
      </c>
      <c r="G76" s="1136">
        <v>0</v>
      </c>
      <c r="H76" s="1145"/>
      <c r="I76" s="1145"/>
      <c r="J76" s="1145"/>
      <c r="K76" s="1145"/>
    </row>
    <row r="77" spans="1:11" ht="14.1" customHeight="1" x14ac:dyDescent="0.25">
      <c r="A77" s="1145"/>
      <c r="B77" s="1145"/>
      <c r="C77" s="1137" t="s">
        <v>572</v>
      </c>
      <c r="D77" s="1136">
        <v>0</v>
      </c>
      <c r="E77" s="1136">
        <v>338200000</v>
      </c>
      <c r="F77" s="1136">
        <v>308200000</v>
      </c>
      <c r="G77" s="1136">
        <v>308200000</v>
      </c>
      <c r="H77" s="1145"/>
      <c r="I77" s="1145"/>
      <c r="J77" s="1145"/>
      <c r="K77" s="1145"/>
    </row>
    <row r="78" spans="1:11" ht="14.1" customHeight="1" x14ac:dyDescent="0.25">
      <c r="A78" s="1145"/>
      <c r="B78" s="1145"/>
      <c r="C78" s="1256" t="s">
        <v>51</v>
      </c>
      <c r="D78" s="1257"/>
      <c r="E78" s="1257"/>
      <c r="F78" s="1257"/>
      <c r="G78" s="1257"/>
      <c r="H78" s="1145"/>
      <c r="I78" s="1145"/>
      <c r="J78" s="1145"/>
      <c r="K78" s="1145"/>
    </row>
    <row r="79" spans="1:11" ht="14.1" customHeight="1" x14ac:dyDescent="0.25">
      <c r="A79" s="1145"/>
      <c r="B79" s="1145"/>
      <c r="C79" s="1128" t="s">
        <v>1819</v>
      </c>
      <c r="D79" s="1256" t="s">
        <v>1820</v>
      </c>
      <c r="E79" s="1257"/>
      <c r="F79" s="1257"/>
      <c r="G79" s="1257"/>
      <c r="H79" s="1145"/>
      <c r="I79" s="1145"/>
      <c r="J79" s="1145"/>
      <c r="K79" s="1145"/>
    </row>
    <row r="80" spans="1:11" ht="14.1" customHeight="1" x14ac:dyDescent="0.25">
      <c r="A80" s="1145"/>
      <c r="B80" s="1145"/>
      <c r="C80" s="1129" t="s">
        <v>1022</v>
      </c>
      <c r="D80" s="1252" t="s">
        <v>1821</v>
      </c>
      <c r="E80" s="1253"/>
      <c r="F80" s="1253"/>
      <c r="G80" s="1253"/>
      <c r="H80" s="1145"/>
      <c r="I80" s="1145"/>
      <c r="J80" s="1145"/>
      <c r="K80" s="1145"/>
    </row>
    <row r="81" spans="1:11" ht="14.1" customHeight="1" x14ac:dyDescent="0.25">
      <c r="A81" s="1145"/>
      <c r="B81" s="1145"/>
      <c r="C81" s="1130" t="s">
        <v>1024</v>
      </c>
      <c r="D81" s="1254" t="s">
        <v>1822</v>
      </c>
      <c r="E81" s="1255"/>
      <c r="F81" s="1255"/>
      <c r="G81" s="1255"/>
      <c r="H81" s="1145"/>
      <c r="I81" s="1145"/>
      <c r="J81" s="1145"/>
      <c r="K81" s="1145"/>
    </row>
    <row r="82" spans="1:11" ht="14.1" customHeight="1" x14ac:dyDescent="0.25">
      <c r="A82" s="1145"/>
      <c r="B82" s="1145"/>
      <c r="C82" s="1130" t="s">
        <v>31</v>
      </c>
      <c r="D82" s="1254" t="s">
        <v>1823</v>
      </c>
      <c r="E82" s="1255"/>
      <c r="F82" s="1255"/>
      <c r="G82" s="1255"/>
      <c r="H82" s="1145"/>
      <c r="I82" s="1145"/>
      <c r="J82" s="1145"/>
      <c r="K82" s="1145"/>
    </row>
    <row r="83" spans="1:11" ht="15" customHeight="1" x14ac:dyDescent="0.25">
      <c r="A83" s="1145"/>
      <c r="B83" s="1145"/>
      <c r="C83" s="1146"/>
      <c r="D83" s="1132">
        <v>2024</v>
      </c>
      <c r="E83" s="1132">
        <v>2025</v>
      </c>
      <c r="F83" s="1132">
        <v>2026</v>
      </c>
      <c r="G83" s="1132">
        <v>2027</v>
      </c>
      <c r="H83" s="1145"/>
      <c r="I83" s="1145"/>
      <c r="J83" s="1145"/>
      <c r="K83" s="1145"/>
    </row>
    <row r="84" spans="1:11" ht="15" customHeight="1" x14ac:dyDescent="0.25">
      <c r="A84" s="1145"/>
      <c r="B84" s="1145"/>
      <c r="C84" s="1147"/>
      <c r="D84" s="1134" t="s">
        <v>13</v>
      </c>
      <c r="E84" s="1134" t="s">
        <v>14</v>
      </c>
      <c r="F84" s="1134" t="s">
        <v>14</v>
      </c>
      <c r="G84" s="1134" t="s">
        <v>14</v>
      </c>
      <c r="H84" s="1145"/>
      <c r="I84" s="1145"/>
      <c r="J84" s="1145"/>
      <c r="K84" s="1145"/>
    </row>
    <row r="85" spans="1:11" ht="14.1" customHeight="1" x14ac:dyDescent="0.25">
      <c r="A85" s="1145"/>
      <c r="B85" s="1145"/>
      <c r="C85" s="1123" t="s">
        <v>33</v>
      </c>
      <c r="D85" s="1127" t="s">
        <v>1039</v>
      </c>
      <c r="E85" s="1127" t="s">
        <v>1092</v>
      </c>
      <c r="F85" s="1127" t="s">
        <v>1092</v>
      </c>
      <c r="G85" s="1127" t="s">
        <v>1092</v>
      </c>
      <c r="H85" s="1145"/>
      <c r="I85" s="1145"/>
      <c r="J85" s="1145"/>
      <c r="K85" s="1145"/>
    </row>
    <row r="86" spans="1:11" ht="14.1" customHeight="1" x14ac:dyDescent="0.25">
      <c r="A86" s="1145"/>
      <c r="B86" s="1145"/>
      <c r="C86" s="1123" t="s">
        <v>1029</v>
      </c>
      <c r="D86" s="1127" t="s">
        <v>1039</v>
      </c>
      <c r="E86" s="1127" t="s">
        <v>1824</v>
      </c>
      <c r="F86" s="1127" t="s">
        <v>1825</v>
      </c>
      <c r="G86" s="1127" t="s">
        <v>1826</v>
      </c>
      <c r="H86" s="1145"/>
      <c r="I86" s="1145"/>
      <c r="J86" s="1145"/>
      <c r="K86" s="1145"/>
    </row>
    <row r="87" spans="1:11" ht="14.1" customHeight="1" x14ac:dyDescent="0.25">
      <c r="A87" s="1145"/>
      <c r="B87" s="1145"/>
      <c r="C87" s="1123" t="s">
        <v>1032</v>
      </c>
      <c r="D87" s="1127" t="s">
        <v>1039</v>
      </c>
      <c r="E87" s="1127" t="s">
        <v>1824</v>
      </c>
      <c r="F87" s="1127" t="s">
        <v>1825</v>
      </c>
      <c r="G87" s="1127" t="s">
        <v>1826</v>
      </c>
      <c r="H87" s="1145"/>
      <c r="I87" s="1145"/>
      <c r="J87" s="1145"/>
      <c r="K87" s="1145"/>
    </row>
    <row r="88" spans="1:11" ht="14.1" customHeight="1" x14ac:dyDescent="0.25">
      <c r="A88" s="1145"/>
      <c r="B88" s="1145"/>
      <c r="C88" s="1123" t="s">
        <v>1037</v>
      </c>
      <c r="D88" s="1127" t="s">
        <v>1038</v>
      </c>
      <c r="E88" s="1127" t="s">
        <v>1038</v>
      </c>
      <c r="F88" s="1127" t="s">
        <v>1039</v>
      </c>
      <c r="G88" s="1127" t="s">
        <v>1039</v>
      </c>
      <c r="H88" s="1145"/>
      <c r="I88" s="1145"/>
      <c r="J88" s="1145"/>
      <c r="K88" s="1145"/>
    </row>
    <row r="89" spans="1:11" ht="14.1" customHeight="1" x14ac:dyDescent="0.25">
      <c r="A89" s="1145"/>
      <c r="B89" s="1145"/>
      <c r="C89" s="1123" t="s">
        <v>1042</v>
      </c>
      <c r="D89" s="1127" t="s">
        <v>1038</v>
      </c>
      <c r="E89" s="1127" t="s">
        <v>1038</v>
      </c>
      <c r="F89" s="1127" t="s">
        <v>1827</v>
      </c>
      <c r="G89" s="1127" t="s">
        <v>1828</v>
      </c>
      <c r="H89" s="1145"/>
      <c r="I89" s="1145"/>
      <c r="J89" s="1145"/>
      <c r="K89" s="1145"/>
    </row>
    <row r="90" spans="1:11" ht="14.1" customHeight="1" x14ac:dyDescent="0.25">
      <c r="A90" s="1145"/>
      <c r="B90" s="1145"/>
      <c r="C90" s="1123" t="s">
        <v>39</v>
      </c>
      <c r="D90" s="1127" t="s">
        <v>1038</v>
      </c>
      <c r="E90" s="1127" t="s">
        <v>1038</v>
      </c>
      <c r="F90" s="1127" t="s">
        <v>1827</v>
      </c>
      <c r="G90" s="1127" t="s">
        <v>1828</v>
      </c>
      <c r="H90" s="1145"/>
      <c r="I90" s="1145"/>
      <c r="J90" s="1145"/>
      <c r="K90" s="1145"/>
    </row>
    <row r="91" spans="1:11" ht="14.1" customHeight="1" x14ac:dyDescent="0.25">
      <c r="A91" s="1145"/>
      <c r="B91" s="1145"/>
      <c r="C91" s="1250" t="s">
        <v>1046</v>
      </c>
      <c r="D91" s="1251"/>
      <c r="E91" s="1251"/>
      <c r="F91" s="1251"/>
      <c r="G91" s="1251"/>
      <c r="H91" s="1145"/>
      <c r="I91" s="1145"/>
      <c r="J91" s="1145"/>
      <c r="K91" s="1145"/>
    </row>
    <row r="92" spans="1:11" ht="14.1" customHeight="1" x14ac:dyDescent="0.25">
      <c r="A92" s="1145"/>
      <c r="B92" s="1145"/>
      <c r="C92" s="1146"/>
      <c r="D92" s="1132">
        <v>2024</v>
      </c>
      <c r="E92" s="1132">
        <v>2025</v>
      </c>
      <c r="F92" s="1132">
        <v>2026</v>
      </c>
      <c r="G92" s="1132">
        <v>2027</v>
      </c>
      <c r="H92" s="1145"/>
      <c r="I92" s="1145"/>
      <c r="J92" s="1145"/>
      <c r="K92" s="1145"/>
    </row>
    <row r="93" spans="1:11" ht="14.1" customHeight="1" x14ac:dyDescent="0.25">
      <c r="A93" s="1145"/>
      <c r="B93" s="1145"/>
      <c r="C93" s="1147"/>
      <c r="D93" s="1134" t="s">
        <v>13</v>
      </c>
      <c r="E93" s="1134" t="s">
        <v>14</v>
      </c>
      <c r="F93" s="1134" t="s">
        <v>14</v>
      </c>
      <c r="G93" s="1134" t="s">
        <v>14</v>
      </c>
      <c r="H93" s="1145"/>
      <c r="I93" s="1145"/>
      <c r="J93" s="1145"/>
      <c r="K93" s="1145"/>
    </row>
    <row r="94" spans="1:11" ht="14.1" customHeight="1" x14ac:dyDescent="0.25">
      <c r="A94" s="1145"/>
      <c r="B94" s="1145"/>
      <c r="C94" s="1135" t="s">
        <v>1047</v>
      </c>
      <c r="D94" s="1136">
        <v>0</v>
      </c>
      <c r="E94" s="1136">
        <v>0</v>
      </c>
      <c r="F94" s="1136">
        <v>0</v>
      </c>
      <c r="G94" s="1136">
        <v>0</v>
      </c>
      <c r="H94" s="1145"/>
      <c r="I94" s="1145"/>
      <c r="J94" s="1145"/>
      <c r="K94" s="1145"/>
    </row>
    <row r="95" spans="1:11" ht="14.1" customHeight="1" x14ac:dyDescent="0.25">
      <c r="A95" s="1145"/>
      <c r="B95" s="1145"/>
      <c r="C95" s="1135" t="s">
        <v>1048</v>
      </c>
      <c r="D95" s="1136">
        <v>0</v>
      </c>
      <c r="E95" s="1136">
        <v>0</v>
      </c>
      <c r="F95" s="1136">
        <v>0</v>
      </c>
      <c r="G95" s="1136">
        <v>0</v>
      </c>
      <c r="H95" s="1145"/>
      <c r="I95" s="1145"/>
      <c r="J95" s="1145"/>
      <c r="K95" s="1145"/>
    </row>
    <row r="96" spans="1:11" ht="14.1" customHeight="1" x14ac:dyDescent="0.25">
      <c r="A96" s="1145"/>
      <c r="B96" s="1145"/>
      <c r="C96" s="1135" t="s">
        <v>1049</v>
      </c>
      <c r="D96" s="1136">
        <v>0</v>
      </c>
      <c r="E96" s="1136">
        <v>0</v>
      </c>
      <c r="F96" s="1136">
        <v>0</v>
      </c>
      <c r="G96" s="1136">
        <v>0</v>
      </c>
      <c r="H96" s="1145"/>
      <c r="I96" s="1145"/>
      <c r="J96" s="1145"/>
      <c r="K96" s="1145"/>
    </row>
    <row r="97" spans="1:11" ht="14.1" customHeight="1" x14ac:dyDescent="0.25">
      <c r="A97" s="1145"/>
      <c r="B97" s="1145"/>
      <c r="C97" s="1135" t="s">
        <v>1050</v>
      </c>
      <c r="D97" s="1136">
        <v>0</v>
      </c>
      <c r="E97" s="1136">
        <v>0</v>
      </c>
      <c r="F97" s="1136">
        <v>0</v>
      </c>
      <c r="G97" s="1136">
        <v>0</v>
      </c>
      <c r="H97" s="1145"/>
      <c r="I97" s="1145"/>
      <c r="J97" s="1145"/>
      <c r="K97" s="1145"/>
    </row>
    <row r="98" spans="1:11" ht="14.1" customHeight="1" x14ac:dyDescent="0.25">
      <c r="A98" s="1145"/>
      <c r="B98" s="1145"/>
      <c r="C98" s="1135" t="s">
        <v>1048</v>
      </c>
      <c r="D98" s="1136">
        <v>0</v>
      </c>
      <c r="E98" s="1136">
        <v>0</v>
      </c>
      <c r="F98" s="1136">
        <v>0</v>
      </c>
      <c r="G98" s="1136">
        <v>0</v>
      </c>
      <c r="H98" s="1145"/>
      <c r="I98" s="1145"/>
      <c r="J98" s="1145"/>
      <c r="K98" s="1145"/>
    </row>
    <row r="99" spans="1:11" ht="14.1" customHeight="1" x14ac:dyDescent="0.25">
      <c r="A99" s="1145"/>
      <c r="B99" s="1145"/>
      <c r="C99" s="1135" t="s">
        <v>1049</v>
      </c>
      <c r="D99" s="1136">
        <v>0</v>
      </c>
      <c r="E99" s="1136">
        <v>0</v>
      </c>
      <c r="F99" s="1136">
        <v>0</v>
      </c>
      <c r="G99" s="1136">
        <v>0</v>
      </c>
      <c r="H99" s="1145"/>
      <c r="I99" s="1145"/>
      <c r="J99" s="1145"/>
      <c r="K99" s="1145"/>
    </row>
    <row r="100" spans="1:11" ht="14.1" customHeight="1" x14ac:dyDescent="0.25">
      <c r="A100" s="1145"/>
      <c r="B100" s="1145"/>
      <c r="C100" s="1135" t="s">
        <v>1051</v>
      </c>
      <c r="D100" s="1136">
        <v>0</v>
      </c>
      <c r="E100" s="1136">
        <v>0</v>
      </c>
      <c r="F100" s="1136">
        <v>0</v>
      </c>
      <c r="G100" s="1136">
        <v>0</v>
      </c>
      <c r="H100" s="1145"/>
      <c r="I100" s="1145"/>
      <c r="J100" s="1145"/>
      <c r="K100" s="1145"/>
    </row>
    <row r="101" spans="1:11" ht="14.1" customHeight="1" x14ac:dyDescent="0.25">
      <c r="A101" s="1145"/>
      <c r="B101" s="1145"/>
      <c r="C101" s="1135" t="s">
        <v>1048</v>
      </c>
      <c r="D101" s="1136">
        <v>0</v>
      </c>
      <c r="E101" s="1136">
        <v>0</v>
      </c>
      <c r="F101" s="1136">
        <v>0</v>
      </c>
      <c r="G101" s="1136">
        <v>0</v>
      </c>
      <c r="H101" s="1145"/>
      <c r="I101" s="1145"/>
      <c r="J101" s="1145"/>
      <c r="K101" s="1145"/>
    </row>
    <row r="102" spans="1:11" ht="14.1" customHeight="1" x14ac:dyDescent="0.25">
      <c r="A102" s="1145"/>
      <c r="B102" s="1145"/>
      <c r="C102" s="1135" t="s">
        <v>1049</v>
      </c>
      <c r="D102" s="1136">
        <v>0</v>
      </c>
      <c r="E102" s="1136">
        <v>0</v>
      </c>
      <c r="F102" s="1136">
        <v>0</v>
      </c>
      <c r="G102" s="1136">
        <v>0</v>
      </c>
      <c r="H102" s="1145"/>
      <c r="I102" s="1145"/>
      <c r="J102" s="1145"/>
      <c r="K102" s="1145"/>
    </row>
    <row r="103" spans="1:11" ht="14.1" customHeight="1" x14ac:dyDescent="0.25">
      <c r="A103" s="1145"/>
      <c r="B103" s="1145"/>
      <c r="C103" s="1135" t="s">
        <v>1052</v>
      </c>
      <c r="D103" s="1136">
        <v>0</v>
      </c>
      <c r="E103" s="1136">
        <v>0</v>
      </c>
      <c r="F103" s="1136">
        <v>0</v>
      </c>
      <c r="G103" s="1136">
        <v>0</v>
      </c>
      <c r="H103" s="1145"/>
      <c r="I103" s="1145"/>
      <c r="J103" s="1145"/>
      <c r="K103" s="1145"/>
    </row>
    <row r="104" spans="1:11" ht="14.1" customHeight="1" x14ac:dyDescent="0.25">
      <c r="A104" s="1145"/>
      <c r="B104" s="1145"/>
      <c r="C104" s="1135" t="s">
        <v>1048</v>
      </c>
      <c r="D104" s="1136">
        <v>0</v>
      </c>
      <c r="E104" s="1136">
        <v>0</v>
      </c>
      <c r="F104" s="1136">
        <v>0</v>
      </c>
      <c r="G104" s="1136">
        <v>0</v>
      </c>
      <c r="H104" s="1145"/>
      <c r="I104" s="1145"/>
      <c r="J104" s="1145"/>
      <c r="K104" s="1145"/>
    </row>
    <row r="105" spans="1:11" ht="14.1" customHeight="1" x14ac:dyDescent="0.25">
      <c r="A105" s="1145"/>
      <c r="B105" s="1145"/>
      <c r="C105" s="1135" t="s">
        <v>1049</v>
      </c>
      <c r="D105" s="1136">
        <v>0</v>
      </c>
      <c r="E105" s="1136">
        <v>0</v>
      </c>
      <c r="F105" s="1136">
        <v>0</v>
      </c>
      <c r="G105" s="1136">
        <v>0</v>
      </c>
      <c r="H105" s="1145"/>
      <c r="I105" s="1145"/>
      <c r="J105" s="1145"/>
      <c r="K105" s="1145"/>
    </row>
    <row r="106" spans="1:11" ht="14.1" customHeight="1" x14ac:dyDescent="0.25">
      <c r="A106" s="1145"/>
      <c r="B106" s="1145"/>
      <c r="C106" s="1135" t="s">
        <v>1053</v>
      </c>
      <c r="D106" s="1136">
        <v>0</v>
      </c>
      <c r="E106" s="1136">
        <v>0</v>
      </c>
      <c r="F106" s="1136">
        <v>0</v>
      </c>
      <c r="G106" s="1136">
        <v>0</v>
      </c>
      <c r="H106" s="1145"/>
      <c r="I106" s="1145"/>
      <c r="J106" s="1145"/>
      <c r="K106" s="1145"/>
    </row>
    <row r="107" spans="1:11" ht="14.1" customHeight="1" x14ac:dyDescent="0.25">
      <c r="A107" s="1145"/>
      <c r="B107" s="1145"/>
      <c r="C107" s="1135" t="s">
        <v>1048</v>
      </c>
      <c r="D107" s="1136">
        <v>0</v>
      </c>
      <c r="E107" s="1136">
        <v>0</v>
      </c>
      <c r="F107" s="1136">
        <v>0</v>
      </c>
      <c r="G107" s="1136">
        <v>0</v>
      </c>
      <c r="H107" s="1145"/>
      <c r="I107" s="1145"/>
      <c r="J107" s="1145"/>
      <c r="K107" s="1145"/>
    </row>
    <row r="108" spans="1:11" ht="14.1" customHeight="1" x14ac:dyDescent="0.25">
      <c r="A108" s="1145"/>
      <c r="B108" s="1145"/>
      <c r="C108" s="1135" t="s">
        <v>1049</v>
      </c>
      <c r="D108" s="1136">
        <v>0</v>
      </c>
      <c r="E108" s="1136">
        <v>0</v>
      </c>
      <c r="F108" s="1136">
        <v>0</v>
      </c>
      <c r="G108" s="1136">
        <v>0</v>
      </c>
      <c r="H108" s="1145"/>
      <c r="I108" s="1145"/>
      <c r="J108" s="1145"/>
      <c r="K108" s="1145"/>
    </row>
    <row r="109" spans="1:11" ht="14.1" customHeight="1" x14ac:dyDescent="0.25">
      <c r="A109" s="1145"/>
      <c r="B109" s="1145"/>
      <c r="C109" s="1135" t="s">
        <v>1054</v>
      </c>
      <c r="D109" s="1136">
        <v>0</v>
      </c>
      <c r="E109" s="1136">
        <v>0</v>
      </c>
      <c r="F109" s="1136">
        <v>0</v>
      </c>
      <c r="G109" s="1136">
        <v>0</v>
      </c>
      <c r="H109" s="1145"/>
      <c r="I109" s="1145"/>
      <c r="J109" s="1145"/>
      <c r="K109" s="1145"/>
    </row>
    <row r="110" spans="1:11" ht="14.1" customHeight="1" x14ac:dyDescent="0.25">
      <c r="A110" s="1145"/>
      <c r="B110" s="1145"/>
      <c r="C110" s="1135" t="s">
        <v>1048</v>
      </c>
      <c r="D110" s="1136">
        <v>0</v>
      </c>
      <c r="E110" s="1136">
        <v>0</v>
      </c>
      <c r="F110" s="1136">
        <v>0</v>
      </c>
      <c r="G110" s="1136">
        <v>0</v>
      </c>
      <c r="H110" s="1145"/>
      <c r="I110" s="1145"/>
      <c r="J110" s="1145"/>
      <c r="K110" s="1145"/>
    </row>
    <row r="111" spans="1:11" ht="14.1" customHeight="1" x14ac:dyDescent="0.25">
      <c r="A111" s="1145"/>
      <c r="B111" s="1145"/>
      <c r="C111" s="1135" t="s">
        <v>1049</v>
      </c>
      <c r="D111" s="1136">
        <v>0</v>
      </c>
      <c r="E111" s="1136">
        <v>0</v>
      </c>
      <c r="F111" s="1136">
        <v>0</v>
      </c>
      <c r="G111" s="1136">
        <v>0</v>
      </c>
      <c r="H111" s="1145"/>
      <c r="I111" s="1145"/>
      <c r="J111" s="1145"/>
      <c r="K111" s="1145"/>
    </row>
    <row r="112" spans="1:11" ht="14.1" customHeight="1" x14ac:dyDescent="0.25">
      <c r="A112" s="1145"/>
      <c r="B112" s="1145"/>
      <c r="C112" s="1135" t="s">
        <v>1055</v>
      </c>
      <c r="D112" s="1136">
        <v>0</v>
      </c>
      <c r="E112" s="1136">
        <v>0</v>
      </c>
      <c r="F112" s="1136">
        <v>0</v>
      </c>
      <c r="G112" s="1136">
        <v>0</v>
      </c>
      <c r="H112" s="1145"/>
      <c r="I112" s="1145"/>
      <c r="J112" s="1145"/>
      <c r="K112" s="1145"/>
    </row>
    <row r="113" spans="1:11" ht="14.1" customHeight="1" x14ac:dyDescent="0.25">
      <c r="A113" s="1145"/>
      <c r="B113" s="1145"/>
      <c r="C113" s="1135" t="s">
        <v>1048</v>
      </c>
      <c r="D113" s="1136">
        <v>0</v>
      </c>
      <c r="E113" s="1136">
        <v>0</v>
      </c>
      <c r="F113" s="1136">
        <v>0</v>
      </c>
      <c r="G113" s="1136">
        <v>0</v>
      </c>
      <c r="H113" s="1145"/>
      <c r="I113" s="1145"/>
      <c r="J113" s="1145"/>
      <c r="K113" s="1145"/>
    </row>
    <row r="114" spans="1:11" ht="14.1" customHeight="1" x14ac:dyDescent="0.25">
      <c r="A114" s="1145"/>
      <c r="B114" s="1145"/>
      <c r="C114" s="1135" t="s">
        <v>1049</v>
      </c>
      <c r="D114" s="1136">
        <v>0</v>
      </c>
      <c r="E114" s="1136">
        <v>0</v>
      </c>
      <c r="F114" s="1136">
        <v>0</v>
      </c>
      <c r="G114" s="1136">
        <v>0</v>
      </c>
      <c r="H114" s="1145"/>
      <c r="I114" s="1145"/>
      <c r="J114" s="1145"/>
      <c r="K114" s="1145"/>
    </row>
    <row r="115" spans="1:11" ht="14.1" customHeight="1" x14ac:dyDescent="0.25">
      <c r="A115" s="1145"/>
      <c r="B115" s="1145"/>
      <c r="C115" s="1135" t="s">
        <v>1056</v>
      </c>
      <c r="D115" s="1136">
        <v>0</v>
      </c>
      <c r="E115" s="1136">
        <v>0</v>
      </c>
      <c r="F115" s="1136">
        <v>0</v>
      </c>
      <c r="G115" s="1136">
        <v>0</v>
      </c>
      <c r="H115" s="1145"/>
      <c r="I115" s="1145"/>
      <c r="J115" s="1145"/>
      <c r="K115" s="1145"/>
    </row>
    <row r="116" spans="1:11" ht="14.1" customHeight="1" x14ac:dyDescent="0.25">
      <c r="A116" s="1145"/>
      <c r="B116" s="1145"/>
      <c r="C116" s="1135" t="s">
        <v>1048</v>
      </c>
      <c r="D116" s="1136">
        <v>0</v>
      </c>
      <c r="E116" s="1136">
        <v>0</v>
      </c>
      <c r="F116" s="1136">
        <v>0</v>
      </c>
      <c r="G116" s="1136">
        <v>0</v>
      </c>
      <c r="H116" s="1145"/>
      <c r="I116" s="1145"/>
      <c r="J116" s="1145"/>
      <c r="K116" s="1145"/>
    </row>
    <row r="117" spans="1:11" ht="14.1" customHeight="1" x14ac:dyDescent="0.25">
      <c r="A117" s="1145"/>
      <c r="B117" s="1145"/>
      <c r="C117" s="1135" t="s">
        <v>1057</v>
      </c>
      <c r="D117" s="1136">
        <v>0</v>
      </c>
      <c r="E117" s="1136">
        <v>0</v>
      </c>
      <c r="F117" s="1136">
        <v>0</v>
      </c>
      <c r="G117" s="1136">
        <v>0</v>
      </c>
      <c r="H117" s="1145"/>
      <c r="I117" s="1145"/>
      <c r="J117" s="1145"/>
      <c r="K117" s="1145"/>
    </row>
    <row r="118" spans="1:11" ht="14.1" customHeight="1" x14ac:dyDescent="0.25">
      <c r="A118" s="1145"/>
      <c r="B118" s="1145"/>
      <c r="C118" s="1135" t="s">
        <v>1058</v>
      </c>
      <c r="D118" s="1136">
        <v>0</v>
      </c>
      <c r="E118" s="1136">
        <v>0</v>
      </c>
      <c r="F118" s="1136">
        <v>0</v>
      </c>
      <c r="G118" s="1136">
        <v>0</v>
      </c>
      <c r="H118" s="1145"/>
      <c r="I118" s="1145"/>
      <c r="J118" s="1145"/>
      <c r="K118" s="1145"/>
    </row>
    <row r="119" spans="1:11" ht="14.1" customHeight="1" x14ac:dyDescent="0.25">
      <c r="A119" s="1145"/>
      <c r="B119" s="1145"/>
      <c r="C119" s="1135" t="s">
        <v>1059</v>
      </c>
      <c r="D119" s="1136">
        <v>0</v>
      </c>
      <c r="E119" s="1136">
        <v>0</v>
      </c>
      <c r="F119" s="1136">
        <v>0</v>
      </c>
      <c r="G119" s="1136">
        <v>0</v>
      </c>
      <c r="H119" s="1145"/>
      <c r="I119" s="1145"/>
      <c r="J119" s="1145"/>
      <c r="K119" s="1145"/>
    </row>
    <row r="120" spans="1:11" ht="14.1" customHeight="1" x14ac:dyDescent="0.25">
      <c r="A120" s="1145"/>
      <c r="B120" s="1145"/>
      <c r="C120" s="1135" t="s">
        <v>1060</v>
      </c>
      <c r="D120" s="1136">
        <v>0</v>
      </c>
      <c r="E120" s="1136">
        <v>0</v>
      </c>
      <c r="F120" s="1136">
        <v>0</v>
      </c>
      <c r="G120" s="1136">
        <v>0</v>
      </c>
      <c r="H120" s="1145"/>
      <c r="I120" s="1145"/>
      <c r="J120" s="1145"/>
      <c r="K120" s="1145"/>
    </row>
    <row r="121" spans="1:11" ht="14.1" customHeight="1" x14ac:dyDescent="0.25">
      <c r="A121" s="1145"/>
      <c r="B121" s="1145"/>
      <c r="C121" s="1135" t="s">
        <v>1061</v>
      </c>
      <c r="D121" s="1136">
        <v>0</v>
      </c>
      <c r="E121" s="1136">
        <v>53800000</v>
      </c>
      <c r="F121" s="1136">
        <v>64975000</v>
      </c>
      <c r="G121" s="1136">
        <v>150204695</v>
      </c>
      <c r="H121" s="1145"/>
      <c r="I121" s="1145"/>
      <c r="J121" s="1145"/>
      <c r="K121" s="1145"/>
    </row>
    <row r="122" spans="1:11" ht="14.1" customHeight="1" x14ac:dyDescent="0.25">
      <c r="A122" s="1145"/>
      <c r="B122" s="1145"/>
      <c r="C122" s="1135" t="s">
        <v>1048</v>
      </c>
      <c r="D122" s="1136">
        <v>0</v>
      </c>
      <c r="E122" s="1136">
        <v>53800000</v>
      </c>
      <c r="F122" s="1136">
        <v>64975000</v>
      </c>
      <c r="G122" s="1136">
        <v>150204695</v>
      </c>
      <c r="H122" s="1145"/>
      <c r="I122" s="1145"/>
      <c r="J122" s="1145"/>
      <c r="K122" s="1145"/>
    </row>
    <row r="123" spans="1:11" ht="14.1" customHeight="1" x14ac:dyDescent="0.25">
      <c r="A123" s="1145"/>
      <c r="B123" s="1145"/>
      <c r="C123" s="1135" t="s">
        <v>1057</v>
      </c>
      <c r="D123" s="1136">
        <v>0</v>
      </c>
      <c r="E123" s="1136">
        <v>0</v>
      </c>
      <c r="F123" s="1136">
        <v>0</v>
      </c>
      <c r="G123" s="1136">
        <v>0</v>
      </c>
      <c r="H123" s="1145"/>
      <c r="I123" s="1145"/>
      <c r="J123" s="1145"/>
      <c r="K123" s="1145"/>
    </row>
    <row r="124" spans="1:11" ht="14.1" customHeight="1" x14ac:dyDescent="0.25">
      <c r="A124" s="1145"/>
      <c r="B124" s="1145"/>
      <c r="C124" s="1135" t="s">
        <v>1058</v>
      </c>
      <c r="D124" s="1136">
        <v>0</v>
      </c>
      <c r="E124" s="1136">
        <v>0</v>
      </c>
      <c r="F124" s="1136">
        <v>0</v>
      </c>
      <c r="G124" s="1136">
        <v>0</v>
      </c>
      <c r="H124" s="1145"/>
      <c r="I124" s="1145"/>
      <c r="J124" s="1145"/>
      <c r="K124" s="1145"/>
    </row>
    <row r="125" spans="1:11" ht="14.1" customHeight="1" x14ac:dyDescent="0.25">
      <c r="A125" s="1145"/>
      <c r="B125" s="1145"/>
      <c r="C125" s="1135" t="s">
        <v>1059</v>
      </c>
      <c r="D125" s="1136">
        <v>0</v>
      </c>
      <c r="E125" s="1136">
        <v>0</v>
      </c>
      <c r="F125" s="1136">
        <v>0</v>
      </c>
      <c r="G125" s="1136">
        <v>0</v>
      </c>
      <c r="H125" s="1145"/>
      <c r="I125" s="1145"/>
      <c r="J125" s="1145"/>
      <c r="K125" s="1145"/>
    </row>
    <row r="126" spans="1:11" ht="14.1" customHeight="1" x14ac:dyDescent="0.25">
      <c r="A126" s="1145"/>
      <c r="B126" s="1145"/>
      <c r="C126" s="1135" t="s">
        <v>1060</v>
      </c>
      <c r="D126" s="1136">
        <v>0</v>
      </c>
      <c r="E126" s="1136">
        <v>0</v>
      </c>
      <c r="F126" s="1136">
        <v>0</v>
      </c>
      <c r="G126" s="1136">
        <v>0</v>
      </c>
      <c r="H126" s="1145"/>
      <c r="I126" s="1145"/>
      <c r="J126" s="1145"/>
      <c r="K126" s="1145"/>
    </row>
    <row r="127" spans="1:11" ht="14.1" customHeight="1" x14ac:dyDescent="0.25">
      <c r="A127" s="1145"/>
      <c r="B127" s="1145"/>
      <c r="C127" s="1135" t="s">
        <v>1062</v>
      </c>
      <c r="D127" s="1136">
        <v>0</v>
      </c>
      <c r="E127" s="1136">
        <v>0</v>
      </c>
      <c r="F127" s="1136">
        <v>0</v>
      </c>
      <c r="G127" s="1136">
        <v>0</v>
      </c>
      <c r="H127" s="1145"/>
      <c r="I127" s="1145"/>
      <c r="J127" s="1145"/>
      <c r="K127" s="1145"/>
    </row>
    <row r="128" spans="1:11" ht="14.1" customHeight="1" x14ac:dyDescent="0.25">
      <c r="A128" s="1145"/>
      <c r="B128" s="1145"/>
      <c r="C128" s="1135" t="s">
        <v>1048</v>
      </c>
      <c r="D128" s="1136">
        <v>0</v>
      </c>
      <c r="E128" s="1136">
        <v>0</v>
      </c>
      <c r="F128" s="1136">
        <v>0</v>
      </c>
      <c r="G128" s="1136">
        <v>0</v>
      </c>
      <c r="H128" s="1145"/>
      <c r="I128" s="1145"/>
      <c r="J128" s="1145"/>
      <c r="K128" s="1145"/>
    </row>
    <row r="129" spans="1:11" ht="14.1" customHeight="1" x14ac:dyDescent="0.25">
      <c r="A129" s="1145"/>
      <c r="B129" s="1145"/>
      <c r="C129" s="1135" t="s">
        <v>1057</v>
      </c>
      <c r="D129" s="1136">
        <v>0</v>
      </c>
      <c r="E129" s="1136">
        <v>0</v>
      </c>
      <c r="F129" s="1136">
        <v>0</v>
      </c>
      <c r="G129" s="1136">
        <v>0</v>
      </c>
      <c r="H129" s="1145"/>
      <c r="I129" s="1145"/>
      <c r="J129" s="1145"/>
      <c r="K129" s="1145"/>
    </row>
    <row r="130" spans="1:11" ht="14.1" customHeight="1" x14ac:dyDescent="0.25">
      <c r="A130" s="1145"/>
      <c r="B130" s="1145"/>
      <c r="C130" s="1135" t="s">
        <v>1058</v>
      </c>
      <c r="D130" s="1136">
        <v>0</v>
      </c>
      <c r="E130" s="1136">
        <v>0</v>
      </c>
      <c r="F130" s="1136">
        <v>0</v>
      </c>
      <c r="G130" s="1136">
        <v>0</v>
      </c>
      <c r="H130" s="1145"/>
      <c r="I130" s="1145"/>
      <c r="J130" s="1145"/>
      <c r="K130" s="1145"/>
    </row>
    <row r="131" spans="1:11" ht="14.1" customHeight="1" x14ac:dyDescent="0.25">
      <c r="A131" s="1145"/>
      <c r="B131" s="1145"/>
      <c r="C131" s="1135" t="s">
        <v>1059</v>
      </c>
      <c r="D131" s="1136">
        <v>0</v>
      </c>
      <c r="E131" s="1136">
        <v>0</v>
      </c>
      <c r="F131" s="1136">
        <v>0</v>
      </c>
      <c r="G131" s="1136">
        <v>0</v>
      </c>
      <c r="H131" s="1145"/>
      <c r="I131" s="1145"/>
      <c r="J131" s="1145"/>
      <c r="K131" s="1145"/>
    </row>
    <row r="132" spans="1:11" ht="14.1" customHeight="1" x14ac:dyDescent="0.25">
      <c r="A132" s="1145"/>
      <c r="B132" s="1145"/>
      <c r="C132" s="1135" t="s">
        <v>1060</v>
      </c>
      <c r="D132" s="1136">
        <v>0</v>
      </c>
      <c r="E132" s="1136">
        <v>0</v>
      </c>
      <c r="F132" s="1136">
        <v>0</v>
      </c>
      <c r="G132" s="1136">
        <v>0</v>
      </c>
      <c r="H132" s="1145"/>
      <c r="I132" s="1145"/>
      <c r="J132" s="1145"/>
      <c r="K132" s="1145"/>
    </row>
    <row r="133" spans="1:11" ht="14.1" customHeight="1" x14ac:dyDescent="0.25">
      <c r="A133" s="1145"/>
      <c r="B133" s="1145"/>
      <c r="C133" s="1135" t="s">
        <v>1063</v>
      </c>
      <c r="D133" s="1136">
        <v>0</v>
      </c>
      <c r="E133" s="1136">
        <v>0</v>
      </c>
      <c r="F133" s="1136">
        <v>0</v>
      </c>
      <c r="G133" s="1136">
        <v>0</v>
      </c>
      <c r="H133" s="1145"/>
      <c r="I133" s="1145"/>
      <c r="J133" s="1145"/>
      <c r="K133" s="1145"/>
    </row>
    <row r="134" spans="1:11" ht="14.1" customHeight="1" x14ac:dyDescent="0.25">
      <c r="A134" s="1145"/>
      <c r="B134" s="1145"/>
      <c r="C134" s="1135" t="s">
        <v>1064</v>
      </c>
      <c r="D134" s="1136">
        <v>0</v>
      </c>
      <c r="E134" s="1136">
        <v>0</v>
      </c>
      <c r="F134" s="1136">
        <v>0</v>
      </c>
      <c r="G134" s="1136">
        <v>0</v>
      </c>
      <c r="H134" s="1145"/>
      <c r="I134" s="1145"/>
      <c r="J134" s="1145"/>
      <c r="K134" s="1145"/>
    </row>
    <row r="135" spans="1:11" ht="14.1" customHeight="1" x14ac:dyDescent="0.25">
      <c r="A135" s="1145"/>
      <c r="B135" s="1145"/>
      <c r="C135" s="1137" t="s">
        <v>572</v>
      </c>
      <c r="D135" s="1136">
        <v>0</v>
      </c>
      <c r="E135" s="1136">
        <v>53800000</v>
      </c>
      <c r="F135" s="1136">
        <v>64975000</v>
      </c>
      <c r="G135" s="1136">
        <v>150204695</v>
      </c>
      <c r="H135" s="1145"/>
      <c r="I135" s="1145"/>
      <c r="J135" s="1145"/>
      <c r="K135" s="1145"/>
    </row>
    <row r="136" spans="1:11" ht="14.1" customHeight="1" x14ac:dyDescent="0.25">
      <c r="A136" s="1145"/>
      <c r="B136" s="1145"/>
      <c r="C136" s="1129" t="s">
        <v>1022</v>
      </c>
      <c r="D136" s="1252" t="s">
        <v>1829</v>
      </c>
      <c r="E136" s="1253"/>
      <c r="F136" s="1253"/>
      <c r="G136" s="1253"/>
      <c r="H136" s="1145"/>
      <c r="I136" s="1145"/>
      <c r="J136" s="1145"/>
      <c r="K136" s="1145"/>
    </row>
    <row r="137" spans="1:11" ht="14.1" customHeight="1" x14ac:dyDescent="0.25">
      <c r="A137" s="1145"/>
      <c r="B137" s="1145"/>
      <c r="C137" s="1130" t="s">
        <v>1024</v>
      </c>
      <c r="D137" s="1254" t="s">
        <v>1830</v>
      </c>
      <c r="E137" s="1255"/>
      <c r="F137" s="1255"/>
      <c r="G137" s="1255"/>
      <c r="H137" s="1145"/>
      <c r="I137" s="1145"/>
      <c r="J137" s="1145"/>
      <c r="K137" s="1145"/>
    </row>
    <row r="138" spans="1:11" ht="14.1" customHeight="1" x14ac:dyDescent="0.25">
      <c r="A138" s="1145"/>
      <c r="B138" s="1145"/>
      <c r="C138" s="1130" t="s">
        <v>31</v>
      </c>
      <c r="D138" s="1254" t="s">
        <v>1831</v>
      </c>
      <c r="E138" s="1255"/>
      <c r="F138" s="1255"/>
      <c r="G138" s="1255"/>
      <c r="H138" s="1145"/>
      <c r="I138" s="1145"/>
      <c r="J138" s="1145"/>
      <c r="K138" s="1145"/>
    </row>
    <row r="139" spans="1:11" ht="15" customHeight="1" x14ac:dyDescent="0.25">
      <c r="A139" s="1145"/>
      <c r="B139" s="1145"/>
      <c r="C139" s="1146"/>
      <c r="D139" s="1132">
        <v>2024</v>
      </c>
      <c r="E139" s="1132">
        <v>2025</v>
      </c>
      <c r="F139" s="1132">
        <v>2026</v>
      </c>
      <c r="G139" s="1132">
        <v>2027</v>
      </c>
      <c r="H139" s="1145"/>
      <c r="I139" s="1145"/>
      <c r="J139" s="1145"/>
      <c r="K139" s="1145"/>
    </row>
    <row r="140" spans="1:11" ht="15" customHeight="1" x14ac:dyDescent="0.25">
      <c r="A140" s="1145"/>
      <c r="B140" s="1145"/>
      <c r="C140" s="1147"/>
      <c r="D140" s="1134" t="s">
        <v>13</v>
      </c>
      <c r="E140" s="1134" t="s">
        <v>14</v>
      </c>
      <c r="F140" s="1134" t="s">
        <v>14</v>
      </c>
      <c r="G140" s="1134" t="s">
        <v>14</v>
      </c>
      <c r="H140" s="1145"/>
      <c r="I140" s="1145"/>
      <c r="J140" s="1145"/>
      <c r="K140" s="1145"/>
    </row>
    <row r="141" spans="1:11" ht="14.1" customHeight="1" x14ac:dyDescent="0.25">
      <c r="A141" s="1145"/>
      <c r="B141" s="1145"/>
      <c r="C141" s="1123" t="s">
        <v>33</v>
      </c>
      <c r="D141" s="1127" t="s">
        <v>1092</v>
      </c>
      <c r="E141" s="1127" t="s">
        <v>1092</v>
      </c>
      <c r="F141" s="1127" t="s">
        <v>1092</v>
      </c>
      <c r="G141" s="1127" t="s">
        <v>1092</v>
      </c>
      <c r="H141" s="1145"/>
      <c r="I141" s="1145"/>
      <c r="J141" s="1145"/>
      <c r="K141" s="1145"/>
    </row>
    <row r="142" spans="1:11" ht="14.1" customHeight="1" x14ac:dyDescent="0.25">
      <c r="A142" s="1145"/>
      <c r="B142" s="1145"/>
      <c r="C142" s="1123" t="s">
        <v>1029</v>
      </c>
      <c r="D142" s="1127" t="s">
        <v>1152</v>
      </c>
      <c r="E142" s="1127" t="s">
        <v>1574</v>
      </c>
      <c r="F142" s="1127" t="s">
        <v>1832</v>
      </c>
      <c r="G142" s="1127" t="s">
        <v>1833</v>
      </c>
      <c r="H142" s="1145"/>
      <c r="I142" s="1145"/>
      <c r="J142" s="1145"/>
      <c r="K142" s="1145"/>
    </row>
    <row r="143" spans="1:11" ht="14.1" customHeight="1" x14ac:dyDescent="0.25">
      <c r="A143" s="1145"/>
      <c r="B143" s="1145"/>
      <c r="C143" s="1123" t="s">
        <v>1032</v>
      </c>
      <c r="D143" s="1127" t="s">
        <v>1152</v>
      </c>
      <c r="E143" s="1127" t="s">
        <v>1574</v>
      </c>
      <c r="F143" s="1127" t="s">
        <v>1832</v>
      </c>
      <c r="G143" s="1127" t="s">
        <v>1833</v>
      </c>
      <c r="H143" s="1145"/>
      <c r="I143" s="1145"/>
      <c r="J143" s="1145"/>
      <c r="K143" s="1145"/>
    </row>
    <row r="144" spans="1:11" ht="14.1" customHeight="1" x14ac:dyDescent="0.25">
      <c r="A144" s="1145"/>
      <c r="B144" s="1145"/>
      <c r="C144" s="1123" t="s">
        <v>1037</v>
      </c>
      <c r="D144" s="1127" t="s">
        <v>1038</v>
      </c>
      <c r="E144" s="1127" t="s">
        <v>1039</v>
      </c>
      <c r="F144" s="1127" t="s">
        <v>1039</v>
      </c>
      <c r="G144" s="1127" t="s">
        <v>1039</v>
      </c>
      <c r="H144" s="1145"/>
      <c r="I144" s="1145"/>
      <c r="J144" s="1145"/>
      <c r="K144" s="1145"/>
    </row>
    <row r="145" spans="1:11" ht="14.1" customHeight="1" x14ac:dyDescent="0.25">
      <c r="A145" s="1145"/>
      <c r="B145" s="1145"/>
      <c r="C145" s="1123" t="s">
        <v>1042</v>
      </c>
      <c r="D145" s="1127" t="s">
        <v>1038</v>
      </c>
      <c r="E145" s="1127" t="s">
        <v>1834</v>
      </c>
      <c r="F145" s="1127" t="s">
        <v>1835</v>
      </c>
      <c r="G145" s="1127" t="s">
        <v>1836</v>
      </c>
      <c r="H145" s="1145"/>
      <c r="I145" s="1145"/>
      <c r="J145" s="1145"/>
      <c r="K145" s="1145"/>
    </row>
    <row r="146" spans="1:11" ht="14.1" customHeight="1" x14ac:dyDescent="0.25">
      <c r="A146" s="1145"/>
      <c r="B146" s="1145"/>
      <c r="C146" s="1123" t="s">
        <v>39</v>
      </c>
      <c r="D146" s="1127" t="s">
        <v>1038</v>
      </c>
      <c r="E146" s="1127" t="s">
        <v>1834</v>
      </c>
      <c r="F146" s="1127" t="s">
        <v>1835</v>
      </c>
      <c r="G146" s="1127" t="s">
        <v>1836</v>
      </c>
      <c r="H146" s="1145"/>
      <c r="I146" s="1145"/>
      <c r="J146" s="1145"/>
      <c r="K146" s="1145"/>
    </row>
    <row r="147" spans="1:11" ht="14.1" customHeight="1" x14ac:dyDescent="0.25">
      <c r="A147" s="1145"/>
      <c r="B147" s="1145"/>
      <c r="C147" s="1250" t="s">
        <v>1046</v>
      </c>
      <c r="D147" s="1251"/>
      <c r="E147" s="1251"/>
      <c r="F147" s="1251"/>
      <c r="G147" s="1251"/>
      <c r="H147" s="1145"/>
      <c r="I147" s="1145"/>
      <c r="J147" s="1145"/>
      <c r="K147" s="1145"/>
    </row>
    <row r="148" spans="1:11" ht="14.1" customHeight="1" x14ac:dyDescent="0.25">
      <c r="A148" s="1145"/>
      <c r="B148" s="1145"/>
      <c r="C148" s="1146"/>
      <c r="D148" s="1132">
        <v>2024</v>
      </c>
      <c r="E148" s="1132">
        <v>2025</v>
      </c>
      <c r="F148" s="1132">
        <v>2026</v>
      </c>
      <c r="G148" s="1132">
        <v>2027</v>
      </c>
      <c r="H148" s="1145"/>
      <c r="I148" s="1145"/>
      <c r="J148" s="1145"/>
      <c r="K148" s="1145"/>
    </row>
    <row r="149" spans="1:11" ht="14.1" customHeight="1" x14ac:dyDescent="0.25">
      <c r="A149" s="1145"/>
      <c r="B149" s="1145"/>
      <c r="C149" s="1147"/>
      <c r="D149" s="1134" t="s">
        <v>13</v>
      </c>
      <c r="E149" s="1134" t="s">
        <v>14</v>
      </c>
      <c r="F149" s="1134" t="s">
        <v>14</v>
      </c>
      <c r="G149" s="1134" t="s">
        <v>14</v>
      </c>
      <c r="H149" s="1145"/>
      <c r="I149" s="1145"/>
      <c r="J149" s="1145"/>
      <c r="K149" s="1145"/>
    </row>
    <row r="150" spans="1:11" ht="14.1" customHeight="1" x14ac:dyDescent="0.25">
      <c r="A150" s="1145"/>
      <c r="B150" s="1145"/>
      <c r="C150" s="1135" t="s">
        <v>1047</v>
      </c>
      <c r="D150" s="1136">
        <v>0</v>
      </c>
      <c r="E150" s="1136">
        <v>0</v>
      </c>
      <c r="F150" s="1136">
        <v>0</v>
      </c>
      <c r="G150" s="1136">
        <v>0</v>
      </c>
      <c r="H150" s="1145"/>
      <c r="I150" s="1145"/>
      <c r="J150" s="1145"/>
      <c r="K150" s="1145"/>
    </row>
    <row r="151" spans="1:11" ht="14.1" customHeight="1" x14ac:dyDescent="0.25">
      <c r="A151" s="1145"/>
      <c r="B151" s="1145"/>
      <c r="C151" s="1135" t="s">
        <v>1048</v>
      </c>
      <c r="D151" s="1136">
        <v>0</v>
      </c>
      <c r="E151" s="1136">
        <v>0</v>
      </c>
      <c r="F151" s="1136">
        <v>0</v>
      </c>
      <c r="G151" s="1136">
        <v>0</v>
      </c>
      <c r="H151" s="1145"/>
      <c r="I151" s="1145"/>
      <c r="J151" s="1145"/>
      <c r="K151" s="1145"/>
    </row>
    <row r="152" spans="1:11" ht="14.1" customHeight="1" x14ac:dyDescent="0.25">
      <c r="A152" s="1145"/>
      <c r="B152" s="1145"/>
      <c r="C152" s="1135" t="s">
        <v>1049</v>
      </c>
      <c r="D152" s="1136">
        <v>0</v>
      </c>
      <c r="E152" s="1136">
        <v>0</v>
      </c>
      <c r="F152" s="1136">
        <v>0</v>
      </c>
      <c r="G152" s="1136">
        <v>0</v>
      </c>
      <c r="H152" s="1145"/>
      <c r="I152" s="1145"/>
      <c r="J152" s="1145"/>
      <c r="K152" s="1145"/>
    </row>
    <row r="153" spans="1:11" ht="14.1" customHeight="1" x14ac:dyDescent="0.25">
      <c r="A153" s="1145"/>
      <c r="B153" s="1145"/>
      <c r="C153" s="1135" t="s">
        <v>1050</v>
      </c>
      <c r="D153" s="1136">
        <v>0</v>
      </c>
      <c r="E153" s="1136">
        <v>0</v>
      </c>
      <c r="F153" s="1136">
        <v>0</v>
      </c>
      <c r="G153" s="1136">
        <v>0</v>
      </c>
      <c r="H153" s="1145"/>
      <c r="I153" s="1145"/>
      <c r="J153" s="1145"/>
      <c r="K153" s="1145"/>
    </row>
    <row r="154" spans="1:11" ht="14.1" customHeight="1" x14ac:dyDescent="0.25">
      <c r="A154" s="1145"/>
      <c r="B154" s="1145"/>
      <c r="C154" s="1135" t="s">
        <v>1048</v>
      </c>
      <c r="D154" s="1136">
        <v>0</v>
      </c>
      <c r="E154" s="1136">
        <v>0</v>
      </c>
      <c r="F154" s="1136">
        <v>0</v>
      </c>
      <c r="G154" s="1136">
        <v>0</v>
      </c>
      <c r="H154" s="1145"/>
      <c r="I154" s="1145"/>
      <c r="J154" s="1145"/>
      <c r="K154" s="1145"/>
    </row>
    <row r="155" spans="1:11" ht="14.1" customHeight="1" x14ac:dyDescent="0.25">
      <c r="A155" s="1145"/>
      <c r="B155" s="1145"/>
      <c r="C155" s="1135" t="s">
        <v>1049</v>
      </c>
      <c r="D155" s="1136">
        <v>0</v>
      </c>
      <c r="E155" s="1136">
        <v>0</v>
      </c>
      <c r="F155" s="1136">
        <v>0</v>
      </c>
      <c r="G155" s="1136">
        <v>0</v>
      </c>
      <c r="H155" s="1145"/>
      <c r="I155" s="1145"/>
      <c r="J155" s="1145"/>
      <c r="K155" s="1145"/>
    </row>
    <row r="156" spans="1:11" ht="14.1" customHeight="1" x14ac:dyDescent="0.25">
      <c r="A156" s="1145"/>
      <c r="B156" s="1145"/>
      <c r="C156" s="1135" t="s">
        <v>1051</v>
      </c>
      <c r="D156" s="1136">
        <v>0</v>
      </c>
      <c r="E156" s="1136">
        <v>0</v>
      </c>
      <c r="F156" s="1136">
        <v>0</v>
      </c>
      <c r="G156" s="1136">
        <v>0</v>
      </c>
      <c r="H156" s="1145"/>
      <c r="I156" s="1145"/>
      <c r="J156" s="1145"/>
      <c r="K156" s="1145"/>
    </row>
    <row r="157" spans="1:11" ht="14.1" customHeight="1" x14ac:dyDescent="0.25">
      <c r="A157" s="1145"/>
      <c r="B157" s="1145"/>
      <c r="C157" s="1135" t="s">
        <v>1048</v>
      </c>
      <c r="D157" s="1136">
        <v>0</v>
      </c>
      <c r="E157" s="1136">
        <v>0</v>
      </c>
      <c r="F157" s="1136">
        <v>0</v>
      </c>
      <c r="G157" s="1136">
        <v>0</v>
      </c>
      <c r="H157" s="1145"/>
      <c r="I157" s="1145"/>
      <c r="J157" s="1145"/>
      <c r="K157" s="1145"/>
    </row>
    <row r="158" spans="1:11" ht="14.1" customHeight="1" x14ac:dyDescent="0.25">
      <c r="A158" s="1145"/>
      <c r="B158" s="1145"/>
      <c r="C158" s="1135" t="s">
        <v>1049</v>
      </c>
      <c r="D158" s="1136">
        <v>0</v>
      </c>
      <c r="E158" s="1136">
        <v>0</v>
      </c>
      <c r="F158" s="1136">
        <v>0</v>
      </c>
      <c r="G158" s="1136">
        <v>0</v>
      </c>
      <c r="H158" s="1145"/>
      <c r="I158" s="1145"/>
      <c r="J158" s="1145"/>
      <c r="K158" s="1145"/>
    </row>
    <row r="159" spans="1:11" ht="14.1" customHeight="1" x14ac:dyDescent="0.25">
      <c r="A159" s="1145"/>
      <c r="B159" s="1145"/>
      <c r="C159" s="1135" t="s">
        <v>1052</v>
      </c>
      <c r="D159" s="1136">
        <v>0</v>
      </c>
      <c r="E159" s="1136">
        <v>0</v>
      </c>
      <c r="F159" s="1136">
        <v>0</v>
      </c>
      <c r="G159" s="1136">
        <v>0</v>
      </c>
      <c r="H159" s="1145"/>
      <c r="I159" s="1145"/>
      <c r="J159" s="1145"/>
      <c r="K159" s="1145"/>
    </row>
    <row r="160" spans="1:11" ht="14.1" customHeight="1" x14ac:dyDescent="0.25">
      <c r="A160" s="1145"/>
      <c r="B160" s="1145"/>
      <c r="C160" s="1135" t="s">
        <v>1048</v>
      </c>
      <c r="D160" s="1136">
        <v>0</v>
      </c>
      <c r="E160" s="1136">
        <v>0</v>
      </c>
      <c r="F160" s="1136">
        <v>0</v>
      </c>
      <c r="G160" s="1136">
        <v>0</v>
      </c>
      <c r="H160" s="1145"/>
      <c r="I160" s="1145"/>
      <c r="J160" s="1145"/>
      <c r="K160" s="1145"/>
    </row>
    <row r="161" spans="1:11" ht="14.1" customHeight="1" x14ac:dyDescent="0.25">
      <c r="A161" s="1145"/>
      <c r="B161" s="1145"/>
      <c r="C161" s="1135" t="s">
        <v>1049</v>
      </c>
      <c r="D161" s="1136">
        <v>0</v>
      </c>
      <c r="E161" s="1136">
        <v>0</v>
      </c>
      <c r="F161" s="1136">
        <v>0</v>
      </c>
      <c r="G161" s="1136">
        <v>0</v>
      </c>
      <c r="H161" s="1145"/>
      <c r="I161" s="1145"/>
      <c r="J161" s="1145"/>
      <c r="K161" s="1145"/>
    </row>
    <row r="162" spans="1:11" ht="14.1" customHeight="1" x14ac:dyDescent="0.25">
      <c r="A162" s="1145"/>
      <c r="B162" s="1145"/>
      <c r="C162" s="1135" t="s">
        <v>1053</v>
      </c>
      <c r="D162" s="1136">
        <v>0</v>
      </c>
      <c r="E162" s="1136">
        <v>0</v>
      </c>
      <c r="F162" s="1136">
        <v>0</v>
      </c>
      <c r="G162" s="1136">
        <v>0</v>
      </c>
      <c r="H162" s="1145"/>
      <c r="I162" s="1145"/>
      <c r="J162" s="1145"/>
      <c r="K162" s="1145"/>
    </row>
    <row r="163" spans="1:11" ht="14.1" customHeight="1" x14ac:dyDescent="0.25">
      <c r="A163" s="1145"/>
      <c r="B163" s="1145"/>
      <c r="C163" s="1135" t="s">
        <v>1048</v>
      </c>
      <c r="D163" s="1136">
        <v>0</v>
      </c>
      <c r="E163" s="1136">
        <v>0</v>
      </c>
      <c r="F163" s="1136">
        <v>0</v>
      </c>
      <c r="G163" s="1136">
        <v>0</v>
      </c>
      <c r="H163" s="1145"/>
      <c r="I163" s="1145"/>
      <c r="J163" s="1145"/>
      <c r="K163" s="1145"/>
    </row>
    <row r="164" spans="1:11" ht="14.1" customHeight="1" x14ac:dyDescent="0.25">
      <c r="A164" s="1145"/>
      <c r="B164" s="1145"/>
      <c r="C164" s="1135" t="s">
        <v>1049</v>
      </c>
      <c r="D164" s="1136">
        <v>0</v>
      </c>
      <c r="E164" s="1136">
        <v>0</v>
      </c>
      <c r="F164" s="1136">
        <v>0</v>
      </c>
      <c r="G164" s="1136">
        <v>0</v>
      </c>
      <c r="H164" s="1145"/>
      <c r="I164" s="1145"/>
      <c r="J164" s="1145"/>
      <c r="K164" s="1145"/>
    </row>
    <row r="165" spans="1:11" ht="14.1" customHeight="1" x14ac:dyDescent="0.25">
      <c r="A165" s="1145"/>
      <c r="B165" s="1145"/>
      <c r="C165" s="1135" t="s">
        <v>1054</v>
      </c>
      <c r="D165" s="1136">
        <v>0</v>
      </c>
      <c r="E165" s="1136">
        <v>0</v>
      </c>
      <c r="F165" s="1136">
        <v>0</v>
      </c>
      <c r="G165" s="1136">
        <v>0</v>
      </c>
      <c r="H165" s="1145"/>
      <c r="I165" s="1145"/>
      <c r="J165" s="1145"/>
      <c r="K165" s="1145"/>
    </row>
    <row r="166" spans="1:11" ht="14.1" customHeight="1" x14ac:dyDescent="0.25">
      <c r="A166" s="1145"/>
      <c r="B166" s="1145"/>
      <c r="C166" s="1135" t="s">
        <v>1048</v>
      </c>
      <c r="D166" s="1136">
        <v>0</v>
      </c>
      <c r="E166" s="1136">
        <v>0</v>
      </c>
      <c r="F166" s="1136">
        <v>0</v>
      </c>
      <c r="G166" s="1136">
        <v>0</v>
      </c>
      <c r="H166" s="1145"/>
      <c r="I166" s="1145"/>
      <c r="J166" s="1145"/>
      <c r="K166" s="1145"/>
    </row>
    <row r="167" spans="1:11" ht="14.1" customHeight="1" x14ac:dyDescent="0.25">
      <c r="A167" s="1145"/>
      <c r="B167" s="1145"/>
      <c r="C167" s="1135" t="s">
        <v>1049</v>
      </c>
      <c r="D167" s="1136">
        <v>0</v>
      </c>
      <c r="E167" s="1136">
        <v>0</v>
      </c>
      <c r="F167" s="1136">
        <v>0</v>
      </c>
      <c r="G167" s="1136">
        <v>0</v>
      </c>
      <c r="H167" s="1145"/>
      <c r="I167" s="1145"/>
      <c r="J167" s="1145"/>
      <c r="K167" s="1145"/>
    </row>
    <row r="168" spans="1:11" ht="14.1" customHeight="1" x14ac:dyDescent="0.25">
      <c r="A168" s="1145"/>
      <c r="B168" s="1145"/>
      <c r="C168" s="1135" t="s">
        <v>1055</v>
      </c>
      <c r="D168" s="1136">
        <v>0</v>
      </c>
      <c r="E168" s="1136">
        <v>0</v>
      </c>
      <c r="F168" s="1136">
        <v>0</v>
      </c>
      <c r="G168" s="1136">
        <v>0</v>
      </c>
      <c r="H168" s="1145"/>
      <c r="I168" s="1145"/>
      <c r="J168" s="1145"/>
      <c r="K168" s="1145"/>
    </row>
    <row r="169" spans="1:11" ht="14.1" customHeight="1" x14ac:dyDescent="0.25">
      <c r="A169" s="1145"/>
      <c r="B169" s="1145"/>
      <c r="C169" s="1135" t="s">
        <v>1048</v>
      </c>
      <c r="D169" s="1136">
        <v>0</v>
      </c>
      <c r="E169" s="1136">
        <v>0</v>
      </c>
      <c r="F169" s="1136">
        <v>0</v>
      </c>
      <c r="G169" s="1136">
        <v>0</v>
      </c>
      <c r="H169" s="1145"/>
      <c r="I169" s="1145"/>
      <c r="J169" s="1145"/>
      <c r="K169" s="1145"/>
    </row>
    <row r="170" spans="1:11" ht="14.1" customHeight="1" x14ac:dyDescent="0.25">
      <c r="A170" s="1145"/>
      <c r="B170" s="1145"/>
      <c r="C170" s="1135" t="s">
        <v>1049</v>
      </c>
      <c r="D170" s="1136">
        <v>0</v>
      </c>
      <c r="E170" s="1136">
        <v>0</v>
      </c>
      <c r="F170" s="1136">
        <v>0</v>
      </c>
      <c r="G170" s="1136">
        <v>0</v>
      </c>
      <c r="H170" s="1145"/>
      <c r="I170" s="1145"/>
      <c r="J170" s="1145"/>
      <c r="K170" s="1145"/>
    </row>
    <row r="171" spans="1:11" ht="14.1" customHeight="1" x14ac:dyDescent="0.25">
      <c r="A171" s="1145"/>
      <c r="B171" s="1145"/>
      <c r="C171" s="1135" t="s">
        <v>1056</v>
      </c>
      <c r="D171" s="1136">
        <v>0</v>
      </c>
      <c r="E171" s="1136">
        <v>0</v>
      </c>
      <c r="F171" s="1136">
        <v>0</v>
      </c>
      <c r="G171" s="1136">
        <v>0</v>
      </c>
      <c r="H171" s="1145"/>
      <c r="I171" s="1145"/>
      <c r="J171" s="1145"/>
      <c r="K171" s="1145"/>
    </row>
    <row r="172" spans="1:11" ht="14.1" customHeight="1" x14ac:dyDescent="0.25">
      <c r="A172" s="1145"/>
      <c r="B172" s="1145"/>
      <c r="C172" s="1135" t="s">
        <v>1048</v>
      </c>
      <c r="D172" s="1136">
        <v>0</v>
      </c>
      <c r="E172" s="1136">
        <v>0</v>
      </c>
      <c r="F172" s="1136">
        <v>0</v>
      </c>
      <c r="G172" s="1136">
        <v>0</v>
      </c>
      <c r="H172" s="1145"/>
      <c r="I172" s="1145"/>
      <c r="J172" s="1145"/>
      <c r="K172" s="1145"/>
    </row>
    <row r="173" spans="1:11" ht="14.1" customHeight="1" x14ac:dyDescent="0.25">
      <c r="A173" s="1145"/>
      <c r="B173" s="1145"/>
      <c r="C173" s="1135" t="s">
        <v>1057</v>
      </c>
      <c r="D173" s="1136">
        <v>0</v>
      </c>
      <c r="E173" s="1136">
        <v>0</v>
      </c>
      <c r="F173" s="1136">
        <v>0</v>
      </c>
      <c r="G173" s="1136">
        <v>0</v>
      </c>
      <c r="H173" s="1145"/>
      <c r="I173" s="1145"/>
      <c r="J173" s="1145"/>
      <c r="K173" s="1145"/>
    </row>
    <row r="174" spans="1:11" ht="14.1" customHeight="1" x14ac:dyDescent="0.25">
      <c r="A174" s="1145"/>
      <c r="B174" s="1145"/>
      <c r="C174" s="1135" t="s">
        <v>1058</v>
      </c>
      <c r="D174" s="1136">
        <v>0</v>
      </c>
      <c r="E174" s="1136">
        <v>0</v>
      </c>
      <c r="F174" s="1136">
        <v>0</v>
      </c>
      <c r="G174" s="1136">
        <v>0</v>
      </c>
      <c r="H174" s="1145"/>
      <c r="I174" s="1145"/>
      <c r="J174" s="1145"/>
      <c r="K174" s="1145"/>
    </row>
    <row r="175" spans="1:11" ht="14.1" customHeight="1" x14ac:dyDescent="0.25">
      <c r="A175" s="1145"/>
      <c r="B175" s="1145"/>
      <c r="C175" s="1135" t="s">
        <v>1059</v>
      </c>
      <c r="D175" s="1136">
        <v>0</v>
      </c>
      <c r="E175" s="1136">
        <v>0</v>
      </c>
      <c r="F175" s="1136">
        <v>0</v>
      </c>
      <c r="G175" s="1136">
        <v>0</v>
      </c>
      <c r="H175" s="1145"/>
      <c r="I175" s="1145"/>
      <c r="J175" s="1145"/>
      <c r="K175" s="1145"/>
    </row>
    <row r="176" spans="1:11" ht="14.1" customHeight="1" x14ac:dyDescent="0.25">
      <c r="A176" s="1145"/>
      <c r="B176" s="1145"/>
      <c r="C176" s="1135" t="s">
        <v>1060</v>
      </c>
      <c r="D176" s="1136">
        <v>0</v>
      </c>
      <c r="E176" s="1136">
        <v>0</v>
      </c>
      <c r="F176" s="1136">
        <v>0</v>
      </c>
      <c r="G176" s="1136">
        <v>0</v>
      </c>
      <c r="H176" s="1145"/>
      <c r="I176" s="1145"/>
      <c r="J176" s="1145"/>
      <c r="K176" s="1145"/>
    </row>
    <row r="177" spans="1:11" ht="14.1" customHeight="1" x14ac:dyDescent="0.25">
      <c r="A177" s="1145"/>
      <c r="B177" s="1145"/>
      <c r="C177" s="1135" t="s">
        <v>1061</v>
      </c>
      <c r="D177" s="1136">
        <v>0</v>
      </c>
      <c r="E177" s="1136">
        <v>650000</v>
      </c>
      <c r="F177" s="1136">
        <v>769854</v>
      </c>
      <c r="G177" s="1136">
        <v>1795305</v>
      </c>
      <c r="H177" s="1145"/>
      <c r="I177" s="1145"/>
      <c r="J177" s="1145"/>
      <c r="K177" s="1145"/>
    </row>
    <row r="178" spans="1:11" ht="14.1" customHeight="1" x14ac:dyDescent="0.25">
      <c r="A178" s="1145"/>
      <c r="B178" s="1145"/>
      <c r="C178" s="1135" t="s">
        <v>1048</v>
      </c>
      <c r="D178" s="1136">
        <v>0</v>
      </c>
      <c r="E178" s="1136">
        <v>650000</v>
      </c>
      <c r="F178" s="1136">
        <v>769854</v>
      </c>
      <c r="G178" s="1136">
        <v>1795305</v>
      </c>
      <c r="H178" s="1145"/>
      <c r="I178" s="1145"/>
      <c r="J178" s="1145"/>
      <c r="K178" s="1145"/>
    </row>
    <row r="179" spans="1:11" ht="14.1" customHeight="1" x14ac:dyDescent="0.25">
      <c r="A179" s="1145"/>
      <c r="B179" s="1145"/>
      <c r="C179" s="1135" t="s">
        <v>1057</v>
      </c>
      <c r="D179" s="1136">
        <v>0</v>
      </c>
      <c r="E179" s="1136">
        <v>0</v>
      </c>
      <c r="F179" s="1136">
        <v>0</v>
      </c>
      <c r="G179" s="1136">
        <v>0</v>
      </c>
      <c r="H179" s="1145"/>
      <c r="I179" s="1145"/>
      <c r="J179" s="1145"/>
      <c r="K179" s="1145"/>
    </row>
    <row r="180" spans="1:11" ht="14.1" customHeight="1" x14ac:dyDescent="0.25">
      <c r="A180" s="1145"/>
      <c r="B180" s="1145"/>
      <c r="C180" s="1135" t="s">
        <v>1058</v>
      </c>
      <c r="D180" s="1136">
        <v>0</v>
      </c>
      <c r="E180" s="1136">
        <v>0</v>
      </c>
      <c r="F180" s="1136">
        <v>0</v>
      </c>
      <c r="G180" s="1136">
        <v>0</v>
      </c>
      <c r="H180" s="1145"/>
      <c r="I180" s="1145"/>
      <c r="J180" s="1145"/>
      <c r="K180" s="1145"/>
    </row>
    <row r="181" spans="1:11" ht="14.1" customHeight="1" x14ac:dyDescent="0.25">
      <c r="A181" s="1145"/>
      <c r="B181" s="1145"/>
      <c r="C181" s="1135" t="s">
        <v>1059</v>
      </c>
      <c r="D181" s="1136">
        <v>0</v>
      </c>
      <c r="E181" s="1136">
        <v>0</v>
      </c>
      <c r="F181" s="1136">
        <v>0</v>
      </c>
      <c r="G181" s="1136">
        <v>0</v>
      </c>
      <c r="H181" s="1145"/>
      <c r="I181" s="1145"/>
      <c r="J181" s="1145"/>
      <c r="K181" s="1145"/>
    </row>
    <row r="182" spans="1:11" ht="14.1" customHeight="1" x14ac:dyDescent="0.25">
      <c r="A182" s="1145"/>
      <c r="B182" s="1145"/>
      <c r="C182" s="1135" t="s">
        <v>1060</v>
      </c>
      <c r="D182" s="1136">
        <v>0</v>
      </c>
      <c r="E182" s="1136">
        <v>0</v>
      </c>
      <c r="F182" s="1136">
        <v>0</v>
      </c>
      <c r="G182" s="1136">
        <v>0</v>
      </c>
      <c r="H182" s="1145"/>
      <c r="I182" s="1145"/>
      <c r="J182" s="1145"/>
      <c r="K182" s="1145"/>
    </row>
    <row r="183" spans="1:11" ht="14.1" customHeight="1" x14ac:dyDescent="0.25">
      <c r="A183" s="1145"/>
      <c r="B183" s="1145"/>
      <c r="C183" s="1135" t="s">
        <v>1062</v>
      </c>
      <c r="D183" s="1136">
        <v>0</v>
      </c>
      <c r="E183" s="1136">
        <v>0</v>
      </c>
      <c r="F183" s="1136">
        <v>0</v>
      </c>
      <c r="G183" s="1136">
        <v>0</v>
      </c>
      <c r="H183" s="1145"/>
      <c r="I183" s="1145"/>
      <c r="J183" s="1145"/>
      <c r="K183" s="1145"/>
    </row>
    <row r="184" spans="1:11" ht="14.1" customHeight="1" x14ac:dyDescent="0.25">
      <c r="A184" s="1145"/>
      <c r="B184" s="1145"/>
      <c r="C184" s="1135" t="s">
        <v>1048</v>
      </c>
      <c r="D184" s="1136">
        <v>0</v>
      </c>
      <c r="E184" s="1136">
        <v>0</v>
      </c>
      <c r="F184" s="1136">
        <v>0</v>
      </c>
      <c r="G184" s="1136">
        <v>0</v>
      </c>
      <c r="H184" s="1145"/>
      <c r="I184" s="1145"/>
      <c r="J184" s="1145"/>
      <c r="K184" s="1145"/>
    </row>
    <row r="185" spans="1:11" ht="14.1" customHeight="1" x14ac:dyDescent="0.25">
      <c r="A185" s="1145"/>
      <c r="B185" s="1145"/>
      <c r="C185" s="1135" t="s">
        <v>1057</v>
      </c>
      <c r="D185" s="1136">
        <v>0</v>
      </c>
      <c r="E185" s="1136">
        <v>0</v>
      </c>
      <c r="F185" s="1136">
        <v>0</v>
      </c>
      <c r="G185" s="1136">
        <v>0</v>
      </c>
      <c r="H185" s="1145"/>
      <c r="I185" s="1145"/>
      <c r="J185" s="1145"/>
      <c r="K185" s="1145"/>
    </row>
    <row r="186" spans="1:11" ht="14.1" customHeight="1" x14ac:dyDescent="0.25">
      <c r="A186" s="1145"/>
      <c r="B186" s="1145"/>
      <c r="C186" s="1135" t="s">
        <v>1058</v>
      </c>
      <c r="D186" s="1136">
        <v>0</v>
      </c>
      <c r="E186" s="1136">
        <v>0</v>
      </c>
      <c r="F186" s="1136">
        <v>0</v>
      </c>
      <c r="G186" s="1136">
        <v>0</v>
      </c>
      <c r="H186" s="1145"/>
      <c r="I186" s="1145"/>
      <c r="J186" s="1145"/>
      <c r="K186" s="1145"/>
    </row>
    <row r="187" spans="1:11" ht="14.1" customHeight="1" x14ac:dyDescent="0.25">
      <c r="A187" s="1145"/>
      <c r="B187" s="1145"/>
      <c r="C187" s="1135" t="s">
        <v>1059</v>
      </c>
      <c r="D187" s="1136">
        <v>0</v>
      </c>
      <c r="E187" s="1136">
        <v>0</v>
      </c>
      <c r="F187" s="1136">
        <v>0</v>
      </c>
      <c r="G187" s="1136">
        <v>0</v>
      </c>
      <c r="H187" s="1145"/>
      <c r="I187" s="1145"/>
      <c r="J187" s="1145"/>
      <c r="K187" s="1145"/>
    </row>
    <row r="188" spans="1:11" ht="14.1" customHeight="1" x14ac:dyDescent="0.25">
      <c r="A188" s="1145"/>
      <c r="B188" s="1145"/>
      <c r="C188" s="1135" t="s">
        <v>1060</v>
      </c>
      <c r="D188" s="1136">
        <v>0</v>
      </c>
      <c r="E188" s="1136">
        <v>0</v>
      </c>
      <c r="F188" s="1136">
        <v>0</v>
      </c>
      <c r="G188" s="1136">
        <v>0</v>
      </c>
      <c r="H188" s="1145"/>
      <c r="I188" s="1145"/>
      <c r="J188" s="1145"/>
      <c r="K188" s="1145"/>
    </row>
    <row r="189" spans="1:11" ht="14.1" customHeight="1" x14ac:dyDescent="0.25">
      <c r="A189" s="1145"/>
      <c r="B189" s="1145"/>
      <c r="C189" s="1135" t="s">
        <v>1063</v>
      </c>
      <c r="D189" s="1136">
        <v>0</v>
      </c>
      <c r="E189" s="1136">
        <v>0</v>
      </c>
      <c r="F189" s="1136">
        <v>0</v>
      </c>
      <c r="G189" s="1136">
        <v>0</v>
      </c>
      <c r="H189" s="1145"/>
      <c r="I189" s="1145"/>
      <c r="J189" s="1145"/>
      <c r="K189" s="1145"/>
    </row>
    <row r="190" spans="1:11" ht="14.1" customHeight="1" x14ac:dyDescent="0.25">
      <c r="A190" s="1145"/>
      <c r="B190" s="1145"/>
      <c r="C190" s="1135" t="s">
        <v>1064</v>
      </c>
      <c r="D190" s="1136">
        <v>0</v>
      </c>
      <c r="E190" s="1136">
        <v>0</v>
      </c>
      <c r="F190" s="1136">
        <v>0</v>
      </c>
      <c r="G190" s="1136">
        <v>0</v>
      </c>
      <c r="H190" s="1145"/>
      <c r="I190" s="1145"/>
      <c r="J190" s="1145"/>
      <c r="K190" s="1145"/>
    </row>
    <row r="191" spans="1:11" ht="14.1" customHeight="1" x14ac:dyDescent="0.25">
      <c r="A191" s="1145"/>
      <c r="B191" s="1145"/>
      <c r="C191" s="1137" t="s">
        <v>572</v>
      </c>
      <c r="D191" s="1136">
        <v>0</v>
      </c>
      <c r="E191" s="1136">
        <v>650000</v>
      </c>
      <c r="F191" s="1136">
        <v>769854</v>
      </c>
      <c r="G191" s="1136">
        <v>1795305</v>
      </c>
      <c r="H191" s="1145"/>
      <c r="I191" s="1145"/>
      <c r="J191" s="1145"/>
      <c r="K191" s="1145"/>
    </row>
    <row r="192" spans="1:11" ht="14.1" customHeight="1" x14ac:dyDescent="0.25">
      <c r="A192" s="1145"/>
      <c r="B192" s="1145"/>
      <c r="C192" s="1129" t="s">
        <v>1022</v>
      </c>
      <c r="D192" s="1252" t="s">
        <v>1837</v>
      </c>
      <c r="E192" s="1253"/>
      <c r="F192" s="1253"/>
      <c r="G192" s="1253"/>
      <c r="H192" s="1145"/>
      <c r="I192" s="1145"/>
      <c r="J192" s="1145"/>
      <c r="K192" s="1145"/>
    </row>
    <row r="193" spans="1:11" ht="14.1" customHeight="1" x14ac:dyDescent="0.25">
      <c r="A193" s="1145"/>
      <c r="B193" s="1145"/>
      <c r="C193" s="1130" t="s">
        <v>1024</v>
      </c>
      <c r="D193" s="1254" t="s">
        <v>1838</v>
      </c>
      <c r="E193" s="1255"/>
      <c r="F193" s="1255"/>
      <c r="G193" s="1255"/>
      <c r="H193" s="1145"/>
      <c r="I193" s="1145"/>
      <c r="J193" s="1145"/>
      <c r="K193" s="1145"/>
    </row>
    <row r="194" spans="1:11" ht="14.1" customHeight="1" x14ac:dyDescent="0.25">
      <c r="A194" s="1145"/>
      <c r="B194" s="1145"/>
      <c r="C194" s="1130" t="s">
        <v>31</v>
      </c>
      <c r="D194" s="1254" t="s">
        <v>1839</v>
      </c>
      <c r="E194" s="1255"/>
      <c r="F194" s="1255"/>
      <c r="G194" s="1255"/>
      <c r="H194" s="1145"/>
      <c r="I194" s="1145"/>
      <c r="J194" s="1145"/>
      <c r="K194" s="1145"/>
    </row>
    <row r="195" spans="1:11" ht="15" customHeight="1" x14ac:dyDescent="0.25">
      <c r="A195" s="1145"/>
      <c r="B195" s="1145"/>
      <c r="C195" s="1146"/>
      <c r="D195" s="1132">
        <v>2024</v>
      </c>
      <c r="E195" s="1132">
        <v>2025</v>
      </c>
      <c r="F195" s="1132">
        <v>2026</v>
      </c>
      <c r="G195" s="1132">
        <v>2027</v>
      </c>
      <c r="H195" s="1145"/>
      <c r="I195" s="1145"/>
      <c r="J195" s="1145"/>
      <c r="K195" s="1145"/>
    </row>
    <row r="196" spans="1:11" ht="15" customHeight="1" x14ac:dyDescent="0.25">
      <c r="A196" s="1145"/>
      <c r="B196" s="1145"/>
      <c r="C196" s="1147"/>
      <c r="D196" s="1134" t="s">
        <v>13</v>
      </c>
      <c r="E196" s="1134" t="s">
        <v>14</v>
      </c>
      <c r="F196" s="1134" t="s">
        <v>14</v>
      </c>
      <c r="G196" s="1134" t="s">
        <v>14</v>
      </c>
      <c r="H196" s="1145"/>
      <c r="I196" s="1145"/>
      <c r="J196" s="1145"/>
      <c r="K196" s="1145"/>
    </row>
    <row r="197" spans="1:11" ht="14.1" customHeight="1" x14ac:dyDescent="0.25">
      <c r="A197" s="1145"/>
      <c r="B197" s="1145"/>
      <c r="C197" s="1123" t="s">
        <v>33</v>
      </c>
      <c r="D197" s="1127" t="s">
        <v>1092</v>
      </c>
      <c r="E197" s="1127" t="s">
        <v>1092</v>
      </c>
      <c r="F197" s="1127" t="s">
        <v>1092</v>
      </c>
      <c r="G197" s="1127" t="s">
        <v>1039</v>
      </c>
      <c r="H197" s="1145"/>
      <c r="I197" s="1145"/>
      <c r="J197" s="1145"/>
      <c r="K197" s="1145"/>
    </row>
    <row r="198" spans="1:11" ht="14.1" customHeight="1" x14ac:dyDescent="0.25">
      <c r="A198" s="1145"/>
      <c r="B198" s="1145"/>
      <c r="C198" s="1123" t="s">
        <v>1029</v>
      </c>
      <c r="D198" s="1127" t="s">
        <v>1840</v>
      </c>
      <c r="E198" s="1127" t="s">
        <v>1841</v>
      </c>
      <c r="F198" s="1127" t="s">
        <v>1842</v>
      </c>
      <c r="G198" s="1127" t="s">
        <v>1039</v>
      </c>
      <c r="H198" s="1145"/>
      <c r="I198" s="1145"/>
      <c r="J198" s="1145"/>
      <c r="K198" s="1145"/>
    </row>
    <row r="199" spans="1:11" ht="14.1" customHeight="1" x14ac:dyDescent="0.25">
      <c r="A199" s="1145"/>
      <c r="B199" s="1145"/>
      <c r="C199" s="1123" t="s">
        <v>1032</v>
      </c>
      <c r="D199" s="1127" t="s">
        <v>1840</v>
      </c>
      <c r="E199" s="1127" t="s">
        <v>1841</v>
      </c>
      <c r="F199" s="1127" t="s">
        <v>1842</v>
      </c>
      <c r="G199" s="1127" t="s">
        <v>1039</v>
      </c>
      <c r="H199" s="1145"/>
      <c r="I199" s="1145"/>
      <c r="J199" s="1145"/>
      <c r="K199" s="1145"/>
    </row>
    <row r="200" spans="1:11" ht="14.1" customHeight="1" x14ac:dyDescent="0.25">
      <c r="A200" s="1145"/>
      <c r="B200" s="1145"/>
      <c r="C200" s="1123" t="s">
        <v>1037</v>
      </c>
      <c r="D200" s="1127" t="s">
        <v>1038</v>
      </c>
      <c r="E200" s="1127" t="s">
        <v>1039</v>
      </c>
      <c r="F200" s="1127" t="s">
        <v>1039</v>
      </c>
      <c r="G200" s="1127" t="s">
        <v>1083</v>
      </c>
      <c r="H200" s="1145"/>
      <c r="I200" s="1145"/>
      <c r="J200" s="1145"/>
      <c r="K200" s="1145"/>
    </row>
    <row r="201" spans="1:11" ht="14.1" customHeight="1" x14ac:dyDescent="0.25">
      <c r="A201" s="1145"/>
      <c r="B201" s="1145"/>
      <c r="C201" s="1123" t="s">
        <v>1042</v>
      </c>
      <c r="D201" s="1127" t="s">
        <v>1038</v>
      </c>
      <c r="E201" s="1127" t="s">
        <v>1843</v>
      </c>
      <c r="F201" s="1127" t="s">
        <v>1844</v>
      </c>
      <c r="G201" s="1127" t="s">
        <v>1083</v>
      </c>
      <c r="H201" s="1145"/>
      <c r="I201" s="1145"/>
      <c r="J201" s="1145"/>
      <c r="K201" s="1145"/>
    </row>
    <row r="202" spans="1:11" ht="14.1" customHeight="1" x14ac:dyDescent="0.25">
      <c r="A202" s="1145"/>
      <c r="B202" s="1145"/>
      <c r="C202" s="1123" t="s">
        <v>39</v>
      </c>
      <c r="D202" s="1127" t="s">
        <v>1038</v>
      </c>
      <c r="E202" s="1127" t="s">
        <v>1843</v>
      </c>
      <c r="F202" s="1127" t="s">
        <v>1844</v>
      </c>
      <c r="G202" s="1127" t="s">
        <v>1083</v>
      </c>
      <c r="H202" s="1145"/>
      <c r="I202" s="1145"/>
      <c r="J202" s="1145"/>
      <c r="K202" s="1145"/>
    </row>
    <row r="203" spans="1:11" ht="14.1" customHeight="1" x14ac:dyDescent="0.25">
      <c r="A203" s="1145"/>
      <c r="B203" s="1145"/>
      <c r="C203" s="1250" t="s">
        <v>1046</v>
      </c>
      <c r="D203" s="1251"/>
      <c r="E203" s="1251"/>
      <c r="F203" s="1251"/>
      <c r="G203" s="1251"/>
      <c r="H203" s="1145"/>
      <c r="I203" s="1145"/>
      <c r="J203" s="1145"/>
      <c r="K203" s="1145"/>
    </row>
    <row r="204" spans="1:11" ht="14.1" customHeight="1" x14ac:dyDescent="0.25">
      <c r="A204" s="1145"/>
      <c r="B204" s="1145"/>
      <c r="C204" s="1146"/>
      <c r="D204" s="1132">
        <v>2024</v>
      </c>
      <c r="E204" s="1132">
        <v>2025</v>
      </c>
      <c r="F204" s="1132">
        <v>2026</v>
      </c>
      <c r="G204" s="1132">
        <v>2027</v>
      </c>
      <c r="H204" s="1145"/>
      <c r="I204" s="1145"/>
      <c r="J204" s="1145"/>
      <c r="K204" s="1145"/>
    </row>
    <row r="205" spans="1:11" ht="14.1" customHeight="1" x14ac:dyDescent="0.25">
      <c r="A205" s="1145"/>
      <c r="B205" s="1145"/>
      <c r="C205" s="1147"/>
      <c r="D205" s="1134" t="s">
        <v>13</v>
      </c>
      <c r="E205" s="1134" t="s">
        <v>14</v>
      </c>
      <c r="F205" s="1134" t="s">
        <v>14</v>
      </c>
      <c r="G205" s="1134" t="s">
        <v>14</v>
      </c>
      <c r="H205" s="1145"/>
      <c r="I205" s="1145"/>
      <c r="J205" s="1145"/>
      <c r="K205" s="1145"/>
    </row>
    <row r="206" spans="1:11" ht="14.1" customHeight="1" x14ac:dyDescent="0.25">
      <c r="A206" s="1145"/>
      <c r="B206" s="1145"/>
      <c r="C206" s="1135" t="s">
        <v>1047</v>
      </c>
      <c r="D206" s="1136">
        <v>0</v>
      </c>
      <c r="E206" s="1136">
        <v>0</v>
      </c>
      <c r="F206" s="1136">
        <v>0</v>
      </c>
      <c r="G206" s="1136">
        <v>0</v>
      </c>
      <c r="H206" s="1145"/>
      <c r="I206" s="1145"/>
      <c r="J206" s="1145"/>
      <c r="K206" s="1145"/>
    </row>
    <row r="207" spans="1:11" ht="14.1" customHeight="1" x14ac:dyDescent="0.25">
      <c r="A207" s="1145"/>
      <c r="B207" s="1145"/>
      <c r="C207" s="1135" t="s">
        <v>1048</v>
      </c>
      <c r="D207" s="1136">
        <v>0</v>
      </c>
      <c r="E207" s="1136">
        <v>0</v>
      </c>
      <c r="F207" s="1136">
        <v>0</v>
      </c>
      <c r="G207" s="1136">
        <v>0</v>
      </c>
      <c r="H207" s="1145"/>
      <c r="I207" s="1145"/>
      <c r="J207" s="1145"/>
      <c r="K207" s="1145"/>
    </row>
    <row r="208" spans="1:11" ht="14.1" customHeight="1" x14ac:dyDescent="0.25">
      <c r="A208" s="1145"/>
      <c r="B208" s="1145"/>
      <c r="C208" s="1135" t="s">
        <v>1049</v>
      </c>
      <c r="D208" s="1136">
        <v>0</v>
      </c>
      <c r="E208" s="1136">
        <v>0</v>
      </c>
      <c r="F208" s="1136">
        <v>0</v>
      </c>
      <c r="G208" s="1136">
        <v>0</v>
      </c>
      <c r="H208" s="1145"/>
      <c r="I208" s="1145"/>
      <c r="J208" s="1145"/>
      <c r="K208" s="1145"/>
    </row>
    <row r="209" spans="1:11" ht="14.1" customHeight="1" x14ac:dyDescent="0.25">
      <c r="A209" s="1145"/>
      <c r="B209" s="1145"/>
      <c r="C209" s="1135" t="s">
        <v>1050</v>
      </c>
      <c r="D209" s="1136">
        <v>0</v>
      </c>
      <c r="E209" s="1136">
        <v>0</v>
      </c>
      <c r="F209" s="1136">
        <v>0</v>
      </c>
      <c r="G209" s="1136">
        <v>0</v>
      </c>
      <c r="H209" s="1145"/>
      <c r="I209" s="1145"/>
      <c r="J209" s="1145"/>
      <c r="K209" s="1145"/>
    </row>
    <row r="210" spans="1:11" ht="14.1" customHeight="1" x14ac:dyDescent="0.25">
      <c r="A210" s="1145"/>
      <c r="B210" s="1145"/>
      <c r="C210" s="1135" t="s">
        <v>1048</v>
      </c>
      <c r="D210" s="1136">
        <v>0</v>
      </c>
      <c r="E210" s="1136">
        <v>0</v>
      </c>
      <c r="F210" s="1136">
        <v>0</v>
      </c>
      <c r="G210" s="1136">
        <v>0</v>
      </c>
      <c r="H210" s="1145"/>
      <c r="I210" s="1145"/>
      <c r="J210" s="1145"/>
      <c r="K210" s="1145"/>
    </row>
    <row r="211" spans="1:11" ht="14.1" customHeight="1" x14ac:dyDescent="0.25">
      <c r="A211" s="1145"/>
      <c r="B211" s="1145"/>
      <c r="C211" s="1135" t="s">
        <v>1049</v>
      </c>
      <c r="D211" s="1136">
        <v>0</v>
      </c>
      <c r="E211" s="1136">
        <v>0</v>
      </c>
      <c r="F211" s="1136">
        <v>0</v>
      </c>
      <c r="G211" s="1136">
        <v>0</v>
      </c>
      <c r="H211" s="1145"/>
      <c r="I211" s="1145"/>
      <c r="J211" s="1145"/>
      <c r="K211" s="1145"/>
    </row>
    <row r="212" spans="1:11" ht="14.1" customHeight="1" x14ac:dyDescent="0.25">
      <c r="A212" s="1145"/>
      <c r="B212" s="1145"/>
      <c r="C212" s="1135" t="s">
        <v>1051</v>
      </c>
      <c r="D212" s="1136">
        <v>0</v>
      </c>
      <c r="E212" s="1136">
        <v>0</v>
      </c>
      <c r="F212" s="1136">
        <v>0</v>
      </c>
      <c r="G212" s="1136">
        <v>0</v>
      </c>
      <c r="H212" s="1145"/>
      <c r="I212" s="1145"/>
      <c r="J212" s="1145"/>
      <c r="K212" s="1145"/>
    </row>
    <row r="213" spans="1:11" ht="14.1" customHeight="1" x14ac:dyDescent="0.25">
      <c r="A213" s="1145"/>
      <c r="B213" s="1145"/>
      <c r="C213" s="1135" t="s">
        <v>1048</v>
      </c>
      <c r="D213" s="1136">
        <v>0</v>
      </c>
      <c r="E213" s="1136">
        <v>0</v>
      </c>
      <c r="F213" s="1136">
        <v>0</v>
      </c>
      <c r="G213" s="1136">
        <v>0</v>
      </c>
      <c r="H213" s="1145"/>
      <c r="I213" s="1145"/>
      <c r="J213" s="1145"/>
      <c r="K213" s="1145"/>
    </row>
    <row r="214" spans="1:11" ht="14.1" customHeight="1" x14ac:dyDescent="0.25">
      <c r="A214" s="1145"/>
      <c r="B214" s="1145"/>
      <c r="C214" s="1135" t="s">
        <v>1049</v>
      </c>
      <c r="D214" s="1136">
        <v>0</v>
      </c>
      <c r="E214" s="1136">
        <v>0</v>
      </c>
      <c r="F214" s="1136">
        <v>0</v>
      </c>
      <c r="G214" s="1136">
        <v>0</v>
      </c>
      <c r="H214" s="1145"/>
      <c r="I214" s="1145"/>
      <c r="J214" s="1145"/>
      <c r="K214" s="1145"/>
    </row>
    <row r="215" spans="1:11" ht="14.1" customHeight="1" x14ac:dyDescent="0.25">
      <c r="A215" s="1145"/>
      <c r="B215" s="1145"/>
      <c r="C215" s="1135" t="s">
        <v>1052</v>
      </c>
      <c r="D215" s="1136">
        <v>0</v>
      </c>
      <c r="E215" s="1136">
        <v>0</v>
      </c>
      <c r="F215" s="1136">
        <v>0</v>
      </c>
      <c r="G215" s="1136">
        <v>0</v>
      </c>
      <c r="H215" s="1145"/>
      <c r="I215" s="1145"/>
      <c r="J215" s="1145"/>
      <c r="K215" s="1145"/>
    </row>
    <row r="216" spans="1:11" ht="14.1" customHeight="1" x14ac:dyDescent="0.25">
      <c r="A216" s="1145"/>
      <c r="B216" s="1145"/>
      <c r="C216" s="1135" t="s">
        <v>1048</v>
      </c>
      <c r="D216" s="1136">
        <v>0</v>
      </c>
      <c r="E216" s="1136">
        <v>0</v>
      </c>
      <c r="F216" s="1136">
        <v>0</v>
      </c>
      <c r="G216" s="1136">
        <v>0</v>
      </c>
      <c r="H216" s="1145"/>
      <c r="I216" s="1145"/>
      <c r="J216" s="1145"/>
      <c r="K216" s="1145"/>
    </row>
    <row r="217" spans="1:11" ht="14.1" customHeight="1" x14ac:dyDescent="0.25">
      <c r="A217" s="1145"/>
      <c r="B217" s="1145"/>
      <c r="C217" s="1135" t="s">
        <v>1049</v>
      </c>
      <c r="D217" s="1136">
        <v>0</v>
      </c>
      <c r="E217" s="1136">
        <v>0</v>
      </c>
      <c r="F217" s="1136">
        <v>0</v>
      </c>
      <c r="G217" s="1136">
        <v>0</v>
      </c>
      <c r="H217" s="1145"/>
      <c r="I217" s="1145"/>
      <c r="J217" s="1145"/>
      <c r="K217" s="1145"/>
    </row>
    <row r="218" spans="1:11" ht="14.1" customHeight="1" x14ac:dyDescent="0.25">
      <c r="A218" s="1145"/>
      <c r="B218" s="1145"/>
      <c r="C218" s="1135" t="s">
        <v>1053</v>
      </c>
      <c r="D218" s="1136">
        <v>0</v>
      </c>
      <c r="E218" s="1136">
        <v>0</v>
      </c>
      <c r="F218" s="1136">
        <v>0</v>
      </c>
      <c r="G218" s="1136">
        <v>0</v>
      </c>
      <c r="H218" s="1145"/>
      <c r="I218" s="1145"/>
      <c r="J218" s="1145"/>
      <c r="K218" s="1145"/>
    </row>
    <row r="219" spans="1:11" ht="14.1" customHeight="1" x14ac:dyDescent="0.25">
      <c r="A219" s="1145"/>
      <c r="B219" s="1145"/>
      <c r="C219" s="1135" t="s">
        <v>1048</v>
      </c>
      <c r="D219" s="1136">
        <v>0</v>
      </c>
      <c r="E219" s="1136">
        <v>0</v>
      </c>
      <c r="F219" s="1136">
        <v>0</v>
      </c>
      <c r="G219" s="1136">
        <v>0</v>
      </c>
      <c r="H219" s="1145"/>
      <c r="I219" s="1145"/>
      <c r="J219" s="1145"/>
      <c r="K219" s="1145"/>
    </row>
    <row r="220" spans="1:11" ht="14.1" customHeight="1" x14ac:dyDescent="0.25">
      <c r="A220" s="1145"/>
      <c r="B220" s="1145"/>
      <c r="C220" s="1135" t="s">
        <v>1049</v>
      </c>
      <c r="D220" s="1136">
        <v>0</v>
      </c>
      <c r="E220" s="1136">
        <v>0</v>
      </c>
      <c r="F220" s="1136">
        <v>0</v>
      </c>
      <c r="G220" s="1136">
        <v>0</v>
      </c>
      <c r="H220" s="1145"/>
      <c r="I220" s="1145"/>
      <c r="J220" s="1145"/>
      <c r="K220" s="1145"/>
    </row>
    <row r="221" spans="1:11" ht="14.1" customHeight="1" x14ac:dyDescent="0.25">
      <c r="A221" s="1145"/>
      <c r="B221" s="1145"/>
      <c r="C221" s="1135" t="s">
        <v>1054</v>
      </c>
      <c r="D221" s="1136">
        <v>0</v>
      </c>
      <c r="E221" s="1136">
        <v>0</v>
      </c>
      <c r="F221" s="1136">
        <v>0</v>
      </c>
      <c r="G221" s="1136">
        <v>0</v>
      </c>
      <c r="H221" s="1145"/>
      <c r="I221" s="1145"/>
      <c r="J221" s="1145"/>
      <c r="K221" s="1145"/>
    </row>
    <row r="222" spans="1:11" ht="14.1" customHeight="1" x14ac:dyDescent="0.25">
      <c r="A222" s="1145"/>
      <c r="B222" s="1145"/>
      <c r="C222" s="1135" t="s">
        <v>1048</v>
      </c>
      <c r="D222" s="1136">
        <v>0</v>
      </c>
      <c r="E222" s="1136">
        <v>0</v>
      </c>
      <c r="F222" s="1136">
        <v>0</v>
      </c>
      <c r="G222" s="1136">
        <v>0</v>
      </c>
      <c r="H222" s="1145"/>
      <c r="I222" s="1145"/>
      <c r="J222" s="1145"/>
      <c r="K222" s="1145"/>
    </row>
    <row r="223" spans="1:11" ht="14.1" customHeight="1" x14ac:dyDescent="0.25">
      <c r="A223" s="1145"/>
      <c r="B223" s="1145"/>
      <c r="C223" s="1135" t="s">
        <v>1049</v>
      </c>
      <c r="D223" s="1136">
        <v>0</v>
      </c>
      <c r="E223" s="1136">
        <v>0</v>
      </c>
      <c r="F223" s="1136">
        <v>0</v>
      </c>
      <c r="G223" s="1136">
        <v>0</v>
      </c>
      <c r="H223" s="1145"/>
      <c r="I223" s="1145"/>
      <c r="J223" s="1145"/>
      <c r="K223" s="1145"/>
    </row>
    <row r="224" spans="1:11" ht="14.1" customHeight="1" x14ac:dyDescent="0.25">
      <c r="A224" s="1145"/>
      <c r="B224" s="1145"/>
      <c r="C224" s="1135" t="s">
        <v>1055</v>
      </c>
      <c r="D224" s="1136">
        <v>0</v>
      </c>
      <c r="E224" s="1136">
        <v>0</v>
      </c>
      <c r="F224" s="1136">
        <v>0</v>
      </c>
      <c r="G224" s="1136">
        <v>0</v>
      </c>
      <c r="H224" s="1145"/>
      <c r="I224" s="1145"/>
      <c r="J224" s="1145"/>
      <c r="K224" s="1145"/>
    </row>
    <row r="225" spans="1:11" ht="14.1" customHeight="1" x14ac:dyDescent="0.25">
      <c r="A225" s="1145"/>
      <c r="B225" s="1145"/>
      <c r="C225" s="1135" t="s">
        <v>1048</v>
      </c>
      <c r="D225" s="1136">
        <v>0</v>
      </c>
      <c r="E225" s="1136">
        <v>0</v>
      </c>
      <c r="F225" s="1136">
        <v>0</v>
      </c>
      <c r="G225" s="1136">
        <v>0</v>
      </c>
      <c r="H225" s="1145"/>
      <c r="I225" s="1145"/>
      <c r="J225" s="1145"/>
      <c r="K225" s="1145"/>
    </row>
    <row r="226" spans="1:11" ht="14.1" customHeight="1" x14ac:dyDescent="0.25">
      <c r="A226" s="1145"/>
      <c r="B226" s="1145"/>
      <c r="C226" s="1135" t="s">
        <v>1049</v>
      </c>
      <c r="D226" s="1136">
        <v>0</v>
      </c>
      <c r="E226" s="1136">
        <v>0</v>
      </c>
      <c r="F226" s="1136">
        <v>0</v>
      </c>
      <c r="G226" s="1136">
        <v>0</v>
      </c>
      <c r="H226" s="1145"/>
      <c r="I226" s="1145"/>
      <c r="J226" s="1145"/>
      <c r="K226" s="1145"/>
    </row>
    <row r="227" spans="1:11" ht="14.1" customHeight="1" x14ac:dyDescent="0.25">
      <c r="A227" s="1145"/>
      <c r="B227" s="1145"/>
      <c r="C227" s="1135" t="s">
        <v>1056</v>
      </c>
      <c r="D227" s="1136">
        <v>0</v>
      </c>
      <c r="E227" s="1136">
        <v>0</v>
      </c>
      <c r="F227" s="1136">
        <v>0</v>
      </c>
      <c r="G227" s="1136">
        <v>0</v>
      </c>
      <c r="H227" s="1145"/>
      <c r="I227" s="1145"/>
      <c r="J227" s="1145"/>
      <c r="K227" s="1145"/>
    </row>
    <row r="228" spans="1:11" ht="14.1" customHeight="1" x14ac:dyDescent="0.25">
      <c r="A228" s="1145"/>
      <c r="B228" s="1145"/>
      <c r="C228" s="1135" t="s">
        <v>1048</v>
      </c>
      <c r="D228" s="1136">
        <v>0</v>
      </c>
      <c r="E228" s="1136">
        <v>0</v>
      </c>
      <c r="F228" s="1136">
        <v>0</v>
      </c>
      <c r="G228" s="1136">
        <v>0</v>
      </c>
      <c r="H228" s="1145"/>
      <c r="I228" s="1145"/>
      <c r="J228" s="1145"/>
      <c r="K228" s="1145"/>
    </row>
    <row r="229" spans="1:11" ht="14.1" customHeight="1" x14ac:dyDescent="0.25">
      <c r="A229" s="1145"/>
      <c r="B229" s="1145"/>
      <c r="C229" s="1135" t="s">
        <v>1057</v>
      </c>
      <c r="D229" s="1136">
        <v>0</v>
      </c>
      <c r="E229" s="1136">
        <v>0</v>
      </c>
      <c r="F229" s="1136">
        <v>0</v>
      </c>
      <c r="G229" s="1136">
        <v>0</v>
      </c>
      <c r="H229" s="1145"/>
      <c r="I229" s="1145"/>
      <c r="J229" s="1145"/>
      <c r="K229" s="1145"/>
    </row>
    <row r="230" spans="1:11" ht="14.1" customHeight="1" x14ac:dyDescent="0.25">
      <c r="A230" s="1145"/>
      <c r="B230" s="1145"/>
      <c r="C230" s="1135" t="s">
        <v>1058</v>
      </c>
      <c r="D230" s="1136">
        <v>0</v>
      </c>
      <c r="E230" s="1136">
        <v>0</v>
      </c>
      <c r="F230" s="1136">
        <v>0</v>
      </c>
      <c r="G230" s="1136">
        <v>0</v>
      </c>
      <c r="H230" s="1145"/>
      <c r="I230" s="1145"/>
      <c r="J230" s="1145"/>
      <c r="K230" s="1145"/>
    </row>
    <row r="231" spans="1:11" ht="14.1" customHeight="1" x14ac:dyDescent="0.25">
      <c r="A231" s="1145"/>
      <c r="B231" s="1145"/>
      <c r="C231" s="1135" t="s">
        <v>1059</v>
      </c>
      <c r="D231" s="1136">
        <v>0</v>
      </c>
      <c r="E231" s="1136">
        <v>0</v>
      </c>
      <c r="F231" s="1136">
        <v>0</v>
      </c>
      <c r="G231" s="1136">
        <v>0</v>
      </c>
      <c r="H231" s="1145"/>
      <c r="I231" s="1145"/>
      <c r="J231" s="1145"/>
      <c r="K231" s="1145"/>
    </row>
    <row r="232" spans="1:11" ht="14.1" customHeight="1" x14ac:dyDescent="0.25">
      <c r="A232" s="1145"/>
      <c r="B232" s="1145"/>
      <c r="C232" s="1135" t="s">
        <v>1060</v>
      </c>
      <c r="D232" s="1136">
        <v>0</v>
      </c>
      <c r="E232" s="1136">
        <v>0</v>
      </c>
      <c r="F232" s="1136">
        <v>0</v>
      </c>
      <c r="G232" s="1136">
        <v>0</v>
      </c>
      <c r="H232" s="1145"/>
      <c r="I232" s="1145"/>
      <c r="J232" s="1145"/>
      <c r="K232" s="1145"/>
    </row>
    <row r="233" spans="1:11" ht="14.1" customHeight="1" x14ac:dyDescent="0.25">
      <c r="A233" s="1145"/>
      <c r="B233" s="1145"/>
      <c r="C233" s="1135" t="s">
        <v>1061</v>
      </c>
      <c r="D233" s="1136">
        <v>0</v>
      </c>
      <c r="E233" s="1136">
        <v>30000000</v>
      </c>
      <c r="F233" s="1136">
        <v>18424825</v>
      </c>
      <c r="G233" s="1136">
        <v>0</v>
      </c>
      <c r="H233" s="1145"/>
      <c r="I233" s="1145"/>
      <c r="J233" s="1145"/>
      <c r="K233" s="1145"/>
    </row>
    <row r="234" spans="1:11" ht="14.1" customHeight="1" x14ac:dyDescent="0.25">
      <c r="A234" s="1145"/>
      <c r="B234" s="1145"/>
      <c r="C234" s="1135" t="s">
        <v>1048</v>
      </c>
      <c r="D234" s="1136">
        <v>0</v>
      </c>
      <c r="E234" s="1136">
        <v>30000000</v>
      </c>
      <c r="F234" s="1136">
        <v>18424825</v>
      </c>
      <c r="G234" s="1136">
        <v>0</v>
      </c>
      <c r="H234" s="1145"/>
      <c r="I234" s="1145"/>
      <c r="J234" s="1145"/>
      <c r="K234" s="1145"/>
    </row>
    <row r="235" spans="1:11" ht="14.1" customHeight="1" x14ac:dyDescent="0.25">
      <c r="A235" s="1145"/>
      <c r="B235" s="1145"/>
      <c r="C235" s="1135" t="s">
        <v>1057</v>
      </c>
      <c r="D235" s="1136">
        <v>0</v>
      </c>
      <c r="E235" s="1136">
        <v>0</v>
      </c>
      <c r="F235" s="1136">
        <v>0</v>
      </c>
      <c r="G235" s="1136">
        <v>0</v>
      </c>
      <c r="H235" s="1145"/>
      <c r="I235" s="1145"/>
      <c r="J235" s="1145"/>
      <c r="K235" s="1145"/>
    </row>
    <row r="236" spans="1:11" ht="14.1" customHeight="1" x14ac:dyDescent="0.25">
      <c r="A236" s="1145"/>
      <c r="B236" s="1145"/>
      <c r="C236" s="1135" t="s">
        <v>1058</v>
      </c>
      <c r="D236" s="1136">
        <v>0</v>
      </c>
      <c r="E236" s="1136">
        <v>0</v>
      </c>
      <c r="F236" s="1136">
        <v>0</v>
      </c>
      <c r="G236" s="1136">
        <v>0</v>
      </c>
      <c r="H236" s="1145"/>
      <c r="I236" s="1145"/>
      <c r="J236" s="1145"/>
      <c r="K236" s="1145"/>
    </row>
    <row r="237" spans="1:11" ht="14.1" customHeight="1" x14ac:dyDescent="0.25">
      <c r="A237" s="1145"/>
      <c r="B237" s="1145"/>
      <c r="C237" s="1135" t="s">
        <v>1059</v>
      </c>
      <c r="D237" s="1136">
        <v>0</v>
      </c>
      <c r="E237" s="1136">
        <v>0</v>
      </c>
      <c r="F237" s="1136">
        <v>0</v>
      </c>
      <c r="G237" s="1136">
        <v>0</v>
      </c>
      <c r="H237" s="1145"/>
      <c r="I237" s="1145"/>
      <c r="J237" s="1145"/>
      <c r="K237" s="1145"/>
    </row>
    <row r="238" spans="1:11" ht="14.1" customHeight="1" x14ac:dyDescent="0.25">
      <c r="A238" s="1145"/>
      <c r="B238" s="1145"/>
      <c r="C238" s="1135" t="s">
        <v>1060</v>
      </c>
      <c r="D238" s="1136">
        <v>0</v>
      </c>
      <c r="E238" s="1136">
        <v>0</v>
      </c>
      <c r="F238" s="1136">
        <v>0</v>
      </c>
      <c r="G238" s="1136">
        <v>0</v>
      </c>
      <c r="H238" s="1145"/>
      <c r="I238" s="1145"/>
      <c r="J238" s="1145"/>
      <c r="K238" s="1145"/>
    </row>
    <row r="239" spans="1:11" ht="14.1" customHeight="1" x14ac:dyDescent="0.25">
      <c r="A239" s="1145"/>
      <c r="B239" s="1145"/>
      <c r="C239" s="1135" t="s">
        <v>1062</v>
      </c>
      <c r="D239" s="1136">
        <v>0</v>
      </c>
      <c r="E239" s="1136">
        <v>0</v>
      </c>
      <c r="F239" s="1136">
        <v>0</v>
      </c>
      <c r="G239" s="1136">
        <v>0</v>
      </c>
      <c r="H239" s="1145"/>
      <c r="I239" s="1145"/>
      <c r="J239" s="1145"/>
      <c r="K239" s="1145"/>
    </row>
    <row r="240" spans="1:11" ht="14.1" customHeight="1" x14ac:dyDescent="0.25">
      <c r="A240" s="1145"/>
      <c r="B240" s="1145"/>
      <c r="C240" s="1135" t="s">
        <v>1048</v>
      </c>
      <c r="D240" s="1136">
        <v>0</v>
      </c>
      <c r="E240" s="1136">
        <v>0</v>
      </c>
      <c r="F240" s="1136">
        <v>0</v>
      </c>
      <c r="G240" s="1136">
        <v>0</v>
      </c>
      <c r="H240" s="1145"/>
      <c r="I240" s="1145"/>
      <c r="J240" s="1145"/>
      <c r="K240" s="1145"/>
    </row>
    <row r="241" spans="1:11" ht="14.1" customHeight="1" x14ac:dyDescent="0.25">
      <c r="A241" s="1145"/>
      <c r="B241" s="1145"/>
      <c r="C241" s="1135" t="s">
        <v>1057</v>
      </c>
      <c r="D241" s="1136">
        <v>0</v>
      </c>
      <c r="E241" s="1136">
        <v>0</v>
      </c>
      <c r="F241" s="1136">
        <v>0</v>
      </c>
      <c r="G241" s="1136">
        <v>0</v>
      </c>
      <c r="H241" s="1145"/>
      <c r="I241" s="1145"/>
      <c r="J241" s="1145"/>
      <c r="K241" s="1145"/>
    </row>
    <row r="242" spans="1:11" ht="14.1" customHeight="1" x14ac:dyDescent="0.25">
      <c r="A242" s="1145"/>
      <c r="B242" s="1145"/>
      <c r="C242" s="1135" t="s">
        <v>1058</v>
      </c>
      <c r="D242" s="1136">
        <v>0</v>
      </c>
      <c r="E242" s="1136">
        <v>0</v>
      </c>
      <c r="F242" s="1136">
        <v>0</v>
      </c>
      <c r="G242" s="1136">
        <v>0</v>
      </c>
      <c r="H242" s="1145"/>
      <c r="I242" s="1145"/>
      <c r="J242" s="1145"/>
      <c r="K242" s="1145"/>
    </row>
    <row r="243" spans="1:11" ht="14.1" customHeight="1" x14ac:dyDescent="0.25">
      <c r="A243" s="1145"/>
      <c r="B243" s="1145"/>
      <c r="C243" s="1135" t="s">
        <v>1059</v>
      </c>
      <c r="D243" s="1136">
        <v>0</v>
      </c>
      <c r="E243" s="1136">
        <v>0</v>
      </c>
      <c r="F243" s="1136">
        <v>0</v>
      </c>
      <c r="G243" s="1136">
        <v>0</v>
      </c>
      <c r="H243" s="1145"/>
      <c r="I243" s="1145"/>
      <c r="J243" s="1145"/>
      <c r="K243" s="1145"/>
    </row>
    <row r="244" spans="1:11" ht="14.1" customHeight="1" x14ac:dyDescent="0.25">
      <c r="A244" s="1145"/>
      <c r="B244" s="1145"/>
      <c r="C244" s="1135" t="s">
        <v>1060</v>
      </c>
      <c r="D244" s="1136">
        <v>0</v>
      </c>
      <c r="E244" s="1136">
        <v>0</v>
      </c>
      <c r="F244" s="1136">
        <v>0</v>
      </c>
      <c r="G244" s="1136">
        <v>0</v>
      </c>
      <c r="H244" s="1145"/>
      <c r="I244" s="1145"/>
      <c r="J244" s="1145"/>
      <c r="K244" s="1145"/>
    </row>
    <row r="245" spans="1:11" ht="14.1" customHeight="1" x14ac:dyDescent="0.25">
      <c r="A245" s="1145"/>
      <c r="B245" s="1145"/>
      <c r="C245" s="1135" t="s">
        <v>1063</v>
      </c>
      <c r="D245" s="1136">
        <v>0</v>
      </c>
      <c r="E245" s="1136">
        <v>0</v>
      </c>
      <c r="F245" s="1136">
        <v>0</v>
      </c>
      <c r="G245" s="1136">
        <v>0</v>
      </c>
      <c r="H245" s="1145"/>
      <c r="I245" s="1145"/>
      <c r="J245" s="1145"/>
      <c r="K245" s="1145"/>
    </row>
    <row r="246" spans="1:11" ht="14.1" customHeight="1" x14ac:dyDescent="0.25">
      <c r="A246" s="1145"/>
      <c r="B246" s="1145"/>
      <c r="C246" s="1135" t="s">
        <v>1064</v>
      </c>
      <c r="D246" s="1136">
        <v>0</v>
      </c>
      <c r="E246" s="1136">
        <v>0</v>
      </c>
      <c r="F246" s="1136">
        <v>0</v>
      </c>
      <c r="G246" s="1136">
        <v>0</v>
      </c>
      <c r="H246" s="1145"/>
      <c r="I246" s="1145"/>
      <c r="J246" s="1145"/>
      <c r="K246" s="1145"/>
    </row>
    <row r="247" spans="1:11" ht="14.1" customHeight="1" x14ac:dyDescent="0.25">
      <c r="A247" s="1145"/>
      <c r="B247" s="1145"/>
      <c r="C247" s="1137" t="s">
        <v>572</v>
      </c>
      <c r="D247" s="1136">
        <v>0</v>
      </c>
      <c r="E247" s="1136">
        <v>30000000</v>
      </c>
      <c r="F247" s="1136">
        <v>18424825</v>
      </c>
      <c r="G247" s="1136">
        <v>0</v>
      </c>
      <c r="H247" s="1145"/>
      <c r="I247" s="1145"/>
      <c r="J247" s="1145"/>
      <c r="K247" s="1145"/>
    </row>
    <row r="248" spans="1:11" ht="14.1" customHeight="1" x14ac:dyDescent="0.25">
      <c r="A248" s="1145"/>
      <c r="B248" s="1145"/>
      <c r="C248" s="1129" t="s">
        <v>1022</v>
      </c>
      <c r="D248" s="1252" t="s">
        <v>1845</v>
      </c>
      <c r="E248" s="1253"/>
      <c r="F248" s="1253"/>
      <c r="G248" s="1253"/>
      <c r="H248" s="1145"/>
      <c r="I248" s="1145"/>
      <c r="J248" s="1145"/>
      <c r="K248" s="1145"/>
    </row>
    <row r="249" spans="1:11" ht="14.1" customHeight="1" x14ac:dyDescent="0.25">
      <c r="A249" s="1145"/>
      <c r="B249" s="1145"/>
      <c r="C249" s="1130" t="s">
        <v>1024</v>
      </c>
      <c r="D249" s="1254" t="s">
        <v>1846</v>
      </c>
      <c r="E249" s="1255"/>
      <c r="F249" s="1255"/>
      <c r="G249" s="1255"/>
      <c r="H249" s="1145"/>
      <c r="I249" s="1145"/>
      <c r="J249" s="1145"/>
      <c r="K249" s="1145"/>
    </row>
    <row r="250" spans="1:11" ht="14.1" customHeight="1" x14ac:dyDescent="0.25">
      <c r="A250" s="1145"/>
      <c r="B250" s="1145"/>
      <c r="C250" s="1130" t="s">
        <v>31</v>
      </c>
      <c r="D250" s="1254" t="s">
        <v>318</v>
      </c>
      <c r="E250" s="1255"/>
      <c r="F250" s="1255"/>
      <c r="G250" s="1255"/>
      <c r="H250" s="1145"/>
      <c r="I250" s="1145"/>
      <c r="J250" s="1145"/>
      <c r="K250" s="1145"/>
    </row>
    <row r="251" spans="1:11" ht="15" customHeight="1" x14ac:dyDescent="0.25">
      <c r="A251" s="1145"/>
      <c r="B251" s="1145"/>
      <c r="C251" s="1146"/>
      <c r="D251" s="1132">
        <v>2024</v>
      </c>
      <c r="E251" s="1132">
        <v>2025</v>
      </c>
      <c r="F251" s="1132">
        <v>2026</v>
      </c>
      <c r="G251" s="1132">
        <v>2027</v>
      </c>
      <c r="H251" s="1145"/>
      <c r="I251" s="1145"/>
      <c r="J251" s="1145"/>
      <c r="K251" s="1145"/>
    </row>
    <row r="252" spans="1:11" ht="15" customHeight="1" x14ac:dyDescent="0.25">
      <c r="A252" s="1145"/>
      <c r="B252" s="1145"/>
      <c r="C252" s="1147"/>
      <c r="D252" s="1134" t="s">
        <v>13</v>
      </c>
      <c r="E252" s="1134" t="s">
        <v>14</v>
      </c>
      <c r="F252" s="1134" t="s">
        <v>14</v>
      </c>
      <c r="G252" s="1134" t="s">
        <v>14</v>
      </c>
      <c r="H252" s="1145"/>
      <c r="I252" s="1145"/>
      <c r="J252" s="1145"/>
      <c r="K252" s="1145"/>
    </row>
    <row r="253" spans="1:11" ht="14.1" customHeight="1" x14ac:dyDescent="0.25">
      <c r="A253" s="1145"/>
      <c r="B253" s="1145"/>
      <c r="C253" s="1123" t="s">
        <v>33</v>
      </c>
      <c r="D253" s="1127" t="s">
        <v>1039</v>
      </c>
      <c r="E253" s="1127" t="s">
        <v>1230</v>
      </c>
      <c r="F253" s="1127" t="s">
        <v>1039</v>
      </c>
      <c r="G253" s="1127" t="s">
        <v>1039</v>
      </c>
      <c r="H253" s="1145"/>
      <c r="I253" s="1145"/>
      <c r="J253" s="1145"/>
      <c r="K253" s="1145"/>
    </row>
    <row r="254" spans="1:11" ht="14.1" customHeight="1" x14ac:dyDescent="0.25">
      <c r="A254" s="1145"/>
      <c r="B254" s="1145"/>
      <c r="C254" s="1123" t="s">
        <v>1029</v>
      </c>
      <c r="D254" s="1127" t="s">
        <v>1039</v>
      </c>
      <c r="E254" s="1127" t="s">
        <v>1665</v>
      </c>
      <c r="F254" s="1127" t="s">
        <v>1039</v>
      </c>
      <c r="G254" s="1127" t="s">
        <v>1039</v>
      </c>
      <c r="H254" s="1145"/>
      <c r="I254" s="1145"/>
      <c r="J254" s="1145"/>
      <c r="K254" s="1145"/>
    </row>
    <row r="255" spans="1:11" ht="14.1" customHeight="1" x14ac:dyDescent="0.25">
      <c r="A255" s="1145"/>
      <c r="B255" s="1145"/>
      <c r="C255" s="1123" t="s">
        <v>1032</v>
      </c>
      <c r="D255" s="1127" t="s">
        <v>1039</v>
      </c>
      <c r="E255" s="1127" t="s">
        <v>1621</v>
      </c>
      <c r="F255" s="1127" t="s">
        <v>1039</v>
      </c>
      <c r="G255" s="1127" t="s">
        <v>1039</v>
      </c>
      <c r="H255" s="1145"/>
      <c r="I255" s="1145"/>
      <c r="J255" s="1145"/>
      <c r="K255" s="1145"/>
    </row>
    <row r="256" spans="1:11" ht="14.1" customHeight="1" x14ac:dyDescent="0.25">
      <c r="A256" s="1145"/>
      <c r="B256" s="1145"/>
      <c r="C256" s="1123" t="s">
        <v>1037</v>
      </c>
      <c r="D256" s="1127" t="s">
        <v>1038</v>
      </c>
      <c r="E256" s="1127" t="s">
        <v>1038</v>
      </c>
      <c r="F256" s="1127" t="s">
        <v>1083</v>
      </c>
      <c r="G256" s="1127" t="s">
        <v>1038</v>
      </c>
      <c r="H256" s="1145"/>
      <c r="I256" s="1145"/>
      <c r="J256" s="1145"/>
      <c r="K256" s="1145"/>
    </row>
    <row r="257" spans="1:11" ht="14.1" customHeight="1" x14ac:dyDescent="0.25">
      <c r="A257" s="1145"/>
      <c r="B257" s="1145"/>
      <c r="C257" s="1123" t="s">
        <v>1042</v>
      </c>
      <c r="D257" s="1127" t="s">
        <v>1038</v>
      </c>
      <c r="E257" s="1127" t="s">
        <v>1038</v>
      </c>
      <c r="F257" s="1127" t="s">
        <v>1083</v>
      </c>
      <c r="G257" s="1127" t="s">
        <v>1038</v>
      </c>
      <c r="H257" s="1145"/>
      <c r="I257" s="1145"/>
      <c r="J257" s="1145"/>
      <c r="K257" s="1145"/>
    </row>
    <row r="258" spans="1:11" ht="14.1" customHeight="1" x14ac:dyDescent="0.25">
      <c r="A258" s="1145"/>
      <c r="B258" s="1145"/>
      <c r="C258" s="1123" t="s">
        <v>39</v>
      </c>
      <c r="D258" s="1127" t="s">
        <v>1038</v>
      </c>
      <c r="E258" s="1127" t="s">
        <v>1038</v>
      </c>
      <c r="F258" s="1127" t="s">
        <v>1083</v>
      </c>
      <c r="G258" s="1127" t="s">
        <v>1038</v>
      </c>
      <c r="H258" s="1145"/>
      <c r="I258" s="1145"/>
      <c r="J258" s="1145"/>
      <c r="K258" s="1145"/>
    </row>
    <row r="259" spans="1:11" ht="14.1" customHeight="1" x14ac:dyDescent="0.25">
      <c r="A259" s="1145"/>
      <c r="B259" s="1145"/>
      <c r="C259" s="1250" t="s">
        <v>1046</v>
      </c>
      <c r="D259" s="1251"/>
      <c r="E259" s="1251"/>
      <c r="F259" s="1251"/>
      <c r="G259" s="1251"/>
      <c r="H259" s="1145"/>
      <c r="I259" s="1145"/>
      <c r="J259" s="1145"/>
      <c r="K259" s="1145"/>
    </row>
    <row r="260" spans="1:11" ht="14.1" customHeight="1" x14ac:dyDescent="0.25">
      <c r="A260" s="1145"/>
      <c r="B260" s="1145"/>
      <c r="C260" s="1146"/>
      <c r="D260" s="1132">
        <v>2024</v>
      </c>
      <c r="E260" s="1132">
        <v>2025</v>
      </c>
      <c r="F260" s="1132">
        <v>2026</v>
      </c>
      <c r="G260" s="1132">
        <v>2027</v>
      </c>
      <c r="H260" s="1145"/>
      <c r="I260" s="1145"/>
      <c r="J260" s="1145"/>
      <c r="K260" s="1145"/>
    </row>
    <row r="261" spans="1:11" ht="14.1" customHeight="1" x14ac:dyDescent="0.25">
      <c r="A261" s="1145"/>
      <c r="B261" s="1145"/>
      <c r="C261" s="1147"/>
      <c r="D261" s="1134" t="s">
        <v>13</v>
      </c>
      <c r="E261" s="1134" t="s">
        <v>14</v>
      </c>
      <c r="F261" s="1134" t="s">
        <v>14</v>
      </c>
      <c r="G261" s="1134" t="s">
        <v>14</v>
      </c>
      <c r="H261" s="1145"/>
      <c r="I261" s="1145"/>
      <c r="J261" s="1145"/>
      <c r="K261" s="1145"/>
    </row>
    <row r="262" spans="1:11" ht="14.1" customHeight="1" x14ac:dyDescent="0.25">
      <c r="A262" s="1145"/>
      <c r="B262" s="1145"/>
      <c r="C262" s="1135" t="s">
        <v>1047</v>
      </c>
      <c r="D262" s="1136">
        <v>0</v>
      </c>
      <c r="E262" s="1136">
        <v>0</v>
      </c>
      <c r="F262" s="1136">
        <v>0</v>
      </c>
      <c r="G262" s="1136">
        <v>0</v>
      </c>
      <c r="H262" s="1145"/>
      <c r="I262" s="1145"/>
      <c r="J262" s="1145"/>
      <c r="K262" s="1145"/>
    </row>
    <row r="263" spans="1:11" ht="14.1" customHeight="1" x14ac:dyDescent="0.25">
      <c r="A263" s="1145"/>
      <c r="B263" s="1145"/>
      <c r="C263" s="1135" t="s">
        <v>1048</v>
      </c>
      <c r="D263" s="1136">
        <v>0</v>
      </c>
      <c r="E263" s="1136">
        <v>0</v>
      </c>
      <c r="F263" s="1136">
        <v>0</v>
      </c>
      <c r="G263" s="1136">
        <v>0</v>
      </c>
      <c r="H263" s="1145"/>
      <c r="I263" s="1145"/>
      <c r="J263" s="1145"/>
      <c r="K263" s="1145"/>
    </row>
    <row r="264" spans="1:11" ht="14.1" customHeight="1" x14ac:dyDescent="0.25">
      <c r="A264" s="1145"/>
      <c r="B264" s="1145"/>
      <c r="C264" s="1135" t="s">
        <v>1049</v>
      </c>
      <c r="D264" s="1136">
        <v>0</v>
      </c>
      <c r="E264" s="1136">
        <v>0</v>
      </c>
      <c r="F264" s="1136">
        <v>0</v>
      </c>
      <c r="G264" s="1136">
        <v>0</v>
      </c>
      <c r="H264" s="1145"/>
      <c r="I264" s="1145"/>
      <c r="J264" s="1145"/>
      <c r="K264" s="1145"/>
    </row>
    <row r="265" spans="1:11" ht="14.1" customHeight="1" x14ac:dyDescent="0.25">
      <c r="A265" s="1145"/>
      <c r="B265" s="1145"/>
      <c r="C265" s="1135" t="s">
        <v>1050</v>
      </c>
      <c r="D265" s="1136">
        <v>0</v>
      </c>
      <c r="E265" s="1136">
        <v>0</v>
      </c>
      <c r="F265" s="1136">
        <v>0</v>
      </c>
      <c r="G265" s="1136">
        <v>0</v>
      </c>
      <c r="H265" s="1145"/>
      <c r="I265" s="1145"/>
      <c r="J265" s="1145"/>
      <c r="K265" s="1145"/>
    </row>
    <row r="266" spans="1:11" ht="14.1" customHeight="1" x14ac:dyDescent="0.25">
      <c r="A266" s="1145"/>
      <c r="B266" s="1145"/>
      <c r="C266" s="1135" t="s">
        <v>1048</v>
      </c>
      <c r="D266" s="1136">
        <v>0</v>
      </c>
      <c r="E266" s="1136">
        <v>0</v>
      </c>
      <c r="F266" s="1136">
        <v>0</v>
      </c>
      <c r="G266" s="1136">
        <v>0</v>
      </c>
      <c r="H266" s="1145"/>
      <c r="I266" s="1145"/>
      <c r="J266" s="1145"/>
      <c r="K266" s="1145"/>
    </row>
    <row r="267" spans="1:11" ht="14.1" customHeight="1" x14ac:dyDescent="0.25">
      <c r="A267" s="1145"/>
      <c r="B267" s="1145"/>
      <c r="C267" s="1135" t="s">
        <v>1049</v>
      </c>
      <c r="D267" s="1136">
        <v>0</v>
      </c>
      <c r="E267" s="1136">
        <v>0</v>
      </c>
      <c r="F267" s="1136">
        <v>0</v>
      </c>
      <c r="G267" s="1136">
        <v>0</v>
      </c>
      <c r="H267" s="1145"/>
      <c r="I267" s="1145"/>
      <c r="J267" s="1145"/>
      <c r="K267" s="1145"/>
    </row>
    <row r="268" spans="1:11" ht="14.1" customHeight="1" x14ac:dyDescent="0.25">
      <c r="A268" s="1145"/>
      <c r="B268" s="1145"/>
      <c r="C268" s="1135" t="s">
        <v>1051</v>
      </c>
      <c r="D268" s="1136">
        <v>0</v>
      </c>
      <c r="E268" s="1136">
        <v>0</v>
      </c>
      <c r="F268" s="1136">
        <v>0</v>
      </c>
      <c r="G268" s="1136">
        <v>0</v>
      </c>
      <c r="H268" s="1145"/>
      <c r="I268" s="1145"/>
      <c r="J268" s="1145"/>
      <c r="K268" s="1145"/>
    </row>
    <row r="269" spans="1:11" ht="14.1" customHeight="1" x14ac:dyDescent="0.25">
      <c r="A269" s="1145"/>
      <c r="B269" s="1145"/>
      <c r="C269" s="1135" t="s">
        <v>1048</v>
      </c>
      <c r="D269" s="1136">
        <v>0</v>
      </c>
      <c r="E269" s="1136">
        <v>0</v>
      </c>
      <c r="F269" s="1136">
        <v>0</v>
      </c>
      <c r="G269" s="1136">
        <v>0</v>
      </c>
      <c r="H269" s="1145"/>
      <c r="I269" s="1145"/>
      <c r="J269" s="1145"/>
      <c r="K269" s="1145"/>
    </row>
    <row r="270" spans="1:11" ht="14.1" customHeight="1" x14ac:dyDescent="0.25">
      <c r="A270" s="1145"/>
      <c r="B270" s="1145"/>
      <c r="C270" s="1135" t="s">
        <v>1049</v>
      </c>
      <c r="D270" s="1136">
        <v>0</v>
      </c>
      <c r="E270" s="1136">
        <v>0</v>
      </c>
      <c r="F270" s="1136">
        <v>0</v>
      </c>
      <c r="G270" s="1136">
        <v>0</v>
      </c>
      <c r="H270" s="1145"/>
      <c r="I270" s="1145"/>
      <c r="J270" s="1145"/>
      <c r="K270" s="1145"/>
    </row>
    <row r="271" spans="1:11" ht="14.1" customHeight="1" x14ac:dyDescent="0.25">
      <c r="A271" s="1145"/>
      <c r="B271" s="1145"/>
      <c r="C271" s="1135" t="s">
        <v>1052</v>
      </c>
      <c r="D271" s="1136">
        <v>0</v>
      </c>
      <c r="E271" s="1136">
        <v>0</v>
      </c>
      <c r="F271" s="1136">
        <v>0</v>
      </c>
      <c r="G271" s="1136">
        <v>0</v>
      </c>
      <c r="H271" s="1145"/>
      <c r="I271" s="1145"/>
      <c r="J271" s="1145"/>
      <c r="K271" s="1145"/>
    </row>
    <row r="272" spans="1:11" ht="14.1" customHeight="1" x14ac:dyDescent="0.25">
      <c r="A272" s="1145"/>
      <c r="B272" s="1145"/>
      <c r="C272" s="1135" t="s">
        <v>1048</v>
      </c>
      <c r="D272" s="1136">
        <v>0</v>
      </c>
      <c r="E272" s="1136">
        <v>0</v>
      </c>
      <c r="F272" s="1136">
        <v>0</v>
      </c>
      <c r="G272" s="1136">
        <v>0</v>
      </c>
      <c r="H272" s="1145"/>
      <c r="I272" s="1145"/>
      <c r="J272" s="1145"/>
      <c r="K272" s="1145"/>
    </row>
    <row r="273" spans="1:11" ht="14.1" customHeight="1" x14ac:dyDescent="0.25">
      <c r="A273" s="1145"/>
      <c r="B273" s="1145"/>
      <c r="C273" s="1135" t="s">
        <v>1049</v>
      </c>
      <c r="D273" s="1136">
        <v>0</v>
      </c>
      <c r="E273" s="1136">
        <v>0</v>
      </c>
      <c r="F273" s="1136">
        <v>0</v>
      </c>
      <c r="G273" s="1136">
        <v>0</v>
      </c>
      <c r="H273" s="1145"/>
      <c r="I273" s="1145"/>
      <c r="J273" s="1145"/>
      <c r="K273" s="1145"/>
    </row>
    <row r="274" spans="1:11" ht="14.1" customHeight="1" x14ac:dyDescent="0.25">
      <c r="A274" s="1145"/>
      <c r="B274" s="1145"/>
      <c r="C274" s="1135" t="s">
        <v>1053</v>
      </c>
      <c r="D274" s="1136">
        <v>0</v>
      </c>
      <c r="E274" s="1136">
        <v>0</v>
      </c>
      <c r="F274" s="1136">
        <v>0</v>
      </c>
      <c r="G274" s="1136">
        <v>0</v>
      </c>
      <c r="H274" s="1145"/>
      <c r="I274" s="1145"/>
      <c r="J274" s="1145"/>
      <c r="K274" s="1145"/>
    </row>
    <row r="275" spans="1:11" ht="14.1" customHeight="1" x14ac:dyDescent="0.25">
      <c r="A275" s="1145"/>
      <c r="B275" s="1145"/>
      <c r="C275" s="1135" t="s">
        <v>1048</v>
      </c>
      <c r="D275" s="1136">
        <v>0</v>
      </c>
      <c r="E275" s="1136">
        <v>0</v>
      </c>
      <c r="F275" s="1136">
        <v>0</v>
      </c>
      <c r="G275" s="1136">
        <v>0</v>
      </c>
      <c r="H275" s="1145"/>
      <c r="I275" s="1145"/>
      <c r="J275" s="1145"/>
      <c r="K275" s="1145"/>
    </row>
    <row r="276" spans="1:11" ht="14.1" customHeight="1" x14ac:dyDescent="0.25">
      <c r="A276" s="1145"/>
      <c r="B276" s="1145"/>
      <c r="C276" s="1135" t="s">
        <v>1049</v>
      </c>
      <c r="D276" s="1136">
        <v>0</v>
      </c>
      <c r="E276" s="1136">
        <v>0</v>
      </c>
      <c r="F276" s="1136">
        <v>0</v>
      </c>
      <c r="G276" s="1136">
        <v>0</v>
      </c>
      <c r="H276" s="1145"/>
      <c r="I276" s="1145"/>
      <c r="J276" s="1145"/>
      <c r="K276" s="1145"/>
    </row>
    <row r="277" spans="1:11" ht="14.1" customHeight="1" x14ac:dyDescent="0.25">
      <c r="A277" s="1145"/>
      <c r="B277" s="1145"/>
      <c r="C277" s="1135" t="s">
        <v>1054</v>
      </c>
      <c r="D277" s="1136">
        <v>0</v>
      </c>
      <c r="E277" s="1136">
        <v>0</v>
      </c>
      <c r="F277" s="1136">
        <v>0</v>
      </c>
      <c r="G277" s="1136">
        <v>0</v>
      </c>
      <c r="H277" s="1145"/>
      <c r="I277" s="1145"/>
      <c r="J277" s="1145"/>
      <c r="K277" s="1145"/>
    </row>
    <row r="278" spans="1:11" ht="14.1" customHeight="1" x14ac:dyDescent="0.25">
      <c r="A278" s="1145"/>
      <c r="B278" s="1145"/>
      <c r="C278" s="1135" t="s">
        <v>1048</v>
      </c>
      <c r="D278" s="1136">
        <v>0</v>
      </c>
      <c r="E278" s="1136">
        <v>0</v>
      </c>
      <c r="F278" s="1136">
        <v>0</v>
      </c>
      <c r="G278" s="1136">
        <v>0</v>
      </c>
      <c r="H278" s="1145"/>
      <c r="I278" s="1145"/>
      <c r="J278" s="1145"/>
      <c r="K278" s="1145"/>
    </row>
    <row r="279" spans="1:11" ht="14.1" customHeight="1" x14ac:dyDescent="0.25">
      <c r="A279" s="1145"/>
      <c r="B279" s="1145"/>
      <c r="C279" s="1135" t="s">
        <v>1049</v>
      </c>
      <c r="D279" s="1136">
        <v>0</v>
      </c>
      <c r="E279" s="1136">
        <v>0</v>
      </c>
      <c r="F279" s="1136">
        <v>0</v>
      </c>
      <c r="G279" s="1136">
        <v>0</v>
      </c>
      <c r="H279" s="1145"/>
      <c r="I279" s="1145"/>
      <c r="J279" s="1145"/>
      <c r="K279" s="1145"/>
    </row>
    <row r="280" spans="1:11" ht="14.1" customHeight="1" x14ac:dyDescent="0.25">
      <c r="A280" s="1145"/>
      <c r="B280" s="1145"/>
      <c r="C280" s="1135" t="s">
        <v>1055</v>
      </c>
      <c r="D280" s="1136">
        <v>0</v>
      </c>
      <c r="E280" s="1136">
        <v>0</v>
      </c>
      <c r="F280" s="1136">
        <v>0</v>
      </c>
      <c r="G280" s="1136">
        <v>0</v>
      </c>
      <c r="H280" s="1145"/>
      <c r="I280" s="1145"/>
      <c r="J280" s="1145"/>
      <c r="K280" s="1145"/>
    </row>
    <row r="281" spans="1:11" ht="14.1" customHeight="1" x14ac:dyDescent="0.25">
      <c r="A281" s="1145"/>
      <c r="B281" s="1145"/>
      <c r="C281" s="1135" t="s">
        <v>1048</v>
      </c>
      <c r="D281" s="1136">
        <v>0</v>
      </c>
      <c r="E281" s="1136">
        <v>0</v>
      </c>
      <c r="F281" s="1136">
        <v>0</v>
      </c>
      <c r="G281" s="1136">
        <v>0</v>
      </c>
      <c r="H281" s="1145"/>
      <c r="I281" s="1145"/>
      <c r="J281" s="1145"/>
      <c r="K281" s="1145"/>
    </row>
    <row r="282" spans="1:11" ht="14.1" customHeight="1" x14ac:dyDescent="0.25">
      <c r="A282" s="1145"/>
      <c r="B282" s="1145"/>
      <c r="C282" s="1135" t="s">
        <v>1049</v>
      </c>
      <c r="D282" s="1136">
        <v>0</v>
      </c>
      <c r="E282" s="1136">
        <v>0</v>
      </c>
      <c r="F282" s="1136">
        <v>0</v>
      </c>
      <c r="G282" s="1136">
        <v>0</v>
      </c>
      <c r="H282" s="1145"/>
      <c r="I282" s="1145"/>
      <c r="J282" s="1145"/>
      <c r="K282" s="1145"/>
    </row>
    <row r="283" spans="1:11" ht="14.1" customHeight="1" x14ac:dyDescent="0.25">
      <c r="A283" s="1145"/>
      <c r="B283" s="1145"/>
      <c r="C283" s="1135" t="s">
        <v>1056</v>
      </c>
      <c r="D283" s="1136">
        <v>0</v>
      </c>
      <c r="E283" s="1136">
        <v>0</v>
      </c>
      <c r="F283" s="1136">
        <v>0</v>
      </c>
      <c r="G283" s="1136">
        <v>0</v>
      </c>
      <c r="H283" s="1145"/>
      <c r="I283" s="1145"/>
      <c r="J283" s="1145"/>
      <c r="K283" s="1145"/>
    </row>
    <row r="284" spans="1:11" ht="14.1" customHeight="1" x14ac:dyDescent="0.25">
      <c r="A284" s="1145"/>
      <c r="B284" s="1145"/>
      <c r="C284" s="1135" t="s">
        <v>1048</v>
      </c>
      <c r="D284" s="1136">
        <v>0</v>
      </c>
      <c r="E284" s="1136">
        <v>0</v>
      </c>
      <c r="F284" s="1136">
        <v>0</v>
      </c>
      <c r="G284" s="1136">
        <v>0</v>
      </c>
      <c r="H284" s="1145"/>
      <c r="I284" s="1145"/>
      <c r="J284" s="1145"/>
      <c r="K284" s="1145"/>
    </row>
    <row r="285" spans="1:11" ht="14.1" customHeight="1" x14ac:dyDescent="0.25">
      <c r="A285" s="1145"/>
      <c r="B285" s="1145"/>
      <c r="C285" s="1135" t="s">
        <v>1057</v>
      </c>
      <c r="D285" s="1136">
        <v>0</v>
      </c>
      <c r="E285" s="1136">
        <v>0</v>
      </c>
      <c r="F285" s="1136">
        <v>0</v>
      </c>
      <c r="G285" s="1136">
        <v>0</v>
      </c>
      <c r="H285" s="1145"/>
      <c r="I285" s="1145"/>
      <c r="J285" s="1145"/>
      <c r="K285" s="1145"/>
    </row>
    <row r="286" spans="1:11" ht="14.1" customHeight="1" x14ac:dyDescent="0.25">
      <c r="A286" s="1145"/>
      <c r="B286" s="1145"/>
      <c r="C286" s="1135" t="s">
        <v>1058</v>
      </c>
      <c r="D286" s="1136">
        <v>0</v>
      </c>
      <c r="E286" s="1136">
        <v>0</v>
      </c>
      <c r="F286" s="1136">
        <v>0</v>
      </c>
      <c r="G286" s="1136">
        <v>0</v>
      </c>
      <c r="H286" s="1145"/>
      <c r="I286" s="1145"/>
      <c r="J286" s="1145"/>
      <c r="K286" s="1145"/>
    </row>
    <row r="287" spans="1:11" ht="14.1" customHeight="1" x14ac:dyDescent="0.25">
      <c r="A287" s="1145"/>
      <c r="B287" s="1145"/>
      <c r="C287" s="1135" t="s">
        <v>1059</v>
      </c>
      <c r="D287" s="1136">
        <v>0</v>
      </c>
      <c r="E287" s="1136">
        <v>0</v>
      </c>
      <c r="F287" s="1136">
        <v>0</v>
      </c>
      <c r="G287" s="1136">
        <v>0</v>
      </c>
      <c r="H287" s="1145"/>
      <c r="I287" s="1145"/>
      <c r="J287" s="1145"/>
      <c r="K287" s="1145"/>
    </row>
    <row r="288" spans="1:11" ht="14.1" customHeight="1" x14ac:dyDescent="0.25">
      <c r="A288" s="1145"/>
      <c r="B288" s="1145"/>
      <c r="C288" s="1135" t="s">
        <v>1060</v>
      </c>
      <c r="D288" s="1136">
        <v>0</v>
      </c>
      <c r="E288" s="1136">
        <v>0</v>
      </c>
      <c r="F288" s="1136">
        <v>0</v>
      </c>
      <c r="G288" s="1136">
        <v>0</v>
      </c>
      <c r="H288" s="1145"/>
      <c r="I288" s="1145"/>
      <c r="J288" s="1145"/>
      <c r="K288" s="1145"/>
    </row>
    <row r="289" spans="1:11" ht="14.1" customHeight="1" x14ac:dyDescent="0.25">
      <c r="A289" s="1145"/>
      <c r="B289" s="1145"/>
      <c r="C289" s="1135" t="s">
        <v>1061</v>
      </c>
      <c r="D289" s="1136">
        <v>0</v>
      </c>
      <c r="E289" s="1136">
        <v>1200000</v>
      </c>
      <c r="F289" s="1136">
        <v>0</v>
      </c>
      <c r="G289" s="1136">
        <v>0</v>
      </c>
      <c r="H289" s="1145"/>
      <c r="I289" s="1145"/>
      <c r="J289" s="1145"/>
      <c r="K289" s="1145"/>
    </row>
    <row r="290" spans="1:11" ht="14.1" customHeight="1" x14ac:dyDescent="0.25">
      <c r="A290" s="1145"/>
      <c r="B290" s="1145"/>
      <c r="C290" s="1135" t="s">
        <v>1048</v>
      </c>
      <c r="D290" s="1136">
        <v>0</v>
      </c>
      <c r="E290" s="1136">
        <v>1200000</v>
      </c>
      <c r="F290" s="1136">
        <v>0</v>
      </c>
      <c r="G290" s="1136">
        <v>0</v>
      </c>
      <c r="H290" s="1145"/>
      <c r="I290" s="1145"/>
      <c r="J290" s="1145"/>
      <c r="K290" s="1145"/>
    </row>
    <row r="291" spans="1:11" ht="14.1" customHeight="1" x14ac:dyDescent="0.25">
      <c r="A291" s="1145"/>
      <c r="B291" s="1145"/>
      <c r="C291" s="1135" t="s">
        <v>1057</v>
      </c>
      <c r="D291" s="1136">
        <v>0</v>
      </c>
      <c r="E291" s="1136">
        <v>0</v>
      </c>
      <c r="F291" s="1136">
        <v>0</v>
      </c>
      <c r="G291" s="1136">
        <v>0</v>
      </c>
      <c r="H291" s="1145"/>
      <c r="I291" s="1145"/>
      <c r="J291" s="1145"/>
      <c r="K291" s="1145"/>
    </row>
    <row r="292" spans="1:11" ht="14.1" customHeight="1" x14ac:dyDescent="0.25">
      <c r="A292" s="1145"/>
      <c r="B292" s="1145"/>
      <c r="C292" s="1135" t="s">
        <v>1058</v>
      </c>
      <c r="D292" s="1136">
        <v>0</v>
      </c>
      <c r="E292" s="1136">
        <v>0</v>
      </c>
      <c r="F292" s="1136">
        <v>0</v>
      </c>
      <c r="G292" s="1136">
        <v>0</v>
      </c>
      <c r="H292" s="1145"/>
      <c r="I292" s="1145"/>
      <c r="J292" s="1145"/>
      <c r="K292" s="1145"/>
    </row>
    <row r="293" spans="1:11" ht="14.1" customHeight="1" x14ac:dyDescent="0.25">
      <c r="A293" s="1145"/>
      <c r="B293" s="1145"/>
      <c r="C293" s="1135" t="s">
        <v>1059</v>
      </c>
      <c r="D293" s="1136">
        <v>0</v>
      </c>
      <c r="E293" s="1136">
        <v>0</v>
      </c>
      <c r="F293" s="1136">
        <v>0</v>
      </c>
      <c r="G293" s="1136">
        <v>0</v>
      </c>
      <c r="H293" s="1145"/>
      <c r="I293" s="1145"/>
      <c r="J293" s="1145"/>
      <c r="K293" s="1145"/>
    </row>
    <row r="294" spans="1:11" ht="14.1" customHeight="1" x14ac:dyDescent="0.25">
      <c r="A294" s="1145"/>
      <c r="B294" s="1145"/>
      <c r="C294" s="1135" t="s">
        <v>1060</v>
      </c>
      <c r="D294" s="1136">
        <v>0</v>
      </c>
      <c r="E294" s="1136">
        <v>0</v>
      </c>
      <c r="F294" s="1136">
        <v>0</v>
      </c>
      <c r="G294" s="1136">
        <v>0</v>
      </c>
      <c r="H294" s="1145"/>
      <c r="I294" s="1145"/>
      <c r="J294" s="1145"/>
      <c r="K294" s="1145"/>
    </row>
    <row r="295" spans="1:11" ht="14.1" customHeight="1" x14ac:dyDescent="0.25">
      <c r="A295" s="1145"/>
      <c r="B295" s="1145"/>
      <c r="C295" s="1135" t="s">
        <v>1062</v>
      </c>
      <c r="D295" s="1136">
        <v>0</v>
      </c>
      <c r="E295" s="1136">
        <v>0</v>
      </c>
      <c r="F295" s="1136">
        <v>0</v>
      </c>
      <c r="G295" s="1136">
        <v>0</v>
      </c>
      <c r="H295" s="1145"/>
      <c r="I295" s="1145"/>
      <c r="J295" s="1145"/>
      <c r="K295" s="1145"/>
    </row>
    <row r="296" spans="1:11" ht="14.1" customHeight="1" x14ac:dyDescent="0.25">
      <c r="A296" s="1145"/>
      <c r="B296" s="1145"/>
      <c r="C296" s="1135" t="s">
        <v>1048</v>
      </c>
      <c r="D296" s="1136">
        <v>0</v>
      </c>
      <c r="E296" s="1136">
        <v>0</v>
      </c>
      <c r="F296" s="1136">
        <v>0</v>
      </c>
      <c r="G296" s="1136">
        <v>0</v>
      </c>
      <c r="H296" s="1145"/>
      <c r="I296" s="1145"/>
      <c r="J296" s="1145"/>
      <c r="K296" s="1145"/>
    </row>
    <row r="297" spans="1:11" ht="14.1" customHeight="1" x14ac:dyDescent="0.25">
      <c r="A297" s="1145"/>
      <c r="B297" s="1145"/>
      <c r="C297" s="1135" t="s">
        <v>1057</v>
      </c>
      <c r="D297" s="1136">
        <v>0</v>
      </c>
      <c r="E297" s="1136">
        <v>0</v>
      </c>
      <c r="F297" s="1136">
        <v>0</v>
      </c>
      <c r="G297" s="1136">
        <v>0</v>
      </c>
      <c r="H297" s="1145"/>
      <c r="I297" s="1145"/>
      <c r="J297" s="1145"/>
      <c r="K297" s="1145"/>
    </row>
    <row r="298" spans="1:11" ht="14.1" customHeight="1" x14ac:dyDescent="0.25">
      <c r="A298" s="1145"/>
      <c r="B298" s="1145"/>
      <c r="C298" s="1135" t="s">
        <v>1058</v>
      </c>
      <c r="D298" s="1136">
        <v>0</v>
      </c>
      <c r="E298" s="1136">
        <v>0</v>
      </c>
      <c r="F298" s="1136">
        <v>0</v>
      </c>
      <c r="G298" s="1136">
        <v>0</v>
      </c>
      <c r="H298" s="1145"/>
      <c r="I298" s="1145"/>
      <c r="J298" s="1145"/>
      <c r="K298" s="1145"/>
    </row>
    <row r="299" spans="1:11" ht="14.1" customHeight="1" x14ac:dyDescent="0.25">
      <c r="A299" s="1145"/>
      <c r="B299" s="1145"/>
      <c r="C299" s="1135" t="s">
        <v>1059</v>
      </c>
      <c r="D299" s="1136">
        <v>0</v>
      </c>
      <c r="E299" s="1136">
        <v>0</v>
      </c>
      <c r="F299" s="1136">
        <v>0</v>
      </c>
      <c r="G299" s="1136">
        <v>0</v>
      </c>
      <c r="H299" s="1145"/>
      <c r="I299" s="1145"/>
      <c r="J299" s="1145"/>
      <c r="K299" s="1145"/>
    </row>
    <row r="300" spans="1:11" ht="14.1" customHeight="1" x14ac:dyDescent="0.25">
      <c r="A300" s="1145"/>
      <c r="B300" s="1145"/>
      <c r="C300" s="1135" t="s">
        <v>1060</v>
      </c>
      <c r="D300" s="1136">
        <v>0</v>
      </c>
      <c r="E300" s="1136">
        <v>0</v>
      </c>
      <c r="F300" s="1136">
        <v>0</v>
      </c>
      <c r="G300" s="1136">
        <v>0</v>
      </c>
      <c r="H300" s="1145"/>
      <c r="I300" s="1145"/>
      <c r="J300" s="1145"/>
      <c r="K300" s="1145"/>
    </row>
    <row r="301" spans="1:11" ht="14.1" customHeight="1" x14ac:dyDescent="0.25">
      <c r="A301" s="1145"/>
      <c r="B301" s="1145"/>
      <c r="C301" s="1135" t="s">
        <v>1063</v>
      </c>
      <c r="D301" s="1136">
        <v>0</v>
      </c>
      <c r="E301" s="1136">
        <v>0</v>
      </c>
      <c r="F301" s="1136">
        <v>0</v>
      </c>
      <c r="G301" s="1136">
        <v>0</v>
      </c>
      <c r="H301" s="1145"/>
      <c r="I301" s="1145"/>
      <c r="J301" s="1145"/>
      <c r="K301" s="1145"/>
    </row>
    <row r="302" spans="1:11" ht="14.1" customHeight="1" x14ac:dyDescent="0.25">
      <c r="A302" s="1145"/>
      <c r="B302" s="1145"/>
      <c r="C302" s="1135" t="s">
        <v>1064</v>
      </c>
      <c r="D302" s="1136">
        <v>0</v>
      </c>
      <c r="E302" s="1136">
        <v>0</v>
      </c>
      <c r="F302" s="1136">
        <v>0</v>
      </c>
      <c r="G302" s="1136">
        <v>0</v>
      </c>
      <c r="H302" s="1145"/>
      <c r="I302" s="1145"/>
      <c r="J302" s="1145"/>
      <c r="K302" s="1145"/>
    </row>
    <row r="303" spans="1:11" ht="14.1" customHeight="1" x14ac:dyDescent="0.25">
      <c r="A303" s="1145"/>
      <c r="B303" s="1145"/>
      <c r="C303" s="1137" t="s">
        <v>572</v>
      </c>
      <c r="D303" s="1136">
        <v>0</v>
      </c>
      <c r="E303" s="1136">
        <v>1200000</v>
      </c>
      <c r="F303" s="1136">
        <v>0</v>
      </c>
      <c r="G303" s="1136">
        <v>0</v>
      </c>
      <c r="H303" s="1145"/>
      <c r="I303" s="1145"/>
      <c r="J303" s="1145"/>
      <c r="K303" s="1145"/>
    </row>
    <row r="304" spans="1:11" ht="14.1" customHeight="1" x14ac:dyDescent="0.25">
      <c r="A304" s="1145"/>
      <c r="B304" s="1145"/>
      <c r="C304" s="1129" t="s">
        <v>1022</v>
      </c>
      <c r="D304" s="1252" t="s">
        <v>1847</v>
      </c>
      <c r="E304" s="1253"/>
      <c r="F304" s="1253"/>
      <c r="G304" s="1253"/>
      <c r="H304" s="1145"/>
      <c r="I304" s="1145"/>
      <c r="J304" s="1145"/>
      <c r="K304" s="1145"/>
    </row>
    <row r="305" spans="1:11" ht="14.1" customHeight="1" x14ac:dyDescent="0.25">
      <c r="A305" s="1145"/>
      <c r="B305" s="1145"/>
      <c r="C305" s="1130" t="s">
        <v>1024</v>
      </c>
      <c r="D305" s="1254" t="s">
        <v>1848</v>
      </c>
      <c r="E305" s="1255"/>
      <c r="F305" s="1255"/>
      <c r="G305" s="1255"/>
      <c r="H305" s="1145"/>
      <c r="I305" s="1145"/>
      <c r="J305" s="1145"/>
      <c r="K305" s="1145"/>
    </row>
    <row r="306" spans="1:11" ht="14.1" customHeight="1" x14ac:dyDescent="0.25">
      <c r="A306" s="1145"/>
      <c r="B306" s="1145"/>
      <c r="C306" s="1130" t="s">
        <v>31</v>
      </c>
      <c r="D306" s="1254" t="s">
        <v>1839</v>
      </c>
      <c r="E306" s="1255"/>
      <c r="F306" s="1255"/>
      <c r="G306" s="1255"/>
      <c r="H306" s="1145"/>
      <c r="I306" s="1145"/>
      <c r="J306" s="1145"/>
      <c r="K306" s="1145"/>
    </row>
    <row r="307" spans="1:11" ht="15" customHeight="1" x14ac:dyDescent="0.25">
      <c r="A307" s="1145"/>
      <c r="B307" s="1145"/>
      <c r="C307" s="1146"/>
      <c r="D307" s="1132">
        <v>2024</v>
      </c>
      <c r="E307" s="1132">
        <v>2025</v>
      </c>
      <c r="F307" s="1132">
        <v>2026</v>
      </c>
      <c r="G307" s="1132">
        <v>2027</v>
      </c>
      <c r="H307" s="1145"/>
      <c r="I307" s="1145"/>
      <c r="J307" s="1145"/>
      <c r="K307" s="1145"/>
    </row>
    <row r="308" spans="1:11" ht="15" customHeight="1" x14ac:dyDescent="0.25">
      <c r="A308" s="1145"/>
      <c r="B308" s="1145"/>
      <c r="C308" s="1147"/>
      <c r="D308" s="1134" t="s">
        <v>13</v>
      </c>
      <c r="E308" s="1134" t="s">
        <v>14</v>
      </c>
      <c r="F308" s="1134" t="s">
        <v>14</v>
      </c>
      <c r="G308" s="1134" t="s">
        <v>14</v>
      </c>
      <c r="H308" s="1145"/>
      <c r="I308" s="1145"/>
      <c r="J308" s="1145"/>
      <c r="K308" s="1145"/>
    </row>
    <row r="309" spans="1:11" ht="14.1" customHeight="1" x14ac:dyDescent="0.25">
      <c r="A309" s="1145"/>
      <c r="B309" s="1145"/>
      <c r="C309" s="1123" t="s">
        <v>33</v>
      </c>
      <c r="D309" s="1127" t="s">
        <v>1092</v>
      </c>
      <c r="E309" s="1127" t="s">
        <v>1092</v>
      </c>
      <c r="F309" s="1127" t="s">
        <v>1092</v>
      </c>
      <c r="G309" s="1127" t="s">
        <v>1039</v>
      </c>
      <c r="H309" s="1145"/>
      <c r="I309" s="1145"/>
      <c r="J309" s="1145"/>
      <c r="K309" s="1145"/>
    </row>
    <row r="310" spans="1:11" ht="14.1" customHeight="1" x14ac:dyDescent="0.25">
      <c r="A310" s="1145"/>
      <c r="B310" s="1145"/>
      <c r="C310" s="1123" t="s">
        <v>1029</v>
      </c>
      <c r="D310" s="1127" t="s">
        <v>1849</v>
      </c>
      <c r="E310" s="1127" t="s">
        <v>1850</v>
      </c>
      <c r="F310" s="1127" t="s">
        <v>1851</v>
      </c>
      <c r="G310" s="1127" t="s">
        <v>1039</v>
      </c>
      <c r="H310" s="1145"/>
      <c r="I310" s="1145"/>
      <c r="J310" s="1145"/>
      <c r="K310" s="1145"/>
    </row>
    <row r="311" spans="1:11" ht="14.1" customHeight="1" x14ac:dyDescent="0.25">
      <c r="A311" s="1145"/>
      <c r="B311" s="1145"/>
      <c r="C311" s="1123" t="s">
        <v>1032</v>
      </c>
      <c r="D311" s="1127" t="s">
        <v>1849</v>
      </c>
      <c r="E311" s="1127" t="s">
        <v>1850</v>
      </c>
      <c r="F311" s="1127" t="s">
        <v>1851</v>
      </c>
      <c r="G311" s="1127" t="s">
        <v>1039</v>
      </c>
      <c r="H311" s="1145"/>
      <c r="I311" s="1145"/>
      <c r="J311" s="1145"/>
      <c r="K311" s="1145"/>
    </row>
    <row r="312" spans="1:11" ht="14.1" customHeight="1" x14ac:dyDescent="0.25">
      <c r="A312" s="1145"/>
      <c r="B312" s="1145"/>
      <c r="C312" s="1123" t="s">
        <v>1037</v>
      </c>
      <c r="D312" s="1127" t="s">
        <v>1038</v>
      </c>
      <c r="E312" s="1127" t="s">
        <v>1039</v>
      </c>
      <c r="F312" s="1127" t="s">
        <v>1039</v>
      </c>
      <c r="G312" s="1127" t="s">
        <v>1083</v>
      </c>
      <c r="H312" s="1145"/>
      <c r="I312" s="1145"/>
      <c r="J312" s="1145"/>
      <c r="K312" s="1145"/>
    </row>
    <row r="313" spans="1:11" ht="14.1" customHeight="1" x14ac:dyDescent="0.25">
      <c r="A313" s="1145"/>
      <c r="B313" s="1145"/>
      <c r="C313" s="1123" t="s">
        <v>1042</v>
      </c>
      <c r="D313" s="1127" t="s">
        <v>1038</v>
      </c>
      <c r="E313" s="1127" t="s">
        <v>1852</v>
      </c>
      <c r="F313" s="1127" t="s">
        <v>1853</v>
      </c>
      <c r="G313" s="1127" t="s">
        <v>1083</v>
      </c>
      <c r="H313" s="1145"/>
      <c r="I313" s="1145"/>
      <c r="J313" s="1145"/>
      <c r="K313" s="1145"/>
    </row>
    <row r="314" spans="1:11" ht="14.1" customHeight="1" x14ac:dyDescent="0.25">
      <c r="A314" s="1145"/>
      <c r="B314" s="1145"/>
      <c r="C314" s="1123" t="s">
        <v>39</v>
      </c>
      <c r="D314" s="1127" t="s">
        <v>1038</v>
      </c>
      <c r="E314" s="1127" t="s">
        <v>1852</v>
      </c>
      <c r="F314" s="1127" t="s">
        <v>1853</v>
      </c>
      <c r="G314" s="1127" t="s">
        <v>1083</v>
      </c>
      <c r="H314" s="1145"/>
      <c r="I314" s="1145"/>
      <c r="J314" s="1145"/>
      <c r="K314" s="1145"/>
    </row>
    <row r="315" spans="1:11" ht="14.1" customHeight="1" x14ac:dyDescent="0.25">
      <c r="A315" s="1145"/>
      <c r="B315" s="1145"/>
      <c r="C315" s="1250" t="s">
        <v>1046</v>
      </c>
      <c r="D315" s="1251"/>
      <c r="E315" s="1251"/>
      <c r="F315" s="1251"/>
      <c r="G315" s="1251"/>
      <c r="H315" s="1145"/>
      <c r="I315" s="1145"/>
      <c r="J315" s="1145"/>
      <c r="K315" s="1145"/>
    </row>
    <row r="316" spans="1:11" ht="14.1" customHeight="1" x14ac:dyDescent="0.25">
      <c r="A316" s="1145"/>
      <c r="B316" s="1145"/>
      <c r="C316" s="1146"/>
      <c r="D316" s="1132">
        <v>2024</v>
      </c>
      <c r="E316" s="1132">
        <v>2025</v>
      </c>
      <c r="F316" s="1132">
        <v>2026</v>
      </c>
      <c r="G316" s="1132">
        <v>2027</v>
      </c>
      <c r="H316" s="1145"/>
      <c r="I316" s="1145"/>
      <c r="J316" s="1145"/>
      <c r="K316" s="1145"/>
    </row>
    <row r="317" spans="1:11" ht="14.1" customHeight="1" x14ac:dyDescent="0.25">
      <c r="A317" s="1145"/>
      <c r="B317" s="1145"/>
      <c r="C317" s="1147"/>
      <c r="D317" s="1134" t="s">
        <v>13</v>
      </c>
      <c r="E317" s="1134" t="s">
        <v>14</v>
      </c>
      <c r="F317" s="1134" t="s">
        <v>14</v>
      </c>
      <c r="G317" s="1134" t="s">
        <v>14</v>
      </c>
      <c r="H317" s="1145"/>
      <c r="I317" s="1145"/>
      <c r="J317" s="1145"/>
      <c r="K317" s="1145"/>
    </row>
    <row r="318" spans="1:11" ht="14.1" customHeight="1" x14ac:dyDescent="0.25">
      <c r="A318" s="1145"/>
      <c r="B318" s="1145"/>
      <c r="C318" s="1135" t="s">
        <v>1047</v>
      </c>
      <c r="D318" s="1136">
        <v>0</v>
      </c>
      <c r="E318" s="1136">
        <v>0</v>
      </c>
      <c r="F318" s="1136">
        <v>0</v>
      </c>
      <c r="G318" s="1136">
        <v>0</v>
      </c>
      <c r="H318" s="1145"/>
      <c r="I318" s="1145"/>
      <c r="J318" s="1145"/>
      <c r="K318" s="1145"/>
    </row>
    <row r="319" spans="1:11" ht="14.1" customHeight="1" x14ac:dyDescent="0.25">
      <c r="A319" s="1145"/>
      <c r="B319" s="1145"/>
      <c r="C319" s="1135" t="s">
        <v>1048</v>
      </c>
      <c r="D319" s="1136">
        <v>0</v>
      </c>
      <c r="E319" s="1136">
        <v>0</v>
      </c>
      <c r="F319" s="1136">
        <v>0</v>
      </c>
      <c r="G319" s="1136">
        <v>0</v>
      </c>
      <c r="H319" s="1145"/>
      <c r="I319" s="1145"/>
      <c r="J319" s="1145"/>
      <c r="K319" s="1145"/>
    </row>
    <row r="320" spans="1:11" ht="14.1" customHeight="1" x14ac:dyDescent="0.25">
      <c r="A320" s="1145"/>
      <c r="B320" s="1145"/>
      <c r="C320" s="1135" t="s">
        <v>1049</v>
      </c>
      <c r="D320" s="1136">
        <v>0</v>
      </c>
      <c r="E320" s="1136">
        <v>0</v>
      </c>
      <c r="F320" s="1136">
        <v>0</v>
      </c>
      <c r="G320" s="1136">
        <v>0</v>
      </c>
      <c r="H320" s="1145"/>
      <c r="I320" s="1145"/>
      <c r="J320" s="1145"/>
      <c r="K320" s="1145"/>
    </row>
    <row r="321" spans="1:11" ht="14.1" customHeight="1" x14ac:dyDescent="0.25">
      <c r="A321" s="1145"/>
      <c r="B321" s="1145"/>
      <c r="C321" s="1135" t="s">
        <v>1050</v>
      </c>
      <c r="D321" s="1136">
        <v>0</v>
      </c>
      <c r="E321" s="1136">
        <v>0</v>
      </c>
      <c r="F321" s="1136">
        <v>0</v>
      </c>
      <c r="G321" s="1136">
        <v>0</v>
      </c>
      <c r="H321" s="1145"/>
      <c r="I321" s="1145"/>
      <c r="J321" s="1145"/>
      <c r="K321" s="1145"/>
    </row>
    <row r="322" spans="1:11" ht="14.1" customHeight="1" x14ac:dyDescent="0.25">
      <c r="A322" s="1145"/>
      <c r="B322" s="1145"/>
      <c r="C322" s="1135" t="s">
        <v>1048</v>
      </c>
      <c r="D322" s="1136">
        <v>0</v>
      </c>
      <c r="E322" s="1136">
        <v>0</v>
      </c>
      <c r="F322" s="1136">
        <v>0</v>
      </c>
      <c r="G322" s="1136">
        <v>0</v>
      </c>
      <c r="H322" s="1145"/>
      <c r="I322" s="1145"/>
      <c r="J322" s="1145"/>
      <c r="K322" s="1145"/>
    </row>
    <row r="323" spans="1:11" ht="14.1" customHeight="1" x14ac:dyDescent="0.25">
      <c r="A323" s="1145"/>
      <c r="B323" s="1145"/>
      <c r="C323" s="1135" t="s">
        <v>1049</v>
      </c>
      <c r="D323" s="1136">
        <v>0</v>
      </c>
      <c r="E323" s="1136">
        <v>0</v>
      </c>
      <c r="F323" s="1136">
        <v>0</v>
      </c>
      <c r="G323" s="1136">
        <v>0</v>
      </c>
      <c r="H323" s="1145"/>
      <c r="I323" s="1145"/>
      <c r="J323" s="1145"/>
      <c r="K323" s="1145"/>
    </row>
    <row r="324" spans="1:11" ht="14.1" customHeight="1" x14ac:dyDescent="0.25">
      <c r="A324" s="1145"/>
      <c r="B324" s="1145"/>
      <c r="C324" s="1135" t="s">
        <v>1051</v>
      </c>
      <c r="D324" s="1136">
        <v>0</v>
      </c>
      <c r="E324" s="1136">
        <v>0</v>
      </c>
      <c r="F324" s="1136">
        <v>0</v>
      </c>
      <c r="G324" s="1136">
        <v>0</v>
      </c>
      <c r="H324" s="1145"/>
      <c r="I324" s="1145"/>
      <c r="J324" s="1145"/>
      <c r="K324" s="1145"/>
    </row>
    <row r="325" spans="1:11" ht="14.1" customHeight="1" x14ac:dyDescent="0.25">
      <c r="A325" s="1145"/>
      <c r="B325" s="1145"/>
      <c r="C325" s="1135" t="s">
        <v>1048</v>
      </c>
      <c r="D325" s="1136">
        <v>0</v>
      </c>
      <c r="E325" s="1136">
        <v>0</v>
      </c>
      <c r="F325" s="1136">
        <v>0</v>
      </c>
      <c r="G325" s="1136">
        <v>0</v>
      </c>
      <c r="H325" s="1145"/>
      <c r="I325" s="1145"/>
      <c r="J325" s="1145"/>
      <c r="K325" s="1145"/>
    </row>
    <row r="326" spans="1:11" ht="14.1" customHeight="1" x14ac:dyDescent="0.25">
      <c r="A326" s="1145"/>
      <c r="B326" s="1145"/>
      <c r="C326" s="1135" t="s">
        <v>1049</v>
      </c>
      <c r="D326" s="1136">
        <v>0</v>
      </c>
      <c r="E326" s="1136">
        <v>0</v>
      </c>
      <c r="F326" s="1136">
        <v>0</v>
      </c>
      <c r="G326" s="1136">
        <v>0</v>
      </c>
      <c r="H326" s="1145"/>
      <c r="I326" s="1145"/>
      <c r="J326" s="1145"/>
      <c r="K326" s="1145"/>
    </row>
    <row r="327" spans="1:11" ht="14.1" customHeight="1" x14ac:dyDescent="0.25">
      <c r="A327" s="1145"/>
      <c r="B327" s="1145"/>
      <c r="C327" s="1135" t="s">
        <v>1052</v>
      </c>
      <c r="D327" s="1136">
        <v>0</v>
      </c>
      <c r="E327" s="1136">
        <v>0</v>
      </c>
      <c r="F327" s="1136">
        <v>0</v>
      </c>
      <c r="G327" s="1136">
        <v>0</v>
      </c>
      <c r="H327" s="1145"/>
      <c r="I327" s="1145"/>
      <c r="J327" s="1145"/>
      <c r="K327" s="1145"/>
    </row>
    <row r="328" spans="1:11" ht="14.1" customHeight="1" x14ac:dyDescent="0.25">
      <c r="A328" s="1145"/>
      <c r="B328" s="1145"/>
      <c r="C328" s="1135" t="s">
        <v>1048</v>
      </c>
      <c r="D328" s="1136">
        <v>0</v>
      </c>
      <c r="E328" s="1136">
        <v>0</v>
      </c>
      <c r="F328" s="1136">
        <v>0</v>
      </c>
      <c r="G328" s="1136">
        <v>0</v>
      </c>
      <c r="H328" s="1145"/>
      <c r="I328" s="1145"/>
      <c r="J328" s="1145"/>
      <c r="K328" s="1145"/>
    </row>
    <row r="329" spans="1:11" ht="14.1" customHeight="1" x14ac:dyDescent="0.25">
      <c r="A329" s="1145"/>
      <c r="B329" s="1145"/>
      <c r="C329" s="1135" t="s">
        <v>1049</v>
      </c>
      <c r="D329" s="1136">
        <v>0</v>
      </c>
      <c r="E329" s="1136">
        <v>0</v>
      </c>
      <c r="F329" s="1136">
        <v>0</v>
      </c>
      <c r="G329" s="1136">
        <v>0</v>
      </c>
      <c r="H329" s="1145"/>
      <c r="I329" s="1145"/>
      <c r="J329" s="1145"/>
      <c r="K329" s="1145"/>
    </row>
    <row r="330" spans="1:11" ht="14.1" customHeight="1" x14ac:dyDescent="0.25">
      <c r="A330" s="1145"/>
      <c r="B330" s="1145"/>
      <c r="C330" s="1135" t="s">
        <v>1053</v>
      </c>
      <c r="D330" s="1136">
        <v>0</v>
      </c>
      <c r="E330" s="1136">
        <v>0</v>
      </c>
      <c r="F330" s="1136">
        <v>0</v>
      </c>
      <c r="G330" s="1136">
        <v>0</v>
      </c>
      <c r="H330" s="1145"/>
      <c r="I330" s="1145"/>
      <c r="J330" s="1145"/>
      <c r="K330" s="1145"/>
    </row>
    <row r="331" spans="1:11" ht="14.1" customHeight="1" x14ac:dyDescent="0.25">
      <c r="A331" s="1145"/>
      <c r="B331" s="1145"/>
      <c r="C331" s="1135" t="s">
        <v>1048</v>
      </c>
      <c r="D331" s="1136">
        <v>0</v>
      </c>
      <c r="E331" s="1136">
        <v>0</v>
      </c>
      <c r="F331" s="1136">
        <v>0</v>
      </c>
      <c r="G331" s="1136">
        <v>0</v>
      </c>
      <c r="H331" s="1145"/>
      <c r="I331" s="1145"/>
      <c r="J331" s="1145"/>
      <c r="K331" s="1145"/>
    </row>
    <row r="332" spans="1:11" ht="14.1" customHeight="1" x14ac:dyDescent="0.25">
      <c r="A332" s="1145"/>
      <c r="B332" s="1145"/>
      <c r="C332" s="1135" t="s">
        <v>1049</v>
      </c>
      <c r="D332" s="1136">
        <v>0</v>
      </c>
      <c r="E332" s="1136">
        <v>0</v>
      </c>
      <c r="F332" s="1136">
        <v>0</v>
      </c>
      <c r="G332" s="1136">
        <v>0</v>
      </c>
      <c r="H332" s="1145"/>
      <c r="I332" s="1145"/>
      <c r="J332" s="1145"/>
      <c r="K332" s="1145"/>
    </row>
    <row r="333" spans="1:11" ht="14.1" customHeight="1" x14ac:dyDescent="0.25">
      <c r="A333" s="1145"/>
      <c r="B333" s="1145"/>
      <c r="C333" s="1135" t="s">
        <v>1054</v>
      </c>
      <c r="D333" s="1136">
        <v>0</v>
      </c>
      <c r="E333" s="1136">
        <v>0</v>
      </c>
      <c r="F333" s="1136">
        <v>0</v>
      </c>
      <c r="G333" s="1136">
        <v>0</v>
      </c>
      <c r="H333" s="1145"/>
      <c r="I333" s="1145"/>
      <c r="J333" s="1145"/>
      <c r="K333" s="1145"/>
    </row>
    <row r="334" spans="1:11" ht="14.1" customHeight="1" x14ac:dyDescent="0.25">
      <c r="A334" s="1145"/>
      <c r="B334" s="1145"/>
      <c r="C334" s="1135" t="s">
        <v>1048</v>
      </c>
      <c r="D334" s="1136">
        <v>0</v>
      </c>
      <c r="E334" s="1136">
        <v>0</v>
      </c>
      <c r="F334" s="1136">
        <v>0</v>
      </c>
      <c r="G334" s="1136">
        <v>0</v>
      </c>
      <c r="H334" s="1145"/>
      <c r="I334" s="1145"/>
      <c r="J334" s="1145"/>
      <c r="K334" s="1145"/>
    </row>
    <row r="335" spans="1:11" ht="14.1" customHeight="1" x14ac:dyDescent="0.25">
      <c r="A335" s="1145"/>
      <c r="B335" s="1145"/>
      <c r="C335" s="1135" t="s">
        <v>1049</v>
      </c>
      <c r="D335" s="1136">
        <v>0</v>
      </c>
      <c r="E335" s="1136">
        <v>0</v>
      </c>
      <c r="F335" s="1136">
        <v>0</v>
      </c>
      <c r="G335" s="1136">
        <v>0</v>
      </c>
      <c r="H335" s="1145"/>
      <c r="I335" s="1145"/>
      <c r="J335" s="1145"/>
      <c r="K335" s="1145"/>
    </row>
    <row r="336" spans="1:11" ht="14.1" customHeight="1" x14ac:dyDescent="0.25">
      <c r="A336" s="1145"/>
      <c r="B336" s="1145"/>
      <c r="C336" s="1135" t="s">
        <v>1055</v>
      </c>
      <c r="D336" s="1136">
        <v>0</v>
      </c>
      <c r="E336" s="1136">
        <v>0</v>
      </c>
      <c r="F336" s="1136">
        <v>0</v>
      </c>
      <c r="G336" s="1136">
        <v>0</v>
      </c>
      <c r="H336" s="1145"/>
      <c r="I336" s="1145"/>
      <c r="J336" s="1145"/>
      <c r="K336" s="1145"/>
    </row>
    <row r="337" spans="1:11" ht="14.1" customHeight="1" x14ac:dyDescent="0.25">
      <c r="A337" s="1145"/>
      <c r="B337" s="1145"/>
      <c r="C337" s="1135" t="s">
        <v>1048</v>
      </c>
      <c r="D337" s="1136">
        <v>0</v>
      </c>
      <c r="E337" s="1136">
        <v>0</v>
      </c>
      <c r="F337" s="1136">
        <v>0</v>
      </c>
      <c r="G337" s="1136">
        <v>0</v>
      </c>
      <c r="H337" s="1145"/>
      <c r="I337" s="1145"/>
      <c r="J337" s="1145"/>
      <c r="K337" s="1145"/>
    </row>
    <row r="338" spans="1:11" ht="14.1" customHeight="1" x14ac:dyDescent="0.25">
      <c r="A338" s="1145"/>
      <c r="B338" s="1145"/>
      <c r="C338" s="1135" t="s">
        <v>1049</v>
      </c>
      <c r="D338" s="1136">
        <v>0</v>
      </c>
      <c r="E338" s="1136">
        <v>0</v>
      </c>
      <c r="F338" s="1136">
        <v>0</v>
      </c>
      <c r="G338" s="1136">
        <v>0</v>
      </c>
      <c r="H338" s="1145"/>
      <c r="I338" s="1145"/>
      <c r="J338" s="1145"/>
      <c r="K338" s="1145"/>
    </row>
    <row r="339" spans="1:11" ht="14.1" customHeight="1" x14ac:dyDescent="0.25">
      <c r="A339" s="1145"/>
      <c r="B339" s="1145"/>
      <c r="C339" s="1135" t="s">
        <v>1056</v>
      </c>
      <c r="D339" s="1136">
        <v>0</v>
      </c>
      <c r="E339" s="1136">
        <v>0</v>
      </c>
      <c r="F339" s="1136">
        <v>0</v>
      </c>
      <c r="G339" s="1136">
        <v>0</v>
      </c>
      <c r="H339" s="1145"/>
      <c r="I339" s="1145"/>
      <c r="J339" s="1145"/>
      <c r="K339" s="1145"/>
    </row>
    <row r="340" spans="1:11" ht="14.1" customHeight="1" x14ac:dyDescent="0.25">
      <c r="A340" s="1145"/>
      <c r="B340" s="1145"/>
      <c r="C340" s="1135" t="s">
        <v>1048</v>
      </c>
      <c r="D340" s="1136">
        <v>0</v>
      </c>
      <c r="E340" s="1136">
        <v>0</v>
      </c>
      <c r="F340" s="1136">
        <v>0</v>
      </c>
      <c r="G340" s="1136">
        <v>0</v>
      </c>
      <c r="H340" s="1145"/>
      <c r="I340" s="1145"/>
      <c r="J340" s="1145"/>
      <c r="K340" s="1145"/>
    </row>
    <row r="341" spans="1:11" ht="14.1" customHeight="1" x14ac:dyDescent="0.25">
      <c r="A341" s="1145"/>
      <c r="B341" s="1145"/>
      <c r="C341" s="1135" t="s">
        <v>1057</v>
      </c>
      <c r="D341" s="1136">
        <v>0</v>
      </c>
      <c r="E341" s="1136">
        <v>0</v>
      </c>
      <c r="F341" s="1136">
        <v>0</v>
      </c>
      <c r="G341" s="1136">
        <v>0</v>
      </c>
      <c r="H341" s="1145"/>
      <c r="I341" s="1145"/>
      <c r="J341" s="1145"/>
      <c r="K341" s="1145"/>
    </row>
    <row r="342" spans="1:11" ht="14.1" customHeight="1" x14ac:dyDescent="0.25">
      <c r="A342" s="1145"/>
      <c r="B342" s="1145"/>
      <c r="C342" s="1135" t="s">
        <v>1058</v>
      </c>
      <c r="D342" s="1136">
        <v>0</v>
      </c>
      <c r="E342" s="1136">
        <v>0</v>
      </c>
      <c r="F342" s="1136">
        <v>0</v>
      </c>
      <c r="G342" s="1136">
        <v>0</v>
      </c>
      <c r="H342" s="1145"/>
      <c r="I342" s="1145"/>
      <c r="J342" s="1145"/>
      <c r="K342" s="1145"/>
    </row>
    <row r="343" spans="1:11" ht="14.1" customHeight="1" x14ac:dyDescent="0.25">
      <c r="A343" s="1145"/>
      <c r="B343" s="1145"/>
      <c r="C343" s="1135" t="s">
        <v>1059</v>
      </c>
      <c r="D343" s="1136">
        <v>0</v>
      </c>
      <c r="E343" s="1136">
        <v>0</v>
      </c>
      <c r="F343" s="1136">
        <v>0</v>
      </c>
      <c r="G343" s="1136">
        <v>0</v>
      </c>
      <c r="H343" s="1145"/>
      <c r="I343" s="1145"/>
      <c r="J343" s="1145"/>
      <c r="K343" s="1145"/>
    </row>
    <row r="344" spans="1:11" ht="14.1" customHeight="1" x14ac:dyDescent="0.25">
      <c r="A344" s="1145"/>
      <c r="B344" s="1145"/>
      <c r="C344" s="1135" t="s">
        <v>1060</v>
      </c>
      <c r="D344" s="1136">
        <v>0</v>
      </c>
      <c r="E344" s="1136">
        <v>0</v>
      </c>
      <c r="F344" s="1136">
        <v>0</v>
      </c>
      <c r="G344" s="1136">
        <v>0</v>
      </c>
      <c r="H344" s="1145"/>
      <c r="I344" s="1145"/>
      <c r="J344" s="1145"/>
      <c r="K344" s="1145"/>
    </row>
    <row r="345" spans="1:11" ht="14.1" customHeight="1" x14ac:dyDescent="0.25">
      <c r="A345" s="1145"/>
      <c r="B345" s="1145"/>
      <c r="C345" s="1135" t="s">
        <v>1061</v>
      </c>
      <c r="D345" s="1136">
        <v>0</v>
      </c>
      <c r="E345" s="1136">
        <v>9564269</v>
      </c>
      <c r="F345" s="1136">
        <v>13435731</v>
      </c>
      <c r="G345" s="1136">
        <v>0</v>
      </c>
      <c r="H345" s="1145"/>
      <c r="I345" s="1145"/>
      <c r="J345" s="1145"/>
      <c r="K345" s="1145"/>
    </row>
    <row r="346" spans="1:11" ht="14.1" customHeight="1" x14ac:dyDescent="0.25">
      <c r="A346" s="1145"/>
      <c r="B346" s="1145"/>
      <c r="C346" s="1135" t="s">
        <v>1048</v>
      </c>
      <c r="D346" s="1136">
        <v>0</v>
      </c>
      <c r="E346" s="1136">
        <v>9564269</v>
      </c>
      <c r="F346" s="1136">
        <v>13435731</v>
      </c>
      <c r="G346" s="1136">
        <v>0</v>
      </c>
      <c r="H346" s="1145"/>
      <c r="I346" s="1145"/>
      <c r="J346" s="1145"/>
      <c r="K346" s="1145"/>
    </row>
    <row r="347" spans="1:11" ht="14.1" customHeight="1" x14ac:dyDescent="0.25">
      <c r="A347" s="1145"/>
      <c r="B347" s="1145"/>
      <c r="C347" s="1135" t="s">
        <v>1057</v>
      </c>
      <c r="D347" s="1136">
        <v>0</v>
      </c>
      <c r="E347" s="1136">
        <v>0</v>
      </c>
      <c r="F347" s="1136">
        <v>0</v>
      </c>
      <c r="G347" s="1136">
        <v>0</v>
      </c>
      <c r="H347" s="1145"/>
      <c r="I347" s="1145"/>
      <c r="J347" s="1145"/>
      <c r="K347" s="1145"/>
    </row>
    <row r="348" spans="1:11" ht="14.1" customHeight="1" x14ac:dyDescent="0.25">
      <c r="A348" s="1145"/>
      <c r="B348" s="1145"/>
      <c r="C348" s="1135" t="s">
        <v>1058</v>
      </c>
      <c r="D348" s="1136">
        <v>0</v>
      </c>
      <c r="E348" s="1136">
        <v>0</v>
      </c>
      <c r="F348" s="1136">
        <v>0</v>
      </c>
      <c r="G348" s="1136">
        <v>0</v>
      </c>
      <c r="H348" s="1145"/>
      <c r="I348" s="1145"/>
      <c r="J348" s="1145"/>
      <c r="K348" s="1145"/>
    </row>
    <row r="349" spans="1:11" ht="14.1" customHeight="1" x14ac:dyDescent="0.25">
      <c r="A349" s="1145"/>
      <c r="B349" s="1145"/>
      <c r="C349" s="1135" t="s">
        <v>1059</v>
      </c>
      <c r="D349" s="1136">
        <v>0</v>
      </c>
      <c r="E349" s="1136">
        <v>0</v>
      </c>
      <c r="F349" s="1136">
        <v>0</v>
      </c>
      <c r="G349" s="1136">
        <v>0</v>
      </c>
      <c r="H349" s="1145"/>
      <c r="I349" s="1145"/>
      <c r="J349" s="1145"/>
      <c r="K349" s="1145"/>
    </row>
    <row r="350" spans="1:11" ht="14.1" customHeight="1" x14ac:dyDescent="0.25">
      <c r="A350" s="1145"/>
      <c r="B350" s="1145"/>
      <c r="C350" s="1135" t="s">
        <v>1060</v>
      </c>
      <c r="D350" s="1136">
        <v>0</v>
      </c>
      <c r="E350" s="1136">
        <v>0</v>
      </c>
      <c r="F350" s="1136">
        <v>0</v>
      </c>
      <c r="G350" s="1136">
        <v>0</v>
      </c>
      <c r="H350" s="1145"/>
      <c r="I350" s="1145"/>
      <c r="J350" s="1145"/>
      <c r="K350" s="1145"/>
    </row>
    <row r="351" spans="1:11" ht="14.1" customHeight="1" x14ac:dyDescent="0.25">
      <c r="A351" s="1145"/>
      <c r="B351" s="1145"/>
      <c r="C351" s="1135" t="s">
        <v>1062</v>
      </c>
      <c r="D351" s="1136">
        <v>0</v>
      </c>
      <c r="E351" s="1136">
        <v>0</v>
      </c>
      <c r="F351" s="1136">
        <v>0</v>
      </c>
      <c r="G351" s="1136">
        <v>0</v>
      </c>
      <c r="H351" s="1145"/>
      <c r="I351" s="1145"/>
      <c r="J351" s="1145"/>
      <c r="K351" s="1145"/>
    </row>
    <row r="352" spans="1:11" ht="14.1" customHeight="1" x14ac:dyDescent="0.25">
      <c r="A352" s="1145"/>
      <c r="B352" s="1145"/>
      <c r="C352" s="1135" t="s">
        <v>1048</v>
      </c>
      <c r="D352" s="1136">
        <v>0</v>
      </c>
      <c r="E352" s="1136">
        <v>0</v>
      </c>
      <c r="F352" s="1136">
        <v>0</v>
      </c>
      <c r="G352" s="1136">
        <v>0</v>
      </c>
      <c r="H352" s="1145"/>
      <c r="I352" s="1145"/>
      <c r="J352" s="1145"/>
      <c r="K352" s="1145"/>
    </row>
    <row r="353" spans="1:11" ht="14.1" customHeight="1" x14ac:dyDescent="0.25">
      <c r="A353" s="1145"/>
      <c r="B353" s="1145"/>
      <c r="C353" s="1135" t="s">
        <v>1057</v>
      </c>
      <c r="D353" s="1136">
        <v>0</v>
      </c>
      <c r="E353" s="1136">
        <v>0</v>
      </c>
      <c r="F353" s="1136">
        <v>0</v>
      </c>
      <c r="G353" s="1136">
        <v>0</v>
      </c>
      <c r="H353" s="1145"/>
      <c r="I353" s="1145"/>
      <c r="J353" s="1145"/>
      <c r="K353" s="1145"/>
    </row>
    <row r="354" spans="1:11" ht="14.1" customHeight="1" x14ac:dyDescent="0.25">
      <c r="A354" s="1145"/>
      <c r="B354" s="1145"/>
      <c r="C354" s="1135" t="s">
        <v>1058</v>
      </c>
      <c r="D354" s="1136">
        <v>0</v>
      </c>
      <c r="E354" s="1136">
        <v>0</v>
      </c>
      <c r="F354" s="1136">
        <v>0</v>
      </c>
      <c r="G354" s="1136">
        <v>0</v>
      </c>
      <c r="H354" s="1145"/>
      <c r="I354" s="1145"/>
      <c r="J354" s="1145"/>
      <c r="K354" s="1145"/>
    </row>
    <row r="355" spans="1:11" ht="14.1" customHeight="1" x14ac:dyDescent="0.25">
      <c r="A355" s="1145"/>
      <c r="B355" s="1145"/>
      <c r="C355" s="1135" t="s">
        <v>1059</v>
      </c>
      <c r="D355" s="1136">
        <v>0</v>
      </c>
      <c r="E355" s="1136">
        <v>0</v>
      </c>
      <c r="F355" s="1136">
        <v>0</v>
      </c>
      <c r="G355" s="1136">
        <v>0</v>
      </c>
      <c r="H355" s="1145"/>
      <c r="I355" s="1145"/>
      <c r="J355" s="1145"/>
      <c r="K355" s="1145"/>
    </row>
    <row r="356" spans="1:11" ht="14.1" customHeight="1" x14ac:dyDescent="0.25">
      <c r="A356" s="1145"/>
      <c r="B356" s="1145"/>
      <c r="C356" s="1135" t="s">
        <v>1060</v>
      </c>
      <c r="D356" s="1136">
        <v>0</v>
      </c>
      <c r="E356" s="1136">
        <v>0</v>
      </c>
      <c r="F356" s="1136">
        <v>0</v>
      </c>
      <c r="G356" s="1136">
        <v>0</v>
      </c>
      <c r="H356" s="1145"/>
      <c r="I356" s="1145"/>
      <c r="J356" s="1145"/>
      <c r="K356" s="1145"/>
    </row>
    <row r="357" spans="1:11" ht="14.1" customHeight="1" x14ac:dyDescent="0.25">
      <c r="A357" s="1145"/>
      <c r="B357" s="1145"/>
      <c r="C357" s="1135" t="s">
        <v>1063</v>
      </c>
      <c r="D357" s="1136">
        <v>0</v>
      </c>
      <c r="E357" s="1136">
        <v>0</v>
      </c>
      <c r="F357" s="1136">
        <v>0</v>
      </c>
      <c r="G357" s="1136">
        <v>0</v>
      </c>
      <c r="H357" s="1145"/>
      <c r="I357" s="1145"/>
      <c r="J357" s="1145"/>
      <c r="K357" s="1145"/>
    </row>
    <row r="358" spans="1:11" ht="14.1" customHeight="1" x14ac:dyDescent="0.25">
      <c r="A358" s="1145"/>
      <c r="B358" s="1145"/>
      <c r="C358" s="1135" t="s">
        <v>1064</v>
      </c>
      <c r="D358" s="1136">
        <v>0</v>
      </c>
      <c r="E358" s="1136">
        <v>0</v>
      </c>
      <c r="F358" s="1136">
        <v>0</v>
      </c>
      <c r="G358" s="1136">
        <v>0</v>
      </c>
      <c r="H358" s="1145"/>
      <c r="I358" s="1145"/>
      <c r="J358" s="1145"/>
      <c r="K358" s="1145"/>
    </row>
    <row r="359" spans="1:11" ht="14.1" customHeight="1" x14ac:dyDescent="0.25">
      <c r="A359" s="1145"/>
      <c r="B359" s="1145"/>
      <c r="C359" s="1137" t="s">
        <v>572</v>
      </c>
      <c r="D359" s="1136">
        <v>0</v>
      </c>
      <c r="E359" s="1136">
        <v>9564269</v>
      </c>
      <c r="F359" s="1136">
        <v>13435731</v>
      </c>
      <c r="G359" s="1136">
        <v>0</v>
      </c>
      <c r="H359" s="1145"/>
      <c r="I359" s="1145"/>
      <c r="J359" s="1145"/>
      <c r="K359" s="1145"/>
    </row>
    <row r="360" spans="1:11" ht="14.1" customHeight="1" x14ac:dyDescent="0.25">
      <c r="A360" s="1145"/>
      <c r="B360" s="1145"/>
      <c r="C360" s="1129" t="s">
        <v>1022</v>
      </c>
      <c r="D360" s="1252" t="s">
        <v>1854</v>
      </c>
      <c r="E360" s="1253"/>
      <c r="F360" s="1253"/>
      <c r="G360" s="1253"/>
      <c r="H360" s="1145"/>
      <c r="I360" s="1145"/>
      <c r="J360" s="1145"/>
      <c r="K360" s="1145"/>
    </row>
    <row r="361" spans="1:11" ht="14.1" customHeight="1" x14ac:dyDescent="0.25">
      <c r="A361" s="1145"/>
      <c r="B361" s="1145"/>
      <c r="C361" s="1130" t="s">
        <v>1024</v>
      </c>
      <c r="D361" s="1254" t="s">
        <v>1854</v>
      </c>
      <c r="E361" s="1255"/>
      <c r="F361" s="1255"/>
      <c r="G361" s="1255"/>
      <c r="H361" s="1145"/>
      <c r="I361" s="1145"/>
      <c r="J361" s="1145"/>
      <c r="K361" s="1145"/>
    </row>
    <row r="362" spans="1:11" ht="14.1" customHeight="1" x14ac:dyDescent="0.25">
      <c r="A362" s="1145"/>
      <c r="B362" s="1145"/>
      <c r="C362" s="1130" t="s">
        <v>31</v>
      </c>
      <c r="D362" s="1254" t="s">
        <v>1855</v>
      </c>
      <c r="E362" s="1255"/>
      <c r="F362" s="1255"/>
      <c r="G362" s="1255"/>
      <c r="H362" s="1145"/>
      <c r="I362" s="1145"/>
      <c r="J362" s="1145"/>
      <c r="K362" s="1145"/>
    </row>
    <row r="363" spans="1:11" ht="15" customHeight="1" x14ac:dyDescent="0.25">
      <c r="A363" s="1145"/>
      <c r="B363" s="1145"/>
      <c r="C363" s="1146"/>
      <c r="D363" s="1132">
        <v>2024</v>
      </c>
      <c r="E363" s="1132">
        <v>2025</v>
      </c>
      <c r="F363" s="1132">
        <v>2026</v>
      </c>
      <c r="G363" s="1132">
        <v>2027</v>
      </c>
      <c r="H363" s="1145"/>
      <c r="I363" s="1145"/>
      <c r="J363" s="1145"/>
      <c r="K363" s="1145"/>
    </row>
    <row r="364" spans="1:11" ht="15" customHeight="1" x14ac:dyDescent="0.25">
      <c r="A364" s="1145"/>
      <c r="B364" s="1145"/>
      <c r="C364" s="1147"/>
      <c r="D364" s="1134" t="s">
        <v>13</v>
      </c>
      <c r="E364" s="1134" t="s">
        <v>14</v>
      </c>
      <c r="F364" s="1134" t="s">
        <v>14</v>
      </c>
      <c r="G364" s="1134" t="s">
        <v>14</v>
      </c>
      <c r="H364" s="1145"/>
      <c r="I364" s="1145"/>
      <c r="J364" s="1145"/>
      <c r="K364" s="1145"/>
    </row>
    <row r="365" spans="1:11" ht="14.1" customHeight="1" x14ac:dyDescent="0.25">
      <c r="A365" s="1145"/>
      <c r="B365" s="1145"/>
      <c r="C365" s="1123" t="s">
        <v>33</v>
      </c>
      <c r="D365" s="1127" t="s">
        <v>1039</v>
      </c>
      <c r="E365" s="1127" t="s">
        <v>1017</v>
      </c>
      <c r="F365" s="1127" t="s">
        <v>1856</v>
      </c>
      <c r="G365" s="1127" t="s">
        <v>1039</v>
      </c>
      <c r="H365" s="1145"/>
      <c r="I365" s="1145"/>
      <c r="J365" s="1145"/>
      <c r="K365" s="1145"/>
    </row>
    <row r="366" spans="1:11" ht="14.1" customHeight="1" x14ac:dyDescent="0.25">
      <c r="A366" s="1145"/>
      <c r="B366" s="1145"/>
      <c r="C366" s="1123" t="s">
        <v>1029</v>
      </c>
      <c r="D366" s="1127" t="s">
        <v>1038</v>
      </c>
      <c r="E366" s="1127" t="s">
        <v>1857</v>
      </c>
      <c r="F366" s="1127" t="s">
        <v>1858</v>
      </c>
      <c r="G366" s="1127" t="s">
        <v>1039</v>
      </c>
      <c r="H366" s="1145"/>
      <c r="I366" s="1145"/>
      <c r="J366" s="1145"/>
      <c r="K366" s="1145"/>
    </row>
    <row r="367" spans="1:11" ht="14.1" customHeight="1" x14ac:dyDescent="0.25">
      <c r="A367" s="1145"/>
      <c r="B367" s="1145"/>
      <c r="C367" s="1123" t="s">
        <v>1032</v>
      </c>
      <c r="D367" s="1127" t="s">
        <v>1039</v>
      </c>
      <c r="E367" s="1127" t="s">
        <v>1859</v>
      </c>
      <c r="F367" s="1127" t="s">
        <v>1860</v>
      </c>
      <c r="G367" s="1127" t="s">
        <v>1039</v>
      </c>
      <c r="H367" s="1145"/>
      <c r="I367" s="1145"/>
      <c r="J367" s="1145"/>
      <c r="K367" s="1145"/>
    </row>
    <row r="368" spans="1:11" ht="14.1" customHeight="1" x14ac:dyDescent="0.25">
      <c r="A368" s="1145"/>
      <c r="B368" s="1145"/>
      <c r="C368" s="1123" t="s">
        <v>1037</v>
      </c>
      <c r="D368" s="1127" t="s">
        <v>1038</v>
      </c>
      <c r="E368" s="1127" t="s">
        <v>1038</v>
      </c>
      <c r="F368" s="1127" t="s">
        <v>1088</v>
      </c>
      <c r="G368" s="1127" t="s">
        <v>1083</v>
      </c>
      <c r="H368" s="1145"/>
      <c r="I368" s="1145"/>
      <c r="J368" s="1145"/>
      <c r="K368" s="1145"/>
    </row>
    <row r="369" spans="1:11" ht="14.1" customHeight="1" x14ac:dyDescent="0.25">
      <c r="A369" s="1145"/>
      <c r="B369" s="1145"/>
      <c r="C369" s="1123" t="s">
        <v>1042</v>
      </c>
      <c r="D369" s="1127" t="s">
        <v>1038</v>
      </c>
      <c r="E369" s="1127" t="s">
        <v>1038</v>
      </c>
      <c r="F369" s="1127" t="s">
        <v>1861</v>
      </c>
      <c r="G369" s="1127" t="s">
        <v>1083</v>
      </c>
      <c r="H369" s="1145"/>
      <c r="I369" s="1145"/>
      <c r="J369" s="1145"/>
      <c r="K369" s="1145"/>
    </row>
    <row r="370" spans="1:11" ht="14.1" customHeight="1" x14ac:dyDescent="0.25">
      <c r="A370" s="1145"/>
      <c r="B370" s="1145"/>
      <c r="C370" s="1123" t="s">
        <v>39</v>
      </c>
      <c r="D370" s="1127" t="s">
        <v>1038</v>
      </c>
      <c r="E370" s="1127" t="s">
        <v>1038</v>
      </c>
      <c r="F370" s="1127" t="s">
        <v>1862</v>
      </c>
      <c r="G370" s="1127" t="s">
        <v>1083</v>
      </c>
      <c r="H370" s="1145"/>
      <c r="I370" s="1145"/>
      <c r="J370" s="1145"/>
      <c r="K370" s="1145"/>
    </row>
    <row r="371" spans="1:11" ht="14.1" customHeight="1" x14ac:dyDescent="0.25">
      <c r="A371" s="1145"/>
      <c r="B371" s="1145"/>
      <c r="C371" s="1250" t="s">
        <v>1046</v>
      </c>
      <c r="D371" s="1251"/>
      <c r="E371" s="1251"/>
      <c r="F371" s="1251"/>
      <c r="G371" s="1251"/>
      <c r="H371" s="1145"/>
      <c r="I371" s="1145"/>
      <c r="J371" s="1145"/>
      <c r="K371" s="1145"/>
    </row>
    <row r="372" spans="1:11" ht="14.1" customHeight="1" x14ac:dyDescent="0.25">
      <c r="A372" s="1145"/>
      <c r="B372" s="1145"/>
      <c r="C372" s="1146"/>
      <c r="D372" s="1132">
        <v>2024</v>
      </c>
      <c r="E372" s="1132">
        <v>2025</v>
      </c>
      <c r="F372" s="1132">
        <v>2026</v>
      </c>
      <c r="G372" s="1132">
        <v>2027</v>
      </c>
      <c r="H372" s="1145"/>
      <c r="I372" s="1145"/>
      <c r="J372" s="1145"/>
      <c r="K372" s="1145"/>
    </row>
    <row r="373" spans="1:11" ht="14.1" customHeight="1" x14ac:dyDescent="0.25">
      <c r="A373" s="1145"/>
      <c r="B373" s="1145"/>
      <c r="C373" s="1147"/>
      <c r="D373" s="1134" t="s">
        <v>13</v>
      </c>
      <c r="E373" s="1134" t="s">
        <v>14</v>
      </c>
      <c r="F373" s="1134" t="s">
        <v>14</v>
      </c>
      <c r="G373" s="1134" t="s">
        <v>14</v>
      </c>
      <c r="H373" s="1145"/>
      <c r="I373" s="1145"/>
      <c r="J373" s="1145"/>
      <c r="K373" s="1145"/>
    </row>
    <row r="374" spans="1:11" ht="14.1" customHeight="1" x14ac:dyDescent="0.25">
      <c r="A374" s="1145"/>
      <c r="B374" s="1145"/>
      <c r="C374" s="1135" t="s">
        <v>1047</v>
      </c>
      <c r="D374" s="1144" t="s">
        <v>1038</v>
      </c>
      <c r="E374" s="1136">
        <v>0</v>
      </c>
      <c r="F374" s="1136">
        <v>0</v>
      </c>
      <c r="G374" s="1136">
        <v>0</v>
      </c>
      <c r="H374" s="1145"/>
      <c r="I374" s="1145"/>
      <c r="J374" s="1145"/>
      <c r="K374" s="1145"/>
    </row>
    <row r="375" spans="1:11" ht="14.1" customHeight="1" x14ac:dyDescent="0.25">
      <c r="A375" s="1145"/>
      <c r="B375" s="1145"/>
      <c r="C375" s="1135" t="s">
        <v>1048</v>
      </c>
      <c r="D375" s="1144" t="s">
        <v>1038</v>
      </c>
      <c r="E375" s="1136">
        <v>0</v>
      </c>
      <c r="F375" s="1136">
        <v>0</v>
      </c>
      <c r="G375" s="1136">
        <v>0</v>
      </c>
      <c r="H375" s="1145"/>
      <c r="I375" s="1145"/>
      <c r="J375" s="1145"/>
      <c r="K375" s="1145"/>
    </row>
    <row r="376" spans="1:11" ht="14.1" customHeight="1" x14ac:dyDescent="0.25">
      <c r="A376" s="1145"/>
      <c r="B376" s="1145"/>
      <c r="C376" s="1135" t="s">
        <v>1049</v>
      </c>
      <c r="D376" s="1144" t="s">
        <v>1038</v>
      </c>
      <c r="E376" s="1136">
        <v>0</v>
      </c>
      <c r="F376" s="1136">
        <v>0</v>
      </c>
      <c r="G376" s="1136">
        <v>0</v>
      </c>
      <c r="H376" s="1145"/>
      <c r="I376" s="1145"/>
      <c r="J376" s="1145"/>
      <c r="K376" s="1145"/>
    </row>
    <row r="377" spans="1:11" ht="14.1" customHeight="1" x14ac:dyDescent="0.25">
      <c r="A377" s="1145"/>
      <c r="B377" s="1145"/>
      <c r="C377" s="1135" t="s">
        <v>1050</v>
      </c>
      <c r="D377" s="1144" t="s">
        <v>1038</v>
      </c>
      <c r="E377" s="1136">
        <v>0</v>
      </c>
      <c r="F377" s="1136">
        <v>0</v>
      </c>
      <c r="G377" s="1136">
        <v>0</v>
      </c>
      <c r="H377" s="1145"/>
      <c r="I377" s="1145"/>
      <c r="J377" s="1145"/>
      <c r="K377" s="1145"/>
    </row>
    <row r="378" spans="1:11" ht="14.1" customHeight="1" x14ac:dyDescent="0.25">
      <c r="A378" s="1145"/>
      <c r="B378" s="1145"/>
      <c r="C378" s="1135" t="s">
        <v>1048</v>
      </c>
      <c r="D378" s="1144" t="s">
        <v>1038</v>
      </c>
      <c r="E378" s="1136">
        <v>0</v>
      </c>
      <c r="F378" s="1136">
        <v>0</v>
      </c>
      <c r="G378" s="1136">
        <v>0</v>
      </c>
      <c r="H378" s="1145"/>
      <c r="I378" s="1145"/>
      <c r="J378" s="1145"/>
      <c r="K378" s="1145"/>
    </row>
    <row r="379" spans="1:11" ht="14.1" customHeight="1" x14ac:dyDescent="0.25">
      <c r="A379" s="1145"/>
      <c r="B379" s="1145"/>
      <c r="C379" s="1135" t="s">
        <v>1049</v>
      </c>
      <c r="D379" s="1144" t="s">
        <v>1038</v>
      </c>
      <c r="E379" s="1136">
        <v>0</v>
      </c>
      <c r="F379" s="1136">
        <v>0</v>
      </c>
      <c r="G379" s="1136">
        <v>0</v>
      </c>
      <c r="H379" s="1145"/>
      <c r="I379" s="1145"/>
      <c r="J379" s="1145"/>
      <c r="K379" s="1145"/>
    </row>
    <row r="380" spans="1:11" ht="14.1" customHeight="1" x14ac:dyDescent="0.25">
      <c r="A380" s="1145"/>
      <c r="B380" s="1145"/>
      <c r="C380" s="1135" t="s">
        <v>1051</v>
      </c>
      <c r="D380" s="1144" t="s">
        <v>1038</v>
      </c>
      <c r="E380" s="1136">
        <v>0</v>
      </c>
      <c r="F380" s="1136">
        <v>0</v>
      </c>
      <c r="G380" s="1136">
        <v>0</v>
      </c>
      <c r="H380" s="1145"/>
      <c r="I380" s="1145"/>
      <c r="J380" s="1145"/>
      <c r="K380" s="1145"/>
    </row>
    <row r="381" spans="1:11" ht="14.1" customHeight="1" x14ac:dyDescent="0.25">
      <c r="A381" s="1145"/>
      <c r="B381" s="1145"/>
      <c r="C381" s="1135" t="s">
        <v>1048</v>
      </c>
      <c r="D381" s="1144" t="s">
        <v>1038</v>
      </c>
      <c r="E381" s="1136">
        <v>0</v>
      </c>
      <c r="F381" s="1136">
        <v>0</v>
      </c>
      <c r="G381" s="1136">
        <v>0</v>
      </c>
      <c r="H381" s="1145"/>
      <c r="I381" s="1145"/>
      <c r="J381" s="1145"/>
      <c r="K381" s="1145"/>
    </row>
    <row r="382" spans="1:11" ht="14.1" customHeight="1" x14ac:dyDescent="0.25">
      <c r="A382" s="1145"/>
      <c r="B382" s="1145"/>
      <c r="C382" s="1135" t="s">
        <v>1049</v>
      </c>
      <c r="D382" s="1144" t="s">
        <v>1038</v>
      </c>
      <c r="E382" s="1136">
        <v>0</v>
      </c>
      <c r="F382" s="1136">
        <v>0</v>
      </c>
      <c r="G382" s="1136">
        <v>0</v>
      </c>
      <c r="H382" s="1145"/>
      <c r="I382" s="1145"/>
      <c r="J382" s="1145"/>
      <c r="K382" s="1145"/>
    </row>
    <row r="383" spans="1:11" ht="14.1" customHeight="1" x14ac:dyDescent="0.25">
      <c r="A383" s="1145"/>
      <c r="B383" s="1145"/>
      <c r="C383" s="1135" t="s">
        <v>1052</v>
      </c>
      <c r="D383" s="1144" t="s">
        <v>1038</v>
      </c>
      <c r="E383" s="1136">
        <v>0</v>
      </c>
      <c r="F383" s="1136">
        <v>0</v>
      </c>
      <c r="G383" s="1136">
        <v>0</v>
      </c>
      <c r="H383" s="1145"/>
      <c r="I383" s="1145"/>
      <c r="J383" s="1145"/>
      <c r="K383" s="1145"/>
    </row>
    <row r="384" spans="1:11" ht="14.1" customHeight="1" x14ac:dyDescent="0.25">
      <c r="A384" s="1145"/>
      <c r="B384" s="1145"/>
      <c r="C384" s="1135" t="s">
        <v>1048</v>
      </c>
      <c r="D384" s="1144" t="s">
        <v>1038</v>
      </c>
      <c r="E384" s="1136">
        <v>0</v>
      </c>
      <c r="F384" s="1136">
        <v>0</v>
      </c>
      <c r="G384" s="1136">
        <v>0</v>
      </c>
      <c r="H384" s="1145"/>
      <c r="I384" s="1145"/>
      <c r="J384" s="1145"/>
      <c r="K384" s="1145"/>
    </row>
    <row r="385" spans="1:11" ht="14.1" customHeight="1" x14ac:dyDescent="0.25">
      <c r="A385" s="1145"/>
      <c r="B385" s="1145"/>
      <c r="C385" s="1135" t="s">
        <v>1049</v>
      </c>
      <c r="D385" s="1144" t="s">
        <v>1038</v>
      </c>
      <c r="E385" s="1136">
        <v>0</v>
      </c>
      <c r="F385" s="1136">
        <v>0</v>
      </c>
      <c r="G385" s="1136">
        <v>0</v>
      </c>
      <c r="H385" s="1145"/>
      <c r="I385" s="1145"/>
      <c r="J385" s="1145"/>
      <c r="K385" s="1145"/>
    </row>
    <row r="386" spans="1:11" ht="14.1" customHeight="1" x14ac:dyDescent="0.25">
      <c r="A386" s="1145"/>
      <c r="B386" s="1145"/>
      <c r="C386" s="1135" t="s">
        <v>1053</v>
      </c>
      <c r="D386" s="1144" t="s">
        <v>1038</v>
      </c>
      <c r="E386" s="1136">
        <v>0</v>
      </c>
      <c r="F386" s="1136">
        <v>0</v>
      </c>
      <c r="G386" s="1136">
        <v>0</v>
      </c>
      <c r="H386" s="1145"/>
      <c r="I386" s="1145"/>
      <c r="J386" s="1145"/>
      <c r="K386" s="1145"/>
    </row>
    <row r="387" spans="1:11" ht="14.1" customHeight="1" x14ac:dyDescent="0.25">
      <c r="A387" s="1145"/>
      <c r="B387" s="1145"/>
      <c r="C387" s="1135" t="s">
        <v>1048</v>
      </c>
      <c r="D387" s="1144" t="s">
        <v>1038</v>
      </c>
      <c r="E387" s="1136">
        <v>0</v>
      </c>
      <c r="F387" s="1136">
        <v>0</v>
      </c>
      <c r="G387" s="1136">
        <v>0</v>
      </c>
      <c r="H387" s="1145"/>
      <c r="I387" s="1145"/>
      <c r="J387" s="1145"/>
      <c r="K387" s="1145"/>
    </row>
    <row r="388" spans="1:11" ht="14.1" customHeight="1" x14ac:dyDescent="0.25">
      <c r="A388" s="1145"/>
      <c r="B388" s="1145"/>
      <c r="C388" s="1135" t="s">
        <v>1049</v>
      </c>
      <c r="D388" s="1144" t="s">
        <v>1038</v>
      </c>
      <c r="E388" s="1136">
        <v>0</v>
      </c>
      <c r="F388" s="1136">
        <v>0</v>
      </c>
      <c r="G388" s="1136">
        <v>0</v>
      </c>
      <c r="H388" s="1145"/>
      <c r="I388" s="1145"/>
      <c r="J388" s="1145"/>
      <c r="K388" s="1145"/>
    </row>
    <row r="389" spans="1:11" ht="14.1" customHeight="1" x14ac:dyDescent="0.25">
      <c r="A389" s="1145"/>
      <c r="B389" s="1145"/>
      <c r="C389" s="1135" t="s">
        <v>1054</v>
      </c>
      <c r="D389" s="1144" t="s">
        <v>1038</v>
      </c>
      <c r="E389" s="1136">
        <v>0</v>
      </c>
      <c r="F389" s="1136">
        <v>0</v>
      </c>
      <c r="G389" s="1136">
        <v>0</v>
      </c>
      <c r="H389" s="1145"/>
      <c r="I389" s="1145"/>
      <c r="J389" s="1145"/>
      <c r="K389" s="1145"/>
    </row>
    <row r="390" spans="1:11" ht="14.1" customHeight="1" x14ac:dyDescent="0.25">
      <c r="A390" s="1145"/>
      <c r="B390" s="1145"/>
      <c r="C390" s="1135" t="s">
        <v>1048</v>
      </c>
      <c r="D390" s="1144" t="s">
        <v>1038</v>
      </c>
      <c r="E390" s="1136">
        <v>0</v>
      </c>
      <c r="F390" s="1136">
        <v>0</v>
      </c>
      <c r="G390" s="1136">
        <v>0</v>
      </c>
      <c r="H390" s="1145"/>
      <c r="I390" s="1145"/>
      <c r="J390" s="1145"/>
      <c r="K390" s="1145"/>
    </row>
    <row r="391" spans="1:11" ht="14.1" customHeight="1" x14ac:dyDescent="0.25">
      <c r="A391" s="1145"/>
      <c r="B391" s="1145"/>
      <c r="C391" s="1135" t="s">
        <v>1049</v>
      </c>
      <c r="D391" s="1144" t="s">
        <v>1038</v>
      </c>
      <c r="E391" s="1136">
        <v>0</v>
      </c>
      <c r="F391" s="1136">
        <v>0</v>
      </c>
      <c r="G391" s="1136">
        <v>0</v>
      </c>
      <c r="H391" s="1145"/>
      <c r="I391" s="1145"/>
      <c r="J391" s="1145"/>
      <c r="K391" s="1145"/>
    </row>
    <row r="392" spans="1:11" ht="14.1" customHeight="1" x14ac:dyDescent="0.25">
      <c r="A392" s="1145"/>
      <c r="B392" s="1145"/>
      <c r="C392" s="1135" t="s">
        <v>1055</v>
      </c>
      <c r="D392" s="1144" t="s">
        <v>1038</v>
      </c>
      <c r="E392" s="1136">
        <v>0</v>
      </c>
      <c r="F392" s="1136">
        <v>0</v>
      </c>
      <c r="G392" s="1136">
        <v>0</v>
      </c>
      <c r="H392" s="1145"/>
      <c r="I392" s="1145"/>
      <c r="J392" s="1145"/>
      <c r="K392" s="1145"/>
    </row>
    <row r="393" spans="1:11" ht="14.1" customHeight="1" x14ac:dyDescent="0.25">
      <c r="A393" s="1145"/>
      <c r="B393" s="1145"/>
      <c r="C393" s="1135" t="s">
        <v>1048</v>
      </c>
      <c r="D393" s="1144" t="s">
        <v>1038</v>
      </c>
      <c r="E393" s="1136">
        <v>0</v>
      </c>
      <c r="F393" s="1136">
        <v>0</v>
      </c>
      <c r="G393" s="1136">
        <v>0</v>
      </c>
      <c r="H393" s="1145"/>
      <c r="I393" s="1145"/>
      <c r="J393" s="1145"/>
      <c r="K393" s="1145"/>
    </row>
    <row r="394" spans="1:11" ht="14.1" customHeight="1" x14ac:dyDescent="0.25">
      <c r="A394" s="1145"/>
      <c r="B394" s="1145"/>
      <c r="C394" s="1135" t="s">
        <v>1049</v>
      </c>
      <c r="D394" s="1144" t="s">
        <v>1038</v>
      </c>
      <c r="E394" s="1136">
        <v>0</v>
      </c>
      <c r="F394" s="1136">
        <v>0</v>
      </c>
      <c r="G394" s="1136">
        <v>0</v>
      </c>
      <c r="H394" s="1145"/>
      <c r="I394" s="1145"/>
      <c r="J394" s="1145"/>
      <c r="K394" s="1145"/>
    </row>
    <row r="395" spans="1:11" ht="14.1" customHeight="1" x14ac:dyDescent="0.25">
      <c r="A395" s="1145"/>
      <c r="B395" s="1145"/>
      <c r="C395" s="1135" t="s">
        <v>1056</v>
      </c>
      <c r="D395" s="1144" t="s">
        <v>1038</v>
      </c>
      <c r="E395" s="1136">
        <v>0</v>
      </c>
      <c r="F395" s="1136">
        <v>0</v>
      </c>
      <c r="G395" s="1136">
        <v>0</v>
      </c>
      <c r="H395" s="1145"/>
      <c r="I395" s="1145"/>
      <c r="J395" s="1145"/>
      <c r="K395" s="1145"/>
    </row>
    <row r="396" spans="1:11" ht="14.1" customHeight="1" x14ac:dyDescent="0.25">
      <c r="A396" s="1145"/>
      <c r="B396" s="1145"/>
      <c r="C396" s="1135" t="s">
        <v>1048</v>
      </c>
      <c r="D396" s="1144" t="s">
        <v>1038</v>
      </c>
      <c r="E396" s="1136">
        <v>0</v>
      </c>
      <c r="F396" s="1136">
        <v>0</v>
      </c>
      <c r="G396" s="1136">
        <v>0</v>
      </c>
      <c r="H396" s="1145"/>
      <c r="I396" s="1145"/>
      <c r="J396" s="1145"/>
      <c r="K396" s="1145"/>
    </row>
    <row r="397" spans="1:11" ht="14.1" customHeight="1" x14ac:dyDescent="0.25">
      <c r="A397" s="1145"/>
      <c r="B397" s="1145"/>
      <c r="C397" s="1135" t="s">
        <v>1057</v>
      </c>
      <c r="D397" s="1144" t="s">
        <v>1038</v>
      </c>
      <c r="E397" s="1136">
        <v>0</v>
      </c>
      <c r="F397" s="1136">
        <v>0</v>
      </c>
      <c r="G397" s="1136">
        <v>0</v>
      </c>
      <c r="H397" s="1145"/>
      <c r="I397" s="1145"/>
      <c r="J397" s="1145"/>
      <c r="K397" s="1145"/>
    </row>
    <row r="398" spans="1:11" ht="14.1" customHeight="1" x14ac:dyDescent="0.25">
      <c r="A398" s="1145"/>
      <c r="B398" s="1145"/>
      <c r="C398" s="1135" t="s">
        <v>1058</v>
      </c>
      <c r="D398" s="1144" t="s">
        <v>1038</v>
      </c>
      <c r="E398" s="1136">
        <v>0</v>
      </c>
      <c r="F398" s="1136">
        <v>0</v>
      </c>
      <c r="G398" s="1136">
        <v>0</v>
      </c>
      <c r="H398" s="1145"/>
      <c r="I398" s="1145"/>
      <c r="J398" s="1145"/>
      <c r="K398" s="1145"/>
    </row>
    <row r="399" spans="1:11" ht="14.1" customHeight="1" x14ac:dyDescent="0.25">
      <c r="A399" s="1145"/>
      <c r="B399" s="1145"/>
      <c r="C399" s="1135" t="s">
        <v>1059</v>
      </c>
      <c r="D399" s="1144" t="s">
        <v>1038</v>
      </c>
      <c r="E399" s="1136">
        <v>0</v>
      </c>
      <c r="F399" s="1136">
        <v>0</v>
      </c>
      <c r="G399" s="1136">
        <v>0</v>
      </c>
      <c r="H399" s="1145"/>
      <c r="I399" s="1145"/>
      <c r="J399" s="1145"/>
      <c r="K399" s="1145"/>
    </row>
    <row r="400" spans="1:11" ht="14.1" customHeight="1" x14ac:dyDescent="0.25">
      <c r="A400" s="1145"/>
      <c r="B400" s="1145"/>
      <c r="C400" s="1135" t="s">
        <v>1060</v>
      </c>
      <c r="D400" s="1144" t="s">
        <v>1038</v>
      </c>
      <c r="E400" s="1136">
        <v>0</v>
      </c>
      <c r="F400" s="1136">
        <v>0</v>
      </c>
      <c r="G400" s="1136">
        <v>0</v>
      </c>
      <c r="H400" s="1145"/>
      <c r="I400" s="1145"/>
      <c r="J400" s="1145"/>
      <c r="K400" s="1145"/>
    </row>
    <row r="401" spans="1:11" ht="14.1" customHeight="1" x14ac:dyDescent="0.25">
      <c r="A401" s="1145"/>
      <c r="B401" s="1145"/>
      <c r="C401" s="1135" t="s">
        <v>1061</v>
      </c>
      <c r="D401" s="1144" t="s">
        <v>1038</v>
      </c>
      <c r="E401" s="1136">
        <v>1685731</v>
      </c>
      <c r="F401" s="1136">
        <v>66394590</v>
      </c>
      <c r="G401" s="1136">
        <v>0</v>
      </c>
      <c r="H401" s="1145"/>
      <c r="I401" s="1145"/>
      <c r="J401" s="1145"/>
      <c r="K401" s="1145"/>
    </row>
    <row r="402" spans="1:11" ht="14.1" customHeight="1" x14ac:dyDescent="0.25">
      <c r="A402" s="1145"/>
      <c r="B402" s="1145"/>
      <c r="C402" s="1135" t="s">
        <v>1048</v>
      </c>
      <c r="D402" s="1144" t="s">
        <v>1038</v>
      </c>
      <c r="E402" s="1136">
        <v>1685731</v>
      </c>
      <c r="F402" s="1136">
        <v>66394590</v>
      </c>
      <c r="G402" s="1136">
        <v>0</v>
      </c>
      <c r="H402" s="1145"/>
      <c r="I402" s="1145"/>
      <c r="J402" s="1145"/>
      <c r="K402" s="1145"/>
    </row>
    <row r="403" spans="1:11" ht="14.1" customHeight="1" x14ac:dyDescent="0.25">
      <c r="A403" s="1145"/>
      <c r="B403" s="1145"/>
      <c r="C403" s="1135" t="s">
        <v>1057</v>
      </c>
      <c r="D403" s="1144" t="s">
        <v>1038</v>
      </c>
      <c r="E403" s="1136">
        <v>0</v>
      </c>
      <c r="F403" s="1136">
        <v>0</v>
      </c>
      <c r="G403" s="1136">
        <v>0</v>
      </c>
      <c r="H403" s="1145"/>
      <c r="I403" s="1145"/>
      <c r="J403" s="1145"/>
      <c r="K403" s="1145"/>
    </row>
    <row r="404" spans="1:11" ht="14.1" customHeight="1" x14ac:dyDescent="0.25">
      <c r="A404" s="1145"/>
      <c r="B404" s="1145"/>
      <c r="C404" s="1135" t="s">
        <v>1058</v>
      </c>
      <c r="D404" s="1144" t="s">
        <v>1038</v>
      </c>
      <c r="E404" s="1136">
        <v>0</v>
      </c>
      <c r="F404" s="1136">
        <v>0</v>
      </c>
      <c r="G404" s="1136">
        <v>0</v>
      </c>
      <c r="H404" s="1145"/>
      <c r="I404" s="1145"/>
      <c r="J404" s="1145"/>
      <c r="K404" s="1145"/>
    </row>
    <row r="405" spans="1:11" ht="14.1" customHeight="1" x14ac:dyDescent="0.25">
      <c r="A405" s="1145"/>
      <c r="B405" s="1145"/>
      <c r="C405" s="1135" t="s">
        <v>1059</v>
      </c>
      <c r="D405" s="1144" t="s">
        <v>1038</v>
      </c>
      <c r="E405" s="1136">
        <v>0</v>
      </c>
      <c r="F405" s="1136">
        <v>0</v>
      </c>
      <c r="G405" s="1136">
        <v>0</v>
      </c>
      <c r="H405" s="1145"/>
      <c r="I405" s="1145"/>
      <c r="J405" s="1145"/>
      <c r="K405" s="1145"/>
    </row>
    <row r="406" spans="1:11" ht="14.1" customHeight="1" x14ac:dyDescent="0.25">
      <c r="A406" s="1145"/>
      <c r="B406" s="1145"/>
      <c r="C406" s="1135" t="s">
        <v>1060</v>
      </c>
      <c r="D406" s="1144" t="s">
        <v>1038</v>
      </c>
      <c r="E406" s="1136">
        <v>0</v>
      </c>
      <c r="F406" s="1136">
        <v>0</v>
      </c>
      <c r="G406" s="1136">
        <v>0</v>
      </c>
      <c r="H406" s="1145"/>
      <c r="I406" s="1145"/>
      <c r="J406" s="1145"/>
      <c r="K406" s="1145"/>
    </row>
    <row r="407" spans="1:11" ht="14.1" customHeight="1" x14ac:dyDescent="0.25">
      <c r="A407" s="1145"/>
      <c r="B407" s="1145"/>
      <c r="C407" s="1135" t="s">
        <v>1062</v>
      </c>
      <c r="D407" s="1144" t="s">
        <v>1038</v>
      </c>
      <c r="E407" s="1136">
        <v>0</v>
      </c>
      <c r="F407" s="1136">
        <v>0</v>
      </c>
      <c r="G407" s="1136">
        <v>0</v>
      </c>
      <c r="H407" s="1145"/>
      <c r="I407" s="1145"/>
      <c r="J407" s="1145"/>
      <c r="K407" s="1145"/>
    </row>
    <row r="408" spans="1:11" ht="14.1" customHeight="1" x14ac:dyDescent="0.25">
      <c r="A408" s="1145"/>
      <c r="B408" s="1145"/>
      <c r="C408" s="1135" t="s">
        <v>1048</v>
      </c>
      <c r="D408" s="1144" t="s">
        <v>1038</v>
      </c>
      <c r="E408" s="1136">
        <v>0</v>
      </c>
      <c r="F408" s="1136">
        <v>0</v>
      </c>
      <c r="G408" s="1136">
        <v>0</v>
      </c>
      <c r="H408" s="1145"/>
      <c r="I408" s="1145"/>
      <c r="J408" s="1145"/>
      <c r="K408" s="1145"/>
    </row>
    <row r="409" spans="1:11" ht="14.1" customHeight="1" x14ac:dyDescent="0.25">
      <c r="A409" s="1145"/>
      <c r="B409" s="1145"/>
      <c r="C409" s="1135" t="s">
        <v>1057</v>
      </c>
      <c r="D409" s="1144" t="s">
        <v>1038</v>
      </c>
      <c r="E409" s="1136">
        <v>0</v>
      </c>
      <c r="F409" s="1136">
        <v>0</v>
      </c>
      <c r="G409" s="1136">
        <v>0</v>
      </c>
      <c r="H409" s="1145"/>
      <c r="I409" s="1145"/>
      <c r="J409" s="1145"/>
      <c r="K409" s="1145"/>
    </row>
    <row r="410" spans="1:11" ht="14.1" customHeight="1" x14ac:dyDescent="0.25">
      <c r="A410" s="1145"/>
      <c r="B410" s="1145"/>
      <c r="C410" s="1135" t="s">
        <v>1058</v>
      </c>
      <c r="D410" s="1144" t="s">
        <v>1038</v>
      </c>
      <c r="E410" s="1136">
        <v>0</v>
      </c>
      <c r="F410" s="1136">
        <v>0</v>
      </c>
      <c r="G410" s="1136">
        <v>0</v>
      </c>
      <c r="H410" s="1145"/>
      <c r="I410" s="1145"/>
      <c r="J410" s="1145"/>
      <c r="K410" s="1145"/>
    </row>
    <row r="411" spans="1:11" ht="14.1" customHeight="1" x14ac:dyDescent="0.25">
      <c r="A411" s="1145"/>
      <c r="B411" s="1145"/>
      <c r="C411" s="1135" t="s">
        <v>1059</v>
      </c>
      <c r="D411" s="1144" t="s">
        <v>1038</v>
      </c>
      <c r="E411" s="1136">
        <v>0</v>
      </c>
      <c r="F411" s="1136">
        <v>0</v>
      </c>
      <c r="G411" s="1136">
        <v>0</v>
      </c>
      <c r="H411" s="1145"/>
      <c r="I411" s="1145"/>
      <c r="J411" s="1145"/>
      <c r="K411" s="1145"/>
    </row>
    <row r="412" spans="1:11" ht="14.1" customHeight="1" x14ac:dyDescent="0.25">
      <c r="A412" s="1145"/>
      <c r="B412" s="1145"/>
      <c r="C412" s="1135" t="s">
        <v>1060</v>
      </c>
      <c r="D412" s="1144" t="s">
        <v>1038</v>
      </c>
      <c r="E412" s="1136">
        <v>0</v>
      </c>
      <c r="F412" s="1136">
        <v>0</v>
      </c>
      <c r="G412" s="1136">
        <v>0</v>
      </c>
      <c r="H412" s="1145"/>
      <c r="I412" s="1145"/>
      <c r="J412" s="1145"/>
      <c r="K412" s="1145"/>
    </row>
    <row r="413" spans="1:11" ht="14.1" customHeight="1" x14ac:dyDescent="0.25">
      <c r="A413" s="1145"/>
      <c r="B413" s="1145"/>
      <c r="C413" s="1135" t="s">
        <v>1063</v>
      </c>
      <c r="D413" s="1144" t="s">
        <v>1038</v>
      </c>
      <c r="E413" s="1136">
        <v>0</v>
      </c>
      <c r="F413" s="1136">
        <v>0</v>
      </c>
      <c r="G413" s="1136">
        <v>0</v>
      </c>
      <c r="H413" s="1145"/>
      <c r="I413" s="1145"/>
      <c r="J413" s="1145"/>
      <c r="K413" s="1145"/>
    </row>
    <row r="414" spans="1:11" ht="14.1" customHeight="1" x14ac:dyDescent="0.25">
      <c r="A414" s="1145"/>
      <c r="B414" s="1145"/>
      <c r="C414" s="1135" t="s">
        <v>1064</v>
      </c>
      <c r="D414" s="1144" t="s">
        <v>1038</v>
      </c>
      <c r="E414" s="1136">
        <v>0</v>
      </c>
      <c r="F414" s="1136">
        <v>0</v>
      </c>
      <c r="G414" s="1136">
        <v>0</v>
      </c>
      <c r="H414" s="1145"/>
      <c r="I414" s="1145"/>
      <c r="J414" s="1145"/>
      <c r="K414" s="1145"/>
    </row>
    <row r="415" spans="1:11" ht="14.1" customHeight="1" x14ac:dyDescent="0.25">
      <c r="A415" s="1145"/>
      <c r="B415" s="1145"/>
      <c r="C415" s="1137" t="s">
        <v>572</v>
      </c>
      <c r="D415" s="1136">
        <v>0</v>
      </c>
      <c r="E415" s="1136">
        <v>1685731</v>
      </c>
      <c r="F415" s="1136">
        <v>66394590</v>
      </c>
      <c r="G415" s="1136">
        <v>0</v>
      </c>
      <c r="H415" s="1145"/>
      <c r="I415" s="1145"/>
      <c r="J415" s="1145"/>
      <c r="K415" s="1145"/>
    </row>
    <row r="416" spans="1:11" ht="14.1" customHeight="1" x14ac:dyDescent="0.25">
      <c r="A416" s="1145"/>
      <c r="B416" s="1145"/>
      <c r="C416" s="1128" t="s">
        <v>1863</v>
      </c>
      <c r="D416" s="1256" t="s">
        <v>1864</v>
      </c>
      <c r="E416" s="1257"/>
      <c r="F416" s="1257"/>
      <c r="G416" s="1257"/>
      <c r="H416" s="1145"/>
      <c r="I416" s="1145"/>
      <c r="J416" s="1145"/>
      <c r="K416" s="1145"/>
    </row>
    <row r="417" spans="1:11" ht="14.1" customHeight="1" x14ac:dyDescent="0.25">
      <c r="A417" s="1145"/>
      <c r="B417" s="1145"/>
      <c r="C417" s="1129" t="s">
        <v>1022</v>
      </c>
      <c r="D417" s="1252" t="s">
        <v>1865</v>
      </c>
      <c r="E417" s="1253"/>
      <c r="F417" s="1253"/>
      <c r="G417" s="1253"/>
      <c r="H417" s="1145"/>
      <c r="I417" s="1145"/>
      <c r="J417" s="1145"/>
      <c r="K417" s="1145"/>
    </row>
    <row r="418" spans="1:11" ht="14.1" customHeight="1" x14ac:dyDescent="0.25">
      <c r="A418" s="1145"/>
      <c r="B418" s="1145"/>
      <c r="C418" s="1130" t="s">
        <v>1024</v>
      </c>
      <c r="D418" s="1254" t="s">
        <v>1866</v>
      </c>
      <c r="E418" s="1255"/>
      <c r="F418" s="1255"/>
      <c r="G418" s="1255"/>
      <c r="H418" s="1145"/>
      <c r="I418" s="1145"/>
      <c r="J418" s="1145"/>
      <c r="K418" s="1145"/>
    </row>
    <row r="419" spans="1:11" ht="14.1" customHeight="1" x14ac:dyDescent="0.25">
      <c r="A419" s="1145"/>
      <c r="B419" s="1145"/>
      <c r="C419" s="1130" t="s">
        <v>31</v>
      </c>
      <c r="D419" s="1254" t="s">
        <v>1867</v>
      </c>
      <c r="E419" s="1255"/>
      <c r="F419" s="1255"/>
      <c r="G419" s="1255"/>
      <c r="H419" s="1145"/>
      <c r="I419" s="1145"/>
      <c r="J419" s="1145"/>
      <c r="K419" s="1145"/>
    </row>
    <row r="420" spans="1:11" ht="15" customHeight="1" x14ac:dyDescent="0.25">
      <c r="A420" s="1145"/>
      <c r="B420" s="1145"/>
      <c r="C420" s="1146"/>
      <c r="D420" s="1132">
        <v>2024</v>
      </c>
      <c r="E420" s="1132">
        <v>2025</v>
      </c>
      <c r="F420" s="1132">
        <v>2026</v>
      </c>
      <c r="G420" s="1132">
        <v>2027</v>
      </c>
      <c r="H420" s="1145"/>
      <c r="I420" s="1145"/>
      <c r="J420" s="1145"/>
      <c r="K420" s="1145"/>
    </row>
    <row r="421" spans="1:11" ht="15" customHeight="1" x14ac:dyDescent="0.25">
      <c r="A421" s="1145"/>
      <c r="B421" s="1145"/>
      <c r="C421" s="1147"/>
      <c r="D421" s="1134" t="s">
        <v>13</v>
      </c>
      <c r="E421" s="1134" t="s">
        <v>14</v>
      </c>
      <c r="F421" s="1134" t="s">
        <v>14</v>
      </c>
      <c r="G421" s="1134" t="s">
        <v>14</v>
      </c>
      <c r="H421" s="1145"/>
      <c r="I421" s="1145"/>
      <c r="J421" s="1145"/>
      <c r="K421" s="1145"/>
    </row>
    <row r="422" spans="1:11" ht="14.1" customHeight="1" x14ac:dyDescent="0.25">
      <c r="A422" s="1145"/>
      <c r="B422" s="1145"/>
      <c r="C422" s="1123" t="s">
        <v>33</v>
      </c>
      <c r="D422" s="1127" t="s">
        <v>1017</v>
      </c>
      <c r="E422" s="1127" t="s">
        <v>1017</v>
      </c>
      <c r="F422" s="1127" t="s">
        <v>1039</v>
      </c>
      <c r="G422" s="1127" t="s">
        <v>1039</v>
      </c>
      <c r="H422" s="1145"/>
      <c r="I422" s="1145"/>
      <c r="J422" s="1145"/>
      <c r="K422" s="1145"/>
    </row>
    <row r="423" spans="1:11" ht="14.1" customHeight="1" x14ac:dyDescent="0.25">
      <c r="A423" s="1145"/>
      <c r="B423" s="1145"/>
      <c r="C423" s="1123" t="s">
        <v>1029</v>
      </c>
      <c r="D423" s="1127" t="s">
        <v>1868</v>
      </c>
      <c r="E423" s="1127" t="s">
        <v>1665</v>
      </c>
      <c r="F423" s="1127" t="s">
        <v>1039</v>
      </c>
      <c r="G423" s="1127" t="s">
        <v>1039</v>
      </c>
      <c r="H423" s="1145"/>
      <c r="I423" s="1145"/>
      <c r="J423" s="1145"/>
      <c r="K423" s="1145"/>
    </row>
    <row r="424" spans="1:11" ht="14.1" customHeight="1" x14ac:dyDescent="0.25">
      <c r="A424" s="1145"/>
      <c r="B424" s="1145"/>
      <c r="C424" s="1123" t="s">
        <v>1032</v>
      </c>
      <c r="D424" s="1127" t="s">
        <v>1869</v>
      </c>
      <c r="E424" s="1127" t="s">
        <v>1263</v>
      </c>
      <c r="F424" s="1127" t="s">
        <v>1039</v>
      </c>
      <c r="G424" s="1127" t="s">
        <v>1039</v>
      </c>
      <c r="H424" s="1145"/>
      <c r="I424" s="1145"/>
      <c r="J424" s="1145"/>
      <c r="K424" s="1145"/>
    </row>
    <row r="425" spans="1:11" ht="14.1" customHeight="1" x14ac:dyDescent="0.25">
      <c r="A425" s="1145"/>
      <c r="B425" s="1145"/>
      <c r="C425" s="1123" t="s">
        <v>1037</v>
      </c>
      <c r="D425" s="1127" t="s">
        <v>1038</v>
      </c>
      <c r="E425" s="1127" t="s">
        <v>1039</v>
      </c>
      <c r="F425" s="1127" t="s">
        <v>1083</v>
      </c>
      <c r="G425" s="1127" t="s">
        <v>1038</v>
      </c>
      <c r="H425" s="1145"/>
      <c r="I425" s="1145"/>
      <c r="J425" s="1145"/>
      <c r="K425" s="1145"/>
    </row>
    <row r="426" spans="1:11" ht="14.1" customHeight="1" x14ac:dyDescent="0.25">
      <c r="A426" s="1145"/>
      <c r="B426" s="1145"/>
      <c r="C426" s="1123" t="s">
        <v>1042</v>
      </c>
      <c r="D426" s="1127" t="s">
        <v>1038</v>
      </c>
      <c r="E426" s="1127" t="s">
        <v>1870</v>
      </c>
      <c r="F426" s="1127" t="s">
        <v>1083</v>
      </c>
      <c r="G426" s="1127" t="s">
        <v>1038</v>
      </c>
      <c r="H426" s="1145"/>
      <c r="I426" s="1145"/>
      <c r="J426" s="1145"/>
      <c r="K426" s="1145"/>
    </row>
    <row r="427" spans="1:11" ht="14.1" customHeight="1" x14ac:dyDescent="0.25">
      <c r="A427" s="1145"/>
      <c r="B427" s="1145"/>
      <c r="C427" s="1123" t="s">
        <v>39</v>
      </c>
      <c r="D427" s="1127" t="s">
        <v>1038</v>
      </c>
      <c r="E427" s="1127" t="s">
        <v>1870</v>
      </c>
      <c r="F427" s="1127" t="s">
        <v>1083</v>
      </c>
      <c r="G427" s="1127" t="s">
        <v>1038</v>
      </c>
      <c r="H427" s="1145"/>
      <c r="I427" s="1145"/>
      <c r="J427" s="1145"/>
      <c r="K427" s="1145"/>
    </row>
    <row r="428" spans="1:11" ht="14.1" customHeight="1" x14ac:dyDescent="0.25">
      <c r="A428" s="1145"/>
      <c r="B428" s="1145"/>
      <c r="C428" s="1250" t="s">
        <v>1046</v>
      </c>
      <c r="D428" s="1251"/>
      <c r="E428" s="1251"/>
      <c r="F428" s="1251"/>
      <c r="G428" s="1251"/>
      <c r="H428" s="1145"/>
      <c r="I428" s="1145"/>
      <c r="J428" s="1145"/>
      <c r="K428" s="1145"/>
    </row>
    <row r="429" spans="1:11" ht="14.1" customHeight="1" x14ac:dyDescent="0.25">
      <c r="A429" s="1145"/>
      <c r="B429" s="1145"/>
      <c r="C429" s="1146"/>
      <c r="D429" s="1132">
        <v>2024</v>
      </c>
      <c r="E429" s="1132">
        <v>2025</v>
      </c>
      <c r="F429" s="1132">
        <v>2026</v>
      </c>
      <c r="G429" s="1132">
        <v>2027</v>
      </c>
      <c r="H429" s="1145"/>
      <c r="I429" s="1145"/>
      <c r="J429" s="1145"/>
      <c r="K429" s="1145"/>
    </row>
    <row r="430" spans="1:11" ht="14.1" customHeight="1" x14ac:dyDescent="0.25">
      <c r="A430" s="1145"/>
      <c r="B430" s="1145"/>
      <c r="C430" s="1147"/>
      <c r="D430" s="1134" t="s">
        <v>13</v>
      </c>
      <c r="E430" s="1134" t="s">
        <v>14</v>
      </c>
      <c r="F430" s="1134" t="s">
        <v>14</v>
      </c>
      <c r="G430" s="1134" t="s">
        <v>14</v>
      </c>
      <c r="H430" s="1145"/>
      <c r="I430" s="1145"/>
      <c r="J430" s="1145"/>
      <c r="K430" s="1145"/>
    </row>
    <row r="431" spans="1:11" ht="14.1" customHeight="1" x14ac:dyDescent="0.25">
      <c r="A431" s="1145"/>
      <c r="B431" s="1145"/>
      <c r="C431" s="1135" t="s">
        <v>1047</v>
      </c>
      <c r="D431" s="1136">
        <v>0</v>
      </c>
      <c r="E431" s="1136">
        <v>0</v>
      </c>
      <c r="F431" s="1136">
        <v>0</v>
      </c>
      <c r="G431" s="1136">
        <v>0</v>
      </c>
      <c r="H431" s="1145"/>
      <c r="I431" s="1145"/>
      <c r="J431" s="1145"/>
      <c r="K431" s="1145"/>
    </row>
    <row r="432" spans="1:11" ht="14.1" customHeight="1" x14ac:dyDescent="0.25">
      <c r="A432" s="1145"/>
      <c r="B432" s="1145"/>
      <c r="C432" s="1135" t="s">
        <v>1048</v>
      </c>
      <c r="D432" s="1136">
        <v>0</v>
      </c>
      <c r="E432" s="1136">
        <v>0</v>
      </c>
      <c r="F432" s="1136">
        <v>0</v>
      </c>
      <c r="G432" s="1136">
        <v>0</v>
      </c>
      <c r="H432" s="1145"/>
      <c r="I432" s="1145"/>
      <c r="J432" s="1145"/>
      <c r="K432" s="1145"/>
    </row>
    <row r="433" spans="1:11" ht="14.1" customHeight="1" x14ac:dyDescent="0.25">
      <c r="A433" s="1145"/>
      <c r="B433" s="1145"/>
      <c r="C433" s="1135" t="s">
        <v>1049</v>
      </c>
      <c r="D433" s="1136">
        <v>0</v>
      </c>
      <c r="E433" s="1136">
        <v>0</v>
      </c>
      <c r="F433" s="1136">
        <v>0</v>
      </c>
      <c r="G433" s="1136">
        <v>0</v>
      </c>
      <c r="H433" s="1145"/>
      <c r="I433" s="1145"/>
      <c r="J433" s="1145"/>
      <c r="K433" s="1145"/>
    </row>
    <row r="434" spans="1:11" ht="14.1" customHeight="1" x14ac:dyDescent="0.25">
      <c r="A434" s="1145"/>
      <c r="B434" s="1145"/>
      <c r="C434" s="1135" t="s">
        <v>1050</v>
      </c>
      <c r="D434" s="1136">
        <v>0</v>
      </c>
      <c r="E434" s="1136">
        <v>0</v>
      </c>
      <c r="F434" s="1136">
        <v>0</v>
      </c>
      <c r="G434" s="1136">
        <v>0</v>
      </c>
      <c r="H434" s="1145"/>
      <c r="I434" s="1145"/>
      <c r="J434" s="1145"/>
      <c r="K434" s="1145"/>
    </row>
    <row r="435" spans="1:11" ht="14.1" customHeight="1" x14ac:dyDescent="0.25">
      <c r="A435" s="1145"/>
      <c r="B435" s="1145"/>
      <c r="C435" s="1135" t="s">
        <v>1048</v>
      </c>
      <c r="D435" s="1136">
        <v>0</v>
      </c>
      <c r="E435" s="1136">
        <v>0</v>
      </c>
      <c r="F435" s="1136">
        <v>0</v>
      </c>
      <c r="G435" s="1136">
        <v>0</v>
      </c>
      <c r="H435" s="1145"/>
      <c r="I435" s="1145"/>
      <c r="J435" s="1145"/>
      <c r="K435" s="1145"/>
    </row>
    <row r="436" spans="1:11" ht="14.1" customHeight="1" x14ac:dyDescent="0.25">
      <c r="A436" s="1145"/>
      <c r="B436" s="1145"/>
      <c r="C436" s="1135" t="s">
        <v>1049</v>
      </c>
      <c r="D436" s="1136">
        <v>0</v>
      </c>
      <c r="E436" s="1136">
        <v>0</v>
      </c>
      <c r="F436" s="1136">
        <v>0</v>
      </c>
      <c r="G436" s="1136">
        <v>0</v>
      </c>
      <c r="H436" s="1145"/>
      <c r="I436" s="1145"/>
      <c r="J436" s="1145"/>
      <c r="K436" s="1145"/>
    </row>
    <row r="437" spans="1:11" ht="14.1" customHeight="1" x14ac:dyDescent="0.25">
      <c r="A437" s="1145"/>
      <c r="B437" s="1145"/>
      <c r="C437" s="1135" t="s">
        <v>1051</v>
      </c>
      <c r="D437" s="1136">
        <v>0</v>
      </c>
      <c r="E437" s="1136">
        <v>0</v>
      </c>
      <c r="F437" s="1136">
        <v>0</v>
      </c>
      <c r="G437" s="1136">
        <v>0</v>
      </c>
      <c r="H437" s="1145"/>
      <c r="I437" s="1145"/>
      <c r="J437" s="1145"/>
      <c r="K437" s="1145"/>
    </row>
    <row r="438" spans="1:11" ht="14.1" customHeight="1" x14ac:dyDescent="0.25">
      <c r="A438" s="1145"/>
      <c r="B438" s="1145"/>
      <c r="C438" s="1135" t="s">
        <v>1048</v>
      </c>
      <c r="D438" s="1136">
        <v>0</v>
      </c>
      <c r="E438" s="1136">
        <v>0</v>
      </c>
      <c r="F438" s="1136">
        <v>0</v>
      </c>
      <c r="G438" s="1136">
        <v>0</v>
      </c>
      <c r="H438" s="1145"/>
      <c r="I438" s="1145"/>
      <c r="J438" s="1145"/>
      <c r="K438" s="1145"/>
    </row>
    <row r="439" spans="1:11" ht="14.1" customHeight="1" x14ac:dyDescent="0.25">
      <c r="A439" s="1145"/>
      <c r="B439" s="1145"/>
      <c r="C439" s="1135" t="s">
        <v>1049</v>
      </c>
      <c r="D439" s="1136">
        <v>0</v>
      </c>
      <c r="E439" s="1136">
        <v>0</v>
      </c>
      <c r="F439" s="1136">
        <v>0</v>
      </c>
      <c r="G439" s="1136">
        <v>0</v>
      </c>
      <c r="H439" s="1145"/>
      <c r="I439" s="1145"/>
      <c r="J439" s="1145"/>
      <c r="K439" s="1145"/>
    </row>
    <row r="440" spans="1:11" ht="14.1" customHeight="1" x14ac:dyDescent="0.25">
      <c r="A440" s="1145"/>
      <c r="B440" s="1145"/>
      <c r="C440" s="1135" t="s">
        <v>1052</v>
      </c>
      <c r="D440" s="1136">
        <v>0</v>
      </c>
      <c r="E440" s="1136">
        <v>0</v>
      </c>
      <c r="F440" s="1136">
        <v>0</v>
      </c>
      <c r="G440" s="1136">
        <v>0</v>
      </c>
      <c r="H440" s="1145"/>
      <c r="I440" s="1145"/>
      <c r="J440" s="1145"/>
      <c r="K440" s="1145"/>
    </row>
    <row r="441" spans="1:11" ht="14.1" customHeight="1" x14ac:dyDescent="0.25">
      <c r="A441" s="1145"/>
      <c r="B441" s="1145"/>
      <c r="C441" s="1135" t="s">
        <v>1048</v>
      </c>
      <c r="D441" s="1136">
        <v>0</v>
      </c>
      <c r="E441" s="1136">
        <v>0</v>
      </c>
      <c r="F441" s="1136">
        <v>0</v>
      </c>
      <c r="G441" s="1136">
        <v>0</v>
      </c>
      <c r="H441" s="1145"/>
      <c r="I441" s="1145"/>
      <c r="J441" s="1145"/>
      <c r="K441" s="1145"/>
    </row>
    <row r="442" spans="1:11" ht="14.1" customHeight="1" x14ac:dyDescent="0.25">
      <c r="A442" s="1145"/>
      <c r="B442" s="1145"/>
      <c r="C442" s="1135" t="s">
        <v>1049</v>
      </c>
      <c r="D442" s="1136">
        <v>0</v>
      </c>
      <c r="E442" s="1136">
        <v>0</v>
      </c>
      <c r="F442" s="1136">
        <v>0</v>
      </c>
      <c r="G442" s="1136">
        <v>0</v>
      </c>
      <c r="H442" s="1145"/>
      <c r="I442" s="1145"/>
      <c r="J442" s="1145"/>
      <c r="K442" s="1145"/>
    </row>
    <row r="443" spans="1:11" ht="14.1" customHeight="1" x14ac:dyDescent="0.25">
      <c r="A443" s="1145"/>
      <c r="B443" s="1145"/>
      <c r="C443" s="1135" t="s">
        <v>1053</v>
      </c>
      <c r="D443" s="1136">
        <v>0</v>
      </c>
      <c r="E443" s="1136">
        <v>0</v>
      </c>
      <c r="F443" s="1136">
        <v>0</v>
      </c>
      <c r="G443" s="1136">
        <v>0</v>
      </c>
      <c r="H443" s="1145"/>
      <c r="I443" s="1145"/>
      <c r="J443" s="1145"/>
      <c r="K443" s="1145"/>
    </row>
    <row r="444" spans="1:11" ht="14.1" customHeight="1" x14ac:dyDescent="0.25">
      <c r="A444" s="1145"/>
      <c r="B444" s="1145"/>
      <c r="C444" s="1135" t="s">
        <v>1048</v>
      </c>
      <c r="D444" s="1136">
        <v>0</v>
      </c>
      <c r="E444" s="1136">
        <v>0</v>
      </c>
      <c r="F444" s="1136">
        <v>0</v>
      </c>
      <c r="G444" s="1136">
        <v>0</v>
      </c>
      <c r="H444" s="1145"/>
      <c r="I444" s="1145"/>
      <c r="J444" s="1145"/>
      <c r="K444" s="1145"/>
    </row>
    <row r="445" spans="1:11" ht="14.1" customHeight="1" x14ac:dyDescent="0.25">
      <c r="A445" s="1145"/>
      <c r="B445" s="1145"/>
      <c r="C445" s="1135" t="s">
        <v>1049</v>
      </c>
      <c r="D445" s="1136">
        <v>0</v>
      </c>
      <c r="E445" s="1136">
        <v>0</v>
      </c>
      <c r="F445" s="1136">
        <v>0</v>
      </c>
      <c r="G445" s="1136">
        <v>0</v>
      </c>
      <c r="H445" s="1145"/>
      <c r="I445" s="1145"/>
      <c r="J445" s="1145"/>
      <c r="K445" s="1145"/>
    </row>
    <row r="446" spans="1:11" ht="14.1" customHeight="1" x14ac:dyDescent="0.25">
      <c r="A446" s="1145"/>
      <c r="B446" s="1145"/>
      <c r="C446" s="1135" t="s">
        <v>1054</v>
      </c>
      <c r="D446" s="1136">
        <v>0</v>
      </c>
      <c r="E446" s="1136">
        <v>0</v>
      </c>
      <c r="F446" s="1136">
        <v>0</v>
      </c>
      <c r="G446" s="1136">
        <v>0</v>
      </c>
      <c r="H446" s="1145"/>
      <c r="I446" s="1145"/>
      <c r="J446" s="1145"/>
      <c r="K446" s="1145"/>
    </row>
    <row r="447" spans="1:11" ht="14.1" customHeight="1" x14ac:dyDescent="0.25">
      <c r="A447" s="1145"/>
      <c r="B447" s="1145"/>
      <c r="C447" s="1135" t="s">
        <v>1048</v>
      </c>
      <c r="D447" s="1136">
        <v>0</v>
      </c>
      <c r="E447" s="1136">
        <v>0</v>
      </c>
      <c r="F447" s="1136">
        <v>0</v>
      </c>
      <c r="G447" s="1136">
        <v>0</v>
      </c>
      <c r="H447" s="1145"/>
      <c r="I447" s="1145"/>
      <c r="J447" s="1145"/>
      <c r="K447" s="1145"/>
    </row>
    <row r="448" spans="1:11" ht="14.1" customHeight="1" x14ac:dyDescent="0.25">
      <c r="A448" s="1145"/>
      <c r="B448" s="1145"/>
      <c r="C448" s="1135" t="s">
        <v>1049</v>
      </c>
      <c r="D448" s="1136">
        <v>0</v>
      </c>
      <c r="E448" s="1136">
        <v>0</v>
      </c>
      <c r="F448" s="1136">
        <v>0</v>
      </c>
      <c r="G448" s="1136">
        <v>0</v>
      </c>
      <c r="H448" s="1145"/>
      <c r="I448" s="1145"/>
      <c r="J448" s="1145"/>
      <c r="K448" s="1145"/>
    </row>
    <row r="449" spans="1:11" ht="14.1" customHeight="1" x14ac:dyDescent="0.25">
      <c r="A449" s="1145"/>
      <c r="B449" s="1145"/>
      <c r="C449" s="1135" t="s">
        <v>1055</v>
      </c>
      <c r="D449" s="1136">
        <v>0</v>
      </c>
      <c r="E449" s="1136">
        <v>0</v>
      </c>
      <c r="F449" s="1136">
        <v>0</v>
      </c>
      <c r="G449" s="1136">
        <v>0</v>
      </c>
      <c r="H449" s="1145"/>
      <c r="I449" s="1145"/>
      <c r="J449" s="1145"/>
      <c r="K449" s="1145"/>
    </row>
    <row r="450" spans="1:11" ht="14.1" customHeight="1" x14ac:dyDescent="0.25">
      <c r="A450" s="1145"/>
      <c r="B450" s="1145"/>
      <c r="C450" s="1135" t="s">
        <v>1048</v>
      </c>
      <c r="D450" s="1136">
        <v>0</v>
      </c>
      <c r="E450" s="1136">
        <v>0</v>
      </c>
      <c r="F450" s="1136">
        <v>0</v>
      </c>
      <c r="G450" s="1136">
        <v>0</v>
      </c>
      <c r="H450" s="1145"/>
      <c r="I450" s="1145"/>
      <c r="J450" s="1145"/>
      <c r="K450" s="1145"/>
    </row>
    <row r="451" spans="1:11" ht="14.1" customHeight="1" x14ac:dyDescent="0.25">
      <c r="A451" s="1145"/>
      <c r="B451" s="1145"/>
      <c r="C451" s="1135" t="s">
        <v>1049</v>
      </c>
      <c r="D451" s="1136">
        <v>0</v>
      </c>
      <c r="E451" s="1136">
        <v>0</v>
      </c>
      <c r="F451" s="1136">
        <v>0</v>
      </c>
      <c r="G451" s="1136">
        <v>0</v>
      </c>
      <c r="H451" s="1145"/>
      <c r="I451" s="1145"/>
      <c r="J451" s="1145"/>
      <c r="K451" s="1145"/>
    </row>
    <row r="452" spans="1:11" ht="14.1" customHeight="1" x14ac:dyDescent="0.25">
      <c r="A452" s="1145"/>
      <c r="B452" s="1145"/>
      <c r="C452" s="1135" t="s">
        <v>1056</v>
      </c>
      <c r="D452" s="1136">
        <v>0</v>
      </c>
      <c r="E452" s="1136">
        <v>0</v>
      </c>
      <c r="F452" s="1136">
        <v>0</v>
      </c>
      <c r="G452" s="1136">
        <v>0</v>
      </c>
      <c r="H452" s="1145"/>
      <c r="I452" s="1145"/>
      <c r="J452" s="1145"/>
      <c r="K452" s="1145"/>
    </row>
    <row r="453" spans="1:11" ht="14.1" customHeight="1" x14ac:dyDescent="0.25">
      <c r="A453" s="1145"/>
      <c r="B453" s="1145"/>
      <c r="C453" s="1135" t="s">
        <v>1048</v>
      </c>
      <c r="D453" s="1136">
        <v>0</v>
      </c>
      <c r="E453" s="1136">
        <v>0</v>
      </c>
      <c r="F453" s="1136">
        <v>0</v>
      </c>
      <c r="G453" s="1136">
        <v>0</v>
      </c>
      <c r="H453" s="1145"/>
      <c r="I453" s="1145"/>
      <c r="J453" s="1145"/>
      <c r="K453" s="1145"/>
    </row>
    <row r="454" spans="1:11" ht="14.1" customHeight="1" x14ac:dyDescent="0.25">
      <c r="A454" s="1145"/>
      <c r="B454" s="1145"/>
      <c r="C454" s="1135" t="s">
        <v>1057</v>
      </c>
      <c r="D454" s="1136">
        <v>0</v>
      </c>
      <c r="E454" s="1136">
        <v>0</v>
      </c>
      <c r="F454" s="1136">
        <v>0</v>
      </c>
      <c r="G454" s="1136">
        <v>0</v>
      </c>
      <c r="H454" s="1145"/>
      <c r="I454" s="1145"/>
      <c r="J454" s="1145"/>
      <c r="K454" s="1145"/>
    </row>
    <row r="455" spans="1:11" ht="14.1" customHeight="1" x14ac:dyDescent="0.25">
      <c r="A455" s="1145"/>
      <c r="B455" s="1145"/>
      <c r="C455" s="1135" t="s">
        <v>1058</v>
      </c>
      <c r="D455" s="1136">
        <v>0</v>
      </c>
      <c r="E455" s="1136">
        <v>0</v>
      </c>
      <c r="F455" s="1136">
        <v>0</v>
      </c>
      <c r="G455" s="1136">
        <v>0</v>
      </c>
      <c r="H455" s="1145"/>
      <c r="I455" s="1145"/>
      <c r="J455" s="1145"/>
      <c r="K455" s="1145"/>
    </row>
    <row r="456" spans="1:11" ht="14.1" customHeight="1" x14ac:dyDescent="0.25">
      <c r="A456" s="1145"/>
      <c r="B456" s="1145"/>
      <c r="C456" s="1135" t="s">
        <v>1059</v>
      </c>
      <c r="D456" s="1136">
        <v>0</v>
      </c>
      <c r="E456" s="1136">
        <v>0</v>
      </c>
      <c r="F456" s="1136">
        <v>0</v>
      </c>
      <c r="G456" s="1136">
        <v>0</v>
      </c>
      <c r="H456" s="1145"/>
      <c r="I456" s="1145"/>
      <c r="J456" s="1145"/>
      <c r="K456" s="1145"/>
    </row>
    <row r="457" spans="1:11" ht="14.1" customHeight="1" x14ac:dyDescent="0.25">
      <c r="A457" s="1145"/>
      <c r="B457" s="1145"/>
      <c r="C457" s="1135" t="s">
        <v>1060</v>
      </c>
      <c r="D457" s="1136">
        <v>0</v>
      </c>
      <c r="E457" s="1136">
        <v>0</v>
      </c>
      <c r="F457" s="1136">
        <v>0</v>
      </c>
      <c r="G457" s="1136">
        <v>0</v>
      </c>
      <c r="H457" s="1145"/>
      <c r="I457" s="1145"/>
      <c r="J457" s="1145"/>
      <c r="K457" s="1145"/>
    </row>
    <row r="458" spans="1:11" ht="14.1" customHeight="1" x14ac:dyDescent="0.25">
      <c r="A458" s="1145"/>
      <c r="B458" s="1145"/>
      <c r="C458" s="1135" t="s">
        <v>1061</v>
      </c>
      <c r="D458" s="1136">
        <v>0</v>
      </c>
      <c r="E458" s="1136">
        <v>1200000</v>
      </c>
      <c r="F458" s="1136">
        <v>0</v>
      </c>
      <c r="G458" s="1136">
        <v>0</v>
      </c>
      <c r="H458" s="1145"/>
      <c r="I458" s="1145"/>
      <c r="J458" s="1145"/>
      <c r="K458" s="1145"/>
    </row>
    <row r="459" spans="1:11" ht="14.1" customHeight="1" x14ac:dyDescent="0.25">
      <c r="A459" s="1145"/>
      <c r="B459" s="1145"/>
      <c r="C459" s="1135" t="s">
        <v>1048</v>
      </c>
      <c r="D459" s="1136">
        <v>0</v>
      </c>
      <c r="E459" s="1136">
        <v>1200000</v>
      </c>
      <c r="F459" s="1136">
        <v>0</v>
      </c>
      <c r="G459" s="1136">
        <v>0</v>
      </c>
      <c r="H459" s="1145"/>
      <c r="I459" s="1145"/>
      <c r="J459" s="1145"/>
      <c r="K459" s="1145"/>
    </row>
    <row r="460" spans="1:11" ht="14.1" customHeight="1" x14ac:dyDescent="0.25">
      <c r="A460" s="1145"/>
      <c r="B460" s="1145"/>
      <c r="C460" s="1135" t="s">
        <v>1057</v>
      </c>
      <c r="D460" s="1136">
        <v>0</v>
      </c>
      <c r="E460" s="1136">
        <v>0</v>
      </c>
      <c r="F460" s="1136">
        <v>0</v>
      </c>
      <c r="G460" s="1136">
        <v>0</v>
      </c>
      <c r="H460" s="1145"/>
      <c r="I460" s="1145"/>
      <c r="J460" s="1145"/>
      <c r="K460" s="1145"/>
    </row>
    <row r="461" spans="1:11" ht="14.1" customHeight="1" x14ac:dyDescent="0.25">
      <c r="A461" s="1145"/>
      <c r="B461" s="1145"/>
      <c r="C461" s="1135" t="s">
        <v>1058</v>
      </c>
      <c r="D461" s="1136">
        <v>0</v>
      </c>
      <c r="E461" s="1136">
        <v>0</v>
      </c>
      <c r="F461" s="1136">
        <v>0</v>
      </c>
      <c r="G461" s="1136">
        <v>0</v>
      </c>
      <c r="H461" s="1145"/>
      <c r="I461" s="1145"/>
      <c r="J461" s="1145"/>
      <c r="K461" s="1145"/>
    </row>
    <row r="462" spans="1:11" ht="14.1" customHeight="1" x14ac:dyDescent="0.25">
      <c r="A462" s="1145"/>
      <c r="B462" s="1145"/>
      <c r="C462" s="1135" t="s">
        <v>1059</v>
      </c>
      <c r="D462" s="1136">
        <v>0</v>
      </c>
      <c r="E462" s="1136">
        <v>0</v>
      </c>
      <c r="F462" s="1136">
        <v>0</v>
      </c>
      <c r="G462" s="1136">
        <v>0</v>
      </c>
      <c r="H462" s="1145"/>
      <c r="I462" s="1145"/>
      <c r="J462" s="1145"/>
      <c r="K462" s="1145"/>
    </row>
    <row r="463" spans="1:11" ht="14.1" customHeight="1" x14ac:dyDescent="0.25">
      <c r="A463" s="1145"/>
      <c r="B463" s="1145"/>
      <c r="C463" s="1135" t="s">
        <v>1060</v>
      </c>
      <c r="D463" s="1136">
        <v>0</v>
      </c>
      <c r="E463" s="1136">
        <v>0</v>
      </c>
      <c r="F463" s="1136">
        <v>0</v>
      </c>
      <c r="G463" s="1136">
        <v>0</v>
      </c>
      <c r="H463" s="1145"/>
      <c r="I463" s="1145"/>
      <c r="J463" s="1145"/>
      <c r="K463" s="1145"/>
    </row>
    <row r="464" spans="1:11" ht="14.1" customHeight="1" x14ac:dyDescent="0.25">
      <c r="A464" s="1145"/>
      <c r="B464" s="1145"/>
      <c r="C464" s="1135" t="s">
        <v>1062</v>
      </c>
      <c r="D464" s="1136">
        <v>0</v>
      </c>
      <c r="E464" s="1136">
        <v>0</v>
      </c>
      <c r="F464" s="1136">
        <v>0</v>
      </c>
      <c r="G464" s="1136">
        <v>0</v>
      </c>
      <c r="H464" s="1145"/>
      <c r="I464" s="1145"/>
      <c r="J464" s="1145"/>
      <c r="K464" s="1145"/>
    </row>
    <row r="465" spans="1:11" ht="14.1" customHeight="1" x14ac:dyDescent="0.25">
      <c r="A465" s="1145"/>
      <c r="B465" s="1145"/>
      <c r="C465" s="1135" t="s">
        <v>1048</v>
      </c>
      <c r="D465" s="1136">
        <v>0</v>
      </c>
      <c r="E465" s="1136">
        <v>0</v>
      </c>
      <c r="F465" s="1136">
        <v>0</v>
      </c>
      <c r="G465" s="1136">
        <v>0</v>
      </c>
      <c r="H465" s="1145"/>
      <c r="I465" s="1145"/>
      <c r="J465" s="1145"/>
      <c r="K465" s="1145"/>
    </row>
    <row r="466" spans="1:11" ht="14.1" customHeight="1" x14ac:dyDescent="0.25">
      <c r="A466" s="1145"/>
      <c r="B466" s="1145"/>
      <c r="C466" s="1135" t="s">
        <v>1057</v>
      </c>
      <c r="D466" s="1136">
        <v>0</v>
      </c>
      <c r="E466" s="1136">
        <v>0</v>
      </c>
      <c r="F466" s="1136">
        <v>0</v>
      </c>
      <c r="G466" s="1136">
        <v>0</v>
      </c>
      <c r="H466" s="1145"/>
      <c r="I466" s="1145"/>
      <c r="J466" s="1145"/>
      <c r="K466" s="1145"/>
    </row>
    <row r="467" spans="1:11" ht="14.1" customHeight="1" x14ac:dyDescent="0.25">
      <c r="A467" s="1145"/>
      <c r="B467" s="1145"/>
      <c r="C467" s="1135" t="s">
        <v>1058</v>
      </c>
      <c r="D467" s="1136">
        <v>0</v>
      </c>
      <c r="E467" s="1136">
        <v>0</v>
      </c>
      <c r="F467" s="1136">
        <v>0</v>
      </c>
      <c r="G467" s="1136">
        <v>0</v>
      </c>
      <c r="H467" s="1145"/>
      <c r="I467" s="1145"/>
      <c r="J467" s="1145"/>
      <c r="K467" s="1145"/>
    </row>
    <row r="468" spans="1:11" ht="14.1" customHeight="1" x14ac:dyDescent="0.25">
      <c r="A468" s="1145"/>
      <c r="B468" s="1145"/>
      <c r="C468" s="1135" t="s">
        <v>1059</v>
      </c>
      <c r="D468" s="1136">
        <v>0</v>
      </c>
      <c r="E468" s="1136">
        <v>0</v>
      </c>
      <c r="F468" s="1136">
        <v>0</v>
      </c>
      <c r="G468" s="1136">
        <v>0</v>
      </c>
      <c r="H468" s="1145"/>
      <c r="I468" s="1145"/>
      <c r="J468" s="1145"/>
      <c r="K468" s="1145"/>
    </row>
    <row r="469" spans="1:11" ht="14.1" customHeight="1" x14ac:dyDescent="0.25">
      <c r="A469" s="1145"/>
      <c r="B469" s="1145"/>
      <c r="C469" s="1135" t="s">
        <v>1060</v>
      </c>
      <c r="D469" s="1136">
        <v>0</v>
      </c>
      <c r="E469" s="1136">
        <v>0</v>
      </c>
      <c r="F469" s="1136">
        <v>0</v>
      </c>
      <c r="G469" s="1136">
        <v>0</v>
      </c>
      <c r="H469" s="1145"/>
      <c r="I469" s="1145"/>
      <c r="J469" s="1145"/>
      <c r="K469" s="1145"/>
    </row>
    <row r="470" spans="1:11" ht="14.1" customHeight="1" x14ac:dyDescent="0.25">
      <c r="A470" s="1145"/>
      <c r="B470" s="1145"/>
      <c r="C470" s="1135" t="s">
        <v>1063</v>
      </c>
      <c r="D470" s="1136">
        <v>0</v>
      </c>
      <c r="E470" s="1136">
        <v>0</v>
      </c>
      <c r="F470" s="1136">
        <v>0</v>
      </c>
      <c r="G470" s="1136">
        <v>0</v>
      </c>
      <c r="H470" s="1145"/>
      <c r="I470" s="1145"/>
      <c r="J470" s="1145"/>
      <c r="K470" s="1145"/>
    </row>
    <row r="471" spans="1:11" ht="14.1" customHeight="1" x14ac:dyDescent="0.25">
      <c r="A471" s="1145"/>
      <c r="B471" s="1145"/>
      <c r="C471" s="1135" t="s">
        <v>1064</v>
      </c>
      <c r="D471" s="1136">
        <v>0</v>
      </c>
      <c r="E471" s="1136">
        <v>0</v>
      </c>
      <c r="F471" s="1136">
        <v>0</v>
      </c>
      <c r="G471" s="1136">
        <v>0</v>
      </c>
      <c r="H471" s="1145"/>
      <c r="I471" s="1145"/>
      <c r="J471" s="1145"/>
      <c r="K471" s="1145"/>
    </row>
    <row r="472" spans="1:11" ht="14.1" customHeight="1" x14ac:dyDescent="0.25">
      <c r="A472" s="1145"/>
      <c r="B472" s="1145"/>
      <c r="C472" s="1137" t="s">
        <v>572</v>
      </c>
      <c r="D472" s="1136">
        <v>0</v>
      </c>
      <c r="E472" s="1136">
        <v>1200000</v>
      </c>
      <c r="F472" s="1136">
        <v>0</v>
      </c>
      <c r="G472" s="1136">
        <v>0</v>
      </c>
      <c r="H472" s="1145"/>
      <c r="I472" s="1145"/>
      <c r="J472" s="1145"/>
      <c r="K472" s="1145"/>
    </row>
    <row r="473" spans="1:11" ht="14.1" customHeight="1" x14ac:dyDescent="0.25">
      <c r="A473" s="1145"/>
      <c r="B473" s="1145"/>
      <c r="C473" s="1129" t="s">
        <v>1022</v>
      </c>
      <c r="D473" s="1252" t="s">
        <v>1871</v>
      </c>
      <c r="E473" s="1253"/>
      <c r="F473" s="1253"/>
      <c r="G473" s="1253"/>
      <c r="H473" s="1145"/>
      <c r="I473" s="1145"/>
      <c r="J473" s="1145"/>
      <c r="K473" s="1145"/>
    </row>
    <row r="474" spans="1:11" ht="14.1" customHeight="1" x14ac:dyDescent="0.25">
      <c r="A474" s="1145"/>
      <c r="B474" s="1145"/>
      <c r="C474" s="1130" t="s">
        <v>1024</v>
      </c>
      <c r="D474" s="1254" t="s">
        <v>1872</v>
      </c>
      <c r="E474" s="1255"/>
      <c r="F474" s="1255"/>
      <c r="G474" s="1255"/>
      <c r="H474" s="1145"/>
      <c r="I474" s="1145"/>
      <c r="J474" s="1145"/>
      <c r="K474" s="1145"/>
    </row>
    <row r="475" spans="1:11" ht="14.1" customHeight="1" x14ac:dyDescent="0.25">
      <c r="A475" s="1145"/>
      <c r="B475" s="1145"/>
      <c r="C475" s="1130" t="s">
        <v>31</v>
      </c>
      <c r="D475" s="1254" t="s">
        <v>1138</v>
      </c>
      <c r="E475" s="1255"/>
      <c r="F475" s="1255"/>
      <c r="G475" s="1255"/>
      <c r="H475" s="1145"/>
      <c r="I475" s="1145"/>
      <c r="J475" s="1145"/>
      <c r="K475" s="1145"/>
    </row>
    <row r="476" spans="1:11" ht="15" customHeight="1" x14ac:dyDescent="0.25">
      <c r="A476" s="1145"/>
      <c r="B476" s="1145"/>
      <c r="C476" s="1146"/>
      <c r="D476" s="1132">
        <v>2024</v>
      </c>
      <c r="E476" s="1132">
        <v>2025</v>
      </c>
      <c r="F476" s="1132">
        <v>2026</v>
      </c>
      <c r="G476" s="1132">
        <v>2027</v>
      </c>
      <c r="H476" s="1145"/>
      <c r="I476" s="1145"/>
      <c r="J476" s="1145"/>
      <c r="K476" s="1145"/>
    </row>
    <row r="477" spans="1:11" ht="15" customHeight="1" x14ac:dyDescent="0.25">
      <c r="A477" s="1145"/>
      <c r="B477" s="1145"/>
      <c r="C477" s="1147"/>
      <c r="D477" s="1134" t="s">
        <v>13</v>
      </c>
      <c r="E477" s="1134" t="s">
        <v>14</v>
      </c>
      <c r="F477" s="1134" t="s">
        <v>14</v>
      </c>
      <c r="G477" s="1134" t="s">
        <v>14</v>
      </c>
      <c r="H477" s="1145"/>
      <c r="I477" s="1145"/>
      <c r="J477" s="1145"/>
      <c r="K477" s="1145"/>
    </row>
    <row r="478" spans="1:11" ht="14.1" customHeight="1" x14ac:dyDescent="0.25">
      <c r="A478" s="1145"/>
      <c r="B478" s="1145"/>
      <c r="C478" s="1123" t="s">
        <v>33</v>
      </c>
      <c r="D478" s="1127" t="s">
        <v>1039</v>
      </c>
      <c r="E478" s="1127" t="s">
        <v>1230</v>
      </c>
      <c r="F478" s="1127" t="s">
        <v>1039</v>
      </c>
      <c r="G478" s="1127" t="s">
        <v>1039</v>
      </c>
      <c r="H478" s="1145"/>
      <c r="I478" s="1145"/>
      <c r="J478" s="1145"/>
      <c r="K478" s="1145"/>
    </row>
    <row r="479" spans="1:11" ht="14.1" customHeight="1" x14ac:dyDescent="0.25">
      <c r="A479" s="1145"/>
      <c r="B479" s="1145"/>
      <c r="C479" s="1123" t="s">
        <v>1029</v>
      </c>
      <c r="D479" s="1127" t="s">
        <v>1873</v>
      </c>
      <c r="E479" s="1127" t="s">
        <v>1665</v>
      </c>
      <c r="F479" s="1127" t="s">
        <v>1039</v>
      </c>
      <c r="G479" s="1127" t="s">
        <v>1039</v>
      </c>
      <c r="H479" s="1145"/>
      <c r="I479" s="1145"/>
      <c r="J479" s="1145"/>
      <c r="K479" s="1145"/>
    </row>
    <row r="480" spans="1:11" ht="14.1" customHeight="1" x14ac:dyDescent="0.25">
      <c r="A480" s="1145"/>
      <c r="B480" s="1145"/>
      <c r="C480" s="1123" t="s">
        <v>1032</v>
      </c>
      <c r="D480" s="1127" t="s">
        <v>1039</v>
      </c>
      <c r="E480" s="1127" t="s">
        <v>1621</v>
      </c>
      <c r="F480" s="1127" t="s">
        <v>1039</v>
      </c>
      <c r="G480" s="1127" t="s">
        <v>1039</v>
      </c>
      <c r="H480" s="1145"/>
      <c r="I480" s="1145"/>
      <c r="J480" s="1145"/>
      <c r="K480" s="1145"/>
    </row>
    <row r="481" spans="1:11" ht="14.1" customHeight="1" x14ac:dyDescent="0.25">
      <c r="A481" s="1145"/>
      <c r="B481" s="1145"/>
      <c r="C481" s="1123" t="s">
        <v>1037</v>
      </c>
      <c r="D481" s="1127" t="s">
        <v>1038</v>
      </c>
      <c r="E481" s="1127" t="s">
        <v>1038</v>
      </c>
      <c r="F481" s="1127" t="s">
        <v>1083</v>
      </c>
      <c r="G481" s="1127" t="s">
        <v>1038</v>
      </c>
      <c r="H481" s="1145"/>
      <c r="I481" s="1145"/>
      <c r="J481" s="1145"/>
      <c r="K481" s="1145"/>
    </row>
    <row r="482" spans="1:11" ht="14.1" customHeight="1" x14ac:dyDescent="0.25">
      <c r="A482" s="1145"/>
      <c r="B482" s="1145"/>
      <c r="C482" s="1123" t="s">
        <v>1042</v>
      </c>
      <c r="D482" s="1127" t="s">
        <v>1038</v>
      </c>
      <c r="E482" s="1127" t="s">
        <v>1874</v>
      </c>
      <c r="F482" s="1127" t="s">
        <v>1083</v>
      </c>
      <c r="G482" s="1127" t="s">
        <v>1038</v>
      </c>
      <c r="H482" s="1145"/>
      <c r="I482" s="1145"/>
      <c r="J482" s="1145"/>
      <c r="K482" s="1145"/>
    </row>
    <row r="483" spans="1:11" ht="14.1" customHeight="1" x14ac:dyDescent="0.25">
      <c r="A483" s="1145"/>
      <c r="B483" s="1145"/>
      <c r="C483" s="1123" t="s">
        <v>39</v>
      </c>
      <c r="D483" s="1127" t="s">
        <v>1038</v>
      </c>
      <c r="E483" s="1127" t="s">
        <v>1038</v>
      </c>
      <c r="F483" s="1127" t="s">
        <v>1083</v>
      </c>
      <c r="G483" s="1127" t="s">
        <v>1038</v>
      </c>
      <c r="H483" s="1145"/>
      <c r="I483" s="1145"/>
      <c r="J483" s="1145"/>
      <c r="K483" s="1145"/>
    </row>
    <row r="484" spans="1:11" ht="14.1" customHeight="1" x14ac:dyDescent="0.25">
      <c r="A484" s="1145"/>
      <c r="B484" s="1145"/>
      <c r="C484" s="1250" t="s">
        <v>1046</v>
      </c>
      <c r="D484" s="1251"/>
      <c r="E484" s="1251"/>
      <c r="F484" s="1251"/>
      <c r="G484" s="1251"/>
      <c r="H484" s="1145"/>
      <c r="I484" s="1145"/>
      <c r="J484" s="1145"/>
      <c r="K484" s="1145"/>
    </row>
    <row r="485" spans="1:11" ht="14.1" customHeight="1" x14ac:dyDescent="0.25">
      <c r="A485" s="1145"/>
      <c r="B485" s="1145"/>
      <c r="C485" s="1146"/>
      <c r="D485" s="1132">
        <v>2024</v>
      </c>
      <c r="E485" s="1132">
        <v>2025</v>
      </c>
      <c r="F485" s="1132">
        <v>2026</v>
      </c>
      <c r="G485" s="1132">
        <v>2027</v>
      </c>
      <c r="H485" s="1145"/>
      <c r="I485" s="1145"/>
      <c r="J485" s="1145"/>
      <c r="K485" s="1145"/>
    </row>
    <row r="486" spans="1:11" ht="14.1" customHeight="1" x14ac:dyDescent="0.25">
      <c r="A486" s="1145"/>
      <c r="B486" s="1145"/>
      <c r="C486" s="1147"/>
      <c r="D486" s="1134" t="s">
        <v>13</v>
      </c>
      <c r="E486" s="1134" t="s">
        <v>14</v>
      </c>
      <c r="F486" s="1134" t="s">
        <v>14</v>
      </c>
      <c r="G486" s="1134" t="s">
        <v>14</v>
      </c>
      <c r="H486" s="1145"/>
      <c r="I486" s="1145"/>
      <c r="J486" s="1145"/>
      <c r="K486" s="1145"/>
    </row>
    <row r="487" spans="1:11" ht="14.1" customHeight="1" x14ac:dyDescent="0.25">
      <c r="A487" s="1145"/>
      <c r="B487" s="1145"/>
      <c r="C487" s="1135" t="s">
        <v>1047</v>
      </c>
      <c r="D487" s="1136">
        <v>0</v>
      </c>
      <c r="E487" s="1136">
        <v>0</v>
      </c>
      <c r="F487" s="1136">
        <v>0</v>
      </c>
      <c r="G487" s="1136">
        <v>0</v>
      </c>
      <c r="H487" s="1145"/>
      <c r="I487" s="1145"/>
      <c r="J487" s="1145"/>
      <c r="K487" s="1145"/>
    </row>
    <row r="488" spans="1:11" ht="14.1" customHeight="1" x14ac:dyDescent="0.25">
      <c r="A488" s="1145"/>
      <c r="B488" s="1145"/>
      <c r="C488" s="1135" t="s">
        <v>1048</v>
      </c>
      <c r="D488" s="1136">
        <v>0</v>
      </c>
      <c r="E488" s="1136">
        <v>0</v>
      </c>
      <c r="F488" s="1136">
        <v>0</v>
      </c>
      <c r="G488" s="1136">
        <v>0</v>
      </c>
      <c r="H488" s="1145"/>
      <c r="I488" s="1145"/>
      <c r="J488" s="1145"/>
      <c r="K488" s="1145"/>
    </row>
    <row r="489" spans="1:11" ht="14.1" customHeight="1" x14ac:dyDescent="0.25">
      <c r="A489" s="1145"/>
      <c r="B489" s="1145"/>
      <c r="C489" s="1135" t="s">
        <v>1049</v>
      </c>
      <c r="D489" s="1136">
        <v>0</v>
      </c>
      <c r="E489" s="1136">
        <v>0</v>
      </c>
      <c r="F489" s="1136">
        <v>0</v>
      </c>
      <c r="G489" s="1136">
        <v>0</v>
      </c>
      <c r="H489" s="1145"/>
      <c r="I489" s="1145"/>
      <c r="J489" s="1145"/>
      <c r="K489" s="1145"/>
    </row>
    <row r="490" spans="1:11" ht="14.1" customHeight="1" x14ac:dyDescent="0.25">
      <c r="A490" s="1145"/>
      <c r="B490" s="1145"/>
      <c r="C490" s="1135" t="s">
        <v>1050</v>
      </c>
      <c r="D490" s="1136">
        <v>0</v>
      </c>
      <c r="E490" s="1136">
        <v>0</v>
      </c>
      <c r="F490" s="1136">
        <v>0</v>
      </c>
      <c r="G490" s="1136">
        <v>0</v>
      </c>
      <c r="H490" s="1145"/>
      <c r="I490" s="1145"/>
      <c r="J490" s="1145"/>
      <c r="K490" s="1145"/>
    </row>
    <row r="491" spans="1:11" ht="14.1" customHeight="1" x14ac:dyDescent="0.25">
      <c r="A491" s="1145"/>
      <c r="B491" s="1145"/>
      <c r="C491" s="1135" t="s">
        <v>1048</v>
      </c>
      <c r="D491" s="1136">
        <v>0</v>
      </c>
      <c r="E491" s="1136">
        <v>0</v>
      </c>
      <c r="F491" s="1136">
        <v>0</v>
      </c>
      <c r="G491" s="1136">
        <v>0</v>
      </c>
      <c r="H491" s="1145"/>
      <c r="I491" s="1145"/>
      <c r="J491" s="1145"/>
      <c r="K491" s="1145"/>
    </row>
    <row r="492" spans="1:11" ht="14.1" customHeight="1" x14ac:dyDescent="0.25">
      <c r="A492" s="1145"/>
      <c r="B492" s="1145"/>
      <c r="C492" s="1135" t="s">
        <v>1049</v>
      </c>
      <c r="D492" s="1136">
        <v>0</v>
      </c>
      <c r="E492" s="1136">
        <v>0</v>
      </c>
      <c r="F492" s="1136">
        <v>0</v>
      </c>
      <c r="G492" s="1136">
        <v>0</v>
      </c>
      <c r="H492" s="1145"/>
      <c r="I492" s="1145"/>
      <c r="J492" s="1145"/>
      <c r="K492" s="1145"/>
    </row>
    <row r="493" spans="1:11" ht="14.1" customHeight="1" x14ac:dyDescent="0.25">
      <c r="A493" s="1145"/>
      <c r="B493" s="1145"/>
      <c r="C493" s="1135" t="s">
        <v>1051</v>
      </c>
      <c r="D493" s="1136">
        <v>0</v>
      </c>
      <c r="E493" s="1136">
        <v>0</v>
      </c>
      <c r="F493" s="1136">
        <v>0</v>
      </c>
      <c r="G493" s="1136">
        <v>0</v>
      </c>
      <c r="H493" s="1145"/>
      <c r="I493" s="1145"/>
      <c r="J493" s="1145"/>
      <c r="K493" s="1145"/>
    </row>
    <row r="494" spans="1:11" ht="14.1" customHeight="1" x14ac:dyDescent="0.25">
      <c r="A494" s="1145"/>
      <c r="B494" s="1145"/>
      <c r="C494" s="1135" t="s">
        <v>1048</v>
      </c>
      <c r="D494" s="1136">
        <v>0</v>
      </c>
      <c r="E494" s="1136">
        <v>0</v>
      </c>
      <c r="F494" s="1136">
        <v>0</v>
      </c>
      <c r="G494" s="1136">
        <v>0</v>
      </c>
      <c r="H494" s="1145"/>
      <c r="I494" s="1145"/>
      <c r="J494" s="1145"/>
      <c r="K494" s="1145"/>
    </row>
    <row r="495" spans="1:11" ht="14.1" customHeight="1" x14ac:dyDescent="0.25">
      <c r="A495" s="1145"/>
      <c r="B495" s="1145"/>
      <c r="C495" s="1135" t="s">
        <v>1049</v>
      </c>
      <c r="D495" s="1136">
        <v>0</v>
      </c>
      <c r="E495" s="1136">
        <v>0</v>
      </c>
      <c r="F495" s="1136">
        <v>0</v>
      </c>
      <c r="G495" s="1136">
        <v>0</v>
      </c>
      <c r="H495" s="1145"/>
      <c r="I495" s="1145"/>
      <c r="J495" s="1145"/>
      <c r="K495" s="1145"/>
    </row>
    <row r="496" spans="1:11" ht="14.1" customHeight="1" x14ac:dyDescent="0.25">
      <c r="A496" s="1145"/>
      <c r="B496" s="1145"/>
      <c r="C496" s="1135" t="s">
        <v>1052</v>
      </c>
      <c r="D496" s="1136">
        <v>0</v>
      </c>
      <c r="E496" s="1136">
        <v>0</v>
      </c>
      <c r="F496" s="1136">
        <v>0</v>
      </c>
      <c r="G496" s="1136">
        <v>0</v>
      </c>
      <c r="H496" s="1145"/>
      <c r="I496" s="1145"/>
      <c r="J496" s="1145"/>
      <c r="K496" s="1145"/>
    </row>
    <row r="497" spans="1:11" ht="14.1" customHeight="1" x14ac:dyDescent="0.25">
      <c r="A497" s="1145"/>
      <c r="B497" s="1145"/>
      <c r="C497" s="1135" t="s">
        <v>1048</v>
      </c>
      <c r="D497" s="1136">
        <v>0</v>
      </c>
      <c r="E497" s="1136">
        <v>0</v>
      </c>
      <c r="F497" s="1136">
        <v>0</v>
      </c>
      <c r="G497" s="1136">
        <v>0</v>
      </c>
      <c r="H497" s="1145"/>
      <c r="I497" s="1145"/>
      <c r="J497" s="1145"/>
      <c r="K497" s="1145"/>
    </row>
    <row r="498" spans="1:11" ht="14.1" customHeight="1" x14ac:dyDescent="0.25">
      <c r="A498" s="1145"/>
      <c r="B498" s="1145"/>
      <c r="C498" s="1135" t="s">
        <v>1049</v>
      </c>
      <c r="D498" s="1136">
        <v>0</v>
      </c>
      <c r="E498" s="1136">
        <v>0</v>
      </c>
      <c r="F498" s="1136">
        <v>0</v>
      </c>
      <c r="G498" s="1136">
        <v>0</v>
      </c>
      <c r="H498" s="1145"/>
      <c r="I498" s="1145"/>
      <c r="J498" s="1145"/>
      <c r="K498" s="1145"/>
    </row>
    <row r="499" spans="1:11" ht="14.1" customHeight="1" x14ac:dyDescent="0.25">
      <c r="A499" s="1145"/>
      <c r="B499" s="1145"/>
      <c r="C499" s="1135" t="s">
        <v>1053</v>
      </c>
      <c r="D499" s="1136">
        <v>0</v>
      </c>
      <c r="E499" s="1136">
        <v>0</v>
      </c>
      <c r="F499" s="1136">
        <v>0</v>
      </c>
      <c r="G499" s="1136">
        <v>0</v>
      </c>
      <c r="H499" s="1145"/>
      <c r="I499" s="1145"/>
      <c r="J499" s="1145"/>
      <c r="K499" s="1145"/>
    </row>
    <row r="500" spans="1:11" ht="14.1" customHeight="1" x14ac:dyDescent="0.25">
      <c r="A500" s="1145"/>
      <c r="B500" s="1145"/>
      <c r="C500" s="1135" t="s">
        <v>1048</v>
      </c>
      <c r="D500" s="1136">
        <v>0</v>
      </c>
      <c r="E500" s="1136">
        <v>0</v>
      </c>
      <c r="F500" s="1136">
        <v>0</v>
      </c>
      <c r="G500" s="1136">
        <v>0</v>
      </c>
      <c r="H500" s="1145"/>
      <c r="I500" s="1145"/>
      <c r="J500" s="1145"/>
      <c r="K500" s="1145"/>
    </row>
    <row r="501" spans="1:11" ht="14.1" customHeight="1" x14ac:dyDescent="0.25">
      <c r="A501" s="1145"/>
      <c r="B501" s="1145"/>
      <c r="C501" s="1135" t="s">
        <v>1049</v>
      </c>
      <c r="D501" s="1136">
        <v>0</v>
      </c>
      <c r="E501" s="1136">
        <v>0</v>
      </c>
      <c r="F501" s="1136">
        <v>0</v>
      </c>
      <c r="G501" s="1136">
        <v>0</v>
      </c>
      <c r="H501" s="1145"/>
      <c r="I501" s="1145"/>
      <c r="J501" s="1145"/>
      <c r="K501" s="1145"/>
    </row>
    <row r="502" spans="1:11" ht="14.1" customHeight="1" x14ac:dyDescent="0.25">
      <c r="A502" s="1145"/>
      <c r="B502" s="1145"/>
      <c r="C502" s="1135" t="s">
        <v>1054</v>
      </c>
      <c r="D502" s="1136">
        <v>0</v>
      </c>
      <c r="E502" s="1136">
        <v>0</v>
      </c>
      <c r="F502" s="1136">
        <v>0</v>
      </c>
      <c r="G502" s="1136">
        <v>0</v>
      </c>
      <c r="H502" s="1145"/>
      <c r="I502" s="1145"/>
      <c r="J502" s="1145"/>
      <c r="K502" s="1145"/>
    </row>
    <row r="503" spans="1:11" ht="14.1" customHeight="1" x14ac:dyDescent="0.25">
      <c r="A503" s="1145"/>
      <c r="B503" s="1145"/>
      <c r="C503" s="1135" t="s">
        <v>1048</v>
      </c>
      <c r="D503" s="1136">
        <v>0</v>
      </c>
      <c r="E503" s="1136">
        <v>0</v>
      </c>
      <c r="F503" s="1136">
        <v>0</v>
      </c>
      <c r="G503" s="1136">
        <v>0</v>
      </c>
      <c r="H503" s="1145"/>
      <c r="I503" s="1145"/>
      <c r="J503" s="1145"/>
      <c r="K503" s="1145"/>
    </row>
    <row r="504" spans="1:11" ht="14.1" customHeight="1" x14ac:dyDescent="0.25">
      <c r="A504" s="1145"/>
      <c r="B504" s="1145"/>
      <c r="C504" s="1135" t="s">
        <v>1049</v>
      </c>
      <c r="D504" s="1136">
        <v>0</v>
      </c>
      <c r="E504" s="1136">
        <v>0</v>
      </c>
      <c r="F504" s="1136">
        <v>0</v>
      </c>
      <c r="G504" s="1136">
        <v>0</v>
      </c>
      <c r="H504" s="1145"/>
      <c r="I504" s="1145"/>
      <c r="J504" s="1145"/>
      <c r="K504" s="1145"/>
    </row>
    <row r="505" spans="1:11" ht="14.1" customHeight="1" x14ac:dyDescent="0.25">
      <c r="A505" s="1145"/>
      <c r="B505" s="1145"/>
      <c r="C505" s="1135" t="s">
        <v>1055</v>
      </c>
      <c r="D505" s="1136">
        <v>0</v>
      </c>
      <c r="E505" s="1136">
        <v>0</v>
      </c>
      <c r="F505" s="1136">
        <v>0</v>
      </c>
      <c r="G505" s="1136">
        <v>0</v>
      </c>
      <c r="H505" s="1145"/>
      <c r="I505" s="1145"/>
      <c r="J505" s="1145"/>
      <c r="K505" s="1145"/>
    </row>
    <row r="506" spans="1:11" ht="14.1" customHeight="1" x14ac:dyDescent="0.25">
      <c r="A506" s="1145"/>
      <c r="B506" s="1145"/>
      <c r="C506" s="1135" t="s">
        <v>1048</v>
      </c>
      <c r="D506" s="1136">
        <v>0</v>
      </c>
      <c r="E506" s="1136">
        <v>0</v>
      </c>
      <c r="F506" s="1136">
        <v>0</v>
      </c>
      <c r="G506" s="1136">
        <v>0</v>
      </c>
      <c r="H506" s="1145"/>
      <c r="I506" s="1145"/>
      <c r="J506" s="1145"/>
      <c r="K506" s="1145"/>
    </row>
    <row r="507" spans="1:11" ht="14.1" customHeight="1" x14ac:dyDescent="0.25">
      <c r="A507" s="1145"/>
      <c r="B507" s="1145"/>
      <c r="C507" s="1135" t="s">
        <v>1049</v>
      </c>
      <c r="D507" s="1136">
        <v>0</v>
      </c>
      <c r="E507" s="1136">
        <v>0</v>
      </c>
      <c r="F507" s="1136">
        <v>0</v>
      </c>
      <c r="G507" s="1136">
        <v>0</v>
      </c>
      <c r="H507" s="1145"/>
      <c r="I507" s="1145"/>
      <c r="J507" s="1145"/>
      <c r="K507" s="1145"/>
    </row>
    <row r="508" spans="1:11" ht="14.1" customHeight="1" x14ac:dyDescent="0.25">
      <c r="A508" s="1145"/>
      <c r="B508" s="1145"/>
      <c r="C508" s="1135" t="s">
        <v>1056</v>
      </c>
      <c r="D508" s="1136">
        <v>0</v>
      </c>
      <c r="E508" s="1136">
        <v>0</v>
      </c>
      <c r="F508" s="1136">
        <v>0</v>
      </c>
      <c r="G508" s="1136">
        <v>0</v>
      </c>
      <c r="H508" s="1145"/>
      <c r="I508" s="1145"/>
      <c r="J508" s="1145"/>
      <c r="K508" s="1145"/>
    </row>
    <row r="509" spans="1:11" ht="14.1" customHeight="1" x14ac:dyDescent="0.25">
      <c r="A509" s="1145"/>
      <c r="B509" s="1145"/>
      <c r="C509" s="1135" t="s">
        <v>1048</v>
      </c>
      <c r="D509" s="1136">
        <v>0</v>
      </c>
      <c r="E509" s="1136">
        <v>0</v>
      </c>
      <c r="F509" s="1136">
        <v>0</v>
      </c>
      <c r="G509" s="1136">
        <v>0</v>
      </c>
      <c r="H509" s="1145"/>
      <c r="I509" s="1145"/>
      <c r="J509" s="1145"/>
      <c r="K509" s="1145"/>
    </row>
    <row r="510" spans="1:11" ht="14.1" customHeight="1" x14ac:dyDescent="0.25">
      <c r="A510" s="1145"/>
      <c r="B510" s="1145"/>
      <c r="C510" s="1135" t="s">
        <v>1057</v>
      </c>
      <c r="D510" s="1136">
        <v>0</v>
      </c>
      <c r="E510" s="1136">
        <v>0</v>
      </c>
      <c r="F510" s="1136">
        <v>0</v>
      </c>
      <c r="G510" s="1136">
        <v>0</v>
      </c>
      <c r="H510" s="1145"/>
      <c r="I510" s="1145"/>
      <c r="J510" s="1145"/>
      <c r="K510" s="1145"/>
    </row>
    <row r="511" spans="1:11" ht="14.1" customHeight="1" x14ac:dyDescent="0.25">
      <c r="A511" s="1145"/>
      <c r="B511" s="1145"/>
      <c r="C511" s="1135" t="s">
        <v>1058</v>
      </c>
      <c r="D511" s="1136">
        <v>0</v>
      </c>
      <c r="E511" s="1136">
        <v>0</v>
      </c>
      <c r="F511" s="1136">
        <v>0</v>
      </c>
      <c r="G511" s="1136">
        <v>0</v>
      </c>
      <c r="H511" s="1145"/>
      <c r="I511" s="1145"/>
      <c r="J511" s="1145"/>
      <c r="K511" s="1145"/>
    </row>
    <row r="512" spans="1:11" ht="14.1" customHeight="1" x14ac:dyDescent="0.25">
      <c r="A512" s="1145"/>
      <c r="B512" s="1145"/>
      <c r="C512" s="1135" t="s">
        <v>1059</v>
      </c>
      <c r="D512" s="1136">
        <v>0</v>
      </c>
      <c r="E512" s="1136">
        <v>0</v>
      </c>
      <c r="F512" s="1136">
        <v>0</v>
      </c>
      <c r="G512" s="1136">
        <v>0</v>
      </c>
      <c r="H512" s="1145"/>
      <c r="I512" s="1145"/>
      <c r="J512" s="1145"/>
      <c r="K512" s="1145"/>
    </row>
    <row r="513" spans="1:11" ht="14.1" customHeight="1" x14ac:dyDescent="0.25">
      <c r="A513" s="1145"/>
      <c r="B513" s="1145"/>
      <c r="C513" s="1135" t="s">
        <v>1060</v>
      </c>
      <c r="D513" s="1136">
        <v>0</v>
      </c>
      <c r="E513" s="1136">
        <v>0</v>
      </c>
      <c r="F513" s="1136">
        <v>0</v>
      </c>
      <c r="G513" s="1136">
        <v>0</v>
      </c>
      <c r="H513" s="1145"/>
      <c r="I513" s="1145"/>
      <c r="J513" s="1145"/>
      <c r="K513" s="1145"/>
    </row>
    <row r="514" spans="1:11" ht="14.1" customHeight="1" x14ac:dyDescent="0.25">
      <c r="A514" s="1145"/>
      <c r="B514" s="1145"/>
      <c r="C514" s="1135" t="s">
        <v>1061</v>
      </c>
      <c r="D514" s="1136">
        <v>0</v>
      </c>
      <c r="E514" s="1136">
        <v>1200000</v>
      </c>
      <c r="F514" s="1136">
        <v>0</v>
      </c>
      <c r="G514" s="1136">
        <v>0</v>
      </c>
      <c r="H514" s="1145"/>
      <c r="I514" s="1145"/>
      <c r="J514" s="1145"/>
      <c r="K514" s="1145"/>
    </row>
    <row r="515" spans="1:11" ht="14.1" customHeight="1" x14ac:dyDescent="0.25">
      <c r="A515" s="1145"/>
      <c r="B515" s="1145"/>
      <c r="C515" s="1135" t="s">
        <v>1048</v>
      </c>
      <c r="D515" s="1136">
        <v>0</v>
      </c>
      <c r="E515" s="1136">
        <v>1200000</v>
      </c>
      <c r="F515" s="1136">
        <v>0</v>
      </c>
      <c r="G515" s="1136">
        <v>0</v>
      </c>
      <c r="H515" s="1145"/>
      <c r="I515" s="1145"/>
      <c r="J515" s="1145"/>
      <c r="K515" s="1145"/>
    </row>
    <row r="516" spans="1:11" ht="14.1" customHeight="1" x14ac:dyDescent="0.25">
      <c r="A516" s="1145"/>
      <c r="B516" s="1145"/>
      <c r="C516" s="1135" t="s">
        <v>1057</v>
      </c>
      <c r="D516" s="1136">
        <v>0</v>
      </c>
      <c r="E516" s="1136">
        <v>0</v>
      </c>
      <c r="F516" s="1136">
        <v>0</v>
      </c>
      <c r="G516" s="1136">
        <v>0</v>
      </c>
      <c r="H516" s="1145"/>
      <c r="I516" s="1145"/>
      <c r="J516" s="1145"/>
      <c r="K516" s="1145"/>
    </row>
    <row r="517" spans="1:11" ht="14.1" customHeight="1" x14ac:dyDescent="0.25">
      <c r="A517" s="1145"/>
      <c r="B517" s="1145"/>
      <c r="C517" s="1135" t="s">
        <v>1058</v>
      </c>
      <c r="D517" s="1136">
        <v>0</v>
      </c>
      <c r="E517" s="1136">
        <v>0</v>
      </c>
      <c r="F517" s="1136">
        <v>0</v>
      </c>
      <c r="G517" s="1136">
        <v>0</v>
      </c>
      <c r="H517" s="1145"/>
      <c r="I517" s="1145"/>
      <c r="J517" s="1145"/>
      <c r="K517" s="1145"/>
    </row>
    <row r="518" spans="1:11" ht="14.1" customHeight="1" x14ac:dyDescent="0.25">
      <c r="A518" s="1145"/>
      <c r="B518" s="1145"/>
      <c r="C518" s="1135" t="s">
        <v>1059</v>
      </c>
      <c r="D518" s="1136">
        <v>0</v>
      </c>
      <c r="E518" s="1136">
        <v>0</v>
      </c>
      <c r="F518" s="1136">
        <v>0</v>
      </c>
      <c r="G518" s="1136">
        <v>0</v>
      </c>
      <c r="H518" s="1145"/>
      <c r="I518" s="1145"/>
      <c r="J518" s="1145"/>
      <c r="K518" s="1145"/>
    </row>
    <row r="519" spans="1:11" ht="14.1" customHeight="1" x14ac:dyDescent="0.25">
      <c r="A519" s="1145"/>
      <c r="B519" s="1145"/>
      <c r="C519" s="1135" t="s">
        <v>1060</v>
      </c>
      <c r="D519" s="1136">
        <v>0</v>
      </c>
      <c r="E519" s="1136">
        <v>0</v>
      </c>
      <c r="F519" s="1136">
        <v>0</v>
      </c>
      <c r="G519" s="1136">
        <v>0</v>
      </c>
      <c r="H519" s="1145"/>
      <c r="I519" s="1145"/>
      <c r="J519" s="1145"/>
      <c r="K519" s="1145"/>
    </row>
    <row r="520" spans="1:11" ht="14.1" customHeight="1" x14ac:dyDescent="0.25">
      <c r="A520" s="1145"/>
      <c r="B520" s="1145"/>
      <c r="C520" s="1135" t="s">
        <v>1062</v>
      </c>
      <c r="D520" s="1136">
        <v>0</v>
      </c>
      <c r="E520" s="1136">
        <v>0</v>
      </c>
      <c r="F520" s="1136">
        <v>0</v>
      </c>
      <c r="G520" s="1136">
        <v>0</v>
      </c>
      <c r="H520" s="1145"/>
      <c r="I520" s="1145"/>
      <c r="J520" s="1145"/>
      <c r="K520" s="1145"/>
    </row>
    <row r="521" spans="1:11" ht="14.1" customHeight="1" x14ac:dyDescent="0.25">
      <c r="A521" s="1145"/>
      <c r="B521" s="1145"/>
      <c r="C521" s="1135" t="s">
        <v>1048</v>
      </c>
      <c r="D521" s="1136">
        <v>0</v>
      </c>
      <c r="E521" s="1136">
        <v>0</v>
      </c>
      <c r="F521" s="1136">
        <v>0</v>
      </c>
      <c r="G521" s="1136">
        <v>0</v>
      </c>
      <c r="H521" s="1145"/>
      <c r="I521" s="1145"/>
      <c r="J521" s="1145"/>
      <c r="K521" s="1145"/>
    </row>
    <row r="522" spans="1:11" ht="14.1" customHeight="1" x14ac:dyDescent="0.25">
      <c r="A522" s="1145"/>
      <c r="B522" s="1145"/>
      <c r="C522" s="1135" t="s">
        <v>1057</v>
      </c>
      <c r="D522" s="1136">
        <v>0</v>
      </c>
      <c r="E522" s="1136">
        <v>0</v>
      </c>
      <c r="F522" s="1136">
        <v>0</v>
      </c>
      <c r="G522" s="1136">
        <v>0</v>
      </c>
      <c r="H522" s="1145"/>
      <c r="I522" s="1145"/>
      <c r="J522" s="1145"/>
      <c r="K522" s="1145"/>
    </row>
    <row r="523" spans="1:11" ht="14.1" customHeight="1" x14ac:dyDescent="0.25">
      <c r="A523" s="1145"/>
      <c r="B523" s="1145"/>
      <c r="C523" s="1135" t="s">
        <v>1058</v>
      </c>
      <c r="D523" s="1136">
        <v>0</v>
      </c>
      <c r="E523" s="1136">
        <v>0</v>
      </c>
      <c r="F523" s="1136">
        <v>0</v>
      </c>
      <c r="G523" s="1136">
        <v>0</v>
      </c>
      <c r="H523" s="1145"/>
      <c r="I523" s="1145"/>
      <c r="J523" s="1145"/>
      <c r="K523" s="1145"/>
    </row>
    <row r="524" spans="1:11" ht="14.1" customHeight="1" x14ac:dyDescent="0.25">
      <c r="A524" s="1145"/>
      <c r="B524" s="1145"/>
      <c r="C524" s="1135" t="s">
        <v>1059</v>
      </c>
      <c r="D524" s="1136">
        <v>0</v>
      </c>
      <c r="E524" s="1136">
        <v>0</v>
      </c>
      <c r="F524" s="1136">
        <v>0</v>
      </c>
      <c r="G524" s="1136">
        <v>0</v>
      </c>
      <c r="H524" s="1145"/>
      <c r="I524" s="1145"/>
      <c r="J524" s="1145"/>
      <c r="K524" s="1145"/>
    </row>
    <row r="525" spans="1:11" ht="14.1" customHeight="1" x14ac:dyDescent="0.25">
      <c r="A525" s="1145"/>
      <c r="B525" s="1145"/>
      <c r="C525" s="1135" t="s">
        <v>1060</v>
      </c>
      <c r="D525" s="1136">
        <v>0</v>
      </c>
      <c r="E525" s="1136">
        <v>0</v>
      </c>
      <c r="F525" s="1136">
        <v>0</v>
      </c>
      <c r="G525" s="1136">
        <v>0</v>
      </c>
      <c r="H525" s="1145"/>
      <c r="I525" s="1145"/>
      <c r="J525" s="1145"/>
      <c r="K525" s="1145"/>
    </row>
    <row r="526" spans="1:11" ht="14.1" customHeight="1" x14ac:dyDescent="0.25">
      <c r="A526" s="1145"/>
      <c r="B526" s="1145"/>
      <c r="C526" s="1135" t="s">
        <v>1063</v>
      </c>
      <c r="D526" s="1136">
        <v>0</v>
      </c>
      <c r="E526" s="1136">
        <v>0</v>
      </c>
      <c r="F526" s="1136">
        <v>0</v>
      </c>
      <c r="G526" s="1136">
        <v>0</v>
      </c>
      <c r="H526" s="1145"/>
      <c r="I526" s="1145"/>
      <c r="J526" s="1145"/>
      <c r="K526" s="1145"/>
    </row>
    <row r="527" spans="1:11" ht="14.1" customHeight="1" x14ac:dyDescent="0.25">
      <c r="A527" s="1145"/>
      <c r="B527" s="1145"/>
      <c r="C527" s="1135" t="s">
        <v>1064</v>
      </c>
      <c r="D527" s="1136">
        <v>0</v>
      </c>
      <c r="E527" s="1136">
        <v>0</v>
      </c>
      <c r="F527" s="1136">
        <v>0</v>
      </c>
      <c r="G527" s="1136">
        <v>0</v>
      </c>
      <c r="H527" s="1145"/>
      <c r="I527" s="1145"/>
      <c r="J527" s="1145"/>
      <c r="K527" s="1145"/>
    </row>
    <row r="528" spans="1:11" ht="14.1" customHeight="1" x14ac:dyDescent="0.25">
      <c r="A528" s="1145"/>
      <c r="B528" s="1145"/>
      <c r="C528" s="1137" t="s">
        <v>572</v>
      </c>
      <c r="D528" s="1136">
        <v>0</v>
      </c>
      <c r="E528" s="1136">
        <v>1200000</v>
      </c>
      <c r="F528" s="1136">
        <v>0</v>
      </c>
      <c r="G528" s="1136">
        <v>0</v>
      </c>
      <c r="H528" s="1145"/>
      <c r="I528" s="1145"/>
      <c r="J528" s="1145"/>
      <c r="K528" s="1145"/>
    </row>
    <row r="529" spans="1:11" ht="14.1" customHeight="1" x14ac:dyDescent="0.25">
      <c r="A529" s="1145"/>
      <c r="B529" s="1145"/>
      <c r="C529" s="1129" t="s">
        <v>1022</v>
      </c>
      <c r="D529" s="1252" t="s">
        <v>1875</v>
      </c>
      <c r="E529" s="1253"/>
      <c r="F529" s="1253"/>
      <c r="G529" s="1253"/>
      <c r="H529" s="1145"/>
      <c r="I529" s="1145"/>
      <c r="J529" s="1145"/>
      <c r="K529" s="1145"/>
    </row>
    <row r="530" spans="1:11" ht="14.1" customHeight="1" x14ac:dyDescent="0.25">
      <c r="A530" s="1145"/>
      <c r="B530" s="1145"/>
      <c r="C530" s="1130" t="s">
        <v>1024</v>
      </c>
      <c r="D530" s="1254" t="s">
        <v>1875</v>
      </c>
      <c r="E530" s="1255"/>
      <c r="F530" s="1255"/>
      <c r="G530" s="1255"/>
      <c r="H530" s="1145"/>
      <c r="I530" s="1145"/>
      <c r="J530" s="1145"/>
      <c r="K530" s="1145"/>
    </row>
    <row r="531" spans="1:11" ht="14.1" customHeight="1" x14ac:dyDescent="0.25">
      <c r="A531" s="1145"/>
      <c r="B531" s="1145"/>
      <c r="C531" s="1130" t="s">
        <v>31</v>
      </c>
      <c r="D531" s="1254" t="s">
        <v>318</v>
      </c>
      <c r="E531" s="1255"/>
      <c r="F531" s="1255"/>
      <c r="G531" s="1255"/>
      <c r="H531" s="1145"/>
      <c r="I531" s="1145"/>
      <c r="J531" s="1145"/>
      <c r="K531" s="1145"/>
    </row>
    <row r="532" spans="1:11" ht="15" customHeight="1" x14ac:dyDescent="0.25">
      <c r="A532" s="1145"/>
      <c r="B532" s="1145"/>
      <c r="C532" s="1146"/>
      <c r="D532" s="1132">
        <v>2024</v>
      </c>
      <c r="E532" s="1132">
        <v>2025</v>
      </c>
      <c r="F532" s="1132">
        <v>2026</v>
      </c>
      <c r="G532" s="1132">
        <v>2027</v>
      </c>
      <c r="H532" s="1145"/>
      <c r="I532" s="1145"/>
      <c r="J532" s="1145"/>
      <c r="K532" s="1145"/>
    </row>
    <row r="533" spans="1:11" ht="15" customHeight="1" x14ac:dyDescent="0.25">
      <c r="A533" s="1145"/>
      <c r="B533" s="1145"/>
      <c r="C533" s="1147"/>
      <c r="D533" s="1134" t="s">
        <v>13</v>
      </c>
      <c r="E533" s="1134" t="s">
        <v>14</v>
      </c>
      <c r="F533" s="1134" t="s">
        <v>14</v>
      </c>
      <c r="G533" s="1134" t="s">
        <v>14</v>
      </c>
      <c r="H533" s="1145"/>
      <c r="I533" s="1145"/>
      <c r="J533" s="1145"/>
      <c r="K533" s="1145"/>
    </row>
    <row r="534" spans="1:11" ht="14.1" customHeight="1" x14ac:dyDescent="0.25">
      <c r="A534" s="1145"/>
      <c r="B534" s="1145"/>
      <c r="C534" s="1123" t="s">
        <v>33</v>
      </c>
      <c r="D534" s="1127" t="s">
        <v>1038</v>
      </c>
      <c r="E534" s="1127" t="s">
        <v>1092</v>
      </c>
      <c r="F534" s="1127" t="s">
        <v>1092</v>
      </c>
      <c r="G534" s="1127" t="s">
        <v>1092</v>
      </c>
      <c r="H534" s="1145"/>
      <c r="I534" s="1145"/>
      <c r="J534" s="1145"/>
      <c r="K534" s="1145"/>
    </row>
    <row r="535" spans="1:11" ht="14.1" customHeight="1" x14ac:dyDescent="0.25">
      <c r="A535" s="1145"/>
      <c r="B535" s="1145"/>
      <c r="C535" s="1123" t="s">
        <v>1029</v>
      </c>
      <c r="D535" s="1127" t="s">
        <v>1038</v>
      </c>
      <c r="E535" s="1127" t="s">
        <v>1876</v>
      </c>
      <c r="F535" s="1127" t="s">
        <v>1876</v>
      </c>
      <c r="G535" s="1127" t="s">
        <v>1877</v>
      </c>
      <c r="H535" s="1145"/>
      <c r="I535" s="1145"/>
      <c r="J535" s="1145"/>
      <c r="K535" s="1145"/>
    </row>
    <row r="536" spans="1:11" ht="14.1" customHeight="1" x14ac:dyDescent="0.25">
      <c r="A536" s="1145"/>
      <c r="B536" s="1145"/>
      <c r="C536" s="1123" t="s">
        <v>1032</v>
      </c>
      <c r="D536" s="1127" t="s">
        <v>1039</v>
      </c>
      <c r="E536" s="1127" t="s">
        <v>1876</v>
      </c>
      <c r="F536" s="1127" t="s">
        <v>1876</v>
      </c>
      <c r="G536" s="1127" t="s">
        <v>1877</v>
      </c>
      <c r="H536" s="1145"/>
      <c r="I536" s="1145"/>
      <c r="J536" s="1145"/>
      <c r="K536" s="1145"/>
    </row>
    <row r="537" spans="1:11" ht="14.1" customHeight="1" x14ac:dyDescent="0.25">
      <c r="A537" s="1145"/>
      <c r="B537" s="1145"/>
      <c r="C537" s="1123" t="s">
        <v>1037</v>
      </c>
      <c r="D537" s="1127" t="s">
        <v>1038</v>
      </c>
      <c r="E537" s="1127" t="s">
        <v>1038</v>
      </c>
      <c r="F537" s="1127" t="s">
        <v>1039</v>
      </c>
      <c r="G537" s="1127" t="s">
        <v>1039</v>
      </c>
      <c r="H537" s="1145"/>
      <c r="I537" s="1145"/>
      <c r="J537" s="1145"/>
      <c r="K537" s="1145"/>
    </row>
    <row r="538" spans="1:11" ht="14.1" customHeight="1" x14ac:dyDescent="0.25">
      <c r="A538" s="1145"/>
      <c r="B538" s="1145"/>
      <c r="C538" s="1123" t="s">
        <v>1042</v>
      </c>
      <c r="D538" s="1127" t="s">
        <v>1038</v>
      </c>
      <c r="E538" s="1127" t="s">
        <v>1038</v>
      </c>
      <c r="F538" s="1127" t="s">
        <v>1039</v>
      </c>
      <c r="G538" s="1127" t="s">
        <v>1093</v>
      </c>
      <c r="H538" s="1145"/>
      <c r="I538" s="1145"/>
      <c r="J538" s="1145"/>
      <c r="K538" s="1145"/>
    </row>
    <row r="539" spans="1:11" ht="14.1" customHeight="1" x14ac:dyDescent="0.25">
      <c r="A539" s="1145"/>
      <c r="B539" s="1145"/>
      <c r="C539" s="1123" t="s">
        <v>39</v>
      </c>
      <c r="D539" s="1127" t="s">
        <v>1038</v>
      </c>
      <c r="E539" s="1127" t="s">
        <v>1038</v>
      </c>
      <c r="F539" s="1127" t="s">
        <v>1039</v>
      </c>
      <c r="G539" s="1127" t="s">
        <v>1093</v>
      </c>
      <c r="H539" s="1145"/>
      <c r="I539" s="1145"/>
      <c r="J539" s="1145"/>
      <c r="K539" s="1145"/>
    </row>
    <row r="540" spans="1:11" ht="14.1" customHeight="1" x14ac:dyDescent="0.25">
      <c r="A540" s="1145"/>
      <c r="B540" s="1145"/>
      <c r="C540" s="1250" t="s">
        <v>1046</v>
      </c>
      <c r="D540" s="1251"/>
      <c r="E540" s="1251"/>
      <c r="F540" s="1251"/>
      <c r="G540" s="1251"/>
      <c r="H540" s="1145"/>
      <c r="I540" s="1145"/>
      <c r="J540" s="1145"/>
      <c r="K540" s="1145"/>
    </row>
    <row r="541" spans="1:11" ht="14.1" customHeight="1" x14ac:dyDescent="0.25">
      <c r="A541" s="1145"/>
      <c r="B541" s="1145"/>
      <c r="C541" s="1146"/>
      <c r="D541" s="1132">
        <v>2024</v>
      </c>
      <c r="E541" s="1132">
        <v>2025</v>
      </c>
      <c r="F541" s="1132">
        <v>2026</v>
      </c>
      <c r="G541" s="1132">
        <v>2027</v>
      </c>
      <c r="H541" s="1145"/>
      <c r="I541" s="1145"/>
      <c r="J541" s="1145"/>
      <c r="K541" s="1145"/>
    </row>
    <row r="542" spans="1:11" ht="14.1" customHeight="1" x14ac:dyDescent="0.25">
      <c r="A542" s="1145"/>
      <c r="B542" s="1145"/>
      <c r="C542" s="1147"/>
      <c r="D542" s="1134" t="s">
        <v>13</v>
      </c>
      <c r="E542" s="1134" t="s">
        <v>14</v>
      </c>
      <c r="F542" s="1134" t="s">
        <v>14</v>
      </c>
      <c r="G542" s="1134" t="s">
        <v>14</v>
      </c>
      <c r="H542" s="1145"/>
      <c r="I542" s="1145"/>
      <c r="J542" s="1145"/>
      <c r="K542" s="1145"/>
    </row>
    <row r="543" spans="1:11" ht="14.1" customHeight="1" x14ac:dyDescent="0.25">
      <c r="A543" s="1145"/>
      <c r="B543" s="1145"/>
      <c r="C543" s="1135" t="s">
        <v>1047</v>
      </c>
      <c r="D543" s="1144" t="s">
        <v>1038</v>
      </c>
      <c r="E543" s="1136">
        <v>0</v>
      </c>
      <c r="F543" s="1136">
        <v>0</v>
      </c>
      <c r="G543" s="1136">
        <v>0</v>
      </c>
      <c r="H543" s="1145"/>
      <c r="I543" s="1145"/>
      <c r="J543" s="1145"/>
      <c r="K543" s="1145"/>
    </row>
    <row r="544" spans="1:11" ht="14.1" customHeight="1" x14ac:dyDescent="0.25">
      <c r="A544" s="1145"/>
      <c r="B544" s="1145"/>
      <c r="C544" s="1135" t="s">
        <v>1048</v>
      </c>
      <c r="D544" s="1144" t="s">
        <v>1038</v>
      </c>
      <c r="E544" s="1136">
        <v>0</v>
      </c>
      <c r="F544" s="1136">
        <v>0</v>
      </c>
      <c r="G544" s="1136">
        <v>0</v>
      </c>
      <c r="H544" s="1145"/>
      <c r="I544" s="1145"/>
      <c r="J544" s="1145"/>
      <c r="K544" s="1145"/>
    </row>
    <row r="545" spans="1:11" ht="14.1" customHeight="1" x14ac:dyDescent="0.25">
      <c r="A545" s="1145"/>
      <c r="B545" s="1145"/>
      <c r="C545" s="1135" t="s">
        <v>1049</v>
      </c>
      <c r="D545" s="1144" t="s">
        <v>1038</v>
      </c>
      <c r="E545" s="1136">
        <v>0</v>
      </c>
      <c r="F545" s="1136">
        <v>0</v>
      </c>
      <c r="G545" s="1136">
        <v>0</v>
      </c>
      <c r="H545" s="1145"/>
      <c r="I545" s="1145"/>
      <c r="J545" s="1145"/>
      <c r="K545" s="1145"/>
    </row>
    <row r="546" spans="1:11" ht="14.1" customHeight="1" x14ac:dyDescent="0.25">
      <c r="A546" s="1145"/>
      <c r="B546" s="1145"/>
      <c r="C546" s="1135" t="s">
        <v>1050</v>
      </c>
      <c r="D546" s="1144" t="s">
        <v>1038</v>
      </c>
      <c r="E546" s="1136">
        <v>0</v>
      </c>
      <c r="F546" s="1136">
        <v>0</v>
      </c>
      <c r="G546" s="1136">
        <v>0</v>
      </c>
      <c r="H546" s="1145"/>
      <c r="I546" s="1145"/>
      <c r="J546" s="1145"/>
      <c r="K546" s="1145"/>
    </row>
    <row r="547" spans="1:11" ht="14.1" customHeight="1" x14ac:dyDescent="0.25">
      <c r="A547" s="1145"/>
      <c r="B547" s="1145"/>
      <c r="C547" s="1135" t="s">
        <v>1048</v>
      </c>
      <c r="D547" s="1144" t="s">
        <v>1038</v>
      </c>
      <c r="E547" s="1136">
        <v>0</v>
      </c>
      <c r="F547" s="1136">
        <v>0</v>
      </c>
      <c r="G547" s="1136">
        <v>0</v>
      </c>
      <c r="H547" s="1145"/>
      <c r="I547" s="1145"/>
      <c r="J547" s="1145"/>
      <c r="K547" s="1145"/>
    </row>
    <row r="548" spans="1:11" ht="14.1" customHeight="1" x14ac:dyDescent="0.25">
      <c r="A548" s="1145"/>
      <c r="B548" s="1145"/>
      <c r="C548" s="1135" t="s">
        <v>1049</v>
      </c>
      <c r="D548" s="1144" t="s">
        <v>1038</v>
      </c>
      <c r="E548" s="1136">
        <v>0</v>
      </c>
      <c r="F548" s="1136">
        <v>0</v>
      </c>
      <c r="G548" s="1136">
        <v>0</v>
      </c>
      <c r="H548" s="1145"/>
      <c r="I548" s="1145"/>
      <c r="J548" s="1145"/>
      <c r="K548" s="1145"/>
    </row>
    <row r="549" spans="1:11" ht="14.1" customHeight="1" x14ac:dyDescent="0.25">
      <c r="A549" s="1145"/>
      <c r="B549" s="1145"/>
      <c r="C549" s="1135" t="s">
        <v>1051</v>
      </c>
      <c r="D549" s="1144" t="s">
        <v>1038</v>
      </c>
      <c r="E549" s="1136">
        <v>0</v>
      </c>
      <c r="F549" s="1136">
        <v>0</v>
      </c>
      <c r="G549" s="1136">
        <v>0</v>
      </c>
      <c r="H549" s="1145"/>
      <c r="I549" s="1145"/>
      <c r="J549" s="1145"/>
      <c r="K549" s="1145"/>
    </row>
    <row r="550" spans="1:11" ht="14.1" customHeight="1" x14ac:dyDescent="0.25">
      <c r="A550" s="1145"/>
      <c r="B550" s="1145"/>
      <c r="C550" s="1135" t="s">
        <v>1048</v>
      </c>
      <c r="D550" s="1144" t="s">
        <v>1038</v>
      </c>
      <c r="E550" s="1136">
        <v>0</v>
      </c>
      <c r="F550" s="1136">
        <v>0</v>
      </c>
      <c r="G550" s="1136">
        <v>0</v>
      </c>
      <c r="H550" s="1145"/>
      <c r="I550" s="1145"/>
      <c r="J550" s="1145"/>
      <c r="K550" s="1145"/>
    </row>
    <row r="551" spans="1:11" ht="14.1" customHeight="1" x14ac:dyDescent="0.25">
      <c r="A551" s="1145"/>
      <c r="B551" s="1145"/>
      <c r="C551" s="1135" t="s">
        <v>1049</v>
      </c>
      <c r="D551" s="1144" t="s">
        <v>1038</v>
      </c>
      <c r="E551" s="1136">
        <v>0</v>
      </c>
      <c r="F551" s="1136">
        <v>0</v>
      </c>
      <c r="G551" s="1136">
        <v>0</v>
      </c>
      <c r="H551" s="1145"/>
      <c r="I551" s="1145"/>
      <c r="J551" s="1145"/>
      <c r="K551" s="1145"/>
    </row>
    <row r="552" spans="1:11" ht="14.1" customHeight="1" x14ac:dyDescent="0.25">
      <c r="A552" s="1145"/>
      <c r="B552" s="1145"/>
      <c r="C552" s="1135" t="s">
        <v>1052</v>
      </c>
      <c r="D552" s="1144" t="s">
        <v>1038</v>
      </c>
      <c r="E552" s="1136">
        <v>0</v>
      </c>
      <c r="F552" s="1136">
        <v>0</v>
      </c>
      <c r="G552" s="1136">
        <v>0</v>
      </c>
      <c r="H552" s="1145"/>
      <c r="I552" s="1145"/>
      <c r="J552" s="1145"/>
      <c r="K552" s="1145"/>
    </row>
    <row r="553" spans="1:11" ht="14.1" customHeight="1" x14ac:dyDescent="0.25">
      <c r="A553" s="1145"/>
      <c r="B553" s="1145"/>
      <c r="C553" s="1135" t="s">
        <v>1048</v>
      </c>
      <c r="D553" s="1144" t="s">
        <v>1038</v>
      </c>
      <c r="E553" s="1136">
        <v>0</v>
      </c>
      <c r="F553" s="1136">
        <v>0</v>
      </c>
      <c r="G553" s="1136">
        <v>0</v>
      </c>
      <c r="H553" s="1145"/>
      <c r="I553" s="1145"/>
      <c r="J553" s="1145"/>
      <c r="K553" s="1145"/>
    </row>
    <row r="554" spans="1:11" ht="14.1" customHeight="1" x14ac:dyDescent="0.25">
      <c r="A554" s="1145"/>
      <c r="B554" s="1145"/>
      <c r="C554" s="1135" t="s">
        <v>1049</v>
      </c>
      <c r="D554" s="1144" t="s">
        <v>1038</v>
      </c>
      <c r="E554" s="1136">
        <v>0</v>
      </c>
      <c r="F554" s="1136">
        <v>0</v>
      </c>
      <c r="G554" s="1136">
        <v>0</v>
      </c>
      <c r="H554" s="1145"/>
      <c r="I554" s="1145"/>
      <c r="J554" s="1145"/>
      <c r="K554" s="1145"/>
    </row>
    <row r="555" spans="1:11" ht="14.1" customHeight="1" x14ac:dyDescent="0.25">
      <c r="A555" s="1145"/>
      <c r="B555" s="1145"/>
      <c r="C555" s="1135" t="s">
        <v>1053</v>
      </c>
      <c r="D555" s="1144" t="s">
        <v>1038</v>
      </c>
      <c r="E555" s="1136">
        <v>0</v>
      </c>
      <c r="F555" s="1136">
        <v>0</v>
      </c>
      <c r="G555" s="1136">
        <v>0</v>
      </c>
      <c r="H555" s="1145"/>
      <c r="I555" s="1145"/>
      <c r="J555" s="1145"/>
      <c r="K555" s="1145"/>
    </row>
    <row r="556" spans="1:11" ht="14.1" customHeight="1" x14ac:dyDescent="0.25">
      <c r="A556" s="1145"/>
      <c r="B556" s="1145"/>
      <c r="C556" s="1135" t="s">
        <v>1048</v>
      </c>
      <c r="D556" s="1144" t="s">
        <v>1038</v>
      </c>
      <c r="E556" s="1136">
        <v>0</v>
      </c>
      <c r="F556" s="1136">
        <v>0</v>
      </c>
      <c r="G556" s="1136">
        <v>0</v>
      </c>
      <c r="H556" s="1145"/>
      <c r="I556" s="1145"/>
      <c r="J556" s="1145"/>
      <c r="K556" s="1145"/>
    </row>
    <row r="557" spans="1:11" ht="14.1" customHeight="1" x14ac:dyDescent="0.25">
      <c r="A557" s="1145"/>
      <c r="B557" s="1145"/>
      <c r="C557" s="1135" t="s">
        <v>1049</v>
      </c>
      <c r="D557" s="1144" t="s">
        <v>1038</v>
      </c>
      <c r="E557" s="1136">
        <v>0</v>
      </c>
      <c r="F557" s="1136">
        <v>0</v>
      </c>
      <c r="G557" s="1136">
        <v>0</v>
      </c>
      <c r="H557" s="1145"/>
      <c r="I557" s="1145"/>
      <c r="J557" s="1145"/>
      <c r="K557" s="1145"/>
    </row>
    <row r="558" spans="1:11" ht="14.1" customHeight="1" x14ac:dyDescent="0.25">
      <c r="A558" s="1145"/>
      <c r="B558" s="1145"/>
      <c r="C558" s="1135" t="s">
        <v>1054</v>
      </c>
      <c r="D558" s="1144" t="s">
        <v>1038</v>
      </c>
      <c r="E558" s="1136">
        <v>0</v>
      </c>
      <c r="F558" s="1136">
        <v>0</v>
      </c>
      <c r="G558" s="1136">
        <v>0</v>
      </c>
      <c r="H558" s="1145"/>
      <c r="I558" s="1145"/>
      <c r="J558" s="1145"/>
      <c r="K558" s="1145"/>
    </row>
    <row r="559" spans="1:11" ht="14.1" customHeight="1" x14ac:dyDescent="0.25">
      <c r="A559" s="1145"/>
      <c r="B559" s="1145"/>
      <c r="C559" s="1135" t="s">
        <v>1048</v>
      </c>
      <c r="D559" s="1144" t="s">
        <v>1038</v>
      </c>
      <c r="E559" s="1136">
        <v>0</v>
      </c>
      <c r="F559" s="1136">
        <v>0</v>
      </c>
      <c r="G559" s="1136">
        <v>0</v>
      </c>
      <c r="H559" s="1145"/>
      <c r="I559" s="1145"/>
      <c r="J559" s="1145"/>
      <c r="K559" s="1145"/>
    </row>
    <row r="560" spans="1:11" ht="14.1" customHeight="1" x14ac:dyDescent="0.25">
      <c r="A560" s="1145"/>
      <c r="B560" s="1145"/>
      <c r="C560" s="1135" t="s">
        <v>1049</v>
      </c>
      <c r="D560" s="1144" t="s">
        <v>1038</v>
      </c>
      <c r="E560" s="1136">
        <v>0</v>
      </c>
      <c r="F560" s="1136">
        <v>0</v>
      </c>
      <c r="G560" s="1136">
        <v>0</v>
      </c>
      <c r="H560" s="1145"/>
      <c r="I560" s="1145"/>
      <c r="J560" s="1145"/>
      <c r="K560" s="1145"/>
    </row>
    <row r="561" spans="1:11" ht="14.1" customHeight="1" x14ac:dyDescent="0.25">
      <c r="A561" s="1145"/>
      <c r="B561" s="1145"/>
      <c r="C561" s="1135" t="s">
        <v>1055</v>
      </c>
      <c r="D561" s="1144" t="s">
        <v>1038</v>
      </c>
      <c r="E561" s="1136">
        <v>0</v>
      </c>
      <c r="F561" s="1136">
        <v>0</v>
      </c>
      <c r="G561" s="1136">
        <v>0</v>
      </c>
      <c r="H561" s="1145"/>
      <c r="I561" s="1145"/>
      <c r="J561" s="1145"/>
      <c r="K561" s="1145"/>
    </row>
    <row r="562" spans="1:11" ht="14.1" customHeight="1" x14ac:dyDescent="0.25">
      <c r="A562" s="1145"/>
      <c r="B562" s="1145"/>
      <c r="C562" s="1135" t="s">
        <v>1048</v>
      </c>
      <c r="D562" s="1144" t="s">
        <v>1038</v>
      </c>
      <c r="E562" s="1136">
        <v>0</v>
      </c>
      <c r="F562" s="1136">
        <v>0</v>
      </c>
      <c r="G562" s="1136">
        <v>0</v>
      </c>
      <c r="H562" s="1145"/>
      <c r="I562" s="1145"/>
      <c r="J562" s="1145"/>
      <c r="K562" s="1145"/>
    </row>
    <row r="563" spans="1:11" ht="14.1" customHeight="1" x14ac:dyDescent="0.25">
      <c r="A563" s="1145"/>
      <c r="B563" s="1145"/>
      <c r="C563" s="1135" t="s">
        <v>1049</v>
      </c>
      <c r="D563" s="1144" t="s">
        <v>1038</v>
      </c>
      <c r="E563" s="1136">
        <v>0</v>
      </c>
      <c r="F563" s="1136">
        <v>0</v>
      </c>
      <c r="G563" s="1136">
        <v>0</v>
      </c>
      <c r="H563" s="1145"/>
      <c r="I563" s="1145"/>
      <c r="J563" s="1145"/>
      <c r="K563" s="1145"/>
    </row>
    <row r="564" spans="1:11" ht="14.1" customHeight="1" x14ac:dyDescent="0.25">
      <c r="A564" s="1145"/>
      <c r="B564" s="1145"/>
      <c r="C564" s="1135" t="s">
        <v>1056</v>
      </c>
      <c r="D564" s="1144" t="s">
        <v>1038</v>
      </c>
      <c r="E564" s="1136">
        <v>0</v>
      </c>
      <c r="F564" s="1136">
        <v>0</v>
      </c>
      <c r="G564" s="1136">
        <v>0</v>
      </c>
      <c r="H564" s="1145"/>
      <c r="I564" s="1145"/>
      <c r="J564" s="1145"/>
      <c r="K564" s="1145"/>
    </row>
    <row r="565" spans="1:11" ht="14.1" customHeight="1" x14ac:dyDescent="0.25">
      <c r="A565" s="1145"/>
      <c r="B565" s="1145"/>
      <c r="C565" s="1135" t="s">
        <v>1048</v>
      </c>
      <c r="D565" s="1144" t="s">
        <v>1038</v>
      </c>
      <c r="E565" s="1136">
        <v>0</v>
      </c>
      <c r="F565" s="1136">
        <v>0</v>
      </c>
      <c r="G565" s="1136">
        <v>0</v>
      </c>
      <c r="H565" s="1145"/>
      <c r="I565" s="1145"/>
      <c r="J565" s="1145"/>
      <c r="K565" s="1145"/>
    </row>
    <row r="566" spans="1:11" ht="14.1" customHeight="1" x14ac:dyDescent="0.25">
      <c r="A566" s="1145"/>
      <c r="B566" s="1145"/>
      <c r="C566" s="1135" t="s">
        <v>1057</v>
      </c>
      <c r="D566" s="1144" t="s">
        <v>1038</v>
      </c>
      <c r="E566" s="1136">
        <v>0</v>
      </c>
      <c r="F566" s="1136">
        <v>0</v>
      </c>
      <c r="G566" s="1136">
        <v>0</v>
      </c>
      <c r="H566" s="1145"/>
      <c r="I566" s="1145"/>
      <c r="J566" s="1145"/>
      <c r="K566" s="1145"/>
    </row>
    <row r="567" spans="1:11" ht="14.1" customHeight="1" x14ac:dyDescent="0.25">
      <c r="A567" s="1145"/>
      <c r="B567" s="1145"/>
      <c r="C567" s="1135" t="s">
        <v>1058</v>
      </c>
      <c r="D567" s="1144" t="s">
        <v>1038</v>
      </c>
      <c r="E567" s="1136">
        <v>0</v>
      </c>
      <c r="F567" s="1136">
        <v>0</v>
      </c>
      <c r="G567" s="1136">
        <v>0</v>
      </c>
      <c r="H567" s="1145"/>
      <c r="I567" s="1145"/>
      <c r="J567" s="1145"/>
      <c r="K567" s="1145"/>
    </row>
    <row r="568" spans="1:11" ht="14.1" customHeight="1" x14ac:dyDescent="0.25">
      <c r="A568" s="1145"/>
      <c r="B568" s="1145"/>
      <c r="C568" s="1135" t="s">
        <v>1059</v>
      </c>
      <c r="D568" s="1144" t="s">
        <v>1038</v>
      </c>
      <c r="E568" s="1136">
        <v>0</v>
      </c>
      <c r="F568" s="1136">
        <v>0</v>
      </c>
      <c r="G568" s="1136">
        <v>0</v>
      </c>
      <c r="H568" s="1145"/>
      <c r="I568" s="1145"/>
      <c r="J568" s="1145"/>
      <c r="K568" s="1145"/>
    </row>
    <row r="569" spans="1:11" ht="14.1" customHeight="1" x14ac:dyDescent="0.25">
      <c r="A569" s="1145"/>
      <c r="B569" s="1145"/>
      <c r="C569" s="1135" t="s">
        <v>1060</v>
      </c>
      <c r="D569" s="1144" t="s">
        <v>1038</v>
      </c>
      <c r="E569" s="1136">
        <v>0</v>
      </c>
      <c r="F569" s="1136">
        <v>0</v>
      </c>
      <c r="G569" s="1136">
        <v>0</v>
      </c>
      <c r="H569" s="1145"/>
      <c r="I569" s="1145"/>
      <c r="J569" s="1145"/>
      <c r="K569" s="1145"/>
    </row>
    <row r="570" spans="1:11" ht="14.1" customHeight="1" x14ac:dyDescent="0.25">
      <c r="A570" s="1145"/>
      <c r="B570" s="1145"/>
      <c r="C570" s="1135" t="s">
        <v>1061</v>
      </c>
      <c r="D570" s="1144" t="s">
        <v>1038</v>
      </c>
      <c r="E570" s="1136">
        <v>6000000</v>
      </c>
      <c r="F570" s="1136">
        <v>6000000</v>
      </c>
      <c r="G570" s="1136">
        <v>18000000</v>
      </c>
      <c r="H570" s="1145"/>
      <c r="I570" s="1145"/>
      <c r="J570" s="1145"/>
      <c r="K570" s="1145"/>
    </row>
    <row r="571" spans="1:11" ht="14.1" customHeight="1" x14ac:dyDescent="0.25">
      <c r="A571" s="1145"/>
      <c r="B571" s="1145"/>
      <c r="C571" s="1135" t="s">
        <v>1048</v>
      </c>
      <c r="D571" s="1144" t="s">
        <v>1038</v>
      </c>
      <c r="E571" s="1136">
        <v>6000000</v>
      </c>
      <c r="F571" s="1136">
        <v>6000000</v>
      </c>
      <c r="G571" s="1136">
        <v>18000000</v>
      </c>
      <c r="H571" s="1145"/>
      <c r="I571" s="1145"/>
      <c r="J571" s="1145"/>
      <c r="K571" s="1145"/>
    </row>
    <row r="572" spans="1:11" ht="14.1" customHeight="1" x14ac:dyDescent="0.25">
      <c r="A572" s="1145"/>
      <c r="B572" s="1145"/>
      <c r="C572" s="1135" t="s">
        <v>1057</v>
      </c>
      <c r="D572" s="1144" t="s">
        <v>1038</v>
      </c>
      <c r="E572" s="1136">
        <v>0</v>
      </c>
      <c r="F572" s="1136">
        <v>0</v>
      </c>
      <c r="G572" s="1136">
        <v>0</v>
      </c>
      <c r="H572" s="1145"/>
      <c r="I572" s="1145"/>
      <c r="J572" s="1145"/>
      <c r="K572" s="1145"/>
    </row>
    <row r="573" spans="1:11" ht="14.1" customHeight="1" x14ac:dyDescent="0.25">
      <c r="A573" s="1145"/>
      <c r="B573" s="1145"/>
      <c r="C573" s="1135" t="s">
        <v>1058</v>
      </c>
      <c r="D573" s="1144" t="s">
        <v>1038</v>
      </c>
      <c r="E573" s="1136">
        <v>0</v>
      </c>
      <c r="F573" s="1136">
        <v>0</v>
      </c>
      <c r="G573" s="1136">
        <v>0</v>
      </c>
      <c r="H573" s="1145"/>
      <c r="I573" s="1145"/>
      <c r="J573" s="1145"/>
      <c r="K573" s="1145"/>
    </row>
    <row r="574" spans="1:11" ht="14.1" customHeight="1" x14ac:dyDescent="0.25">
      <c r="A574" s="1145"/>
      <c r="B574" s="1145"/>
      <c r="C574" s="1135" t="s">
        <v>1059</v>
      </c>
      <c r="D574" s="1144" t="s">
        <v>1038</v>
      </c>
      <c r="E574" s="1136">
        <v>0</v>
      </c>
      <c r="F574" s="1136">
        <v>0</v>
      </c>
      <c r="G574" s="1136">
        <v>0</v>
      </c>
      <c r="H574" s="1145"/>
      <c r="I574" s="1145"/>
      <c r="J574" s="1145"/>
      <c r="K574" s="1145"/>
    </row>
    <row r="575" spans="1:11" ht="14.1" customHeight="1" x14ac:dyDescent="0.25">
      <c r="A575" s="1145"/>
      <c r="B575" s="1145"/>
      <c r="C575" s="1135" t="s">
        <v>1060</v>
      </c>
      <c r="D575" s="1144" t="s">
        <v>1038</v>
      </c>
      <c r="E575" s="1136">
        <v>0</v>
      </c>
      <c r="F575" s="1136">
        <v>0</v>
      </c>
      <c r="G575" s="1136">
        <v>0</v>
      </c>
      <c r="H575" s="1145"/>
      <c r="I575" s="1145"/>
      <c r="J575" s="1145"/>
      <c r="K575" s="1145"/>
    </row>
    <row r="576" spans="1:11" ht="14.1" customHeight="1" x14ac:dyDescent="0.25">
      <c r="A576" s="1145"/>
      <c r="B576" s="1145"/>
      <c r="C576" s="1135" t="s">
        <v>1062</v>
      </c>
      <c r="D576" s="1144" t="s">
        <v>1038</v>
      </c>
      <c r="E576" s="1136">
        <v>0</v>
      </c>
      <c r="F576" s="1136">
        <v>0</v>
      </c>
      <c r="G576" s="1136">
        <v>0</v>
      </c>
      <c r="H576" s="1145"/>
      <c r="I576" s="1145"/>
      <c r="J576" s="1145"/>
      <c r="K576" s="1145"/>
    </row>
    <row r="577" spans="1:11" ht="14.1" customHeight="1" x14ac:dyDescent="0.25">
      <c r="A577" s="1145"/>
      <c r="B577" s="1145"/>
      <c r="C577" s="1135" t="s">
        <v>1048</v>
      </c>
      <c r="D577" s="1144" t="s">
        <v>1038</v>
      </c>
      <c r="E577" s="1136">
        <v>0</v>
      </c>
      <c r="F577" s="1136">
        <v>0</v>
      </c>
      <c r="G577" s="1136">
        <v>0</v>
      </c>
      <c r="H577" s="1145"/>
      <c r="I577" s="1145"/>
      <c r="J577" s="1145"/>
      <c r="K577" s="1145"/>
    </row>
    <row r="578" spans="1:11" ht="14.1" customHeight="1" x14ac:dyDescent="0.25">
      <c r="A578" s="1145"/>
      <c r="B578" s="1145"/>
      <c r="C578" s="1135" t="s">
        <v>1057</v>
      </c>
      <c r="D578" s="1144" t="s">
        <v>1038</v>
      </c>
      <c r="E578" s="1136">
        <v>0</v>
      </c>
      <c r="F578" s="1136">
        <v>0</v>
      </c>
      <c r="G578" s="1136">
        <v>0</v>
      </c>
      <c r="H578" s="1145"/>
      <c r="I578" s="1145"/>
      <c r="J578" s="1145"/>
      <c r="K578" s="1145"/>
    </row>
    <row r="579" spans="1:11" ht="14.1" customHeight="1" x14ac:dyDescent="0.25">
      <c r="A579" s="1145"/>
      <c r="B579" s="1145"/>
      <c r="C579" s="1135" t="s">
        <v>1058</v>
      </c>
      <c r="D579" s="1144" t="s">
        <v>1038</v>
      </c>
      <c r="E579" s="1136">
        <v>0</v>
      </c>
      <c r="F579" s="1136">
        <v>0</v>
      </c>
      <c r="G579" s="1136">
        <v>0</v>
      </c>
      <c r="H579" s="1145"/>
      <c r="I579" s="1145"/>
      <c r="J579" s="1145"/>
      <c r="K579" s="1145"/>
    </row>
    <row r="580" spans="1:11" ht="14.1" customHeight="1" x14ac:dyDescent="0.25">
      <c r="A580" s="1145"/>
      <c r="B580" s="1145"/>
      <c r="C580" s="1135" t="s">
        <v>1059</v>
      </c>
      <c r="D580" s="1144" t="s">
        <v>1038</v>
      </c>
      <c r="E580" s="1136">
        <v>0</v>
      </c>
      <c r="F580" s="1136">
        <v>0</v>
      </c>
      <c r="G580" s="1136">
        <v>0</v>
      </c>
      <c r="H580" s="1145"/>
      <c r="I580" s="1145"/>
      <c r="J580" s="1145"/>
      <c r="K580" s="1145"/>
    </row>
    <row r="581" spans="1:11" ht="14.1" customHeight="1" x14ac:dyDescent="0.25">
      <c r="A581" s="1145"/>
      <c r="B581" s="1145"/>
      <c r="C581" s="1135" t="s">
        <v>1060</v>
      </c>
      <c r="D581" s="1144" t="s">
        <v>1038</v>
      </c>
      <c r="E581" s="1136">
        <v>0</v>
      </c>
      <c r="F581" s="1136">
        <v>0</v>
      </c>
      <c r="G581" s="1136">
        <v>0</v>
      </c>
      <c r="H581" s="1145"/>
      <c r="I581" s="1145"/>
      <c r="J581" s="1145"/>
      <c r="K581" s="1145"/>
    </row>
    <row r="582" spans="1:11" ht="14.1" customHeight="1" x14ac:dyDescent="0.25">
      <c r="A582" s="1145"/>
      <c r="B582" s="1145"/>
      <c r="C582" s="1135" t="s">
        <v>1063</v>
      </c>
      <c r="D582" s="1144" t="s">
        <v>1038</v>
      </c>
      <c r="E582" s="1136">
        <v>0</v>
      </c>
      <c r="F582" s="1136">
        <v>0</v>
      </c>
      <c r="G582" s="1136">
        <v>0</v>
      </c>
      <c r="H582" s="1145"/>
      <c r="I582" s="1145"/>
      <c r="J582" s="1145"/>
      <c r="K582" s="1145"/>
    </row>
    <row r="583" spans="1:11" ht="14.1" customHeight="1" x14ac:dyDescent="0.25">
      <c r="A583" s="1145"/>
      <c r="B583" s="1145"/>
      <c r="C583" s="1135" t="s">
        <v>1064</v>
      </c>
      <c r="D583" s="1144" t="s">
        <v>1038</v>
      </c>
      <c r="E583" s="1136">
        <v>0</v>
      </c>
      <c r="F583" s="1136">
        <v>0</v>
      </c>
      <c r="G583" s="1136">
        <v>0</v>
      </c>
      <c r="H583" s="1145"/>
      <c r="I583" s="1145"/>
      <c r="J583" s="1145"/>
      <c r="K583" s="1145"/>
    </row>
    <row r="584" spans="1:11" ht="14.1" customHeight="1" x14ac:dyDescent="0.25">
      <c r="A584" s="1145"/>
      <c r="B584" s="1145"/>
      <c r="C584" s="1137" t="s">
        <v>572</v>
      </c>
      <c r="D584" s="1136">
        <v>0</v>
      </c>
      <c r="E584" s="1136">
        <v>6000000</v>
      </c>
      <c r="F584" s="1136">
        <v>6000000</v>
      </c>
      <c r="G584" s="1136">
        <v>18000000</v>
      </c>
      <c r="H584" s="1145"/>
      <c r="I584" s="1145"/>
      <c r="J584" s="1145"/>
      <c r="K584" s="1145"/>
    </row>
    <row r="585" spans="1:11" ht="14.1" customHeight="1" x14ac:dyDescent="0.25">
      <c r="A585" s="1145"/>
      <c r="B585" s="1145"/>
      <c r="C585" s="1129" t="s">
        <v>1022</v>
      </c>
      <c r="D585" s="1252" t="s">
        <v>1878</v>
      </c>
      <c r="E585" s="1253"/>
      <c r="F585" s="1253"/>
      <c r="G585" s="1253"/>
      <c r="H585" s="1145"/>
      <c r="I585" s="1145"/>
      <c r="J585" s="1145"/>
      <c r="K585" s="1145"/>
    </row>
    <row r="586" spans="1:11" ht="14.1" customHeight="1" x14ac:dyDescent="0.25">
      <c r="A586" s="1145"/>
      <c r="B586" s="1145"/>
      <c r="C586" s="1130" t="s">
        <v>1024</v>
      </c>
      <c r="D586" s="1254" t="s">
        <v>1879</v>
      </c>
      <c r="E586" s="1255"/>
      <c r="F586" s="1255"/>
      <c r="G586" s="1255"/>
      <c r="H586" s="1145"/>
      <c r="I586" s="1145"/>
      <c r="J586" s="1145"/>
      <c r="K586" s="1145"/>
    </row>
    <row r="587" spans="1:11" ht="14.1" customHeight="1" x14ac:dyDescent="0.25">
      <c r="A587" s="1145"/>
      <c r="B587" s="1145"/>
      <c r="C587" s="1130" t="s">
        <v>31</v>
      </c>
      <c r="D587" s="1254" t="s">
        <v>318</v>
      </c>
      <c r="E587" s="1255"/>
      <c r="F587" s="1255"/>
      <c r="G587" s="1255"/>
      <c r="H587" s="1145"/>
      <c r="I587" s="1145"/>
      <c r="J587" s="1145"/>
      <c r="K587" s="1145"/>
    </row>
    <row r="588" spans="1:11" ht="15" customHeight="1" x14ac:dyDescent="0.25">
      <c r="A588" s="1145"/>
      <c r="B588" s="1145"/>
      <c r="C588" s="1146"/>
      <c r="D588" s="1132">
        <v>2024</v>
      </c>
      <c r="E588" s="1132">
        <v>2025</v>
      </c>
      <c r="F588" s="1132">
        <v>2026</v>
      </c>
      <c r="G588" s="1132">
        <v>2027</v>
      </c>
      <c r="H588" s="1145"/>
      <c r="I588" s="1145"/>
      <c r="J588" s="1145"/>
      <c r="K588" s="1145"/>
    </row>
    <row r="589" spans="1:11" ht="15" customHeight="1" x14ac:dyDescent="0.25">
      <c r="A589" s="1145"/>
      <c r="B589" s="1145"/>
      <c r="C589" s="1147"/>
      <c r="D589" s="1134" t="s">
        <v>13</v>
      </c>
      <c r="E589" s="1134" t="s">
        <v>14</v>
      </c>
      <c r="F589" s="1134" t="s">
        <v>14</v>
      </c>
      <c r="G589" s="1134" t="s">
        <v>14</v>
      </c>
      <c r="H589" s="1145"/>
      <c r="I589" s="1145"/>
      <c r="J589" s="1145"/>
      <c r="K589" s="1145"/>
    </row>
    <row r="590" spans="1:11" ht="14.1" customHeight="1" x14ac:dyDescent="0.25">
      <c r="A590" s="1145"/>
      <c r="B590" s="1145"/>
      <c r="C590" s="1123" t="s">
        <v>33</v>
      </c>
      <c r="D590" s="1127" t="s">
        <v>1038</v>
      </c>
      <c r="E590" s="1127" t="s">
        <v>1230</v>
      </c>
      <c r="F590" s="1127" t="s">
        <v>1039</v>
      </c>
      <c r="G590" s="1127" t="s">
        <v>1039</v>
      </c>
      <c r="H590" s="1145"/>
      <c r="I590" s="1145"/>
      <c r="J590" s="1145"/>
      <c r="K590" s="1145"/>
    </row>
    <row r="591" spans="1:11" ht="14.1" customHeight="1" x14ac:dyDescent="0.25">
      <c r="A591" s="1145"/>
      <c r="B591" s="1145"/>
      <c r="C591" s="1123" t="s">
        <v>1029</v>
      </c>
      <c r="D591" s="1127" t="s">
        <v>1038</v>
      </c>
      <c r="E591" s="1127" t="s">
        <v>1188</v>
      </c>
      <c r="F591" s="1127" t="s">
        <v>1039</v>
      </c>
      <c r="G591" s="1127" t="s">
        <v>1039</v>
      </c>
      <c r="H591" s="1145"/>
      <c r="I591" s="1145"/>
      <c r="J591" s="1145"/>
      <c r="K591" s="1145"/>
    </row>
    <row r="592" spans="1:11" ht="14.1" customHeight="1" x14ac:dyDescent="0.25">
      <c r="A592" s="1145"/>
      <c r="B592" s="1145"/>
      <c r="C592" s="1123" t="s">
        <v>1032</v>
      </c>
      <c r="D592" s="1127" t="s">
        <v>1039</v>
      </c>
      <c r="E592" s="1127" t="s">
        <v>1880</v>
      </c>
      <c r="F592" s="1127" t="s">
        <v>1039</v>
      </c>
      <c r="G592" s="1127" t="s">
        <v>1039</v>
      </c>
      <c r="H592" s="1145"/>
      <c r="I592" s="1145"/>
      <c r="J592" s="1145"/>
      <c r="K592" s="1145"/>
    </row>
    <row r="593" spans="1:11" ht="14.1" customHeight="1" x14ac:dyDescent="0.25">
      <c r="A593" s="1145"/>
      <c r="B593" s="1145"/>
      <c r="C593" s="1123" t="s">
        <v>1037</v>
      </c>
      <c r="D593" s="1127" t="s">
        <v>1038</v>
      </c>
      <c r="E593" s="1127" t="s">
        <v>1038</v>
      </c>
      <c r="F593" s="1127" t="s">
        <v>1083</v>
      </c>
      <c r="G593" s="1127" t="s">
        <v>1038</v>
      </c>
      <c r="H593" s="1145"/>
      <c r="I593" s="1145"/>
      <c r="J593" s="1145"/>
      <c r="K593" s="1145"/>
    </row>
    <row r="594" spans="1:11" ht="14.1" customHeight="1" x14ac:dyDescent="0.25">
      <c r="A594" s="1145"/>
      <c r="B594" s="1145"/>
      <c r="C594" s="1123" t="s">
        <v>1042</v>
      </c>
      <c r="D594" s="1127" t="s">
        <v>1038</v>
      </c>
      <c r="E594" s="1127" t="s">
        <v>1038</v>
      </c>
      <c r="F594" s="1127" t="s">
        <v>1083</v>
      </c>
      <c r="G594" s="1127" t="s">
        <v>1038</v>
      </c>
      <c r="H594" s="1145"/>
      <c r="I594" s="1145"/>
      <c r="J594" s="1145"/>
      <c r="K594" s="1145"/>
    </row>
    <row r="595" spans="1:11" ht="14.1" customHeight="1" x14ac:dyDescent="0.25">
      <c r="A595" s="1145"/>
      <c r="B595" s="1145"/>
      <c r="C595" s="1123" t="s">
        <v>39</v>
      </c>
      <c r="D595" s="1127" t="s">
        <v>1038</v>
      </c>
      <c r="E595" s="1127" t="s">
        <v>1038</v>
      </c>
      <c r="F595" s="1127" t="s">
        <v>1083</v>
      </c>
      <c r="G595" s="1127" t="s">
        <v>1038</v>
      </c>
      <c r="H595" s="1145"/>
      <c r="I595" s="1145"/>
      <c r="J595" s="1145"/>
      <c r="K595" s="1145"/>
    </row>
    <row r="596" spans="1:11" ht="14.1" customHeight="1" x14ac:dyDescent="0.25">
      <c r="A596" s="1145"/>
      <c r="B596" s="1145"/>
      <c r="C596" s="1250" t="s">
        <v>1046</v>
      </c>
      <c r="D596" s="1251"/>
      <c r="E596" s="1251"/>
      <c r="F596" s="1251"/>
      <c r="G596" s="1251"/>
      <c r="H596" s="1145"/>
      <c r="I596" s="1145"/>
      <c r="J596" s="1145"/>
      <c r="K596" s="1145"/>
    </row>
    <row r="597" spans="1:11" ht="14.1" customHeight="1" x14ac:dyDescent="0.25">
      <c r="A597" s="1145"/>
      <c r="B597" s="1145"/>
      <c r="C597" s="1146"/>
      <c r="D597" s="1132">
        <v>2024</v>
      </c>
      <c r="E597" s="1132">
        <v>2025</v>
      </c>
      <c r="F597" s="1132">
        <v>2026</v>
      </c>
      <c r="G597" s="1132">
        <v>2027</v>
      </c>
      <c r="H597" s="1145"/>
      <c r="I597" s="1145"/>
      <c r="J597" s="1145"/>
      <c r="K597" s="1145"/>
    </row>
    <row r="598" spans="1:11" ht="14.1" customHeight="1" x14ac:dyDescent="0.25">
      <c r="A598" s="1145"/>
      <c r="B598" s="1145"/>
      <c r="C598" s="1147"/>
      <c r="D598" s="1134" t="s">
        <v>13</v>
      </c>
      <c r="E598" s="1134" t="s">
        <v>14</v>
      </c>
      <c r="F598" s="1134" t="s">
        <v>14</v>
      </c>
      <c r="G598" s="1134" t="s">
        <v>14</v>
      </c>
      <c r="H598" s="1145"/>
      <c r="I598" s="1145"/>
      <c r="J598" s="1145"/>
      <c r="K598" s="1145"/>
    </row>
    <row r="599" spans="1:11" ht="14.1" customHeight="1" x14ac:dyDescent="0.25">
      <c r="A599" s="1145"/>
      <c r="B599" s="1145"/>
      <c r="C599" s="1135" t="s">
        <v>1047</v>
      </c>
      <c r="D599" s="1144" t="s">
        <v>1038</v>
      </c>
      <c r="E599" s="1136">
        <v>0</v>
      </c>
      <c r="F599" s="1136">
        <v>0</v>
      </c>
      <c r="G599" s="1136">
        <v>0</v>
      </c>
      <c r="H599" s="1145"/>
      <c r="I599" s="1145"/>
      <c r="J599" s="1145"/>
      <c r="K599" s="1145"/>
    </row>
    <row r="600" spans="1:11" ht="14.1" customHeight="1" x14ac:dyDescent="0.25">
      <c r="A600" s="1145"/>
      <c r="B600" s="1145"/>
      <c r="C600" s="1135" t="s">
        <v>1048</v>
      </c>
      <c r="D600" s="1144" t="s">
        <v>1038</v>
      </c>
      <c r="E600" s="1136">
        <v>0</v>
      </c>
      <c r="F600" s="1136">
        <v>0</v>
      </c>
      <c r="G600" s="1136">
        <v>0</v>
      </c>
      <c r="H600" s="1145"/>
      <c r="I600" s="1145"/>
      <c r="J600" s="1145"/>
      <c r="K600" s="1145"/>
    </row>
    <row r="601" spans="1:11" ht="14.1" customHeight="1" x14ac:dyDescent="0.25">
      <c r="A601" s="1145"/>
      <c r="B601" s="1145"/>
      <c r="C601" s="1135" t="s">
        <v>1049</v>
      </c>
      <c r="D601" s="1144" t="s">
        <v>1038</v>
      </c>
      <c r="E601" s="1136">
        <v>0</v>
      </c>
      <c r="F601" s="1136">
        <v>0</v>
      </c>
      <c r="G601" s="1136">
        <v>0</v>
      </c>
      <c r="H601" s="1145"/>
      <c r="I601" s="1145"/>
      <c r="J601" s="1145"/>
      <c r="K601" s="1145"/>
    </row>
    <row r="602" spans="1:11" ht="14.1" customHeight="1" x14ac:dyDescent="0.25">
      <c r="A602" s="1145"/>
      <c r="B602" s="1145"/>
      <c r="C602" s="1135" t="s">
        <v>1050</v>
      </c>
      <c r="D602" s="1144" t="s">
        <v>1038</v>
      </c>
      <c r="E602" s="1136">
        <v>0</v>
      </c>
      <c r="F602" s="1136">
        <v>0</v>
      </c>
      <c r="G602" s="1136">
        <v>0</v>
      </c>
      <c r="H602" s="1145"/>
      <c r="I602" s="1145"/>
      <c r="J602" s="1145"/>
      <c r="K602" s="1145"/>
    </row>
    <row r="603" spans="1:11" ht="14.1" customHeight="1" x14ac:dyDescent="0.25">
      <c r="A603" s="1145"/>
      <c r="B603" s="1145"/>
      <c r="C603" s="1135" t="s">
        <v>1048</v>
      </c>
      <c r="D603" s="1144" t="s">
        <v>1038</v>
      </c>
      <c r="E603" s="1136">
        <v>0</v>
      </c>
      <c r="F603" s="1136">
        <v>0</v>
      </c>
      <c r="G603" s="1136">
        <v>0</v>
      </c>
      <c r="H603" s="1145"/>
      <c r="I603" s="1145"/>
      <c r="J603" s="1145"/>
      <c r="K603" s="1145"/>
    </row>
    <row r="604" spans="1:11" ht="14.1" customHeight="1" x14ac:dyDescent="0.25">
      <c r="A604" s="1145"/>
      <c r="B604" s="1145"/>
      <c r="C604" s="1135" t="s">
        <v>1049</v>
      </c>
      <c r="D604" s="1144" t="s">
        <v>1038</v>
      </c>
      <c r="E604" s="1136">
        <v>0</v>
      </c>
      <c r="F604" s="1136">
        <v>0</v>
      </c>
      <c r="G604" s="1136">
        <v>0</v>
      </c>
      <c r="H604" s="1145"/>
      <c r="I604" s="1145"/>
      <c r="J604" s="1145"/>
      <c r="K604" s="1145"/>
    </row>
    <row r="605" spans="1:11" ht="14.1" customHeight="1" x14ac:dyDescent="0.25">
      <c r="A605" s="1145"/>
      <c r="B605" s="1145"/>
      <c r="C605" s="1135" t="s">
        <v>1051</v>
      </c>
      <c r="D605" s="1144" t="s">
        <v>1038</v>
      </c>
      <c r="E605" s="1136">
        <v>0</v>
      </c>
      <c r="F605" s="1136">
        <v>0</v>
      </c>
      <c r="G605" s="1136">
        <v>0</v>
      </c>
      <c r="H605" s="1145"/>
      <c r="I605" s="1145"/>
      <c r="J605" s="1145"/>
      <c r="K605" s="1145"/>
    </row>
    <row r="606" spans="1:11" ht="14.1" customHeight="1" x14ac:dyDescent="0.25">
      <c r="A606" s="1145"/>
      <c r="B606" s="1145"/>
      <c r="C606" s="1135" t="s">
        <v>1048</v>
      </c>
      <c r="D606" s="1144" t="s">
        <v>1038</v>
      </c>
      <c r="E606" s="1136">
        <v>0</v>
      </c>
      <c r="F606" s="1136">
        <v>0</v>
      </c>
      <c r="G606" s="1136">
        <v>0</v>
      </c>
      <c r="H606" s="1145"/>
      <c r="I606" s="1145"/>
      <c r="J606" s="1145"/>
      <c r="K606" s="1145"/>
    </row>
    <row r="607" spans="1:11" ht="14.1" customHeight="1" x14ac:dyDescent="0.25">
      <c r="A607" s="1145"/>
      <c r="B607" s="1145"/>
      <c r="C607" s="1135" t="s">
        <v>1049</v>
      </c>
      <c r="D607" s="1144" t="s">
        <v>1038</v>
      </c>
      <c r="E607" s="1136">
        <v>0</v>
      </c>
      <c r="F607" s="1136">
        <v>0</v>
      </c>
      <c r="G607" s="1136">
        <v>0</v>
      </c>
      <c r="H607" s="1145"/>
      <c r="I607" s="1145"/>
      <c r="J607" s="1145"/>
      <c r="K607" s="1145"/>
    </row>
    <row r="608" spans="1:11" ht="14.1" customHeight="1" x14ac:dyDescent="0.25">
      <c r="A608" s="1145"/>
      <c r="B608" s="1145"/>
      <c r="C608" s="1135" t="s">
        <v>1052</v>
      </c>
      <c r="D608" s="1144" t="s">
        <v>1038</v>
      </c>
      <c r="E608" s="1136">
        <v>0</v>
      </c>
      <c r="F608" s="1136">
        <v>0</v>
      </c>
      <c r="G608" s="1136">
        <v>0</v>
      </c>
      <c r="H608" s="1145"/>
      <c r="I608" s="1145"/>
      <c r="J608" s="1145"/>
      <c r="K608" s="1145"/>
    </row>
    <row r="609" spans="1:11" ht="14.1" customHeight="1" x14ac:dyDescent="0.25">
      <c r="A609" s="1145"/>
      <c r="B609" s="1145"/>
      <c r="C609" s="1135" t="s">
        <v>1048</v>
      </c>
      <c r="D609" s="1144" t="s">
        <v>1038</v>
      </c>
      <c r="E609" s="1136">
        <v>0</v>
      </c>
      <c r="F609" s="1136">
        <v>0</v>
      </c>
      <c r="G609" s="1136">
        <v>0</v>
      </c>
      <c r="H609" s="1145"/>
      <c r="I609" s="1145"/>
      <c r="J609" s="1145"/>
      <c r="K609" s="1145"/>
    </row>
    <row r="610" spans="1:11" ht="14.1" customHeight="1" x14ac:dyDescent="0.25">
      <c r="A610" s="1145"/>
      <c r="B610" s="1145"/>
      <c r="C610" s="1135" t="s">
        <v>1049</v>
      </c>
      <c r="D610" s="1144" t="s">
        <v>1038</v>
      </c>
      <c r="E610" s="1136">
        <v>0</v>
      </c>
      <c r="F610" s="1136">
        <v>0</v>
      </c>
      <c r="G610" s="1136">
        <v>0</v>
      </c>
      <c r="H610" s="1145"/>
      <c r="I610" s="1145"/>
      <c r="J610" s="1145"/>
      <c r="K610" s="1145"/>
    </row>
    <row r="611" spans="1:11" ht="14.1" customHeight="1" x14ac:dyDescent="0.25">
      <c r="A611" s="1145"/>
      <c r="B611" s="1145"/>
      <c r="C611" s="1135" t="s">
        <v>1053</v>
      </c>
      <c r="D611" s="1144" t="s">
        <v>1038</v>
      </c>
      <c r="E611" s="1136">
        <v>0</v>
      </c>
      <c r="F611" s="1136">
        <v>0</v>
      </c>
      <c r="G611" s="1136">
        <v>0</v>
      </c>
      <c r="H611" s="1145"/>
      <c r="I611" s="1145"/>
      <c r="J611" s="1145"/>
      <c r="K611" s="1145"/>
    </row>
    <row r="612" spans="1:11" ht="14.1" customHeight="1" x14ac:dyDescent="0.25">
      <c r="A612" s="1145"/>
      <c r="B612" s="1145"/>
      <c r="C612" s="1135" t="s">
        <v>1048</v>
      </c>
      <c r="D612" s="1144" t="s">
        <v>1038</v>
      </c>
      <c r="E612" s="1136">
        <v>0</v>
      </c>
      <c r="F612" s="1136">
        <v>0</v>
      </c>
      <c r="G612" s="1136">
        <v>0</v>
      </c>
      <c r="H612" s="1145"/>
      <c r="I612" s="1145"/>
      <c r="J612" s="1145"/>
      <c r="K612" s="1145"/>
    </row>
    <row r="613" spans="1:11" ht="14.1" customHeight="1" x14ac:dyDescent="0.25">
      <c r="A613" s="1145"/>
      <c r="B613" s="1145"/>
      <c r="C613" s="1135" t="s">
        <v>1049</v>
      </c>
      <c r="D613" s="1144" t="s">
        <v>1038</v>
      </c>
      <c r="E613" s="1136">
        <v>0</v>
      </c>
      <c r="F613" s="1136">
        <v>0</v>
      </c>
      <c r="G613" s="1136">
        <v>0</v>
      </c>
      <c r="H613" s="1145"/>
      <c r="I613" s="1145"/>
      <c r="J613" s="1145"/>
      <c r="K613" s="1145"/>
    </row>
    <row r="614" spans="1:11" ht="14.1" customHeight="1" x14ac:dyDescent="0.25">
      <c r="A614" s="1145"/>
      <c r="B614" s="1145"/>
      <c r="C614" s="1135" t="s">
        <v>1054</v>
      </c>
      <c r="D614" s="1144" t="s">
        <v>1038</v>
      </c>
      <c r="E614" s="1136">
        <v>0</v>
      </c>
      <c r="F614" s="1136">
        <v>0</v>
      </c>
      <c r="G614" s="1136">
        <v>0</v>
      </c>
      <c r="H614" s="1145"/>
      <c r="I614" s="1145"/>
      <c r="J614" s="1145"/>
      <c r="K614" s="1145"/>
    </row>
    <row r="615" spans="1:11" ht="14.1" customHeight="1" x14ac:dyDescent="0.25">
      <c r="A615" s="1145"/>
      <c r="B615" s="1145"/>
      <c r="C615" s="1135" t="s">
        <v>1048</v>
      </c>
      <c r="D615" s="1144" t="s">
        <v>1038</v>
      </c>
      <c r="E615" s="1136">
        <v>0</v>
      </c>
      <c r="F615" s="1136">
        <v>0</v>
      </c>
      <c r="G615" s="1136">
        <v>0</v>
      </c>
      <c r="H615" s="1145"/>
      <c r="I615" s="1145"/>
      <c r="J615" s="1145"/>
      <c r="K615" s="1145"/>
    </row>
    <row r="616" spans="1:11" ht="14.1" customHeight="1" x14ac:dyDescent="0.25">
      <c r="A616" s="1145"/>
      <c r="B616" s="1145"/>
      <c r="C616" s="1135" t="s">
        <v>1049</v>
      </c>
      <c r="D616" s="1144" t="s">
        <v>1038</v>
      </c>
      <c r="E616" s="1136">
        <v>0</v>
      </c>
      <c r="F616" s="1136">
        <v>0</v>
      </c>
      <c r="G616" s="1136">
        <v>0</v>
      </c>
      <c r="H616" s="1145"/>
      <c r="I616" s="1145"/>
      <c r="J616" s="1145"/>
      <c r="K616" s="1145"/>
    </row>
    <row r="617" spans="1:11" ht="14.1" customHeight="1" x14ac:dyDescent="0.25">
      <c r="A617" s="1145"/>
      <c r="B617" s="1145"/>
      <c r="C617" s="1135" t="s">
        <v>1055</v>
      </c>
      <c r="D617" s="1144" t="s">
        <v>1038</v>
      </c>
      <c r="E617" s="1136">
        <v>0</v>
      </c>
      <c r="F617" s="1136">
        <v>0</v>
      </c>
      <c r="G617" s="1136">
        <v>0</v>
      </c>
      <c r="H617" s="1145"/>
      <c r="I617" s="1145"/>
      <c r="J617" s="1145"/>
      <c r="K617" s="1145"/>
    </row>
    <row r="618" spans="1:11" ht="14.1" customHeight="1" x14ac:dyDescent="0.25">
      <c r="A618" s="1145"/>
      <c r="B618" s="1145"/>
      <c r="C618" s="1135" t="s">
        <v>1048</v>
      </c>
      <c r="D618" s="1144" t="s">
        <v>1038</v>
      </c>
      <c r="E618" s="1136">
        <v>0</v>
      </c>
      <c r="F618" s="1136">
        <v>0</v>
      </c>
      <c r="G618" s="1136">
        <v>0</v>
      </c>
      <c r="H618" s="1145"/>
      <c r="I618" s="1145"/>
      <c r="J618" s="1145"/>
      <c r="K618" s="1145"/>
    </row>
    <row r="619" spans="1:11" ht="14.1" customHeight="1" x14ac:dyDescent="0.25">
      <c r="A619" s="1145"/>
      <c r="B619" s="1145"/>
      <c r="C619" s="1135" t="s">
        <v>1049</v>
      </c>
      <c r="D619" s="1144" t="s">
        <v>1038</v>
      </c>
      <c r="E619" s="1136">
        <v>0</v>
      </c>
      <c r="F619" s="1136">
        <v>0</v>
      </c>
      <c r="G619" s="1136">
        <v>0</v>
      </c>
      <c r="H619" s="1145"/>
      <c r="I619" s="1145"/>
      <c r="J619" s="1145"/>
      <c r="K619" s="1145"/>
    </row>
    <row r="620" spans="1:11" ht="14.1" customHeight="1" x14ac:dyDescent="0.25">
      <c r="A620" s="1145"/>
      <c r="B620" s="1145"/>
      <c r="C620" s="1135" t="s">
        <v>1056</v>
      </c>
      <c r="D620" s="1144" t="s">
        <v>1038</v>
      </c>
      <c r="E620" s="1136">
        <v>0</v>
      </c>
      <c r="F620" s="1136">
        <v>0</v>
      </c>
      <c r="G620" s="1136">
        <v>0</v>
      </c>
      <c r="H620" s="1145"/>
      <c r="I620" s="1145"/>
      <c r="J620" s="1145"/>
      <c r="K620" s="1145"/>
    </row>
    <row r="621" spans="1:11" ht="14.1" customHeight="1" x14ac:dyDescent="0.25">
      <c r="A621" s="1145"/>
      <c r="B621" s="1145"/>
      <c r="C621" s="1135" t="s">
        <v>1048</v>
      </c>
      <c r="D621" s="1144" t="s">
        <v>1038</v>
      </c>
      <c r="E621" s="1136">
        <v>0</v>
      </c>
      <c r="F621" s="1136">
        <v>0</v>
      </c>
      <c r="G621" s="1136">
        <v>0</v>
      </c>
      <c r="H621" s="1145"/>
      <c r="I621" s="1145"/>
      <c r="J621" s="1145"/>
      <c r="K621" s="1145"/>
    </row>
    <row r="622" spans="1:11" ht="14.1" customHeight="1" x14ac:dyDescent="0.25">
      <c r="A622" s="1145"/>
      <c r="B622" s="1145"/>
      <c r="C622" s="1135" t="s">
        <v>1057</v>
      </c>
      <c r="D622" s="1144" t="s">
        <v>1038</v>
      </c>
      <c r="E622" s="1136">
        <v>0</v>
      </c>
      <c r="F622" s="1136">
        <v>0</v>
      </c>
      <c r="G622" s="1136">
        <v>0</v>
      </c>
      <c r="H622" s="1145"/>
      <c r="I622" s="1145"/>
      <c r="J622" s="1145"/>
      <c r="K622" s="1145"/>
    </row>
    <row r="623" spans="1:11" ht="14.1" customHeight="1" x14ac:dyDescent="0.25">
      <c r="A623" s="1145"/>
      <c r="B623" s="1145"/>
      <c r="C623" s="1135" t="s">
        <v>1058</v>
      </c>
      <c r="D623" s="1144" t="s">
        <v>1038</v>
      </c>
      <c r="E623" s="1136">
        <v>0</v>
      </c>
      <c r="F623" s="1136">
        <v>0</v>
      </c>
      <c r="G623" s="1136">
        <v>0</v>
      </c>
      <c r="H623" s="1145"/>
      <c r="I623" s="1145"/>
      <c r="J623" s="1145"/>
      <c r="K623" s="1145"/>
    </row>
    <row r="624" spans="1:11" ht="14.1" customHeight="1" x14ac:dyDescent="0.25">
      <c r="A624" s="1145"/>
      <c r="B624" s="1145"/>
      <c r="C624" s="1135" t="s">
        <v>1059</v>
      </c>
      <c r="D624" s="1144" t="s">
        <v>1038</v>
      </c>
      <c r="E624" s="1136">
        <v>0</v>
      </c>
      <c r="F624" s="1136">
        <v>0</v>
      </c>
      <c r="G624" s="1136">
        <v>0</v>
      </c>
      <c r="H624" s="1145"/>
      <c r="I624" s="1145"/>
      <c r="J624" s="1145"/>
      <c r="K624" s="1145"/>
    </row>
    <row r="625" spans="1:11" ht="14.1" customHeight="1" x14ac:dyDescent="0.25">
      <c r="A625" s="1145"/>
      <c r="B625" s="1145"/>
      <c r="C625" s="1135" t="s">
        <v>1060</v>
      </c>
      <c r="D625" s="1144" t="s">
        <v>1038</v>
      </c>
      <c r="E625" s="1136">
        <v>0</v>
      </c>
      <c r="F625" s="1136">
        <v>0</v>
      </c>
      <c r="G625" s="1136">
        <v>0</v>
      </c>
      <c r="H625" s="1145"/>
      <c r="I625" s="1145"/>
      <c r="J625" s="1145"/>
      <c r="K625" s="1145"/>
    </row>
    <row r="626" spans="1:11" ht="14.1" customHeight="1" x14ac:dyDescent="0.25">
      <c r="A626" s="1145"/>
      <c r="B626" s="1145"/>
      <c r="C626" s="1135" t="s">
        <v>1061</v>
      </c>
      <c r="D626" s="1144" t="s">
        <v>1038</v>
      </c>
      <c r="E626" s="1136">
        <v>1100000</v>
      </c>
      <c r="F626" s="1136">
        <v>0</v>
      </c>
      <c r="G626" s="1136">
        <v>0</v>
      </c>
      <c r="H626" s="1145"/>
      <c r="I626" s="1145"/>
      <c r="J626" s="1145"/>
      <c r="K626" s="1145"/>
    </row>
    <row r="627" spans="1:11" ht="14.1" customHeight="1" x14ac:dyDescent="0.25">
      <c r="A627" s="1145"/>
      <c r="B627" s="1145"/>
      <c r="C627" s="1135" t="s">
        <v>1048</v>
      </c>
      <c r="D627" s="1144" t="s">
        <v>1038</v>
      </c>
      <c r="E627" s="1136">
        <v>1100000</v>
      </c>
      <c r="F627" s="1136">
        <v>0</v>
      </c>
      <c r="G627" s="1136">
        <v>0</v>
      </c>
      <c r="H627" s="1145"/>
      <c r="I627" s="1145"/>
      <c r="J627" s="1145"/>
      <c r="K627" s="1145"/>
    </row>
    <row r="628" spans="1:11" ht="14.1" customHeight="1" x14ac:dyDescent="0.25">
      <c r="A628" s="1145"/>
      <c r="B628" s="1145"/>
      <c r="C628" s="1135" t="s">
        <v>1057</v>
      </c>
      <c r="D628" s="1144" t="s">
        <v>1038</v>
      </c>
      <c r="E628" s="1136">
        <v>0</v>
      </c>
      <c r="F628" s="1136">
        <v>0</v>
      </c>
      <c r="G628" s="1136">
        <v>0</v>
      </c>
      <c r="H628" s="1145"/>
      <c r="I628" s="1145"/>
      <c r="J628" s="1145"/>
      <c r="K628" s="1145"/>
    </row>
    <row r="629" spans="1:11" ht="14.1" customHeight="1" x14ac:dyDescent="0.25">
      <c r="A629" s="1145"/>
      <c r="B629" s="1145"/>
      <c r="C629" s="1135" t="s">
        <v>1058</v>
      </c>
      <c r="D629" s="1144" t="s">
        <v>1038</v>
      </c>
      <c r="E629" s="1136">
        <v>0</v>
      </c>
      <c r="F629" s="1136">
        <v>0</v>
      </c>
      <c r="G629" s="1136">
        <v>0</v>
      </c>
      <c r="H629" s="1145"/>
      <c r="I629" s="1145"/>
      <c r="J629" s="1145"/>
      <c r="K629" s="1145"/>
    </row>
    <row r="630" spans="1:11" ht="14.1" customHeight="1" x14ac:dyDescent="0.25">
      <c r="A630" s="1145"/>
      <c r="B630" s="1145"/>
      <c r="C630" s="1135" t="s">
        <v>1059</v>
      </c>
      <c r="D630" s="1144" t="s">
        <v>1038</v>
      </c>
      <c r="E630" s="1136">
        <v>0</v>
      </c>
      <c r="F630" s="1136">
        <v>0</v>
      </c>
      <c r="G630" s="1136">
        <v>0</v>
      </c>
      <c r="H630" s="1145"/>
      <c r="I630" s="1145"/>
      <c r="J630" s="1145"/>
      <c r="K630" s="1145"/>
    </row>
    <row r="631" spans="1:11" ht="14.1" customHeight="1" x14ac:dyDescent="0.25">
      <c r="A631" s="1145"/>
      <c r="B631" s="1145"/>
      <c r="C631" s="1135" t="s">
        <v>1060</v>
      </c>
      <c r="D631" s="1144" t="s">
        <v>1038</v>
      </c>
      <c r="E631" s="1136">
        <v>0</v>
      </c>
      <c r="F631" s="1136">
        <v>0</v>
      </c>
      <c r="G631" s="1136">
        <v>0</v>
      </c>
      <c r="H631" s="1145"/>
      <c r="I631" s="1145"/>
      <c r="J631" s="1145"/>
      <c r="K631" s="1145"/>
    </row>
    <row r="632" spans="1:11" ht="14.1" customHeight="1" x14ac:dyDescent="0.25">
      <c r="A632" s="1145"/>
      <c r="B632" s="1145"/>
      <c r="C632" s="1135" t="s">
        <v>1062</v>
      </c>
      <c r="D632" s="1144" t="s">
        <v>1038</v>
      </c>
      <c r="E632" s="1136">
        <v>0</v>
      </c>
      <c r="F632" s="1136">
        <v>0</v>
      </c>
      <c r="G632" s="1136">
        <v>0</v>
      </c>
      <c r="H632" s="1145"/>
      <c r="I632" s="1145"/>
      <c r="J632" s="1145"/>
      <c r="K632" s="1145"/>
    </row>
    <row r="633" spans="1:11" ht="14.1" customHeight="1" x14ac:dyDescent="0.25">
      <c r="A633" s="1145"/>
      <c r="B633" s="1145"/>
      <c r="C633" s="1135" t="s">
        <v>1048</v>
      </c>
      <c r="D633" s="1144" t="s">
        <v>1038</v>
      </c>
      <c r="E633" s="1136">
        <v>0</v>
      </c>
      <c r="F633" s="1136">
        <v>0</v>
      </c>
      <c r="G633" s="1136">
        <v>0</v>
      </c>
      <c r="H633" s="1145"/>
      <c r="I633" s="1145"/>
      <c r="J633" s="1145"/>
      <c r="K633" s="1145"/>
    </row>
    <row r="634" spans="1:11" ht="14.1" customHeight="1" x14ac:dyDescent="0.25">
      <c r="A634" s="1145"/>
      <c r="B634" s="1145"/>
      <c r="C634" s="1135" t="s">
        <v>1057</v>
      </c>
      <c r="D634" s="1144" t="s">
        <v>1038</v>
      </c>
      <c r="E634" s="1136">
        <v>0</v>
      </c>
      <c r="F634" s="1136">
        <v>0</v>
      </c>
      <c r="G634" s="1136">
        <v>0</v>
      </c>
      <c r="H634" s="1145"/>
      <c r="I634" s="1145"/>
      <c r="J634" s="1145"/>
      <c r="K634" s="1145"/>
    </row>
    <row r="635" spans="1:11" ht="14.1" customHeight="1" x14ac:dyDescent="0.25">
      <c r="A635" s="1145"/>
      <c r="B635" s="1145"/>
      <c r="C635" s="1135" t="s">
        <v>1058</v>
      </c>
      <c r="D635" s="1144" t="s">
        <v>1038</v>
      </c>
      <c r="E635" s="1136">
        <v>0</v>
      </c>
      <c r="F635" s="1136">
        <v>0</v>
      </c>
      <c r="G635" s="1136">
        <v>0</v>
      </c>
      <c r="H635" s="1145"/>
      <c r="I635" s="1145"/>
      <c r="J635" s="1145"/>
      <c r="K635" s="1145"/>
    </row>
    <row r="636" spans="1:11" ht="14.1" customHeight="1" x14ac:dyDescent="0.25">
      <c r="A636" s="1145"/>
      <c r="B636" s="1145"/>
      <c r="C636" s="1135" t="s">
        <v>1059</v>
      </c>
      <c r="D636" s="1144" t="s">
        <v>1038</v>
      </c>
      <c r="E636" s="1136">
        <v>0</v>
      </c>
      <c r="F636" s="1136">
        <v>0</v>
      </c>
      <c r="G636" s="1136">
        <v>0</v>
      </c>
      <c r="H636" s="1145"/>
      <c r="I636" s="1145"/>
      <c r="J636" s="1145"/>
      <c r="K636" s="1145"/>
    </row>
    <row r="637" spans="1:11" ht="14.1" customHeight="1" x14ac:dyDescent="0.25">
      <c r="A637" s="1145"/>
      <c r="B637" s="1145"/>
      <c r="C637" s="1135" t="s">
        <v>1060</v>
      </c>
      <c r="D637" s="1144" t="s">
        <v>1038</v>
      </c>
      <c r="E637" s="1136">
        <v>0</v>
      </c>
      <c r="F637" s="1136">
        <v>0</v>
      </c>
      <c r="G637" s="1136">
        <v>0</v>
      </c>
      <c r="H637" s="1145"/>
      <c r="I637" s="1145"/>
      <c r="J637" s="1145"/>
      <c r="K637" s="1145"/>
    </row>
    <row r="638" spans="1:11" ht="14.1" customHeight="1" x14ac:dyDescent="0.25">
      <c r="A638" s="1145"/>
      <c r="B638" s="1145"/>
      <c r="C638" s="1135" t="s">
        <v>1063</v>
      </c>
      <c r="D638" s="1144" t="s">
        <v>1038</v>
      </c>
      <c r="E638" s="1136">
        <v>0</v>
      </c>
      <c r="F638" s="1136">
        <v>0</v>
      </c>
      <c r="G638" s="1136">
        <v>0</v>
      </c>
      <c r="H638" s="1145"/>
      <c r="I638" s="1145"/>
      <c r="J638" s="1145"/>
      <c r="K638" s="1145"/>
    </row>
    <row r="639" spans="1:11" ht="14.1" customHeight="1" x14ac:dyDescent="0.25">
      <c r="A639" s="1145"/>
      <c r="B639" s="1145"/>
      <c r="C639" s="1135" t="s">
        <v>1064</v>
      </c>
      <c r="D639" s="1144" t="s">
        <v>1038</v>
      </c>
      <c r="E639" s="1136">
        <v>0</v>
      </c>
      <c r="F639" s="1136">
        <v>0</v>
      </c>
      <c r="G639" s="1136">
        <v>0</v>
      </c>
      <c r="H639" s="1145"/>
      <c r="I639" s="1145"/>
      <c r="J639" s="1145"/>
      <c r="K639" s="1145"/>
    </row>
    <row r="640" spans="1:11" ht="14.1" customHeight="1" x14ac:dyDescent="0.25">
      <c r="A640" s="1145"/>
      <c r="B640" s="1145"/>
      <c r="C640" s="1137" t="s">
        <v>572</v>
      </c>
      <c r="D640" s="1136">
        <v>0</v>
      </c>
      <c r="E640" s="1136">
        <v>1100000</v>
      </c>
      <c r="F640" s="1136">
        <v>0</v>
      </c>
      <c r="G640" s="1136">
        <v>0</v>
      </c>
      <c r="H640" s="1145"/>
      <c r="I640" s="1145"/>
      <c r="J640" s="1145"/>
      <c r="K640" s="1145"/>
    </row>
    <row r="641" spans="1:11" ht="14.1" customHeight="1" x14ac:dyDescent="0.25">
      <c r="A641" s="1145"/>
      <c r="B641" s="1145"/>
      <c r="C641" s="1128" t="s">
        <v>1881</v>
      </c>
      <c r="D641" s="1256" t="s">
        <v>1882</v>
      </c>
      <c r="E641" s="1257"/>
      <c r="F641" s="1257"/>
      <c r="G641" s="1257"/>
      <c r="H641" s="1145"/>
      <c r="I641" s="1145"/>
      <c r="J641" s="1145"/>
      <c r="K641" s="1145"/>
    </row>
    <row r="642" spans="1:11" ht="14.1" customHeight="1" x14ac:dyDescent="0.25">
      <c r="A642" s="1145"/>
      <c r="B642" s="1145"/>
      <c r="C642" s="1129" t="s">
        <v>1022</v>
      </c>
      <c r="D642" s="1252" t="s">
        <v>1883</v>
      </c>
      <c r="E642" s="1253"/>
      <c r="F642" s="1253"/>
      <c r="G642" s="1253"/>
      <c r="H642" s="1145"/>
      <c r="I642" s="1145"/>
      <c r="J642" s="1145"/>
      <c r="K642" s="1145"/>
    </row>
    <row r="643" spans="1:11" ht="14.1" customHeight="1" x14ac:dyDescent="0.25">
      <c r="A643" s="1145"/>
      <c r="B643" s="1145"/>
      <c r="C643" s="1130" t="s">
        <v>1024</v>
      </c>
      <c r="D643" s="1254" t="s">
        <v>1884</v>
      </c>
      <c r="E643" s="1255"/>
      <c r="F643" s="1255"/>
      <c r="G643" s="1255"/>
      <c r="H643" s="1145"/>
      <c r="I643" s="1145"/>
      <c r="J643" s="1145"/>
      <c r="K643" s="1145"/>
    </row>
    <row r="644" spans="1:11" ht="14.1" customHeight="1" x14ac:dyDescent="0.25">
      <c r="A644" s="1145"/>
      <c r="B644" s="1145"/>
      <c r="C644" s="1130" t="s">
        <v>31</v>
      </c>
      <c r="D644" s="1254" t="s">
        <v>318</v>
      </c>
      <c r="E644" s="1255"/>
      <c r="F644" s="1255"/>
      <c r="G644" s="1255"/>
      <c r="H644" s="1145"/>
      <c r="I644" s="1145"/>
      <c r="J644" s="1145"/>
      <c r="K644" s="1145"/>
    </row>
    <row r="645" spans="1:11" ht="15" customHeight="1" x14ac:dyDescent="0.25">
      <c r="A645" s="1145"/>
      <c r="B645" s="1145"/>
      <c r="C645" s="1146"/>
      <c r="D645" s="1132">
        <v>2024</v>
      </c>
      <c r="E645" s="1132">
        <v>2025</v>
      </c>
      <c r="F645" s="1132">
        <v>2026</v>
      </c>
      <c r="G645" s="1132">
        <v>2027</v>
      </c>
      <c r="H645" s="1145"/>
      <c r="I645" s="1145"/>
      <c r="J645" s="1145"/>
      <c r="K645" s="1145"/>
    </row>
    <row r="646" spans="1:11" ht="15" customHeight="1" x14ac:dyDescent="0.25">
      <c r="A646" s="1145"/>
      <c r="B646" s="1145"/>
      <c r="C646" s="1147"/>
      <c r="D646" s="1134" t="s">
        <v>13</v>
      </c>
      <c r="E646" s="1134" t="s">
        <v>14</v>
      </c>
      <c r="F646" s="1134" t="s">
        <v>14</v>
      </c>
      <c r="G646" s="1134" t="s">
        <v>14</v>
      </c>
      <c r="H646" s="1145"/>
      <c r="I646" s="1145"/>
      <c r="J646" s="1145"/>
      <c r="K646" s="1145"/>
    </row>
    <row r="647" spans="1:11" ht="14.1" customHeight="1" x14ac:dyDescent="0.25">
      <c r="A647" s="1145"/>
      <c r="B647" s="1145"/>
      <c r="C647" s="1123" t="s">
        <v>33</v>
      </c>
      <c r="D647" s="1127" t="s">
        <v>1039</v>
      </c>
      <c r="E647" s="1127" t="s">
        <v>1230</v>
      </c>
      <c r="F647" s="1127" t="s">
        <v>1039</v>
      </c>
      <c r="G647" s="1127" t="s">
        <v>1039</v>
      </c>
      <c r="H647" s="1145"/>
      <c r="I647" s="1145"/>
      <c r="J647" s="1145"/>
      <c r="K647" s="1145"/>
    </row>
    <row r="648" spans="1:11" ht="14.1" customHeight="1" x14ac:dyDescent="0.25">
      <c r="A648" s="1145"/>
      <c r="B648" s="1145"/>
      <c r="C648" s="1123" t="s">
        <v>1029</v>
      </c>
      <c r="D648" s="1127" t="s">
        <v>1039</v>
      </c>
      <c r="E648" s="1127" t="s">
        <v>1665</v>
      </c>
      <c r="F648" s="1127" t="s">
        <v>1039</v>
      </c>
      <c r="G648" s="1127" t="s">
        <v>1039</v>
      </c>
      <c r="H648" s="1145"/>
      <c r="I648" s="1145"/>
      <c r="J648" s="1145"/>
      <c r="K648" s="1145"/>
    </row>
    <row r="649" spans="1:11" ht="14.1" customHeight="1" x14ac:dyDescent="0.25">
      <c r="A649" s="1145"/>
      <c r="B649" s="1145"/>
      <c r="C649" s="1123" t="s">
        <v>1032</v>
      </c>
      <c r="D649" s="1127" t="s">
        <v>1039</v>
      </c>
      <c r="E649" s="1127" t="s">
        <v>1621</v>
      </c>
      <c r="F649" s="1127" t="s">
        <v>1039</v>
      </c>
      <c r="G649" s="1127" t="s">
        <v>1039</v>
      </c>
      <c r="H649" s="1145"/>
      <c r="I649" s="1145"/>
      <c r="J649" s="1145"/>
      <c r="K649" s="1145"/>
    </row>
    <row r="650" spans="1:11" ht="14.1" customHeight="1" x14ac:dyDescent="0.25">
      <c r="A650" s="1145"/>
      <c r="B650" s="1145"/>
      <c r="C650" s="1123" t="s">
        <v>1037</v>
      </c>
      <c r="D650" s="1127" t="s">
        <v>1038</v>
      </c>
      <c r="E650" s="1127" t="s">
        <v>1038</v>
      </c>
      <c r="F650" s="1127" t="s">
        <v>1083</v>
      </c>
      <c r="G650" s="1127" t="s">
        <v>1038</v>
      </c>
      <c r="H650" s="1145"/>
      <c r="I650" s="1145"/>
      <c r="J650" s="1145"/>
      <c r="K650" s="1145"/>
    </row>
    <row r="651" spans="1:11" ht="14.1" customHeight="1" x14ac:dyDescent="0.25">
      <c r="A651" s="1145"/>
      <c r="B651" s="1145"/>
      <c r="C651" s="1123" t="s">
        <v>1042</v>
      </c>
      <c r="D651" s="1127" t="s">
        <v>1038</v>
      </c>
      <c r="E651" s="1127" t="s">
        <v>1038</v>
      </c>
      <c r="F651" s="1127" t="s">
        <v>1083</v>
      </c>
      <c r="G651" s="1127" t="s">
        <v>1038</v>
      </c>
      <c r="H651" s="1145"/>
      <c r="I651" s="1145"/>
      <c r="J651" s="1145"/>
      <c r="K651" s="1145"/>
    </row>
    <row r="652" spans="1:11" ht="14.1" customHeight="1" x14ac:dyDescent="0.25">
      <c r="A652" s="1145"/>
      <c r="B652" s="1145"/>
      <c r="C652" s="1123" t="s">
        <v>39</v>
      </c>
      <c r="D652" s="1127" t="s">
        <v>1038</v>
      </c>
      <c r="E652" s="1127" t="s">
        <v>1038</v>
      </c>
      <c r="F652" s="1127" t="s">
        <v>1083</v>
      </c>
      <c r="G652" s="1127" t="s">
        <v>1038</v>
      </c>
      <c r="H652" s="1145"/>
      <c r="I652" s="1145"/>
      <c r="J652" s="1145"/>
      <c r="K652" s="1145"/>
    </row>
    <row r="653" spans="1:11" ht="14.1" customHeight="1" x14ac:dyDescent="0.25">
      <c r="A653" s="1145"/>
      <c r="B653" s="1145"/>
      <c r="C653" s="1250" t="s">
        <v>1046</v>
      </c>
      <c r="D653" s="1251"/>
      <c r="E653" s="1251"/>
      <c r="F653" s="1251"/>
      <c r="G653" s="1251"/>
      <c r="H653" s="1145"/>
      <c r="I653" s="1145"/>
      <c r="J653" s="1145"/>
      <c r="K653" s="1145"/>
    </row>
    <row r="654" spans="1:11" ht="14.1" customHeight="1" x14ac:dyDescent="0.25">
      <c r="A654" s="1145"/>
      <c r="B654" s="1145"/>
      <c r="C654" s="1146"/>
      <c r="D654" s="1132">
        <v>2024</v>
      </c>
      <c r="E654" s="1132">
        <v>2025</v>
      </c>
      <c r="F654" s="1132">
        <v>2026</v>
      </c>
      <c r="G654" s="1132">
        <v>2027</v>
      </c>
      <c r="H654" s="1145"/>
      <c r="I654" s="1145"/>
      <c r="J654" s="1145"/>
      <c r="K654" s="1145"/>
    </row>
    <row r="655" spans="1:11" ht="14.1" customHeight="1" x14ac:dyDescent="0.25">
      <c r="A655" s="1145"/>
      <c r="B655" s="1145"/>
      <c r="C655" s="1147"/>
      <c r="D655" s="1134" t="s">
        <v>13</v>
      </c>
      <c r="E655" s="1134" t="s">
        <v>14</v>
      </c>
      <c r="F655" s="1134" t="s">
        <v>14</v>
      </c>
      <c r="G655" s="1134" t="s">
        <v>14</v>
      </c>
      <c r="H655" s="1145"/>
      <c r="I655" s="1145"/>
      <c r="J655" s="1145"/>
      <c r="K655" s="1145"/>
    </row>
    <row r="656" spans="1:11" ht="14.1" customHeight="1" x14ac:dyDescent="0.25">
      <c r="A656" s="1145"/>
      <c r="B656" s="1145"/>
      <c r="C656" s="1135" t="s">
        <v>1047</v>
      </c>
      <c r="D656" s="1136">
        <v>0</v>
      </c>
      <c r="E656" s="1136">
        <v>0</v>
      </c>
      <c r="F656" s="1136">
        <v>0</v>
      </c>
      <c r="G656" s="1136">
        <v>0</v>
      </c>
      <c r="H656" s="1145"/>
      <c r="I656" s="1145"/>
      <c r="J656" s="1145"/>
      <c r="K656" s="1145"/>
    </row>
    <row r="657" spans="1:11" ht="14.1" customHeight="1" x14ac:dyDescent="0.25">
      <c r="A657" s="1145"/>
      <c r="B657" s="1145"/>
      <c r="C657" s="1135" t="s">
        <v>1048</v>
      </c>
      <c r="D657" s="1136">
        <v>0</v>
      </c>
      <c r="E657" s="1136">
        <v>0</v>
      </c>
      <c r="F657" s="1136">
        <v>0</v>
      </c>
      <c r="G657" s="1136">
        <v>0</v>
      </c>
      <c r="H657" s="1145"/>
      <c r="I657" s="1145"/>
      <c r="J657" s="1145"/>
      <c r="K657" s="1145"/>
    </row>
    <row r="658" spans="1:11" ht="14.1" customHeight="1" x14ac:dyDescent="0.25">
      <c r="A658" s="1145"/>
      <c r="B658" s="1145"/>
      <c r="C658" s="1135" t="s">
        <v>1049</v>
      </c>
      <c r="D658" s="1136">
        <v>0</v>
      </c>
      <c r="E658" s="1136">
        <v>0</v>
      </c>
      <c r="F658" s="1136">
        <v>0</v>
      </c>
      <c r="G658" s="1136">
        <v>0</v>
      </c>
      <c r="H658" s="1145"/>
      <c r="I658" s="1145"/>
      <c r="J658" s="1145"/>
      <c r="K658" s="1145"/>
    </row>
    <row r="659" spans="1:11" ht="14.1" customHeight="1" x14ac:dyDescent="0.25">
      <c r="A659" s="1145"/>
      <c r="B659" s="1145"/>
      <c r="C659" s="1135" t="s">
        <v>1050</v>
      </c>
      <c r="D659" s="1136">
        <v>0</v>
      </c>
      <c r="E659" s="1136">
        <v>0</v>
      </c>
      <c r="F659" s="1136">
        <v>0</v>
      </c>
      <c r="G659" s="1136">
        <v>0</v>
      </c>
      <c r="H659" s="1145"/>
      <c r="I659" s="1145"/>
      <c r="J659" s="1145"/>
      <c r="K659" s="1145"/>
    </row>
    <row r="660" spans="1:11" ht="14.1" customHeight="1" x14ac:dyDescent="0.25">
      <c r="A660" s="1145"/>
      <c r="B660" s="1145"/>
      <c r="C660" s="1135" t="s">
        <v>1048</v>
      </c>
      <c r="D660" s="1136">
        <v>0</v>
      </c>
      <c r="E660" s="1136">
        <v>0</v>
      </c>
      <c r="F660" s="1136">
        <v>0</v>
      </c>
      <c r="G660" s="1136">
        <v>0</v>
      </c>
      <c r="H660" s="1145"/>
      <c r="I660" s="1145"/>
      <c r="J660" s="1145"/>
      <c r="K660" s="1145"/>
    </row>
    <row r="661" spans="1:11" ht="14.1" customHeight="1" x14ac:dyDescent="0.25">
      <c r="A661" s="1145"/>
      <c r="B661" s="1145"/>
      <c r="C661" s="1135" t="s">
        <v>1049</v>
      </c>
      <c r="D661" s="1136">
        <v>0</v>
      </c>
      <c r="E661" s="1136">
        <v>0</v>
      </c>
      <c r="F661" s="1136">
        <v>0</v>
      </c>
      <c r="G661" s="1136">
        <v>0</v>
      </c>
      <c r="H661" s="1145"/>
      <c r="I661" s="1145"/>
      <c r="J661" s="1145"/>
      <c r="K661" s="1145"/>
    </row>
    <row r="662" spans="1:11" ht="14.1" customHeight="1" x14ac:dyDescent="0.25">
      <c r="A662" s="1145"/>
      <c r="B662" s="1145"/>
      <c r="C662" s="1135" t="s">
        <v>1051</v>
      </c>
      <c r="D662" s="1136">
        <v>0</v>
      </c>
      <c r="E662" s="1136">
        <v>0</v>
      </c>
      <c r="F662" s="1136">
        <v>0</v>
      </c>
      <c r="G662" s="1136">
        <v>0</v>
      </c>
      <c r="H662" s="1145"/>
      <c r="I662" s="1145"/>
      <c r="J662" s="1145"/>
      <c r="K662" s="1145"/>
    </row>
    <row r="663" spans="1:11" ht="14.1" customHeight="1" x14ac:dyDescent="0.25">
      <c r="A663" s="1145"/>
      <c r="B663" s="1145"/>
      <c r="C663" s="1135" t="s">
        <v>1048</v>
      </c>
      <c r="D663" s="1136">
        <v>0</v>
      </c>
      <c r="E663" s="1136">
        <v>0</v>
      </c>
      <c r="F663" s="1136">
        <v>0</v>
      </c>
      <c r="G663" s="1136">
        <v>0</v>
      </c>
      <c r="H663" s="1145"/>
      <c r="I663" s="1145"/>
      <c r="J663" s="1145"/>
      <c r="K663" s="1145"/>
    </row>
    <row r="664" spans="1:11" ht="14.1" customHeight="1" x14ac:dyDescent="0.25">
      <c r="A664" s="1145"/>
      <c r="B664" s="1145"/>
      <c r="C664" s="1135" t="s">
        <v>1049</v>
      </c>
      <c r="D664" s="1136">
        <v>0</v>
      </c>
      <c r="E664" s="1136">
        <v>0</v>
      </c>
      <c r="F664" s="1136">
        <v>0</v>
      </c>
      <c r="G664" s="1136">
        <v>0</v>
      </c>
      <c r="H664" s="1145"/>
      <c r="I664" s="1145"/>
      <c r="J664" s="1145"/>
      <c r="K664" s="1145"/>
    </row>
    <row r="665" spans="1:11" ht="14.1" customHeight="1" x14ac:dyDescent="0.25">
      <c r="A665" s="1145"/>
      <c r="B665" s="1145"/>
      <c r="C665" s="1135" t="s">
        <v>1052</v>
      </c>
      <c r="D665" s="1136">
        <v>0</v>
      </c>
      <c r="E665" s="1136">
        <v>0</v>
      </c>
      <c r="F665" s="1136">
        <v>0</v>
      </c>
      <c r="G665" s="1136">
        <v>0</v>
      </c>
      <c r="H665" s="1145"/>
      <c r="I665" s="1145"/>
      <c r="J665" s="1145"/>
      <c r="K665" s="1145"/>
    </row>
    <row r="666" spans="1:11" ht="14.1" customHeight="1" x14ac:dyDescent="0.25">
      <c r="A666" s="1145"/>
      <c r="B666" s="1145"/>
      <c r="C666" s="1135" t="s">
        <v>1048</v>
      </c>
      <c r="D666" s="1136">
        <v>0</v>
      </c>
      <c r="E666" s="1136">
        <v>0</v>
      </c>
      <c r="F666" s="1136">
        <v>0</v>
      </c>
      <c r="G666" s="1136">
        <v>0</v>
      </c>
      <c r="H666" s="1145"/>
      <c r="I666" s="1145"/>
      <c r="J666" s="1145"/>
      <c r="K666" s="1145"/>
    </row>
    <row r="667" spans="1:11" ht="14.1" customHeight="1" x14ac:dyDescent="0.25">
      <c r="A667" s="1145"/>
      <c r="B667" s="1145"/>
      <c r="C667" s="1135" t="s">
        <v>1049</v>
      </c>
      <c r="D667" s="1136">
        <v>0</v>
      </c>
      <c r="E667" s="1136">
        <v>0</v>
      </c>
      <c r="F667" s="1136">
        <v>0</v>
      </c>
      <c r="G667" s="1136">
        <v>0</v>
      </c>
      <c r="H667" s="1145"/>
      <c r="I667" s="1145"/>
      <c r="J667" s="1145"/>
      <c r="K667" s="1145"/>
    </row>
    <row r="668" spans="1:11" ht="14.1" customHeight="1" x14ac:dyDescent="0.25">
      <c r="A668" s="1145"/>
      <c r="B668" s="1145"/>
      <c r="C668" s="1135" t="s">
        <v>1053</v>
      </c>
      <c r="D668" s="1136">
        <v>0</v>
      </c>
      <c r="E668" s="1136">
        <v>0</v>
      </c>
      <c r="F668" s="1136">
        <v>0</v>
      </c>
      <c r="G668" s="1136">
        <v>0</v>
      </c>
      <c r="H668" s="1145"/>
      <c r="I668" s="1145"/>
      <c r="J668" s="1145"/>
      <c r="K668" s="1145"/>
    </row>
    <row r="669" spans="1:11" ht="14.1" customHeight="1" x14ac:dyDescent="0.25">
      <c r="A669" s="1145"/>
      <c r="B669" s="1145"/>
      <c r="C669" s="1135" t="s">
        <v>1048</v>
      </c>
      <c r="D669" s="1136">
        <v>0</v>
      </c>
      <c r="E669" s="1136">
        <v>0</v>
      </c>
      <c r="F669" s="1136">
        <v>0</v>
      </c>
      <c r="G669" s="1136">
        <v>0</v>
      </c>
      <c r="H669" s="1145"/>
      <c r="I669" s="1145"/>
      <c r="J669" s="1145"/>
      <c r="K669" s="1145"/>
    </row>
    <row r="670" spans="1:11" ht="14.1" customHeight="1" x14ac:dyDescent="0.25">
      <c r="A670" s="1145"/>
      <c r="B670" s="1145"/>
      <c r="C670" s="1135" t="s">
        <v>1049</v>
      </c>
      <c r="D670" s="1136">
        <v>0</v>
      </c>
      <c r="E670" s="1136">
        <v>0</v>
      </c>
      <c r="F670" s="1136">
        <v>0</v>
      </c>
      <c r="G670" s="1136">
        <v>0</v>
      </c>
      <c r="H670" s="1145"/>
      <c r="I670" s="1145"/>
      <c r="J670" s="1145"/>
      <c r="K670" s="1145"/>
    </row>
    <row r="671" spans="1:11" ht="14.1" customHeight="1" x14ac:dyDescent="0.25">
      <c r="A671" s="1145"/>
      <c r="B671" s="1145"/>
      <c r="C671" s="1135" t="s">
        <v>1054</v>
      </c>
      <c r="D671" s="1136">
        <v>0</v>
      </c>
      <c r="E671" s="1136">
        <v>0</v>
      </c>
      <c r="F671" s="1136">
        <v>0</v>
      </c>
      <c r="G671" s="1136">
        <v>0</v>
      </c>
      <c r="H671" s="1145"/>
      <c r="I671" s="1145"/>
      <c r="J671" s="1145"/>
      <c r="K671" s="1145"/>
    </row>
    <row r="672" spans="1:11" ht="14.1" customHeight="1" x14ac:dyDescent="0.25">
      <c r="A672" s="1145"/>
      <c r="B672" s="1145"/>
      <c r="C672" s="1135" t="s">
        <v>1048</v>
      </c>
      <c r="D672" s="1136">
        <v>0</v>
      </c>
      <c r="E672" s="1136">
        <v>0</v>
      </c>
      <c r="F672" s="1136">
        <v>0</v>
      </c>
      <c r="G672" s="1136">
        <v>0</v>
      </c>
      <c r="H672" s="1145"/>
      <c r="I672" s="1145"/>
      <c r="J672" s="1145"/>
      <c r="K672" s="1145"/>
    </row>
    <row r="673" spans="1:11" ht="14.1" customHeight="1" x14ac:dyDescent="0.25">
      <c r="A673" s="1145"/>
      <c r="B673" s="1145"/>
      <c r="C673" s="1135" t="s">
        <v>1049</v>
      </c>
      <c r="D673" s="1136">
        <v>0</v>
      </c>
      <c r="E673" s="1136">
        <v>0</v>
      </c>
      <c r="F673" s="1136">
        <v>0</v>
      </c>
      <c r="G673" s="1136">
        <v>0</v>
      </c>
      <c r="H673" s="1145"/>
      <c r="I673" s="1145"/>
      <c r="J673" s="1145"/>
      <c r="K673" s="1145"/>
    </row>
    <row r="674" spans="1:11" ht="14.1" customHeight="1" x14ac:dyDescent="0.25">
      <c r="A674" s="1145"/>
      <c r="B674" s="1145"/>
      <c r="C674" s="1135" t="s">
        <v>1055</v>
      </c>
      <c r="D674" s="1136">
        <v>0</v>
      </c>
      <c r="E674" s="1136">
        <v>0</v>
      </c>
      <c r="F674" s="1136">
        <v>0</v>
      </c>
      <c r="G674" s="1136">
        <v>0</v>
      </c>
      <c r="H674" s="1145"/>
      <c r="I674" s="1145"/>
      <c r="J674" s="1145"/>
      <c r="K674" s="1145"/>
    </row>
    <row r="675" spans="1:11" ht="14.1" customHeight="1" x14ac:dyDescent="0.25">
      <c r="A675" s="1145"/>
      <c r="B675" s="1145"/>
      <c r="C675" s="1135" t="s">
        <v>1048</v>
      </c>
      <c r="D675" s="1136">
        <v>0</v>
      </c>
      <c r="E675" s="1136">
        <v>0</v>
      </c>
      <c r="F675" s="1136">
        <v>0</v>
      </c>
      <c r="G675" s="1136">
        <v>0</v>
      </c>
      <c r="H675" s="1145"/>
      <c r="I675" s="1145"/>
      <c r="J675" s="1145"/>
      <c r="K675" s="1145"/>
    </row>
    <row r="676" spans="1:11" ht="14.1" customHeight="1" x14ac:dyDescent="0.25">
      <c r="A676" s="1145"/>
      <c r="B676" s="1145"/>
      <c r="C676" s="1135" t="s">
        <v>1049</v>
      </c>
      <c r="D676" s="1136">
        <v>0</v>
      </c>
      <c r="E676" s="1136">
        <v>0</v>
      </c>
      <c r="F676" s="1136">
        <v>0</v>
      </c>
      <c r="G676" s="1136">
        <v>0</v>
      </c>
      <c r="H676" s="1145"/>
      <c r="I676" s="1145"/>
      <c r="J676" s="1145"/>
      <c r="K676" s="1145"/>
    </row>
    <row r="677" spans="1:11" ht="14.1" customHeight="1" x14ac:dyDescent="0.25">
      <c r="A677" s="1145"/>
      <c r="B677" s="1145"/>
      <c r="C677" s="1135" t="s">
        <v>1056</v>
      </c>
      <c r="D677" s="1136">
        <v>0</v>
      </c>
      <c r="E677" s="1136">
        <v>0</v>
      </c>
      <c r="F677" s="1136">
        <v>0</v>
      </c>
      <c r="G677" s="1136">
        <v>0</v>
      </c>
      <c r="H677" s="1145"/>
      <c r="I677" s="1145"/>
      <c r="J677" s="1145"/>
      <c r="K677" s="1145"/>
    </row>
    <row r="678" spans="1:11" ht="14.1" customHeight="1" x14ac:dyDescent="0.25">
      <c r="A678" s="1145"/>
      <c r="B678" s="1145"/>
      <c r="C678" s="1135" t="s">
        <v>1048</v>
      </c>
      <c r="D678" s="1136">
        <v>0</v>
      </c>
      <c r="E678" s="1136">
        <v>0</v>
      </c>
      <c r="F678" s="1136">
        <v>0</v>
      </c>
      <c r="G678" s="1136">
        <v>0</v>
      </c>
      <c r="H678" s="1145"/>
      <c r="I678" s="1145"/>
      <c r="J678" s="1145"/>
      <c r="K678" s="1145"/>
    </row>
    <row r="679" spans="1:11" ht="14.1" customHeight="1" x14ac:dyDescent="0.25">
      <c r="A679" s="1145"/>
      <c r="B679" s="1145"/>
      <c r="C679" s="1135" t="s">
        <v>1057</v>
      </c>
      <c r="D679" s="1136">
        <v>0</v>
      </c>
      <c r="E679" s="1136">
        <v>0</v>
      </c>
      <c r="F679" s="1136">
        <v>0</v>
      </c>
      <c r="G679" s="1136">
        <v>0</v>
      </c>
      <c r="H679" s="1145"/>
      <c r="I679" s="1145"/>
      <c r="J679" s="1145"/>
      <c r="K679" s="1145"/>
    </row>
    <row r="680" spans="1:11" ht="14.1" customHeight="1" x14ac:dyDescent="0.25">
      <c r="A680" s="1145"/>
      <c r="B680" s="1145"/>
      <c r="C680" s="1135" t="s">
        <v>1058</v>
      </c>
      <c r="D680" s="1136">
        <v>0</v>
      </c>
      <c r="E680" s="1136">
        <v>0</v>
      </c>
      <c r="F680" s="1136">
        <v>0</v>
      </c>
      <c r="G680" s="1136">
        <v>0</v>
      </c>
      <c r="H680" s="1145"/>
      <c r="I680" s="1145"/>
      <c r="J680" s="1145"/>
      <c r="K680" s="1145"/>
    </row>
    <row r="681" spans="1:11" ht="14.1" customHeight="1" x14ac:dyDescent="0.25">
      <c r="A681" s="1145"/>
      <c r="B681" s="1145"/>
      <c r="C681" s="1135" t="s">
        <v>1059</v>
      </c>
      <c r="D681" s="1136">
        <v>0</v>
      </c>
      <c r="E681" s="1136">
        <v>0</v>
      </c>
      <c r="F681" s="1136">
        <v>0</v>
      </c>
      <c r="G681" s="1136">
        <v>0</v>
      </c>
      <c r="H681" s="1145"/>
      <c r="I681" s="1145"/>
      <c r="J681" s="1145"/>
      <c r="K681" s="1145"/>
    </row>
    <row r="682" spans="1:11" ht="14.1" customHeight="1" x14ac:dyDescent="0.25">
      <c r="A682" s="1145"/>
      <c r="B682" s="1145"/>
      <c r="C682" s="1135" t="s">
        <v>1060</v>
      </c>
      <c r="D682" s="1136">
        <v>0</v>
      </c>
      <c r="E682" s="1136">
        <v>0</v>
      </c>
      <c r="F682" s="1136">
        <v>0</v>
      </c>
      <c r="G682" s="1136">
        <v>0</v>
      </c>
      <c r="H682" s="1145"/>
      <c r="I682" s="1145"/>
      <c r="J682" s="1145"/>
      <c r="K682" s="1145"/>
    </row>
    <row r="683" spans="1:11" ht="14.1" customHeight="1" x14ac:dyDescent="0.25">
      <c r="A683" s="1145"/>
      <c r="B683" s="1145"/>
      <c r="C683" s="1135" t="s">
        <v>1061</v>
      </c>
      <c r="D683" s="1136">
        <v>0</v>
      </c>
      <c r="E683" s="1136">
        <v>1200000</v>
      </c>
      <c r="F683" s="1136">
        <v>0</v>
      </c>
      <c r="G683" s="1136">
        <v>0</v>
      </c>
      <c r="H683" s="1145"/>
      <c r="I683" s="1145"/>
      <c r="J683" s="1145"/>
      <c r="K683" s="1145"/>
    </row>
    <row r="684" spans="1:11" ht="14.1" customHeight="1" x14ac:dyDescent="0.25">
      <c r="A684" s="1145"/>
      <c r="B684" s="1145"/>
      <c r="C684" s="1135" t="s">
        <v>1048</v>
      </c>
      <c r="D684" s="1136">
        <v>0</v>
      </c>
      <c r="E684" s="1136">
        <v>1200000</v>
      </c>
      <c r="F684" s="1136">
        <v>0</v>
      </c>
      <c r="G684" s="1136">
        <v>0</v>
      </c>
      <c r="H684" s="1145"/>
      <c r="I684" s="1145"/>
      <c r="J684" s="1145"/>
      <c r="K684" s="1145"/>
    </row>
    <row r="685" spans="1:11" ht="14.1" customHeight="1" x14ac:dyDescent="0.25">
      <c r="A685" s="1145"/>
      <c r="B685" s="1145"/>
      <c r="C685" s="1135" t="s">
        <v>1057</v>
      </c>
      <c r="D685" s="1136">
        <v>0</v>
      </c>
      <c r="E685" s="1136">
        <v>0</v>
      </c>
      <c r="F685" s="1136">
        <v>0</v>
      </c>
      <c r="G685" s="1136">
        <v>0</v>
      </c>
      <c r="H685" s="1145"/>
      <c r="I685" s="1145"/>
      <c r="J685" s="1145"/>
      <c r="K685" s="1145"/>
    </row>
    <row r="686" spans="1:11" ht="14.1" customHeight="1" x14ac:dyDescent="0.25">
      <c r="A686" s="1145"/>
      <c r="B686" s="1145"/>
      <c r="C686" s="1135" t="s">
        <v>1058</v>
      </c>
      <c r="D686" s="1136">
        <v>0</v>
      </c>
      <c r="E686" s="1136">
        <v>0</v>
      </c>
      <c r="F686" s="1136">
        <v>0</v>
      </c>
      <c r="G686" s="1136">
        <v>0</v>
      </c>
      <c r="H686" s="1145"/>
      <c r="I686" s="1145"/>
      <c r="J686" s="1145"/>
      <c r="K686" s="1145"/>
    </row>
    <row r="687" spans="1:11" ht="14.1" customHeight="1" x14ac:dyDescent="0.25">
      <c r="A687" s="1145"/>
      <c r="B687" s="1145"/>
      <c r="C687" s="1135" t="s">
        <v>1059</v>
      </c>
      <c r="D687" s="1136">
        <v>0</v>
      </c>
      <c r="E687" s="1136">
        <v>0</v>
      </c>
      <c r="F687" s="1136">
        <v>0</v>
      </c>
      <c r="G687" s="1136">
        <v>0</v>
      </c>
      <c r="H687" s="1145"/>
      <c r="I687" s="1145"/>
      <c r="J687" s="1145"/>
      <c r="K687" s="1145"/>
    </row>
    <row r="688" spans="1:11" ht="14.1" customHeight="1" x14ac:dyDescent="0.25">
      <c r="A688" s="1145"/>
      <c r="B688" s="1145"/>
      <c r="C688" s="1135" t="s">
        <v>1060</v>
      </c>
      <c r="D688" s="1136">
        <v>0</v>
      </c>
      <c r="E688" s="1136">
        <v>0</v>
      </c>
      <c r="F688" s="1136">
        <v>0</v>
      </c>
      <c r="G688" s="1136">
        <v>0</v>
      </c>
      <c r="H688" s="1145"/>
      <c r="I688" s="1145"/>
      <c r="J688" s="1145"/>
      <c r="K688" s="1145"/>
    </row>
    <row r="689" spans="1:11" ht="14.1" customHeight="1" x14ac:dyDescent="0.25">
      <c r="A689" s="1145"/>
      <c r="B689" s="1145"/>
      <c r="C689" s="1135" t="s">
        <v>1062</v>
      </c>
      <c r="D689" s="1136">
        <v>0</v>
      </c>
      <c r="E689" s="1136">
        <v>0</v>
      </c>
      <c r="F689" s="1136">
        <v>0</v>
      </c>
      <c r="G689" s="1136">
        <v>0</v>
      </c>
      <c r="H689" s="1145"/>
      <c r="I689" s="1145"/>
      <c r="J689" s="1145"/>
      <c r="K689" s="1145"/>
    </row>
    <row r="690" spans="1:11" ht="14.1" customHeight="1" x14ac:dyDescent="0.25">
      <c r="A690" s="1145"/>
      <c r="B690" s="1145"/>
      <c r="C690" s="1135" t="s">
        <v>1048</v>
      </c>
      <c r="D690" s="1136">
        <v>0</v>
      </c>
      <c r="E690" s="1136">
        <v>0</v>
      </c>
      <c r="F690" s="1136">
        <v>0</v>
      </c>
      <c r="G690" s="1136">
        <v>0</v>
      </c>
      <c r="H690" s="1145"/>
      <c r="I690" s="1145"/>
      <c r="J690" s="1145"/>
      <c r="K690" s="1145"/>
    </row>
    <row r="691" spans="1:11" ht="14.1" customHeight="1" x14ac:dyDescent="0.25">
      <c r="A691" s="1145"/>
      <c r="B691" s="1145"/>
      <c r="C691" s="1135" t="s">
        <v>1057</v>
      </c>
      <c r="D691" s="1136">
        <v>0</v>
      </c>
      <c r="E691" s="1136">
        <v>0</v>
      </c>
      <c r="F691" s="1136">
        <v>0</v>
      </c>
      <c r="G691" s="1136">
        <v>0</v>
      </c>
      <c r="H691" s="1145"/>
      <c r="I691" s="1145"/>
      <c r="J691" s="1145"/>
      <c r="K691" s="1145"/>
    </row>
    <row r="692" spans="1:11" ht="14.1" customHeight="1" x14ac:dyDescent="0.25">
      <c r="A692" s="1145"/>
      <c r="B692" s="1145"/>
      <c r="C692" s="1135" t="s">
        <v>1058</v>
      </c>
      <c r="D692" s="1136">
        <v>0</v>
      </c>
      <c r="E692" s="1136">
        <v>0</v>
      </c>
      <c r="F692" s="1136">
        <v>0</v>
      </c>
      <c r="G692" s="1136">
        <v>0</v>
      </c>
      <c r="H692" s="1145"/>
      <c r="I692" s="1145"/>
      <c r="J692" s="1145"/>
      <c r="K692" s="1145"/>
    </row>
    <row r="693" spans="1:11" ht="14.1" customHeight="1" x14ac:dyDescent="0.25">
      <c r="A693" s="1145"/>
      <c r="B693" s="1145"/>
      <c r="C693" s="1135" t="s">
        <v>1059</v>
      </c>
      <c r="D693" s="1136">
        <v>0</v>
      </c>
      <c r="E693" s="1136">
        <v>0</v>
      </c>
      <c r="F693" s="1136">
        <v>0</v>
      </c>
      <c r="G693" s="1136">
        <v>0</v>
      </c>
      <c r="H693" s="1145"/>
      <c r="I693" s="1145"/>
      <c r="J693" s="1145"/>
      <c r="K693" s="1145"/>
    </row>
    <row r="694" spans="1:11" ht="14.1" customHeight="1" x14ac:dyDescent="0.25">
      <c r="A694" s="1145"/>
      <c r="B694" s="1145"/>
      <c r="C694" s="1135" t="s">
        <v>1060</v>
      </c>
      <c r="D694" s="1136">
        <v>0</v>
      </c>
      <c r="E694" s="1136">
        <v>0</v>
      </c>
      <c r="F694" s="1136">
        <v>0</v>
      </c>
      <c r="G694" s="1136">
        <v>0</v>
      </c>
      <c r="H694" s="1145"/>
      <c r="I694" s="1145"/>
      <c r="J694" s="1145"/>
      <c r="K694" s="1145"/>
    </row>
    <row r="695" spans="1:11" ht="14.1" customHeight="1" x14ac:dyDescent="0.25">
      <c r="A695" s="1145"/>
      <c r="B695" s="1145"/>
      <c r="C695" s="1135" t="s">
        <v>1063</v>
      </c>
      <c r="D695" s="1136">
        <v>0</v>
      </c>
      <c r="E695" s="1136">
        <v>0</v>
      </c>
      <c r="F695" s="1136">
        <v>0</v>
      </c>
      <c r="G695" s="1136">
        <v>0</v>
      </c>
      <c r="H695" s="1145"/>
      <c r="I695" s="1145"/>
      <c r="J695" s="1145"/>
      <c r="K695" s="1145"/>
    </row>
    <row r="696" spans="1:11" ht="14.1" customHeight="1" x14ac:dyDescent="0.25">
      <c r="A696" s="1145"/>
      <c r="B696" s="1145"/>
      <c r="C696" s="1135" t="s">
        <v>1064</v>
      </c>
      <c r="D696" s="1136">
        <v>0</v>
      </c>
      <c r="E696" s="1136">
        <v>0</v>
      </c>
      <c r="F696" s="1136">
        <v>0</v>
      </c>
      <c r="G696" s="1136">
        <v>0</v>
      </c>
      <c r="H696" s="1145"/>
      <c r="I696" s="1145"/>
      <c r="J696" s="1145"/>
      <c r="K696" s="1145"/>
    </row>
    <row r="697" spans="1:11" ht="14.1" customHeight="1" x14ac:dyDescent="0.25">
      <c r="A697" s="1145"/>
      <c r="B697" s="1145"/>
      <c r="C697" s="1137" t="s">
        <v>572</v>
      </c>
      <c r="D697" s="1136">
        <v>0</v>
      </c>
      <c r="E697" s="1136">
        <v>1200000</v>
      </c>
      <c r="F697" s="1136">
        <v>0</v>
      </c>
      <c r="G697" s="1136">
        <v>0</v>
      </c>
      <c r="H697" s="1145"/>
      <c r="I697" s="1145"/>
      <c r="J697" s="1145"/>
      <c r="K697" s="1145"/>
    </row>
    <row r="698" spans="1:11" ht="14.1" customHeight="1" x14ac:dyDescent="0.25">
      <c r="A698" s="1145"/>
      <c r="B698" s="1145"/>
      <c r="C698" s="1129" t="s">
        <v>1022</v>
      </c>
      <c r="D698" s="1252" t="s">
        <v>1885</v>
      </c>
      <c r="E698" s="1253"/>
      <c r="F698" s="1253"/>
      <c r="G698" s="1253"/>
      <c r="H698" s="1145"/>
      <c r="I698" s="1145"/>
      <c r="J698" s="1145"/>
      <c r="K698" s="1145"/>
    </row>
    <row r="699" spans="1:11" ht="14.1" customHeight="1" x14ac:dyDescent="0.25">
      <c r="A699" s="1145"/>
      <c r="B699" s="1145"/>
      <c r="C699" s="1130" t="s">
        <v>1024</v>
      </c>
      <c r="D699" s="1254" t="s">
        <v>1886</v>
      </c>
      <c r="E699" s="1255"/>
      <c r="F699" s="1255"/>
      <c r="G699" s="1255"/>
      <c r="H699" s="1145"/>
      <c r="I699" s="1145"/>
      <c r="J699" s="1145"/>
      <c r="K699" s="1145"/>
    </row>
    <row r="700" spans="1:11" ht="14.1" customHeight="1" x14ac:dyDescent="0.25">
      <c r="A700" s="1145"/>
      <c r="B700" s="1145"/>
      <c r="C700" s="1130" t="s">
        <v>31</v>
      </c>
      <c r="D700" s="1254" t="s">
        <v>318</v>
      </c>
      <c r="E700" s="1255"/>
      <c r="F700" s="1255"/>
      <c r="G700" s="1255"/>
      <c r="H700" s="1145"/>
      <c r="I700" s="1145"/>
      <c r="J700" s="1145"/>
      <c r="K700" s="1145"/>
    </row>
    <row r="701" spans="1:11" ht="15" customHeight="1" x14ac:dyDescent="0.25">
      <c r="A701" s="1145"/>
      <c r="B701" s="1145"/>
      <c r="C701" s="1146"/>
      <c r="D701" s="1132">
        <v>2024</v>
      </c>
      <c r="E701" s="1132">
        <v>2025</v>
      </c>
      <c r="F701" s="1132">
        <v>2026</v>
      </c>
      <c r="G701" s="1132">
        <v>2027</v>
      </c>
      <c r="H701" s="1145"/>
      <c r="I701" s="1145"/>
      <c r="J701" s="1145"/>
      <c r="K701" s="1145"/>
    </row>
    <row r="702" spans="1:11" ht="15" customHeight="1" x14ac:dyDescent="0.25">
      <c r="A702" s="1145"/>
      <c r="B702" s="1145"/>
      <c r="C702" s="1147"/>
      <c r="D702" s="1134" t="s">
        <v>13</v>
      </c>
      <c r="E702" s="1134" t="s">
        <v>14</v>
      </c>
      <c r="F702" s="1134" t="s">
        <v>14</v>
      </c>
      <c r="G702" s="1134" t="s">
        <v>14</v>
      </c>
      <c r="H702" s="1145"/>
      <c r="I702" s="1145"/>
      <c r="J702" s="1145"/>
      <c r="K702" s="1145"/>
    </row>
    <row r="703" spans="1:11" ht="14.1" customHeight="1" x14ac:dyDescent="0.25">
      <c r="A703" s="1145"/>
      <c r="B703" s="1145"/>
      <c r="C703" s="1123" t="s">
        <v>33</v>
      </c>
      <c r="D703" s="1127" t="s">
        <v>1039</v>
      </c>
      <c r="E703" s="1127" t="s">
        <v>1092</v>
      </c>
      <c r="F703" s="1127" t="s">
        <v>1039</v>
      </c>
      <c r="G703" s="1127" t="s">
        <v>1039</v>
      </c>
      <c r="H703" s="1145"/>
      <c r="I703" s="1145"/>
      <c r="J703" s="1145"/>
      <c r="K703" s="1145"/>
    </row>
    <row r="704" spans="1:11" ht="14.1" customHeight="1" x14ac:dyDescent="0.25">
      <c r="A704" s="1145"/>
      <c r="B704" s="1145"/>
      <c r="C704" s="1123" t="s">
        <v>1029</v>
      </c>
      <c r="D704" s="1127" t="s">
        <v>1039</v>
      </c>
      <c r="E704" s="1127" t="s">
        <v>1665</v>
      </c>
      <c r="F704" s="1127" t="s">
        <v>1039</v>
      </c>
      <c r="G704" s="1127" t="s">
        <v>1039</v>
      </c>
      <c r="H704" s="1145"/>
      <c r="I704" s="1145"/>
      <c r="J704" s="1145"/>
      <c r="K704" s="1145"/>
    </row>
    <row r="705" spans="1:11" ht="14.1" customHeight="1" x14ac:dyDescent="0.25">
      <c r="A705" s="1145"/>
      <c r="B705" s="1145"/>
      <c r="C705" s="1123" t="s">
        <v>1032</v>
      </c>
      <c r="D705" s="1127" t="s">
        <v>1039</v>
      </c>
      <c r="E705" s="1127" t="s">
        <v>1665</v>
      </c>
      <c r="F705" s="1127" t="s">
        <v>1039</v>
      </c>
      <c r="G705" s="1127" t="s">
        <v>1039</v>
      </c>
      <c r="H705" s="1145"/>
      <c r="I705" s="1145"/>
      <c r="J705" s="1145"/>
      <c r="K705" s="1145"/>
    </row>
    <row r="706" spans="1:11" ht="14.1" customHeight="1" x14ac:dyDescent="0.25">
      <c r="A706" s="1145"/>
      <c r="B706" s="1145"/>
      <c r="C706" s="1123" t="s">
        <v>1037</v>
      </c>
      <c r="D706" s="1127" t="s">
        <v>1038</v>
      </c>
      <c r="E706" s="1127" t="s">
        <v>1038</v>
      </c>
      <c r="F706" s="1127" t="s">
        <v>1083</v>
      </c>
      <c r="G706" s="1127" t="s">
        <v>1038</v>
      </c>
      <c r="H706" s="1145"/>
      <c r="I706" s="1145"/>
      <c r="J706" s="1145"/>
      <c r="K706" s="1145"/>
    </row>
    <row r="707" spans="1:11" ht="14.1" customHeight="1" x14ac:dyDescent="0.25">
      <c r="A707" s="1145"/>
      <c r="B707" s="1145"/>
      <c r="C707" s="1123" t="s">
        <v>1042</v>
      </c>
      <c r="D707" s="1127" t="s">
        <v>1038</v>
      </c>
      <c r="E707" s="1127" t="s">
        <v>1038</v>
      </c>
      <c r="F707" s="1127" t="s">
        <v>1083</v>
      </c>
      <c r="G707" s="1127" t="s">
        <v>1038</v>
      </c>
      <c r="H707" s="1145"/>
      <c r="I707" s="1145"/>
      <c r="J707" s="1145"/>
      <c r="K707" s="1145"/>
    </row>
    <row r="708" spans="1:11" ht="14.1" customHeight="1" x14ac:dyDescent="0.25">
      <c r="A708" s="1145"/>
      <c r="B708" s="1145"/>
      <c r="C708" s="1123" t="s">
        <v>39</v>
      </c>
      <c r="D708" s="1127" t="s">
        <v>1038</v>
      </c>
      <c r="E708" s="1127" t="s">
        <v>1038</v>
      </c>
      <c r="F708" s="1127" t="s">
        <v>1083</v>
      </c>
      <c r="G708" s="1127" t="s">
        <v>1038</v>
      </c>
      <c r="H708" s="1145"/>
      <c r="I708" s="1145"/>
      <c r="J708" s="1145"/>
      <c r="K708" s="1145"/>
    </row>
    <row r="709" spans="1:11" ht="14.1" customHeight="1" x14ac:dyDescent="0.25">
      <c r="A709" s="1145"/>
      <c r="B709" s="1145"/>
      <c r="C709" s="1250" t="s">
        <v>1046</v>
      </c>
      <c r="D709" s="1251"/>
      <c r="E709" s="1251"/>
      <c r="F709" s="1251"/>
      <c r="G709" s="1251"/>
      <c r="H709" s="1145"/>
      <c r="I709" s="1145"/>
      <c r="J709" s="1145"/>
      <c r="K709" s="1145"/>
    </row>
    <row r="710" spans="1:11" ht="14.1" customHeight="1" x14ac:dyDescent="0.25">
      <c r="A710" s="1145"/>
      <c r="B710" s="1145"/>
      <c r="C710" s="1146"/>
      <c r="D710" s="1132">
        <v>2024</v>
      </c>
      <c r="E710" s="1132">
        <v>2025</v>
      </c>
      <c r="F710" s="1132">
        <v>2026</v>
      </c>
      <c r="G710" s="1132">
        <v>2027</v>
      </c>
      <c r="H710" s="1145"/>
      <c r="I710" s="1145"/>
      <c r="J710" s="1145"/>
      <c r="K710" s="1145"/>
    </row>
    <row r="711" spans="1:11" ht="14.1" customHeight="1" x14ac:dyDescent="0.25">
      <c r="A711" s="1145"/>
      <c r="B711" s="1145"/>
      <c r="C711" s="1147"/>
      <c r="D711" s="1134" t="s">
        <v>13</v>
      </c>
      <c r="E711" s="1134" t="s">
        <v>14</v>
      </c>
      <c r="F711" s="1134" t="s">
        <v>14</v>
      </c>
      <c r="G711" s="1134" t="s">
        <v>14</v>
      </c>
      <c r="H711" s="1145"/>
      <c r="I711" s="1145"/>
      <c r="J711" s="1145"/>
      <c r="K711" s="1145"/>
    </row>
    <row r="712" spans="1:11" ht="14.1" customHeight="1" x14ac:dyDescent="0.25">
      <c r="A712" s="1145"/>
      <c r="B712" s="1145"/>
      <c r="C712" s="1135" t="s">
        <v>1047</v>
      </c>
      <c r="D712" s="1136">
        <v>0</v>
      </c>
      <c r="E712" s="1136">
        <v>0</v>
      </c>
      <c r="F712" s="1136">
        <v>0</v>
      </c>
      <c r="G712" s="1136">
        <v>0</v>
      </c>
      <c r="H712" s="1145"/>
      <c r="I712" s="1145"/>
      <c r="J712" s="1145"/>
      <c r="K712" s="1145"/>
    </row>
    <row r="713" spans="1:11" ht="14.1" customHeight="1" x14ac:dyDescent="0.25">
      <c r="A713" s="1145"/>
      <c r="B713" s="1145"/>
      <c r="C713" s="1135" t="s">
        <v>1048</v>
      </c>
      <c r="D713" s="1136">
        <v>0</v>
      </c>
      <c r="E713" s="1136">
        <v>0</v>
      </c>
      <c r="F713" s="1136">
        <v>0</v>
      </c>
      <c r="G713" s="1136">
        <v>0</v>
      </c>
      <c r="H713" s="1145"/>
      <c r="I713" s="1145"/>
      <c r="J713" s="1145"/>
      <c r="K713" s="1145"/>
    </row>
    <row r="714" spans="1:11" ht="14.1" customHeight="1" x14ac:dyDescent="0.25">
      <c r="A714" s="1145"/>
      <c r="B714" s="1145"/>
      <c r="C714" s="1135" t="s">
        <v>1049</v>
      </c>
      <c r="D714" s="1136">
        <v>0</v>
      </c>
      <c r="E714" s="1136">
        <v>0</v>
      </c>
      <c r="F714" s="1136">
        <v>0</v>
      </c>
      <c r="G714" s="1136">
        <v>0</v>
      </c>
      <c r="H714" s="1145"/>
      <c r="I714" s="1145"/>
      <c r="J714" s="1145"/>
      <c r="K714" s="1145"/>
    </row>
    <row r="715" spans="1:11" ht="14.1" customHeight="1" x14ac:dyDescent="0.25">
      <c r="A715" s="1145"/>
      <c r="B715" s="1145"/>
      <c r="C715" s="1135" t="s">
        <v>1050</v>
      </c>
      <c r="D715" s="1136">
        <v>0</v>
      </c>
      <c r="E715" s="1136">
        <v>0</v>
      </c>
      <c r="F715" s="1136">
        <v>0</v>
      </c>
      <c r="G715" s="1136">
        <v>0</v>
      </c>
      <c r="H715" s="1145"/>
      <c r="I715" s="1145"/>
      <c r="J715" s="1145"/>
      <c r="K715" s="1145"/>
    </row>
    <row r="716" spans="1:11" ht="14.1" customHeight="1" x14ac:dyDescent="0.25">
      <c r="A716" s="1145"/>
      <c r="B716" s="1145"/>
      <c r="C716" s="1135" t="s">
        <v>1048</v>
      </c>
      <c r="D716" s="1136">
        <v>0</v>
      </c>
      <c r="E716" s="1136">
        <v>0</v>
      </c>
      <c r="F716" s="1136">
        <v>0</v>
      </c>
      <c r="G716" s="1136">
        <v>0</v>
      </c>
      <c r="H716" s="1145"/>
      <c r="I716" s="1145"/>
      <c r="J716" s="1145"/>
      <c r="K716" s="1145"/>
    </row>
    <row r="717" spans="1:11" ht="14.1" customHeight="1" x14ac:dyDescent="0.25">
      <c r="A717" s="1145"/>
      <c r="B717" s="1145"/>
      <c r="C717" s="1135" t="s">
        <v>1049</v>
      </c>
      <c r="D717" s="1136">
        <v>0</v>
      </c>
      <c r="E717" s="1136">
        <v>0</v>
      </c>
      <c r="F717" s="1136">
        <v>0</v>
      </c>
      <c r="G717" s="1136">
        <v>0</v>
      </c>
      <c r="H717" s="1145"/>
      <c r="I717" s="1145"/>
      <c r="J717" s="1145"/>
      <c r="K717" s="1145"/>
    </row>
    <row r="718" spans="1:11" ht="14.1" customHeight="1" x14ac:dyDescent="0.25">
      <c r="A718" s="1145"/>
      <c r="B718" s="1145"/>
      <c r="C718" s="1135" t="s">
        <v>1051</v>
      </c>
      <c r="D718" s="1136">
        <v>0</v>
      </c>
      <c r="E718" s="1136">
        <v>0</v>
      </c>
      <c r="F718" s="1136">
        <v>0</v>
      </c>
      <c r="G718" s="1136">
        <v>0</v>
      </c>
      <c r="H718" s="1145"/>
      <c r="I718" s="1145"/>
      <c r="J718" s="1145"/>
      <c r="K718" s="1145"/>
    </row>
    <row r="719" spans="1:11" ht="14.1" customHeight="1" x14ac:dyDescent="0.25">
      <c r="A719" s="1145"/>
      <c r="B719" s="1145"/>
      <c r="C719" s="1135" t="s">
        <v>1048</v>
      </c>
      <c r="D719" s="1136">
        <v>0</v>
      </c>
      <c r="E719" s="1136">
        <v>0</v>
      </c>
      <c r="F719" s="1136">
        <v>0</v>
      </c>
      <c r="G719" s="1136">
        <v>0</v>
      </c>
      <c r="H719" s="1145"/>
      <c r="I719" s="1145"/>
      <c r="J719" s="1145"/>
      <c r="K719" s="1145"/>
    </row>
    <row r="720" spans="1:11" ht="14.1" customHeight="1" x14ac:dyDescent="0.25">
      <c r="A720" s="1145"/>
      <c r="B720" s="1145"/>
      <c r="C720" s="1135" t="s">
        <v>1049</v>
      </c>
      <c r="D720" s="1136">
        <v>0</v>
      </c>
      <c r="E720" s="1136">
        <v>0</v>
      </c>
      <c r="F720" s="1136">
        <v>0</v>
      </c>
      <c r="G720" s="1136">
        <v>0</v>
      </c>
      <c r="H720" s="1145"/>
      <c r="I720" s="1145"/>
      <c r="J720" s="1145"/>
      <c r="K720" s="1145"/>
    </row>
    <row r="721" spans="1:11" ht="14.1" customHeight="1" x14ac:dyDescent="0.25">
      <c r="A721" s="1145"/>
      <c r="B721" s="1145"/>
      <c r="C721" s="1135" t="s">
        <v>1052</v>
      </c>
      <c r="D721" s="1136">
        <v>0</v>
      </c>
      <c r="E721" s="1136">
        <v>0</v>
      </c>
      <c r="F721" s="1136">
        <v>0</v>
      </c>
      <c r="G721" s="1136">
        <v>0</v>
      </c>
      <c r="H721" s="1145"/>
      <c r="I721" s="1145"/>
      <c r="J721" s="1145"/>
      <c r="K721" s="1145"/>
    </row>
    <row r="722" spans="1:11" ht="14.1" customHeight="1" x14ac:dyDescent="0.25">
      <c r="A722" s="1145"/>
      <c r="B722" s="1145"/>
      <c r="C722" s="1135" t="s">
        <v>1048</v>
      </c>
      <c r="D722" s="1136">
        <v>0</v>
      </c>
      <c r="E722" s="1136">
        <v>0</v>
      </c>
      <c r="F722" s="1136">
        <v>0</v>
      </c>
      <c r="G722" s="1136">
        <v>0</v>
      </c>
      <c r="H722" s="1145"/>
      <c r="I722" s="1145"/>
      <c r="J722" s="1145"/>
      <c r="K722" s="1145"/>
    </row>
    <row r="723" spans="1:11" ht="14.1" customHeight="1" x14ac:dyDescent="0.25">
      <c r="A723" s="1145"/>
      <c r="B723" s="1145"/>
      <c r="C723" s="1135" t="s">
        <v>1049</v>
      </c>
      <c r="D723" s="1136">
        <v>0</v>
      </c>
      <c r="E723" s="1136">
        <v>0</v>
      </c>
      <c r="F723" s="1136">
        <v>0</v>
      </c>
      <c r="G723" s="1136">
        <v>0</v>
      </c>
      <c r="H723" s="1145"/>
      <c r="I723" s="1145"/>
      <c r="J723" s="1145"/>
      <c r="K723" s="1145"/>
    </row>
    <row r="724" spans="1:11" ht="14.1" customHeight="1" x14ac:dyDescent="0.25">
      <c r="A724" s="1145"/>
      <c r="B724" s="1145"/>
      <c r="C724" s="1135" t="s">
        <v>1053</v>
      </c>
      <c r="D724" s="1136">
        <v>0</v>
      </c>
      <c r="E724" s="1136">
        <v>0</v>
      </c>
      <c r="F724" s="1136">
        <v>0</v>
      </c>
      <c r="G724" s="1136">
        <v>0</v>
      </c>
      <c r="H724" s="1145"/>
      <c r="I724" s="1145"/>
      <c r="J724" s="1145"/>
      <c r="K724" s="1145"/>
    </row>
    <row r="725" spans="1:11" ht="14.1" customHeight="1" x14ac:dyDescent="0.25">
      <c r="A725" s="1145"/>
      <c r="B725" s="1145"/>
      <c r="C725" s="1135" t="s">
        <v>1048</v>
      </c>
      <c r="D725" s="1136">
        <v>0</v>
      </c>
      <c r="E725" s="1136">
        <v>0</v>
      </c>
      <c r="F725" s="1136">
        <v>0</v>
      </c>
      <c r="G725" s="1136">
        <v>0</v>
      </c>
      <c r="H725" s="1145"/>
      <c r="I725" s="1145"/>
      <c r="J725" s="1145"/>
      <c r="K725" s="1145"/>
    </row>
    <row r="726" spans="1:11" ht="14.1" customHeight="1" x14ac:dyDescent="0.25">
      <c r="A726" s="1145"/>
      <c r="B726" s="1145"/>
      <c r="C726" s="1135" t="s">
        <v>1049</v>
      </c>
      <c r="D726" s="1136">
        <v>0</v>
      </c>
      <c r="E726" s="1136">
        <v>0</v>
      </c>
      <c r="F726" s="1136">
        <v>0</v>
      </c>
      <c r="G726" s="1136">
        <v>0</v>
      </c>
      <c r="H726" s="1145"/>
      <c r="I726" s="1145"/>
      <c r="J726" s="1145"/>
      <c r="K726" s="1145"/>
    </row>
    <row r="727" spans="1:11" ht="14.1" customHeight="1" x14ac:dyDescent="0.25">
      <c r="A727" s="1145"/>
      <c r="B727" s="1145"/>
      <c r="C727" s="1135" t="s">
        <v>1054</v>
      </c>
      <c r="D727" s="1136">
        <v>0</v>
      </c>
      <c r="E727" s="1136">
        <v>0</v>
      </c>
      <c r="F727" s="1136">
        <v>0</v>
      </c>
      <c r="G727" s="1136">
        <v>0</v>
      </c>
      <c r="H727" s="1145"/>
      <c r="I727" s="1145"/>
      <c r="J727" s="1145"/>
      <c r="K727" s="1145"/>
    </row>
    <row r="728" spans="1:11" ht="14.1" customHeight="1" x14ac:dyDescent="0.25">
      <c r="A728" s="1145"/>
      <c r="B728" s="1145"/>
      <c r="C728" s="1135" t="s">
        <v>1048</v>
      </c>
      <c r="D728" s="1136">
        <v>0</v>
      </c>
      <c r="E728" s="1136">
        <v>0</v>
      </c>
      <c r="F728" s="1136">
        <v>0</v>
      </c>
      <c r="G728" s="1136">
        <v>0</v>
      </c>
      <c r="H728" s="1145"/>
      <c r="I728" s="1145"/>
      <c r="J728" s="1145"/>
      <c r="K728" s="1145"/>
    </row>
    <row r="729" spans="1:11" ht="14.1" customHeight="1" x14ac:dyDescent="0.25">
      <c r="A729" s="1145"/>
      <c r="B729" s="1145"/>
      <c r="C729" s="1135" t="s">
        <v>1049</v>
      </c>
      <c r="D729" s="1136">
        <v>0</v>
      </c>
      <c r="E729" s="1136">
        <v>0</v>
      </c>
      <c r="F729" s="1136">
        <v>0</v>
      </c>
      <c r="G729" s="1136">
        <v>0</v>
      </c>
      <c r="H729" s="1145"/>
      <c r="I729" s="1145"/>
      <c r="J729" s="1145"/>
      <c r="K729" s="1145"/>
    </row>
    <row r="730" spans="1:11" ht="14.1" customHeight="1" x14ac:dyDescent="0.25">
      <c r="A730" s="1145"/>
      <c r="B730" s="1145"/>
      <c r="C730" s="1135" t="s">
        <v>1055</v>
      </c>
      <c r="D730" s="1136">
        <v>0</v>
      </c>
      <c r="E730" s="1136">
        <v>0</v>
      </c>
      <c r="F730" s="1136">
        <v>0</v>
      </c>
      <c r="G730" s="1136">
        <v>0</v>
      </c>
      <c r="H730" s="1145"/>
      <c r="I730" s="1145"/>
      <c r="J730" s="1145"/>
      <c r="K730" s="1145"/>
    </row>
    <row r="731" spans="1:11" ht="14.1" customHeight="1" x14ac:dyDescent="0.25">
      <c r="A731" s="1145"/>
      <c r="B731" s="1145"/>
      <c r="C731" s="1135" t="s">
        <v>1048</v>
      </c>
      <c r="D731" s="1136">
        <v>0</v>
      </c>
      <c r="E731" s="1136">
        <v>0</v>
      </c>
      <c r="F731" s="1136">
        <v>0</v>
      </c>
      <c r="G731" s="1136">
        <v>0</v>
      </c>
      <c r="H731" s="1145"/>
      <c r="I731" s="1145"/>
      <c r="J731" s="1145"/>
      <c r="K731" s="1145"/>
    </row>
    <row r="732" spans="1:11" ht="14.1" customHeight="1" x14ac:dyDescent="0.25">
      <c r="A732" s="1145"/>
      <c r="B732" s="1145"/>
      <c r="C732" s="1135" t="s">
        <v>1049</v>
      </c>
      <c r="D732" s="1136">
        <v>0</v>
      </c>
      <c r="E732" s="1136">
        <v>0</v>
      </c>
      <c r="F732" s="1136">
        <v>0</v>
      </c>
      <c r="G732" s="1136">
        <v>0</v>
      </c>
      <c r="H732" s="1145"/>
      <c r="I732" s="1145"/>
      <c r="J732" s="1145"/>
      <c r="K732" s="1145"/>
    </row>
    <row r="733" spans="1:11" ht="14.1" customHeight="1" x14ac:dyDescent="0.25">
      <c r="A733" s="1145"/>
      <c r="B733" s="1145"/>
      <c r="C733" s="1135" t="s">
        <v>1056</v>
      </c>
      <c r="D733" s="1136">
        <v>0</v>
      </c>
      <c r="E733" s="1136">
        <v>0</v>
      </c>
      <c r="F733" s="1136">
        <v>0</v>
      </c>
      <c r="G733" s="1136">
        <v>0</v>
      </c>
      <c r="H733" s="1145"/>
      <c r="I733" s="1145"/>
      <c r="J733" s="1145"/>
      <c r="K733" s="1145"/>
    </row>
    <row r="734" spans="1:11" ht="14.1" customHeight="1" x14ac:dyDescent="0.25">
      <c r="A734" s="1145"/>
      <c r="B734" s="1145"/>
      <c r="C734" s="1135" t="s">
        <v>1048</v>
      </c>
      <c r="D734" s="1136">
        <v>0</v>
      </c>
      <c r="E734" s="1136">
        <v>0</v>
      </c>
      <c r="F734" s="1136">
        <v>0</v>
      </c>
      <c r="G734" s="1136">
        <v>0</v>
      </c>
      <c r="H734" s="1145"/>
      <c r="I734" s="1145"/>
      <c r="J734" s="1145"/>
      <c r="K734" s="1145"/>
    </row>
    <row r="735" spans="1:11" ht="14.1" customHeight="1" x14ac:dyDescent="0.25">
      <c r="A735" s="1145"/>
      <c r="B735" s="1145"/>
      <c r="C735" s="1135" t="s">
        <v>1057</v>
      </c>
      <c r="D735" s="1136">
        <v>0</v>
      </c>
      <c r="E735" s="1136">
        <v>0</v>
      </c>
      <c r="F735" s="1136">
        <v>0</v>
      </c>
      <c r="G735" s="1136">
        <v>0</v>
      </c>
      <c r="H735" s="1145"/>
      <c r="I735" s="1145"/>
      <c r="J735" s="1145"/>
      <c r="K735" s="1145"/>
    </row>
    <row r="736" spans="1:11" ht="14.1" customHeight="1" x14ac:dyDescent="0.25">
      <c r="A736" s="1145"/>
      <c r="B736" s="1145"/>
      <c r="C736" s="1135" t="s">
        <v>1058</v>
      </c>
      <c r="D736" s="1136">
        <v>0</v>
      </c>
      <c r="E736" s="1136">
        <v>0</v>
      </c>
      <c r="F736" s="1136">
        <v>0</v>
      </c>
      <c r="G736" s="1136">
        <v>0</v>
      </c>
      <c r="H736" s="1145"/>
      <c r="I736" s="1145"/>
      <c r="J736" s="1145"/>
      <c r="K736" s="1145"/>
    </row>
    <row r="737" spans="1:11" ht="14.1" customHeight="1" x14ac:dyDescent="0.25">
      <c r="A737" s="1145"/>
      <c r="B737" s="1145"/>
      <c r="C737" s="1135" t="s">
        <v>1059</v>
      </c>
      <c r="D737" s="1136">
        <v>0</v>
      </c>
      <c r="E737" s="1136">
        <v>0</v>
      </c>
      <c r="F737" s="1136">
        <v>0</v>
      </c>
      <c r="G737" s="1136">
        <v>0</v>
      </c>
      <c r="H737" s="1145"/>
      <c r="I737" s="1145"/>
      <c r="J737" s="1145"/>
      <c r="K737" s="1145"/>
    </row>
    <row r="738" spans="1:11" ht="14.1" customHeight="1" x14ac:dyDescent="0.25">
      <c r="A738" s="1145"/>
      <c r="B738" s="1145"/>
      <c r="C738" s="1135" t="s">
        <v>1060</v>
      </c>
      <c r="D738" s="1136">
        <v>0</v>
      </c>
      <c r="E738" s="1136">
        <v>0</v>
      </c>
      <c r="F738" s="1136">
        <v>0</v>
      </c>
      <c r="G738" s="1136">
        <v>0</v>
      </c>
      <c r="H738" s="1145"/>
      <c r="I738" s="1145"/>
      <c r="J738" s="1145"/>
      <c r="K738" s="1145"/>
    </row>
    <row r="739" spans="1:11" ht="14.1" customHeight="1" x14ac:dyDescent="0.25">
      <c r="A739" s="1145"/>
      <c r="B739" s="1145"/>
      <c r="C739" s="1135" t="s">
        <v>1061</v>
      </c>
      <c r="D739" s="1136">
        <v>0</v>
      </c>
      <c r="E739" s="1136">
        <v>1200000</v>
      </c>
      <c r="F739" s="1136">
        <v>0</v>
      </c>
      <c r="G739" s="1136">
        <v>0</v>
      </c>
      <c r="H739" s="1145"/>
      <c r="I739" s="1145"/>
      <c r="J739" s="1145"/>
      <c r="K739" s="1145"/>
    </row>
    <row r="740" spans="1:11" ht="14.1" customHeight="1" x14ac:dyDescent="0.25">
      <c r="A740" s="1145"/>
      <c r="B740" s="1145"/>
      <c r="C740" s="1135" t="s">
        <v>1048</v>
      </c>
      <c r="D740" s="1136">
        <v>0</v>
      </c>
      <c r="E740" s="1136">
        <v>1200000</v>
      </c>
      <c r="F740" s="1136">
        <v>0</v>
      </c>
      <c r="G740" s="1136">
        <v>0</v>
      </c>
      <c r="H740" s="1145"/>
      <c r="I740" s="1145"/>
      <c r="J740" s="1145"/>
      <c r="K740" s="1145"/>
    </row>
    <row r="741" spans="1:11" ht="14.1" customHeight="1" x14ac:dyDescent="0.25">
      <c r="A741" s="1145"/>
      <c r="B741" s="1145"/>
      <c r="C741" s="1135" t="s">
        <v>1057</v>
      </c>
      <c r="D741" s="1136">
        <v>0</v>
      </c>
      <c r="E741" s="1136">
        <v>0</v>
      </c>
      <c r="F741" s="1136">
        <v>0</v>
      </c>
      <c r="G741" s="1136">
        <v>0</v>
      </c>
      <c r="H741" s="1145"/>
      <c r="I741" s="1145"/>
      <c r="J741" s="1145"/>
      <c r="K741" s="1145"/>
    </row>
    <row r="742" spans="1:11" ht="14.1" customHeight="1" x14ac:dyDescent="0.25">
      <c r="A742" s="1145"/>
      <c r="B742" s="1145"/>
      <c r="C742" s="1135" t="s">
        <v>1058</v>
      </c>
      <c r="D742" s="1136">
        <v>0</v>
      </c>
      <c r="E742" s="1136">
        <v>0</v>
      </c>
      <c r="F742" s="1136">
        <v>0</v>
      </c>
      <c r="G742" s="1136">
        <v>0</v>
      </c>
      <c r="H742" s="1145"/>
      <c r="I742" s="1145"/>
      <c r="J742" s="1145"/>
      <c r="K742" s="1145"/>
    </row>
    <row r="743" spans="1:11" ht="14.1" customHeight="1" x14ac:dyDescent="0.25">
      <c r="A743" s="1145"/>
      <c r="B743" s="1145"/>
      <c r="C743" s="1135" t="s">
        <v>1059</v>
      </c>
      <c r="D743" s="1136">
        <v>0</v>
      </c>
      <c r="E743" s="1136">
        <v>0</v>
      </c>
      <c r="F743" s="1136">
        <v>0</v>
      </c>
      <c r="G743" s="1136">
        <v>0</v>
      </c>
      <c r="H743" s="1145"/>
      <c r="I743" s="1145"/>
      <c r="J743" s="1145"/>
      <c r="K743" s="1145"/>
    </row>
    <row r="744" spans="1:11" ht="14.1" customHeight="1" x14ac:dyDescent="0.25">
      <c r="A744" s="1145"/>
      <c r="B744" s="1145"/>
      <c r="C744" s="1135" t="s">
        <v>1060</v>
      </c>
      <c r="D744" s="1136">
        <v>0</v>
      </c>
      <c r="E744" s="1136">
        <v>0</v>
      </c>
      <c r="F744" s="1136">
        <v>0</v>
      </c>
      <c r="G744" s="1136">
        <v>0</v>
      </c>
      <c r="H744" s="1145"/>
      <c r="I744" s="1145"/>
      <c r="J744" s="1145"/>
      <c r="K744" s="1145"/>
    </row>
    <row r="745" spans="1:11" ht="14.1" customHeight="1" x14ac:dyDescent="0.25">
      <c r="A745" s="1145"/>
      <c r="B745" s="1145"/>
      <c r="C745" s="1135" t="s">
        <v>1062</v>
      </c>
      <c r="D745" s="1136">
        <v>0</v>
      </c>
      <c r="E745" s="1136">
        <v>0</v>
      </c>
      <c r="F745" s="1136">
        <v>0</v>
      </c>
      <c r="G745" s="1136">
        <v>0</v>
      </c>
      <c r="H745" s="1145"/>
      <c r="I745" s="1145"/>
      <c r="J745" s="1145"/>
      <c r="K745" s="1145"/>
    </row>
    <row r="746" spans="1:11" ht="14.1" customHeight="1" x14ac:dyDescent="0.25">
      <c r="A746" s="1145"/>
      <c r="B746" s="1145"/>
      <c r="C746" s="1135" t="s">
        <v>1048</v>
      </c>
      <c r="D746" s="1136">
        <v>0</v>
      </c>
      <c r="E746" s="1136">
        <v>0</v>
      </c>
      <c r="F746" s="1136">
        <v>0</v>
      </c>
      <c r="G746" s="1136">
        <v>0</v>
      </c>
      <c r="H746" s="1145"/>
      <c r="I746" s="1145"/>
      <c r="J746" s="1145"/>
      <c r="K746" s="1145"/>
    </row>
    <row r="747" spans="1:11" ht="14.1" customHeight="1" x14ac:dyDescent="0.25">
      <c r="A747" s="1145"/>
      <c r="B747" s="1145"/>
      <c r="C747" s="1135" t="s">
        <v>1057</v>
      </c>
      <c r="D747" s="1136">
        <v>0</v>
      </c>
      <c r="E747" s="1136">
        <v>0</v>
      </c>
      <c r="F747" s="1136">
        <v>0</v>
      </c>
      <c r="G747" s="1136">
        <v>0</v>
      </c>
      <c r="H747" s="1145"/>
      <c r="I747" s="1145"/>
      <c r="J747" s="1145"/>
      <c r="K747" s="1145"/>
    </row>
    <row r="748" spans="1:11" ht="14.1" customHeight="1" x14ac:dyDescent="0.25">
      <c r="A748" s="1145"/>
      <c r="B748" s="1145"/>
      <c r="C748" s="1135" t="s">
        <v>1058</v>
      </c>
      <c r="D748" s="1136">
        <v>0</v>
      </c>
      <c r="E748" s="1136">
        <v>0</v>
      </c>
      <c r="F748" s="1136">
        <v>0</v>
      </c>
      <c r="G748" s="1136">
        <v>0</v>
      </c>
      <c r="H748" s="1145"/>
      <c r="I748" s="1145"/>
      <c r="J748" s="1145"/>
      <c r="K748" s="1145"/>
    </row>
    <row r="749" spans="1:11" ht="14.1" customHeight="1" x14ac:dyDescent="0.25">
      <c r="A749" s="1145"/>
      <c r="B749" s="1145"/>
      <c r="C749" s="1135" t="s">
        <v>1059</v>
      </c>
      <c r="D749" s="1136">
        <v>0</v>
      </c>
      <c r="E749" s="1136">
        <v>0</v>
      </c>
      <c r="F749" s="1136">
        <v>0</v>
      </c>
      <c r="G749" s="1136">
        <v>0</v>
      </c>
      <c r="H749" s="1145"/>
      <c r="I749" s="1145"/>
      <c r="J749" s="1145"/>
      <c r="K749" s="1145"/>
    </row>
    <row r="750" spans="1:11" ht="14.1" customHeight="1" x14ac:dyDescent="0.25">
      <c r="A750" s="1145"/>
      <c r="B750" s="1145"/>
      <c r="C750" s="1135" t="s">
        <v>1060</v>
      </c>
      <c r="D750" s="1136">
        <v>0</v>
      </c>
      <c r="E750" s="1136">
        <v>0</v>
      </c>
      <c r="F750" s="1136">
        <v>0</v>
      </c>
      <c r="G750" s="1136">
        <v>0</v>
      </c>
      <c r="H750" s="1145"/>
      <c r="I750" s="1145"/>
      <c r="J750" s="1145"/>
      <c r="K750" s="1145"/>
    </row>
    <row r="751" spans="1:11" ht="14.1" customHeight="1" x14ac:dyDescent="0.25">
      <c r="A751" s="1145"/>
      <c r="B751" s="1145"/>
      <c r="C751" s="1135" t="s">
        <v>1063</v>
      </c>
      <c r="D751" s="1136">
        <v>0</v>
      </c>
      <c r="E751" s="1136">
        <v>0</v>
      </c>
      <c r="F751" s="1136">
        <v>0</v>
      </c>
      <c r="G751" s="1136">
        <v>0</v>
      </c>
      <c r="H751" s="1145"/>
      <c r="I751" s="1145"/>
      <c r="J751" s="1145"/>
      <c r="K751" s="1145"/>
    </row>
    <row r="752" spans="1:11" ht="14.1" customHeight="1" x14ac:dyDescent="0.25">
      <c r="A752" s="1145"/>
      <c r="B752" s="1145"/>
      <c r="C752" s="1135" t="s">
        <v>1064</v>
      </c>
      <c r="D752" s="1136">
        <v>0</v>
      </c>
      <c r="E752" s="1136">
        <v>0</v>
      </c>
      <c r="F752" s="1136">
        <v>0</v>
      </c>
      <c r="G752" s="1136">
        <v>0</v>
      </c>
      <c r="H752" s="1145"/>
      <c r="I752" s="1145"/>
      <c r="J752" s="1145"/>
      <c r="K752" s="1145"/>
    </row>
    <row r="753" spans="1:11" ht="14.1" customHeight="1" x14ac:dyDescent="0.25">
      <c r="A753" s="1145"/>
      <c r="B753" s="1145"/>
      <c r="C753" s="1137" t="s">
        <v>572</v>
      </c>
      <c r="D753" s="1136">
        <v>0</v>
      </c>
      <c r="E753" s="1136">
        <v>1200000</v>
      </c>
      <c r="F753" s="1136">
        <v>0</v>
      </c>
      <c r="G753" s="1136">
        <v>0</v>
      </c>
      <c r="H753" s="1145"/>
      <c r="I753" s="1145"/>
      <c r="J753" s="1145"/>
      <c r="K753" s="1145"/>
    </row>
    <row r="754" spans="1:11" ht="27" customHeight="1" x14ac:dyDescent="0.25">
      <c r="A754" s="1145"/>
      <c r="B754" s="1145"/>
      <c r="C754" s="1122" t="s">
        <v>10</v>
      </c>
      <c r="D754" s="1258" t="s">
        <v>1629</v>
      </c>
      <c r="E754" s="1259"/>
      <c r="F754" s="1259"/>
      <c r="G754" s="1259"/>
      <c r="H754" s="1145"/>
      <c r="I754" s="1145"/>
      <c r="J754" s="1145"/>
      <c r="K754" s="1145"/>
    </row>
    <row r="755" spans="1:11" ht="26.1" customHeight="1" x14ac:dyDescent="0.25">
      <c r="A755" s="1145"/>
      <c r="B755" s="1145"/>
      <c r="C755" s="1122" t="s">
        <v>646</v>
      </c>
      <c r="D755" s="1258" t="s">
        <v>1038</v>
      </c>
      <c r="E755" s="1259"/>
      <c r="F755" s="1259"/>
      <c r="G755" s="1259"/>
      <c r="H755" s="1145"/>
      <c r="I755" s="1145"/>
      <c r="J755" s="1145"/>
      <c r="K755" s="1145"/>
    </row>
    <row r="756" spans="1:11" ht="14.1" customHeight="1" x14ac:dyDescent="0.25">
      <c r="A756" s="1145"/>
      <c r="B756" s="1145"/>
      <c r="C756" s="1256" t="s">
        <v>51</v>
      </c>
      <c r="D756" s="1257"/>
      <c r="E756" s="1257"/>
      <c r="F756" s="1257"/>
      <c r="G756" s="1257"/>
      <c r="H756" s="1145"/>
      <c r="I756" s="1145"/>
      <c r="J756" s="1145"/>
      <c r="K756" s="1145"/>
    </row>
    <row r="757" spans="1:11" ht="14.1" customHeight="1" x14ac:dyDescent="0.25">
      <c r="A757" s="1145"/>
      <c r="B757" s="1145"/>
      <c r="C757" s="1128" t="s">
        <v>1863</v>
      </c>
      <c r="D757" s="1256" t="s">
        <v>1864</v>
      </c>
      <c r="E757" s="1257"/>
      <c r="F757" s="1257"/>
      <c r="G757" s="1257"/>
      <c r="H757" s="1145"/>
      <c r="I757" s="1145"/>
      <c r="J757" s="1145"/>
      <c r="K757" s="1145"/>
    </row>
    <row r="758" spans="1:11" ht="14.1" customHeight="1" x14ac:dyDescent="0.25">
      <c r="A758" s="1145"/>
      <c r="B758" s="1145"/>
      <c r="C758" s="1129" t="s">
        <v>1022</v>
      </c>
      <c r="D758" s="1252" t="s">
        <v>1887</v>
      </c>
      <c r="E758" s="1253"/>
      <c r="F758" s="1253"/>
      <c r="G758" s="1253"/>
      <c r="H758" s="1145"/>
      <c r="I758" s="1145"/>
      <c r="J758" s="1145"/>
      <c r="K758" s="1145"/>
    </row>
    <row r="759" spans="1:11" ht="14.1" customHeight="1" x14ac:dyDescent="0.25">
      <c r="A759" s="1145"/>
      <c r="B759" s="1145"/>
      <c r="C759" s="1130" t="s">
        <v>1024</v>
      </c>
      <c r="D759" s="1254" t="s">
        <v>1887</v>
      </c>
      <c r="E759" s="1255"/>
      <c r="F759" s="1255"/>
      <c r="G759" s="1255"/>
      <c r="H759" s="1145"/>
      <c r="I759" s="1145"/>
      <c r="J759" s="1145"/>
      <c r="K759" s="1145"/>
    </row>
    <row r="760" spans="1:11" ht="14.1" customHeight="1" x14ac:dyDescent="0.25">
      <c r="A760" s="1145"/>
      <c r="B760" s="1145"/>
      <c r="C760" s="1130" t="s">
        <v>31</v>
      </c>
      <c r="D760" s="1254" t="s">
        <v>318</v>
      </c>
      <c r="E760" s="1255"/>
      <c r="F760" s="1255"/>
      <c r="G760" s="1255"/>
      <c r="H760" s="1145"/>
      <c r="I760" s="1145"/>
      <c r="J760" s="1145"/>
      <c r="K760" s="1145"/>
    </row>
    <row r="761" spans="1:11" ht="15" customHeight="1" x14ac:dyDescent="0.25">
      <c r="A761" s="1145"/>
      <c r="B761" s="1145"/>
      <c r="C761" s="1146"/>
      <c r="D761" s="1132">
        <v>2024</v>
      </c>
      <c r="E761" s="1132">
        <v>2025</v>
      </c>
      <c r="F761" s="1132">
        <v>2026</v>
      </c>
      <c r="G761" s="1132">
        <v>2027</v>
      </c>
      <c r="H761" s="1145"/>
      <c r="I761" s="1145"/>
      <c r="J761" s="1145"/>
      <c r="K761" s="1145"/>
    </row>
    <row r="762" spans="1:11" ht="15" customHeight="1" x14ac:dyDescent="0.25">
      <c r="A762" s="1145"/>
      <c r="B762" s="1145"/>
      <c r="C762" s="1147"/>
      <c r="D762" s="1134" t="s">
        <v>13</v>
      </c>
      <c r="E762" s="1134" t="s">
        <v>14</v>
      </c>
      <c r="F762" s="1134" t="s">
        <v>14</v>
      </c>
      <c r="G762" s="1134" t="s">
        <v>14</v>
      </c>
      <c r="H762" s="1145"/>
      <c r="I762" s="1145"/>
      <c r="J762" s="1145"/>
      <c r="K762" s="1145"/>
    </row>
    <row r="763" spans="1:11" ht="14.1" customHeight="1" x14ac:dyDescent="0.25">
      <c r="A763" s="1145"/>
      <c r="B763" s="1145"/>
      <c r="C763" s="1123" t="s">
        <v>33</v>
      </c>
      <c r="D763" s="1127" t="s">
        <v>1038</v>
      </c>
      <c r="E763" s="1127" t="s">
        <v>1230</v>
      </c>
      <c r="F763" s="1127" t="s">
        <v>1039</v>
      </c>
      <c r="G763" s="1127" t="s">
        <v>1039</v>
      </c>
      <c r="H763" s="1145"/>
      <c r="I763" s="1145"/>
      <c r="J763" s="1145"/>
      <c r="K763" s="1145"/>
    </row>
    <row r="764" spans="1:11" ht="14.1" customHeight="1" x14ac:dyDescent="0.25">
      <c r="A764" s="1145"/>
      <c r="B764" s="1145"/>
      <c r="C764" s="1123" t="s">
        <v>1029</v>
      </c>
      <c r="D764" s="1127" t="s">
        <v>1038</v>
      </c>
      <c r="E764" s="1127" t="s">
        <v>1665</v>
      </c>
      <c r="F764" s="1127" t="s">
        <v>1039</v>
      </c>
      <c r="G764" s="1127" t="s">
        <v>1039</v>
      </c>
      <c r="H764" s="1145"/>
      <c r="I764" s="1145"/>
      <c r="J764" s="1145"/>
      <c r="K764" s="1145"/>
    </row>
    <row r="765" spans="1:11" ht="14.1" customHeight="1" x14ac:dyDescent="0.25">
      <c r="A765" s="1145"/>
      <c r="B765" s="1145"/>
      <c r="C765" s="1123" t="s">
        <v>1032</v>
      </c>
      <c r="D765" s="1127" t="s">
        <v>1039</v>
      </c>
      <c r="E765" s="1127" t="s">
        <v>1621</v>
      </c>
      <c r="F765" s="1127" t="s">
        <v>1039</v>
      </c>
      <c r="G765" s="1127" t="s">
        <v>1039</v>
      </c>
      <c r="H765" s="1145"/>
      <c r="I765" s="1145"/>
      <c r="J765" s="1145"/>
      <c r="K765" s="1145"/>
    </row>
    <row r="766" spans="1:11" ht="14.1" customHeight="1" x14ac:dyDescent="0.25">
      <c r="A766" s="1145"/>
      <c r="B766" s="1145"/>
      <c r="C766" s="1123" t="s">
        <v>1037</v>
      </c>
      <c r="D766" s="1127" t="s">
        <v>1038</v>
      </c>
      <c r="E766" s="1127" t="s">
        <v>1038</v>
      </c>
      <c r="F766" s="1127" t="s">
        <v>1083</v>
      </c>
      <c r="G766" s="1127" t="s">
        <v>1038</v>
      </c>
      <c r="H766" s="1145"/>
      <c r="I766" s="1145"/>
      <c r="J766" s="1145"/>
      <c r="K766" s="1145"/>
    </row>
    <row r="767" spans="1:11" ht="14.1" customHeight="1" x14ac:dyDescent="0.25">
      <c r="A767" s="1145"/>
      <c r="B767" s="1145"/>
      <c r="C767" s="1123" t="s">
        <v>1042</v>
      </c>
      <c r="D767" s="1127" t="s">
        <v>1038</v>
      </c>
      <c r="E767" s="1127" t="s">
        <v>1038</v>
      </c>
      <c r="F767" s="1127" t="s">
        <v>1083</v>
      </c>
      <c r="G767" s="1127" t="s">
        <v>1038</v>
      </c>
      <c r="H767" s="1145"/>
      <c r="I767" s="1145"/>
      <c r="J767" s="1145"/>
      <c r="K767" s="1145"/>
    </row>
    <row r="768" spans="1:11" ht="14.1" customHeight="1" x14ac:dyDescent="0.25">
      <c r="A768" s="1145"/>
      <c r="B768" s="1145"/>
      <c r="C768" s="1123" t="s">
        <v>39</v>
      </c>
      <c r="D768" s="1127" t="s">
        <v>1038</v>
      </c>
      <c r="E768" s="1127" t="s">
        <v>1038</v>
      </c>
      <c r="F768" s="1127" t="s">
        <v>1083</v>
      </c>
      <c r="G768" s="1127" t="s">
        <v>1038</v>
      </c>
      <c r="H768" s="1145"/>
      <c r="I768" s="1145"/>
      <c r="J768" s="1145"/>
      <c r="K768" s="1145"/>
    </row>
    <row r="769" spans="1:11" ht="14.1" customHeight="1" x14ac:dyDescent="0.25">
      <c r="A769" s="1145"/>
      <c r="B769" s="1145"/>
      <c r="C769" s="1250" t="s">
        <v>1046</v>
      </c>
      <c r="D769" s="1251"/>
      <c r="E769" s="1251"/>
      <c r="F769" s="1251"/>
      <c r="G769" s="1251"/>
      <c r="H769" s="1145"/>
      <c r="I769" s="1145"/>
      <c r="J769" s="1145"/>
      <c r="K769" s="1145"/>
    </row>
    <row r="770" spans="1:11" ht="14.1" customHeight="1" x14ac:dyDescent="0.25">
      <c r="A770" s="1145"/>
      <c r="B770" s="1145"/>
      <c r="C770" s="1146"/>
      <c r="D770" s="1132">
        <v>2024</v>
      </c>
      <c r="E770" s="1132">
        <v>2025</v>
      </c>
      <c r="F770" s="1132">
        <v>2026</v>
      </c>
      <c r="G770" s="1132">
        <v>2027</v>
      </c>
      <c r="H770" s="1145"/>
      <c r="I770" s="1145"/>
      <c r="J770" s="1145"/>
      <c r="K770" s="1145"/>
    </row>
    <row r="771" spans="1:11" ht="14.1" customHeight="1" x14ac:dyDescent="0.25">
      <c r="A771" s="1145"/>
      <c r="B771" s="1145"/>
      <c r="C771" s="1147"/>
      <c r="D771" s="1134" t="s">
        <v>13</v>
      </c>
      <c r="E771" s="1134" t="s">
        <v>14</v>
      </c>
      <c r="F771" s="1134" t="s">
        <v>14</v>
      </c>
      <c r="G771" s="1134" t="s">
        <v>14</v>
      </c>
      <c r="H771" s="1145"/>
      <c r="I771" s="1145"/>
      <c r="J771" s="1145"/>
      <c r="K771" s="1145"/>
    </row>
    <row r="772" spans="1:11" ht="14.1" customHeight="1" x14ac:dyDescent="0.25">
      <c r="A772" s="1145"/>
      <c r="B772" s="1145"/>
      <c r="C772" s="1135" t="s">
        <v>1047</v>
      </c>
      <c r="D772" s="1144" t="s">
        <v>1038</v>
      </c>
      <c r="E772" s="1136">
        <v>0</v>
      </c>
      <c r="F772" s="1136">
        <v>0</v>
      </c>
      <c r="G772" s="1136">
        <v>0</v>
      </c>
      <c r="H772" s="1145"/>
      <c r="I772" s="1145"/>
      <c r="J772" s="1145"/>
      <c r="K772" s="1145"/>
    </row>
    <row r="773" spans="1:11" ht="14.1" customHeight="1" x14ac:dyDescent="0.25">
      <c r="A773" s="1145"/>
      <c r="B773" s="1145"/>
      <c r="C773" s="1135" t="s">
        <v>1048</v>
      </c>
      <c r="D773" s="1144" t="s">
        <v>1038</v>
      </c>
      <c r="E773" s="1136">
        <v>0</v>
      </c>
      <c r="F773" s="1136">
        <v>0</v>
      </c>
      <c r="G773" s="1136">
        <v>0</v>
      </c>
      <c r="H773" s="1145"/>
      <c r="I773" s="1145"/>
      <c r="J773" s="1145"/>
      <c r="K773" s="1145"/>
    </row>
    <row r="774" spans="1:11" ht="14.1" customHeight="1" x14ac:dyDescent="0.25">
      <c r="A774" s="1145"/>
      <c r="B774" s="1145"/>
      <c r="C774" s="1135" t="s">
        <v>1049</v>
      </c>
      <c r="D774" s="1144" t="s">
        <v>1038</v>
      </c>
      <c r="E774" s="1136">
        <v>0</v>
      </c>
      <c r="F774" s="1136">
        <v>0</v>
      </c>
      <c r="G774" s="1136">
        <v>0</v>
      </c>
      <c r="H774" s="1145"/>
      <c r="I774" s="1145"/>
      <c r="J774" s="1145"/>
      <c r="K774" s="1145"/>
    </row>
    <row r="775" spans="1:11" ht="14.1" customHeight="1" x14ac:dyDescent="0.25">
      <c r="A775" s="1145"/>
      <c r="B775" s="1145"/>
      <c r="C775" s="1135" t="s">
        <v>1050</v>
      </c>
      <c r="D775" s="1144" t="s">
        <v>1038</v>
      </c>
      <c r="E775" s="1136">
        <v>0</v>
      </c>
      <c r="F775" s="1136">
        <v>0</v>
      </c>
      <c r="G775" s="1136">
        <v>0</v>
      </c>
      <c r="H775" s="1145"/>
      <c r="I775" s="1145"/>
      <c r="J775" s="1145"/>
      <c r="K775" s="1145"/>
    </row>
    <row r="776" spans="1:11" ht="14.1" customHeight="1" x14ac:dyDescent="0.25">
      <c r="A776" s="1145"/>
      <c r="B776" s="1145"/>
      <c r="C776" s="1135" t="s">
        <v>1048</v>
      </c>
      <c r="D776" s="1144" t="s">
        <v>1038</v>
      </c>
      <c r="E776" s="1136">
        <v>0</v>
      </c>
      <c r="F776" s="1136">
        <v>0</v>
      </c>
      <c r="G776" s="1136">
        <v>0</v>
      </c>
      <c r="H776" s="1145"/>
      <c r="I776" s="1145"/>
      <c r="J776" s="1145"/>
      <c r="K776" s="1145"/>
    </row>
    <row r="777" spans="1:11" ht="14.1" customHeight="1" x14ac:dyDescent="0.25">
      <c r="A777" s="1145"/>
      <c r="B777" s="1145"/>
      <c r="C777" s="1135" t="s">
        <v>1049</v>
      </c>
      <c r="D777" s="1144" t="s">
        <v>1038</v>
      </c>
      <c r="E777" s="1136">
        <v>0</v>
      </c>
      <c r="F777" s="1136">
        <v>0</v>
      </c>
      <c r="G777" s="1136">
        <v>0</v>
      </c>
      <c r="H777" s="1145"/>
      <c r="I777" s="1145"/>
      <c r="J777" s="1145"/>
      <c r="K777" s="1145"/>
    </row>
    <row r="778" spans="1:11" ht="14.1" customHeight="1" x14ac:dyDescent="0.25">
      <c r="A778" s="1145"/>
      <c r="B778" s="1145"/>
      <c r="C778" s="1135" t="s">
        <v>1051</v>
      </c>
      <c r="D778" s="1144" t="s">
        <v>1038</v>
      </c>
      <c r="E778" s="1136">
        <v>0</v>
      </c>
      <c r="F778" s="1136">
        <v>0</v>
      </c>
      <c r="G778" s="1136">
        <v>0</v>
      </c>
      <c r="H778" s="1145"/>
      <c r="I778" s="1145"/>
      <c r="J778" s="1145"/>
      <c r="K778" s="1145"/>
    </row>
    <row r="779" spans="1:11" ht="14.1" customHeight="1" x14ac:dyDescent="0.25">
      <c r="A779" s="1145"/>
      <c r="B779" s="1145"/>
      <c r="C779" s="1135" t="s">
        <v>1048</v>
      </c>
      <c r="D779" s="1144" t="s">
        <v>1038</v>
      </c>
      <c r="E779" s="1136">
        <v>0</v>
      </c>
      <c r="F779" s="1136">
        <v>0</v>
      </c>
      <c r="G779" s="1136">
        <v>0</v>
      </c>
      <c r="H779" s="1145"/>
      <c r="I779" s="1145"/>
      <c r="J779" s="1145"/>
      <c r="K779" s="1145"/>
    </row>
    <row r="780" spans="1:11" ht="14.1" customHeight="1" x14ac:dyDescent="0.25">
      <c r="A780" s="1145"/>
      <c r="B780" s="1145"/>
      <c r="C780" s="1135" t="s">
        <v>1049</v>
      </c>
      <c r="D780" s="1144" t="s">
        <v>1038</v>
      </c>
      <c r="E780" s="1136">
        <v>0</v>
      </c>
      <c r="F780" s="1136">
        <v>0</v>
      </c>
      <c r="G780" s="1136">
        <v>0</v>
      </c>
      <c r="H780" s="1145"/>
      <c r="I780" s="1145"/>
      <c r="J780" s="1145"/>
      <c r="K780" s="1145"/>
    </row>
    <row r="781" spans="1:11" ht="14.1" customHeight="1" x14ac:dyDescent="0.25">
      <c r="A781" s="1145"/>
      <c r="B781" s="1145"/>
      <c r="C781" s="1135" t="s">
        <v>1052</v>
      </c>
      <c r="D781" s="1144" t="s">
        <v>1038</v>
      </c>
      <c r="E781" s="1136">
        <v>0</v>
      </c>
      <c r="F781" s="1136">
        <v>0</v>
      </c>
      <c r="G781" s="1136">
        <v>0</v>
      </c>
      <c r="H781" s="1145"/>
      <c r="I781" s="1145"/>
      <c r="J781" s="1145"/>
      <c r="K781" s="1145"/>
    </row>
    <row r="782" spans="1:11" ht="14.1" customHeight="1" x14ac:dyDescent="0.25">
      <c r="A782" s="1145"/>
      <c r="B782" s="1145"/>
      <c r="C782" s="1135" t="s">
        <v>1048</v>
      </c>
      <c r="D782" s="1144" t="s">
        <v>1038</v>
      </c>
      <c r="E782" s="1136">
        <v>0</v>
      </c>
      <c r="F782" s="1136">
        <v>0</v>
      </c>
      <c r="G782" s="1136">
        <v>0</v>
      </c>
      <c r="H782" s="1145"/>
      <c r="I782" s="1145"/>
      <c r="J782" s="1145"/>
      <c r="K782" s="1145"/>
    </row>
    <row r="783" spans="1:11" ht="14.1" customHeight="1" x14ac:dyDescent="0.25">
      <c r="A783" s="1145"/>
      <c r="B783" s="1145"/>
      <c r="C783" s="1135" t="s">
        <v>1049</v>
      </c>
      <c r="D783" s="1144" t="s">
        <v>1038</v>
      </c>
      <c r="E783" s="1136">
        <v>0</v>
      </c>
      <c r="F783" s="1136">
        <v>0</v>
      </c>
      <c r="G783" s="1136">
        <v>0</v>
      </c>
      <c r="H783" s="1145"/>
      <c r="I783" s="1145"/>
      <c r="J783" s="1145"/>
      <c r="K783" s="1145"/>
    </row>
    <row r="784" spans="1:11" ht="14.1" customHeight="1" x14ac:dyDescent="0.25">
      <c r="A784" s="1145"/>
      <c r="B784" s="1145"/>
      <c r="C784" s="1135" t="s">
        <v>1053</v>
      </c>
      <c r="D784" s="1144" t="s">
        <v>1038</v>
      </c>
      <c r="E784" s="1136">
        <v>0</v>
      </c>
      <c r="F784" s="1136">
        <v>0</v>
      </c>
      <c r="G784" s="1136">
        <v>0</v>
      </c>
      <c r="H784" s="1145"/>
      <c r="I784" s="1145"/>
      <c r="J784" s="1145"/>
      <c r="K784" s="1145"/>
    </row>
    <row r="785" spans="1:11" ht="14.1" customHeight="1" x14ac:dyDescent="0.25">
      <c r="A785" s="1145"/>
      <c r="B785" s="1145"/>
      <c r="C785" s="1135" t="s">
        <v>1048</v>
      </c>
      <c r="D785" s="1144" t="s">
        <v>1038</v>
      </c>
      <c r="E785" s="1136">
        <v>0</v>
      </c>
      <c r="F785" s="1136">
        <v>0</v>
      </c>
      <c r="G785" s="1136">
        <v>0</v>
      </c>
      <c r="H785" s="1145"/>
      <c r="I785" s="1145"/>
      <c r="J785" s="1145"/>
      <c r="K785" s="1145"/>
    </row>
    <row r="786" spans="1:11" ht="14.1" customHeight="1" x14ac:dyDescent="0.25">
      <c r="A786" s="1145"/>
      <c r="B786" s="1145"/>
      <c r="C786" s="1135" t="s">
        <v>1049</v>
      </c>
      <c r="D786" s="1144" t="s">
        <v>1038</v>
      </c>
      <c r="E786" s="1136">
        <v>0</v>
      </c>
      <c r="F786" s="1136">
        <v>0</v>
      </c>
      <c r="G786" s="1136">
        <v>0</v>
      </c>
      <c r="H786" s="1145"/>
      <c r="I786" s="1145"/>
      <c r="J786" s="1145"/>
      <c r="K786" s="1145"/>
    </row>
    <row r="787" spans="1:11" ht="14.1" customHeight="1" x14ac:dyDescent="0.25">
      <c r="A787" s="1145"/>
      <c r="B787" s="1145"/>
      <c r="C787" s="1135" t="s">
        <v>1054</v>
      </c>
      <c r="D787" s="1144" t="s">
        <v>1038</v>
      </c>
      <c r="E787" s="1136">
        <v>0</v>
      </c>
      <c r="F787" s="1136">
        <v>0</v>
      </c>
      <c r="G787" s="1136">
        <v>0</v>
      </c>
      <c r="H787" s="1145"/>
      <c r="I787" s="1145"/>
      <c r="J787" s="1145"/>
      <c r="K787" s="1145"/>
    </row>
    <row r="788" spans="1:11" ht="14.1" customHeight="1" x14ac:dyDescent="0.25">
      <c r="A788" s="1145"/>
      <c r="B788" s="1145"/>
      <c r="C788" s="1135" t="s">
        <v>1048</v>
      </c>
      <c r="D788" s="1144" t="s">
        <v>1038</v>
      </c>
      <c r="E788" s="1136">
        <v>0</v>
      </c>
      <c r="F788" s="1136">
        <v>0</v>
      </c>
      <c r="G788" s="1136">
        <v>0</v>
      </c>
      <c r="H788" s="1145"/>
      <c r="I788" s="1145"/>
      <c r="J788" s="1145"/>
      <c r="K788" s="1145"/>
    </row>
    <row r="789" spans="1:11" ht="14.1" customHeight="1" x14ac:dyDescent="0.25">
      <c r="A789" s="1145"/>
      <c r="B789" s="1145"/>
      <c r="C789" s="1135" t="s">
        <v>1049</v>
      </c>
      <c r="D789" s="1144" t="s">
        <v>1038</v>
      </c>
      <c r="E789" s="1136">
        <v>0</v>
      </c>
      <c r="F789" s="1136">
        <v>0</v>
      </c>
      <c r="G789" s="1136">
        <v>0</v>
      </c>
      <c r="H789" s="1145"/>
      <c r="I789" s="1145"/>
      <c r="J789" s="1145"/>
      <c r="K789" s="1145"/>
    </row>
    <row r="790" spans="1:11" ht="14.1" customHeight="1" x14ac:dyDescent="0.25">
      <c r="A790" s="1145"/>
      <c r="B790" s="1145"/>
      <c r="C790" s="1135" t="s">
        <v>1055</v>
      </c>
      <c r="D790" s="1144" t="s">
        <v>1038</v>
      </c>
      <c r="E790" s="1136">
        <v>0</v>
      </c>
      <c r="F790" s="1136">
        <v>0</v>
      </c>
      <c r="G790" s="1136">
        <v>0</v>
      </c>
      <c r="H790" s="1145"/>
      <c r="I790" s="1145"/>
      <c r="J790" s="1145"/>
      <c r="K790" s="1145"/>
    </row>
    <row r="791" spans="1:11" ht="14.1" customHeight="1" x14ac:dyDescent="0.25">
      <c r="A791" s="1145"/>
      <c r="B791" s="1145"/>
      <c r="C791" s="1135" t="s">
        <v>1048</v>
      </c>
      <c r="D791" s="1144" t="s">
        <v>1038</v>
      </c>
      <c r="E791" s="1136">
        <v>0</v>
      </c>
      <c r="F791" s="1136">
        <v>0</v>
      </c>
      <c r="G791" s="1136">
        <v>0</v>
      </c>
      <c r="H791" s="1145"/>
      <c r="I791" s="1145"/>
      <c r="J791" s="1145"/>
      <c r="K791" s="1145"/>
    </row>
    <row r="792" spans="1:11" ht="14.1" customHeight="1" x14ac:dyDescent="0.25">
      <c r="A792" s="1145"/>
      <c r="B792" s="1145"/>
      <c r="C792" s="1135" t="s">
        <v>1049</v>
      </c>
      <c r="D792" s="1144" t="s">
        <v>1038</v>
      </c>
      <c r="E792" s="1136">
        <v>0</v>
      </c>
      <c r="F792" s="1136">
        <v>0</v>
      </c>
      <c r="G792" s="1136">
        <v>0</v>
      </c>
      <c r="H792" s="1145"/>
      <c r="I792" s="1145"/>
      <c r="J792" s="1145"/>
      <c r="K792" s="1145"/>
    </row>
    <row r="793" spans="1:11" ht="14.1" customHeight="1" x14ac:dyDescent="0.25">
      <c r="A793" s="1145"/>
      <c r="B793" s="1145"/>
      <c r="C793" s="1135" t="s">
        <v>1056</v>
      </c>
      <c r="D793" s="1144" t="s">
        <v>1038</v>
      </c>
      <c r="E793" s="1136">
        <v>0</v>
      </c>
      <c r="F793" s="1136">
        <v>0</v>
      </c>
      <c r="G793" s="1136">
        <v>0</v>
      </c>
      <c r="H793" s="1145"/>
      <c r="I793" s="1145"/>
      <c r="J793" s="1145"/>
      <c r="K793" s="1145"/>
    </row>
    <row r="794" spans="1:11" ht="14.1" customHeight="1" x14ac:dyDescent="0.25">
      <c r="A794" s="1145"/>
      <c r="B794" s="1145"/>
      <c r="C794" s="1135" t="s">
        <v>1048</v>
      </c>
      <c r="D794" s="1144" t="s">
        <v>1038</v>
      </c>
      <c r="E794" s="1136">
        <v>0</v>
      </c>
      <c r="F794" s="1136">
        <v>0</v>
      </c>
      <c r="G794" s="1136">
        <v>0</v>
      </c>
      <c r="H794" s="1145"/>
      <c r="I794" s="1145"/>
      <c r="J794" s="1145"/>
      <c r="K794" s="1145"/>
    </row>
    <row r="795" spans="1:11" ht="14.1" customHeight="1" x14ac:dyDescent="0.25">
      <c r="A795" s="1145"/>
      <c r="B795" s="1145"/>
      <c r="C795" s="1135" t="s">
        <v>1057</v>
      </c>
      <c r="D795" s="1144" t="s">
        <v>1038</v>
      </c>
      <c r="E795" s="1136">
        <v>0</v>
      </c>
      <c r="F795" s="1136">
        <v>0</v>
      </c>
      <c r="G795" s="1136">
        <v>0</v>
      </c>
      <c r="H795" s="1145"/>
      <c r="I795" s="1145"/>
      <c r="J795" s="1145"/>
      <c r="K795" s="1145"/>
    </row>
    <row r="796" spans="1:11" ht="14.1" customHeight="1" x14ac:dyDescent="0.25">
      <c r="A796" s="1145"/>
      <c r="B796" s="1145"/>
      <c r="C796" s="1135" t="s">
        <v>1058</v>
      </c>
      <c r="D796" s="1144" t="s">
        <v>1038</v>
      </c>
      <c r="E796" s="1136">
        <v>0</v>
      </c>
      <c r="F796" s="1136">
        <v>0</v>
      </c>
      <c r="G796" s="1136">
        <v>0</v>
      </c>
      <c r="H796" s="1145"/>
      <c r="I796" s="1145"/>
      <c r="J796" s="1145"/>
      <c r="K796" s="1145"/>
    </row>
    <row r="797" spans="1:11" ht="14.1" customHeight="1" x14ac:dyDescent="0.25">
      <c r="A797" s="1145"/>
      <c r="B797" s="1145"/>
      <c r="C797" s="1135" t="s">
        <v>1059</v>
      </c>
      <c r="D797" s="1144" t="s">
        <v>1038</v>
      </c>
      <c r="E797" s="1136">
        <v>0</v>
      </c>
      <c r="F797" s="1136">
        <v>0</v>
      </c>
      <c r="G797" s="1136">
        <v>0</v>
      </c>
      <c r="H797" s="1145"/>
      <c r="I797" s="1145"/>
      <c r="J797" s="1145"/>
      <c r="K797" s="1145"/>
    </row>
    <row r="798" spans="1:11" ht="14.1" customHeight="1" x14ac:dyDescent="0.25">
      <c r="A798" s="1145"/>
      <c r="B798" s="1145"/>
      <c r="C798" s="1135" t="s">
        <v>1060</v>
      </c>
      <c r="D798" s="1144" t="s">
        <v>1038</v>
      </c>
      <c r="E798" s="1136">
        <v>0</v>
      </c>
      <c r="F798" s="1136">
        <v>0</v>
      </c>
      <c r="G798" s="1136">
        <v>0</v>
      </c>
      <c r="H798" s="1145"/>
      <c r="I798" s="1145"/>
      <c r="J798" s="1145"/>
      <c r="K798" s="1145"/>
    </row>
    <row r="799" spans="1:11" ht="14.1" customHeight="1" x14ac:dyDescent="0.25">
      <c r="A799" s="1145"/>
      <c r="B799" s="1145"/>
      <c r="C799" s="1135" t="s">
        <v>1061</v>
      </c>
      <c r="D799" s="1144" t="s">
        <v>1038</v>
      </c>
      <c r="E799" s="1136">
        <v>1200000</v>
      </c>
      <c r="F799" s="1136">
        <v>0</v>
      </c>
      <c r="G799" s="1136">
        <v>0</v>
      </c>
      <c r="H799" s="1145"/>
      <c r="I799" s="1145"/>
      <c r="J799" s="1145"/>
      <c r="K799" s="1145"/>
    </row>
    <row r="800" spans="1:11" ht="14.1" customHeight="1" x14ac:dyDescent="0.25">
      <c r="A800" s="1145"/>
      <c r="B800" s="1145"/>
      <c r="C800" s="1135" t="s">
        <v>1048</v>
      </c>
      <c r="D800" s="1144" t="s">
        <v>1038</v>
      </c>
      <c r="E800" s="1136">
        <v>1200000</v>
      </c>
      <c r="F800" s="1136">
        <v>0</v>
      </c>
      <c r="G800" s="1136">
        <v>0</v>
      </c>
      <c r="H800" s="1145"/>
      <c r="I800" s="1145"/>
      <c r="J800" s="1145"/>
      <c r="K800" s="1145"/>
    </row>
    <row r="801" spans="1:11" ht="14.1" customHeight="1" x14ac:dyDescent="0.25">
      <c r="A801" s="1145"/>
      <c r="B801" s="1145"/>
      <c r="C801" s="1135" t="s">
        <v>1057</v>
      </c>
      <c r="D801" s="1144" t="s">
        <v>1038</v>
      </c>
      <c r="E801" s="1136">
        <v>0</v>
      </c>
      <c r="F801" s="1136">
        <v>0</v>
      </c>
      <c r="G801" s="1136">
        <v>0</v>
      </c>
      <c r="H801" s="1145"/>
      <c r="I801" s="1145"/>
      <c r="J801" s="1145"/>
      <c r="K801" s="1145"/>
    </row>
    <row r="802" spans="1:11" ht="14.1" customHeight="1" x14ac:dyDescent="0.25">
      <c r="A802" s="1145"/>
      <c r="B802" s="1145"/>
      <c r="C802" s="1135" t="s">
        <v>1058</v>
      </c>
      <c r="D802" s="1144" t="s">
        <v>1038</v>
      </c>
      <c r="E802" s="1136">
        <v>0</v>
      </c>
      <c r="F802" s="1136">
        <v>0</v>
      </c>
      <c r="G802" s="1136">
        <v>0</v>
      </c>
      <c r="H802" s="1145"/>
      <c r="I802" s="1145"/>
      <c r="J802" s="1145"/>
      <c r="K802" s="1145"/>
    </row>
    <row r="803" spans="1:11" ht="14.1" customHeight="1" x14ac:dyDescent="0.25">
      <c r="A803" s="1145"/>
      <c r="B803" s="1145"/>
      <c r="C803" s="1135" t="s">
        <v>1059</v>
      </c>
      <c r="D803" s="1144" t="s">
        <v>1038</v>
      </c>
      <c r="E803" s="1136">
        <v>0</v>
      </c>
      <c r="F803" s="1136">
        <v>0</v>
      </c>
      <c r="G803" s="1136">
        <v>0</v>
      </c>
      <c r="H803" s="1145"/>
      <c r="I803" s="1145"/>
      <c r="J803" s="1145"/>
      <c r="K803" s="1145"/>
    </row>
    <row r="804" spans="1:11" ht="14.1" customHeight="1" x14ac:dyDescent="0.25">
      <c r="A804" s="1145"/>
      <c r="B804" s="1145"/>
      <c r="C804" s="1135" t="s">
        <v>1060</v>
      </c>
      <c r="D804" s="1144" t="s">
        <v>1038</v>
      </c>
      <c r="E804" s="1136">
        <v>0</v>
      </c>
      <c r="F804" s="1136">
        <v>0</v>
      </c>
      <c r="G804" s="1136">
        <v>0</v>
      </c>
      <c r="H804" s="1145"/>
      <c r="I804" s="1145"/>
      <c r="J804" s="1145"/>
      <c r="K804" s="1145"/>
    </row>
    <row r="805" spans="1:11" ht="14.1" customHeight="1" x14ac:dyDescent="0.25">
      <c r="A805" s="1145"/>
      <c r="B805" s="1145"/>
      <c r="C805" s="1135" t="s">
        <v>1062</v>
      </c>
      <c r="D805" s="1144" t="s">
        <v>1038</v>
      </c>
      <c r="E805" s="1136">
        <v>0</v>
      </c>
      <c r="F805" s="1136">
        <v>0</v>
      </c>
      <c r="G805" s="1136">
        <v>0</v>
      </c>
      <c r="H805" s="1145"/>
      <c r="I805" s="1145"/>
      <c r="J805" s="1145"/>
      <c r="K805" s="1145"/>
    </row>
    <row r="806" spans="1:11" ht="14.1" customHeight="1" x14ac:dyDescent="0.25">
      <c r="A806" s="1145"/>
      <c r="B806" s="1145"/>
      <c r="C806" s="1135" t="s">
        <v>1048</v>
      </c>
      <c r="D806" s="1144" t="s">
        <v>1038</v>
      </c>
      <c r="E806" s="1136">
        <v>0</v>
      </c>
      <c r="F806" s="1136">
        <v>0</v>
      </c>
      <c r="G806" s="1136">
        <v>0</v>
      </c>
      <c r="H806" s="1145"/>
      <c r="I806" s="1145"/>
      <c r="J806" s="1145"/>
      <c r="K806" s="1145"/>
    </row>
    <row r="807" spans="1:11" ht="14.1" customHeight="1" x14ac:dyDescent="0.25">
      <c r="A807" s="1145"/>
      <c r="B807" s="1145"/>
      <c r="C807" s="1135" t="s">
        <v>1057</v>
      </c>
      <c r="D807" s="1144" t="s">
        <v>1038</v>
      </c>
      <c r="E807" s="1136">
        <v>0</v>
      </c>
      <c r="F807" s="1136">
        <v>0</v>
      </c>
      <c r="G807" s="1136">
        <v>0</v>
      </c>
      <c r="H807" s="1145"/>
      <c r="I807" s="1145"/>
      <c r="J807" s="1145"/>
      <c r="K807" s="1145"/>
    </row>
    <row r="808" spans="1:11" ht="14.1" customHeight="1" x14ac:dyDescent="0.25">
      <c r="A808" s="1145"/>
      <c r="B808" s="1145"/>
      <c r="C808" s="1135" t="s">
        <v>1058</v>
      </c>
      <c r="D808" s="1144" t="s">
        <v>1038</v>
      </c>
      <c r="E808" s="1136">
        <v>0</v>
      </c>
      <c r="F808" s="1136">
        <v>0</v>
      </c>
      <c r="G808" s="1136">
        <v>0</v>
      </c>
      <c r="H808" s="1145"/>
      <c r="I808" s="1145"/>
      <c r="J808" s="1145"/>
      <c r="K808" s="1145"/>
    </row>
    <row r="809" spans="1:11" ht="14.1" customHeight="1" x14ac:dyDescent="0.25">
      <c r="A809" s="1145"/>
      <c r="B809" s="1145"/>
      <c r="C809" s="1135" t="s">
        <v>1059</v>
      </c>
      <c r="D809" s="1144" t="s">
        <v>1038</v>
      </c>
      <c r="E809" s="1136">
        <v>0</v>
      </c>
      <c r="F809" s="1136">
        <v>0</v>
      </c>
      <c r="G809" s="1136">
        <v>0</v>
      </c>
      <c r="H809" s="1145"/>
      <c r="I809" s="1145"/>
      <c r="J809" s="1145"/>
      <c r="K809" s="1145"/>
    </row>
    <row r="810" spans="1:11" ht="14.1" customHeight="1" x14ac:dyDescent="0.25">
      <c r="A810" s="1145"/>
      <c r="B810" s="1145"/>
      <c r="C810" s="1135" t="s">
        <v>1060</v>
      </c>
      <c r="D810" s="1144" t="s">
        <v>1038</v>
      </c>
      <c r="E810" s="1136">
        <v>0</v>
      </c>
      <c r="F810" s="1136">
        <v>0</v>
      </c>
      <c r="G810" s="1136">
        <v>0</v>
      </c>
      <c r="H810" s="1145"/>
      <c r="I810" s="1145"/>
      <c r="J810" s="1145"/>
      <c r="K810" s="1145"/>
    </row>
    <row r="811" spans="1:11" ht="14.1" customHeight="1" x14ac:dyDescent="0.25">
      <c r="A811" s="1145"/>
      <c r="B811" s="1145"/>
      <c r="C811" s="1135" t="s">
        <v>1063</v>
      </c>
      <c r="D811" s="1144" t="s">
        <v>1038</v>
      </c>
      <c r="E811" s="1136">
        <v>0</v>
      </c>
      <c r="F811" s="1136">
        <v>0</v>
      </c>
      <c r="G811" s="1136">
        <v>0</v>
      </c>
      <c r="H811" s="1145"/>
      <c r="I811" s="1145"/>
      <c r="J811" s="1145"/>
      <c r="K811" s="1145"/>
    </row>
    <row r="812" spans="1:11" ht="14.1" customHeight="1" x14ac:dyDescent="0.25">
      <c r="A812" s="1145"/>
      <c r="B812" s="1145"/>
      <c r="C812" s="1135" t="s">
        <v>1064</v>
      </c>
      <c r="D812" s="1144" t="s">
        <v>1038</v>
      </c>
      <c r="E812" s="1136">
        <v>0</v>
      </c>
      <c r="F812" s="1136">
        <v>0</v>
      </c>
      <c r="G812" s="1136">
        <v>0</v>
      </c>
      <c r="H812" s="1145"/>
      <c r="I812" s="1145"/>
      <c r="J812" s="1145"/>
      <c r="K812" s="1145"/>
    </row>
    <row r="813" spans="1:11" ht="14.1" customHeight="1" x14ac:dyDescent="0.25">
      <c r="A813" s="1145"/>
      <c r="B813" s="1145"/>
      <c r="C813" s="1137" t="s">
        <v>572</v>
      </c>
      <c r="D813" s="1136">
        <v>0</v>
      </c>
      <c r="E813" s="1136">
        <v>1200000</v>
      </c>
      <c r="F813" s="1136">
        <v>0</v>
      </c>
      <c r="G813" s="1136">
        <v>0</v>
      </c>
      <c r="H813" s="1145"/>
      <c r="I813" s="1145"/>
      <c r="J813" s="1145"/>
      <c r="K813" s="1145"/>
    </row>
    <row r="814" spans="1:11" ht="15" customHeight="1" x14ac:dyDescent="0.25">
      <c r="A814" s="1145"/>
      <c r="B814" s="1145"/>
      <c r="C814" s="1138" t="s">
        <v>1038</v>
      </c>
      <c r="D814" s="1139" t="s">
        <v>1038</v>
      </c>
      <c r="E814" s="1139" t="s">
        <v>1038</v>
      </c>
      <c r="F814" s="1139" t="s">
        <v>1038</v>
      </c>
      <c r="G814" s="1139" t="s">
        <v>1038</v>
      </c>
      <c r="H814" s="1145"/>
      <c r="I814" s="1145"/>
      <c r="J814" s="1145"/>
      <c r="K814" s="1145"/>
    </row>
    <row r="815" spans="1:11" ht="15" customHeight="1" x14ac:dyDescent="0.25">
      <c r="A815" s="1145"/>
      <c r="B815" s="1145"/>
      <c r="C815" s="1122" t="s">
        <v>1154</v>
      </c>
      <c r="D815" s="1140">
        <v>0</v>
      </c>
      <c r="E815" s="1140">
        <v>448200000</v>
      </c>
      <c r="F815" s="1140">
        <v>478200000</v>
      </c>
      <c r="G815" s="1140">
        <v>478200000</v>
      </c>
      <c r="H815" s="1145"/>
      <c r="I815" s="1145"/>
      <c r="J815" s="1145"/>
      <c r="K815" s="1145"/>
    </row>
    <row r="816" spans="1:11" ht="15" customHeight="1" x14ac:dyDescent="0.25">
      <c r="A816" s="1145"/>
      <c r="B816" s="1145"/>
      <c r="C816" s="1123" t="s">
        <v>1047</v>
      </c>
      <c r="D816" s="1141">
        <v>0</v>
      </c>
      <c r="E816" s="1141">
        <v>213500000</v>
      </c>
      <c r="F816" s="1141">
        <v>213500000</v>
      </c>
      <c r="G816" s="1141">
        <v>213500000</v>
      </c>
      <c r="H816" s="1145"/>
      <c r="I816" s="1145"/>
      <c r="J816" s="1145"/>
      <c r="K816" s="1145"/>
    </row>
    <row r="817" spans="1:11" ht="15" customHeight="1" x14ac:dyDescent="0.25">
      <c r="A817" s="1145"/>
      <c r="B817" s="1145"/>
      <c r="C817" s="1123" t="s">
        <v>1048</v>
      </c>
      <c r="D817" s="1141">
        <v>0</v>
      </c>
      <c r="E817" s="1141">
        <v>213500000</v>
      </c>
      <c r="F817" s="1141">
        <v>213500000</v>
      </c>
      <c r="G817" s="1141">
        <v>213500000</v>
      </c>
      <c r="H817" s="1145"/>
      <c r="I817" s="1145"/>
      <c r="J817" s="1145"/>
      <c r="K817" s="1145"/>
    </row>
    <row r="818" spans="1:11" ht="15" customHeight="1" x14ac:dyDescent="0.25">
      <c r="A818" s="1145"/>
      <c r="B818" s="1145"/>
      <c r="C818" s="1123" t="s">
        <v>1049</v>
      </c>
      <c r="D818" s="1141">
        <v>0</v>
      </c>
      <c r="E818" s="1141">
        <v>0</v>
      </c>
      <c r="F818" s="1141">
        <v>0</v>
      </c>
      <c r="G818" s="1141">
        <v>0</v>
      </c>
      <c r="H818" s="1145"/>
      <c r="I818" s="1145"/>
      <c r="J818" s="1145"/>
      <c r="K818" s="1145"/>
    </row>
    <row r="819" spans="1:11" ht="15" customHeight="1" x14ac:dyDescent="0.25">
      <c r="A819" s="1145"/>
      <c r="B819" s="1145"/>
      <c r="C819" s="1123" t="s">
        <v>1050</v>
      </c>
      <c r="D819" s="1141">
        <v>0</v>
      </c>
      <c r="E819" s="1141">
        <v>44700000</v>
      </c>
      <c r="F819" s="1141">
        <v>44700000</v>
      </c>
      <c r="G819" s="1141">
        <v>44700000</v>
      </c>
      <c r="H819" s="1145"/>
      <c r="I819" s="1145"/>
      <c r="J819" s="1145"/>
      <c r="K819" s="1145"/>
    </row>
    <row r="820" spans="1:11" ht="15" customHeight="1" x14ac:dyDescent="0.25">
      <c r="A820" s="1145"/>
      <c r="B820" s="1145"/>
      <c r="C820" s="1123" t="s">
        <v>1048</v>
      </c>
      <c r="D820" s="1141">
        <v>0</v>
      </c>
      <c r="E820" s="1141">
        <v>44700000</v>
      </c>
      <c r="F820" s="1141">
        <v>44700000</v>
      </c>
      <c r="G820" s="1141">
        <v>44700000</v>
      </c>
      <c r="H820" s="1145"/>
      <c r="I820" s="1145"/>
      <c r="J820" s="1145"/>
      <c r="K820" s="1145"/>
    </row>
    <row r="821" spans="1:11" ht="15" customHeight="1" x14ac:dyDescent="0.25">
      <c r="A821" s="1145"/>
      <c r="B821" s="1145"/>
      <c r="C821" s="1123" t="s">
        <v>1049</v>
      </c>
      <c r="D821" s="1141">
        <v>0</v>
      </c>
      <c r="E821" s="1141">
        <v>0</v>
      </c>
      <c r="F821" s="1141">
        <v>0</v>
      </c>
      <c r="G821" s="1141">
        <v>0</v>
      </c>
      <c r="H821" s="1145"/>
      <c r="I821" s="1145"/>
      <c r="J821" s="1145"/>
      <c r="K821" s="1145"/>
    </row>
    <row r="822" spans="1:11" ht="15" customHeight="1" x14ac:dyDescent="0.25">
      <c r="A822" s="1145"/>
      <c r="B822" s="1145"/>
      <c r="C822" s="1123" t="s">
        <v>1051</v>
      </c>
      <c r="D822" s="1141">
        <v>0</v>
      </c>
      <c r="E822" s="1141">
        <v>79700000</v>
      </c>
      <c r="F822" s="1141">
        <v>49700000</v>
      </c>
      <c r="G822" s="1141">
        <v>49700000</v>
      </c>
      <c r="H822" s="1145"/>
      <c r="I822" s="1145"/>
      <c r="J822" s="1145"/>
      <c r="K822" s="1145"/>
    </row>
    <row r="823" spans="1:11" ht="15" customHeight="1" x14ac:dyDescent="0.25">
      <c r="A823" s="1145"/>
      <c r="B823" s="1145"/>
      <c r="C823" s="1123" t="s">
        <v>1048</v>
      </c>
      <c r="D823" s="1141">
        <v>0</v>
      </c>
      <c r="E823" s="1141">
        <v>74700000</v>
      </c>
      <c r="F823" s="1141">
        <v>44700000</v>
      </c>
      <c r="G823" s="1141">
        <v>44700000</v>
      </c>
      <c r="H823" s="1145"/>
      <c r="I823" s="1145"/>
      <c r="J823" s="1145"/>
      <c r="K823" s="1145"/>
    </row>
    <row r="824" spans="1:11" ht="15" customHeight="1" x14ac:dyDescent="0.25">
      <c r="A824" s="1145"/>
      <c r="B824" s="1145"/>
      <c r="C824" s="1123" t="s">
        <v>1049</v>
      </c>
      <c r="D824" s="1141">
        <v>0</v>
      </c>
      <c r="E824" s="1141">
        <v>5000000</v>
      </c>
      <c r="F824" s="1141">
        <v>5000000</v>
      </c>
      <c r="G824" s="1141">
        <v>5000000</v>
      </c>
      <c r="H824" s="1145"/>
      <c r="I824" s="1145"/>
      <c r="J824" s="1145"/>
      <c r="K824" s="1145"/>
    </row>
    <row r="825" spans="1:11" ht="15" customHeight="1" x14ac:dyDescent="0.25">
      <c r="A825" s="1145"/>
      <c r="B825" s="1145"/>
      <c r="C825" s="1123" t="s">
        <v>1052</v>
      </c>
      <c r="D825" s="1141">
        <v>0</v>
      </c>
      <c r="E825" s="1141">
        <v>0</v>
      </c>
      <c r="F825" s="1141">
        <v>0</v>
      </c>
      <c r="G825" s="1141">
        <v>0</v>
      </c>
      <c r="H825" s="1145"/>
      <c r="I825" s="1145"/>
      <c r="J825" s="1145"/>
      <c r="K825" s="1145"/>
    </row>
    <row r="826" spans="1:11" ht="15" customHeight="1" x14ac:dyDescent="0.25">
      <c r="A826" s="1145"/>
      <c r="B826" s="1145"/>
      <c r="C826" s="1123" t="s">
        <v>1048</v>
      </c>
      <c r="D826" s="1141">
        <v>0</v>
      </c>
      <c r="E826" s="1141">
        <v>0</v>
      </c>
      <c r="F826" s="1141">
        <v>0</v>
      </c>
      <c r="G826" s="1141">
        <v>0</v>
      </c>
      <c r="H826" s="1145"/>
      <c r="I826" s="1145"/>
      <c r="J826" s="1145"/>
      <c r="K826" s="1145"/>
    </row>
    <row r="827" spans="1:11" ht="15" customHeight="1" x14ac:dyDescent="0.25">
      <c r="A827" s="1145"/>
      <c r="B827" s="1145"/>
      <c r="C827" s="1123" t="s">
        <v>1049</v>
      </c>
      <c r="D827" s="1141">
        <v>0</v>
      </c>
      <c r="E827" s="1141">
        <v>0</v>
      </c>
      <c r="F827" s="1141">
        <v>0</v>
      </c>
      <c r="G827" s="1141">
        <v>0</v>
      </c>
      <c r="H827" s="1145"/>
      <c r="I827" s="1145"/>
      <c r="J827" s="1145"/>
      <c r="K827" s="1145"/>
    </row>
    <row r="828" spans="1:11" ht="20.100000000000001" customHeight="1" x14ac:dyDescent="0.25">
      <c r="A828" s="1145"/>
      <c r="B828" s="1145"/>
      <c r="C828" s="1123" t="s">
        <v>1155</v>
      </c>
      <c r="D828" s="1142">
        <v>0</v>
      </c>
      <c r="E828" s="1142">
        <v>0</v>
      </c>
      <c r="F828" s="1142">
        <v>0</v>
      </c>
      <c r="G828" s="1142">
        <v>0</v>
      </c>
      <c r="H828" s="1145"/>
      <c r="I828" s="1145"/>
      <c r="J828" s="1145"/>
      <c r="K828" s="1145"/>
    </row>
    <row r="829" spans="1:11" ht="15" customHeight="1" x14ac:dyDescent="0.25">
      <c r="A829" s="1145"/>
      <c r="B829" s="1145"/>
      <c r="C829" s="1123" t="s">
        <v>1048</v>
      </c>
      <c r="D829" s="1141">
        <v>0</v>
      </c>
      <c r="E829" s="1141">
        <v>0</v>
      </c>
      <c r="F829" s="1141">
        <v>0</v>
      </c>
      <c r="G829" s="1141">
        <v>0</v>
      </c>
      <c r="H829" s="1145"/>
      <c r="I829" s="1145"/>
      <c r="J829" s="1145"/>
      <c r="K829" s="1145"/>
    </row>
    <row r="830" spans="1:11" ht="15" customHeight="1" x14ac:dyDescent="0.25">
      <c r="A830" s="1145"/>
      <c r="B830" s="1145"/>
      <c r="C830" s="1123" t="s">
        <v>1049</v>
      </c>
      <c r="D830" s="1141">
        <v>0</v>
      </c>
      <c r="E830" s="1141">
        <v>0</v>
      </c>
      <c r="F830" s="1141">
        <v>0</v>
      </c>
      <c r="G830" s="1141">
        <v>0</v>
      </c>
      <c r="H830" s="1145"/>
      <c r="I830" s="1145"/>
      <c r="J830" s="1145"/>
      <c r="K830" s="1145"/>
    </row>
    <row r="831" spans="1:11" ht="15" customHeight="1" x14ac:dyDescent="0.25">
      <c r="A831" s="1145"/>
      <c r="B831" s="1145"/>
      <c r="C831" s="1123" t="s">
        <v>1054</v>
      </c>
      <c r="D831" s="1141">
        <v>0</v>
      </c>
      <c r="E831" s="1141">
        <v>0</v>
      </c>
      <c r="F831" s="1141">
        <v>0</v>
      </c>
      <c r="G831" s="1141">
        <v>0</v>
      </c>
      <c r="H831" s="1145"/>
      <c r="I831" s="1145"/>
      <c r="J831" s="1145"/>
      <c r="K831" s="1145"/>
    </row>
    <row r="832" spans="1:11" ht="15" customHeight="1" x14ac:dyDescent="0.25">
      <c r="A832" s="1145"/>
      <c r="B832" s="1145"/>
      <c r="C832" s="1123" t="s">
        <v>1048</v>
      </c>
      <c r="D832" s="1141">
        <v>0</v>
      </c>
      <c r="E832" s="1141">
        <v>0</v>
      </c>
      <c r="F832" s="1141">
        <v>0</v>
      </c>
      <c r="G832" s="1141">
        <v>0</v>
      </c>
      <c r="H832" s="1145"/>
      <c r="I832" s="1145"/>
      <c r="J832" s="1145"/>
      <c r="K832" s="1145"/>
    </row>
    <row r="833" spans="1:11" ht="15" customHeight="1" x14ac:dyDescent="0.25">
      <c r="A833" s="1145"/>
      <c r="B833" s="1145"/>
      <c r="C833" s="1123" t="s">
        <v>1049</v>
      </c>
      <c r="D833" s="1141">
        <v>0</v>
      </c>
      <c r="E833" s="1141">
        <v>0</v>
      </c>
      <c r="F833" s="1141">
        <v>0</v>
      </c>
      <c r="G833" s="1141">
        <v>0</v>
      </c>
      <c r="H833" s="1145"/>
      <c r="I833" s="1145"/>
      <c r="J833" s="1145"/>
      <c r="K833" s="1145"/>
    </row>
    <row r="834" spans="1:11" ht="15" customHeight="1" x14ac:dyDescent="0.25">
      <c r="A834" s="1145"/>
      <c r="B834" s="1145"/>
      <c r="C834" s="1123" t="s">
        <v>1055</v>
      </c>
      <c r="D834" s="1141">
        <v>0</v>
      </c>
      <c r="E834" s="1141">
        <v>300000</v>
      </c>
      <c r="F834" s="1141">
        <v>300000</v>
      </c>
      <c r="G834" s="1141">
        <v>300000</v>
      </c>
      <c r="H834" s="1145"/>
      <c r="I834" s="1145"/>
      <c r="J834" s="1145"/>
      <c r="K834" s="1145"/>
    </row>
    <row r="835" spans="1:11" ht="15" customHeight="1" x14ac:dyDescent="0.25">
      <c r="A835" s="1145"/>
      <c r="B835" s="1145"/>
      <c r="C835" s="1123" t="s">
        <v>1048</v>
      </c>
      <c r="D835" s="1141">
        <v>0</v>
      </c>
      <c r="E835" s="1141">
        <v>300000</v>
      </c>
      <c r="F835" s="1141">
        <v>300000</v>
      </c>
      <c r="G835" s="1141">
        <v>300000</v>
      </c>
      <c r="H835" s="1145"/>
      <c r="I835" s="1145"/>
      <c r="J835" s="1145"/>
      <c r="K835" s="1145"/>
    </row>
    <row r="836" spans="1:11" ht="15" customHeight="1" x14ac:dyDescent="0.25">
      <c r="A836" s="1145"/>
      <c r="B836" s="1145"/>
      <c r="C836" s="1123" t="s">
        <v>1049</v>
      </c>
      <c r="D836" s="1141">
        <v>0</v>
      </c>
      <c r="E836" s="1141">
        <v>0</v>
      </c>
      <c r="F836" s="1141">
        <v>0</v>
      </c>
      <c r="G836" s="1141">
        <v>0</v>
      </c>
      <c r="H836" s="1145"/>
      <c r="I836" s="1145"/>
      <c r="J836" s="1145"/>
      <c r="K836" s="1145"/>
    </row>
    <row r="837" spans="1:11" ht="15" customHeight="1" x14ac:dyDescent="0.25">
      <c r="A837" s="1145"/>
      <c r="B837" s="1145"/>
      <c r="C837" s="1123" t="s">
        <v>1056</v>
      </c>
      <c r="D837" s="1141">
        <v>0</v>
      </c>
      <c r="E837" s="1141">
        <v>0</v>
      </c>
      <c r="F837" s="1141">
        <v>0</v>
      </c>
      <c r="G837" s="1141">
        <v>0</v>
      </c>
      <c r="H837" s="1145"/>
      <c r="I837" s="1145"/>
      <c r="J837" s="1145"/>
      <c r="K837" s="1145"/>
    </row>
    <row r="838" spans="1:11" ht="15" customHeight="1" x14ac:dyDescent="0.25">
      <c r="A838" s="1145"/>
      <c r="B838" s="1145"/>
      <c r="C838" s="1123" t="s">
        <v>1048</v>
      </c>
      <c r="D838" s="1141">
        <v>0</v>
      </c>
      <c r="E838" s="1141">
        <v>0</v>
      </c>
      <c r="F838" s="1141">
        <v>0</v>
      </c>
      <c r="G838" s="1141">
        <v>0</v>
      </c>
      <c r="H838" s="1145"/>
      <c r="I838" s="1145"/>
      <c r="J838" s="1145"/>
      <c r="K838" s="1145"/>
    </row>
    <row r="839" spans="1:11" ht="15" customHeight="1" x14ac:dyDescent="0.25">
      <c r="A839" s="1145"/>
      <c r="B839" s="1145"/>
      <c r="C839" s="1123" t="s">
        <v>1057</v>
      </c>
      <c r="D839" s="1141">
        <v>0</v>
      </c>
      <c r="E839" s="1141">
        <v>0</v>
      </c>
      <c r="F839" s="1141">
        <v>0</v>
      </c>
      <c r="G839" s="1141">
        <v>0</v>
      </c>
      <c r="H839" s="1145"/>
      <c r="I839" s="1145"/>
      <c r="J839" s="1145"/>
      <c r="K839" s="1145"/>
    </row>
    <row r="840" spans="1:11" ht="15" customHeight="1" x14ac:dyDescent="0.25">
      <c r="A840" s="1145"/>
      <c r="B840" s="1145"/>
      <c r="C840" s="1123" t="s">
        <v>1058</v>
      </c>
      <c r="D840" s="1141">
        <v>0</v>
      </c>
      <c r="E840" s="1141">
        <v>0</v>
      </c>
      <c r="F840" s="1141">
        <v>0</v>
      </c>
      <c r="G840" s="1141">
        <v>0</v>
      </c>
      <c r="H840" s="1145"/>
      <c r="I840" s="1145"/>
      <c r="J840" s="1145"/>
      <c r="K840" s="1145"/>
    </row>
    <row r="841" spans="1:11" ht="15" customHeight="1" x14ac:dyDescent="0.25">
      <c r="A841" s="1145"/>
      <c r="B841" s="1145"/>
      <c r="C841" s="1123" t="s">
        <v>1059</v>
      </c>
      <c r="D841" s="1141">
        <v>0</v>
      </c>
      <c r="E841" s="1141">
        <v>0</v>
      </c>
      <c r="F841" s="1141">
        <v>0</v>
      </c>
      <c r="G841" s="1141">
        <v>0</v>
      </c>
      <c r="H841" s="1145"/>
      <c r="I841" s="1145"/>
      <c r="J841" s="1145"/>
      <c r="K841" s="1145"/>
    </row>
    <row r="842" spans="1:11" ht="15" customHeight="1" x14ac:dyDescent="0.25">
      <c r="A842" s="1145"/>
      <c r="B842" s="1145"/>
      <c r="C842" s="1123" t="s">
        <v>1060</v>
      </c>
      <c r="D842" s="1141">
        <v>0</v>
      </c>
      <c r="E842" s="1141">
        <v>0</v>
      </c>
      <c r="F842" s="1141">
        <v>0</v>
      </c>
      <c r="G842" s="1141">
        <v>0</v>
      </c>
      <c r="H842" s="1145"/>
      <c r="I842" s="1145"/>
      <c r="J842" s="1145"/>
      <c r="K842" s="1145"/>
    </row>
    <row r="843" spans="1:11" ht="15" customHeight="1" x14ac:dyDescent="0.25">
      <c r="A843" s="1145"/>
      <c r="B843" s="1145"/>
      <c r="C843" s="1123" t="s">
        <v>1061</v>
      </c>
      <c r="D843" s="1141">
        <v>0</v>
      </c>
      <c r="E843" s="1141">
        <v>110000000</v>
      </c>
      <c r="F843" s="1141">
        <v>170000000</v>
      </c>
      <c r="G843" s="1141">
        <v>170000000</v>
      </c>
      <c r="H843" s="1145"/>
      <c r="I843" s="1145"/>
      <c r="J843" s="1145"/>
      <c r="K843" s="1145"/>
    </row>
    <row r="844" spans="1:11" ht="15" customHeight="1" x14ac:dyDescent="0.25">
      <c r="A844" s="1145"/>
      <c r="B844" s="1145"/>
      <c r="C844" s="1123" t="s">
        <v>1048</v>
      </c>
      <c r="D844" s="1141">
        <v>0</v>
      </c>
      <c r="E844" s="1141">
        <v>110000000</v>
      </c>
      <c r="F844" s="1141">
        <v>170000000</v>
      </c>
      <c r="G844" s="1141">
        <v>170000000</v>
      </c>
      <c r="H844" s="1145"/>
      <c r="I844" s="1145"/>
      <c r="J844" s="1145"/>
      <c r="K844" s="1145"/>
    </row>
    <row r="845" spans="1:11" ht="15" customHeight="1" x14ac:dyDescent="0.25">
      <c r="A845" s="1145"/>
      <c r="B845" s="1145"/>
      <c r="C845" s="1123" t="s">
        <v>1057</v>
      </c>
      <c r="D845" s="1141">
        <v>0</v>
      </c>
      <c r="E845" s="1141">
        <v>0</v>
      </c>
      <c r="F845" s="1141">
        <v>0</v>
      </c>
      <c r="G845" s="1141">
        <v>0</v>
      </c>
      <c r="H845" s="1145"/>
      <c r="I845" s="1145"/>
      <c r="J845" s="1145"/>
      <c r="K845" s="1145"/>
    </row>
    <row r="846" spans="1:11" ht="15" customHeight="1" x14ac:dyDescent="0.25">
      <c r="A846" s="1145"/>
      <c r="B846" s="1145"/>
      <c r="C846" s="1123" t="s">
        <v>1058</v>
      </c>
      <c r="D846" s="1141">
        <v>0</v>
      </c>
      <c r="E846" s="1141">
        <v>0</v>
      </c>
      <c r="F846" s="1141">
        <v>0</v>
      </c>
      <c r="G846" s="1141">
        <v>0</v>
      </c>
      <c r="H846" s="1145"/>
      <c r="I846" s="1145"/>
      <c r="J846" s="1145"/>
      <c r="K846" s="1145"/>
    </row>
    <row r="847" spans="1:11" ht="15" customHeight="1" x14ac:dyDescent="0.25">
      <c r="A847" s="1145"/>
      <c r="B847" s="1145"/>
      <c r="C847" s="1123" t="s">
        <v>1059</v>
      </c>
      <c r="D847" s="1141">
        <v>0</v>
      </c>
      <c r="E847" s="1141">
        <v>0</v>
      </c>
      <c r="F847" s="1141">
        <v>0</v>
      </c>
      <c r="G847" s="1141">
        <v>0</v>
      </c>
      <c r="H847" s="1145"/>
      <c r="I847" s="1145"/>
      <c r="J847" s="1145"/>
      <c r="K847" s="1145"/>
    </row>
    <row r="848" spans="1:11" ht="15" customHeight="1" x14ac:dyDescent="0.25">
      <c r="A848" s="1145"/>
      <c r="B848" s="1145"/>
      <c r="C848" s="1123" t="s">
        <v>1060</v>
      </c>
      <c r="D848" s="1141">
        <v>0</v>
      </c>
      <c r="E848" s="1141">
        <v>0</v>
      </c>
      <c r="F848" s="1141">
        <v>0</v>
      </c>
      <c r="G848" s="1141">
        <v>0</v>
      </c>
      <c r="H848" s="1145"/>
      <c r="I848" s="1145"/>
      <c r="J848" s="1145"/>
      <c r="K848" s="1145"/>
    </row>
    <row r="849" spans="1:11" ht="15" customHeight="1" x14ac:dyDescent="0.25">
      <c r="A849" s="1145"/>
      <c r="B849" s="1145"/>
      <c r="C849" s="1123" t="s">
        <v>1062</v>
      </c>
      <c r="D849" s="1141">
        <v>0</v>
      </c>
      <c r="E849" s="1141">
        <v>0</v>
      </c>
      <c r="F849" s="1141">
        <v>0</v>
      </c>
      <c r="G849" s="1141">
        <v>0</v>
      </c>
      <c r="H849" s="1145"/>
      <c r="I849" s="1145"/>
      <c r="J849" s="1145"/>
      <c r="K849" s="1145"/>
    </row>
    <row r="850" spans="1:11" ht="15" customHeight="1" x14ac:dyDescent="0.25">
      <c r="A850" s="1145"/>
      <c r="B850" s="1145"/>
      <c r="C850" s="1123" t="s">
        <v>1048</v>
      </c>
      <c r="D850" s="1141">
        <v>0</v>
      </c>
      <c r="E850" s="1141">
        <v>0</v>
      </c>
      <c r="F850" s="1141">
        <v>0</v>
      </c>
      <c r="G850" s="1141">
        <v>0</v>
      </c>
      <c r="H850" s="1145"/>
      <c r="I850" s="1145"/>
      <c r="J850" s="1145"/>
      <c r="K850" s="1145"/>
    </row>
    <row r="851" spans="1:11" ht="15" customHeight="1" x14ac:dyDescent="0.25">
      <c r="A851" s="1145"/>
      <c r="B851" s="1145"/>
      <c r="C851" s="1123" t="s">
        <v>1057</v>
      </c>
      <c r="D851" s="1141">
        <v>0</v>
      </c>
      <c r="E851" s="1141">
        <v>0</v>
      </c>
      <c r="F851" s="1141">
        <v>0</v>
      </c>
      <c r="G851" s="1141">
        <v>0</v>
      </c>
      <c r="H851" s="1145"/>
      <c r="I851" s="1145"/>
      <c r="J851" s="1145"/>
      <c r="K851" s="1145"/>
    </row>
    <row r="852" spans="1:11" ht="15" customHeight="1" x14ac:dyDescent="0.25">
      <c r="A852" s="1145"/>
      <c r="B852" s="1145"/>
      <c r="C852" s="1123" t="s">
        <v>1058</v>
      </c>
      <c r="D852" s="1141">
        <v>0</v>
      </c>
      <c r="E852" s="1141">
        <v>0</v>
      </c>
      <c r="F852" s="1141">
        <v>0</v>
      </c>
      <c r="G852" s="1141">
        <v>0</v>
      </c>
      <c r="H852" s="1145"/>
      <c r="I852" s="1145"/>
      <c r="J852" s="1145"/>
      <c r="K852" s="1145"/>
    </row>
    <row r="853" spans="1:11" ht="15" customHeight="1" x14ac:dyDescent="0.25">
      <c r="A853" s="1145"/>
      <c r="B853" s="1145"/>
      <c r="C853" s="1123" t="s">
        <v>1059</v>
      </c>
      <c r="D853" s="1141">
        <v>0</v>
      </c>
      <c r="E853" s="1141">
        <v>0</v>
      </c>
      <c r="F853" s="1141">
        <v>0</v>
      </c>
      <c r="G853" s="1141">
        <v>0</v>
      </c>
      <c r="H853" s="1145"/>
      <c r="I853" s="1145"/>
      <c r="J853" s="1145"/>
      <c r="K853" s="1145"/>
    </row>
    <row r="854" spans="1:11" ht="15" customHeight="1" x14ac:dyDescent="0.25">
      <c r="A854" s="1145"/>
      <c r="B854" s="1145"/>
      <c r="C854" s="1123" t="s">
        <v>1060</v>
      </c>
      <c r="D854" s="1141">
        <v>0</v>
      </c>
      <c r="E854" s="1141">
        <v>0</v>
      </c>
      <c r="F854" s="1141">
        <v>0</v>
      </c>
      <c r="G854" s="1141">
        <v>0</v>
      </c>
      <c r="H854" s="1145"/>
      <c r="I854" s="1145"/>
      <c r="J854" s="1145"/>
      <c r="K854" s="1145"/>
    </row>
    <row r="855" spans="1:11" ht="15" customHeight="1" x14ac:dyDescent="0.25">
      <c r="A855" s="1145"/>
      <c r="B855" s="1145"/>
      <c r="C855" s="1123" t="s">
        <v>1063</v>
      </c>
      <c r="D855" s="1141">
        <v>0</v>
      </c>
      <c r="E855" s="1141">
        <v>0</v>
      </c>
      <c r="F855" s="1141">
        <v>0</v>
      </c>
      <c r="G855" s="1141">
        <v>0</v>
      </c>
      <c r="H855" s="1145"/>
      <c r="I855" s="1145"/>
      <c r="J855" s="1145"/>
      <c r="K855" s="1145"/>
    </row>
    <row r="856" spans="1:11" ht="15" customHeight="1" x14ac:dyDescent="0.25">
      <c r="A856" s="1145"/>
      <c r="B856" s="1145"/>
      <c r="C856" s="1123" t="s">
        <v>1064</v>
      </c>
      <c r="D856" s="1141">
        <v>0</v>
      </c>
      <c r="E856" s="1141">
        <v>0</v>
      </c>
      <c r="F856" s="1141">
        <v>0</v>
      </c>
      <c r="G856" s="1141">
        <v>0</v>
      </c>
      <c r="H856" s="1145"/>
      <c r="I856" s="1145"/>
      <c r="J856" s="1145"/>
      <c r="K856" s="1145"/>
    </row>
    <row r="857" spans="1:11" ht="20.100000000000001" customHeight="1" x14ac:dyDescent="0.25">
      <c r="A857" s="1145"/>
      <c r="B857" s="1145"/>
      <c r="C857" s="1143" t="s">
        <v>1038</v>
      </c>
      <c r="D857" s="1145"/>
      <c r="E857" s="1145"/>
      <c r="F857" s="1145"/>
      <c r="G857" s="1145"/>
      <c r="H857" s="1145"/>
      <c r="I857" s="1145"/>
      <c r="J857" s="1145"/>
      <c r="K857" s="1145"/>
    </row>
  </sheetData>
  <mergeCells count="77">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304:G304"/>
    <mergeCell ref="D137:G137"/>
    <mergeCell ref="D138:G138"/>
    <mergeCell ref="C147:G147"/>
    <mergeCell ref="D192:G192"/>
    <mergeCell ref="D193:G193"/>
    <mergeCell ref="D194:G194"/>
    <mergeCell ref="C203:G203"/>
    <mergeCell ref="D248:G248"/>
    <mergeCell ref="D249:G249"/>
    <mergeCell ref="D250:G250"/>
    <mergeCell ref="C259:G259"/>
    <mergeCell ref="C428:G428"/>
    <mergeCell ref="D305:G305"/>
    <mergeCell ref="D306:G306"/>
    <mergeCell ref="C315:G315"/>
    <mergeCell ref="D360:G360"/>
    <mergeCell ref="D361:G361"/>
    <mergeCell ref="D362:G362"/>
    <mergeCell ref="C371:G371"/>
    <mergeCell ref="D416:G416"/>
    <mergeCell ref="D417:G417"/>
    <mergeCell ref="D418:G418"/>
    <mergeCell ref="D419:G419"/>
    <mergeCell ref="C596:G596"/>
    <mergeCell ref="D473:G473"/>
    <mergeCell ref="D474:G474"/>
    <mergeCell ref="D475:G475"/>
    <mergeCell ref="C484:G484"/>
    <mergeCell ref="D529:G529"/>
    <mergeCell ref="D530:G530"/>
    <mergeCell ref="D531:G531"/>
    <mergeCell ref="C540:G540"/>
    <mergeCell ref="D585:G585"/>
    <mergeCell ref="D586:G586"/>
    <mergeCell ref="D587:G587"/>
    <mergeCell ref="C756:G756"/>
    <mergeCell ref="D641:G641"/>
    <mergeCell ref="D642:G642"/>
    <mergeCell ref="D643:G643"/>
    <mergeCell ref="D644:G644"/>
    <mergeCell ref="C653:G653"/>
    <mergeCell ref="D698:G698"/>
    <mergeCell ref="D699:G699"/>
    <mergeCell ref="D700:G700"/>
    <mergeCell ref="C709:G709"/>
    <mergeCell ref="D754:G754"/>
    <mergeCell ref="D755:G755"/>
    <mergeCell ref="D757:G757"/>
    <mergeCell ref="D758:G758"/>
    <mergeCell ref="D759:G759"/>
    <mergeCell ref="D760:G760"/>
    <mergeCell ref="C769:G769"/>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9C96-F446-463E-B9F9-3BE7A48C704E}">
  <sheetPr>
    <outlinePr summaryBelow="0"/>
  </sheetPr>
  <dimension ref="A1:K537"/>
  <sheetViews>
    <sheetView topLeftCell="A523" workbookViewId="0">
      <selection activeCell="H550" sqref="H550"/>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2199</v>
      </c>
      <c r="E3" s="1243"/>
      <c r="F3" s="1243"/>
      <c r="G3" s="1243"/>
      <c r="H3" s="1094"/>
      <c r="I3" s="1094"/>
      <c r="J3" s="1094"/>
      <c r="K3" s="1094"/>
    </row>
    <row r="4" spans="1:11" ht="14.1" customHeight="1" x14ac:dyDescent="0.25">
      <c r="A4" s="1094"/>
      <c r="B4" s="1094"/>
      <c r="C4" s="1095" t="s">
        <v>984</v>
      </c>
      <c r="D4" s="1242" t="s">
        <v>2200</v>
      </c>
      <c r="E4" s="1243"/>
      <c r="F4" s="1243"/>
      <c r="G4" s="1243"/>
      <c r="H4" s="1094"/>
      <c r="I4" s="1094"/>
      <c r="J4" s="1094"/>
      <c r="K4" s="1094"/>
    </row>
    <row r="5" spans="1:11" ht="14.1" customHeight="1" x14ac:dyDescent="0.25">
      <c r="A5" s="1094"/>
      <c r="B5" s="1094"/>
      <c r="C5" s="1095" t="s">
        <v>2</v>
      </c>
      <c r="D5" s="1242" t="s">
        <v>2201</v>
      </c>
      <c r="E5" s="1243"/>
      <c r="F5" s="1243"/>
      <c r="G5" s="1243"/>
      <c r="H5" s="1094"/>
      <c r="I5" s="1094"/>
      <c r="J5" s="1094"/>
      <c r="K5" s="1094"/>
    </row>
    <row r="6" spans="1:11" ht="14.1" customHeight="1" x14ac:dyDescent="0.25">
      <c r="A6" s="1094"/>
      <c r="B6" s="1094"/>
      <c r="C6" s="1095" t="s">
        <v>4</v>
      </c>
      <c r="D6" s="1242" t="s">
        <v>2202</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93.95" customHeight="1" x14ac:dyDescent="0.25">
      <c r="A9" s="1094"/>
      <c r="B9" s="1094"/>
      <c r="C9" s="1248" t="s">
        <v>2203</v>
      </c>
      <c r="D9" s="1249"/>
      <c r="E9" s="1249"/>
      <c r="F9" s="1249"/>
      <c r="G9" s="1249"/>
      <c r="H9" s="1094"/>
      <c r="I9" s="1094"/>
      <c r="J9" s="1094"/>
      <c r="K9" s="1094"/>
    </row>
    <row r="10" spans="1:11" ht="66" customHeight="1" x14ac:dyDescent="0.25">
      <c r="A10" s="1094"/>
      <c r="B10" s="1094"/>
      <c r="C10" s="1096" t="s">
        <v>10</v>
      </c>
      <c r="D10" s="1236" t="s">
        <v>2204</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83.1" customHeight="1" x14ac:dyDescent="0.25">
      <c r="A13" s="1094"/>
      <c r="B13" s="1094"/>
      <c r="C13" s="1097" t="s">
        <v>2205</v>
      </c>
      <c r="D13" s="1101" t="s">
        <v>1738</v>
      </c>
      <c r="E13" s="1101" t="s">
        <v>1738</v>
      </c>
      <c r="F13" s="1101" t="s">
        <v>1738</v>
      </c>
      <c r="G13" s="1101" t="s">
        <v>1738</v>
      </c>
      <c r="H13" s="1094"/>
      <c r="I13" s="1094"/>
      <c r="J13" s="1094"/>
      <c r="K13" s="1094"/>
    </row>
    <row r="14" spans="1:11" ht="72.95" customHeight="1" x14ac:dyDescent="0.25">
      <c r="A14" s="1094"/>
      <c r="B14" s="1094"/>
      <c r="C14" s="1097" t="s">
        <v>2206</v>
      </c>
      <c r="D14" s="1101" t="s">
        <v>1738</v>
      </c>
      <c r="E14" s="1101" t="s">
        <v>1738</v>
      </c>
      <c r="F14" s="1101" t="s">
        <v>1738</v>
      </c>
      <c r="G14" s="1101" t="s">
        <v>1738</v>
      </c>
      <c r="H14" s="1094"/>
      <c r="I14" s="1094"/>
      <c r="J14" s="1094"/>
      <c r="K14" s="1094"/>
    </row>
    <row r="15" spans="1:11" ht="41.1" customHeight="1" x14ac:dyDescent="0.25">
      <c r="A15" s="1094"/>
      <c r="B15" s="1094"/>
      <c r="C15" s="1097" t="s">
        <v>2207</v>
      </c>
      <c r="D15" s="1101" t="s">
        <v>1738</v>
      </c>
      <c r="E15" s="1101" t="s">
        <v>2057</v>
      </c>
      <c r="F15" s="1101" t="s">
        <v>2057</v>
      </c>
      <c r="G15" s="1101" t="s">
        <v>1738</v>
      </c>
      <c r="H15" s="1094"/>
      <c r="I15" s="1094"/>
      <c r="J15" s="1094"/>
      <c r="K15" s="1094"/>
    </row>
    <row r="16" spans="1:11" ht="30.95" customHeight="1" x14ac:dyDescent="0.25">
      <c r="A16" s="1094"/>
      <c r="B16" s="1094"/>
      <c r="C16" s="1097" t="s">
        <v>2208</v>
      </c>
      <c r="D16" s="1101" t="s">
        <v>2209</v>
      </c>
      <c r="E16" s="1101" t="s">
        <v>2209</v>
      </c>
      <c r="F16" s="1101" t="s">
        <v>2209</v>
      </c>
      <c r="G16" s="1101" t="s">
        <v>2209</v>
      </c>
      <c r="H16" s="1094"/>
      <c r="I16" s="1094"/>
      <c r="J16" s="1094"/>
      <c r="K16" s="1094"/>
    </row>
    <row r="17" spans="1:11" ht="30.95" customHeight="1" x14ac:dyDescent="0.25">
      <c r="A17" s="1094"/>
      <c r="B17" s="1094"/>
      <c r="C17" s="1097" t="s">
        <v>2210</v>
      </c>
      <c r="D17" s="1101" t="s">
        <v>2211</v>
      </c>
      <c r="E17" s="1101" t="s">
        <v>2211</v>
      </c>
      <c r="F17" s="1101" t="s">
        <v>2211</v>
      </c>
      <c r="G17" s="1101" t="s">
        <v>2211</v>
      </c>
      <c r="H17" s="1094"/>
      <c r="I17" s="1094"/>
      <c r="J17" s="1094"/>
      <c r="K17" s="1094"/>
    </row>
    <row r="18" spans="1:11" ht="81" customHeight="1" x14ac:dyDescent="0.25">
      <c r="A18" s="1094"/>
      <c r="B18" s="1094"/>
      <c r="C18" s="1096" t="s">
        <v>646</v>
      </c>
      <c r="D18" s="1236" t="s">
        <v>2212</v>
      </c>
      <c r="E18" s="1237"/>
      <c r="F18" s="1237"/>
      <c r="G18" s="1237"/>
      <c r="H18" s="1094"/>
      <c r="I18" s="1094"/>
      <c r="J18" s="1094"/>
      <c r="K18" s="1094"/>
    </row>
    <row r="19" spans="1:11" ht="27.95" customHeight="1" x14ac:dyDescent="0.25">
      <c r="A19" s="1094"/>
      <c r="B19" s="1094"/>
      <c r="C19" s="1097" t="s">
        <v>1005</v>
      </c>
      <c r="D19" s="1098">
        <v>2024</v>
      </c>
      <c r="E19" s="1098">
        <v>2025</v>
      </c>
      <c r="F19" s="1098">
        <v>2026</v>
      </c>
      <c r="G19" s="1098">
        <v>2027</v>
      </c>
      <c r="H19" s="1094"/>
      <c r="I19" s="1094"/>
      <c r="J19" s="1094"/>
      <c r="K19" s="1094"/>
    </row>
    <row r="20" spans="1:11" ht="14.1" customHeight="1" x14ac:dyDescent="0.25">
      <c r="A20" s="1094"/>
      <c r="B20" s="1094"/>
      <c r="C20" s="1099"/>
      <c r="D20" s="1100" t="s">
        <v>13</v>
      </c>
      <c r="E20" s="1100" t="s">
        <v>14</v>
      </c>
      <c r="F20" s="1100" t="s">
        <v>14</v>
      </c>
      <c r="G20" s="1100" t="s">
        <v>14</v>
      </c>
      <c r="H20" s="1094"/>
      <c r="I20" s="1094"/>
      <c r="J20" s="1094"/>
      <c r="K20" s="1094"/>
    </row>
    <row r="21" spans="1:11" ht="20.100000000000001" customHeight="1" x14ac:dyDescent="0.25">
      <c r="A21" s="1094"/>
      <c r="B21" s="1094"/>
      <c r="C21" s="1097" t="s">
        <v>2213</v>
      </c>
      <c r="D21" s="1101" t="s">
        <v>1536</v>
      </c>
      <c r="E21" s="1101" t="s">
        <v>1536</v>
      </c>
      <c r="F21" s="1101" t="s">
        <v>1536</v>
      </c>
      <c r="G21" s="1101" t="s">
        <v>1536</v>
      </c>
      <c r="H21" s="1094"/>
      <c r="I21" s="1094"/>
      <c r="J21" s="1094"/>
      <c r="K21" s="1094"/>
    </row>
    <row r="22" spans="1:11" ht="83.1" customHeight="1" x14ac:dyDescent="0.25">
      <c r="A22" s="1094"/>
      <c r="B22" s="1094"/>
      <c r="C22" s="1097" t="s">
        <v>2214</v>
      </c>
      <c r="D22" s="1101" t="s">
        <v>1536</v>
      </c>
      <c r="E22" s="1101" t="s">
        <v>1536</v>
      </c>
      <c r="F22" s="1101" t="s">
        <v>1536</v>
      </c>
      <c r="G22" s="1101" t="s">
        <v>1536</v>
      </c>
      <c r="H22" s="1094"/>
      <c r="I22" s="1094"/>
      <c r="J22" s="1094"/>
      <c r="K22" s="1094"/>
    </row>
    <row r="23" spans="1:11" ht="93.95" customHeight="1" x14ac:dyDescent="0.25">
      <c r="A23" s="1094"/>
      <c r="B23" s="1094"/>
      <c r="C23" s="1097" t="s">
        <v>2215</v>
      </c>
      <c r="D23" s="1101" t="s">
        <v>1536</v>
      </c>
      <c r="E23" s="1101" t="s">
        <v>1536</v>
      </c>
      <c r="F23" s="1101" t="s">
        <v>1536</v>
      </c>
      <c r="G23" s="1101" t="s">
        <v>1536</v>
      </c>
      <c r="H23" s="1094"/>
      <c r="I23" s="1094"/>
      <c r="J23" s="1094"/>
      <c r="K23" s="1094"/>
    </row>
    <row r="24" spans="1:11" ht="30.95" customHeight="1" x14ac:dyDescent="0.25">
      <c r="A24" s="1094"/>
      <c r="B24" s="1094"/>
      <c r="C24" s="1097" t="s">
        <v>2216</v>
      </c>
      <c r="D24" s="1101" t="s">
        <v>1536</v>
      </c>
      <c r="E24" s="1101" t="s">
        <v>1536</v>
      </c>
      <c r="F24" s="1101" t="s">
        <v>1536</v>
      </c>
      <c r="G24" s="1101" t="s">
        <v>1536</v>
      </c>
      <c r="H24" s="1094"/>
      <c r="I24" s="1094"/>
      <c r="J24" s="1094"/>
      <c r="K24" s="1094"/>
    </row>
    <row r="25" spans="1:11" ht="20.100000000000001" customHeight="1" x14ac:dyDescent="0.25">
      <c r="A25" s="1094"/>
      <c r="B25" s="1094"/>
      <c r="C25" s="1097" t="s">
        <v>2217</v>
      </c>
      <c r="D25" s="1101" t="s">
        <v>1536</v>
      </c>
      <c r="E25" s="1101" t="s">
        <v>1536</v>
      </c>
      <c r="F25" s="1101" t="s">
        <v>1536</v>
      </c>
      <c r="G25" s="1101" t="s">
        <v>1536</v>
      </c>
      <c r="H25" s="1094"/>
      <c r="I25" s="1094"/>
      <c r="J25" s="1094"/>
      <c r="K25" s="1094"/>
    </row>
    <row r="26" spans="1:11" ht="14.1" customHeight="1" x14ac:dyDescent="0.25">
      <c r="A26" s="1094"/>
      <c r="B26" s="1094"/>
      <c r="C26" s="1234" t="s">
        <v>1019</v>
      </c>
      <c r="D26" s="1235"/>
      <c r="E26" s="1235"/>
      <c r="F26" s="1235"/>
      <c r="G26" s="1235"/>
      <c r="H26" s="1094"/>
      <c r="I26" s="1094"/>
      <c r="J26" s="1094"/>
      <c r="K26" s="1094"/>
    </row>
    <row r="27" spans="1:11" ht="14.1" customHeight="1" x14ac:dyDescent="0.25">
      <c r="A27" s="1094"/>
      <c r="B27" s="1094"/>
      <c r="C27" s="1102" t="s">
        <v>2218</v>
      </c>
      <c r="D27" s="1234" t="s">
        <v>2219</v>
      </c>
      <c r="E27" s="1235"/>
      <c r="F27" s="1235"/>
      <c r="G27" s="1235"/>
      <c r="H27" s="1094"/>
      <c r="I27" s="1094"/>
      <c r="J27" s="1094"/>
      <c r="K27" s="1094"/>
    </row>
    <row r="28" spans="1:11" ht="27" customHeight="1" x14ac:dyDescent="0.25">
      <c r="A28" s="1094"/>
      <c r="B28" s="1094"/>
      <c r="C28" s="1103" t="s">
        <v>1022</v>
      </c>
      <c r="D28" s="1232" t="s">
        <v>2220</v>
      </c>
      <c r="E28" s="1233"/>
      <c r="F28" s="1233"/>
      <c r="G28" s="1233"/>
      <c r="H28" s="1094"/>
      <c r="I28" s="1094"/>
      <c r="J28" s="1094"/>
      <c r="K28" s="1094"/>
    </row>
    <row r="29" spans="1:11" ht="27" customHeight="1" x14ac:dyDescent="0.25">
      <c r="A29" s="1094"/>
      <c r="B29" s="1094"/>
      <c r="C29" s="1104" t="s">
        <v>1024</v>
      </c>
      <c r="D29" s="1230" t="s">
        <v>2221</v>
      </c>
      <c r="E29" s="1231"/>
      <c r="F29" s="1231"/>
      <c r="G29" s="1231"/>
      <c r="H29" s="1094"/>
      <c r="I29" s="1094"/>
      <c r="J29" s="1094"/>
      <c r="K29" s="1094"/>
    </row>
    <row r="30" spans="1:11" ht="27" customHeight="1" x14ac:dyDescent="0.25">
      <c r="A30" s="1094"/>
      <c r="B30" s="1094"/>
      <c r="C30" s="1104" t="s">
        <v>31</v>
      </c>
      <c r="D30" s="1230" t="s">
        <v>2222</v>
      </c>
      <c r="E30" s="1231"/>
      <c r="F30" s="1231"/>
      <c r="G30" s="1231"/>
      <c r="H30" s="1094"/>
      <c r="I30" s="1094"/>
      <c r="J30" s="1094"/>
      <c r="K30" s="1094"/>
    </row>
    <row r="31" spans="1:11" ht="15" customHeight="1" x14ac:dyDescent="0.25">
      <c r="A31" s="1094"/>
      <c r="B31" s="1094"/>
      <c r="C31" s="1105"/>
      <c r="D31" s="1106">
        <v>2024</v>
      </c>
      <c r="E31" s="1106">
        <v>2025</v>
      </c>
      <c r="F31" s="1106">
        <v>2026</v>
      </c>
      <c r="G31" s="1106">
        <v>2027</v>
      </c>
      <c r="H31" s="1094"/>
      <c r="I31" s="1094"/>
      <c r="J31" s="1094"/>
      <c r="K31" s="1094"/>
    </row>
    <row r="32" spans="1:11" ht="15" customHeight="1" x14ac:dyDescent="0.25">
      <c r="A32" s="1094"/>
      <c r="B32" s="1094"/>
      <c r="C32" s="1107"/>
      <c r="D32" s="1108" t="s">
        <v>13</v>
      </c>
      <c r="E32" s="1108" t="s">
        <v>14</v>
      </c>
      <c r="F32" s="1108" t="s">
        <v>14</v>
      </c>
      <c r="G32" s="1108" t="s">
        <v>14</v>
      </c>
      <c r="H32" s="1094"/>
      <c r="I32" s="1094"/>
      <c r="J32" s="1094"/>
      <c r="K32" s="1094"/>
    </row>
    <row r="33" spans="1:11" ht="14.1" customHeight="1" x14ac:dyDescent="0.25">
      <c r="A33" s="1094"/>
      <c r="B33" s="1094"/>
      <c r="C33" s="1097" t="s">
        <v>33</v>
      </c>
      <c r="D33" s="1101" t="s">
        <v>1017</v>
      </c>
      <c r="E33" s="1101" t="s">
        <v>1939</v>
      </c>
      <c r="F33" s="1101" t="s">
        <v>1939</v>
      </c>
      <c r="G33" s="1101" t="s">
        <v>1939</v>
      </c>
      <c r="H33" s="1094"/>
      <c r="I33" s="1094"/>
      <c r="J33" s="1094"/>
      <c r="K33" s="1094"/>
    </row>
    <row r="34" spans="1:11" ht="14.1" customHeight="1" x14ac:dyDescent="0.25">
      <c r="A34" s="1094"/>
      <c r="B34" s="1094"/>
      <c r="C34" s="1097" t="s">
        <v>1029</v>
      </c>
      <c r="D34" s="1101" t="s">
        <v>2223</v>
      </c>
      <c r="E34" s="1101" t="s">
        <v>2224</v>
      </c>
      <c r="F34" s="1101" t="s">
        <v>2224</v>
      </c>
      <c r="G34" s="1101" t="s">
        <v>2224</v>
      </c>
      <c r="H34" s="1094"/>
      <c r="I34" s="1094"/>
      <c r="J34" s="1094"/>
      <c r="K34" s="1094"/>
    </row>
    <row r="35" spans="1:11" ht="14.1" customHeight="1" x14ac:dyDescent="0.25">
      <c r="A35" s="1094"/>
      <c r="B35" s="1094"/>
      <c r="C35" s="1097" t="s">
        <v>1032</v>
      </c>
      <c r="D35" s="1101" t="s">
        <v>2225</v>
      </c>
      <c r="E35" s="1101" t="s">
        <v>2226</v>
      </c>
      <c r="F35" s="1101" t="s">
        <v>2226</v>
      </c>
      <c r="G35" s="1101" t="s">
        <v>2226</v>
      </c>
      <c r="H35" s="1094"/>
      <c r="I35" s="1094"/>
      <c r="J35" s="1094"/>
      <c r="K35" s="1094"/>
    </row>
    <row r="36" spans="1:11" ht="14.1" customHeight="1" x14ac:dyDescent="0.25">
      <c r="A36" s="1094"/>
      <c r="B36" s="1094"/>
      <c r="C36" s="1097" t="s">
        <v>1037</v>
      </c>
      <c r="D36" s="1101" t="s">
        <v>1038</v>
      </c>
      <c r="E36" s="1101" t="s">
        <v>1557</v>
      </c>
      <c r="F36" s="1101" t="s">
        <v>1039</v>
      </c>
      <c r="G36" s="1101" t="s">
        <v>1039</v>
      </c>
      <c r="H36" s="1094"/>
      <c r="I36" s="1094"/>
      <c r="J36" s="1094"/>
      <c r="K36" s="1094"/>
    </row>
    <row r="37" spans="1:11" ht="14.1" customHeight="1" x14ac:dyDescent="0.25">
      <c r="A37" s="1094"/>
      <c r="B37" s="1094"/>
      <c r="C37" s="1097" t="s">
        <v>1042</v>
      </c>
      <c r="D37" s="1101" t="s">
        <v>1038</v>
      </c>
      <c r="E37" s="1101" t="s">
        <v>2227</v>
      </c>
      <c r="F37" s="1101" t="s">
        <v>1039</v>
      </c>
      <c r="G37" s="1101" t="s">
        <v>1039</v>
      </c>
      <c r="H37" s="1094"/>
      <c r="I37" s="1094"/>
      <c r="J37" s="1094"/>
      <c r="K37" s="1094"/>
    </row>
    <row r="38" spans="1:11" ht="14.1" customHeight="1" x14ac:dyDescent="0.25">
      <c r="A38" s="1094"/>
      <c r="B38" s="1094"/>
      <c r="C38" s="1097" t="s">
        <v>39</v>
      </c>
      <c r="D38" s="1101" t="s">
        <v>1038</v>
      </c>
      <c r="E38" s="1101" t="s">
        <v>2228</v>
      </c>
      <c r="F38" s="1101" t="s">
        <v>1039</v>
      </c>
      <c r="G38" s="1101" t="s">
        <v>1039</v>
      </c>
      <c r="H38" s="1094"/>
      <c r="I38" s="1094"/>
      <c r="J38" s="1094"/>
      <c r="K38" s="1094"/>
    </row>
    <row r="39" spans="1:11" ht="14.1" customHeight="1" x14ac:dyDescent="0.25">
      <c r="A39" s="1094"/>
      <c r="B39" s="1094"/>
      <c r="C39" s="1228" t="s">
        <v>1046</v>
      </c>
      <c r="D39" s="1229"/>
      <c r="E39" s="1229"/>
      <c r="F39" s="1229"/>
      <c r="G39" s="1229"/>
      <c r="H39" s="1094"/>
      <c r="I39" s="1094"/>
      <c r="J39" s="1094"/>
      <c r="K39" s="1094"/>
    </row>
    <row r="40" spans="1:11" ht="14.1" customHeight="1" x14ac:dyDescent="0.25">
      <c r="A40" s="1094"/>
      <c r="B40" s="1094"/>
      <c r="C40" s="1105"/>
      <c r="D40" s="1106">
        <v>2024</v>
      </c>
      <c r="E40" s="1106">
        <v>2025</v>
      </c>
      <c r="F40" s="1106">
        <v>2026</v>
      </c>
      <c r="G40" s="1106">
        <v>2027</v>
      </c>
      <c r="H40" s="1094"/>
      <c r="I40" s="1094"/>
      <c r="J40" s="1094"/>
      <c r="K40" s="1094"/>
    </row>
    <row r="41" spans="1:11" ht="14.1" customHeight="1" x14ac:dyDescent="0.25">
      <c r="A41" s="1094"/>
      <c r="B41" s="1094"/>
      <c r="C41" s="1107"/>
      <c r="D41" s="1108" t="s">
        <v>13</v>
      </c>
      <c r="E41" s="1108" t="s">
        <v>14</v>
      </c>
      <c r="F41" s="1108" t="s">
        <v>14</v>
      </c>
      <c r="G41" s="1108" t="s">
        <v>14</v>
      </c>
      <c r="H41" s="1094"/>
      <c r="I41" s="1094"/>
      <c r="J41" s="1094"/>
      <c r="K41" s="1094"/>
    </row>
    <row r="42" spans="1:11" ht="14.1" customHeight="1" x14ac:dyDescent="0.25">
      <c r="A42" s="1094"/>
      <c r="B42" s="1094"/>
      <c r="C42" s="1109" t="s">
        <v>1047</v>
      </c>
      <c r="D42" s="1110">
        <v>0</v>
      </c>
      <c r="E42" s="1110">
        <v>49000000</v>
      </c>
      <c r="F42" s="1110">
        <v>49000000</v>
      </c>
      <c r="G42" s="1110">
        <v>49000000</v>
      </c>
      <c r="H42" s="1094"/>
      <c r="I42" s="1094"/>
      <c r="J42" s="1094"/>
      <c r="K42" s="1094"/>
    </row>
    <row r="43" spans="1:11" ht="14.1" customHeight="1" x14ac:dyDescent="0.25">
      <c r="A43" s="1094"/>
      <c r="B43" s="1094"/>
      <c r="C43" s="1109" t="s">
        <v>1048</v>
      </c>
      <c r="D43" s="1110">
        <v>0</v>
      </c>
      <c r="E43" s="1110">
        <v>49000000</v>
      </c>
      <c r="F43" s="1110">
        <v>49000000</v>
      </c>
      <c r="G43" s="1110">
        <v>49000000</v>
      </c>
      <c r="H43" s="1094"/>
      <c r="I43" s="1094"/>
      <c r="J43" s="1094"/>
      <c r="K43" s="1094"/>
    </row>
    <row r="44" spans="1:11" ht="14.1" customHeight="1" x14ac:dyDescent="0.25">
      <c r="A44" s="1094"/>
      <c r="B44" s="1094"/>
      <c r="C44" s="1109" t="s">
        <v>1049</v>
      </c>
      <c r="D44" s="1110">
        <v>0</v>
      </c>
      <c r="E44" s="1110">
        <v>0</v>
      </c>
      <c r="F44" s="1110">
        <v>0</v>
      </c>
      <c r="G44" s="1110">
        <v>0</v>
      </c>
      <c r="H44" s="1094"/>
      <c r="I44" s="1094"/>
      <c r="J44" s="1094"/>
      <c r="K44" s="1094"/>
    </row>
    <row r="45" spans="1:11" ht="14.1" customHeight="1" x14ac:dyDescent="0.25">
      <c r="A45" s="1094"/>
      <c r="B45" s="1094"/>
      <c r="C45" s="1109" t="s">
        <v>1050</v>
      </c>
      <c r="D45" s="1110">
        <v>0</v>
      </c>
      <c r="E45" s="1110">
        <v>8300000</v>
      </c>
      <c r="F45" s="1110">
        <v>8300000</v>
      </c>
      <c r="G45" s="1110">
        <v>8300000</v>
      </c>
      <c r="H45" s="1094"/>
      <c r="I45" s="1094"/>
      <c r="J45" s="1094"/>
      <c r="K45" s="1094"/>
    </row>
    <row r="46" spans="1:11" ht="14.1" customHeight="1" x14ac:dyDescent="0.25">
      <c r="A46" s="1094"/>
      <c r="B46" s="1094"/>
      <c r="C46" s="1109" t="s">
        <v>1048</v>
      </c>
      <c r="D46" s="1110">
        <v>0</v>
      </c>
      <c r="E46" s="1110">
        <v>8300000</v>
      </c>
      <c r="F46" s="1110">
        <v>8300000</v>
      </c>
      <c r="G46" s="1110">
        <v>8300000</v>
      </c>
      <c r="H46" s="1094"/>
      <c r="I46" s="1094"/>
      <c r="J46" s="1094"/>
      <c r="K46" s="1094"/>
    </row>
    <row r="47" spans="1:11" ht="14.1" customHeight="1" x14ac:dyDescent="0.25">
      <c r="A47" s="1094"/>
      <c r="B47" s="1094"/>
      <c r="C47" s="1109" t="s">
        <v>1049</v>
      </c>
      <c r="D47" s="1110">
        <v>0</v>
      </c>
      <c r="E47" s="1110">
        <v>0</v>
      </c>
      <c r="F47" s="1110">
        <v>0</v>
      </c>
      <c r="G47" s="1110">
        <v>0</v>
      </c>
      <c r="H47" s="1094"/>
      <c r="I47" s="1094"/>
      <c r="J47" s="1094"/>
      <c r="K47" s="1094"/>
    </row>
    <row r="48" spans="1:11" ht="14.1" customHeight="1" x14ac:dyDescent="0.25">
      <c r="A48" s="1094"/>
      <c r="B48" s="1094"/>
      <c r="C48" s="1109" t="s">
        <v>1051</v>
      </c>
      <c r="D48" s="1110">
        <v>0</v>
      </c>
      <c r="E48" s="1110">
        <v>10000000</v>
      </c>
      <c r="F48" s="1110">
        <v>10000000</v>
      </c>
      <c r="G48" s="1110">
        <v>10000000</v>
      </c>
      <c r="H48" s="1094"/>
      <c r="I48" s="1094"/>
      <c r="J48" s="1094"/>
      <c r="K48" s="1094"/>
    </row>
    <row r="49" spans="1:11" ht="14.1" customHeight="1" x14ac:dyDescent="0.25">
      <c r="A49" s="1094"/>
      <c r="B49" s="1094"/>
      <c r="C49" s="1109" t="s">
        <v>1048</v>
      </c>
      <c r="D49" s="1110">
        <v>0</v>
      </c>
      <c r="E49" s="1110">
        <v>10000000</v>
      </c>
      <c r="F49" s="1110">
        <v>10000000</v>
      </c>
      <c r="G49" s="1110">
        <v>10000000</v>
      </c>
      <c r="H49" s="1094"/>
      <c r="I49" s="1094"/>
      <c r="J49" s="1094"/>
      <c r="K49" s="1094"/>
    </row>
    <row r="50" spans="1:11" ht="14.1" customHeight="1" x14ac:dyDescent="0.25">
      <c r="A50" s="1094"/>
      <c r="B50" s="1094"/>
      <c r="C50" s="1109" t="s">
        <v>1049</v>
      </c>
      <c r="D50" s="1110">
        <v>0</v>
      </c>
      <c r="E50" s="1110">
        <v>0</v>
      </c>
      <c r="F50" s="1110">
        <v>0</v>
      </c>
      <c r="G50" s="1110">
        <v>0</v>
      </c>
      <c r="H50" s="1094"/>
      <c r="I50" s="1094"/>
      <c r="J50" s="1094"/>
      <c r="K50" s="1094"/>
    </row>
    <row r="51" spans="1:11" ht="14.1" customHeight="1" x14ac:dyDescent="0.25">
      <c r="A51" s="1094"/>
      <c r="B51" s="1094"/>
      <c r="C51" s="1109" t="s">
        <v>1052</v>
      </c>
      <c r="D51" s="1110">
        <v>0</v>
      </c>
      <c r="E51" s="1110">
        <v>0</v>
      </c>
      <c r="F51" s="1110">
        <v>0</v>
      </c>
      <c r="G51" s="1110">
        <v>0</v>
      </c>
      <c r="H51" s="1094"/>
      <c r="I51" s="1094"/>
      <c r="J51" s="1094"/>
      <c r="K51" s="1094"/>
    </row>
    <row r="52" spans="1:11" ht="14.1" customHeight="1" x14ac:dyDescent="0.25">
      <c r="A52" s="1094"/>
      <c r="B52" s="1094"/>
      <c r="C52" s="1109" t="s">
        <v>1048</v>
      </c>
      <c r="D52" s="1110">
        <v>0</v>
      </c>
      <c r="E52" s="1110">
        <v>0</v>
      </c>
      <c r="F52" s="1110">
        <v>0</v>
      </c>
      <c r="G52" s="1110">
        <v>0</v>
      </c>
      <c r="H52" s="1094"/>
      <c r="I52" s="1094"/>
      <c r="J52" s="1094"/>
      <c r="K52" s="1094"/>
    </row>
    <row r="53" spans="1:11" ht="14.1" customHeight="1" x14ac:dyDescent="0.25">
      <c r="A53" s="1094"/>
      <c r="B53" s="1094"/>
      <c r="C53" s="1109" t="s">
        <v>1049</v>
      </c>
      <c r="D53" s="1110">
        <v>0</v>
      </c>
      <c r="E53" s="1110">
        <v>0</v>
      </c>
      <c r="F53" s="1110">
        <v>0</v>
      </c>
      <c r="G53" s="1110">
        <v>0</v>
      </c>
      <c r="H53" s="1094"/>
      <c r="I53" s="1094"/>
      <c r="J53" s="1094"/>
      <c r="K53" s="1094"/>
    </row>
    <row r="54" spans="1:11" ht="14.1" customHeight="1" x14ac:dyDescent="0.25">
      <c r="A54" s="1094"/>
      <c r="B54" s="1094"/>
      <c r="C54" s="1109" t="s">
        <v>1053</v>
      </c>
      <c r="D54" s="1110">
        <v>0</v>
      </c>
      <c r="E54" s="1110">
        <v>0</v>
      </c>
      <c r="F54" s="1110">
        <v>0</v>
      </c>
      <c r="G54" s="1110">
        <v>0</v>
      </c>
      <c r="H54" s="1094"/>
      <c r="I54" s="1094"/>
      <c r="J54" s="1094"/>
      <c r="K54" s="1094"/>
    </row>
    <row r="55" spans="1:11" ht="14.1" customHeight="1" x14ac:dyDescent="0.25">
      <c r="A55" s="1094"/>
      <c r="B55" s="1094"/>
      <c r="C55" s="1109" t="s">
        <v>1048</v>
      </c>
      <c r="D55" s="1110">
        <v>0</v>
      </c>
      <c r="E55" s="1110">
        <v>0</v>
      </c>
      <c r="F55" s="1110">
        <v>0</v>
      </c>
      <c r="G55" s="1110">
        <v>0</v>
      </c>
      <c r="H55" s="1094"/>
      <c r="I55" s="1094"/>
      <c r="J55" s="1094"/>
      <c r="K55" s="1094"/>
    </row>
    <row r="56" spans="1:11" ht="14.1" customHeight="1" x14ac:dyDescent="0.25">
      <c r="A56" s="1094"/>
      <c r="B56" s="1094"/>
      <c r="C56" s="1109" t="s">
        <v>1049</v>
      </c>
      <c r="D56" s="1110">
        <v>0</v>
      </c>
      <c r="E56" s="1110">
        <v>0</v>
      </c>
      <c r="F56" s="1110">
        <v>0</v>
      </c>
      <c r="G56" s="1110">
        <v>0</v>
      </c>
      <c r="H56" s="1094"/>
      <c r="I56" s="1094"/>
      <c r="J56" s="1094"/>
      <c r="K56" s="1094"/>
    </row>
    <row r="57" spans="1:11" ht="14.1" customHeight="1" x14ac:dyDescent="0.25">
      <c r="A57" s="1094"/>
      <c r="B57" s="1094"/>
      <c r="C57" s="1109" t="s">
        <v>1054</v>
      </c>
      <c r="D57" s="1110">
        <v>0</v>
      </c>
      <c r="E57" s="1110">
        <v>0</v>
      </c>
      <c r="F57" s="1110">
        <v>0</v>
      </c>
      <c r="G57" s="1110">
        <v>0</v>
      </c>
      <c r="H57" s="1094"/>
      <c r="I57" s="1094"/>
      <c r="J57" s="1094"/>
      <c r="K57" s="1094"/>
    </row>
    <row r="58" spans="1:11" ht="14.1" customHeight="1" x14ac:dyDescent="0.25">
      <c r="A58" s="1094"/>
      <c r="B58" s="1094"/>
      <c r="C58" s="1109" t="s">
        <v>1048</v>
      </c>
      <c r="D58" s="1110">
        <v>0</v>
      </c>
      <c r="E58" s="1110">
        <v>0</v>
      </c>
      <c r="F58" s="1110">
        <v>0</v>
      </c>
      <c r="G58" s="1110">
        <v>0</v>
      </c>
      <c r="H58" s="1094"/>
      <c r="I58" s="1094"/>
      <c r="J58" s="1094"/>
      <c r="K58" s="1094"/>
    </row>
    <row r="59" spans="1:11" ht="14.1" customHeight="1" x14ac:dyDescent="0.25">
      <c r="A59" s="1094"/>
      <c r="B59" s="1094"/>
      <c r="C59" s="1109" t="s">
        <v>1049</v>
      </c>
      <c r="D59" s="1110">
        <v>0</v>
      </c>
      <c r="E59" s="1110">
        <v>0</v>
      </c>
      <c r="F59" s="1110">
        <v>0</v>
      </c>
      <c r="G59" s="1110">
        <v>0</v>
      </c>
      <c r="H59" s="1094"/>
      <c r="I59" s="1094"/>
      <c r="J59" s="1094"/>
      <c r="K59" s="1094"/>
    </row>
    <row r="60" spans="1:11" ht="14.1" customHeight="1" x14ac:dyDescent="0.25">
      <c r="A60" s="1094"/>
      <c r="B60" s="1094"/>
      <c r="C60" s="1109" t="s">
        <v>1055</v>
      </c>
      <c r="D60" s="1110">
        <v>0</v>
      </c>
      <c r="E60" s="1110">
        <v>62000000</v>
      </c>
      <c r="F60" s="1110">
        <v>62000000</v>
      </c>
      <c r="G60" s="1110">
        <v>62000000</v>
      </c>
      <c r="H60" s="1094"/>
      <c r="I60" s="1094"/>
      <c r="J60" s="1094"/>
      <c r="K60" s="1094"/>
    </row>
    <row r="61" spans="1:11" ht="14.1" customHeight="1" x14ac:dyDescent="0.25">
      <c r="A61" s="1094"/>
      <c r="B61" s="1094"/>
      <c r="C61" s="1109" t="s">
        <v>1048</v>
      </c>
      <c r="D61" s="1110">
        <v>0</v>
      </c>
      <c r="E61" s="1110">
        <v>62000000</v>
      </c>
      <c r="F61" s="1110">
        <v>62000000</v>
      </c>
      <c r="G61" s="1110">
        <v>62000000</v>
      </c>
      <c r="H61" s="1094"/>
      <c r="I61" s="1094"/>
      <c r="J61" s="1094"/>
      <c r="K61" s="1094"/>
    </row>
    <row r="62" spans="1:11" ht="14.1" customHeight="1" x14ac:dyDescent="0.25">
      <c r="A62" s="1094"/>
      <c r="B62" s="1094"/>
      <c r="C62" s="1109" t="s">
        <v>1049</v>
      </c>
      <c r="D62" s="1110">
        <v>0</v>
      </c>
      <c r="E62" s="1110">
        <v>0</v>
      </c>
      <c r="F62" s="1110">
        <v>0</v>
      </c>
      <c r="G62" s="1110">
        <v>0</v>
      </c>
      <c r="H62" s="1094"/>
      <c r="I62" s="1094"/>
      <c r="J62" s="1094"/>
      <c r="K62" s="1094"/>
    </row>
    <row r="63" spans="1:11" ht="14.1" customHeight="1" x14ac:dyDescent="0.25">
      <c r="A63" s="1094"/>
      <c r="B63" s="1094"/>
      <c r="C63" s="1109" t="s">
        <v>1056</v>
      </c>
      <c r="D63" s="1110">
        <v>0</v>
      </c>
      <c r="E63" s="1110">
        <v>0</v>
      </c>
      <c r="F63" s="1110">
        <v>0</v>
      </c>
      <c r="G63" s="1110">
        <v>0</v>
      </c>
      <c r="H63" s="1094"/>
      <c r="I63" s="1094"/>
      <c r="J63" s="1094"/>
      <c r="K63" s="1094"/>
    </row>
    <row r="64" spans="1:11" ht="14.1" customHeight="1" x14ac:dyDescent="0.25">
      <c r="A64" s="1094"/>
      <c r="B64" s="1094"/>
      <c r="C64" s="1109" t="s">
        <v>1048</v>
      </c>
      <c r="D64" s="1110">
        <v>0</v>
      </c>
      <c r="E64" s="1110">
        <v>0</v>
      </c>
      <c r="F64" s="1110">
        <v>0</v>
      </c>
      <c r="G64" s="1110">
        <v>0</v>
      </c>
      <c r="H64" s="1094"/>
      <c r="I64" s="1094"/>
      <c r="J64" s="1094"/>
      <c r="K64" s="1094"/>
    </row>
    <row r="65" spans="1:11" ht="14.1" customHeight="1" x14ac:dyDescent="0.25">
      <c r="A65" s="1094"/>
      <c r="B65" s="1094"/>
      <c r="C65" s="1109" t="s">
        <v>1057</v>
      </c>
      <c r="D65" s="1110">
        <v>0</v>
      </c>
      <c r="E65" s="1110">
        <v>0</v>
      </c>
      <c r="F65" s="1110">
        <v>0</v>
      </c>
      <c r="G65" s="1110">
        <v>0</v>
      </c>
      <c r="H65" s="1094"/>
      <c r="I65" s="1094"/>
      <c r="J65" s="1094"/>
      <c r="K65" s="1094"/>
    </row>
    <row r="66" spans="1:11" ht="14.1" customHeight="1" x14ac:dyDescent="0.25">
      <c r="A66" s="1094"/>
      <c r="B66" s="1094"/>
      <c r="C66" s="1109" t="s">
        <v>1058</v>
      </c>
      <c r="D66" s="1110">
        <v>0</v>
      </c>
      <c r="E66" s="1110">
        <v>0</v>
      </c>
      <c r="F66" s="1110">
        <v>0</v>
      </c>
      <c r="G66" s="1110">
        <v>0</v>
      </c>
      <c r="H66" s="1094"/>
      <c r="I66" s="1094"/>
      <c r="J66" s="1094"/>
      <c r="K66" s="1094"/>
    </row>
    <row r="67" spans="1:11" ht="14.1" customHeight="1" x14ac:dyDescent="0.25">
      <c r="A67" s="1094"/>
      <c r="B67" s="1094"/>
      <c r="C67" s="1109" t="s">
        <v>1059</v>
      </c>
      <c r="D67" s="1110">
        <v>0</v>
      </c>
      <c r="E67" s="1110">
        <v>0</v>
      </c>
      <c r="F67" s="1110">
        <v>0</v>
      </c>
      <c r="G67" s="1110">
        <v>0</v>
      </c>
      <c r="H67" s="1094"/>
      <c r="I67" s="1094"/>
      <c r="J67" s="1094"/>
      <c r="K67" s="1094"/>
    </row>
    <row r="68" spans="1:11" ht="14.1" customHeight="1" x14ac:dyDescent="0.25">
      <c r="A68" s="1094"/>
      <c r="B68" s="1094"/>
      <c r="C68" s="1109" t="s">
        <v>1060</v>
      </c>
      <c r="D68" s="1110">
        <v>0</v>
      </c>
      <c r="E68" s="1110">
        <v>0</v>
      </c>
      <c r="F68" s="1110">
        <v>0</v>
      </c>
      <c r="G68" s="1110">
        <v>0</v>
      </c>
      <c r="H68" s="1094"/>
      <c r="I68" s="1094"/>
      <c r="J68" s="1094"/>
      <c r="K68" s="1094"/>
    </row>
    <row r="69" spans="1:11" ht="14.1" customHeight="1" x14ac:dyDescent="0.25">
      <c r="A69" s="1094"/>
      <c r="B69" s="1094"/>
      <c r="C69" s="1109" t="s">
        <v>1061</v>
      </c>
      <c r="D69" s="1110">
        <v>0</v>
      </c>
      <c r="E69" s="1110">
        <v>0</v>
      </c>
      <c r="F69" s="1110">
        <v>0</v>
      </c>
      <c r="G69" s="1110">
        <v>0</v>
      </c>
      <c r="H69" s="1094"/>
      <c r="I69" s="1094"/>
      <c r="J69" s="1094"/>
      <c r="K69" s="1094"/>
    </row>
    <row r="70" spans="1:11" ht="14.1" customHeight="1" x14ac:dyDescent="0.25">
      <c r="A70" s="1094"/>
      <c r="B70" s="1094"/>
      <c r="C70" s="1109" t="s">
        <v>1048</v>
      </c>
      <c r="D70" s="1110">
        <v>0</v>
      </c>
      <c r="E70" s="1110">
        <v>0</v>
      </c>
      <c r="F70" s="1110">
        <v>0</v>
      </c>
      <c r="G70" s="1110">
        <v>0</v>
      </c>
      <c r="H70" s="1094"/>
      <c r="I70" s="1094"/>
      <c r="J70" s="1094"/>
      <c r="K70" s="1094"/>
    </row>
    <row r="71" spans="1:11" ht="14.1" customHeight="1" x14ac:dyDescent="0.25">
      <c r="A71" s="1094"/>
      <c r="B71" s="1094"/>
      <c r="C71" s="1109" t="s">
        <v>1057</v>
      </c>
      <c r="D71" s="1110">
        <v>0</v>
      </c>
      <c r="E71" s="1110">
        <v>0</v>
      </c>
      <c r="F71" s="1110">
        <v>0</v>
      </c>
      <c r="G71" s="1110">
        <v>0</v>
      </c>
      <c r="H71" s="1094"/>
      <c r="I71" s="1094"/>
      <c r="J71" s="1094"/>
      <c r="K71" s="1094"/>
    </row>
    <row r="72" spans="1:11" ht="14.1" customHeight="1" x14ac:dyDescent="0.25">
      <c r="A72" s="1094"/>
      <c r="B72" s="1094"/>
      <c r="C72" s="1109" t="s">
        <v>1058</v>
      </c>
      <c r="D72" s="1110">
        <v>0</v>
      </c>
      <c r="E72" s="1110">
        <v>0</v>
      </c>
      <c r="F72" s="1110">
        <v>0</v>
      </c>
      <c r="G72" s="1110">
        <v>0</v>
      </c>
      <c r="H72" s="1094"/>
      <c r="I72" s="1094"/>
      <c r="J72" s="1094"/>
      <c r="K72" s="1094"/>
    </row>
    <row r="73" spans="1:11" ht="14.1" customHeight="1" x14ac:dyDescent="0.25">
      <c r="A73" s="1094"/>
      <c r="B73" s="1094"/>
      <c r="C73" s="1109" t="s">
        <v>1059</v>
      </c>
      <c r="D73" s="1110">
        <v>0</v>
      </c>
      <c r="E73" s="1110">
        <v>0</v>
      </c>
      <c r="F73" s="1110">
        <v>0</v>
      </c>
      <c r="G73" s="1110">
        <v>0</v>
      </c>
      <c r="H73" s="1094"/>
      <c r="I73" s="1094"/>
      <c r="J73" s="1094"/>
      <c r="K73" s="1094"/>
    </row>
    <row r="74" spans="1:11" ht="14.1" customHeight="1" x14ac:dyDescent="0.25">
      <c r="A74" s="1094"/>
      <c r="B74" s="1094"/>
      <c r="C74" s="1109" t="s">
        <v>1060</v>
      </c>
      <c r="D74" s="1110">
        <v>0</v>
      </c>
      <c r="E74" s="1110">
        <v>0</v>
      </c>
      <c r="F74" s="1110">
        <v>0</v>
      </c>
      <c r="G74" s="1110">
        <v>0</v>
      </c>
      <c r="H74" s="1094"/>
      <c r="I74" s="1094"/>
      <c r="J74" s="1094"/>
      <c r="K74" s="1094"/>
    </row>
    <row r="75" spans="1:11" ht="14.1" customHeight="1" x14ac:dyDescent="0.25">
      <c r="A75" s="1094"/>
      <c r="B75" s="1094"/>
      <c r="C75" s="1109" t="s">
        <v>1062</v>
      </c>
      <c r="D75" s="1110">
        <v>0</v>
      </c>
      <c r="E75" s="1110">
        <v>0</v>
      </c>
      <c r="F75" s="1110">
        <v>0</v>
      </c>
      <c r="G75" s="1110">
        <v>0</v>
      </c>
      <c r="H75" s="1094"/>
      <c r="I75" s="1094"/>
      <c r="J75" s="1094"/>
      <c r="K75" s="1094"/>
    </row>
    <row r="76" spans="1:11" ht="14.1" customHeight="1" x14ac:dyDescent="0.25">
      <c r="A76" s="1094"/>
      <c r="B76" s="1094"/>
      <c r="C76" s="1109" t="s">
        <v>1048</v>
      </c>
      <c r="D76" s="1110">
        <v>0</v>
      </c>
      <c r="E76" s="1110">
        <v>0</v>
      </c>
      <c r="F76" s="1110">
        <v>0</v>
      </c>
      <c r="G76" s="1110">
        <v>0</v>
      </c>
      <c r="H76" s="1094"/>
      <c r="I76" s="1094"/>
      <c r="J76" s="1094"/>
      <c r="K76" s="1094"/>
    </row>
    <row r="77" spans="1:11" ht="14.1" customHeight="1" x14ac:dyDescent="0.25">
      <c r="A77" s="1094"/>
      <c r="B77" s="1094"/>
      <c r="C77" s="1109" t="s">
        <v>1057</v>
      </c>
      <c r="D77" s="1110">
        <v>0</v>
      </c>
      <c r="E77" s="1110">
        <v>0</v>
      </c>
      <c r="F77" s="1110">
        <v>0</v>
      </c>
      <c r="G77" s="1110">
        <v>0</v>
      </c>
      <c r="H77" s="1094"/>
      <c r="I77" s="1094"/>
      <c r="J77" s="1094"/>
      <c r="K77" s="1094"/>
    </row>
    <row r="78" spans="1:11" ht="14.1" customHeight="1" x14ac:dyDescent="0.25">
      <c r="A78" s="1094"/>
      <c r="B78" s="1094"/>
      <c r="C78" s="1109" t="s">
        <v>1058</v>
      </c>
      <c r="D78" s="1110">
        <v>0</v>
      </c>
      <c r="E78" s="1110">
        <v>0</v>
      </c>
      <c r="F78" s="1110">
        <v>0</v>
      </c>
      <c r="G78" s="1110">
        <v>0</v>
      </c>
      <c r="H78" s="1094"/>
      <c r="I78" s="1094"/>
      <c r="J78" s="1094"/>
      <c r="K78" s="1094"/>
    </row>
    <row r="79" spans="1:11" ht="14.1" customHeight="1" x14ac:dyDescent="0.25">
      <c r="A79" s="1094"/>
      <c r="B79" s="1094"/>
      <c r="C79" s="1109" t="s">
        <v>1059</v>
      </c>
      <c r="D79" s="1110">
        <v>0</v>
      </c>
      <c r="E79" s="1110">
        <v>0</v>
      </c>
      <c r="F79" s="1110">
        <v>0</v>
      </c>
      <c r="G79" s="1110">
        <v>0</v>
      </c>
      <c r="H79" s="1094"/>
      <c r="I79" s="1094"/>
      <c r="J79" s="1094"/>
      <c r="K79" s="1094"/>
    </row>
    <row r="80" spans="1:11" ht="14.1" customHeight="1" x14ac:dyDescent="0.25">
      <c r="A80" s="1094"/>
      <c r="B80" s="1094"/>
      <c r="C80" s="1109" t="s">
        <v>1060</v>
      </c>
      <c r="D80" s="1110">
        <v>0</v>
      </c>
      <c r="E80" s="1110">
        <v>0</v>
      </c>
      <c r="F80" s="1110">
        <v>0</v>
      </c>
      <c r="G80" s="1110">
        <v>0</v>
      </c>
      <c r="H80" s="1094"/>
      <c r="I80" s="1094"/>
      <c r="J80" s="1094"/>
      <c r="K80" s="1094"/>
    </row>
    <row r="81" spans="1:11" ht="14.1" customHeight="1" x14ac:dyDescent="0.25">
      <c r="A81" s="1094"/>
      <c r="B81" s="1094"/>
      <c r="C81" s="1109" t="s">
        <v>1063</v>
      </c>
      <c r="D81" s="1110">
        <v>0</v>
      </c>
      <c r="E81" s="1110">
        <v>0</v>
      </c>
      <c r="F81" s="1110">
        <v>0</v>
      </c>
      <c r="G81" s="1110">
        <v>0</v>
      </c>
      <c r="H81" s="1094"/>
      <c r="I81" s="1094"/>
      <c r="J81" s="1094"/>
      <c r="K81" s="1094"/>
    </row>
    <row r="82" spans="1:11" ht="14.1" customHeight="1" x14ac:dyDescent="0.25">
      <c r="A82" s="1094"/>
      <c r="B82" s="1094"/>
      <c r="C82" s="1109" t="s">
        <v>1064</v>
      </c>
      <c r="D82" s="1110">
        <v>0</v>
      </c>
      <c r="E82" s="1110">
        <v>0</v>
      </c>
      <c r="F82" s="1110">
        <v>0</v>
      </c>
      <c r="G82" s="1110">
        <v>0</v>
      </c>
      <c r="H82" s="1094"/>
      <c r="I82" s="1094"/>
      <c r="J82" s="1094"/>
      <c r="K82" s="1094"/>
    </row>
    <row r="83" spans="1:11" ht="14.1" customHeight="1" x14ac:dyDescent="0.25">
      <c r="A83" s="1094"/>
      <c r="B83" s="1094"/>
      <c r="C83" s="1111" t="s">
        <v>572</v>
      </c>
      <c r="D83" s="1110">
        <v>0</v>
      </c>
      <c r="E83" s="1110">
        <v>129300000</v>
      </c>
      <c r="F83" s="1110">
        <v>129300000</v>
      </c>
      <c r="G83" s="1110">
        <v>129300000</v>
      </c>
      <c r="H83" s="1094"/>
      <c r="I83" s="1094"/>
      <c r="J83" s="1094"/>
      <c r="K83" s="1094"/>
    </row>
    <row r="84" spans="1:11" ht="30.95" customHeight="1" x14ac:dyDescent="0.25">
      <c r="A84" s="1094"/>
      <c r="B84" s="1094"/>
      <c r="C84" s="1103" t="s">
        <v>1022</v>
      </c>
      <c r="D84" s="1232" t="s">
        <v>2229</v>
      </c>
      <c r="E84" s="1233"/>
      <c r="F84" s="1233"/>
      <c r="G84" s="1233"/>
      <c r="H84" s="1094"/>
      <c r="I84" s="1094"/>
      <c r="J84" s="1094"/>
      <c r="K84" s="1094"/>
    </row>
    <row r="85" spans="1:11" ht="30.95" customHeight="1" x14ac:dyDescent="0.25">
      <c r="A85" s="1094"/>
      <c r="B85" s="1094"/>
      <c r="C85" s="1104" t="s">
        <v>1024</v>
      </c>
      <c r="D85" s="1230" t="s">
        <v>2230</v>
      </c>
      <c r="E85" s="1231"/>
      <c r="F85" s="1231"/>
      <c r="G85" s="1231"/>
      <c r="H85" s="1094"/>
      <c r="I85" s="1094"/>
      <c r="J85" s="1094"/>
      <c r="K85" s="1094"/>
    </row>
    <row r="86" spans="1:11" ht="30.95" customHeight="1" x14ac:dyDescent="0.25">
      <c r="A86" s="1094"/>
      <c r="B86" s="1094"/>
      <c r="C86" s="1104" t="s">
        <v>31</v>
      </c>
      <c r="D86" s="1230" t="s">
        <v>2231</v>
      </c>
      <c r="E86" s="1231"/>
      <c r="F86" s="1231"/>
      <c r="G86" s="1231"/>
      <c r="H86" s="1094"/>
      <c r="I86" s="1094"/>
      <c r="J86" s="1094"/>
      <c r="K86" s="1094"/>
    </row>
    <row r="87" spans="1:11" ht="15" customHeight="1" x14ac:dyDescent="0.25">
      <c r="A87" s="1094"/>
      <c r="B87" s="1094"/>
      <c r="C87" s="1105"/>
      <c r="D87" s="1106">
        <v>2024</v>
      </c>
      <c r="E87" s="1106">
        <v>2025</v>
      </c>
      <c r="F87" s="1106">
        <v>2026</v>
      </c>
      <c r="G87" s="1106">
        <v>2027</v>
      </c>
      <c r="H87" s="1094"/>
      <c r="I87" s="1094"/>
      <c r="J87" s="1094"/>
      <c r="K87" s="1094"/>
    </row>
    <row r="88" spans="1:11" ht="15" customHeight="1" x14ac:dyDescent="0.25">
      <c r="A88" s="1094"/>
      <c r="B88" s="1094"/>
      <c r="C88" s="1107"/>
      <c r="D88" s="1108" t="s">
        <v>13</v>
      </c>
      <c r="E88" s="1108" t="s">
        <v>14</v>
      </c>
      <c r="F88" s="1108" t="s">
        <v>14</v>
      </c>
      <c r="G88" s="1108" t="s">
        <v>14</v>
      </c>
      <c r="H88" s="1094"/>
      <c r="I88" s="1094"/>
      <c r="J88" s="1094"/>
      <c r="K88" s="1094"/>
    </row>
    <row r="89" spans="1:11" ht="14.1" customHeight="1" x14ac:dyDescent="0.25">
      <c r="A89" s="1094"/>
      <c r="B89" s="1094"/>
      <c r="C89" s="1097" t="s">
        <v>33</v>
      </c>
      <c r="D89" s="1101" t="s">
        <v>1543</v>
      </c>
      <c r="E89" s="1101" t="s">
        <v>1543</v>
      </c>
      <c r="F89" s="1101" t="s">
        <v>1543</v>
      </c>
      <c r="G89" s="1101" t="s">
        <v>1543</v>
      </c>
      <c r="H89" s="1094"/>
      <c r="I89" s="1094"/>
      <c r="J89" s="1094"/>
      <c r="K89" s="1094"/>
    </row>
    <row r="90" spans="1:11" ht="14.1" customHeight="1" x14ac:dyDescent="0.25">
      <c r="A90" s="1094"/>
      <c r="B90" s="1094"/>
      <c r="C90" s="1097" t="s">
        <v>1029</v>
      </c>
      <c r="D90" s="1101" t="s">
        <v>1147</v>
      </c>
      <c r="E90" s="1101" t="s">
        <v>2232</v>
      </c>
      <c r="F90" s="1101" t="s">
        <v>2232</v>
      </c>
      <c r="G90" s="1101" t="s">
        <v>2232</v>
      </c>
      <c r="H90" s="1094"/>
      <c r="I90" s="1094"/>
      <c r="J90" s="1094"/>
      <c r="K90" s="1094"/>
    </row>
    <row r="91" spans="1:11" ht="14.1" customHeight="1" x14ac:dyDescent="0.25">
      <c r="A91" s="1094"/>
      <c r="B91" s="1094"/>
      <c r="C91" s="1097" t="s">
        <v>1032</v>
      </c>
      <c r="D91" s="1101" t="s">
        <v>2233</v>
      </c>
      <c r="E91" s="1101" t="s">
        <v>2234</v>
      </c>
      <c r="F91" s="1101" t="s">
        <v>2234</v>
      </c>
      <c r="G91" s="1101" t="s">
        <v>2234</v>
      </c>
      <c r="H91" s="1094"/>
      <c r="I91" s="1094"/>
      <c r="J91" s="1094"/>
      <c r="K91" s="1094"/>
    </row>
    <row r="92" spans="1:11" ht="14.1" customHeight="1" x14ac:dyDescent="0.25">
      <c r="A92" s="1094"/>
      <c r="B92" s="1094"/>
      <c r="C92" s="1097" t="s">
        <v>1037</v>
      </c>
      <c r="D92" s="1101" t="s">
        <v>1038</v>
      </c>
      <c r="E92" s="1101" t="s">
        <v>1039</v>
      </c>
      <c r="F92" s="1101" t="s">
        <v>1039</v>
      </c>
      <c r="G92" s="1101" t="s">
        <v>1039</v>
      </c>
      <c r="H92" s="1094"/>
      <c r="I92" s="1094"/>
      <c r="J92" s="1094"/>
      <c r="K92" s="1094"/>
    </row>
    <row r="93" spans="1:11" ht="14.1" customHeight="1" x14ac:dyDescent="0.25">
      <c r="A93" s="1094"/>
      <c r="B93" s="1094"/>
      <c r="C93" s="1097" t="s">
        <v>1042</v>
      </c>
      <c r="D93" s="1101" t="s">
        <v>1038</v>
      </c>
      <c r="E93" s="1101" t="s">
        <v>2235</v>
      </c>
      <c r="F93" s="1101" t="s">
        <v>1039</v>
      </c>
      <c r="G93" s="1101" t="s">
        <v>1039</v>
      </c>
      <c r="H93" s="1094"/>
      <c r="I93" s="1094"/>
      <c r="J93" s="1094"/>
      <c r="K93" s="1094"/>
    </row>
    <row r="94" spans="1:11" ht="14.1" customHeight="1" x14ac:dyDescent="0.25">
      <c r="A94" s="1094"/>
      <c r="B94" s="1094"/>
      <c r="C94" s="1097" t="s">
        <v>39</v>
      </c>
      <c r="D94" s="1101" t="s">
        <v>1038</v>
      </c>
      <c r="E94" s="1101" t="s">
        <v>2235</v>
      </c>
      <c r="F94" s="1101" t="s">
        <v>1039</v>
      </c>
      <c r="G94" s="1101" t="s">
        <v>1039</v>
      </c>
      <c r="H94" s="1094"/>
      <c r="I94" s="1094"/>
      <c r="J94" s="1094"/>
      <c r="K94" s="1094"/>
    </row>
    <row r="95" spans="1:11" ht="14.1" customHeight="1" x14ac:dyDescent="0.25">
      <c r="A95" s="1094"/>
      <c r="B95" s="1094"/>
      <c r="C95" s="1228" t="s">
        <v>1046</v>
      </c>
      <c r="D95" s="1229"/>
      <c r="E95" s="1229"/>
      <c r="F95" s="1229"/>
      <c r="G95" s="1229"/>
      <c r="H95" s="1094"/>
      <c r="I95" s="1094"/>
      <c r="J95" s="1094"/>
      <c r="K95" s="1094"/>
    </row>
    <row r="96" spans="1:11" ht="14.1" customHeight="1" x14ac:dyDescent="0.25">
      <c r="A96" s="1094"/>
      <c r="B96" s="1094"/>
      <c r="C96" s="1105"/>
      <c r="D96" s="1106">
        <v>2024</v>
      </c>
      <c r="E96" s="1106">
        <v>2025</v>
      </c>
      <c r="F96" s="1106">
        <v>2026</v>
      </c>
      <c r="G96" s="1106">
        <v>2027</v>
      </c>
      <c r="H96" s="1094"/>
      <c r="I96" s="1094"/>
      <c r="J96" s="1094"/>
      <c r="K96" s="1094"/>
    </row>
    <row r="97" spans="1:11" ht="14.1" customHeight="1" x14ac:dyDescent="0.25">
      <c r="A97" s="1094"/>
      <c r="B97" s="1094"/>
      <c r="C97" s="1107"/>
      <c r="D97" s="1108" t="s">
        <v>13</v>
      </c>
      <c r="E97" s="1108" t="s">
        <v>14</v>
      </c>
      <c r="F97" s="1108" t="s">
        <v>14</v>
      </c>
      <c r="G97" s="1108" t="s">
        <v>14</v>
      </c>
      <c r="H97" s="1094"/>
      <c r="I97" s="1094"/>
      <c r="J97" s="1094"/>
      <c r="K97" s="1094"/>
    </row>
    <row r="98" spans="1:11" ht="14.1" customHeight="1" x14ac:dyDescent="0.25">
      <c r="A98" s="1094"/>
      <c r="B98" s="1094"/>
      <c r="C98" s="1109" t="s">
        <v>1047</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1050</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1051</v>
      </c>
      <c r="D104" s="1110">
        <v>0</v>
      </c>
      <c r="E104" s="1110">
        <v>45900000</v>
      </c>
      <c r="F104" s="1110">
        <v>45900000</v>
      </c>
      <c r="G104" s="1110">
        <v>45900000</v>
      </c>
      <c r="H104" s="1094"/>
      <c r="I104" s="1094"/>
      <c r="J104" s="1094"/>
      <c r="K104" s="1094"/>
    </row>
    <row r="105" spans="1:11" ht="14.1" customHeight="1" x14ac:dyDescent="0.25">
      <c r="A105" s="1094"/>
      <c r="B105" s="1094"/>
      <c r="C105" s="1109" t="s">
        <v>1048</v>
      </c>
      <c r="D105" s="1110">
        <v>0</v>
      </c>
      <c r="E105" s="1110">
        <v>45900000</v>
      </c>
      <c r="F105" s="1110">
        <v>45900000</v>
      </c>
      <c r="G105" s="1110">
        <v>45900000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1052</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1053</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1054</v>
      </c>
      <c r="D113" s="1110">
        <v>0</v>
      </c>
      <c r="E113" s="1110">
        <v>600000</v>
      </c>
      <c r="F113" s="1110">
        <v>600000</v>
      </c>
      <c r="G113" s="1110">
        <v>600000</v>
      </c>
      <c r="H113" s="1094"/>
      <c r="I113" s="1094"/>
      <c r="J113" s="1094"/>
      <c r="K113" s="1094"/>
    </row>
    <row r="114" spans="1:11" ht="14.1" customHeight="1" x14ac:dyDescent="0.25">
      <c r="A114" s="1094"/>
      <c r="B114" s="1094"/>
      <c r="C114" s="1109" t="s">
        <v>1048</v>
      </c>
      <c r="D114" s="1110">
        <v>0</v>
      </c>
      <c r="E114" s="1110">
        <v>600000</v>
      </c>
      <c r="F114" s="1110">
        <v>600000</v>
      </c>
      <c r="G114" s="1110">
        <v>600000</v>
      </c>
      <c r="H114" s="1094"/>
      <c r="I114" s="1094"/>
      <c r="J114" s="1094"/>
      <c r="K114" s="1094"/>
    </row>
    <row r="115" spans="1:11" ht="14.1" customHeight="1" x14ac:dyDescent="0.25">
      <c r="A115" s="1094"/>
      <c r="B115" s="1094"/>
      <c r="C115" s="1109" t="s">
        <v>1049</v>
      </c>
      <c r="D115" s="1110">
        <v>0</v>
      </c>
      <c r="E115" s="1110">
        <v>0</v>
      </c>
      <c r="F115" s="1110">
        <v>0</v>
      </c>
      <c r="G115" s="1110">
        <v>0</v>
      </c>
      <c r="H115" s="1094"/>
      <c r="I115" s="1094"/>
      <c r="J115" s="1094"/>
      <c r="K115" s="1094"/>
    </row>
    <row r="116" spans="1:11" ht="14.1" customHeight="1" x14ac:dyDescent="0.25">
      <c r="A116" s="1094"/>
      <c r="B116" s="1094"/>
      <c r="C116" s="1109" t="s">
        <v>1055</v>
      </c>
      <c r="D116" s="1110">
        <v>0</v>
      </c>
      <c r="E116" s="1110">
        <v>0</v>
      </c>
      <c r="F116" s="1110">
        <v>0</v>
      </c>
      <c r="G116" s="1110">
        <v>0</v>
      </c>
      <c r="H116" s="1094"/>
      <c r="I116" s="1094"/>
      <c r="J116" s="1094"/>
      <c r="K116" s="1094"/>
    </row>
    <row r="117" spans="1:11" ht="14.1" customHeight="1" x14ac:dyDescent="0.25">
      <c r="A117" s="1094"/>
      <c r="B117" s="1094"/>
      <c r="C117" s="1109" t="s">
        <v>1048</v>
      </c>
      <c r="D117" s="1110">
        <v>0</v>
      </c>
      <c r="E117" s="1110">
        <v>0</v>
      </c>
      <c r="F117" s="1110">
        <v>0</v>
      </c>
      <c r="G117" s="1110">
        <v>0</v>
      </c>
      <c r="H117" s="1094"/>
      <c r="I117" s="1094"/>
      <c r="J117" s="1094"/>
      <c r="K117" s="1094"/>
    </row>
    <row r="118" spans="1:11" ht="14.1" customHeight="1" x14ac:dyDescent="0.25">
      <c r="A118" s="1094"/>
      <c r="B118" s="1094"/>
      <c r="C118" s="1109" t="s">
        <v>1049</v>
      </c>
      <c r="D118" s="1110">
        <v>0</v>
      </c>
      <c r="E118" s="1110">
        <v>0</v>
      </c>
      <c r="F118" s="1110">
        <v>0</v>
      </c>
      <c r="G118" s="1110">
        <v>0</v>
      </c>
      <c r="H118" s="1094"/>
      <c r="I118" s="1094"/>
      <c r="J118" s="1094"/>
      <c r="K118" s="1094"/>
    </row>
    <row r="119" spans="1:11" ht="14.1" customHeight="1" x14ac:dyDescent="0.25">
      <c r="A119" s="1094"/>
      <c r="B119" s="1094"/>
      <c r="C119" s="1109" t="s">
        <v>1056</v>
      </c>
      <c r="D119" s="1110">
        <v>0</v>
      </c>
      <c r="E119" s="1110">
        <v>0</v>
      </c>
      <c r="F119" s="1110">
        <v>0</v>
      </c>
      <c r="G119" s="1110">
        <v>0</v>
      </c>
      <c r="H119" s="1094"/>
      <c r="I119" s="1094"/>
      <c r="J119" s="1094"/>
      <c r="K119" s="1094"/>
    </row>
    <row r="120" spans="1:11" ht="14.1" customHeight="1" x14ac:dyDescent="0.25">
      <c r="A120" s="1094"/>
      <c r="B120" s="1094"/>
      <c r="C120" s="1109" t="s">
        <v>1048</v>
      </c>
      <c r="D120" s="1110">
        <v>0</v>
      </c>
      <c r="E120" s="1110">
        <v>0</v>
      </c>
      <c r="F120" s="1110">
        <v>0</v>
      </c>
      <c r="G120" s="1110">
        <v>0</v>
      </c>
      <c r="H120" s="1094"/>
      <c r="I120" s="1094"/>
      <c r="J120" s="1094"/>
      <c r="K120" s="1094"/>
    </row>
    <row r="121" spans="1:11" ht="14.1" customHeight="1" x14ac:dyDescent="0.25">
      <c r="A121" s="1094"/>
      <c r="B121" s="1094"/>
      <c r="C121" s="1109" t="s">
        <v>1057</v>
      </c>
      <c r="D121" s="1110">
        <v>0</v>
      </c>
      <c r="E121" s="1110">
        <v>0</v>
      </c>
      <c r="F121" s="1110">
        <v>0</v>
      </c>
      <c r="G121" s="1110">
        <v>0</v>
      </c>
      <c r="H121" s="1094"/>
      <c r="I121" s="1094"/>
      <c r="J121" s="1094"/>
      <c r="K121" s="1094"/>
    </row>
    <row r="122" spans="1:11" ht="14.1" customHeight="1" x14ac:dyDescent="0.25">
      <c r="A122" s="1094"/>
      <c r="B122" s="1094"/>
      <c r="C122" s="1109" t="s">
        <v>1058</v>
      </c>
      <c r="D122" s="1110">
        <v>0</v>
      </c>
      <c r="E122" s="1110">
        <v>0</v>
      </c>
      <c r="F122" s="1110">
        <v>0</v>
      </c>
      <c r="G122" s="1110">
        <v>0</v>
      </c>
      <c r="H122" s="1094"/>
      <c r="I122" s="1094"/>
      <c r="J122" s="1094"/>
      <c r="K122" s="1094"/>
    </row>
    <row r="123" spans="1:11" ht="14.1" customHeight="1" x14ac:dyDescent="0.25">
      <c r="A123" s="1094"/>
      <c r="B123" s="1094"/>
      <c r="C123" s="1109" t="s">
        <v>1059</v>
      </c>
      <c r="D123" s="1110">
        <v>0</v>
      </c>
      <c r="E123" s="1110">
        <v>0</v>
      </c>
      <c r="F123" s="1110">
        <v>0</v>
      </c>
      <c r="G123" s="1110">
        <v>0</v>
      </c>
      <c r="H123" s="1094"/>
      <c r="I123" s="1094"/>
      <c r="J123" s="1094"/>
      <c r="K123" s="1094"/>
    </row>
    <row r="124" spans="1:11" ht="14.1" customHeight="1" x14ac:dyDescent="0.25">
      <c r="A124" s="1094"/>
      <c r="B124" s="1094"/>
      <c r="C124" s="1109" t="s">
        <v>1060</v>
      </c>
      <c r="D124" s="1110">
        <v>0</v>
      </c>
      <c r="E124" s="1110">
        <v>0</v>
      </c>
      <c r="F124" s="1110">
        <v>0</v>
      </c>
      <c r="G124" s="1110">
        <v>0</v>
      </c>
      <c r="H124" s="1094"/>
      <c r="I124" s="1094"/>
      <c r="J124" s="1094"/>
      <c r="K124" s="1094"/>
    </row>
    <row r="125" spans="1:11" ht="14.1" customHeight="1" x14ac:dyDescent="0.25">
      <c r="A125" s="1094"/>
      <c r="B125" s="1094"/>
      <c r="C125" s="1109" t="s">
        <v>1061</v>
      </c>
      <c r="D125" s="1110">
        <v>0</v>
      </c>
      <c r="E125" s="1110">
        <v>0</v>
      </c>
      <c r="F125" s="1110">
        <v>0</v>
      </c>
      <c r="G125" s="1110">
        <v>0</v>
      </c>
      <c r="H125" s="1094"/>
      <c r="I125" s="1094"/>
      <c r="J125" s="1094"/>
      <c r="K125" s="1094"/>
    </row>
    <row r="126" spans="1:11" ht="14.1" customHeight="1" x14ac:dyDescent="0.25">
      <c r="A126" s="1094"/>
      <c r="B126" s="1094"/>
      <c r="C126" s="1109" t="s">
        <v>1048</v>
      </c>
      <c r="D126" s="1110">
        <v>0</v>
      </c>
      <c r="E126" s="1110">
        <v>0</v>
      </c>
      <c r="F126" s="1110">
        <v>0</v>
      </c>
      <c r="G126" s="1110">
        <v>0</v>
      </c>
      <c r="H126" s="1094"/>
      <c r="I126" s="1094"/>
      <c r="J126" s="1094"/>
      <c r="K126" s="1094"/>
    </row>
    <row r="127" spans="1:11" ht="14.1" customHeight="1" x14ac:dyDescent="0.25">
      <c r="A127" s="1094"/>
      <c r="B127" s="1094"/>
      <c r="C127" s="1109" t="s">
        <v>1057</v>
      </c>
      <c r="D127" s="1110">
        <v>0</v>
      </c>
      <c r="E127" s="1110">
        <v>0</v>
      </c>
      <c r="F127" s="1110">
        <v>0</v>
      </c>
      <c r="G127" s="1110">
        <v>0</v>
      </c>
      <c r="H127" s="1094"/>
      <c r="I127" s="1094"/>
      <c r="J127" s="1094"/>
      <c r="K127" s="1094"/>
    </row>
    <row r="128" spans="1:11" ht="14.1" customHeight="1" x14ac:dyDescent="0.25">
      <c r="A128" s="1094"/>
      <c r="B128" s="1094"/>
      <c r="C128" s="1109" t="s">
        <v>1058</v>
      </c>
      <c r="D128" s="1110">
        <v>0</v>
      </c>
      <c r="E128" s="1110">
        <v>0</v>
      </c>
      <c r="F128" s="1110">
        <v>0</v>
      </c>
      <c r="G128" s="1110">
        <v>0</v>
      </c>
      <c r="H128" s="1094"/>
      <c r="I128" s="1094"/>
      <c r="J128" s="1094"/>
      <c r="K128" s="1094"/>
    </row>
    <row r="129" spans="1:11" ht="14.1" customHeight="1" x14ac:dyDescent="0.25">
      <c r="A129" s="1094"/>
      <c r="B129" s="1094"/>
      <c r="C129" s="1109" t="s">
        <v>1059</v>
      </c>
      <c r="D129" s="1110">
        <v>0</v>
      </c>
      <c r="E129" s="1110">
        <v>0</v>
      </c>
      <c r="F129" s="1110">
        <v>0</v>
      </c>
      <c r="G129" s="1110">
        <v>0</v>
      </c>
      <c r="H129" s="1094"/>
      <c r="I129" s="1094"/>
      <c r="J129" s="1094"/>
      <c r="K129" s="1094"/>
    </row>
    <row r="130" spans="1:11" ht="14.1" customHeight="1" x14ac:dyDescent="0.25">
      <c r="A130" s="1094"/>
      <c r="B130" s="1094"/>
      <c r="C130" s="1109" t="s">
        <v>1060</v>
      </c>
      <c r="D130" s="1110">
        <v>0</v>
      </c>
      <c r="E130" s="1110">
        <v>0</v>
      </c>
      <c r="F130" s="1110">
        <v>0</v>
      </c>
      <c r="G130" s="1110">
        <v>0</v>
      </c>
      <c r="H130" s="1094"/>
      <c r="I130" s="1094"/>
      <c r="J130" s="1094"/>
      <c r="K130" s="1094"/>
    </row>
    <row r="131" spans="1:11" ht="14.1" customHeight="1" x14ac:dyDescent="0.25">
      <c r="A131" s="1094"/>
      <c r="B131" s="1094"/>
      <c r="C131" s="1109" t="s">
        <v>1062</v>
      </c>
      <c r="D131" s="1110">
        <v>0</v>
      </c>
      <c r="E131" s="1110">
        <v>0</v>
      </c>
      <c r="F131" s="1110">
        <v>0</v>
      </c>
      <c r="G131" s="1110">
        <v>0</v>
      </c>
      <c r="H131" s="1094"/>
      <c r="I131" s="1094"/>
      <c r="J131" s="1094"/>
      <c r="K131" s="1094"/>
    </row>
    <row r="132" spans="1:11" ht="14.1" customHeight="1" x14ac:dyDescent="0.25">
      <c r="A132" s="1094"/>
      <c r="B132" s="1094"/>
      <c r="C132" s="1109" t="s">
        <v>1048</v>
      </c>
      <c r="D132" s="1110">
        <v>0</v>
      </c>
      <c r="E132" s="1110">
        <v>0</v>
      </c>
      <c r="F132" s="1110">
        <v>0</v>
      </c>
      <c r="G132" s="1110">
        <v>0</v>
      </c>
      <c r="H132" s="1094"/>
      <c r="I132" s="1094"/>
      <c r="J132" s="1094"/>
      <c r="K132" s="1094"/>
    </row>
    <row r="133" spans="1:11" ht="14.1" customHeight="1" x14ac:dyDescent="0.25">
      <c r="A133" s="1094"/>
      <c r="B133" s="1094"/>
      <c r="C133" s="1109" t="s">
        <v>1057</v>
      </c>
      <c r="D133" s="1110">
        <v>0</v>
      </c>
      <c r="E133" s="1110">
        <v>0</v>
      </c>
      <c r="F133" s="1110">
        <v>0</v>
      </c>
      <c r="G133" s="1110">
        <v>0</v>
      </c>
      <c r="H133" s="1094"/>
      <c r="I133" s="1094"/>
      <c r="J133" s="1094"/>
      <c r="K133" s="1094"/>
    </row>
    <row r="134" spans="1:11" ht="14.1" customHeight="1" x14ac:dyDescent="0.25">
      <c r="A134" s="1094"/>
      <c r="B134" s="1094"/>
      <c r="C134" s="1109" t="s">
        <v>1058</v>
      </c>
      <c r="D134" s="1110">
        <v>0</v>
      </c>
      <c r="E134" s="1110">
        <v>0</v>
      </c>
      <c r="F134" s="1110">
        <v>0</v>
      </c>
      <c r="G134" s="1110">
        <v>0</v>
      </c>
      <c r="H134" s="1094"/>
      <c r="I134" s="1094"/>
      <c r="J134" s="1094"/>
      <c r="K134" s="1094"/>
    </row>
    <row r="135" spans="1:11" ht="14.1" customHeight="1" x14ac:dyDescent="0.25">
      <c r="A135" s="1094"/>
      <c r="B135" s="1094"/>
      <c r="C135" s="1109" t="s">
        <v>1059</v>
      </c>
      <c r="D135" s="1110">
        <v>0</v>
      </c>
      <c r="E135" s="1110">
        <v>0</v>
      </c>
      <c r="F135" s="1110">
        <v>0</v>
      </c>
      <c r="G135" s="1110">
        <v>0</v>
      </c>
      <c r="H135" s="1094"/>
      <c r="I135" s="1094"/>
      <c r="J135" s="1094"/>
      <c r="K135" s="1094"/>
    </row>
    <row r="136" spans="1:11" ht="14.1" customHeight="1" x14ac:dyDescent="0.25">
      <c r="A136" s="1094"/>
      <c r="B136" s="1094"/>
      <c r="C136" s="1109" t="s">
        <v>1060</v>
      </c>
      <c r="D136" s="1110">
        <v>0</v>
      </c>
      <c r="E136" s="1110">
        <v>0</v>
      </c>
      <c r="F136" s="1110">
        <v>0</v>
      </c>
      <c r="G136" s="1110">
        <v>0</v>
      </c>
      <c r="H136" s="1094"/>
      <c r="I136" s="1094"/>
      <c r="J136" s="1094"/>
      <c r="K136" s="1094"/>
    </row>
    <row r="137" spans="1:11" ht="14.1" customHeight="1" x14ac:dyDescent="0.25">
      <c r="A137" s="1094"/>
      <c r="B137" s="1094"/>
      <c r="C137" s="1109" t="s">
        <v>1063</v>
      </c>
      <c r="D137" s="1110">
        <v>0</v>
      </c>
      <c r="E137" s="1110">
        <v>0</v>
      </c>
      <c r="F137" s="1110">
        <v>0</v>
      </c>
      <c r="G137" s="1110">
        <v>0</v>
      </c>
      <c r="H137" s="1094"/>
      <c r="I137" s="1094"/>
      <c r="J137" s="1094"/>
      <c r="K137" s="1094"/>
    </row>
    <row r="138" spans="1:11" ht="14.1" customHeight="1" x14ac:dyDescent="0.25">
      <c r="A138" s="1094"/>
      <c r="B138" s="1094"/>
      <c r="C138" s="1109" t="s">
        <v>1064</v>
      </c>
      <c r="D138" s="1110">
        <v>0</v>
      </c>
      <c r="E138" s="1110">
        <v>0</v>
      </c>
      <c r="F138" s="1110">
        <v>0</v>
      </c>
      <c r="G138" s="1110">
        <v>0</v>
      </c>
      <c r="H138" s="1094"/>
      <c r="I138" s="1094"/>
      <c r="J138" s="1094"/>
      <c r="K138" s="1094"/>
    </row>
    <row r="139" spans="1:11" ht="14.1" customHeight="1" x14ac:dyDescent="0.25">
      <c r="A139" s="1094"/>
      <c r="B139" s="1094"/>
      <c r="C139" s="1111" t="s">
        <v>572</v>
      </c>
      <c r="D139" s="1110">
        <v>0</v>
      </c>
      <c r="E139" s="1110">
        <v>46500000</v>
      </c>
      <c r="F139" s="1110">
        <v>46500000</v>
      </c>
      <c r="G139" s="1110">
        <v>46500000</v>
      </c>
      <c r="H139" s="1094"/>
      <c r="I139" s="1094"/>
      <c r="J139" s="1094"/>
      <c r="K139" s="1094"/>
    </row>
    <row r="140" spans="1:11" ht="14.1" customHeight="1" x14ac:dyDescent="0.25">
      <c r="A140" s="1094"/>
      <c r="B140" s="1094"/>
      <c r="C140" s="1103" t="s">
        <v>1022</v>
      </c>
      <c r="D140" s="1232" t="s">
        <v>2236</v>
      </c>
      <c r="E140" s="1233"/>
      <c r="F140" s="1233"/>
      <c r="G140" s="1233"/>
      <c r="H140" s="1094"/>
      <c r="I140" s="1094"/>
      <c r="J140" s="1094"/>
      <c r="K140" s="1094"/>
    </row>
    <row r="141" spans="1:11" ht="14.1" customHeight="1" x14ac:dyDescent="0.25">
      <c r="A141" s="1094"/>
      <c r="B141" s="1094"/>
      <c r="C141" s="1104" t="s">
        <v>1024</v>
      </c>
      <c r="D141" s="1230" t="s">
        <v>2237</v>
      </c>
      <c r="E141" s="1231"/>
      <c r="F141" s="1231"/>
      <c r="G141" s="1231"/>
      <c r="H141" s="1094"/>
      <c r="I141" s="1094"/>
      <c r="J141" s="1094"/>
      <c r="K141" s="1094"/>
    </row>
    <row r="142" spans="1:11" ht="14.1" customHeight="1" x14ac:dyDescent="0.25">
      <c r="A142" s="1094"/>
      <c r="B142" s="1094"/>
      <c r="C142" s="1104" t="s">
        <v>31</v>
      </c>
      <c r="D142" s="1230" t="s">
        <v>2238</v>
      </c>
      <c r="E142" s="1231"/>
      <c r="F142" s="1231"/>
      <c r="G142" s="1231"/>
      <c r="H142" s="1094"/>
      <c r="I142" s="1094"/>
      <c r="J142" s="1094"/>
      <c r="K142" s="1094"/>
    </row>
    <row r="143" spans="1:11" ht="15" customHeight="1" x14ac:dyDescent="0.25">
      <c r="A143" s="1094"/>
      <c r="B143" s="1094"/>
      <c r="C143" s="1105"/>
      <c r="D143" s="1106">
        <v>2024</v>
      </c>
      <c r="E143" s="1106">
        <v>2025</v>
      </c>
      <c r="F143" s="1106">
        <v>2026</v>
      </c>
      <c r="G143" s="1106">
        <v>2027</v>
      </c>
      <c r="H143" s="1094"/>
      <c r="I143" s="1094"/>
      <c r="J143" s="1094"/>
      <c r="K143" s="1094"/>
    </row>
    <row r="144" spans="1:11" ht="15" customHeight="1" x14ac:dyDescent="0.25">
      <c r="A144" s="1094"/>
      <c r="B144" s="1094"/>
      <c r="C144" s="1107"/>
      <c r="D144" s="1108" t="s">
        <v>13</v>
      </c>
      <c r="E144" s="1108" t="s">
        <v>14</v>
      </c>
      <c r="F144" s="1108" t="s">
        <v>14</v>
      </c>
      <c r="G144" s="1108" t="s">
        <v>14</v>
      </c>
      <c r="H144" s="1094"/>
      <c r="I144" s="1094"/>
      <c r="J144" s="1094"/>
      <c r="K144" s="1094"/>
    </row>
    <row r="145" spans="1:11" ht="14.1" customHeight="1" x14ac:dyDescent="0.25">
      <c r="A145" s="1094"/>
      <c r="B145" s="1094"/>
      <c r="C145" s="1097" t="s">
        <v>33</v>
      </c>
      <c r="D145" s="1101" t="s">
        <v>1094</v>
      </c>
      <c r="E145" s="1101" t="s">
        <v>1094</v>
      </c>
      <c r="F145" s="1101" t="s">
        <v>1094</v>
      </c>
      <c r="G145" s="1101" t="s">
        <v>1094</v>
      </c>
      <c r="H145" s="1094"/>
      <c r="I145" s="1094"/>
      <c r="J145" s="1094"/>
      <c r="K145" s="1094"/>
    </row>
    <row r="146" spans="1:11" ht="14.1" customHeight="1" x14ac:dyDescent="0.25">
      <c r="A146" s="1094"/>
      <c r="B146" s="1094"/>
      <c r="C146" s="1097" t="s">
        <v>1029</v>
      </c>
      <c r="D146" s="1101" t="s">
        <v>2239</v>
      </c>
      <c r="E146" s="1101" t="s">
        <v>2239</v>
      </c>
      <c r="F146" s="1101" t="s">
        <v>2239</v>
      </c>
      <c r="G146" s="1101" t="s">
        <v>2239</v>
      </c>
      <c r="H146" s="1094"/>
      <c r="I146" s="1094"/>
      <c r="J146" s="1094"/>
      <c r="K146" s="1094"/>
    </row>
    <row r="147" spans="1:11" ht="14.1" customHeight="1" x14ac:dyDescent="0.25">
      <c r="A147" s="1094"/>
      <c r="B147" s="1094"/>
      <c r="C147" s="1097" t="s">
        <v>1032</v>
      </c>
      <c r="D147" s="1101" t="s">
        <v>1721</v>
      </c>
      <c r="E147" s="1101" t="s">
        <v>1721</v>
      </c>
      <c r="F147" s="1101" t="s">
        <v>1721</v>
      </c>
      <c r="G147" s="1101" t="s">
        <v>1721</v>
      </c>
      <c r="H147" s="1094"/>
      <c r="I147" s="1094"/>
      <c r="J147" s="1094"/>
      <c r="K147" s="1094"/>
    </row>
    <row r="148" spans="1:11" ht="14.1" customHeight="1" x14ac:dyDescent="0.25">
      <c r="A148" s="1094"/>
      <c r="B148" s="1094"/>
      <c r="C148" s="1097" t="s">
        <v>1037</v>
      </c>
      <c r="D148" s="1101" t="s">
        <v>1038</v>
      </c>
      <c r="E148" s="1101" t="s">
        <v>1039</v>
      </c>
      <c r="F148" s="1101" t="s">
        <v>1039</v>
      </c>
      <c r="G148" s="1101" t="s">
        <v>1039</v>
      </c>
      <c r="H148" s="1094"/>
      <c r="I148" s="1094"/>
      <c r="J148" s="1094"/>
      <c r="K148" s="1094"/>
    </row>
    <row r="149" spans="1:11" ht="14.1" customHeight="1" x14ac:dyDescent="0.25">
      <c r="A149" s="1094"/>
      <c r="B149" s="1094"/>
      <c r="C149" s="1097" t="s">
        <v>1042</v>
      </c>
      <c r="D149" s="1101" t="s">
        <v>1038</v>
      </c>
      <c r="E149" s="1101" t="s">
        <v>1039</v>
      </c>
      <c r="F149" s="1101" t="s">
        <v>1039</v>
      </c>
      <c r="G149" s="1101" t="s">
        <v>1039</v>
      </c>
      <c r="H149" s="1094"/>
      <c r="I149" s="1094"/>
      <c r="J149" s="1094"/>
      <c r="K149" s="1094"/>
    </row>
    <row r="150" spans="1:11" ht="14.1" customHeight="1" x14ac:dyDescent="0.25">
      <c r="A150" s="1094"/>
      <c r="B150" s="1094"/>
      <c r="C150" s="1097" t="s">
        <v>39</v>
      </c>
      <c r="D150" s="1101" t="s">
        <v>1038</v>
      </c>
      <c r="E150" s="1101" t="s">
        <v>1039</v>
      </c>
      <c r="F150" s="1101" t="s">
        <v>1039</v>
      </c>
      <c r="G150" s="1101" t="s">
        <v>1039</v>
      </c>
      <c r="H150" s="1094"/>
      <c r="I150" s="1094"/>
      <c r="J150" s="1094"/>
      <c r="K150" s="1094"/>
    </row>
    <row r="151" spans="1:11" ht="14.1" customHeight="1" x14ac:dyDescent="0.25">
      <c r="A151" s="1094"/>
      <c r="B151" s="1094"/>
      <c r="C151" s="1228" t="s">
        <v>1046</v>
      </c>
      <c r="D151" s="1229"/>
      <c r="E151" s="1229"/>
      <c r="F151" s="1229"/>
      <c r="G151" s="1229"/>
      <c r="H151" s="1094"/>
      <c r="I151" s="1094"/>
      <c r="J151" s="1094"/>
      <c r="K151" s="1094"/>
    </row>
    <row r="152" spans="1:11" ht="14.1" customHeight="1" x14ac:dyDescent="0.25">
      <c r="A152" s="1094"/>
      <c r="B152" s="1094"/>
      <c r="C152" s="1105"/>
      <c r="D152" s="1106">
        <v>2024</v>
      </c>
      <c r="E152" s="1106">
        <v>2025</v>
      </c>
      <c r="F152" s="1106">
        <v>2026</v>
      </c>
      <c r="G152" s="1106">
        <v>2027</v>
      </c>
      <c r="H152" s="1094"/>
      <c r="I152" s="1094"/>
      <c r="J152" s="1094"/>
      <c r="K152" s="1094"/>
    </row>
    <row r="153" spans="1:11" ht="14.1" customHeight="1" x14ac:dyDescent="0.25">
      <c r="A153" s="1094"/>
      <c r="B153" s="1094"/>
      <c r="C153" s="1107"/>
      <c r="D153" s="1108" t="s">
        <v>13</v>
      </c>
      <c r="E153" s="1108" t="s">
        <v>14</v>
      </c>
      <c r="F153" s="1108" t="s">
        <v>14</v>
      </c>
      <c r="G153" s="1108" t="s">
        <v>14</v>
      </c>
      <c r="H153" s="1094"/>
      <c r="I153" s="1094"/>
      <c r="J153" s="1094"/>
      <c r="K153" s="1094"/>
    </row>
    <row r="154" spans="1:11" ht="14.1" customHeight="1" x14ac:dyDescent="0.25">
      <c r="A154" s="1094"/>
      <c r="B154" s="1094"/>
      <c r="C154" s="1109" t="s">
        <v>1047</v>
      </c>
      <c r="D154" s="1110">
        <v>0</v>
      </c>
      <c r="E154" s="1110">
        <v>0</v>
      </c>
      <c r="F154" s="1110">
        <v>0</v>
      </c>
      <c r="G154" s="1110">
        <v>0</v>
      </c>
      <c r="H154" s="1094"/>
      <c r="I154" s="1094"/>
      <c r="J154" s="1094"/>
      <c r="K154" s="1094"/>
    </row>
    <row r="155" spans="1:11" ht="14.1" customHeight="1" x14ac:dyDescent="0.25">
      <c r="A155" s="1094"/>
      <c r="B155" s="1094"/>
      <c r="C155" s="1109" t="s">
        <v>1048</v>
      </c>
      <c r="D155" s="1110">
        <v>0</v>
      </c>
      <c r="E155" s="1110">
        <v>0</v>
      </c>
      <c r="F155" s="1110">
        <v>0</v>
      </c>
      <c r="G155" s="1110">
        <v>0</v>
      </c>
      <c r="H155" s="1094"/>
      <c r="I155" s="1094"/>
      <c r="J155" s="1094"/>
      <c r="K155" s="1094"/>
    </row>
    <row r="156" spans="1:11" ht="14.1" customHeight="1" x14ac:dyDescent="0.25">
      <c r="A156" s="1094"/>
      <c r="B156" s="1094"/>
      <c r="C156" s="1109" t="s">
        <v>1049</v>
      </c>
      <c r="D156" s="1110">
        <v>0</v>
      </c>
      <c r="E156" s="1110">
        <v>0</v>
      </c>
      <c r="F156" s="1110">
        <v>0</v>
      </c>
      <c r="G156" s="1110">
        <v>0</v>
      </c>
      <c r="H156" s="1094"/>
      <c r="I156" s="1094"/>
      <c r="J156" s="1094"/>
      <c r="K156" s="1094"/>
    </row>
    <row r="157" spans="1:11" ht="14.1" customHeight="1" x14ac:dyDescent="0.25">
      <c r="A157" s="1094"/>
      <c r="B157" s="1094"/>
      <c r="C157" s="1109" t="s">
        <v>1050</v>
      </c>
      <c r="D157" s="1110">
        <v>0</v>
      </c>
      <c r="E157" s="1110">
        <v>0</v>
      </c>
      <c r="F157" s="1110">
        <v>0</v>
      </c>
      <c r="G157" s="1110">
        <v>0</v>
      </c>
      <c r="H157" s="1094"/>
      <c r="I157" s="1094"/>
      <c r="J157" s="1094"/>
      <c r="K157" s="1094"/>
    </row>
    <row r="158" spans="1:11" ht="14.1" customHeight="1" x14ac:dyDescent="0.25">
      <c r="A158" s="1094"/>
      <c r="B158" s="1094"/>
      <c r="C158" s="1109" t="s">
        <v>1048</v>
      </c>
      <c r="D158" s="1110">
        <v>0</v>
      </c>
      <c r="E158" s="1110">
        <v>0</v>
      </c>
      <c r="F158" s="1110">
        <v>0</v>
      </c>
      <c r="G158" s="1110">
        <v>0</v>
      </c>
      <c r="H158" s="1094"/>
      <c r="I158" s="1094"/>
      <c r="J158" s="1094"/>
      <c r="K158" s="1094"/>
    </row>
    <row r="159" spans="1:11" ht="14.1" customHeight="1" x14ac:dyDescent="0.25">
      <c r="A159" s="1094"/>
      <c r="B159" s="1094"/>
      <c r="C159" s="1109" t="s">
        <v>1049</v>
      </c>
      <c r="D159" s="1110">
        <v>0</v>
      </c>
      <c r="E159" s="1110">
        <v>0</v>
      </c>
      <c r="F159" s="1110">
        <v>0</v>
      </c>
      <c r="G159" s="1110">
        <v>0</v>
      </c>
      <c r="H159" s="1094"/>
      <c r="I159" s="1094"/>
      <c r="J159" s="1094"/>
      <c r="K159" s="1094"/>
    </row>
    <row r="160" spans="1:11" ht="14.1" customHeight="1" x14ac:dyDescent="0.25">
      <c r="A160" s="1094"/>
      <c r="B160" s="1094"/>
      <c r="C160" s="1109" t="s">
        <v>1051</v>
      </c>
      <c r="D160" s="1110">
        <v>0</v>
      </c>
      <c r="E160" s="1110">
        <v>60000000</v>
      </c>
      <c r="F160" s="1110">
        <v>60000000</v>
      </c>
      <c r="G160" s="1110">
        <v>60000000</v>
      </c>
      <c r="H160" s="1094"/>
      <c r="I160" s="1094"/>
      <c r="J160" s="1094"/>
      <c r="K160" s="1094"/>
    </row>
    <row r="161" spans="1:11" ht="14.1" customHeight="1" x14ac:dyDescent="0.25">
      <c r="A161" s="1094"/>
      <c r="B161" s="1094"/>
      <c r="C161" s="1109" t="s">
        <v>1048</v>
      </c>
      <c r="D161" s="1110">
        <v>0</v>
      </c>
      <c r="E161" s="1110">
        <v>60000000</v>
      </c>
      <c r="F161" s="1110">
        <v>60000000</v>
      </c>
      <c r="G161" s="1110">
        <v>60000000</v>
      </c>
      <c r="H161" s="1094"/>
      <c r="I161" s="1094"/>
      <c r="J161" s="1094"/>
      <c r="K161" s="1094"/>
    </row>
    <row r="162" spans="1:11" ht="14.1" customHeight="1" x14ac:dyDescent="0.25">
      <c r="A162" s="1094"/>
      <c r="B162" s="1094"/>
      <c r="C162" s="1109" t="s">
        <v>1049</v>
      </c>
      <c r="D162" s="1110">
        <v>0</v>
      </c>
      <c r="E162" s="1110">
        <v>0</v>
      </c>
      <c r="F162" s="1110">
        <v>0</v>
      </c>
      <c r="G162" s="1110">
        <v>0</v>
      </c>
      <c r="H162" s="1094"/>
      <c r="I162" s="1094"/>
      <c r="J162" s="1094"/>
      <c r="K162" s="1094"/>
    </row>
    <row r="163" spans="1:11" ht="14.1" customHeight="1" x14ac:dyDescent="0.25">
      <c r="A163" s="1094"/>
      <c r="B163" s="1094"/>
      <c r="C163" s="1109" t="s">
        <v>1052</v>
      </c>
      <c r="D163" s="1110">
        <v>0</v>
      </c>
      <c r="E163" s="1110">
        <v>0</v>
      </c>
      <c r="F163" s="1110">
        <v>0</v>
      </c>
      <c r="G163" s="1110">
        <v>0</v>
      </c>
      <c r="H163" s="1094"/>
      <c r="I163" s="1094"/>
      <c r="J163" s="1094"/>
      <c r="K163" s="1094"/>
    </row>
    <row r="164" spans="1:11" ht="14.1" customHeight="1" x14ac:dyDescent="0.25">
      <c r="A164" s="1094"/>
      <c r="B164" s="1094"/>
      <c r="C164" s="1109" t="s">
        <v>1048</v>
      </c>
      <c r="D164" s="1110">
        <v>0</v>
      </c>
      <c r="E164" s="1110">
        <v>0</v>
      </c>
      <c r="F164" s="1110">
        <v>0</v>
      </c>
      <c r="G164" s="1110">
        <v>0</v>
      </c>
      <c r="H164" s="1094"/>
      <c r="I164" s="1094"/>
      <c r="J164" s="1094"/>
      <c r="K164" s="1094"/>
    </row>
    <row r="165" spans="1:11" ht="14.1" customHeight="1" x14ac:dyDescent="0.25">
      <c r="A165" s="1094"/>
      <c r="B165" s="1094"/>
      <c r="C165" s="1109" t="s">
        <v>1049</v>
      </c>
      <c r="D165" s="1110">
        <v>0</v>
      </c>
      <c r="E165" s="1110">
        <v>0</v>
      </c>
      <c r="F165" s="1110">
        <v>0</v>
      </c>
      <c r="G165" s="1110">
        <v>0</v>
      </c>
      <c r="H165" s="1094"/>
      <c r="I165" s="1094"/>
      <c r="J165" s="1094"/>
      <c r="K165" s="1094"/>
    </row>
    <row r="166" spans="1:11" ht="14.1" customHeight="1" x14ac:dyDescent="0.25">
      <c r="A166" s="1094"/>
      <c r="B166" s="1094"/>
      <c r="C166" s="1109" t="s">
        <v>1053</v>
      </c>
      <c r="D166" s="1110">
        <v>0</v>
      </c>
      <c r="E166" s="1110">
        <v>0</v>
      </c>
      <c r="F166" s="1110">
        <v>0</v>
      </c>
      <c r="G166" s="1110">
        <v>0</v>
      </c>
      <c r="H166" s="1094"/>
      <c r="I166" s="1094"/>
      <c r="J166" s="1094"/>
      <c r="K166" s="1094"/>
    </row>
    <row r="167" spans="1:11" ht="14.1" customHeight="1" x14ac:dyDescent="0.25">
      <c r="A167" s="1094"/>
      <c r="B167" s="1094"/>
      <c r="C167" s="1109" t="s">
        <v>1048</v>
      </c>
      <c r="D167" s="1110">
        <v>0</v>
      </c>
      <c r="E167" s="1110">
        <v>0</v>
      </c>
      <c r="F167" s="1110">
        <v>0</v>
      </c>
      <c r="G167" s="1110">
        <v>0</v>
      </c>
      <c r="H167" s="1094"/>
      <c r="I167" s="1094"/>
      <c r="J167" s="1094"/>
      <c r="K167" s="1094"/>
    </row>
    <row r="168" spans="1:11" ht="14.1" customHeight="1" x14ac:dyDescent="0.25">
      <c r="A168" s="1094"/>
      <c r="B168" s="1094"/>
      <c r="C168" s="1109" t="s">
        <v>1049</v>
      </c>
      <c r="D168" s="1110">
        <v>0</v>
      </c>
      <c r="E168" s="1110">
        <v>0</v>
      </c>
      <c r="F168" s="1110">
        <v>0</v>
      </c>
      <c r="G168" s="1110">
        <v>0</v>
      </c>
      <c r="H168" s="1094"/>
      <c r="I168" s="1094"/>
      <c r="J168" s="1094"/>
      <c r="K168" s="1094"/>
    </row>
    <row r="169" spans="1:11" ht="14.1" customHeight="1" x14ac:dyDescent="0.25">
      <c r="A169" s="1094"/>
      <c r="B169" s="1094"/>
      <c r="C169" s="1109" t="s">
        <v>1054</v>
      </c>
      <c r="D169" s="1110">
        <v>0</v>
      </c>
      <c r="E169" s="1110">
        <v>0</v>
      </c>
      <c r="F169" s="1110">
        <v>0</v>
      </c>
      <c r="G169" s="1110">
        <v>0</v>
      </c>
      <c r="H169" s="1094"/>
      <c r="I169" s="1094"/>
      <c r="J169" s="1094"/>
      <c r="K169" s="1094"/>
    </row>
    <row r="170" spans="1:11" ht="14.1" customHeight="1" x14ac:dyDescent="0.25">
      <c r="A170" s="1094"/>
      <c r="B170" s="1094"/>
      <c r="C170" s="1109" t="s">
        <v>1048</v>
      </c>
      <c r="D170" s="1110">
        <v>0</v>
      </c>
      <c r="E170" s="1110">
        <v>0</v>
      </c>
      <c r="F170" s="1110">
        <v>0</v>
      </c>
      <c r="G170" s="1110">
        <v>0</v>
      </c>
      <c r="H170" s="1094"/>
      <c r="I170" s="1094"/>
      <c r="J170" s="1094"/>
      <c r="K170" s="1094"/>
    </row>
    <row r="171" spans="1:11" ht="14.1" customHeight="1" x14ac:dyDescent="0.25">
      <c r="A171" s="1094"/>
      <c r="B171" s="1094"/>
      <c r="C171" s="1109" t="s">
        <v>1049</v>
      </c>
      <c r="D171" s="1110">
        <v>0</v>
      </c>
      <c r="E171" s="1110">
        <v>0</v>
      </c>
      <c r="F171" s="1110">
        <v>0</v>
      </c>
      <c r="G171" s="1110">
        <v>0</v>
      </c>
      <c r="H171" s="1094"/>
      <c r="I171" s="1094"/>
      <c r="J171" s="1094"/>
      <c r="K171" s="1094"/>
    </row>
    <row r="172" spans="1:11" ht="14.1" customHeight="1" x14ac:dyDescent="0.25">
      <c r="A172" s="1094"/>
      <c r="B172" s="1094"/>
      <c r="C172" s="1109" t="s">
        <v>1055</v>
      </c>
      <c r="D172" s="1110">
        <v>0</v>
      </c>
      <c r="E172" s="1110">
        <v>0</v>
      </c>
      <c r="F172" s="1110">
        <v>0</v>
      </c>
      <c r="G172" s="1110">
        <v>0</v>
      </c>
      <c r="H172" s="1094"/>
      <c r="I172" s="1094"/>
      <c r="J172" s="1094"/>
      <c r="K172" s="1094"/>
    </row>
    <row r="173" spans="1:11" ht="14.1" customHeight="1" x14ac:dyDescent="0.25">
      <c r="A173" s="1094"/>
      <c r="B173" s="1094"/>
      <c r="C173" s="1109" t="s">
        <v>1048</v>
      </c>
      <c r="D173" s="1110">
        <v>0</v>
      </c>
      <c r="E173" s="1110">
        <v>0</v>
      </c>
      <c r="F173" s="1110">
        <v>0</v>
      </c>
      <c r="G173" s="1110">
        <v>0</v>
      </c>
      <c r="H173" s="1094"/>
      <c r="I173" s="1094"/>
      <c r="J173" s="1094"/>
      <c r="K173" s="1094"/>
    </row>
    <row r="174" spans="1:11" ht="14.1" customHeight="1" x14ac:dyDescent="0.25">
      <c r="A174" s="1094"/>
      <c r="B174" s="1094"/>
      <c r="C174" s="1109" t="s">
        <v>1049</v>
      </c>
      <c r="D174" s="1110">
        <v>0</v>
      </c>
      <c r="E174" s="1110">
        <v>0</v>
      </c>
      <c r="F174" s="1110">
        <v>0</v>
      </c>
      <c r="G174" s="1110">
        <v>0</v>
      </c>
      <c r="H174" s="1094"/>
      <c r="I174" s="1094"/>
      <c r="J174" s="1094"/>
      <c r="K174" s="1094"/>
    </row>
    <row r="175" spans="1:11" ht="14.1" customHeight="1" x14ac:dyDescent="0.25">
      <c r="A175" s="1094"/>
      <c r="B175" s="1094"/>
      <c r="C175" s="1109" t="s">
        <v>1056</v>
      </c>
      <c r="D175" s="1110">
        <v>0</v>
      </c>
      <c r="E175" s="1110">
        <v>0</v>
      </c>
      <c r="F175" s="1110">
        <v>0</v>
      </c>
      <c r="G175" s="1110">
        <v>0</v>
      </c>
      <c r="H175" s="1094"/>
      <c r="I175" s="1094"/>
      <c r="J175" s="1094"/>
      <c r="K175" s="1094"/>
    </row>
    <row r="176" spans="1:11" ht="14.1" customHeight="1" x14ac:dyDescent="0.25">
      <c r="A176" s="1094"/>
      <c r="B176" s="1094"/>
      <c r="C176" s="1109" t="s">
        <v>1048</v>
      </c>
      <c r="D176" s="1110">
        <v>0</v>
      </c>
      <c r="E176" s="1110">
        <v>0</v>
      </c>
      <c r="F176" s="1110">
        <v>0</v>
      </c>
      <c r="G176" s="1110">
        <v>0</v>
      </c>
      <c r="H176" s="1094"/>
      <c r="I176" s="1094"/>
      <c r="J176" s="1094"/>
      <c r="K176" s="1094"/>
    </row>
    <row r="177" spans="1:11" ht="14.1" customHeight="1" x14ac:dyDescent="0.25">
      <c r="A177" s="1094"/>
      <c r="B177" s="1094"/>
      <c r="C177" s="1109" t="s">
        <v>1057</v>
      </c>
      <c r="D177" s="1110">
        <v>0</v>
      </c>
      <c r="E177" s="1110">
        <v>0</v>
      </c>
      <c r="F177" s="1110">
        <v>0</v>
      </c>
      <c r="G177" s="1110">
        <v>0</v>
      </c>
      <c r="H177" s="1094"/>
      <c r="I177" s="1094"/>
      <c r="J177" s="1094"/>
      <c r="K177" s="1094"/>
    </row>
    <row r="178" spans="1:11" ht="14.1" customHeight="1" x14ac:dyDescent="0.25">
      <c r="A178" s="1094"/>
      <c r="B178" s="1094"/>
      <c r="C178" s="1109" t="s">
        <v>1058</v>
      </c>
      <c r="D178" s="1110">
        <v>0</v>
      </c>
      <c r="E178" s="1110">
        <v>0</v>
      </c>
      <c r="F178" s="1110">
        <v>0</v>
      </c>
      <c r="G178" s="1110">
        <v>0</v>
      </c>
      <c r="H178" s="1094"/>
      <c r="I178" s="1094"/>
      <c r="J178" s="1094"/>
      <c r="K178" s="1094"/>
    </row>
    <row r="179" spans="1:11" ht="14.1" customHeight="1" x14ac:dyDescent="0.25">
      <c r="A179" s="1094"/>
      <c r="B179" s="1094"/>
      <c r="C179" s="1109" t="s">
        <v>1059</v>
      </c>
      <c r="D179" s="1110">
        <v>0</v>
      </c>
      <c r="E179" s="1110">
        <v>0</v>
      </c>
      <c r="F179" s="1110">
        <v>0</v>
      </c>
      <c r="G179" s="1110">
        <v>0</v>
      </c>
      <c r="H179" s="1094"/>
      <c r="I179" s="1094"/>
      <c r="J179" s="1094"/>
      <c r="K179" s="1094"/>
    </row>
    <row r="180" spans="1:11" ht="14.1" customHeight="1" x14ac:dyDescent="0.25">
      <c r="A180" s="1094"/>
      <c r="B180" s="1094"/>
      <c r="C180" s="1109" t="s">
        <v>1060</v>
      </c>
      <c r="D180" s="1110">
        <v>0</v>
      </c>
      <c r="E180" s="1110">
        <v>0</v>
      </c>
      <c r="F180" s="1110">
        <v>0</v>
      </c>
      <c r="G180" s="1110">
        <v>0</v>
      </c>
      <c r="H180" s="1094"/>
      <c r="I180" s="1094"/>
      <c r="J180" s="1094"/>
      <c r="K180" s="1094"/>
    </row>
    <row r="181" spans="1:11" ht="14.1" customHeight="1" x14ac:dyDescent="0.25">
      <c r="A181" s="1094"/>
      <c r="B181" s="1094"/>
      <c r="C181" s="1109" t="s">
        <v>1061</v>
      </c>
      <c r="D181" s="1110">
        <v>0</v>
      </c>
      <c r="E181" s="1110">
        <v>0</v>
      </c>
      <c r="F181" s="1110">
        <v>0</v>
      </c>
      <c r="G181" s="1110">
        <v>0</v>
      </c>
      <c r="H181" s="1094"/>
      <c r="I181" s="1094"/>
      <c r="J181" s="1094"/>
      <c r="K181" s="1094"/>
    </row>
    <row r="182" spans="1:11" ht="14.1" customHeight="1" x14ac:dyDescent="0.25">
      <c r="A182" s="1094"/>
      <c r="B182" s="1094"/>
      <c r="C182" s="1109" t="s">
        <v>1048</v>
      </c>
      <c r="D182" s="1110">
        <v>0</v>
      </c>
      <c r="E182" s="1110">
        <v>0</v>
      </c>
      <c r="F182" s="1110">
        <v>0</v>
      </c>
      <c r="G182" s="1110">
        <v>0</v>
      </c>
      <c r="H182" s="1094"/>
      <c r="I182" s="1094"/>
      <c r="J182" s="1094"/>
      <c r="K182" s="1094"/>
    </row>
    <row r="183" spans="1:11" ht="14.1" customHeight="1" x14ac:dyDescent="0.25">
      <c r="A183" s="1094"/>
      <c r="B183" s="1094"/>
      <c r="C183" s="1109" t="s">
        <v>1057</v>
      </c>
      <c r="D183" s="1110">
        <v>0</v>
      </c>
      <c r="E183" s="1110">
        <v>0</v>
      </c>
      <c r="F183" s="1110">
        <v>0</v>
      </c>
      <c r="G183" s="1110">
        <v>0</v>
      </c>
      <c r="H183" s="1094"/>
      <c r="I183" s="1094"/>
      <c r="J183" s="1094"/>
      <c r="K183" s="1094"/>
    </row>
    <row r="184" spans="1:11" ht="14.1" customHeight="1" x14ac:dyDescent="0.25">
      <c r="A184" s="1094"/>
      <c r="B184" s="1094"/>
      <c r="C184" s="1109" t="s">
        <v>1058</v>
      </c>
      <c r="D184" s="1110">
        <v>0</v>
      </c>
      <c r="E184" s="1110">
        <v>0</v>
      </c>
      <c r="F184" s="1110">
        <v>0</v>
      </c>
      <c r="G184" s="1110">
        <v>0</v>
      </c>
      <c r="H184" s="1094"/>
      <c r="I184" s="1094"/>
      <c r="J184" s="1094"/>
      <c r="K184" s="1094"/>
    </row>
    <row r="185" spans="1:11" ht="14.1" customHeight="1" x14ac:dyDescent="0.25">
      <c r="A185" s="1094"/>
      <c r="B185" s="1094"/>
      <c r="C185" s="1109" t="s">
        <v>1059</v>
      </c>
      <c r="D185" s="1110">
        <v>0</v>
      </c>
      <c r="E185" s="1110">
        <v>0</v>
      </c>
      <c r="F185" s="1110">
        <v>0</v>
      </c>
      <c r="G185" s="1110">
        <v>0</v>
      </c>
      <c r="H185" s="1094"/>
      <c r="I185" s="1094"/>
      <c r="J185" s="1094"/>
      <c r="K185" s="1094"/>
    </row>
    <row r="186" spans="1:11" ht="14.1" customHeight="1" x14ac:dyDescent="0.25">
      <c r="A186" s="1094"/>
      <c r="B186" s="1094"/>
      <c r="C186" s="1109" t="s">
        <v>1060</v>
      </c>
      <c r="D186" s="1110">
        <v>0</v>
      </c>
      <c r="E186" s="1110">
        <v>0</v>
      </c>
      <c r="F186" s="1110">
        <v>0</v>
      </c>
      <c r="G186" s="1110">
        <v>0</v>
      </c>
      <c r="H186" s="1094"/>
      <c r="I186" s="1094"/>
      <c r="J186" s="1094"/>
      <c r="K186" s="1094"/>
    </row>
    <row r="187" spans="1:11" ht="14.1" customHeight="1" x14ac:dyDescent="0.25">
      <c r="A187" s="1094"/>
      <c r="B187" s="1094"/>
      <c r="C187" s="1109" t="s">
        <v>1062</v>
      </c>
      <c r="D187" s="1110">
        <v>0</v>
      </c>
      <c r="E187" s="1110">
        <v>0</v>
      </c>
      <c r="F187" s="1110">
        <v>0</v>
      </c>
      <c r="G187" s="1110">
        <v>0</v>
      </c>
      <c r="H187" s="1094"/>
      <c r="I187" s="1094"/>
      <c r="J187" s="1094"/>
      <c r="K187" s="1094"/>
    </row>
    <row r="188" spans="1:11" ht="14.1" customHeight="1" x14ac:dyDescent="0.25">
      <c r="A188" s="1094"/>
      <c r="B188" s="1094"/>
      <c r="C188" s="1109" t="s">
        <v>1048</v>
      </c>
      <c r="D188" s="1110">
        <v>0</v>
      </c>
      <c r="E188" s="1110">
        <v>0</v>
      </c>
      <c r="F188" s="1110">
        <v>0</v>
      </c>
      <c r="G188" s="1110">
        <v>0</v>
      </c>
      <c r="H188" s="1094"/>
      <c r="I188" s="1094"/>
      <c r="J188" s="1094"/>
      <c r="K188" s="1094"/>
    </row>
    <row r="189" spans="1:11" ht="14.1" customHeight="1" x14ac:dyDescent="0.25">
      <c r="A189" s="1094"/>
      <c r="B189" s="1094"/>
      <c r="C189" s="1109" t="s">
        <v>1057</v>
      </c>
      <c r="D189" s="1110">
        <v>0</v>
      </c>
      <c r="E189" s="1110">
        <v>0</v>
      </c>
      <c r="F189" s="1110">
        <v>0</v>
      </c>
      <c r="G189" s="1110">
        <v>0</v>
      </c>
      <c r="H189" s="1094"/>
      <c r="I189" s="1094"/>
      <c r="J189" s="1094"/>
      <c r="K189" s="1094"/>
    </row>
    <row r="190" spans="1:11" ht="14.1" customHeight="1" x14ac:dyDescent="0.25">
      <c r="A190" s="1094"/>
      <c r="B190" s="1094"/>
      <c r="C190" s="1109" t="s">
        <v>1058</v>
      </c>
      <c r="D190" s="1110">
        <v>0</v>
      </c>
      <c r="E190" s="1110">
        <v>0</v>
      </c>
      <c r="F190" s="1110">
        <v>0</v>
      </c>
      <c r="G190" s="1110">
        <v>0</v>
      </c>
      <c r="H190" s="1094"/>
      <c r="I190" s="1094"/>
      <c r="J190" s="1094"/>
      <c r="K190" s="1094"/>
    </row>
    <row r="191" spans="1:11" ht="14.1" customHeight="1" x14ac:dyDescent="0.25">
      <c r="A191" s="1094"/>
      <c r="B191" s="1094"/>
      <c r="C191" s="1109" t="s">
        <v>1059</v>
      </c>
      <c r="D191" s="1110">
        <v>0</v>
      </c>
      <c r="E191" s="1110">
        <v>0</v>
      </c>
      <c r="F191" s="1110">
        <v>0</v>
      </c>
      <c r="G191" s="1110">
        <v>0</v>
      </c>
      <c r="H191" s="1094"/>
      <c r="I191" s="1094"/>
      <c r="J191" s="1094"/>
      <c r="K191" s="1094"/>
    </row>
    <row r="192" spans="1:11" ht="14.1" customHeight="1" x14ac:dyDescent="0.25">
      <c r="A192" s="1094"/>
      <c r="B192" s="1094"/>
      <c r="C192" s="1109" t="s">
        <v>1060</v>
      </c>
      <c r="D192" s="1110">
        <v>0</v>
      </c>
      <c r="E192" s="1110">
        <v>0</v>
      </c>
      <c r="F192" s="1110">
        <v>0</v>
      </c>
      <c r="G192" s="1110">
        <v>0</v>
      </c>
      <c r="H192" s="1094"/>
      <c r="I192" s="1094"/>
      <c r="J192" s="1094"/>
      <c r="K192" s="1094"/>
    </row>
    <row r="193" spans="1:11" ht="14.1" customHeight="1" x14ac:dyDescent="0.25">
      <c r="A193" s="1094"/>
      <c r="B193" s="1094"/>
      <c r="C193" s="1109" t="s">
        <v>1063</v>
      </c>
      <c r="D193" s="1110">
        <v>0</v>
      </c>
      <c r="E193" s="1110">
        <v>0</v>
      </c>
      <c r="F193" s="1110">
        <v>0</v>
      </c>
      <c r="G193" s="1110">
        <v>0</v>
      </c>
      <c r="H193" s="1094"/>
      <c r="I193" s="1094"/>
      <c r="J193" s="1094"/>
      <c r="K193" s="1094"/>
    </row>
    <row r="194" spans="1:11" ht="14.1" customHeight="1" x14ac:dyDescent="0.25">
      <c r="A194" s="1094"/>
      <c r="B194" s="1094"/>
      <c r="C194" s="1109" t="s">
        <v>1064</v>
      </c>
      <c r="D194" s="1110">
        <v>0</v>
      </c>
      <c r="E194" s="1110">
        <v>0</v>
      </c>
      <c r="F194" s="1110">
        <v>0</v>
      </c>
      <c r="G194" s="1110">
        <v>0</v>
      </c>
      <c r="H194" s="1094"/>
      <c r="I194" s="1094"/>
      <c r="J194" s="1094"/>
      <c r="K194" s="1094"/>
    </row>
    <row r="195" spans="1:11" ht="14.1" customHeight="1" x14ac:dyDescent="0.25">
      <c r="A195" s="1094"/>
      <c r="B195" s="1094"/>
      <c r="C195" s="1111" t="s">
        <v>572</v>
      </c>
      <c r="D195" s="1110">
        <v>0</v>
      </c>
      <c r="E195" s="1110">
        <v>60000000</v>
      </c>
      <c r="F195" s="1110">
        <v>60000000</v>
      </c>
      <c r="G195" s="1110">
        <v>60000000</v>
      </c>
      <c r="H195" s="1094"/>
      <c r="I195" s="1094"/>
      <c r="J195" s="1094"/>
      <c r="K195" s="1094"/>
    </row>
    <row r="196" spans="1:11" ht="14.1" customHeight="1" x14ac:dyDescent="0.25">
      <c r="A196" s="1094"/>
      <c r="B196" s="1094"/>
      <c r="C196" s="1234" t="s">
        <v>51</v>
      </c>
      <c r="D196" s="1235"/>
      <c r="E196" s="1235"/>
      <c r="F196" s="1235"/>
      <c r="G196" s="1235"/>
      <c r="H196" s="1094"/>
      <c r="I196" s="1094"/>
      <c r="J196" s="1094"/>
      <c r="K196" s="1094"/>
    </row>
    <row r="197" spans="1:11" ht="14.1" customHeight="1" x14ac:dyDescent="0.25">
      <c r="A197" s="1094"/>
      <c r="B197" s="1094"/>
      <c r="C197" s="1102" t="s">
        <v>2240</v>
      </c>
      <c r="D197" s="1234" t="s">
        <v>1355</v>
      </c>
      <c r="E197" s="1235"/>
      <c r="F197" s="1235"/>
      <c r="G197" s="1235"/>
      <c r="H197" s="1094"/>
      <c r="I197" s="1094"/>
      <c r="J197" s="1094"/>
      <c r="K197" s="1094"/>
    </row>
    <row r="198" spans="1:11" ht="14.1" customHeight="1" x14ac:dyDescent="0.25">
      <c r="A198" s="1094"/>
      <c r="B198" s="1094"/>
      <c r="C198" s="1103" t="s">
        <v>1022</v>
      </c>
      <c r="D198" s="1232" t="s">
        <v>2241</v>
      </c>
      <c r="E198" s="1233"/>
      <c r="F198" s="1233"/>
      <c r="G198" s="1233"/>
      <c r="H198" s="1094"/>
      <c r="I198" s="1094"/>
      <c r="J198" s="1094"/>
      <c r="K198" s="1094"/>
    </row>
    <row r="199" spans="1:11" ht="14.1" customHeight="1" x14ac:dyDescent="0.25">
      <c r="A199" s="1094"/>
      <c r="B199" s="1094"/>
      <c r="C199" s="1104" t="s">
        <v>1024</v>
      </c>
      <c r="D199" s="1230" t="s">
        <v>2242</v>
      </c>
      <c r="E199" s="1231"/>
      <c r="F199" s="1231"/>
      <c r="G199" s="1231"/>
      <c r="H199" s="1094"/>
      <c r="I199" s="1094"/>
      <c r="J199" s="1094"/>
      <c r="K199" s="1094"/>
    </row>
    <row r="200" spans="1:11" ht="14.1" customHeight="1" x14ac:dyDescent="0.25">
      <c r="A200" s="1094"/>
      <c r="B200" s="1094"/>
      <c r="C200" s="1104" t="s">
        <v>31</v>
      </c>
      <c r="D200" s="1230" t="s">
        <v>202</v>
      </c>
      <c r="E200" s="1231"/>
      <c r="F200" s="1231"/>
      <c r="G200" s="1231"/>
      <c r="H200" s="1094"/>
      <c r="I200" s="1094"/>
      <c r="J200" s="1094"/>
      <c r="K200" s="1094"/>
    </row>
    <row r="201" spans="1:11" ht="15" customHeight="1" x14ac:dyDescent="0.25">
      <c r="A201" s="1094"/>
      <c r="B201" s="1094"/>
      <c r="C201" s="1105"/>
      <c r="D201" s="1106">
        <v>2024</v>
      </c>
      <c r="E201" s="1106">
        <v>2025</v>
      </c>
      <c r="F201" s="1106">
        <v>2026</v>
      </c>
      <c r="G201" s="1106">
        <v>2027</v>
      </c>
      <c r="H201" s="1094"/>
      <c r="I201" s="1094"/>
      <c r="J201" s="1094"/>
      <c r="K201" s="1094"/>
    </row>
    <row r="202" spans="1:11" ht="15" customHeight="1" x14ac:dyDescent="0.25">
      <c r="A202" s="1094"/>
      <c r="B202" s="1094"/>
      <c r="C202" s="1107"/>
      <c r="D202" s="1108" t="s">
        <v>13</v>
      </c>
      <c r="E202" s="1108" t="s">
        <v>14</v>
      </c>
      <c r="F202" s="1108" t="s">
        <v>14</v>
      </c>
      <c r="G202" s="1108" t="s">
        <v>14</v>
      </c>
      <c r="H202" s="1094"/>
      <c r="I202" s="1094"/>
      <c r="J202" s="1094"/>
      <c r="K202" s="1094"/>
    </row>
    <row r="203" spans="1:11" ht="14.1" customHeight="1" x14ac:dyDescent="0.25">
      <c r="A203" s="1094"/>
      <c r="B203" s="1094"/>
      <c r="C203" s="1097" t="s">
        <v>33</v>
      </c>
      <c r="D203" s="1101" t="s">
        <v>1230</v>
      </c>
      <c r="E203" s="1101" t="s">
        <v>1027</v>
      </c>
      <c r="F203" s="1101" t="s">
        <v>1027</v>
      </c>
      <c r="G203" s="1101" t="s">
        <v>1027</v>
      </c>
      <c r="H203" s="1094"/>
      <c r="I203" s="1094"/>
      <c r="J203" s="1094"/>
      <c r="K203" s="1094"/>
    </row>
    <row r="204" spans="1:11" ht="14.1" customHeight="1" x14ac:dyDescent="0.25">
      <c r="A204" s="1094"/>
      <c r="B204" s="1094"/>
      <c r="C204" s="1097" t="s">
        <v>1029</v>
      </c>
      <c r="D204" s="1101" t="s">
        <v>2243</v>
      </c>
      <c r="E204" s="1101" t="s">
        <v>2044</v>
      </c>
      <c r="F204" s="1101" t="s">
        <v>2044</v>
      </c>
      <c r="G204" s="1101" t="s">
        <v>2044</v>
      </c>
      <c r="H204" s="1094"/>
      <c r="I204" s="1094"/>
      <c r="J204" s="1094"/>
      <c r="K204" s="1094"/>
    </row>
    <row r="205" spans="1:11" ht="14.1" customHeight="1" x14ac:dyDescent="0.25">
      <c r="A205" s="1094"/>
      <c r="B205" s="1094"/>
      <c r="C205" s="1097" t="s">
        <v>1032</v>
      </c>
      <c r="D205" s="1101" t="s">
        <v>2244</v>
      </c>
      <c r="E205" s="1101" t="s">
        <v>2245</v>
      </c>
      <c r="F205" s="1101" t="s">
        <v>2245</v>
      </c>
      <c r="G205" s="1101" t="s">
        <v>2245</v>
      </c>
      <c r="H205" s="1094"/>
      <c r="I205" s="1094"/>
      <c r="J205" s="1094"/>
      <c r="K205" s="1094"/>
    </row>
    <row r="206" spans="1:11" ht="14.1" customHeight="1" x14ac:dyDescent="0.25">
      <c r="A206" s="1094"/>
      <c r="B206" s="1094"/>
      <c r="C206" s="1097" t="s">
        <v>1037</v>
      </c>
      <c r="D206" s="1101" t="s">
        <v>1038</v>
      </c>
      <c r="E206" s="1101" t="s">
        <v>2246</v>
      </c>
      <c r="F206" s="1101" t="s">
        <v>1039</v>
      </c>
      <c r="G206" s="1101" t="s">
        <v>1039</v>
      </c>
      <c r="H206" s="1094"/>
      <c r="I206" s="1094"/>
      <c r="J206" s="1094"/>
      <c r="K206" s="1094"/>
    </row>
    <row r="207" spans="1:11" ht="14.1" customHeight="1" x14ac:dyDescent="0.25">
      <c r="A207" s="1094"/>
      <c r="B207" s="1094"/>
      <c r="C207" s="1097" t="s">
        <v>1042</v>
      </c>
      <c r="D207" s="1101" t="s">
        <v>1038</v>
      </c>
      <c r="E207" s="1101" t="s">
        <v>1577</v>
      </c>
      <c r="F207" s="1101" t="s">
        <v>1039</v>
      </c>
      <c r="G207" s="1101" t="s">
        <v>1039</v>
      </c>
      <c r="H207" s="1094"/>
      <c r="I207" s="1094"/>
      <c r="J207" s="1094"/>
      <c r="K207" s="1094"/>
    </row>
    <row r="208" spans="1:11" ht="14.1" customHeight="1" x14ac:dyDescent="0.25">
      <c r="A208" s="1094"/>
      <c r="B208" s="1094"/>
      <c r="C208" s="1097" t="s">
        <v>39</v>
      </c>
      <c r="D208" s="1101" t="s">
        <v>1038</v>
      </c>
      <c r="E208" s="1101" t="s">
        <v>2247</v>
      </c>
      <c r="F208" s="1101" t="s">
        <v>1039</v>
      </c>
      <c r="G208" s="1101" t="s">
        <v>1039</v>
      </c>
      <c r="H208" s="1094"/>
      <c r="I208" s="1094"/>
      <c r="J208" s="1094"/>
      <c r="K208" s="1094"/>
    </row>
    <row r="209" spans="1:11" ht="14.1" customHeight="1" x14ac:dyDescent="0.25">
      <c r="A209" s="1094"/>
      <c r="B209" s="1094"/>
      <c r="C209" s="1228" t="s">
        <v>1046</v>
      </c>
      <c r="D209" s="1229"/>
      <c r="E209" s="1229"/>
      <c r="F209" s="1229"/>
      <c r="G209" s="1229"/>
      <c r="H209" s="1094"/>
      <c r="I209" s="1094"/>
      <c r="J209" s="1094"/>
      <c r="K209" s="1094"/>
    </row>
    <row r="210" spans="1:11" ht="14.1" customHeight="1" x14ac:dyDescent="0.25">
      <c r="A210" s="1094"/>
      <c r="B210" s="1094"/>
      <c r="C210" s="1105"/>
      <c r="D210" s="1106">
        <v>2024</v>
      </c>
      <c r="E210" s="1106">
        <v>2025</v>
      </c>
      <c r="F210" s="1106">
        <v>2026</v>
      </c>
      <c r="G210" s="1106">
        <v>2027</v>
      </c>
      <c r="H210" s="1094"/>
      <c r="I210" s="1094"/>
      <c r="J210" s="1094"/>
      <c r="K210" s="1094"/>
    </row>
    <row r="211" spans="1:11" ht="14.1" customHeight="1" x14ac:dyDescent="0.25">
      <c r="A211" s="1094"/>
      <c r="B211" s="1094"/>
      <c r="C211" s="1107"/>
      <c r="D211" s="1108" t="s">
        <v>13</v>
      </c>
      <c r="E211" s="1108" t="s">
        <v>14</v>
      </c>
      <c r="F211" s="1108" t="s">
        <v>14</v>
      </c>
      <c r="G211" s="1108" t="s">
        <v>14</v>
      </c>
      <c r="H211" s="1094"/>
      <c r="I211" s="1094"/>
      <c r="J211" s="1094"/>
      <c r="K211" s="1094"/>
    </row>
    <row r="212" spans="1:11" ht="14.1" customHeight="1" x14ac:dyDescent="0.25">
      <c r="A212" s="1094"/>
      <c r="B212" s="1094"/>
      <c r="C212" s="1109" t="s">
        <v>1047</v>
      </c>
      <c r="D212" s="1110">
        <v>0</v>
      </c>
      <c r="E212" s="1110">
        <v>0</v>
      </c>
      <c r="F212" s="1110">
        <v>0</v>
      </c>
      <c r="G212" s="1110">
        <v>0</v>
      </c>
      <c r="H212" s="1094"/>
      <c r="I212" s="1094"/>
      <c r="J212" s="1094"/>
      <c r="K212" s="1094"/>
    </row>
    <row r="213" spans="1:11" ht="14.1" customHeight="1" x14ac:dyDescent="0.25">
      <c r="A213" s="1094"/>
      <c r="B213" s="1094"/>
      <c r="C213" s="1109" t="s">
        <v>1048</v>
      </c>
      <c r="D213" s="1110">
        <v>0</v>
      </c>
      <c r="E213" s="1110">
        <v>0</v>
      </c>
      <c r="F213" s="1110">
        <v>0</v>
      </c>
      <c r="G213" s="1110">
        <v>0</v>
      </c>
      <c r="H213" s="1094"/>
      <c r="I213" s="1094"/>
      <c r="J213" s="1094"/>
      <c r="K213" s="1094"/>
    </row>
    <row r="214" spans="1:11" ht="14.1" customHeight="1" x14ac:dyDescent="0.25">
      <c r="A214" s="1094"/>
      <c r="B214" s="1094"/>
      <c r="C214" s="1109" t="s">
        <v>1049</v>
      </c>
      <c r="D214" s="1110">
        <v>0</v>
      </c>
      <c r="E214" s="1110">
        <v>0</v>
      </c>
      <c r="F214" s="1110">
        <v>0</v>
      </c>
      <c r="G214" s="1110">
        <v>0</v>
      </c>
      <c r="H214" s="1094"/>
      <c r="I214" s="1094"/>
      <c r="J214" s="1094"/>
      <c r="K214" s="1094"/>
    </row>
    <row r="215" spans="1:11" ht="14.1" customHeight="1" x14ac:dyDescent="0.25">
      <c r="A215" s="1094"/>
      <c r="B215" s="1094"/>
      <c r="C215" s="1109" t="s">
        <v>1050</v>
      </c>
      <c r="D215" s="1110">
        <v>0</v>
      </c>
      <c r="E215" s="1110">
        <v>0</v>
      </c>
      <c r="F215" s="1110">
        <v>0</v>
      </c>
      <c r="G215" s="1110">
        <v>0</v>
      </c>
      <c r="H215" s="1094"/>
      <c r="I215" s="1094"/>
      <c r="J215" s="1094"/>
      <c r="K215" s="1094"/>
    </row>
    <row r="216" spans="1:11" ht="14.1" customHeight="1" x14ac:dyDescent="0.25">
      <c r="A216" s="1094"/>
      <c r="B216" s="1094"/>
      <c r="C216" s="1109" t="s">
        <v>1048</v>
      </c>
      <c r="D216" s="1110">
        <v>0</v>
      </c>
      <c r="E216" s="1110">
        <v>0</v>
      </c>
      <c r="F216" s="1110">
        <v>0</v>
      </c>
      <c r="G216" s="1110">
        <v>0</v>
      </c>
      <c r="H216" s="1094"/>
      <c r="I216" s="1094"/>
      <c r="J216" s="1094"/>
      <c r="K216" s="1094"/>
    </row>
    <row r="217" spans="1:11" ht="14.1" customHeight="1" x14ac:dyDescent="0.25">
      <c r="A217" s="1094"/>
      <c r="B217" s="1094"/>
      <c r="C217" s="1109" t="s">
        <v>1049</v>
      </c>
      <c r="D217" s="1110">
        <v>0</v>
      </c>
      <c r="E217" s="1110">
        <v>0</v>
      </c>
      <c r="F217" s="1110">
        <v>0</v>
      </c>
      <c r="G217" s="1110">
        <v>0</v>
      </c>
      <c r="H217" s="1094"/>
      <c r="I217" s="1094"/>
      <c r="J217" s="1094"/>
      <c r="K217" s="1094"/>
    </row>
    <row r="218" spans="1:11" ht="14.1" customHeight="1" x14ac:dyDescent="0.25">
      <c r="A218" s="1094"/>
      <c r="B218" s="1094"/>
      <c r="C218" s="1109" t="s">
        <v>1051</v>
      </c>
      <c r="D218" s="1110">
        <v>0</v>
      </c>
      <c r="E218" s="1110">
        <v>0</v>
      </c>
      <c r="F218" s="1110">
        <v>0</v>
      </c>
      <c r="G218" s="1110">
        <v>0</v>
      </c>
      <c r="H218" s="1094"/>
      <c r="I218" s="1094"/>
      <c r="J218" s="1094"/>
      <c r="K218" s="1094"/>
    </row>
    <row r="219" spans="1:11" ht="14.1" customHeight="1" x14ac:dyDescent="0.25">
      <c r="A219" s="1094"/>
      <c r="B219" s="1094"/>
      <c r="C219" s="1109" t="s">
        <v>1048</v>
      </c>
      <c r="D219" s="1110">
        <v>0</v>
      </c>
      <c r="E219" s="1110">
        <v>0</v>
      </c>
      <c r="F219" s="1110">
        <v>0</v>
      </c>
      <c r="G219" s="1110">
        <v>0</v>
      </c>
      <c r="H219" s="1094"/>
      <c r="I219" s="1094"/>
      <c r="J219" s="1094"/>
      <c r="K219" s="1094"/>
    </row>
    <row r="220" spans="1:11" ht="14.1" customHeight="1" x14ac:dyDescent="0.25">
      <c r="A220" s="1094"/>
      <c r="B220" s="1094"/>
      <c r="C220" s="1109" t="s">
        <v>1049</v>
      </c>
      <c r="D220" s="1110">
        <v>0</v>
      </c>
      <c r="E220" s="1110">
        <v>0</v>
      </c>
      <c r="F220" s="1110">
        <v>0</v>
      </c>
      <c r="G220" s="1110">
        <v>0</v>
      </c>
      <c r="H220" s="1094"/>
      <c r="I220" s="1094"/>
      <c r="J220" s="1094"/>
      <c r="K220" s="1094"/>
    </row>
    <row r="221" spans="1:11" ht="14.1" customHeight="1" x14ac:dyDescent="0.25">
      <c r="A221" s="1094"/>
      <c r="B221" s="1094"/>
      <c r="C221" s="1109" t="s">
        <v>1052</v>
      </c>
      <c r="D221" s="1110">
        <v>0</v>
      </c>
      <c r="E221" s="1110">
        <v>0</v>
      </c>
      <c r="F221" s="1110">
        <v>0</v>
      </c>
      <c r="G221" s="1110">
        <v>0</v>
      </c>
      <c r="H221" s="1094"/>
      <c r="I221" s="1094"/>
      <c r="J221" s="1094"/>
      <c r="K221" s="1094"/>
    </row>
    <row r="222" spans="1:11" ht="14.1" customHeight="1" x14ac:dyDescent="0.25">
      <c r="A222" s="1094"/>
      <c r="B222" s="1094"/>
      <c r="C222" s="1109" t="s">
        <v>1048</v>
      </c>
      <c r="D222" s="1110">
        <v>0</v>
      </c>
      <c r="E222" s="1110">
        <v>0</v>
      </c>
      <c r="F222" s="1110">
        <v>0</v>
      </c>
      <c r="G222" s="1110">
        <v>0</v>
      </c>
      <c r="H222" s="1094"/>
      <c r="I222" s="1094"/>
      <c r="J222" s="1094"/>
      <c r="K222" s="1094"/>
    </row>
    <row r="223" spans="1:11" ht="14.1" customHeight="1" x14ac:dyDescent="0.25">
      <c r="A223" s="1094"/>
      <c r="B223" s="1094"/>
      <c r="C223" s="1109" t="s">
        <v>1049</v>
      </c>
      <c r="D223" s="1110">
        <v>0</v>
      </c>
      <c r="E223" s="1110">
        <v>0</v>
      </c>
      <c r="F223" s="1110">
        <v>0</v>
      </c>
      <c r="G223" s="1110">
        <v>0</v>
      </c>
      <c r="H223" s="1094"/>
      <c r="I223" s="1094"/>
      <c r="J223" s="1094"/>
      <c r="K223" s="1094"/>
    </row>
    <row r="224" spans="1:11" ht="14.1" customHeight="1" x14ac:dyDescent="0.25">
      <c r="A224" s="1094"/>
      <c r="B224" s="1094"/>
      <c r="C224" s="1109" t="s">
        <v>1053</v>
      </c>
      <c r="D224" s="1110">
        <v>0</v>
      </c>
      <c r="E224" s="1110">
        <v>0</v>
      </c>
      <c r="F224" s="1110">
        <v>0</v>
      </c>
      <c r="G224" s="1110">
        <v>0</v>
      </c>
      <c r="H224" s="1094"/>
      <c r="I224" s="1094"/>
      <c r="J224" s="1094"/>
      <c r="K224" s="1094"/>
    </row>
    <row r="225" spans="1:11" ht="14.1" customHeight="1" x14ac:dyDescent="0.25">
      <c r="A225" s="1094"/>
      <c r="B225" s="1094"/>
      <c r="C225" s="1109" t="s">
        <v>1048</v>
      </c>
      <c r="D225" s="1110">
        <v>0</v>
      </c>
      <c r="E225" s="1110">
        <v>0</v>
      </c>
      <c r="F225" s="1110">
        <v>0</v>
      </c>
      <c r="G225" s="1110">
        <v>0</v>
      </c>
      <c r="H225" s="1094"/>
      <c r="I225" s="1094"/>
      <c r="J225" s="1094"/>
      <c r="K225" s="1094"/>
    </row>
    <row r="226" spans="1:11" ht="14.1" customHeight="1" x14ac:dyDescent="0.25">
      <c r="A226" s="1094"/>
      <c r="B226" s="1094"/>
      <c r="C226" s="1109" t="s">
        <v>1049</v>
      </c>
      <c r="D226" s="1110">
        <v>0</v>
      </c>
      <c r="E226" s="1110">
        <v>0</v>
      </c>
      <c r="F226" s="1110">
        <v>0</v>
      </c>
      <c r="G226" s="1110">
        <v>0</v>
      </c>
      <c r="H226" s="1094"/>
      <c r="I226" s="1094"/>
      <c r="J226" s="1094"/>
      <c r="K226" s="1094"/>
    </row>
    <row r="227" spans="1:11" ht="14.1" customHeight="1" x14ac:dyDescent="0.25">
      <c r="A227" s="1094"/>
      <c r="B227" s="1094"/>
      <c r="C227" s="1109" t="s">
        <v>1054</v>
      </c>
      <c r="D227" s="1110">
        <v>0</v>
      </c>
      <c r="E227" s="1110">
        <v>0</v>
      </c>
      <c r="F227" s="1110">
        <v>0</v>
      </c>
      <c r="G227" s="1110">
        <v>0</v>
      </c>
      <c r="H227" s="1094"/>
      <c r="I227" s="1094"/>
      <c r="J227" s="1094"/>
      <c r="K227" s="1094"/>
    </row>
    <row r="228" spans="1:11" ht="14.1" customHeight="1" x14ac:dyDescent="0.25">
      <c r="A228" s="1094"/>
      <c r="B228" s="1094"/>
      <c r="C228" s="1109" t="s">
        <v>1048</v>
      </c>
      <c r="D228" s="1110">
        <v>0</v>
      </c>
      <c r="E228" s="1110">
        <v>0</v>
      </c>
      <c r="F228" s="1110">
        <v>0</v>
      </c>
      <c r="G228" s="1110">
        <v>0</v>
      </c>
      <c r="H228" s="1094"/>
      <c r="I228" s="1094"/>
      <c r="J228" s="1094"/>
      <c r="K228" s="1094"/>
    </row>
    <row r="229" spans="1:11" ht="14.1" customHeight="1" x14ac:dyDescent="0.25">
      <c r="A229" s="1094"/>
      <c r="B229" s="1094"/>
      <c r="C229" s="1109" t="s">
        <v>1049</v>
      </c>
      <c r="D229" s="1110">
        <v>0</v>
      </c>
      <c r="E229" s="1110">
        <v>0</v>
      </c>
      <c r="F229" s="1110">
        <v>0</v>
      </c>
      <c r="G229" s="1110">
        <v>0</v>
      </c>
      <c r="H229" s="1094"/>
      <c r="I229" s="1094"/>
      <c r="J229" s="1094"/>
      <c r="K229" s="1094"/>
    </row>
    <row r="230" spans="1:11" ht="14.1" customHeight="1" x14ac:dyDescent="0.25">
      <c r="A230" s="1094"/>
      <c r="B230" s="1094"/>
      <c r="C230" s="1109" t="s">
        <v>1055</v>
      </c>
      <c r="D230" s="1110">
        <v>0</v>
      </c>
      <c r="E230" s="1110">
        <v>0</v>
      </c>
      <c r="F230" s="1110">
        <v>0</v>
      </c>
      <c r="G230" s="1110">
        <v>0</v>
      </c>
      <c r="H230" s="1094"/>
      <c r="I230" s="1094"/>
      <c r="J230" s="1094"/>
      <c r="K230" s="1094"/>
    </row>
    <row r="231" spans="1:11" ht="14.1" customHeight="1" x14ac:dyDescent="0.25">
      <c r="A231" s="1094"/>
      <c r="B231" s="1094"/>
      <c r="C231" s="1109" t="s">
        <v>1048</v>
      </c>
      <c r="D231" s="1110">
        <v>0</v>
      </c>
      <c r="E231" s="1110">
        <v>0</v>
      </c>
      <c r="F231" s="1110">
        <v>0</v>
      </c>
      <c r="G231" s="1110">
        <v>0</v>
      </c>
      <c r="H231" s="1094"/>
      <c r="I231" s="1094"/>
      <c r="J231" s="1094"/>
      <c r="K231" s="1094"/>
    </row>
    <row r="232" spans="1:11" ht="14.1" customHeight="1" x14ac:dyDescent="0.25">
      <c r="A232" s="1094"/>
      <c r="B232" s="1094"/>
      <c r="C232" s="1109" t="s">
        <v>1049</v>
      </c>
      <c r="D232" s="1110">
        <v>0</v>
      </c>
      <c r="E232" s="1110">
        <v>0</v>
      </c>
      <c r="F232" s="1110">
        <v>0</v>
      </c>
      <c r="G232" s="1110">
        <v>0</v>
      </c>
      <c r="H232" s="1094"/>
      <c r="I232" s="1094"/>
      <c r="J232" s="1094"/>
      <c r="K232" s="1094"/>
    </row>
    <row r="233" spans="1:11" ht="14.1" customHeight="1" x14ac:dyDescent="0.25">
      <c r="A233" s="1094"/>
      <c r="B233" s="1094"/>
      <c r="C233" s="1109" t="s">
        <v>1056</v>
      </c>
      <c r="D233" s="1110">
        <v>0</v>
      </c>
      <c r="E233" s="1110">
        <v>0</v>
      </c>
      <c r="F233" s="1110">
        <v>0</v>
      </c>
      <c r="G233" s="1110">
        <v>0</v>
      </c>
      <c r="H233" s="1094"/>
      <c r="I233" s="1094"/>
      <c r="J233" s="1094"/>
      <c r="K233" s="1094"/>
    </row>
    <row r="234" spans="1:11" ht="14.1" customHeight="1" x14ac:dyDescent="0.25">
      <c r="A234" s="1094"/>
      <c r="B234" s="1094"/>
      <c r="C234" s="1109" t="s">
        <v>1048</v>
      </c>
      <c r="D234" s="1110">
        <v>0</v>
      </c>
      <c r="E234" s="1110">
        <v>0</v>
      </c>
      <c r="F234" s="1110">
        <v>0</v>
      </c>
      <c r="G234" s="1110">
        <v>0</v>
      </c>
      <c r="H234" s="1094"/>
      <c r="I234" s="1094"/>
      <c r="J234" s="1094"/>
      <c r="K234" s="1094"/>
    </row>
    <row r="235" spans="1:11" ht="14.1" customHeight="1" x14ac:dyDescent="0.25">
      <c r="A235" s="1094"/>
      <c r="B235" s="1094"/>
      <c r="C235" s="1109" t="s">
        <v>1057</v>
      </c>
      <c r="D235" s="1110">
        <v>0</v>
      </c>
      <c r="E235" s="1110">
        <v>0</v>
      </c>
      <c r="F235" s="1110">
        <v>0</v>
      </c>
      <c r="G235" s="1110">
        <v>0</v>
      </c>
      <c r="H235" s="1094"/>
      <c r="I235" s="1094"/>
      <c r="J235" s="1094"/>
      <c r="K235" s="1094"/>
    </row>
    <row r="236" spans="1:11" ht="14.1" customHeight="1" x14ac:dyDescent="0.25">
      <c r="A236" s="1094"/>
      <c r="B236" s="1094"/>
      <c r="C236" s="1109" t="s">
        <v>1058</v>
      </c>
      <c r="D236" s="1110">
        <v>0</v>
      </c>
      <c r="E236" s="1110">
        <v>0</v>
      </c>
      <c r="F236" s="1110">
        <v>0</v>
      </c>
      <c r="G236" s="1110">
        <v>0</v>
      </c>
      <c r="H236" s="1094"/>
      <c r="I236" s="1094"/>
      <c r="J236" s="1094"/>
      <c r="K236" s="1094"/>
    </row>
    <row r="237" spans="1:11" ht="14.1" customHeight="1" x14ac:dyDescent="0.25">
      <c r="A237" s="1094"/>
      <c r="B237" s="1094"/>
      <c r="C237" s="1109" t="s">
        <v>1059</v>
      </c>
      <c r="D237" s="1110">
        <v>0</v>
      </c>
      <c r="E237" s="1110">
        <v>0</v>
      </c>
      <c r="F237" s="1110">
        <v>0</v>
      </c>
      <c r="G237" s="1110">
        <v>0</v>
      </c>
      <c r="H237" s="1094"/>
      <c r="I237" s="1094"/>
      <c r="J237" s="1094"/>
      <c r="K237" s="1094"/>
    </row>
    <row r="238" spans="1:11" ht="14.1" customHeight="1" x14ac:dyDescent="0.25">
      <c r="A238" s="1094"/>
      <c r="B238" s="1094"/>
      <c r="C238" s="1109" t="s">
        <v>1060</v>
      </c>
      <c r="D238" s="1110">
        <v>0</v>
      </c>
      <c r="E238" s="1110">
        <v>0</v>
      </c>
      <c r="F238" s="1110">
        <v>0</v>
      </c>
      <c r="G238" s="1110">
        <v>0</v>
      </c>
      <c r="H238" s="1094"/>
      <c r="I238" s="1094"/>
      <c r="J238" s="1094"/>
      <c r="K238" s="1094"/>
    </row>
    <row r="239" spans="1:11" ht="14.1" customHeight="1" x14ac:dyDescent="0.25">
      <c r="A239" s="1094"/>
      <c r="B239" s="1094"/>
      <c r="C239" s="1109" t="s">
        <v>1061</v>
      </c>
      <c r="D239" s="1110">
        <v>0</v>
      </c>
      <c r="E239" s="1110">
        <v>4000000</v>
      </c>
      <c r="F239" s="1110">
        <v>4000000</v>
      </c>
      <c r="G239" s="1110">
        <v>4000000</v>
      </c>
      <c r="H239" s="1094"/>
      <c r="I239" s="1094"/>
      <c r="J239" s="1094"/>
      <c r="K239" s="1094"/>
    </row>
    <row r="240" spans="1:11" ht="14.1" customHeight="1" x14ac:dyDescent="0.25">
      <c r="A240" s="1094"/>
      <c r="B240" s="1094"/>
      <c r="C240" s="1109" t="s">
        <v>1048</v>
      </c>
      <c r="D240" s="1110">
        <v>0</v>
      </c>
      <c r="E240" s="1110">
        <v>4000000</v>
      </c>
      <c r="F240" s="1110">
        <v>4000000</v>
      </c>
      <c r="G240" s="1110">
        <v>4000000</v>
      </c>
      <c r="H240" s="1094"/>
      <c r="I240" s="1094"/>
      <c r="J240" s="1094"/>
      <c r="K240" s="1094"/>
    </row>
    <row r="241" spans="1:11" ht="14.1" customHeight="1" x14ac:dyDescent="0.25">
      <c r="A241" s="1094"/>
      <c r="B241" s="1094"/>
      <c r="C241" s="1109" t="s">
        <v>1057</v>
      </c>
      <c r="D241" s="1110">
        <v>0</v>
      </c>
      <c r="E241" s="1110">
        <v>0</v>
      </c>
      <c r="F241" s="1110">
        <v>0</v>
      </c>
      <c r="G241" s="1110">
        <v>0</v>
      </c>
      <c r="H241" s="1094"/>
      <c r="I241" s="1094"/>
      <c r="J241" s="1094"/>
      <c r="K241" s="1094"/>
    </row>
    <row r="242" spans="1:11" ht="14.1" customHeight="1" x14ac:dyDescent="0.25">
      <c r="A242" s="1094"/>
      <c r="B242" s="1094"/>
      <c r="C242" s="1109" t="s">
        <v>1058</v>
      </c>
      <c r="D242" s="1110">
        <v>0</v>
      </c>
      <c r="E242" s="1110">
        <v>0</v>
      </c>
      <c r="F242" s="1110">
        <v>0</v>
      </c>
      <c r="G242" s="1110">
        <v>0</v>
      </c>
      <c r="H242" s="1094"/>
      <c r="I242" s="1094"/>
      <c r="J242" s="1094"/>
      <c r="K242" s="1094"/>
    </row>
    <row r="243" spans="1:11" ht="14.1" customHeight="1" x14ac:dyDescent="0.25">
      <c r="A243" s="1094"/>
      <c r="B243" s="1094"/>
      <c r="C243" s="1109" t="s">
        <v>1059</v>
      </c>
      <c r="D243" s="1110">
        <v>0</v>
      </c>
      <c r="E243" s="1110">
        <v>0</v>
      </c>
      <c r="F243" s="1110">
        <v>0</v>
      </c>
      <c r="G243" s="1110">
        <v>0</v>
      </c>
      <c r="H243" s="1094"/>
      <c r="I243" s="1094"/>
      <c r="J243" s="1094"/>
      <c r="K243" s="1094"/>
    </row>
    <row r="244" spans="1:11" ht="14.1" customHeight="1" x14ac:dyDescent="0.25">
      <c r="A244" s="1094"/>
      <c r="B244" s="1094"/>
      <c r="C244" s="1109" t="s">
        <v>1060</v>
      </c>
      <c r="D244" s="1110">
        <v>0</v>
      </c>
      <c r="E244" s="1110">
        <v>0</v>
      </c>
      <c r="F244" s="1110">
        <v>0</v>
      </c>
      <c r="G244" s="1110">
        <v>0</v>
      </c>
      <c r="H244" s="1094"/>
      <c r="I244" s="1094"/>
      <c r="J244" s="1094"/>
      <c r="K244" s="1094"/>
    </row>
    <row r="245" spans="1:11" ht="14.1" customHeight="1" x14ac:dyDescent="0.25">
      <c r="A245" s="1094"/>
      <c r="B245" s="1094"/>
      <c r="C245" s="1109" t="s">
        <v>1062</v>
      </c>
      <c r="D245" s="1110">
        <v>0</v>
      </c>
      <c r="E245" s="1110">
        <v>0</v>
      </c>
      <c r="F245" s="1110">
        <v>0</v>
      </c>
      <c r="G245" s="1110">
        <v>0</v>
      </c>
      <c r="H245" s="1094"/>
      <c r="I245" s="1094"/>
      <c r="J245" s="1094"/>
      <c r="K245" s="1094"/>
    </row>
    <row r="246" spans="1:11" ht="14.1" customHeight="1" x14ac:dyDescent="0.25">
      <c r="A246" s="1094"/>
      <c r="B246" s="1094"/>
      <c r="C246" s="1109" t="s">
        <v>1048</v>
      </c>
      <c r="D246" s="1110">
        <v>0</v>
      </c>
      <c r="E246" s="1110">
        <v>0</v>
      </c>
      <c r="F246" s="1110">
        <v>0</v>
      </c>
      <c r="G246" s="1110">
        <v>0</v>
      </c>
      <c r="H246" s="1094"/>
      <c r="I246" s="1094"/>
      <c r="J246" s="1094"/>
      <c r="K246" s="1094"/>
    </row>
    <row r="247" spans="1:11" ht="14.1" customHeight="1" x14ac:dyDescent="0.25">
      <c r="A247" s="1094"/>
      <c r="B247" s="1094"/>
      <c r="C247" s="1109" t="s">
        <v>1057</v>
      </c>
      <c r="D247" s="1110">
        <v>0</v>
      </c>
      <c r="E247" s="1110">
        <v>0</v>
      </c>
      <c r="F247" s="1110">
        <v>0</v>
      </c>
      <c r="G247" s="1110">
        <v>0</v>
      </c>
      <c r="H247" s="1094"/>
      <c r="I247" s="1094"/>
      <c r="J247" s="1094"/>
      <c r="K247" s="1094"/>
    </row>
    <row r="248" spans="1:11" ht="14.1" customHeight="1" x14ac:dyDescent="0.25">
      <c r="A248" s="1094"/>
      <c r="B248" s="1094"/>
      <c r="C248" s="1109" t="s">
        <v>1058</v>
      </c>
      <c r="D248" s="1110">
        <v>0</v>
      </c>
      <c r="E248" s="1110">
        <v>0</v>
      </c>
      <c r="F248" s="1110">
        <v>0</v>
      </c>
      <c r="G248" s="1110">
        <v>0</v>
      </c>
      <c r="H248" s="1094"/>
      <c r="I248" s="1094"/>
      <c r="J248" s="1094"/>
      <c r="K248" s="1094"/>
    </row>
    <row r="249" spans="1:11" ht="14.1" customHeight="1" x14ac:dyDescent="0.25">
      <c r="A249" s="1094"/>
      <c r="B249" s="1094"/>
      <c r="C249" s="1109" t="s">
        <v>1059</v>
      </c>
      <c r="D249" s="1110">
        <v>0</v>
      </c>
      <c r="E249" s="1110">
        <v>0</v>
      </c>
      <c r="F249" s="1110">
        <v>0</v>
      </c>
      <c r="G249" s="1110">
        <v>0</v>
      </c>
      <c r="H249" s="1094"/>
      <c r="I249" s="1094"/>
      <c r="J249" s="1094"/>
      <c r="K249" s="1094"/>
    </row>
    <row r="250" spans="1:11" ht="14.1" customHeight="1" x14ac:dyDescent="0.25">
      <c r="A250" s="1094"/>
      <c r="B250" s="1094"/>
      <c r="C250" s="1109" t="s">
        <v>1060</v>
      </c>
      <c r="D250" s="1110">
        <v>0</v>
      </c>
      <c r="E250" s="1110">
        <v>0</v>
      </c>
      <c r="F250" s="1110">
        <v>0</v>
      </c>
      <c r="G250" s="1110">
        <v>0</v>
      </c>
      <c r="H250" s="1094"/>
      <c r="I250" s="1094"/>
      <c r="J250" s="1094"/>
      <c r="K250" s="1094"/>
    </row>
    <row r="251" spans="1:11" ht="14.1" customHeight="1" x14ac:dyDescent="0.25">
      <c r="A251" s="1094"/>
      <c r="B251" s="1094"/>
      <c r="C251" s="1109" t="s">
        <v>1063</v>
      </c>
      <c r="D251" s="1110">
        <v>0</v>
      </c>
      <c r="E251" s="1110">
        <v>0</v>
      </c>
      <c r="F251" s="1110">
        <v>0</v>
      </c>
      <c r="G251" s="1110">
        <v>0</v>
      </c>
      <c r="H251" s="1094"/>
      <c r="I251" s="1094"/>
      <c r="J251" s="1094"/>
      <c r="K251" s="1094"/>
    </row>
    <row r="252" spans="1:11" ht="14.1" customHeight="1" x14ac:dyDescent="0.25">
      <c r="A252" s="1094"/>
      <c r="B252" s="1094"/>
      <c r="C252" s="1109" t="s">
        <v>1064</v>
      </c>
      <c r="D252" s="1110">
        <v>0</v>
      </c>
      <c r="E252" s="1110">
        <v>0</v>
      </c>
      <c r="F252" s="1110">
        <v>0</v>
      </c>
      <c r="G252" s="1110">
        <v>0</v>
      </c>
      <c r="H252" s="1094"/>
      <c r="I252" s="1094"/>
      <c r="J252" s="1094"/>
      <c r="K252" s="1094"/>
    </row>
    <row r="253" spans="1:11" ht="14.1" customHeight="1" x14ac:dyDescent="0.25">
      <c r="A253" s="1094"/>
      <c r="B253" s="1094"/>
      <c r="C253" s="1111" t="s">
        <v>572</v>
      </c>
      <c r="D253" s="1110">
        <v>0</v>
      </c>
      <c r="E253" s="1110">
        <v>4000000</v>
      </c>
      <c r="F253" s="1110">
        <v>4000000</v>
      </c>
      <c r="G253" s="1110">
        <v>4000000</v>
      </c>
      <c r="H253" s="1094"/>
      <c r="I253" s="1094"/>
      <c r="J253" s="1094"/>
      <c r="K253" s="1094"/>
    </row>
    <row r="254" spans="1:11" ht="20.100000000000001" customHeight="1" x14ac:dyDescent="0.25">
      <c r="A254" s="1094"/>
      <c r="B254" s="1094"/>
      <c r="C254" s="1102" t="s">
        <v>1038</v>
      </c>
      <c r="D254" s="1234" t="s">
        <v>2248</v>
      </c>
      <c r="E254" s="1235"/>
      <c r="F254" s="1235"/>
      <c r="G254" s="1235"/>
      <c r="H254" s="1094"/>
      <c r="I254" s="1094"/>
      <c r="J254" s="1094"/>
      <c r="K254" s="1094"/>
    </row>
    <row r="255" spans="1:11" ht="14.1" customHeight="1" x14ac:dyDescent="0.25">
      <c r="A255" s="1094"/>
      <c r="B255" s="1094"/>
      <c r="C255" s="1103" t="s">
        <v>1022</v>
      </c>
      <c r="D255" s="1232" t="s">
        <v>2249</v>
      </c>
      <c r="E255" s="1233"/>
      <c r="F255" s="1233"/>
      <c r="G255" s="1233"/>
      <c r="H255" s="1094"/>
      <c r="I255" s="1094"/>
      <c r="J255" s="1094"/>
      <c r="K255" s="1094"/>
    </row>
    <row r="256" spans="1:11" ht="14.1" customHeight="1" x14ac:dyDescent="0.25">
      <c r="A256" s="1094"/>
      <c r="B256" s="1094"/>
      <c r="C256" s="1104" t="s">
        <v>1024</v>
      </c>
      <c r="D256" s="1230" t="s">
        <v>1038</v>
      </c>
      <c r="E256" s="1231"/>
      <c r="F256" s="1231"/>
      <c r="G256" s="1231"/>
      <c r="H256" s="1094"/>
      <c r="I256" s="1094"/>
      <c r="J256" s="1094"/>
      <c r="K256" s="1094"/>
    </row>
    <row r="257" spans="1:11" ht="14.1" customHeight="1" x14ac:dyDescent="0.25">
      <c r="A257" s="1094"/>
      <c r="B257" s="1094"/>
      <c r="C257" s="1104" t="s">
        <v>31</v>
      </c>
      <c r="D257" s="1230" t="s">
        <v>1138</v>
      </c>
      <c r="E257" s="1231"/>
      <c r="F257" s="1231"/>
      <c r="G257" s="1231"/>
      <c r="H257" s="1094"/>
      <c r="I257" s="1094"/>
      <c r="J257" s="1094"/>
      <c r="K257" s="1094"/>
    </row>
    <row r="258" spans="1:11" ht="15" customHeight="1" x14ac:dyDescent="0.25">
      <c r="A258" s="1094"/>
      <c r="B258" s="1094"/>
      <c r="C258" s="1105"/>
      <c r="D258" s="1106">
        <v>2024</v>
      </c>
      <c r="E258" s="1106">
        <v>2025</v>
      </c>
      <c r="F258" s="1106">
        <v>2026</v>
      </c>
      <c r="G258" s="1106">
        <v>2027</v>
      </c>
      <c r="H258" s="1094"/>
      <c r="I258" s="1094"/>
      <c r="J258" s="1094"/>
      <c r="K258" s="1094"/>
    </row>
    <row r="259" spans="1:11" ht="15" customHeight="1" x14ac:dyDescent="0.25">
      <c r="A259" s="1094"/>
      <c r="B259" s="1094"/>
      <c r="C259" s="1107"/>
      <c r="D259" s="1108" t="s">
        <v>13</v>
      </c>
      <c r="E259" s="1108" t="s">
        <v>14</v>
      </c>
      <c r="F259" s="1108" t="s">
        <v>14</v>
      </c>
      <c r="G259" s="1108" t="s">
        <v>14</v>
      </c>
      <c r="H259" s="1094"/>
      <c r="I259" s="1094"/>
      <c r="J259" s="1094"/>
      <c r="K259" s="1094"/>
    </row>
    <row r="260" spans="1:11" ht="14.1" customHeight="1" x14ac:dyDescent="0.25">
      <c r="A260" s="1094"/>
      <c r="B260" s="1094"/>
      <c r="C260" s="1097" t="s">
        <v>33</v>
      </c>
      <c r="D260" s="1101" t="s">
        <v>1039</v>
      </c>
      <c r="E260" s="1101" t="s">
        <v>1017</v>
      </c>
      <c r="F260" s="1101" t="s">
        <v>1017</v>
      </c>
      <c r="G260" s="1101" t="s">
        <v>1017</v>
      </c>
      <c r="H260" s="1094"/>
      <c r="I260" s="1094"/>
      <c r="J260" s="1094"/>
      <c r="K260" s="1094"/>
    </row>
    <row r="261" spans="1:11" ht="14.1" customHeight="1" x14ac:dyDescent="0.25">
      <c r="A261" s="1094"/>
      <c r="B261" s="1094"/>
      <c r="C261" s="1097" t="s">
        <v>1029</v>
      </c>
      <c r="D261" s="1101" t="s">
        <v>1038</v>
      </c>
      <c r="E261" s="1101" t="s">
        <v>1876</v>
      </c>
      <c r="F261" s="1101" t="s">
        <v>1876</v>
      </c>
      <c r="G261" s="1101" t="s">
        <v>1876</v>
      </c>
      <c r="H261" s="1094"/>
      <c r="I261" s="1094"/>
      <c r="J261" s="1094"/>
      <c r="K261" s="1094"/>
    </row>
    <row r="262" spans="1:11" ht="14.1" customHeight="1" x14ac:dyDescent="0.25">
      <c r="A262" s="1094"/>
      <c r="B262" s="1094"/>
      <c r="C262" s="1097" t="s">
        <v>1032</v>
      </c>
      <c r="D262" s="1101" t="s">
        <v>1039</v>
      </c>
      <c r="E262" s="1101" t="s">
        <v>1625</v>
      </c>
      <c r="F262" s="1101" t="s">
        <v>1625</v>
      </c>
      <c r="G262" s="1101" t="s">
        <v>1625</v>
      </c>
      <c r="H262" s="1094"/>
      <c r="I262" s="1094"/>
      <c r="J262" s="1094"/>
      <c r="K262" s="1094"/>
    </row>
    <row r="263" spans="1:11" ht="14.1" customHeight="1" x14ac:dyDescent="0.25">
      <c r="A263" s="1094"/>
      <c r="B263" s="1094"/>
      <c r="C263" s="1097" t="s">
        <v>1037</v>
      </c>
      <c r="D263" s="1101" t="s">
        <v>1038</v>
      </c>
      <c r="E263" s="1101" t="s">
        <v>1038</v>
      </c>
      <c r="F263" s="1101" t="s">
        <v>1039</v>
      </c>
      <c r="G263" s="1101" t="s">
        <v>1039</v>
      </c>
      <c r="H263" s="1094"/>
      <c r="I263" s="1094"/>
      <c r="J263" s="1094"/>
      <c r="K263" s="1094"/>
    </row>
    <row r="264" spans="1:11" ht="14.1" customHeight="1" x14ac:dyDescent="0.25">
      <c r="A264" s="1094"/>
      <c r="B264" s="1094"/>
      <c r="C264" s="1097" t="s">
        <v>1042</v>
      </c>
      <c r="D264" s="1101" t="s">
        <v>1038</v>
      </c>
      <c r="E264" s="1101" t="s">
        <v>1038</v>
      </c>
      <c r="F264" s="1101" t="s">
        <v>1039</v>
      </c>
      <c r="G264" s="1101" t="s">
        <v>1039</v>
      </c>
      <c r="H264" s="1094"/>
      <c r="I264" s="1094"/>
      <c r="J264" s="1094"/>
      <c r="K264" s="1094"/>
    </row>
    <row r="265" spans="1:11" ht="14.1" customHeight="1" x14ac:dyDescent="0.25">
      <c r="A265" s="1094"/>
      <c r="B265" s="1094"/>
      <c r="C265" s="1097" t="s">
        <v>39</v>
      </c>
      <c r="D265" s="1101" t="s">
        <v>1038</v>
      </c>
      <c r="E265" s="1101" t="s">
        <v>1038</v>
      </c>
      <c r="F265" s="1101" t="s">
        <v>1039</v>
      </c>
      <c r="G265" s="1101" t="s">
        <v>1039</v>
      </c>
      <c r="H265" s="1094"/>
      <c r="I265" s="1094"/>
      <c r="J265" s="1094"/>
      <c r="K265" s="1094"/>
    </row>
    <row r="266" spans="1:11" ht="14.1" customHeight="1" x14ac:dyDescent="0.25">
      <c r="A266" s="1094"/>
      <c r="B266" s="1094"/>
      <c r="C266" s="1228" t="s">
        <v>1046</v>
      </c>
      <c r="D266" s="1229"/>
      <c r="E266" s="1229"/>
      <c r="F266" s="1229"/>
      <c r="G266" s="1229"/>
      <c r="H266" s="1094"/>
      <c r="I266" s="1094"/>
      <c r="J266" s="1094"/>
      <c r="K266" s="1094"/>
    </row>
    <row r="267" spans="1:11" ht="14.1" customHeight="1" x14ac:dyDescent="0.25">
      <c r="A267" s="1094"/>
      <c r="B267" s="1094"/>
      <c r="C267" s="1105"/>
      <c r="D267" s="1106">
        <v>2024</v>
      </c>
      <c r="E267" s="1106">
        <v>2025</v>
      </c>
      <c r="F267" s="1106">
        <v>2026</v>
      </c>
      <c r="G267" s="1106">
        <v>2027</v>
      </c>
      <c r="H267" s="1094"/>
      <c r="I267" s="1094"/>
      <c r="J267" s="1094"/>
      <c r="K267" s="1094"/>
    </row>
    <row r="268" spans="1:11" ht="14.1" customHeight="1" x14ac:dyDescent="0.25">
      <c r="A268" s="1094"/>
      <c r="B268" s="1094"/>
      <c r="C268" s="1107"/>
      <c r="D268" s="1108" t="s">
        <v>13</v>
      </c>
      <c r="E268" s="1108" t="s">
        <v>14</v>
      </c>
      <c r="F268" s="1108" t="s">
        <v>14</v>
      </c>
      <c r="G268" s="1108" t="s">
        <v>14</v>
      </c>
      <c r="H268" s="1094"/>
      <c r="I268" s="1094"/>
      <c r="J268" s="1094"/>
      <c r="K268" s="1094"/>
    </row>
    <row r="269" spans="1:11" ht="14.1" customHeight="1" x14ac:dyDescent="0.25">
      <c r="A269" s="1094"/>
      <c r="B269" s="1094"/>
      <c r="C269" s="1109" t="s">
        <v>1047</v>
      </c>
      <c r="D269" s="1112" t="s">
        <v>1038</v>
      </c>
      <c r="E269" s="1110">
        <v>0</v>
      </c>
      <c r="F269" s="1110">
        <v>0</v>
      </c>
      <c r="G269" s="1110">
        <v>0</v>
      </c>
      <c r="H269" s="1094"/>
      <c r="I269" s="1094"/>
      <c r="J269" s="1094"/>
      <c r="K269" s="1094"/>
    </row>
    <row r="270" spans="1:11" ht="14.1" customHeight="1" x14ac:dyDescent="0.25">
      <c r="A270" s="1094"/>
      <c r="B270" s="1094"/>
      <c r="C270" s="1109" t="s">
        <v>1048</v>
      </c>
      <c r="D270" s="1112" t="s">
        <v>1038</v>
      </c>
      <c r="E270" s="1110">
        <v>0</v>
      </c>
      <c r="F270" s="1110">
        <v>0</v>
      </c>
      <c r="G270" s="1110">
        <v>0</v>
      </c>
      <c r="H270" s="1094"/>
      <c r="I270" s="1094"/>
      <c r="J270" s="1094"/>
      <c r="K270" s="1094"/>
    </row>
    <row r="271" spans="1:11" ht="14.1" customHeight="1" x14ac:dyDescent="0.25">
      <c r="A271" s="1094"/>
      <c r="B271" s="1094"/>
      <c r="C271" s="1109" t="s">
        <v>1049</v>
      </c>
      <c r="D271" s="1112" t="s">
        <v>1038</v>
      </c>
      <c r="E271" s="1110">
        <v>0</v>
      </c>
      <c r="F271" s="1110">
        <v>0</v>
      </c>
      <c r="G271" s="1110">
        <v>0</v>
      </c>
      <c r="H271" s="1094"/>
      <c r="I271" s="1094"/>
      <c r="J271" s="1094"/>
      <c r="K271" s="1094"/>
    </row>
    <row r="272" spans="1:11" ht="14.1" customHeight="1" x14ac:dyDescent="0.25">
      <c r="A272" s="1094"/>
      <c r="B272" s="1094"/>
      <c r="C272" s="1109" t="s">
        <v>1050</v>
      </c>
      <c r="D272" s="1112" t="s">
        <v>1038</v>
      </c>
      <c r="E272" s="1110">
        <v>0</v>
      </c>
      <c r="F272" s="1110">
        <v>0</v>
      </c>
      <c r="G272" s="1110">
        <v>0</v>
      </c>
      <c r="H272" s="1094"/>
      <c r="I272" s="1094"/>
      <c r="J272" s="1094"/>
      <c r="K272" s="1094"/>
    </row>
    <row r="273" spans="1:11" ht="14.1" customHeight="1" x14ac:dyDescent="0.25">
      <c r="A273" s="1094"/>
      <c r="B273" s="1094"/>
      <c r="C273" s="1109" t="s">
        <v>1048</v>
      </c>
      <c r="D273" s="1112" t="s">
        <v>1038</v>
      </c>
      <c r="E273" s="1110">
        <v>0</v>
      </c>
      <c r="F273" s="1110">
        <v>0</v>
      </c>
      <c r="G273" s="1110">
        <v>0</v>
      </c>
      <c r="H273" s="1094"/>
      <c r="I273" s="1094"/>
      <c r="J273" s="1094"/>
      <c r="K273" s="1094"/>
    </row>
    <row r="274" spans="1:11" ht="14.1" customHeight="1" x14ac:dyDescent="0.25">
      <c r="A274" s="1094"/>
      <c r="B274" s="1094"/>
      <c r="C274" s="1109" t="s">
        <v>1049</v>
      </c>
      <c r="D274" s="1112" t="s">
        <v>1038</v>
      </c>
      <c r="E274" s="1110">
        <v>0</v>
      </c>
      <c r="F274" s="1110">
        <v>0</v>
      </c>
      <c r="G274" s="1110">
        <v>0</v>
      </c>
      <c r="H274" s="1094"/>
      <c r="I274" s="1094"/>
      <c r="J274" s="1094"/>
      <c r="K274" s="1094"/>
    </row>
    <row r="275" spans="1:11" ht="14.1" customHeight="1" x14ac:dyDescent="0.25">
      <c r="A275" s="1094"/>
      <c r="B275" s="1094"/>
      <c r="C275" s="1109" t="s">
        <v>1051</v>
      </c>
      <c r="D275" s="1112" t="s">
        <v>1038</v>
      </c>
      <c r="E275" s="1110">
        <v>0</v>
      </c>
      <c r="F275" s="1110">
        <v>0</v>
      </c>
      <c r="G275" s="1110">
        <v>0</v>
      </c>
      <c r="H275" s="1094"/>
      <c r="I275" s="1094"/>
      <c r="J275" s="1094"/>
      <c r="K275" s="1094"/>
    </row>
    <row r="276" spans="1:11" ht="14.1" customHeight="1" x14ac:dyDescent="0.25">
      <c r="A276" s="1094"/>
      <c r="B276" s="1094"/>
      <c r="C276" s="1109" t="s">
        <v>1048</v>
      </c>
      <c r="D276" s="1112" t="s">
        <v>1038</v>
      </c>
      <c r="E276" s="1110">
        <v>0</v>
      </c>
      <c r="F276" s="1110">
        <v>0</v>
      </c>
      <c r="G276" s="1110">
        <v>0</v>
      </c>
      <c r="H276" s="1094"/>
      <c r="I276" s="1094"/>
      <c r="J276" s="1094"/>
      <c r="K276" s="1094"/>
    </row>
    <row r="277" spans="1:11" ht="14.1" customHeight="1" x14ac:dyDescent="0.25">
      <c r="A277" s="1094"/>
      <c r="B277" s="1094"/>
      <c r="C277" s="1109" t="s">
        <v>1049</v>
      </c>
      <c r="D277" s="1112" t="s">
        <v>1038</v>
      </c>
      <c r="E277" s="1110">
        <v>0</v>
      </c>
      <c r="F277" s="1110">
        <v>0</v>
      </c>
      <c r="G277" s="1110">
        <v>0</v>
      </c>
      <c r="H277" s="1094"/>
      <c r="I277" s="1094"/>
      <c r="J277" s="1094"/>
      <c r="K277" s="1094"/>
    </row>
    <row r="278" spans="1:11" ht="14.1" customHeight="1" x14ac:dyDescent="0.25">
      <c r="A278" s="1094"/>
      <c r="B278" s="1094"/>
      <c r="C278" s="1109" t="s">
        <v>1052</v>
      </c>
      <c r="D278" s="1112" t="s">
        <v>1038</v>
      </c>
      <c r="E278" s="1110">
        <v>0</v>
      </c>
      <c r="F278" s="1110">
        <v>0</v>
      </c>
      <c r="G278" s="1110">
        <v>0</v>
      </c>
      <c r="H278" s="1094"/>
      <c r="I278" s="1094"/>
      <c r="J278" s="1094"/>
      <c r="K278" s="1094"/>
    </row>
    <row r="279" spans="1:11" ht="14.1" customHeight="1" x14ac:dyDescent="0.25">
      <c r="A279" s="1094"/>
      <c r="B279" s="1094"/>
      <c r="C279" s="1109" t="s">
        <v>1048</v>
      </c>
      <c r="D279" s="1112" t="s">
        <v>1038</v>
      </c>
      <c r="E279" s="1110">
        <v>0</v>
      </c>
      <c r="F279" s="1110">
        <v>0</v>
      </c>
      <c r="G279" s="1110">
        <v>0</v>
      </c>
      <c r="H279" s="1094"/>
      <c r="I279" s="1094"/>
      <c r="J279" s="1094"/>
      <c r="K279" s="1094"/>
    </row>
    <row r="280" spans="1:11" ht="14.1" customHeight="1" x14ac:dyDescent="0.25">
      <c r="A280" s="1094"/>
      <c r="B280" s="1094"/>
      <c r="C280" s="1109" t="s">
        <v>1049</v>
      </c>
      <c r="D280" s="1112" t="s">
        <v>1038</v>
      </c>
      <c r="E280" s="1110">
        <v>0</v>
      </c>
      <c r="F280" s="1110">
        <v>0</v>
      </c>
      <c r="G280" s="1110">
        <v>0</v>
      </c>
      <c r="H280" s="1094"/>
      <c r="I280" s="1094"/>
      <c r="J280" s="1094"/>
      <c r="K280" s="1094"/>
    </row>
    <row r="281" spans="1:11" ht="14.1" customHeight="1" x14ac:dyDescent="0.25">
      <c r="A281" s="1094"/>
      <c r="B281" s="1094"/>
      <c r="C281" s="1109" t="s">
        <v>1053</v>
      </c>
      <c r="D281" s="1112" t="s">
        <v>1038</v>
      </c>
      <c r="E281" s="1110">
        <v>0</v>
      </c>
      <c r="F281" s="1110">
        <v>0</v>
      </c>
      <c r="G281" s="1110">
        <v>0</v>
      </c>
      <c r="H281" s="1094"/>
      <c r="I281" s="1094"/>
      <c r="J281" s="1094"/>
      <c r="K281" s="1094"/>
    </row>
    <row r="282" spans="1:11" ht="14.1" customHeight="1" x14ac:dyDescent="0.25">
      <c r="A282" s="1094"/>
      <c r="B282" s="1094"/>
      <c r="C282" s="1109" t="s">
        <v>1048</v>
      </c>
      <c r="D282" s="1112" t="s">
        <v>1038</v>
      </c>
      <c r="E282" s="1110">
        <v>0</v>
      </c>
      <c r="F282" s="1110">
        <v>0</v>
      </c>
      <c r="G282" s="1110">
        <v>0</v>
      </c>
      <c r="H282" s="1094"/>
      <c r="I282" s="1094"/>
      <c r="J282" s="1094"/>
      <c r="K282" s="1094"/>
    </row>
    <row r="283" spans="1:11" ht="14.1" customHeight="1" x14ac:dyDescent="0.25">
      <c r="A283" s="1094"/>
      <c r="B283" s="1094"/>
      <c r="C283" s="1109" t="s">
        <v>1049</v>
      </c>
      <c r="D283" s="1112" t="s">
        <v>1038</v>
      </c>
      <c r="E283" s="1110">
        <v>0</v>
      </c>
      <c r="F283" s="1110">
        <v>0</v>
      </c>
      <c r="G283" s="1110">
        <v>0</v>
      </c>
      <c r="H283" s="1094"/>
      <c r="I283" s="1094"/>
      <c r="J283" s="1094"/>
      <c r="K283" s="1094"/>
    </row>
    <row r="284" spans="1:11" ht="14.1" customHeight="1" x14ac:dyDescent="0.25">
      <c r="A284" s="1094"/>
      <c r="B284" s="1094"/>
      <c r="C284" s="1109" t="s">
        <v>1054</v>
      </c>
      <c r="D284" s="1112" t="s">
        <v>1038</v>
      </c>
      <c r="E284" s="1110">
        <v>0</v>
      </c>
      <c r="F284" s="1110">
        <v>0</v>
      </c>
      <c r="G284" s="1110">
        <v>0</v>
      </c>
      <c r="H284" s="1094"/>
      <c r="I284" s="1094"/>
      <c r="J284" s="1094"/>
      <c r="K284" s="1094"/>
    </row>
    <row r="285" spans="1:11" ht="14.1" customHeight="1" x14ac:dyDescent="0.25">
      <c r="A285" s="1094"/>
      <c r="B285" s="1094"/>
      <c r="C285" s="1109" t="s">
        <v>1048</v>
      </c>
      <c r="D285" s="1112" t="s">
        <v>1038</v>
      </c>
      <c r="E285" s="1110">
        <v>0</v>
      </c>
      <c r="F285" s="1110">
        <v>0</v>
      </c>
      <c r="G285" s="1110">
        <v>0</v>
      </c>
      <c r="H285" s="1094"/>
      <c r="I285" s="1094"/>
      <c r="J285" s="1094"/>
      <c r="K285" s="1094"/>
    </row>
    <row r="286" spans="1:11" ht="14.1" customHeight="1" x14ac:dyDescent="0.25">
      <c r="A286" s="1094"/>
      <c r="B286" s="1094"/>
      <c r="C286" s="1109" t="s">
        <v>1049</v>
      </c>
      <c r="D286" s="1112" t="s">
        <v>1038</v>
      </c>
      <c r="E286" s="1110">
        <v>0</v>
      </c>
      <c r="F286" s="1110">
        <v>0</v>
      </c>
      <c r="G286" s="1110">
        <v>0</v>
      </c>
      <c r="H286" s="1094"/>
      <c r="I286" s="1094"/>
      <c r="J286" s="1094"/>
      <c r="K286" s="1094"/>
    </row>
    <row r="287" spans="1:11" ht="14.1" customHeight="1" x14ac:dyDescent="0.25">
      <c r="A287" s="1094"/>
      <c r="B287" s="1094"/>
      <c r="C287" s="1109" t="s">
        <v>1055</v>
      </c>
      <c r="D287" s="1112" t="s">
        <v>1038</v>
      </c>
      <c r="E287" s="1110">
        <v>0</v>
      </c>
      <c r="F287" s="1110">
        <v>0</v>
      </c>
      <c r="G287" s="1110">
        <v>0</v>
      </c>
      <c r="H287" s="1094"/>
      <c r="I287" s="1094"/>
      <c r="J287" s="1094"/>
      <c r="K287" s="1094"/>
    </row>
    <row r="288" spans="1:11" ht="14.1" customHeight="1" x14ac:dyDescent="0.25">
      <c r="A288" s="1094"/>
      <c r="B288" s="1094"/>
      <c r="C288" s="1109" t="s">
        <v>1048</v>
      </c>
      <c r="D288" s="1112" t="s">
        <v>1038</v>
      </c>
      <c r="E288" s="1110">
        <v>0</v>
      </c>
      <c r="F288" s="1110">
        <v>0</v>
      </c>
      <c r="G288" s="1110">
        <v>0</v>
      </c>
      <c r="H288" s="1094"/>
      <c r="I288" s="1094"/>
      <c r="J288" s="1094"/>
      <c r="K288" s="1094"/>
    </row>
    <row r="289" spans="1:11" ht="14.1" customHeight="1" x14ac:dyDescent="0.25">
      <c r="A289" s="1094"/>
      <c r="B289" s="1094"/>
      <c r="C289" s="1109" t="s">
        <v>1049</v>
      </c>
      <c r="D289" s="1112" t="s">
        <v>1038</v>
      </c>
      <c r="E289" s="1110">
        <v>0</v>
      </c>
      <c r="F289" s="1110">
        <v>0</v>
      </c>
      <c r="G289" s="1110">
        <v>0</v>
      </c>
      <c r="H289" s="1094"/>
      <c r="I289" s="1094"/>
      <c r="J289" s="1094"/>
      <c r="K289" s="1094"/>
    </row>
    <row r="290" spans="1:11" ht="14.1" customHeight="1" x14ac:dyDescent="0.25">
      <c r="A290" s="1094"/>
      <c r="B290" s="1094"/>
      <c r="C290" s="1109" t="s">
        <v>1056</v>
      </c>
      <c r="D290" s="1112" t="s">
        <v>1038</v>
      </c>
      <c r="E290" s="1110">
        <v>0</v>
      </c>
      <c r="F290" s="1110">
        <v>0</v>
      </c>
      <c r="G290" s="1110">
        <v>0</v>
      </c>
      <c r="H290" s="1094"/>
      <c r="I290" s="1094"/>
      <c r="J290" s="1094"/>
      <c r="K290" s="1094"/>
    </row>
    <row r="291" spans="1:11" ht="14.1" customHeight="1" x14ac:dyDescent="0.25">
      <c r="A291" s="1094"/>
      <c r="B291" s="1094"/>
      <c r="C291" s="1109" t="s">
        <v>1048</v>
      </c>
      <c r="D291" s="1112" t="s">
        <v>1038</v>
      </c>
      <c r="E291" s="1110">
        <v>0</v>
      </c>
      <c r="F291" s="1110">
        <v>0</v>
      </c>
      <c r="G291" s="1110">
        <v>0</v>
      </c>
      <c r="H291" s="1094"/>
      <c r="I291" s="1094"/>
      <c r="J291" s="1094"/>
      <c r="K291" s="1094"/>
    </row>
    <row r="292" spans="1:11" ht="14.1" customHeight="1" x14ac:dyDescent="0.25">
      <c r="A292" s="1094"/>
      <c r="B292" s="1094"/>
      <c r="C292" s="1109" t="s">
        <v>1057</v>
      </c>
      <c r="D292" s="1112" t="s">
        <v>1038</v>
      </c>
      <c r="E292" s="1110">
        <v>0</v>
      </c>
      <c r="F292" s="1110">
        <v>0</v>
      </c>
      <c r="G292" s="1110">
        <v>0</v>
      </c>
      <c r="H292" s="1094"/>
      <c r="I292" s="1094"/>
      <c r="J292" s="1094"/>
      <c r="K292" s="1094"/>
    </row>
    <row r="293" spans="1:11" ht="14.1" customHeight="1" x14ac:dyDescent="0.25">
      <c r="A293" s="1094"/>
      <c r="B293" s="1094"/>
      <c r="C293" s="1109" t="s">
        <v>1058</v>
      </c>
      <c r="D293" s="1112" t="s">
        <v>1038</v>
      </c>
      <c r="E293" s="1110">
        <v>0</v>
      </c>
      <c r="F293" s="1110">
        <v>0</v>
      </c>
      <c r="G293" s="1110">
        <v>0</v>
      </c>
      <c r="H293" s="1094"/>
      <c r="I293" s="1094"/>
      <c r="J293" s="1094"/>
      <c r="K293" s="1094"/>
    </row>
    <row r="294" spans="1:11" ht="14.1" customHeight="1" x14ac:dyDescent="0.25">
      <c r="A294" s="1094"/>
      <c r="B294" s="1094"/>
      <c r="C294" s="1109" t="s">
        <v>1059</v>
      </c>
      <c r="D294" s="1112" t="s">
        <v>1038</v>
      </c>
      <c r="E294" s="1110">
        <v>0</v>
      </c>
      <c r="F294" s="1110">
        <v>0</v>
      </c>
      <c r="G294" s="1110">
        <v>0</v>
      </c>
      <c r="H294" s="1094"/>
      <c r="I294" s="1094"/>
      <c r="J294" s="1094"/>
      <c r="K294" s="1094"/>
    </row>
    <row r="295" spans="1:11" ht="14.1" customHeight="1" x14ac:dyDescent="0.25">
      <c r="A295" s="1094"/>
      <c r="B295" s="1094"/>
      <c r="C295" s="1109" t="s">
        <v>1060</v>
      </c>
      <c r="D295" s="1112" t="s">
        <v>1038</v>
      </c>
      <c r="E295" s="1110">
        <v>0</v>
      </c>
      <c r="F295" s="1110">
        <v>0</v>
      </c>
      <c r="G295" s="1110">
        <v>0</v>
      </c>
      <c r="H295" s="1094"/>
      <c r="I295" s="1094"/>
      <c r="J295" s="1094"/>
      <c r="K295" s="1094"/>
    </row>
    <row r="296" spans="1:11" ht="14.1" customHeight="1" x14ac:dyDescent="0.25">
      <c r="A296" s="1094"/>
      <c r="B296" s="1094"/>
      <c r="C296" s="1109" t="s">
        <v>1061</v>
      </c>
      <c r="D296" s="1112" t="s">
        <v>1038</v>
      </c>
      <c r="E296" s="1110">
        <v>6000000</v>
      </c>
      <c r="F296" s="1110">
        <v>6000000</v>
      </c>
      <c r="G296" s="1110">
        <v>6000000</v>
      </c>
      <c r="H296" s="1094"/>
      <c r="I296" s="1094"/>
      <c r="J296" s="1094"/>
      <c r="K296" s="1094"/>
    </row>
    <row r="297" spans="1:11" ht="14.1" customHeight="1" x14ac:dyDescent="0.25">
      <c r="A297" s="1094"/>
      <c r="B297" s="1094"/>
      <c r="C297" s="1109" t="s">
        <v>1048</v>
      </c>
      <c r="D297" s="1112" t="s">
        <v>1038</v>
      </c>
      <c r="E297" s="1110">
        <v>6000000</v>
      </c>
      <c r="F297" s="1110">
        <v>6000000</v>
      </c>
      <c r="G297" s="1110">
        <v>6000000</v>
      </c>
      <c r="H297" s="1094"/>
      <c r="I297" s="1094"/>
      <c r="J297" s="1094"/>
      <c r="K297" s="1094"/>
    </row>
    <row r="298" spans="1:11" ht="14.1" customHeight="1" x14ac:dyDescent="0.25">
      <c r="A298" s="1094"/>
      <c r="B298" s="1094"/>
      <c r="C298" s="1109" t="s">
        <v>1057</v>
      </c>
      <c r="D298" s="1112" t="s">
        <v>1038</v>
      </c>
      <c r="E298" s="1110">
        <v>0</v>
      </c>
      <c r="F298" s="1110">
        <v>0</v>
      </c>
      <c r="G298" s="1110">
        <v>0</v>
      </c>
      <c r="H298" s="1094"/>
      <c r="I298" s="1094"/>
      <c r="J298" s="1094"/>
      <c r="K298" s="1094"/>
    </row>
    <row r="299" spans="1:11" ht="14.1" customHeight="1" x14ac:dyDescent="0.25">
      <c r="A299" s="1094"/>
      <c r="B299" s="1094"/>
      <c r="C299" s="1109" t="s">
        <v>1058</v>
      </c>
      <c r="D299" s="1112" t="s">
        <v>1038</v>
      </c>
      <c r="E299" s="1110">
        <v>0</v>
      </c>
      <c r="F299" s="1110">
        <v>0</v>
      </c>
      <c r="G299" s="1110">
        <v>0</v>
      </c>
      <c r="H299" s="1094"/>
      <c r="I299" s="1094"/>
      <c r="J299" s="1094"/>
      <c r="K299" s="1094"/>
    </row>
    <row r="300" spans="1:11" ht="14.1" customHeight="1" x14ac:dyDescent="0.25">
      <c r="A300" s="1094"/>
      <c r="B300" s="1094"/>
      <c r="C300" s="1109" t="s">
        <v>1059</v>
      </c>
      <c r="D300" s="1112" t="s">
        <v>1038</v>
      </c>
      <c r="E300" s="1110">
        <v>0</v>
      </c>
      <c r="F300" s="1110">
        <v>0</v>
      </c>
      <c r="G300" s="1110">
        <v>0</v>
      </c>
      <c r="H300" s="1094"/>
      <c r="I300" s="1094"/>
      <c r="J300" s="1094"/>
      <c r="K300" s="1094"/>
    </row>
    <row r="301" spans="1:11" ht="14.1" customHeight="1" x14ac:dyDescent="0.25">
      <c r="A301" s="1094"/>
      <c r="B301" s="1094"/>
      <c r="C301" s="1109" t="s">
        <v>1060</v>
      </c>
      <c r="D301" s="1112" t="s">
        <v>1038</v>
      </c>
      <c r="E301" s="1110">
        <v>0</v>
      </c>
      <c r="F301" s="1110">
        <v>0</v>
      </c>
      <c r="G301" s="1110">
        <v>0</v>
      </c>
      <c r="H301" s="1094"/>
      <c r="I301" s="1094"/>
      <c r="J301" s="1094"/>
      <c r="K301" s="1094"/>
    </row>
    <row r="302" spans="1:11" ht="14.1" customHeight="1" x14ac:dyDescent="0.25">
      <c r="A302" s="1094"/>
      <c r="B302" s="1094"/>
      <c r="C302" s="1109" t="s">
        <v>1062</v>
      </c>
      <c r="D302" s="1112" t="s">
        <v>1038</v>
      </c>
      <c r="E302" s="1110">
        <v>0</v>
      </c>
      <c r="F302" s="1110">
        <v>0</v>
      </c>
      <c r="G302" s="1110">
        <v>0</v>
      </c>
      <c r="H302" s="1094"/>
      <c r="I302" s="1094"/>
      <c r="J302" s="1094"/>
      <c r="K302" s="1094"/>
    </row>
    <row r="303" spans="1:11" ht="14.1" customHeight="1" x14ac:dyDescent="0.25">
      <c r="A303" s="1094"/>
      <c r="B303" s="1094"/>
      <c r="C303" s="1109" t="s">
        <v>1048</v>
      </c>
      <c r="D303" s="1112" t="s">
        <v>1038</v>
      </c>
      <c r="E303" s="1110">
        <v>0</v>
      </c>
      <c r="F303" s="1110">
        <v>0</v>
      </c>
      <c r="G303" s="1110">
        <v>0</v>
      </c>
      <c r="H303" s="1094"/>
      <c r="I303" s="1094"/>
      <c r="J303" s="1094"/>
      <c r="K303" s="1094"/>
    </row>
    <row r="304" spans="1:11" ht="14.1" customHeight="1" x14ac:dyDescent="0.25">
      <c r="A304" s="1094"/>
      <c r="B304" s="1094"/>
      <c r="C304" s="1109" t="s">
        <v>1057</v>
      </c>
      <c r="D304" s="1112" t="s">
        <v>1038</v>
      </c>
      <c r="E304" s="1110">
        <v>0</v>
      </c>
      <c r="F304" s="1110">
        <v>0</v>
      </c>
      <c r="G304" s="1110">
        <v>0</v>
      </c>
      <c r="H304" s="1094"/>
      <c r="I304" s="1094"/>
      <c r="J304" s="1094"/>
      <c r="K304" s="1094"/>
    </row>
    <row r="305" spans="1:11" ht="14.1" customHeight="1" x14ac:dyDescent="0.25">
      <c r="A305" s="1094"/>
      <c r="B305" s="1094"/>
      <c r="C305" s="1109" t="s">
        <v>1058</v>
      </c>
      <c r="D305" s="1112" t="s">
        <v>1038</v>
      </c>
      <c r="E305" s="1110">
        <v>0</v>
      </c>
      <c r="F305" s="1110">
        <v>0</v>
      </c>
      <c r="G305" s="1110">
        <v>0</v>
      </c>
      <c r="H305" s="1094"/>
      <c r="I305" s="1094"/>
      <c r="J305" s="1094"/>
      <c r="K305" s="1094"/>
    </row>
    <row r="306" spans="1:11" ht="14.1" customHeight="1" x14ac:dyDescent="0.25">
      <c r="A306" s="1094"/>
      <c r="B306" s="1094"/>
      <c r="C306" s="1109" t="s">
        <v>1059</v>
      </c>
      <c r="D306" s="1112" t="s">
        <v>1038</v>
      </c>
      <c r="E306" s="1110">
        <v>0</v>
      </c>
      <c r="F306" s="1110">
        <v>0</v>
      </c>
      <c r="G306" s="1110">
        <v>0</v>
      </c>
      <c r="H306" s="1094"/>
      <c r="I306" s="1094"/>
      <c r="J306" s="1094"/>
      <c r="K306" s="1094"/>
    </row>
    <row r="307" spans="1:11" ht="14.1" customHeight="1" x14ac:dyDescent="0.25">
      <c r="A307" s="1094"/>
      <c r="B307" s="1094"/>
      <c r="C307" s="1109" t="s">
        <v>1060</v>
      </c>
      <c r="D307" s="1112" t="s">
        <v>1038</v>
      </c>
      <c r="E307" s="1110">
        <v>0</v>
      </c>
      <c r="F307" s="1110">
        <v>0</v>
      </c>
      <c r="G307" s="1110">
        <v>0</v>
      </c>
      <c r="H307" s="1094"/>
      <c r="I307" s="1094"/>
      <c r="J307" s="1094"/>
      <c r="K307" s="1094"/>
    </row>
    <row r="308" spans="1:11" ht="14.1" customHeight="1" x14ac:dyDescent="0.25">
      <c r="A308" s="1094"/>
      <c r="B308" s="1094"/>
      <c r="C308" s="1109" t="s">
        <v>1063</v>
      </c>
      <c r="D308" s="1112" t="s">
        <v>1038</v>
      </c>
      <c r="E308" s="1110">
        <v>0</v>
      </c>
      <c r="F308" s="1110">
        <v>0</v>
      </c>
      <c r="G308" s="1110">
        <v>0</v>
      </c>
      <c r="H308" s="1094"/>
      <c r="I308" s="1094"/>
      <c r="J308" s="1094"/>
      <c r="K308" s="1094"/>
    </row>
    <row r="309" spans="1:11" ht="14.1" customHeight="1" x14ac:dyDescent="0.25">
      <c r="A309" s="1094"/>
      <c r="B309" s="1094"/>
      <c r="C309" s="1109" t="s">
        <v>1064</v>
      </c>
      <c r="D309" s="1112" t="s">
        <v>1038</v>
      </c>
      <c r="E309" s="1110">
        <v>0</v>
      </c>
      <c r="F309" s="1110">
        <v>0</v>
      </c>
      <c r="G309" s="1110">
        <v>0</v>
      </c>
      <c r="H309" s="1094"/>
      <c r="I309" s="1094"/>
      <c r="J309" s="1094"/>
      <c r="K309" s="1094"/>
    </row>
    <row r="310" spans="1:11" ht="14.1" customHeight="1" x14ac:dyDescent="0.25">
      <c r="A310" s="1094"/>
      <c r="B310" s="1094"/>
      <c r="C310" s="1111" t="s">
        <v>572</v>
      </c>
      <c r="D310" s="1110">
        <v>0</v>
      </c>
      <c r="E310" s="1110">
        <v>6000000</v>
      </c>
      <c r="F310" s="1110">
        <v>6000000</v>
      </c>
      <c r="G310" s="1110">
        <v>6000000</v>
      </c>
      <c r="H310" s="1094"/>
      <c r="I310" s="1094"/>
      <c r="J310" s="1094"/>
      <c r="K310" s="1094"/>
    </row>
    <row r="311" spans="1:11" ht="57" customHeight="1" x14ac:dyDescent="0.25">
      <c r="A311" s="1094"/>
      <c r="B311" s="1094"/>
      <c r="C311" s="1096" t="s">
        <v>646</v>
      </c>
      <c r="D311" s="1236" t="s">
        <v>2250</v>
      </c>
      <c r="E311" s="1237"/>
      <c r="F311" s="1237"/>
      <c r="G311" s="1237"/>
      <c r="H311" s="1094"/>
      <c r="I311" s="1094"/>
      <c r="J311" s="1094"/>
      <c r="K311" s="1094"/>
    </row>
    <row r="312" spans="1:11" ht="27.95" customHeight="1" x14ac:dyDescent="0.25">
      <c r="A312" s="1094"/>
      <c r="B312" s="1094"/>
      <c r="C312" s="1097" t="s">
        <v>1005</v>
      </c>
      <c r="D312" s="1098">
        <v>2024</v>
      </c>
      <c r="E312" s="1098">
        <v>2025</v>
      </c>
      <c r="F312" s="1098">
        <v>2026</v>
      </c>
      <c r="G312" s="1098">
        <v>2027</v>
      </c>
      <c r="H312" s="1094"/>
      <c r="I312" s="1094"/>
      <c r="J312" s="1094"/>
      <c r="K312" s="1094"/>
    </row>
    <row r="313" spans="1:11" ht="14.1" customHeight="1" x14ac:dyDescent="0.25">
      <c r="A313" s="1094"/>
      <c r="B313" s="1094"/>
      <c r="C313" s="1099"/>
      <c r="D313" s="1100" t="s">
        <v>13</v>
      </c>
      <c r="E313" s="1100" t="s">
        <v>14</v>
      </c>
      <c r="F313" s="1100" t="s">
        <v>14</v>
      </c>
      <c r="G313" s="1100" t="s">
        <v>14</v>
      </c>
      <c r="H313" s="1094"/>
      <c r="I313" s="1094"/>
      <c r="J313" s="1094"/>
      <c r="K313" s="1094"/>
    </row>
    <row r="314" spans="1:11" ht="30.95" customHeight="1" x14ac:dyDescent="0.25">
      <c r="A314" s="1094"/>
      <c r="B314" s="1094"/>
      <c r="C314" s="1097" t="s">
        <v>2251</v>
      </c>
      <c r="D314" s="1101" t="s">
        <v>1480</v>
      </c>
      <c r="E314" s="1101" t="s">
        <v>1480</v>
      </c>
      <c r="F314" s="1101" t="s">
        <v>1480</v>
      </c>
      <c r="G314" s="1101" t="s">
        <v>1480</v>
      </c>
      <c r="H314" s="1094"/>
      <c r="I314" s="1094"/>
      <c r="J314" s="1094"/>
      <c r="K314" s="1094"/>
    </row>
    <row r="315" spans="1:11" ht="30.95" customHeight="1" x14ac:dyDescent="0.25">
      <c r="A315" s="1094"/>
      <c r="B315" s="1094"/>
      <c r="C315" s="1097" t="s">
        <v>2252</v>
      </c>
      <c r="D315" s="1101" t="s">
        <v>1536</v>
      </c>
      <c r="E315" s="1101" t="s">
        <v>1536</v>
      </c>
      <c r="F315" s="1101" t="s">
        <v>1536</v>
      </c>
      <c r="G315" s="1101" t="s">
        <v>1536</v>
      </c>
      <c r="H315" s="1094"/>
      <c r="I315" s="1094"/>
      <c r="J315" s="1094"/>
      <c r="K315" s="1094"/>
    </row>
    <row r="316" spans="1:11" ht="41.1" customHeight="1" x14ac:dyDescent="0.25">
      <c r="A316" s="1094"/>
      <c r="B316" s="1094"/>
      <c r="C316" s="1097" t="s">
        <v>2253</v>
      </c>
      <c r="D316" s="1101" t="s">
        <v>994</v>
      </c>
      <c r="E316" s="1101" t="s">
        <v>994</v>
      </c>
      <c r="F316" s="1101" t="s">
        <v>994</v>
      </c>
      <c r="G316" s="1101" t="s">
        <v>994</v>
      </c>
      <c r="H316" s="1094"/>
      <c r="I316" s="1094"/>
      <c r="J316" s="1094"/>
      <c r="K316" s="1094"/>
    </row>
    <row r="317" spans="1:11" ht="14.1" customHeight="1" x14ac:dyDescent="0.25">
      <c r="A317" s="1094"/>
      <c r="B317" s="1094"/>
      <c r="C317" s="1097" t="s">
        <v>2254</v>
      </c>
      <c r="D317" s="1101" t="s">
        <v>1475</v>
      </c>
      <c r="E317" s="1101" t="s">
        <v>1230</v>
      </c>
      <c r="F317" s="1101" t="s">
        <v>1230</v>
      </c>
      <c r="G317" s="1101" t="s">
        <v>1230</v>
      </c>
      <c r="H317" s="1094"/>
      <c r="I317" s="1094"/>
      <c r="J317" s="1094"/>
      <c r="K317" s="1094"/>
    </row>
    <row r="318" spans="1:11" ht="20.100000000000001" customHeight="1" x14ac:dyDescent="0.25">
      <c r="A318" s="1094"/>
      <c r="B318" s="1094"/>
      <c r="C318" s="1097" t="s">
        <v>2255</v>
      </c>
      <c r="D318" s="1101" t="s">
        <v>1480</v>
      </c>
      <c r="E318" s="1101" t="s">
        <v>1480</v>
      </c>
      <c r="F318" s="1101" t="s">
        <v>1480</v>
      </c>
      <c r="G318" s="1101" t="s">
        <v>1480</v>
      </c>
      <c r="H318" s="1094"/>
      <c r="I318" s="1094"/>
      <c r="J318" s="1094"/>
      <c r="K318" s="1094"/>
    </row>
    <row r="319" spans="1:11" ht="20.100000000000001" customHeight="1" x14ac:dyDescent="0.25">
      <c r="A319" s="1094"/>
      <c r="B319" s="1094"/>
      <c r="C319" s="1097" t="s">
        <v>2256</v>
      </c>
      <c r="D319" s="1101" t="s">
        <v>1483</v>
      </c>
      <c r="E319" s="1101" t="s">
        <v>1477</v>
      </c>
      <c r="F319" s="1101" t="s">
        <v>1477</v>
      </c>
      <c r="G319" s="1101" t="s">
        <v>1477</v>
      </c>
      <c r="H319" s="1094"/>
      <c r="I319" s="1094"/>
      <c r="J319" s="1094"/>
      <c r="K319" s="1094"/>
    </row>
    <row r="320" spans="1:11" ht="14.1" customHeight="1" x14ac:dyDescent="0.25">
      <c r="A320" s="1094"/>
      <c r="B320" s="1094"/>
      <c r="C320" s="1234" t="s">
        <v>1019</v>
      </c>
      <c r="D320" s="1235"/>
      <c r="E320" s="1235"/>
      <c r="F320" s="1235"/>
      <c r="G320" s="1235"/>
      <c r="H320" s="1094"/>
      <c r="I320" s="1094"/>
      <c r="J320" s="1094"/>
      <c r="K320" s="1094"/>
    </row>
    <row r="321" spans="1:11" ht="14.1" customHeight="1" x14ac:dyDescent="0.25">
      <c r="A321" s="1094"/>
      <c r="B321" s="1094"/>
      <c r="C321" s="1102" t="s">
        <v>2218</v>
      </c>
      <c r="D321" s="1234" t="s">
        <v>2219</v>
      </c>
      <c r="E321" s="1235"/>
      <c r="F321" s="1235"/>
      <c r="G321" s="1235"/>
      <c r="H321" s="1094"/>
      <c r="I321" s="1094"/>
      <c r="J321" s="1094"/>
      <c r="K321" s="1094"/>
    </row>
    <row r="322" spans="1:11" ht="27" customHeight="1" x14ac:dyDescent="0.25">
      <c r="A322" s="1094"/>
      <c r="B322" s="1094"/>
      <c r="C322" s="1103" t="s">
        <v>1022</v>
      </c>
      <c r="D322" s="1232" t="s">
        <v>2220</v>
      </c>
      <c r="E322" s="1233"/>
      <c r="F322" s="1233"/>
      <c r="G322" s="1233"/>
      <c r="H322" s="1094"/>
      <c r="I322" s="1094"/>
      <c r="J322" s="1094"/>
      <c r="K322" s="1094"/>
    </row>
    <row r="323" spans="1:11" ht="27" customHeight="1" x14ac:dyDescent="0.25">
      <c r="A323" s="1094"/>
      <c r="B323" s="1094"/>
      <c r="C323" s="1104" t="s">
        <v>1024</v>
      </c>
      <c r="D323" s="1230" t="s">
        <v>2221</v>
      </c>
      <c r="E323" s="1231"/>
      <c r="F323" s="1231"/>
      <c r="G323" s="1231"/>
      <c r="H323" s="1094"/>
      <c r="I323" s="1094"/>
      <c r="J323" s="1094"/>
      <c r="K323" s="1094"/>
    </row>
    <row r="324" spans="1:11" ht="27" customHeight="1" x14ac:dyDescent="0.25">
      <c r="A324" s="1094"/>
      <c r="B324" s="1094"/>
      <c r="C324" s="1104" t="s">
        <v>31</v>
      </c>
      <c r="D324" s="1230" t="s">
        <v>2222</v>
      </c>
      <c r="E324" s="1231"/>
      <c r="F324" s="1231"/>
      <c r="G324" s="1231"/>
      <c r="H324" s="1094"/>
      <c r="I324" s="1094"/>
      <c r="J324" s="1094"/>
      <c r="K324" s="1094"/>
    </row>
    <row r="325" spans="1:11" ht="15" customHeight="1" x14ac:dyDescent="0.25">
      <c r="A325" s="1094"/>
      <c r="B325" s="1094"/>
      <c r="C325" s="1105"/>
      <c r="D325" s="1106">
        <v>2024</v>
      </c>
      <c r="E325" s="1106">
        <v>2025</v>
      </c>
      <c r="F325" s="1106">
        <v>2026</v>
      </c>
      <c r="G325" s="1106">
        <v>2027</v>
      </c>
      <c r="H325" s="1094"/>
      <c r="I325" s="1094"/>
      <c r="J325" s="1094"/>
      <c r="K325" s="1094"/>
    </row>
    <row r="326" spans="1:11" ht="15" customHeight="1" x14ac:dyDescent="0.25">
      <c r="A326" s="1094"/>
      <c r="B326" s="1094"/>
      <c r="C326" s="1107"/>
      <c r="D326" s="1108" t="s">
        <v>13</v>
      </c>
      <c r="E326" s="1108" t="s">
        <v>14</v>
      </c>
      <c r="F326" s="1108" t="s">
        <v>14</v>
      </c>
      <c r="G326" s="1108" t="s">
        <v>14</v>
      </c>
      <c r="H326" s="1094"/>
      <c r="I326" s="1094"/>
      <c r="J326" s="1094"/>
      <c r="K326" s="1094"/>
    </row>
    <row r="327" spans="1:11" ht="14.1" customHeight="1" x14ac:dyDescent="0.25">
      <c r="A327" s="1094"/>
      <c r="B327" s="1094"/>
      <c r="C327" s="1097" t="s">
        <v>33</v>
      </c>
      <c r="D327" s="1101" t="s">
        <v>1017</v>
      </c>
      <c r="E327" s="1101" t="s">
        <v>1939</v>
      </c>
      <c r="F327" s="1101" t="s">
        <v>1939</v>
      </c>
      <c r="G327" s="1101" t="s">
        <v>1939</v>
      </c>
      <c r="H327" s="1094"/>
      <c r="I327" s="1094"/>
      <c r="J327" s="1094"/>
      <c r="K327" s="1094"/>
    </row>
    <row r="328" spans="1:11" ht="14.1" customHeight="1" x14ac:dyDescent="0.25">
      <c r="A328" s="1094"/>
      <c r="B328" s="1094"/>
      <c r="C328" s="1097" t="s">
        <v>1029</v>
      </c>
      <c r="D328" s="1101" t="s">
        <v>2223</v>
      </c>
      <c r="E328" s="1101" t="s">
        <v>2224</v>
      </c>
      <c r="F328" s="1101" t="s">
        <v>2224</v>
      </c>
      <c r="G328" s="1101" t="s">
        <v>2224</v>
      </c>
      <c r="H328" s="1094"/>
      <c r="I328" s="1094"/>
      <c r="J328" s="1094"/>
      <c r="K328" s="1094"/>
    </row>
    <row r="329" spans="1:11" ht="14.1" customHeight="1" x14ac:dyDescent="0.25">
      <c r="A329" s="1094"/>
      <c r="B329" s="1094"/>
      <c r="C329" s="1097" t="s">
        <v>1032</v>
      </c>
      <c r="D329" s="1101" t="s">
        <v>2225</v>
      </c>
      <c r="E329" s="1101" t="s">
        <v>2226</v>
      </c>
      <c r="F329" s="1101" t="s">
        <v>2226</v>
      </c>
      <c r="G329" s="1101" t="s">
        <v>2226</v>
      </c>
      <c r="H329" s="1094"/>
      <c r="I329" s="1094"/>
      <c r="J329" s="1094"/>
      <c r="K329" s="1094"/>
    </row>
    <row r="330" spans="1:11" ht="14.1" customHeight="1" x14ac:dyDescent="0.25">
      <c r="A330" s="1094"/>
      <c r="B330" s="1094"/>
      <c r="C330" s="1097" t="s">
        <v>1037</v>
      </c>
      <c r="D330" s="1101" t="s">
        <v>1038</v>
      </c>
      <c r="E330" s="1101" t="s">
        <v>1557</v>
      </c>
      <c r="F330" s="1101" t="s">
        <v>1039</v>
      </c>
      <c r="G330" s="1101" t="s">
        <v>1039</v>
      </c>
      <c r="H330" s="1094"/>
      <c r="I330" s="1094"/>
      <c r="J330" s="1094"/>
      <c r="K330" s="1094"/>
    </row>
    <row r="331" spans="1:11" ht="14.1" customHeight="1" x14ac:dyDescent="0.25">
      <c r="A331" s="1094"/>
      <c r="B331" s="1094"/>
      <c r="C331" s="1097" t="s">
        <v>1042</v>
      </c>
      <c r="D331" s="1101" t="s">
        <v>1038</v>
      </c>
      <c r="E331" s="1101" t="s">
        <v>2227</v>
      </c>
      <c r="F331" s="1101" t="s">
        <v>1039</v>
      </c>
      <c r="G331" s="1101" t="s">
        <v>1039</v>
      </c>
      <c r="H331" s="1094"/>
      <c r="I331" s="1094"/>
      <c r="J331" s="1094"/>
      <c r="K331" s="1094"/>
    </row>
    <row r="332" spans="1:11" ht="14.1" customHeight="1" x14ac:dyDescent="0.25">
      <c r="A332" s="1094"/>
      <c r="B332" s="1094"/>
      <c r="C332" s="1097" t="s">
        <v>39</v>
      </c>
      <c r="D332" s="1101" t="s">
        <v>1038</v>
      </c>
      <c r="E332" s="1101" t="s">
        <v>2228</v>
      </c>
      <c r="F332" s="1101" t="s">
        <v>1039</v>
      </c>
      <c r="G332" s="1101" t="s">
        <v>1039</v>
      </c>
      <c r="H332" s="1094"/>
      <c r="I332" s="1094"/>
      <c r="J332" s="1094"/>
      <c r="K332" s="1094"/>
    </row>
    <row r="333" spans="1:11" ht="14.1" customHeight="1" x14ac:dyDescent="0.25">
      <c r="A333" s="1094"/>
      <c r="B333" s="1094"/>
      <c r="C333" s="1228" t="s">
        <v>1046</v>
      </c>
      <c r="D333" s="1229"/>
      <c r="E333" s="1229"/>
      <c r="F333" s="1229"/>
      <c r="G333" s="1229"/>
      <c r="H333" s="1094"/>
      <c r="I333" s="1094"/>
      <c r="J333" s="1094"/>
      <c r="K333" s="1094"/>
    </row>
    <row r="334" spans="1:11" ht="14.1" customHeight="1" x14ac:dyDescent="0.25">
      <c r="A334" s="1094"/>
      <c r="B334" s="1094"/>
      <c r="C334" s="1105"/>
      <c r="D334" s="1106">
        <v>2024</v>
      </c>
      <c r="E334" s="1106">
        <v>2025</v>
      </c>
      <c r="F334" s="1106">
        <v>2026</v>
      </c>
      <c r="G334" s="1106">
        <v>2027</v>
      </c>
      <c r="H334" s="1094"/>
      <c r="I334" s="1094"/>
      <c r="J334" s="1094"/>
      <c r="K334" s="1094"/>
    </row>
    <row r="335" spans="1:11" ht="14.1" customHeight="1" x14ac:dyDescent="0.25">
      <c r="A335" s="1094"/>
      <c r="B335" s="1094"/>
      <c r="C335" s="1107"/>
      <c r="D335" s="1108" t="s">
        <v>13</v>
      </c>
      <c r="E335" s="1108" t="s">
        <v>14</v>
      </c>
      <c r="F335" s="1108" t="s">
        <v>14</v>
      </c>
      <c r="G335" s="1108" t="s">
        <v>14</v>
      </c>
      <c r="H335" s="1094"/>
      <c r="I335" s="1094"/>
      <c r="J335" s="1094"/>
      <c r="K335" s="1094"/>
    </row>
    <row r="336" spans="1:11" ht="14.1" customHeight="1" x14ac:dyDescent="0.25">
      <c r="A336" s="1094"/>
      <c r="B336" s="1094"/>
      <c r="C336" s="1109" t="s">
        <v>1047</v>
      </c>
      <c r="D336" s="1110">
        <v>0</v>
      </c>
      <c r="E336" s="1110">
        <v>49000000</v>
      </c>
      <c r="F336" s="1110">
        <v>49000000</v>
      </c>
      <c r="G336" s="1110">
        <v>49000000</v>
      </c>
      <c r="H336" s="1094"/>
      <c r="I336" s="1094"/>
      <c r="J336" s="1094"/>
      <c r="K336" s="1094"/>
    </row>
    <row r="337" spans="1:11" ht="14.1" customHeight="1" x14ac:dyDescent="0.25">
      <c r="A337" s="1094"/>
      <c r="B337" s="1094"/>
      <c r="C337" s="1109" t="s">
        <v>1048</v>
      </c>
      <c r="D337" s="1110">
        <v>0</v>
      </c>
      <c r="E337" s="1110">
        <v>49000000</v>
      </c>
      <c r="F337" s="1110">
        <v>49000000</v>
      </c>
      <c r="G337" s="1110">
        <v>49000000</v>
      </c>
      <c r="H337" s="1094"/>
      <c r="I337" s="1094"/>
      <c r="J337" s="1094"/>
      <c r="K337" s="1094"/>
    </row>
    <row r="338" spans="1:11" ht="14.1" customHeight="1" x14ac:dyDescent="0.25">
      <c r="A338" s="1094"/>
      <c r="B338" s="1094"/>
      <c r="C338" s="1109" t="s">
        <v>1049</v>
      </c>
      <c r="D338" s="1110">
        <v>0</v>
      </c>
      <c r="E338" s="1110">
        <v>0</v>
      </c>
      <c r="F338" s="1110">
        <v>0</v>
      </c>
      <c r="G338" s="1110">
        <v>0</v>
      </c>
      <c r="H338" s="1094"/>
      <c r="I338" s="1094"/>
      <c r="J338" s="1094"/>
      <c r="K338" s="1094"/>
    </row>
    <row r="339" spans="1:11" ht="14.1" customHeight="1" x14ac:dyDescent="0.25">
      <c r="A339" s="1094"/>
      <c r="B339" s="1094"/>
      <c r="C339" s="1109" t="s">
        <v>1050</v>
      </c>
      <c r="D339" s="1110">
        <v>0</v>
      </c>
      <c r="E339" s="1110">
        <v>8300000</v>
      </c>
      <c r="F339" s="1110">
        <v>8300000</v>
      </c>
      <c r="G339" s="1110">
        <v>8300000</v>
      </c>
      <c r="H339" s="1094"/>
      <c r="I339" s="1094"/>
      <c r="J339" s="1094"/>
      <c r="K339" s="1094"/>
    </row>
    <row r="340" spans="1:11" ht="14.1" customHeight="1" x14ac:dyDescent="0.25">
      <c r="A340" s="1094"/>
      <c r="B340" s="1094"/>
      <c r="C340" s="1109" t="s">
        <v>1048</v>
      </c>
      <c r="D340" s="1110">
        <v>0</v>
      </c>
      <c r="E340" s="1110">
        <v>8300000</v>
      </c>
      <c r="F340" s="1110">
        <v>8300000</v>
      </c>
      <c r="G340" s="1110">
        <v>8300000</v>
      </c>
      <c r="H340" s="1094"/>
      <c r="I340" s="1094"/>
      <c r="J340" s="1094"/>
      <c r="K340" s="1094"/>
    </row>
    <row r="341" spans="1:11" ht="14.1" customHeight="1" x14ac:dyDescent="0.25">
      <c r="A341" s="1094"/>
      <c r="B341" s="1094"/>
      <c r="C341" s="1109" t="s">
        <v>1049</v>
      </c>
      <c r="D341" s="1110">
        <v>0</v>
      </c>
      <c r="E341" s="1110">
        <v>0</v>
      </c>
      <c r="F341" s="1110">
        <v>0</v>
      </c>
      <c r="G341" s="1110">
        <v>0</v>
      </c>
      <c r="H341" s="1094"/>
      <c r="I341" s="1094"/>
      <c r="J341" s="1094"/>
      <c r="K341" s="1094"/>
    </row>
    <row r="342" spans="1:11" ht="14.1" customHeight="1" x14ac:dyDescent="0.25">
      <c r="A342" s="1094"/>
      <c r="B342" s="1094"/>
      <c r="C342" s="1109" t="s">
        <v>1051</v>
      </c>
      <c r="D342" s="1110">
        <v>0</v>
      </c>
      <c r="E342" s="1110">
        <v>10000000</v>
      </c>
      <c r="F342" s="1110">
        <v>10000000</v>
      </c>
      <c r="G342" s="1110">
        <v>10000000</v>
      </c>
      <c r="H342" s="1094"/>
      <c r="I342" s="1094"/>
      <c r="J342" s="1094"/>
      <c r="K342" s="1094"/>
    </row>
    <row r="343" spans="1:11" ht="14.1" customHeight="1" x14ac:dyDescent="0.25">
      <c r="A343" s="1094"/>
      <c r="B343" s="1094"/>
      <c r="C343" s="1109" t="s">
        <v>1048</v>
      </c>
      <c r="D343" s="1110">
        <v>0</v>
      </c>
      <c r="E343" s="1110">
        <v>10000000</v>
      </c>
      <c r="F343" s="1110">
        <v>10000000</v>
      </c>
      <c r="G343" s="1110">
        <v>10000000</v>
      </c>
      <c r="H343" s="1094"/>
      <c r="I343" s="1094"/>
      <c r="J343" s="1094"/>
      <c r="K343" s="1094"/>
    </row>
    <row r="344" spans="1:11" ht="14.1" customHeight="1" x14ac:dyDescent="0.25">
      <c r="A344" s="1094"/>
      <c r="B344" s="1094"/>
      <c r="C344" s="1109" t="s">
        <v>1049</v>
      </c>
      <c r="D344" s="1110">
        <v>0</v>
      </c>
      <c r="E344" s="1110">
        <v>0</v>
      </c>
      <c r="F344" s="1110">
        <v>0</v>
      </c>
      <c r="G344" s="1110">
        <v>0</v>
      </c>
      <c r="H344" s="1094"/>
      <c r="I344" s="1094"/>
      <c r="J344" s="1094"/>
      <c r="K344" s="1094"/>
    </row>
    <row r="345" spans="1:11" ht="14.1" customHeight="1" x14ac:dyDescent="0.25">
      <c r="A345" s="1094"/>
      <c r="B345" s="1094"/>
      <c r="C345" s="1109" t="s">
        <v>1052</v>
      </c>
      <c r="D345" s="1110">
        <v>0</v>
      </c>
      <c r="E345" s="1110">
        <v>0</v>
      </c>
      <c r="F345" s="1110">
        <v>0</v>
      </c>
      <c r="G345" s="1110">
        <v>0</v>
      </c>
      <c r="H345" s="1094"/>
      <c r="I345" s="1094"/>
      <c r="J345" s="1094"/>
      <c r="K345" s="1094"/>
    </row>
    <row r="346" spans="1:11" ht="14.1" customHeight="1" x14ac:dyDescent="0.25">
      <c r="A346" s="1094"/>
      <c r="B346" s="1094"/>
      <c r="C346" s="1109" t="s">
        <v>1048</v>
      </c>
      <c r="D346" s="1110">
        <v>0</v>
      </c>
      <c r="E346" s="1110">
        <v>0</v>
      </c>
      <c r="F346" s="1110">
        <v>0</v>
      </c>
      <c r="G346" s="1110">
        <v>0</v>
      </c>
      <c r="H346" s="1094"/>
      <c r="I346" s="1094"/>
      <c r="J346" s="1094"/>
      <c r="K346" s="1094"/>
    </row>
    <row r="347" spans="1:11" ht="14.1" customHeight="1" x14ac:dyDescent="0.25">
      <c r="A347" s="1094"/>
      <c r="B347" s="1094"/>
      <c r="C347" s="1109" t="s">
        <v>1049</v>
      </c>
      <c r="D347" s="1110">
        <v>0</v>
      </c>
      <c r="E347" s="1110">
        <v>0</v>
      </c>
      <c r="F347" s="1110">
        <v>0</v>
      </c>
      <c r="G347" s="1110">
        <v>0</v>
      </c>
      <c r="H347" s="1094"/>
      <c r="I347" s="1094"/>
      <c r="J347" s="1094"/>
      <c r="K347" s="1094"/>
    </row>
    <row r="348" spans="1:11" ht="14.1" customHeight="1" x14ac:dyDescent="0.25">
      <c r="A348" s="1094"/>
      <c r="B348" s="1094"/>
      <c r="C348" s="1109" t="s">
        <v>1053</v>
      </c>
      <c r="D348" s="1110">
        <v>0</v>
      </c>
      <c r="E348" s="1110">
        <v>0</v>
      </c>
      <c r="F348" s="1110">
        <v>0</v>
      </c>
      <c r="G348" s="1110">
        <v>0</v>
      </c>
      <c r="H348" s="1094"/>
      <c r="I348" s="1094"/>
      <c r="J348" s="1094"/>
      <c r="K348" s="1094"/>
    </row>
    <row r="349" spans="1:11" ht="14.1" customHeight="1" x14ac:dyDescent="0.25">
      <c r="A349" s="1094"/>
      <c r="B349" s="1094"/>
      <c r="C349" s="1109" t="s">
        <v>1048</v>
      </c>
      <c r="D349" s="1110">
        <v>0</v>
      </c>
      <c r="E349" s="1110">
        <v>0</v>
      </c>
      <c r="F349" s="1110">
        <v>0</v>
      </c>
      <c r="G349" s="1110">
        <v>0</v>
      </c>
      <c r="H349" s="1094"/>
      <c r="I349" s="1094"/>
      <c r="J349" s="1094"/>
      <c r="K349" s="1094"/>
    </row>
    <row r="350" spans="1:11" ht="14.1" customHeight="1" x14ac:dyDescent="0.25">
      <c r="A350" s="1094"/>
      <c r="B350" s="1094"/>
      <c r="C350" s="1109" t="s">
        <v>1049</v>
      </c>
      <c r="D350" s="1110">
        <v>0</v>
      </c>
      <c r="E350" s="1110">
        <v>0</v>
      </c>
      <c r="F350" s="1110">
        <v>0</v>
      </c>
      <c r="G350" s="1110">
        <v>0</v>
      </c>
      <c r="H350" s="1094"/>
      <c r="I350" s="1094"/>
      <c r="J350" s="1094"/>
      <c r="K350" s="1094"/>
    </row>
    <row r="351" spans="1:11" ht="14.1" customHeight="1" x14ac:dyDescent="0.25">
      <c r="A351" s="1094"/>
      <c r="B351" s="1094"/>
      <c r="C351" s="1109" t="s">
        <v>1054</v>
      </c>
      <c r="D351" s="1110">
        <v>0</v>
      </c>
      <c r="E351" s="1110">
        <v>0</v>
      </c>
      <c r="F351" s="1110">
        <v>0</v>
      </c>
      <c r="G351" s="1110">
        <v>0</v>
      </c>
      <c r="H351" s="1094"/>
      <c r="I351" s="1094"/>
      <c r="J351" s="1094"/>
      <c r="K351" s="1094"/>
    </row>
    <row r="352" spans="1:11" ht="14.1" customHeight="1" x14ac:dyDescent="0.25">
      <c r="A352" s="1094"/>
      <c r="B352" s="1094"/>
      <c r="C352" s="1109" t="s">
        <v>1048</v>
      </c>
      <c r="D352" s="1110">
        <v>0</v>
      </c>
      <c r="E352" s="1110">
        <v>0</v>
      </c>
      <c r="F352" s="1110">
        <v>0</v>
      </c>
      <c r="G352" s="1110">
        <v>0</v>
      </c>
      <c r="H352" s="1094"/>
      <c r="I352" s="1094"/>
      <c r="J352" s="1094"/>
      <c r="K352" s="1094"/>
    </row>
    <row r="353" spans="1:11" ht="14.1" customHeight="1" x14ac:dyDescent="0.25">
      <c r="A353" s="1094"/>
      <c r="B353" s="1094"/>
      <c r="C353" s="1109" t="s">
        <v>1049</v>
      </c>
      <c r="D353" s="1110">
        <v>0</v>
      </c>
      <c r="E353" s="1110">
        <v>0</v>
      </c>
      <c r="F353" s="1110">
        <v>0</v>
      </c>
      <c r="G353" s="1110">
        <v>0</v>
      </c>
      <c r="H353" s="1094"/>
      <c r="I353" s="1094"/>
      <c r="J353" s="1094"/>
      <c r="K353" s="1094"/>
    </row>
    <row r="354" spans="1:11" ht="14.1" customHeight="1" x14ac:dyDescent="0.25">
      <c r="A354" s="1094"/>
      <c r="B354" s="1094"/>
      <c r="C354" s="1109" t="s">
        <v>1055</v>
      </c>
      <c r="D354" s="1110">
        <v>0</v>
      </c>
      <c r="E354" s="1110">
        <v>62000000</v>
      </c>
      <c r="F354" s="1110">
        <v>62000000</v>
      </c>
      <c r="G354" s="1110">
        <v>62000000</v>
      </c>
      <c r="H354" s="1094"/>
      <c r="I354" s="1094"/>
      <c r="J354" s="1094"/>
      <c r="K354" s="1094"/>
    </row>
    <row r="355" spans="1:11" ht="14.1" customHeight="1" x14ac:dyDescent="0.25">
      <c r="A355" s="1094"/>
      <c r="B355" s="1094"/>
      <c r="C355" s="1109" t="s">
        <v>1048</v>
      </c>
      <c r="D355" s="1110">
        <v>0</v>
      </c>
      <c r="E355" s="1110">
        <v>62000000</v>
      </c>
      <c r="F355" s="1110">
        <v>62000000</v>
      </c>
      <c r="G355" s="1110">
        <v>62000000</v>
      </c>
      <c r="H355" s="1094"/>
      <c r="I355" s="1094"/>
      <c r="J355" s="1094"/>
      <c r="K355" s="1094"/>
    </row>
    <row r="356" spans="1:11" ht="14.1" customHeight="1" x14ac:dyDescent="0.25">
      <c r="A356" s="1094"/>
      <c r="B356" s="1094"/>
      <c r="C356" s="1109" t="s">
        <v>1049</v>
      </c>
      <c r="D356" s="1110">
        <v>0</v>
      </c>
      <c r="E356" s="1110">
        <v>0</v>
      </c>
      <c r="F356" s="1110">
        <v>0</v>
      </c>
      <c r="G356" s="1110">
        <v>0</v>
      </c>
      <c r="H356" s="1094"/>
      <c r="I356" s="1094"/>
      <c r="J356" s="1094"/>
      <c r="K356" s="1094"/>
    </row>
    <row r="357" spans="1:11" ht="14.1" customHeight="1" x14ac:dyDescent="0.25">
      <c r="A357" s="1094"/>
      <c r="B357" s="1094"/>
      <c r="C357" s="1109" t="s">
        <v>1056</v>
      </c>
      <c r="D357" s="1110">
        <v>0</v>
      </c>
      <c r="E357" s="1110">
        <v>0</v>
      </c>
      <c r="F357" s="1110">
        <v>0</v>
      </c>
      <c r="G357" s="1110">
        <v>0</v>
      </c>
      <c r="H357" s="1094"/>
      <c r="I357" s="1094"/>
      <c r="J357" s="1094"/>
      <c r="K357" s="1094"/>
    </row>
    <row r="358" spans="1:11" ht="14.1" customHeight="1" x14ac:dyDescent="0.25">
      <c r="A358" s="1094"/>
      <c r="B358" s="1094"/>
      <c r="C358" s="1109" t="s">
        <v>1048</v>
      </c>
      <c r="D358" s="1110">
        <v>0</v>
      </c>
      <c r="E358" s="1110">
        <v>0</v>
      </c>
      <c r="F358" s="1110">
        <v>0</v>
      </c>
      <c r="G358" s="1110">
        <v>0</v>
      </c>
      <c r="H358" s="1094"/>
      <c r="I358" s="1094"/>
      <c r="J358" s="1094"/>
      <c r="K358" s="1094"/>
    </row>
    <row r="359" spans="1:11" ht="14.1" customHeight="1" x14ac:dyDescent="0.25">
      <c r="A359" s="1094"/>
      <c r="B359" s="1094"/>
      <c r="C359" s="1109" t="s">
        <v>1057</v>
      </c>
      <c r="D359" s="1110">
        <v>0</v>
      </c>
      <c r="E359" s="1110">
        <v>0</v>
      </c>
      <c r="F359" s="1110">
        <v>0</v>
      </c>
      <c r="G359" s="1110">
        <v>0</v>
      </c>
      <c r="H359" s="1094"/>
      <c r="I359" s="1094"/>
      <c r="J359" s="1094"/>
      <c r="K359" s="1094"/>
    </row>
    <row r="360" spans="1:11" ht="14.1" customHeight="1" x14ac:dyDescent="0.25">
      <c r="A360" s="1094"/>
      <c r="B360" s="1094"/>
      <c r="C360" s="1109" t="s">
        <v>1058</v>
      </c>
      <c r="D360" s="1110">
        <v>0</v>
      </c>
      <c r="E360" s="1110">
        <v>0</v>
      </c>
      <c r="F360" s="1110">
        <v>0</v>
      </c>
      <c r="G360" s="1110">
        <v>0</v>
      </c>
      <c r="H360" s="1094"/>
      <c r="I360" s="1094"/>
      <c r="J360" s="1094"/>
      <c r="K360" s="1094"/>
    </row>
    <row r="361" spans="1:11" ht="14.1" customHeight="1" x14ac:dyDescent="0.25">
      <c r="A361" s="1094"/>
      <c r="B361" s="1094"/>
      <c r="C361" s="1109" t="s">
        <v>1059</v>
      </c>
      <c r="D361" s="1110">
        <v>0</v>
      </c>
      <c r="E361" s="1110">
        <v>0</v>
      </c>
      <c r="F361" s="1110">
        <v>0</v>
      </c>
      <c r="G361" s="1110">
        <v>0</v>
      </c>
      <c r="H361" s="1094"/>
      <c r="I361" s="1094"/>
      <c r="J361" s="1094"/>
      <c r="K361" s="1094"/>
    </row>
    <row r="362" spans="1:11" ht="14.1" customHeight="1" x14ac:dyDescent="0.25">
      <c r="A362" s="1094"/>
      <c r="B362" s="1094"/>
      <c r="C362" s="1109" t="s">
        <v>1060</v>
      </c>
      <c r="D362" s="1110">
        <v>0</v>
      </c>
      <c r="E362" s="1110">
        <v>0</v>
      </c>
      <c r="F362" s="1110">
        <v>0</v>
      </c>
      <c r="G362" s="1110">
        <v>0</v>
      </c>
      <c r="H362" s="1094"/>
      <c r="I362" s="1094"/>
      <c r="J362" s="1094"/>
      <c r="K362" s="1094"/>
    </row>
    <row r="363" spans="1:11" ht="14.1" customHeight="1" x14ac:dyDescent="0.25">
      <c r="A363" s="1094"/>
      <c r="B363" s="1094"/>
      <c r="C363" s="1109" t="s">
        <v>1061</v>
      </c>
      <c r="D363" s="1110">
        <v>0</v>
      </c>
      <c r="E363" s="1110">
        <v>0</v>
      </c>
      <c r="F363" s="1110">
        <v>0</v>
      </c>
      <c r="G363" s="1110">
        <v>0</v>
      </c>
      <c r="H363" s="1094"/>
      <c r="I363" s="1094"/>
      <c r="J363" s="1094"/>
      <c r="K363" s="1094"/>
    </row>
    <row r="364" spans="1:11" ht="14.1" customHeight="1" x14ac:dyDescent="0.25">
      <c r="A364" s="1094"/>
      <c r="B364" s="1094"/>
      <c r="C364" s="1109" t="s">
        <v>1048</v>
      </c>
      <c r="D364" s="1110">
        <v>0</v>
      </c>
      <c r="E364" s="1110">
        <v>0</v>
      </c>
      <c r="F364" s="1110">
        <v>0</v>
      </c>
      <c r="G364" s="1110">
        <v>0</v>
      </c>
      <c r="H364" s="1094"/>
      <c r="I364" s="1094"/>
      <c r="J364" s="1094"/>
      <c r="K364" s="1094"/>
    </row>
    <row r="365" spans="1:11" ht="14.1" customHeight="1" x14ac:dyDescent="0.25">
      <c r="A365" s="1094"/>
      <c r="B365" s="1094"/>
      <c r="C365" s="1109" t="s">
        <v>1057</v>
      </c>
      <c r="D365" s="1110">
        <v>0</v>
      </c>
      <c r="E365" s="1110">
        <v>0</v>
      </c>
      <c r="F365" s="1110">
        <v>0</v>
      </c>
      <c r="G365" s="1110">
        <v>0</v>
      </c>
      <c r="H365" s="1094"/>
      <c r="I365" s="1094"/>
      <c r="J365" s="1094"/>
      <c r="K365" s="1094"/>
    </row>
    <row r="366" spans="1:11" ht="14.1" customHeight="1" x14ac:dyDescent="0.25">
      <c r="A366" s="1094"/>
      <c r="B366" s="1094"/>
      <c r="C366" s="1109" t="s">
        <v>1058</v>
      </c>
      <c r="D366" s="1110">
        <v>0</v>
      </c>
      <c r="E366" s="1110">
        <v>0</v>
      </c>
      <c r="F366" s="1110">
        <v>0</v>
      </c>
      <c r="G366" s="1110">
        <v>0</v>
      </c>
      <c r="H366" s="1094"/>
      <c r="I366" s="1094"/>
      <c r="J366" s="1094"/>
      <c r="K366" s="1094"/>
    </row>
    <row r="367" spans="1:11" ht="14.1" customHeight="1" x14ac:dyDescent="0.25">
      <c r="A367" s="1094"/>
      <c r="B367" s="1094"/>
      <c r="C367" s="1109" t="s">
        <v>1059</v>
      </c>
      <c r="D367" s="1110">
        <v>0</v>
      </c>
      <c r="E367" s="1110">
        <v>0</v>
      </c>
      <c r="F367" s="1110">
        <v>0</v>
      </c>
      <c r="G367" s="1110">
        <v>0</v>
      </c>
      <c r="H367" s="1094"/>
      <c r="I367" s="1094"/>
      <c r="J367" s="1094"/>
      <c r="K367" s="1094"/>
    </row>
    <row r="368" spans="1:11" ht="14.1" customHeight="1" x14ac:dyDescent="0.25">
      <c r="A368" s="1094"/>
      <c r="B368" s="1094"/>
      <c r="C368" s="1109" t="s">
        <v>1060</v>
      </c>
      <c r="D368" s="1110">
        <v>0</v>
      </c>
      <c r="E368" s="1110">
        <v>0</v>
      </c>
      <c r="F368" s="1110">
        <v>0</v>
      </c>
      <c r="G368" s="1110">
        <v>0</v>
      </c>
      <c r="H368" s="1094"/>
      <c r="I368" s="1094"/>
      <c r="J368" s="1094"/>
      <c r="K368" s="1094"/>
    </row>
    <row r="369" spans="1:11" ht="14.1" customHeight="1" x14ac:dyDescent="0.25">
      <c r="A369" s="1094"/>
      <c r="B369" s="1094"/>
      <c r="C369" s="1109" t="s">
        <v>1062</v>
      </c>
      <c r="D369" s="1110">
        <v>0</v>
      </c>
      <c r="E369" s="1110">
        <v>0</v>
      </c>
      <c r="F369" s="1110">
        <v>0</v>
      </c>
      <c r="G369" s="1110">
        <v>0</v>
      </c>
      <c r="H369" s="1094"/>
      <c r="I369" s="1094"/>
      <c r="J369" s="1094"/>
      <c r="K369" s="1094"/>
    </row>
    <row r="370" spans="1:11" ht="14.1" customHeight="1" x14ac:dyDescent="0.25">
      <c r="A370" s="1094"/>
      <c r="B370" s="1094"/>
      <c r="C370" s="1109" t="s">
        <v>1048</v>
      </c>
      <c r="D370" s="1110">
        <v>0</v>
      </c>
      <c r="E370" s="1110">
        <v>0</v>
      </c>
      <c r="F370" s="1110">
        <v>0</v>
      </c>
      <c r="G370" s="1110">
        <v>0</v>
      </c>
      <c r="H370" s="1094"/>
      <c r="I370" s="1094"/>
      <c r="J370" s="1094"/>
      <c r="K370" s="1094"/>
    </row>
    <row r="371" spans="1:11" ht="14.1" customHeight="1" x14ac:dyDescent="0.25">
      <c r="A371" s="1094"/>
      <c r="B371" s="1094"/>
      <c r="C371" s="1109" t="s">
        <v>1057</v>
      </c>
      <c r="D371" s="1110">
        <v>0</v>
      </c>
      <c r="E371" s="1110">
        <v>0</v>
      </c>
      <c r="F371" s="1110">
        <v>0</v>
      </c>
      <c r="G371" s="1110">
        <v>0</v>
      </c>
      <c r="H371" s="1094"/>
      <c r="I371" s="1094"/>
      <c r="J371" s="1094"/>
      <c r="K371" s="1094"/>
    </row>
    <row r="372" spans="1:11" ht="14.1" customHeight="1" x14ac:dyDescent="0.25">
      <c r="A372" s="1094"/>
      <c r="B372" s="1094"/>
      <c r="C372" s="1109" t="s">
        <v>1058</v>
      </c>
      <c r="D372" s="1110">
        <v>0</v>
      </c>
      <c r="E372" s="1110">
        <v>0</v>
      </c>
      <c r="F372" s="1110">
        <v>0</v>
      </c>
      <c r="G372" s="1110">
        <v>0</v>
      </c>
      <c r="H372" s="1094"/>
      <c r="I372" s="1094"/>
      <c r="J372" s="1094"/>
      <c r="K372" s="1094"/>
    </row>
    <row r="373" spans="1:11" ht="14.1" customHeight="1" x14ac:dyDescent="0.25">
      <c r="A373" s="1094"/>
      <c r="B373" s="1094"/>
      <c r="C373" s="1109" t="s">
        <v>1059</v>
      </c>
      <c r="D373" s="1110">
        <v>0</v>
      </c>
      <c r="E373" s="1110">
        <v>0</v>
      </c>
      <c r="F373" s="1110">
        <v>0</v>
      </c>
      <c r="G373" s="1110">
        <v>0</v>
      </c>
      <c r="H373" s="1094"/>
      <c r="I373" s="1094"/>
      <c r="J373" s="1094"/>
      <c r="K373" s="1094"/>
    </row>
    <row r="374" spans="1:11" ht="14.1" customHeight="1" x14ac:dyDescent="0.25">
      <c r="A374" s="1094"/>
      <c r="B374" s="1094"/>
      <c r="C374" s="1109" t="s">
        <v>1060</v>
      </c>
      <c r="D374" s="1110">
        <v>0</v>
      </c>
      <c r="E374" s="1110">
        <v>0</v>
      </c>
      <c r="F374" s="1110">
        <v>0</v>
      </c>
      <c r="G374" s="1110">
        <v>0</v>
      </c>
      <c r="H374" s="1094"/>
      <c r="I374" s="1094"/>
      <c r="J374" s="1094"/>
      <c r="K374" s="1094"/>
    </row>
    <row r="375" spans="1:11" ht="14.1" customHeight="1" x14ac:dyDescent="0.25">
      <c r="A375" s="1094"/>
      <c r="B375" s="1094"/>
      <c r="C375" s="1109" t="s">
        <v>1063</v>
      </c>
      <c r="D375" s="1110">
        <v>0</v>
      </c>
      <c r="E375" s="1110">
        <v>0</v>
      </c>
      <c r="F375" s="1110">
        <v>0</v>
      </c>
      <c r="G375" s="1110">
        <v>0</v>
      </c>
      <c r="H375" s="1094"/>
      <c r="I375" s="1094"/>
      <c r="J375" s="1094"/>
      <c r="K375" s="1094"/>
    </row>
    <row r="376" spans="1:11" ht="14.1" customHeight="1" x14ac:dyDescent="0.25">
      <c r="A376" s="1094"/>
      <c r="B376" s="1094"/>
      <c r="C376" s="1109" t="s">
        <v>1064</v>
      </c>
      <c r="D376" s="1110">
        <v>0</v>
      </c>
      <c r="E376" s="1110">
        <v>0</v>
      </c>
      <c r="F376" s="1110">
        <v>0</v>
      </c>
      <c r="G376" s="1110">
        <v>0</v>
      </c>
      <c r="H376" s="1094"/>
      <c r="I376" s="1094"/>
      <c r="J376" s="1094"/>
      <c r="K376" s="1094"/>
    </row>
    <row r="377" spans="1:11" ht="14.1" customHeight="1" x14ac:dyDescent="0.25">
      <c r="A377" s="1094"/>
      <c r="B377" s="1094"/>
      <c r="C377" s="1111" t="s">
        <v>572</v>
      </c>
      <c r="D377" s="1110">
        <v>0</v>
      </c>
      <c r="E377" s="1110">
        <v>129300000</v>
      </c>
      <c r="F377" s="1110">
        <v>129300000</v>
      </c>
      <c r="G377" s="1110">
        <v>129300000</v>
      </c>
      <c r="H377" s="1094"/>
      <c r="I377" s="1094"/>
      <c r="J377" s="1094"/>
      <c r="K377" s="1094"/>
    </row>
    <row r="378" spans="1:11" ht="36.950000000000003" customHeight="1" x14ac:dyDescent="0.25">
      <c r="A378" s="1094"/>
      <c r="B378" s="1094"/>
      <c r="C378" s="1103" t="s">
        <v>1022</v>
      </c>
      <c r="D378" s="1232" t="s">
        <v>2257</v>
      </c>
      <c r="E378" s="1233"/>
      <c r="F378" s="1233"/>
      <c r="G378" s="1233"/>
      <c r="H378" s="1094"/>
      <c r="I378" s="1094"/>
      <c r="J378" s="1094"/>
      <c r="K378" s="1094"/>
    </row>
    <row r="379" spans="1:11" ht="36.950000000000003" customHeight="1" x14ac:dyDescent="0.25">
      <c r="A379" s="1094"/>
      <c r="B379" s="1094"/>
      <c r="C379" s="1104" t="s">
        <v>1024</v>
      </c>
      <c r="D379" s="1230" t="s">
        <v>2258</v>
      </c>
      <c r="E379" s="1231"/>
      <c r="F379" s="1231"/>
      <c r="G379" s="1231"/>
      <c r="H379" s="1094"/>
      <c r="I379" s="1094"/>
      <c r="J379" s="1094"/>
      <c r="K379" s="1094"/>
    </row>
    <row r="380" spans="1:11" ht="36.950000000000003" customHeight="1" x14ac:dyDescent="0.25">
      <c r="A380" s="1094"/>
      <c r="B380" s="1094"/>
      <c r="C380" s="1104" t="s">
        <v>31</v>
      </c>
      <c r="D380" s="1230" t="s">
        <v>2259</v>
      </c>
      <c r="E380" s="1231"/>
      <c r="F380" s="1231"/>
      <c r="G380" s="1231"/>
      <c r="H380" s="1094"/>
      <c r="I380" s="1094"/>
      <c r="J380" s="1094"/>
      <c r="K380" s="1094"/>
    </row>
    <row r="381" spans="1:11" ht="15" customHeight="1" x14ac:dyDescent="0.25">
      <c r="A381" s="1094"/>
      <c r="B381" s="1094"/>
      <c r="C381" s="1105"/>
      <c r="D381" s="1106">
        <v>2024</v>
      </c>
      <c r="E381" s="1106">
        <v>2025</v>
      </c>
      <c r="F381" s="1106">
        <v>2026</v>
      </c>
      <c r="G381" s="1106">
        <v>2027</v>
      </c>
      <c r="H381" s="1094"/>
      <c r="I381" s="1094"/>
      <c r="J381" s="1094"/>
      <c r="K381" s="1094"/>
    </row>
    <row r="382" spans="1:11" ht="15" customHeight="1" x14ac:dyDescent="0.25">
      <c r="A382" s="1094"/>
      <c r="B382" s="1094"/>
      <c r="C382" s="1107"/>
      <c r="D382" s="1108" t="s">
        <v>13</v>
      </c>
      <c r="E382" s="1108" t="s">
        <v>14</v>
      </c>
      <c r="F382" s="1108" t="s">
        <v>14</v>
      </c>
      <c r="G382" s="1108" t="s">
        <v>14</v>
      </c>
      <c r="H382" s="1094"/>
      <c r="I382" s="1094"/>
      <c r="J382" s="1094"/>
      <c r="K382" s="1094"/>
    </row>
    <row r="383" spans="1:11" ht="14.1" customHeight="1" x14ac:dyDescent="0.25">
      <c r="A383" s="1094"/>
      <c r="B383" s="1094"/>
      <c r="C383" s="1097" t="s">
        <v>33</v>
      </c>
      <c r="D383" s="1101" t="s">
        <v>992</v>
      </c>
      <c r="E383" s="1101" t="s">
        <v>993</v>
      </c>
      <c r="F383" s="1101" t="s">
        <v>993</v>
      </c>
      <c r="G383" s="1101" t="s">
        <v>993</v>
      </c>
      <c r="H383" s="1094"/>
      <c r="I383" s="1094"/>
      <c r="J383" s="1094"/>
      <c r="K383" s="1094"/>
    </row>
    <row r="384" spans="1:11" ht="14.1" customHeight="1" x14ac:dyDescent="0.25">
      <c r="A384" s="1094"/>
      <c r="B384" s="1094"/>
      <c r="C384" s="1097" t="s">
        <v>1029</v>
      </c>
      <c r="D384" s="1101" t="s">
        <v>2260</v>
      </c>
      <c r="E384" s="1101" t="s">
        <v>2260</v>
      </c>
      <c r="F384" s="1101" t="s">
        <v>2260</v>
      </c>
      <c r="G384" s="1101" t="s">
        <v>2260</v>
      </c>
      <c r="H384" s="1094"/>
      <c r="I384" s="1094"/>
      <c r="J384" s="1094"/>
      <c r="K384" s="1094"/>
    </row>
    <row r="385" spans="1:11" ht="14.1" customHeight="1" x14ac:dyDescent="0.25">
      <c r="A385" s="1094"/>
      <c r="B385" s="1094"/>
      <c r="C385" s="1097" t="s">
        <v>1032</v>
      </c>
      <c r="D385" s="1101" t="s">
        <v>2094</v>
      </c>
      <c r="E385" s="1101" t="s">
        <v>2261</v>
      </c>
      <c r="F385" s="1101" t="s">
        <v>2261</v>
      </c>
      <c r="G385" s="1101" t="s">
        <v>2261</v>
      </c>
      <c r="H385" s="1094"/>
      <c r="I385" s="1094"/>
      <c r="J385" s="1094"/>
      <c r="K385" s="1094"/>
    </row>
    <row r="386" spans="1:11" ht="14.1" customHeight="1" x14ac:dyDescent="0.25">
      <c r="A386" s="1094"/>
      <c r="B386" s="1094"/>
      <c r="C386" s="1097" t="s">
        <v>1037</v>
      </c>
      <c r="D386" s="1101" t="s">
        <v>1038</v>
      </c>
      <c r="E386" s="1101" t="s">
        <v>2262</v>
      </c>
      <c r="F386" s="1101" t="s">
        <v>1039</v>
      </c>
      <c r="G386" s="1101" t="s">
        <v>1039</v>
      </c>
      <c r="H386" s="1094"/>
      <c r="I386" s="1094"/>
      <c r="J386" s="1094"/>
      <c r="K386" s="1094"/>
    </row>
    <row r="387" spans="1:11" ht="14.1" customHeight="1" x14ac:dyDescent="0.25">
      <c r="A387" s="1094"/>
      <c r="B387" s="1094"/>
      <c r="C387" s="1097" t="s">
        <v>1042</v>
      </c>
      <c r="D387" s="1101" t="s">
        <v>1038</v>
      </c>
      <c r="E387" s="1101" t="s">
        <v>1039</v>
      </c>
      <c r="F387" s="1101" t="s">
        <v>1039</v>
      </c>
      <c r="G387" s="1101" t="s">
        <v>1039</v>
      </c>
      <c r="H387" s="1094"/>
      <c r="I387" s="1094"/>
      <c r="J387" s="1094"/>
      <c r="K387" s="1094"/>
    </row>
    <row r="388" spans="1:11" ht="14.1" customHeight="1" x14ac:dyDescent="0.25">
      <c r="A388" s="1094"/>
      <c r="B388" s="1094"/>
      <c r="C388" s="1097" t="s">
        <v>39</v>
      </c>
      <c r="D388" s="1101" t="s">
        <v>1038</v>
      </c>
      <c r="E388" s="1101" t="s">
        <v>2263</v>
      </c>
      <c r="F388" s="1101" t="s">
        <v>1039</v>
      </c>
      <c r="G388" s="1101" t="s">
        <v>1039</v>
      </c>
      <c r="H388" s="1094"/>
      <c r="I388" s="1094"/>
      <c r="J388" s="1094"/>
      <c r="K388" s="1094"/>
    </row>
    <row r="389" spans="1:11" ht="14.1" customHeight="1" x14ac:dyDescent="0.25">
      <c r="A389" s="1094"/>
      <c r="B389" s="1094"/>
      <c r="C389" s="1228" t="s">
        <v>1046</v>
      </c>
      <c r="D389" s="1229"/>
      <c r="E389" s="1229"/>
      <c r="F389" s="1229"/>
      <c r="G389" s="1229"/>
      <c r="H389" s="1094"/>
      <c r="I389" s="1094"/>
      <c r="J389" s="1094"/>
      <c r="K389" s="1094"/>
    </row>
    <row r="390" spans="1:11" ht="14.1" customHeight="1" x14ac:dyDescent="0.25">
      <c r="A390" s="1094"/>
      <c r="B390" s="1094"/>
      <c r="C390" s="1105"/>
      <c r="D390" s="1106">
        <v>2024</v>
      </c>
      <c r="E390" s="1106">
        <v>2025</v>
      </c>
      <c r="F390" s="1106">
        <v>2026</v>
      </c>
      <c r="G390" s="1106">
        <v>2027</v>
      </c>
      <c r="H390" s="1094"/>
      <c r="I390" s="1094"/>
      <c r="J390" s="1094"/>
      <c r="K390" s="1094"/>
    </row>
    <row r="391" spans="1:11" ht="14.1" customHeight="1" x14ac:dyDescent="0.25">
      <c r="A391" s="1094"/>
      <c r="B391" s="1094"/>
      <c r="C391" s="1107"/>
      <c r="D391" s="1108" t="s">
        <v>13</v>
      </c>
      <c r="E391" s="1108" t="s">
        <v>14</v>
      </c>
      <c r="F391" s="1108" t="s">
        <v>14</v>
      </c>
      <c r="G391" s="1108" t="s">
        <v>14</v>
      </c>
      <c r="H391" s="1094"/>
      <c r="I391" s="1094"/>
      <c r="J391" s="1094"/>
      <c r="K391" s="1094"/>
    </row>
    <row r="392" spans="1:11" ht="14.1" customHeight="1" x14ac:dyDescent="0.25">
      <c r="A392" s="1094"/>
      <c r="B392" s="1094"/>
      <c r="C392" s="1109" t="s">
        <v>1047</v>
      </c>
      <c r="D392" s="1110">
        <v>0</v>
      </c>
      <c r="E392" s="1110">
        <v>0</v>
      </c>
      <c r="F392" s="1110">
        <v>0</v>
      </c>
      <c r="G392" s="1110">
        <v>0</v>
      </c>
      <c r="H392" s="1094"/>
      <c r="I392" s="1094"/>
      <c r="J392" s="1094"/>
      <c r="K392" s="1094"/>
    </row>
    <row r="393" spans="1:11" ht="14.1" customHeight="1" x14ac:dyDescent="0.25">
      <c r="A393" s="1094"/>
      <c r="B393" s="1094"/>
      <c r="C393" s="1109" t="s">
        <v>1048</v>
      </c>
      <c r="D393" s="1110">
        <v>0</v>
      </c>
      <c r="E393" s="1110">
        <v>0</v>
      </c>
      <c r="F393" s="1110">
        <v>0</v>
      </c>
      <c r="G393" s="1110">
        <v>0</v>
      </c>
      <c r="H393" s="1094"/>
      <c r="I393" s="1094"/>
      <c r="J393" s="1094"/>
      <c r="K393" s="1094"/>
    </row>
    <row r="394" spans="1:11" ht="14.1" customHeight="1" x14ac:dyDescent="0.25">
      <c r="A394" s="1094"/>
      <c r="B394" s="1094"/>
      <c r="C394" s="1109" t="s">
        <v>1049</v>
      </c>
      <c r="D394" s="1110">
        <v>0</v>
      </c>
      <c r="E394" s="1110">
        <v>0</v>
      </c>
      <c r="F394" s="1110">
        <v>0</v>
      </c>
      <c r="G394" s="1110">
        <v>0</v>
      </c>
      <c r="H394" s="1094"/>
      <c r="I394" s="1094"/>
      <c r="J394" s="1094"/>
      <c r="K394" s="1094"/>
    </row>
    <row r="395" spans="1:11" ht="14.1" customHeight="1" x14ac:dyDescent="0.25">
      <c r="A395" s="1094"/>
      <c r="B395" s="1094"/>
      <c r="C395" s="1109" t="s">
        <v>1050</v>
      </c>
      <c r="D395" s="1110">
        <v>0</v>
      </c>
      <c r="E395" s="1110">
        <v>0</v>
      </c>
      <c r="F395" s="1110">
        <v>0</v>
      </c>
      <c r="G395" s="1110">
        <v>0</v>
      </c>
      <c r="H395" s="1094"/>
      <c r="I395" s="1094"/>
      <c r="J395" s="1094"/>
      <c r="K395" s="1094"/>
    </row>
    <row r="396" spans="1:11" ht="14.1" customHeight="1" x14ac:dyDescent="0.25">
      <c r="A396" s="1094"/>
      <c r="B396" s="1094"/>
      <c r="C396" s="1109" t="s">
        <v>1048</v>
      </c>
      <c r="D396" s="1110">
        <v>0</v>
      </c>
      <c r="E396" s="1110">
        <v>0</v>
      </c>
      <c r="F396" s="1110">
        <v>0</v>
      </c>
      <c r="G396" s="1110">
        <v>0</v>
      </c>
      <c r="H396" s="1094"/>
      <c r="I396" s="1094"/>
      <c r="J396" s="1094"/>
      <c r="K396" s="1094"/>
    </row>
    <row r="397" spans="1:11" ht="14.1" customHeight="1" x14ac:dyDescent="0.25">
      <c r="A397" s="1094"/>
      <c r="B397" s="1094"/>
      <c r="C397" s="1109" t="s">
        <v>1049</v>
      </c>
      <c r="D397" s="1110">
        <v>0</v>
      </c>
      <c r="E397" s="1110">
        <v>0</v>
      </c>
      <c r="F397" s="1110">
        <v>0</v>
      </c>
      <c r="G397" s="1110">
        <v>0</v>
      </c>
      <c r="H397" s="1094"/>
      <c r="I397" s="1094"/>
      <c r="J397" s="1094"/>
      <c r="K397" s="1094"/>
    </row>
    <row r="398" spans="1:11" ht="14.1" customHeight="1" x14ac:dyDescent="0.25">
      <c r="A398" s="1094"/>
      <c r="B398" s="1094"/>
      <c r="C398" s="1109" t="s">
        <v>1051</v>
      </c>
      <c r="D398" s="1110">
        <v>0</v>
      </c>
      <c r="E398" s="1110">
        <v>12000000</v>
      </c>
      <c r="F398" s="1110">
        <v>12000000</v>
      </c>
      <c r="G398" s="1110">
        <v>12000000</v>
      </c>
      <c r="H398" s="1094"/>
      <c r="I398" s="1094"/>
      <c r="J398" s="1094"/>
      <c r="K398" s="1094"/>
    </row>
    <row r="399" spans="1:11" ht="14.1" customHeight="1" x14ac:dyDescent="0.25">
      <c r="A399" s="1094"/>
      <c r="B399" s="1094"/>
      <c r="C399" s="1109" t="s">
        <v>1048</v>
      </c>
      <c r="D399" s="1110">
        <v>0</v>
      </c>
      <c r="E399" s="1110">
        <v>12000000</v>
      </c>
      <c r="F399" s="1110">
        <v>12000000</v>
      </c>
      <c r="G399" s="1110">
        <v>12000000</v>
      </c>
      <c r="H399" s="1094"/>
      <c r="I399" s="1094"/>
      <c r="J399" s="1094"/>
      <c r="K399" s="1094"/>
    </row>
    <row r="400" spans="1:11" ht="14.1" customHeight="1" x14ac:dyDescent="0.25">
      <c r="A400" s="1094"/>
      <c r="B400" s="1094"/>
      <c r="C400" s="1109" t="s">
        <v>1049</v>
      </c>
      <c r="D400" s="1110">
        <v>0</v>
      </c>
      <c r="E400" s="1110">
        <v>0</v>
      </c>
      <c r="F400" s="1110">
        <v>0</v>
      </c>
      <c r="G400" s="1110">
        <v>0</v>
      </c>
      <c r="H400" s="1094"/>
      <c r="I400" s="1094"/>
      <c r="J400" s="1094"/>
      <c r="K400" s="1094"/>
    </row>
    <row r="401" spans="1:11" ht="14.1" customHeight="1" x14ac:dyDescent="0.25">
      <c r="A401" s="1094"/>
      <c r="B401" s="1094"/>
      <c r="C401" s="1109" t="s">
        <v>1052</v>
      </c>
      <c r="D401" s="1110">
        <v>0</v>
      </c>
      <c r="E401" s="1110">
        <v>0</v>
      </c>
      <c r="F401" s="1110">
        <v>0</v>
      </c>
      <c r="G401" s="1110">
        <v>0</v>
      </c>
      <c r="H401" s="1094"/>
      <c r="I401" s="1094"/>
      <c r="J401" s="1094"/>
      <c r="K401" s="1094"/>
    </row>
    <row r="402" spans="1:11" ht="14.1" customHeight="1" x14ac:dyDescent="0.25">
      <c r="A402" s="1094"/>
      <c r="B402" s="1094"/>
      <c r="C402" s="1109" t="s">
        <v>1048</v>
      </c>
      <c r="D402" s="1110">
        <v>0</v>
      </c>
      <c r="E402" s="1110">
        <v>0</v>
      </c>
      <c r="F402" s="1110">
        <v>0</v>
      </c>
      <c r="G402" s="1110">
        <v>0</v>
      </c>
      <c r="H402" s="1094"/>
      <c r="I402" s="1094"/>
      <c r="J402" s="1094"/>
      <c r="K402" s="1094"/>
    </row>
    <row r="403" spans="1:11" ht="14.1" customHeight="1" x14ac:dyDescent="0.25">
      <c r="A403" s="1094"/>
      <c r="B403" s="1094"/>
      <c r="C403" s="1109" t="s">
        <v>1049</v>
      </c>
      <c r="D403" s="1110">
        <v>0</v>
      </c>
      <c r="E403" s="1110">
        <v>0</v>
      </c>
      <c r="F403" s="1110">
        <v>0</v>
      </c>
      <c r="G403" s="1110">
        <v>0</v>
      </c>
      <c r="H403" s="1094"/>
      <c r="I403" s="1094"/>
      <c r="J403" s="1094"/>
      <c r="K403" s="1094"/>
    </row>
    <row r="404" spans="1:11" ht="14.1" customHeight="1" x14ac:dyDescent="0.25">
      <c r="A404" s="1094"/>
      <c r="B404" s="1094"/>
      <c r="C404" s="1109" t="s">
        <v>1053</v>
      </c>
      <c r="D404" s="1110">
        <v>0</v>
      </c>
      <c r="E404" s="1110">
        <v>0</v>
      </c>
      <c r="F404" s="1110">
        <v>0</v>
      </c>
      <c r="G404" s="1110">
        <v>0</v>
      </c>
      <c r="H404" s="1094"/>
      <c r="I404" s="1094"/>
      <c r="J404" s="1094"/>
      <c r="K404" s="1094"/>
    </row>
    <row r="405" spans="1:11" ht="14.1" customHeight="1" x14ac:dyDescent="0.25">
      <c r="A405" s="1094"/>
      <c r="B405" s="1094"/>
      <c r="C405" s="1109" t="s">
        <v>1048</v>
      </c>
      <c r="D405" s="1110">
        <v>0</v>
      </c>
      <c r="E405" s="1110">
        <v>0</v>
      </c>
      <c r="F405" s="1110">
        <v>0</v>
      </c>
      <c r="G405" s="1110">
        <v>0</v>
      </c>
      <c r="H405" s="1094"/>
      <c r="I405" s="1094"/>
      <c r="J405" s="1094"/>
      <c r="K405" s="1094"/>
    </row>
    <row r="406" spans="1:11" ht="14.1" customHeight="1" x14ac:dyDescent="0.25">
      <c r="A406" s="1094"/>
      <c r="B406" s="1094"/>
      <c r="C406" s="1109" t="s">
        <v>1049</v>
      </c>
      <c r="D406" s="1110">
        <v>0</v>
      </c>
      <c r="E406" s="1110">
        <v>0</v>
      </c>
      <c r="F406" s="1110">
        <v>0</v>
      </c>
      <c r="G406" s="1110">
        <v>0</v>
      </c>
      <c r="H406" s="1094"/>
      <c r="I406" s="1094"/>
      <c r="J406" s="1094"/>
      <c r="K406" s="1094"/>
    </row>
    <row r="407" spans="1:11" ht="14.1" customHeight="1" x14ac:dyDescent="0.25">
      <c r="A407" s="1094"/>
      <c r="B407" s="1094"/>
      <c r="C407" s="1109" t="s">
        <v>1054</v>
      </c>
      <c r="D407" s="1110">
        <v>0</v>
      </c>
      <c r="E407" s="1110">
        <v>0</v>
      </c>
      <c r="F407" s="1110">
        <v>0</v>
      </c>
      <c r="G407" s="1110">
        <v>0</v>
      </c>
      <c r="H407" s="1094"/>
      <c r="I407" s="1094"/>
      <c r="J407" s="1094"/>
      <c r="K407" s="1094"/>
    </row>
    <row r="408" spans="1:11" ht="14.1" customHeight="1" x14ac:dyDescent="0.25">
      <c r="A408" s="1094"/>
      <c r="B408" s="1094"/>
      <c r="C408" s="1109" t="s">
        <v>1048</v>
      </c>
      <c r="D408" s="1110">
        <v>0</v>
      </c>
      <c r="E408" s="1110">
        <v>0</v>
      </c>
      <c r="F408" s="1110">
        <v>0</v>
      </c>
      <c r="G408" s="1110">
        <v>0</v>
      </c>
      <c r="H408" s="1094"/>
      <c r="I408" s="1094"/>
      <c r="J408" s="1094"/>
      <c r="K408" s="1094"/>
    </row>
    <row r="409" spans="1:11" ht="14.1" customHeight="1" x14ac:dyDescent="0.25">
      <c r="A409" s="1094"/>
      <c r="B409" s="1094"/>
      <c r="C409" s="1109" t="s">
        <v>1049</v>
      </c>
      <c r="D409" s="1110">
        <v>0</v>
      </c>
      <c r="E409" s="1110">
        <v>0</v>
      </c>
      <c r="F409" s="1110">
        <v>0</v>
      </c>
      <c r="G409" s="1110">
        <v>0</v>
      </c>
      <c r="H409" s="1094"/>
      <c r="I409" s="1094"/>
      <c r="J409" s="1094"/>
      <c r="K409" s="1094"/>
    </row>
    <row r="410" spans="1:11" ht="14.1" customHeight="1" x14ac:dyDescent="0.25">
      <c r="A410" s="1094"/>
      <c r="B410" s="1094"/>
      <c r="C410" s="1109" t="s">
        <v>1055</v>
      </c>
      <c r="D410" s="1110">
        <v>0</v>
      </c>
      <c r="E410" s="1110">
        <v>0</v>
      </c>
      <c r="F410" s="1110">
        <v>0</v>
      </c>
      <c r="G410" s="1110">
        <v>0</v>
      </c>
      <c r="H410" s="1094"/>
      <c r="I410" s="1094"/>
      <c r="J410" s="1094"/>
      <c r="K410" s="1094"/>
    </row>
    <row r="411" spans="1:11" ht="14.1" customHeight="1" x14ac:dyDescent="0.25">
      <c r="A411" s="1094"/>
      <c r="B411" s="1094"/>
      <c r="C411" s="1109" t="s">
        <v>1048</v>
      </c>
      <c r="D411" s="1110">
        <v>0</v>
      </c>
      <c r="E411" s="1110">
        <v>0</v>
      </c>
      <c r="F411" s="1110">
        <v>0</v>
      </c>
      <c r="G411" s="1110">
        <v>0</v>
      </c>
      <c r="H411" s="1094"/>
      <c r="I411" s="1094"/>
      <c r="J411" s="1094"/>
      <c r="K411" s="1094"/>
    </row>
    <row r="412" spans="1:11" ht="14.1" customHeight="1" x14ac:dyDescent="0.25">
      <c r="A412" s="1094"/>
      <c r="B412" s="1094"/>
      <c r="C412" s="1109" t="s">
        <v>1049</v>
      </c>
      <c r="D412" s="1110">
        <v>0</v>
      </c>
      <c r="E412" s="1110">
        <v>0</v>
      </c>
      <c r="F412" s="1110">
        <v>0</v>
      </c>
      <c r="G412" s="1110">
        <v>0</v>
      </c>
      <c r="H412" s="1094"/>
      <c r="I412" s="1094"/>
      <c r="J412" s="1094"/>
      <c r="K412" s="1094"/>
    </row>
    <row r="413" spans="1:11" ht="14.1" customHeight="1" x14ac:dyDescent="0.25">
      <c r="A413" s="1094"/>
      <c r="B413" s="1094"/>
      <c r="C413" s="1109" t="s">
        <v>1056</v>
      </c>
      <c r="D413" s="1110">
        <v>0</v>
      </c>
      <c r="E413" s="1110">
        <v>0</v>
      </c>
      <c r="F413" s="1110">
        <v>0</v>
      </c>
      <c r="G413" s="1110">
        <v>0</v>
      </c>
      <c r="H413" s="1094"/>
      <c r="I413" s="1094"/>
      <c r="J413" s="1094"/>
      <c r="K413" s="1094"/>
    </row>
    <row r="414" spans="1:11" ht="14.1" customHeight="1" x14ac:dyDescent="0.25">
      <c r="A414" s="1094"/>
      <c r="B414" s="1094"/>
      <c r="C414" s="1109" t="s">
        <v>1048</v>
      </c>
      <c r="D414" s="1110">
        <v>0</v>
      </c>
      <c r="E414" s="1110">
        <v>0</v>
      </c>
      <c r="F414" s="1110">
        <v>0</v>
      </c>
      <c r="G414" s="1110">
        <v>0</v>
      </c>
      <c r="H414" s="1094"/>
      <c r="I414" s="1094"/>
      <c r="J414" s="1094"/>
      <c r="K414" s="1094"/>
    </row>
    <row r="415" spans="1:11" ht="14.1" customHeight="1" x14ac:dyDescent="0.25">
      <c r="A415" s="1094"/>
      <c r="B415" s="1094"/>
      <c r="C415" s="1109" t="s">
        <v>1057</v>
      </c>
      <c r="D415" s="1110">
        <v>0</v>
      </c>
      <c r="E415" s="1110">
        <v>0</v>
      </c>
      <c r="F415" s="1110">
        <v>0</v>
      </c>
      <c r="G415" s="1110">
        <v>0</v>
      </c>
      <c r="H415" s="1094"/>
      <c r="I415" s="1094"/>
      <c r="J415" s="1094"/>
      <c r="K415" s="1094"/>
    </row>
    <row r="416" spans="1:11" ht="14.1" customHeight="1" x14ac:dyDescent="0.25">
      <c r="A416" s="1094"/>
      <c r="B416" s="1094"/>
      <c r="C416" s="1109" t="s">
        <v>1058</v>
      </c>
      <c r="D416" s="1110">
        <v>0</v>
      </c>
      <c r="E416" s="1110">
        <v>0</v>
      </c>
      <c r="F416" s="1110">
        <v>0</v>
      </c>
      <c r="G416" s="1110">
        <v>0</v>
      </c>
      <c r="H416" s="1094"/>
      <c r="I416" s="1094"/>
      <c r="J416" s="1094"/>
      <c r="K416" s="1094"/>
    </row>
    <row r="417" spans="1:11" ht="14.1" customHeight="1" x14ac:dyDescent="0.25">
      <c r="A417" s="1094"/>
      <c r="B417" s="1094"/>
      <c r="C417" s="1109" t="s">
        <v>1059</v>
      </c>
      <c r="D417" s="1110">
        <v>0</v>
      </c>
      <c r="E417" s="1110">
        <v>0</v>
      </c>
      <c r="F417" s="1110">
        <v>0</v>
      </c>
      <c r="G417" s="1110">
        <v>0</v>
      </c>
      <c r="H417" s="1094"/>
      <c r="I417" s="1094"/>
      <c r="J417" s="1094"/>
      <c r="K417" s="1094"/>
    </row>
    <row r="418" spans="1:11" ht="14.1" customHeight="1" x14ac:dyDescent="0.25">
      <c r="A418" s="1094"/>
      <c r="B418" s="1094"/>
      <c r="C418" s="1109" t="s">
        <v>1060</v>
      </c>
      <c r="D418" s="1110">
        <v>0</v>
      </c>
      <c r="E418" s="1110">
        <v>0</v>
      </c>
      <c r="F418" s="1110">
        <v>0</v>
      </c>
      <c r="G418" s="1110">
        <v>0</v>
      </c>
      <c r="H418" s="1094"/>
      <c r="I418" s="1094"/>
      <c r="J418" s="1094"/>
      <c r="K418" s="1094"/>
    </row>
    <row r="419" spans="1:11" ht="14.1" customHeight="1" x14ac:dyDescent="0.25">
      <c r="A419" s="1094"/>
      <c r="B419" s="1094"/>
      <c r="C419" s="1109" t="s">
        <v>1061</v>
      </c>
      <c r="D419" s="1110">
        <v>0</v>
      </c>
      <c r="E419" s="1110">
        <v>0</v>
      </c>
      <c r="F419" s="1110">
        <v>0</v>
      </c>
      <c r="G419" s="1110">
        <v>0</v>
      </c>
      <c r="H419" s="1094"/>
      <c r="I419" s="1094"/>
      <c r="J419" s="1094"/>
      <c r="K419" s="1094"/>
    </row>
    <row r="420" spans="1:11" ht="14.1" customHeight="1" x14ac:dyDescent="0.25">
      <c r="A420" s="1094"/>
      <c r="B420" s="1094"/>
      <c r="C420" s="1109" t="s">
        <v>1048</v>
      </c>
      <c r="D420" s="1110">
        <v>0</v>
      </c>
      <c r="E420" s="1110">
        <v>0</v>
      </c>
      <c r="F420" s="1110">
        <v>0</v>
      </c>
      <c r="G420" s="1110">
        <v>0</v>
      </c>
      <c r="H420" s="1094"/>
      <c r="I420" s="1094"/>
      <c r="J420" s="1094"/>
      <c r="K420" s="1094"/>
    </row>
    <row r="421" spans="1:11" ht="14.1" customHeight="1" x14ac:dyDescent="0.25">
      <c r="A421" s="1094"/>
      <c r="B421" s="1094"/>
      <c r="C421" s="1109" t="s">
        <v>1057</v>
      </c>
      <c r="D421" s="1110">
        <v>0</v>
      </c>
      <c r="E421" s="1110">
        <v>0</v>
      </c>
      <c r="F421" s="1110">
        <v>0</v>
      </c>
      <c r="G421" s="1110">
        <v>0</v>
      </c>
      <c r="H421" s="1094"/>
      <c r="I421" s="1094"/>
      <c r="J421" s="1094"/>
      <c r="K421" s="1094"/>
    </row>
    <row r="422" spans="1:11" ht="14.1" customHeight="1" x14ac:dyDescent="0.25">
      <c r="A422" s="1094"/>
      <c r="B422" s="1094"/>
      <c r="C422" s="1109" t="s">
        <v>1058</v>
      </c>
      <c r="D422" s="1110">
        <v>0</v>
      </c>
      <c r="E422" s="1110">
        <v>0</v>
      </c>
      <c r="F422" s="1110">
        <v>0</v>
      </c>
      <c r="G422" s="1110">
        <v>0</v>
      </c>
      <c r="H422" s="1094"/>
      <c r="I422" s="1094"/>
      <c r="J422" s="1094"/>
      <c r="K422" s="1094"/>
    </row>
    <row r="423" spans="1:11" ht="14.1" customHeight="1" x14ac:dyDescent="0.25">
      <c r="A423" s="1094"/>
      <c r="B423" s="1094"/>
      <c r="C423" s="1109" t="s">
        <v>1059</v>
      </c>
      <c r="D423" s="1110">
        <v>0</v>
      </c>
      <c r="E423" s="1110">
        <v>0</v>
      </c>
      <c r="F423" s="1110">
        <v>0</v>
      </c>
      <c r="G423" s="1110">
        <v>0</v>
      </c>
      <c r="H423" s="1094"/>
      <c r="I423" s="1094"/>
      <c r="J423" s="1094"/>
      <c r="K423" s="1094"/>
    </row>
    <row r="424" spans="1:11" ht="14.1" customHeight="1" x14ac:dyDescent="0.25">
      <c r="A424" s="1094"/>
      <c r="B424" s="1094"/>
      <c r="C424" s="1109" t="s">
        <v>1060</v>
      </c>
      <c r="D424" s="1110">
        <v>0</v>
      </c>
      <c r="E424" s="1110">
        <v>0</v>
      </c>
      <c r="F424" s="1110">
        <v>0</v>
      </c>
      <c r="G424" s="1110">
        <v>0</v>
      </c>
      <c r="H424" s="1094"/>
      <c r="I424" s="1094"/>
      <c r="J424" s="1094"/>
      <c r="K424" s="1094"/>
    </row>
    <row r="425" spans="1:11" ht="14.1" customHeight="1" x14ac:dyDescent="0.25">
      <c r="A425" s="1094"/>
      <c r="B425" s="1094"/>
      <c r="C425" s="1109" t="s">
        <v>1062</v>
      </c>
      <c r="D425" s="1110">
        <v>0</v>
      </c>
      <c r="E425" s="1110">
        <v>0</v>
      </c>
      <c r="F425" s="1110">
        <v>0</v>
      </c>
      <c r="G425" s="1110">
        <v>0</v>
      </c>
      <c r="H425" s="1094"/>
      <c r="I425" s="1094"/>
      <c r="J425" s="1094"/>
      <c r="K425" s="1094"/>
    </row>
    <row r="426" spans="1:11" ht="14.1" customHeight="1" x14ac:dyDescent="0.25">
      <c r="A426" s="1094"/>
      <c r="B426" s="1094"/>
      <c r="C426" s="1109" t="s">
        <v>1048</v>
      </c>
      <c r="D426" s="1110">
        <v>0</v>
      </c>
      <c r="E426" s="1110">
        <v>0</v>
      </c>
      <c r="F426" s="1110">
        <v>0</v>
      </c>
      <c r="G426" s="1110">
        <v>0</v>
      </c>
      <c r="H426" s="1094"/>
      <c r="I426" s="1094"/>
      <c r="J426" s="1094"/>
      <c r="K426" s="1094"/>
    </row>
    <row r="427" spans="1:11" ht="14.1" customHeight="1" x14ac:dyDescent="0.25">
      <c r="A427" s="1094"/>
      <c r="B427" s="1094"/>
      <c r="C427" s="1109" t="s">
        <v>1057</v>
      </c>
      <c r="D427" s="1110">
        <v>0</v>
      </c>
      <c r="E427" s="1110">
        <v>0</v>
      </c>
      <c r="F427" s="1110">
        <v>0</v>
      </c>
      <c r="G427" s="1110">
        <v>0</v>
      </c>
      <c r="H427" s="1094"/>
      <c r="I427" s="1094"/>
      <c r="J427" s="1094"/>
      <c r="K427" s="1094"/>
    </row>
    <row r="428" spans="1:11" ht="14.1" customHeight="1" x14ac:dyDescent="0.25">
      <c r="A428" s="1094"/>
      <c r="B428" s="1094"/>
      <c r="C428" s="1109" t="s">
        <v>1058</v>
      </c>
      <c r="D428" s="1110">
        <v>0</v>
      </c>
      <c r="E428" s="1110">
        <v>0</v>
      </c>
      <c r="F428" s="1110">
        <v>0</v>
      </c>
      <c r="G428" s="1110">
        <v>0</v>
      </c>
      <c r="H428" s="1094"/>
      <c r="I428" s="1094"/>
      <c r="J428" s="1094"/>
      <c r="K428" s="1094"/>
    </row>
    <row r="429" spans="1:11" ht="14.1" customHeight="1" x14ac:dyDescent="0.25">
      <c r="A429" s="1094"/>
      <c r="B429" s="1094"/>
      <c r="C429" s="1109" t="s">
        <v>1059</v>
      </c>
      <c r="D429" s="1110">
        <v>0</v>
      </c>
      <c r="E429" s="1110">
        <v>0</v>
      </c>
      <c r="F429" s="1110">
        <v>0</v>
      </c>
      <c r="G429" s="1110">
        <v>0</v>
      </c>
      <c r="H429" s="1094"/>
      <c r="I429" s="1094"/>
      <c r="J429" s="1094"/>
      <c r="K429" s="1094"/>
    </row>
    <row r="430" spans="1:11" ht="14.1" customHeight="1" x14ac:dyDescent="0.25">
      <c r="A430" s="1094"/>
      <c r="B430" s="1094"/>
      <c r="C430" s="1109" t="s">
        <v>1060</v>
      </c>
      <c r="D430" s="1110">
        <v>0</v>
      </c>
      <c r="E430" s="1110">
        <v>0</v>
      </c>
      <c r="F430" s="1110">
        <v>0</v>
      </c>
      <c r="G430" s="1110">
        <v>0</v>
      </c>
      <c r="H430" s="1094"/>
      <c r="I430" s="1094"/>
      <c r="J430" s="1094"/>
      <c r="K430" s="1094"/>
    </row>
    <row r="431" spans="1:11" ht="14.1" customHeight="1" x14ac:dyDescent="0.25">
      <c r="A431" s="1094"/>
      <c r="B431" s="1094"/>
      <c r="C431" s="1109" t="s">
        <v>1063</v>
      </c>
      <c r="D431" s="1110">
        <v>0</v>
      </c>
      <c r="E431" s="1110">
        <v>0</v>
      </c>
      <c r="F431" s="1110">
        <v>0</v>
      </c>
      <c r="G431" s="1110">
        <v>0</v>
      </c>
      <c r="H431" s="1094"/>
      <c r="I431" s="1094"/>
      <c r="J431" s="1094"/>
      <c r="K431" s="1094"/>
    </row>
    <row r="432" spans="1:11" ht="14.1" customHeight="1" x14ac:dyDescent="0.25">
      <c r="A432" s="1094"/>
      <c r="B432" s="1094"/>
      <c r="C432" s="1109" t="s">
        <v>1064</v>
      </c>
      <c r="D432" s="1110">
        <v>0</v>
      </c>
      <c r="E432" s="1110">
        <v>0</v>
      </c>
      <c r="F432" s="1110">
        <v>0</v>
      </c>
      <c r="G432" s="1110">
        <v>0</v>
      </c>
      <c r="H432" s="1094"/>
      <c r="I432" s="1094"/>
      <c r="J432" s="1094"/>
      <c r="K432" s="1094"/>
    </row>
    <row r="433" spans="1:11" ht="14.1" customHeight="1" x14ac:dyDescent="0.25">
      <c r="A433" s="1094"/>
      <c r="B433" s="1094"/>
      <c r="C433" s="1111" t="s">
        <v>572</v>
      </c>
      <c r="D433" s="1110">
        <v>0</v>
      </c>
      <c r="E433" s="1110">
        <v>12000000</v>
      </c>
      <c r="F433" s="1110">
        <v>12000000</v>
      </c>
      <c r="G433" s="1110">
        <v>12000000</v>
      </c>
      <c r="H433" s="1094"/>
      <c r="I433" s="1094"/>
      <c r="J433" s="1094"/>
      <c r="K433" s="1094"/>
    </row>
    <row r="434" spans="1:11" ht="27" customHeight="1" x14ac:dyDescent="0.25">
      <c r="A434" s="1094"/>
      <c r="B434" s="1094"/>
      <c r="C434" s="1096" t="s">
        <v>10</v>
      </c>
      <c r="D434" s="1236" t="s">
        <v>1629</v>
      </c>
      <c r="E434" s="1237"/>
      <c r="F434" s="1237"/>
      <c r="G434" s="1237"/>
      <c r="H434" s="1094"/>
      <c r="I434" s="1094"/>
      <c r="J434" s="1094"/>
      <c r="K434" s="1094"/>
    </row>
    <row r="435" spans="1:11" ht="26.1" customHeight="1" x14ac:dyDescent="0.25">
      <c r="A435" s="1094"/>
      <c r="B435" s="1094"/>
      <c r="C435" s="1096" t="s">
        <v>646</v>
      </c>
      <c r="D435" s="1236" t="s">
        <v>1038</v>
      </c>
      <c r="E435" s="1237"/>
      <c r="F435" s="1237"/>
      <c r="G435" s="1237"/>
      <c r="H435" s="1094"/>
      <c r="I435" s="1094"/>
      <c r="J435" s="1094"/>
      <c r="K435" s="1094"/>
    </row>
    <row r="436" spans="1:11" ht="14.1" customHeight="1" x14ac:dyDescent="0.25">
      <c r="A436" s="1094"/>
      <c r="B436" s="1094"/>
      <c r="C436" s="1234" t="s">
        <v>1019</v>
      </c>
      <c r="D436" s="1235"/>
      <c r="E436" s="1235"/>
      <c r="F436" s="1235"/>
      <c r="G436" s="1235"/>
      <c r="H436" s="1094"/>
      <c r="I436" s="1094"/>
      <c r="J436" s="1094"/>
      <c r="K436" s="1094"/>
    </row>
    <row r="437" spans="1:11" ht="14.1" customHeight="1" x14ac:dyDescent="0.25">
      <c r="A437" s="1094"/>
      <c r="B437" s="1094"/>
      <c r="C437" s="1102" t="s">
        <v>2218</v>
      </c>
      <c r="D437" s="1234" t="s">
        <v>2219</v>
      </c>
      <c r="E437" s="1235"/>
      <c r="F437" s="1235"/>
      <c r="G437" s="1235"/>
      <c r="H437" s="1094"/>
      <c r="I437" s="1094"/>
      <c r="J437" s="1094"/>
      <c r="K437" s="1094"/>
    </row>
    <row r="438" spans="1:11" ht="14.1" customHeight="1" x14ac:dyDescent="0.25">
      <c r="A438" s="1094"/>
      <c r="B438" s="1094"/>
      <c r="C438" s="1103" t="s">
        <v>1022</v>
      </c>
      <c r="D438" s="1232" t="s">
        <v>2264</v>
      </c>
      <c r="E438" s="1233"/>
      <c r="F438" s="1233"/>
      <c r="G438" s="1233"/>
      <c r="H438" s="1094"/>
      <c r="I438" s="1094"/>
      <c r="J438" s="1094"/>
      <c r="K438" s="1094"/>
    </row>
    <row r="439" spans="1:11" ht="14.1" customHeight="1" x14ac:dyDescent="0.25">
      <c r="A439" s="1094"/>
      <c r="B439" s="1094"/>
      <c r="C439" s="1104" t="s">
        <v>1024</v>
      </c>
      <c r="D439" s="1230" t="s">
        <v>2265</v>
      </c>
      <c r="E439" s="1231"/>
      <c r="F439" s="1231"/>
      <c r="G439" s="1231"/>
      <c r="H439" s="1094"/>
      <c r="I439" s="1094"/>
      <c r="J439" s="1094"/>
      <c r="K439" s="1094"/>
    </row>
    <row r="440" spans="1:11" ht="14.1" customHeight="1" x14ac:dyDescent="0.25">
      <c r="A440" s="1094"/>
      <c r="B440" s="1094"/>
      <c r="C440" s="1104" t="s">
        <v>31</v>
      </c>
      <c r="D440" s="1230" t="s">
        <v>2266</v>
      </c>
      <c r="E440" s="1231"/>
      <c r="F440" s="1231"/>
      <c r="G440" s="1231"/>
      <c r="H440" s="1094"/>
      <c r="I440" s="1094"/>
      <c r="J440" s="1094"/>
      <c r="K440" s="1094"/>
    </row>
    <row r="441" spans="1:11" ht="15" customHeight="1" x14ac:dyDescent="0.25">
      <c r="A441" s="1094"/>
      <c r="B441" s="1094"/>
      <c r="C441" s="1105"/>
      <c r="D441" s="1106">
        <v>2024</v>
      </c>
      <c r="E441" s="1106">
        <v>2025</v>
      </c>
      <c r="F441" s="1106">
        <v>2026</v>
      </c>
      <c r="G441" s="1106">
        <v>2027</v>
      </c>
      <c r="H441" s="1094"/>
      <c r="I441" s="1094"/>
      <c r="J441" s="1094"/>
      <c r="K441" s="1094"/>
    </row>
    <row r="442" spans="1:11" ht="15" customHeight="1" x14ac:dyDescent="0.25">
      <c r="A442" s="1094"/>
      <c r="B442" s="1094"/>
      <c r="C442" s="1107"/>
      <c r="D442" s="1108" t="s">
        <v>13</v>
      </c>
      <c r="E442" s="1108" t="s">
        <v>14</v>
      </c>
      <c r="F442" s="1108" t="s">
        <v>14</v>
      </c>
      <c r="G442" s="1108" t="s">
        <v>14</v>
      </c>
      <c r="H442" s="1094"/>
      <c r="I442" s="1094"/>
      <c r="J442" s="1094"/>
      <c r="K442" s="1094"/>
    </row>
    <row r="443" spans="1:11" ht="14.1" customHeight="1" x14ac:dyDescent="0.25">
      <c r="A443" s="1094"/>
      <c r="B443" s="1094"/>
      <c r="C443" s="1097" t="s">
        <v>33</v>
      </c>
      <c r="D443" s="1101" t="s">
        <v>1480</v>
      </c>
      <c r="E443" s="1101" t="s">
        <v>1480</v>
      </c>
      <c r="F443" s="1101" t="s">
        <v>1480</v>
      </c>
      <c r="G443" s="1101" t="s">
        <v>1481</v>
      </c>
      <c r="H443" s="1094"/>
      <c r="I443" s="1094"/>
      <c r="J443" s="1094"/>
      <c r="K443" s="1094"/>
    </row>
    <row r="444" spans="1:11" ht="14.1" customHeight="1" x14ac:dyDescent="0.25">
      <c r="A444" s="1094"/>
      <c r="B444" s="1094"/>
      <c r="C444" s="1097" t="s">
        <v>1029</v>
      </c>
      <c r="D444" s="1101" t="s">
        <v>2267</v>
      </c>
      <c r="E444" s="1101" t="s">
        <v>2268</v>
      </c>
      <c r="F444" s="1101" t="s">
        <v>2269</v>
      </c>
      <c r="G444" s="1101" t="s">
        <v>2269</v>
      </c>
      <c r="H444" s="1094"/>
      <c r="I444" s="1094"/>
      <c r="J444" s="1094"/>
      <c r="K444" s="1094"/>
    </row>
    <row r="445" spans="1:11" ht="14.1" customHeight="1" x14ac:dyDescent="0.25">
      <c r="A445" s="1094"/>
      <c r="B445" s="1094"/>
      <c r="C445" s="1097" t="s">
        <v>1032</v>
      </c>
      <c r="D445" s="1101" t="s">
        <v>2270</v>
      </c>
      <c r="E445" s="1101" t="s">
        <v>2271</v>
      </c>
      <c r="F445" s="1101" t="s">
        <v>2272</v>
      </c>
      <c r="G445" s="1101" t="s">
        <v>2273</v>
      </c>
      <c r="H445" s="1094"/>
      <c r="I445" s="1094"/>
      <c r="J445" s="1094"/>
      <c r="K445" s="1094"/>
    </row>
    <row r="446" spans="1:11" ht="14.1" customHeight="1" x14ac:dyDescent="0.25">
      <c r="A446" s="1094"/>
      <c r="B446" s="1094"/>
      <c r="C446" s="1097" t="s">
        <v>1037</v>
      </c>
      <c r="D446" s="1101" t="s">
        <v>1038</v>
      </c>
      <c r="E446" s="1101" t="s">
        <v>1039</v>
      </c>
      <c r="F446" s="1101" t="s">
        <v>1039</v>
      </c>
      <c r="G446" s="1101" t="s">
        <v>2262</v>
      </c>
      <c r="H446" s="1094"/>
      <c r="I446" s="1094"/>
      <c r="J446" s="1094"/>
      <c r="K446" s="1094"/>
    </row>
    <row r="447" spans="1:11" ht="14.1" customHeight="1" x14ac:dyDescent="0.25">
      <c r="A447" s="1094"/>
      <c r="B447" s="1094"/>
      <c r="C447" s="1097" t="s">
        <v>1042</v>
      </c>
      <c r="D447" s="1101" t="s">
        <v>1038</v>
      </c>
      <c r="E447" s="1101" t="s">
        <v>2274</v>
      </c>
      <c r="F447" s="1101" t="s">
        <v>2275</v>
      </c>
      <c r="G447" s="1101" t="s">
        <v>1039</v>
      </c>
      <c r="H447" s="1094"/>
      <c r="I447" s="1094"/>
      <c r="J447" s="1094"/>
      <c r="K447" s="1094"/>
    </row>
    <row r="448" spans="1:11" ht="14.1" customHeight="1" x14ac:dyDescent="0.25">
      <c r="A448" s="1094"/>
      <c r="B448" s="1094"/>
      <c r="C448" s="1097" t="s">
        <v>39</v>
      </c>
      <c r="D448" s="1101" t="s">
        <v>1038</v>
      </c>
      <c r="E448" s="1101" t="s">
        <v>2274</v>
      </c>
      <c r="F448" s="1101" t="s">
        <v>2275</v>
      </c>
      <c r="G448" s="1101" t="s">
        <v>2263</v>
      </c>
      <c r="H448" s="1094"/>
      <c r="I448" s="1094"/>
      <c r="J448" s="1094"/>
      <c r="K448" s="1094"/>
    </row>
    <row r="449" spans="1:11" ht="14.1" customHeight="1" x14ac:dyDescent="0.25">
      <c r="A449" s="1094"/>
      <c r="B449" s="1094"/>
      <c r="C449" s="1228" t="s">
        <v>1046</v>
      </c>
      <c r="D449" s="1229"/>
      <c r="E449" s="1229"/>
      <c r="F449" s="1229"/>
      <c r="G449" s="1229"/>
      <c r="H449" s="1094"/>
      <c r="I449" s="1094"/>
      <c r="J449" s="1094"/>
      <c r="K449" s="1094"/>
    </row>
    <row r="450" spans="1:11" ht="14.1" customHeight="1" x14ac:dyDescent="0.25">
      <c r="A450" s="1094"/>
      <c r="B450" s="1094"/>
      <c r="C450" s="1105"/>
      <c r="D450" s="1106">
        <v>2024</v>
      </c>
      <c r="E450" s="1106">
        <v>2025</v>
      </c>
      <c r="F450" s="1106">
        <v>2026</v>
      </c>
      <c r="G450" s="1106">
        <v>2027</v>
      </c>
      <c r="H450" s="1094"/>
      <c r="I450" s="1094"/>
      <c r="J450" s="1094"/>
      <c r="K450" s="1094"/>
    </row>
    <row r="451" spans="1:11" ht="14.1" customHeight="1" x14ac:dyDescent="0.25">
      <c r="A451" s="1094"/>
      <c r="B451" s="1094"/>
      <c r="C451" s="1107"/>
      <c r="D451" s="1108" t="s">
        <v>13</v>
      </c>
      <c r="E451" s="1108" t="s">
        <v>14</v>
      </c>
      <c r="F451" s="1108" t="s">
        <v>14</v>
      </c>
      <c r="G451" s="1108" t="s">
        <v>14</v>
      </c>
      <c r="H451" s="1094"/>
      <c r="I451" s="1094"/>
      <c r="J451" s="1094"/>
      <c r="K451" s="1094"/>
    </row>
    <row r="452" spans="1:11" ht="14.1" customHeight="1" x14ac:dyDescent="0.25">
      <c r="A452" s="1094"/>
      <c r="B452" s="1094"/>
      <c r="C452" s="1109" t="s">
        <v>1047</v>
      </c>
      <c r="D452" s="1110">
        <v>0</v>
      </c>
      <c r="E452" s="1110">
        <v>0</v>
      </c>
      <c r="F452" s="1110">
        <v>0</v>
      </c>
      <c r="G452" s="1110">
        <v>0</v>
      </c>
      <c r="H452" s="1094"/>
      <c r="I452" s="1094"/>
      <c r="J452" s="1094"/>
      <c r="K452" s="1094"/>
    </row>
    <row r="453" spans="1:11" ht="14.1" customHeight="1" x14ac:dyDescent="0.25">
      <c r="A453" s="1094"/>
      <c r="B453" s="1094"/>
      <c r="C453" s="1109" t="s">
        <v>1048</v>
      </c>
      <c r="D453" s="1110">
        <v>0</v>
      </c>
      <c r="E453" s="1110">
        <v>0</v>
      </c>
      <c r="F453" s="1110">
        <v>0</v>
      </c>
      <c r="G453" s="1110">
        <v>0</v>
      </c>
      <c r="H453" s="1094"/>
      <c r="I453" s="1094"/>
      <c r="J453" s="1094"/>
      <c r="K453" s="1094"/>
    </row>
    <row r="454" spans="1:11" ht="14.1" customHeight="1" x14ac:dyDescent="0.25">
      <c r="A454" s="1094"/>
      <c r="B454" s="1094"/>
      <c r="C454" s="1109" t="s">
        <v>1049</v>
      </c>
      <c r="D454" s="1110">
        <v>0</v>
      </c>
      <c r="E454" s="1110">
        <v>0</v>
      </c>
      <c r="F454" s="1110">
        <v>0</v>
      </c>
      <c r="G454" s="1110">
        <v>0</v>
      </c>
      <c r="H454" s="1094"/>
      <c r="I454" s="1094"/>
      <c r="J454" s="1094"/>
      <c r="K454" s="1094"/>
    </row>
    <row r="455" spans="1:11" ht="14.1" customHeight="1" x14ac:dyDescent="0.25">
      <c r="A455" s="1094"/>
      <c r="B455" s="1094"/>
      <c r="C455" s="1109" t="s">
        <v>1050</v>
      </c>
      <c r="D455" s="1110">
        <v>0</v>
      </c>
      <c r="E455" s="1110">
        <v>0</v>
      </c>
      <c r="F455" s="1110">
        <v>0</v>
      </c>
      <c r="G455" s="1110">
        <v>0</v>
      </c>
      <c r="H455" s="1094"/>
      <c r="I455" s="1094"/>
      <c r="J455" s="1094"/>
      <c r="K455" s="1094"/>
    </row>
    <row r="456" spans="1:11" ht="14.1" customHeight="1" x14ac:dyDescent="0.25">
      <c r="A456" s="1094"/>
      <c r="B456" s="1094"/>
      <c r="C456" s="1109" t="s">
        <v>1048</v>
      </c>
      <c r="D456" s="1110">
        <v>0</v>
      </c>
      <c r="E456" s="1110">
        <v>0</v>
      </c>
      <c r="F456" s="1110">
        <v>0</v>
      </c>
      <c r="G456" s="1110">
        <v>0</v>
      </c>
      <c r="H456" s="1094"/>
      <c r="I456" s="1094"/>
      <c r="J456" s="1094"/>
      <c r="K456" s="1094"/>
    </row>
    <row r="457" spans="1:11" ht="14.1" customHeight="1" x14ac:dyDescent="0.25">
      <c r="A457" s="1094"/>
      <c r="B457" s="1094"/>
      <c r="C457" s="1109" t="s">
        <v>1049</v>
      </c>
      <c r="D457" s="1110">
        <v>0</v>
      </c>
      <c r="E457" s="1110">
        <v>0</v>
      </c>
      <c r="F457" s="1110">
        <v>0</v>
      </c>
      <c r="G457" s="1110">
        <v>0</v>
      </c>
      <c r="H457" s="1094"/>
      <c r="I457" s="1094"/>
      <c r="J457" s="1094"/>
      <c r="K457" s="1094"/>
    </row>
    <row r="458" spans="1:11" ht="14.1" customHeight="1" x14ac:dyDescent="0.25">
      <c r="A458" s="1094"/>
      <c r="B458" s="1094"/>
      <c r="C458" s="1109" t="s">
        <v>1051</v>
      </c>
      <c r="D458" s="1110">
        <v>0</v>
      </c>
      <c r="E458" s="1110">
        <v>0</v>
      </c>
      <c r="F458" s="1110">
        <v>0</v>
      </c>
      <c r="G458" s="1110">
        <v>0</v>
      </c>
      <c r="H458" s="1094"/>
      <c r="I458" s="1094"/>
      <c r="J458" s="1094"/>
      <c r="K458" s="1094"/>
    </row>
    <row r="459" spans="1:11" ht="14.1" customHeight="1" x14ac:dyDescent="0.25">
      <c r="A459" s="1094"/>
      <c r="B459" s="1094"/>
      <c r="C459" s="1109" t="s">
        <v>1048</v>
      </c>
      <c r="D459" s="1110">
        <v>0</v>
      </c>
      <c r="E459" s="1110">
        <v>0</v>
      </c>
      <c r="F459" s="1110">
        <v>0</v>
      </c>
      <c r="G459" s="1110">
        <v>0</v>
      </c>
      <c r="H459" s="1094"/>
      <c r="I459" s="1094"/>
      <c r="J459" s="1094"/>
      <c r="K459" s="1094"/>
    </row>
    <row r="460" spans="1:11" ht="14.1" customHeight="1" x14ac:dyDescent="0.25">
      <c r="A460" s="1094"/>
      <c r="B460" s="1094"/>
      <c r="C460" s="1109" t="s">
        <v>1049</v>
      </c>
      <c r="D460" s="1110">
        <v>0</v>
      </c>
      <c r="E460" s="1110">
        <v>0</v>
      </c>
      <c r="F460" s="1110">
        <v>0</v>
      </c>
      <c r="G460" s="1110">
        <v>0</v>
      </c>
      <c r="H460" s="1094"/>
      <c r="I460" s="1094"/>
      <c r="J460" s="1094"/>
      <c r="K460" s="1094"/>
    </row>
    <row r="461" spans="1:11" ht="14.1" customHeight="1" x14ac:dyDescent="0.25">
      <c r="A461" s="1094"/>
      <c r="B461" s="1094"/>
      <c r="C461" s="1109" t="s">
        <v>1052</v>
      </c>
      <c r="D461" s="1110">
        <v>0</v>
      </c>
      <c r="E461" s="1110">
        <v>0</v>
      </c>
      <c r="F461" s="1110">
        <v>0</v>
      </c>
      <c r="G461" s="1110">
        <v>0</v>
      </c>
      <c r="H461" s="1094"/>
      <c r="I461" s="1094"/>
      <c r="J461" s="1094"/>
      <c r="K461" s="1094"/>
    </row>
    <row r="462" spans="1:11" ht="14.1" customHeight="1" x14ac:dyDescent="0.25">
      <c r="A462" s="1094"/>
      <c r="B462" s="1094"/>
      <c r="C462" s="1109" t="s">
        <v>1048</v>
      </c>
      <c r="D462" s="1110">
        <v>0</v>
      </c>
      <c r="E462" s="1110">
        <v>0</v>
      </c>
      <c r="F462" s="1110">
        <v>0</v>
      </c>
      <c r="G462" s="1110">
        <v>0</v>
      </c>
      <c r="H462" s="1094"/>
      <c r="I462" s="1094"/>
      <c r="J462" s="1094"/>
      <c r="K462" s="1094"/>
    </row>
    <row r="463" spans="1:11" ht="14.1" customHeight="1" x14ac:dyDescent="0.25">
      <c r="A463" s="1094"/>
      <c r="B463" s="1094"/>
      <c r="C463" s="1109" t="s">
        <v>1049</v>
      </c>
      <c r="D463" s="1110">
        <v>0</v>
      </c>
      <c r="E463" s="1110">
        <v>0</v>
      </c>
      <c r="F463" s="1110">
        <v>0</v>
      </c>
      <c r="G463" s="1110">
        <v>0</v>
      </c>
      <c r="H463" s="1094"/>
      <c r="I463" s="1094"/>
      <c r="J463" s="1094"/>
      <c r="K463" s="1094"/>
    </row>
    <row r="464" spans="1:11" ht="14.1" customHeight="1" x14ac:dyDescent="0.25">
      <c r="A464" s="1094"/>
      <c r="B464" s="1094"/>
      <c r="C464" s="1109" t="s">
        <v>1053</v>
      </c>
      <c r="D464" s="1110">
        <v>0</v>
      </c>
      <c r="E464" s="1110">
        <v>291880000</v>
      </c>
      <c r="F464" s="1110">
        <v>292880000</v>
      </c>
      <c r="G464" s="1110">
        <v>292880000</v>
      </c>
      <c r="H464" s="1094"/>
      <c r="I464" s="1094"/>
      <c r="J464" s="1094"/>
      <c r="K464" s="1094"/>
    </row>
    <row r="465" spans="1:11" ht="14.1" customHeight="1" x14ac:dyDescent="0.25">
      <c r="A465" s="1094"/>
      <c r="B465" s="1094"/>
      <c r="C465" s="1109" t="s">
        <v>1048</v>
      </c>
      <c r="D465" s="1110">
        <v>0</v>
      </c>
      <c r="E465" s="1110">
        <v>291880000</v>
      </c>
      <c r="F465" s="1110">
        <v>292880000</v>
      </c>
      <c r="G465" s="1110">
        <v>292880000</v>
      </c>
      <c r="H465" s="1094"/>
      <c r="I465" s="1094"/>
      <c r="J465" s="1094"/>
      <c r="K465" s="1094"/>
    </row>
    <row r="466" spans="1:11" ht="14.1" customHeight="1" x14ac:dyDescent="0.25">
      <c r="A466" s="1094"/>
      <c r="B466" s="1094"/>
      <c r="C466" s="1109" t="s">
        <v>1049</v>
      </c>
      <c r="D466" s="1110">
        <v>0</v>
      </c>
      <c r="E466" s="1110">
        <v>0</v>
      </c>
      <c r="F466" s="1110">
        <v>0</v>
      </c>
      <c r="G466" s="1110">
        <v>0</v>
      </c>
      <c r="H466" s="1094"/>
      <c r="I466" s="1094"/>
      <c r="J466" s="1094"/>
      <c r="K466" s="1094"/>
    </row>
    <row r="467" spans="1:11" ht="14.1" customHeight="1" x14ac:dyDescent="0.25">
      <c r="A467" s="1094"/>
      <c r="B467" s="1094"/>
      <c r="C467" s="1109" t="s">
        <v>1054</v>
      </c>
      <c r="D467" s="1110">
        <v>0</v>
      </c>
      <c r="E467" s="1110">
        <v>0</v>
      </c>
      <c r="F467" s="1110">
        <v>0</v>
      </c>
      <c r="G467" s="1110">
        <v>0</v>
      </c>
      <c r="H467" s="1094"/>
      <c r="I467" s="1094"/>
      <c r="J467" s="1094"/>
      <c r="K467" s="1094"/>
    </row>
    <row r="468" spans="1:11" ht="14.1" customHeight="1" x14ac:dyDescent="0.25">
      <c r="A468" s="1094"/>
      <c r="B468" s="1094"/>
      <c r="C468" s="1109" t="s">
        <v>1048</v>
      </c>
      <c r="D468" s="1110">
        <v>0</v>
      </c>
      <c r="E468" s="1110">
        <v>0</v>
      </c>
      <c r="F468" s="1110">
        <v>0</v>
      </c>
      <c r="G468" s="1110">
        <v>0</v>
      </c>
      <c r="H468" s="1094"/>
      <c r="I468" s="1094"/>
      <c r="J468" s="1094"/>
      <c r="K468" s="1094"/>
    </row>
    <row r="469" spans="1:11" ht="14.1" customHeight="1" x14ac:dyDescent="0.25">
      <c r="A469" s="1094"/>
      <c r="B469" s="1094"/>
      <c r="C469" s="1109" t="s">
        <v>1049</v>
      </c>
      <c r="D469" s="1110">
        <v>0</v>
      </c>
      <c r="E469" s="1110">
        <v>0</v>
      </c>
      <c r="F469" s="1110">
        <v>0</v>
      </c>
      <c r="G469" s="1110">
        <v>0</v>
      </c>
      <c r="H469" s="1094"/>
      <c r="I469" s="1094"/>
      <c r="J469" s="1094"/>
      <c r="K469" s="1094"/>
    </row>
    <row r="470" spans="1:11" ht="14.1" customHeight="1" x14ac:dyDescent="0.25">
      <c r="A470" s="1094"/>
      <c r="B470" s="1094"/>
      <c r="C470" s="1109" t="s">
        <v>1055</v>
      </c>
      <c r="D470" s="1110">
        <v>0</v>
      </c>
      <c r="E470" s="1110">
        <v>0</v>
      </c>
      <c r="F470" s="1110">
        <v>0</v>
      </c>
      <c r="G470" s="1110">
        <v>0</v>
      </c>
      <c r="H470" s="1094"/>
      <c r="I470" s="1094"/>
      <c r="J470" s="1094"/>
      <c r="K470" s="1094"/>
    </row>
    <row r="471" spans="1:11" ht="14.1" customHeight="1" x14ac:dyDescent="0.25">
      <c r="A471" s="1094"/>
      <c r="B471" s="1094"/>
      <c r="C471" s="1109" t="s">
        <v>1048</v>
      </c>
      <c r="D471" s="1110">
        <v>0</v>
      </c>
      <c r="E471" s="1110">
        <v>0</v>
      </c>
      <c r="F471" s="1110">
        <v>0</v>
      </c>
      <c r="G471" s="1110">
        <v>0</v>
      </c>
      <c r="H471" s="1094"/>
      <c r="I471" s="1094"/>
      <c r="J471" s="1094"/>
      <c r="K471" s="1094"/>
    </row>
    <row r="472" spans="1:11" ht="14.1" customHeight="1" x14ac:dyDescent="0.25">
      <c r="A472" s="1094"/>
      <c r="B472" s="1094"/>
      <c r="C472" s="1109" t="s">
        <v>1049</v>
      </c>
      <c r="D472" s="1110">
        <v>0</v>
      </c>
      <c r="E472" s="1110">
        <v>0</v>
      </c>
      <c r="F472" s="1110">
        <v>0</v>
      </c>
      <c r="G472" s="1110">
        <v>0</v>
      </c>
      <c r="H472" s="1094"/>
      <c r="I472" s="1094"/>
      <c r="J472" s="1094"/>
      <c r="K472" s="1094"/>
    </row>
    <row r="473" spans="1:11" ht="14.1" customHeight="1" x14ac:dyDescent="0.25">
      <c r="A473" s="1094"/>
      <c r="B473" s="1094"/>
      <c r="C473" s="1109" t="s">
        <v>1056</v>
      </c>
      <c r="D473" s="1110">
        <v>0</v>
      </c>
      <c r="E473" s="1110">
        <v>0</v>
      </c>
      <c r="F473" s="1110">
        <v>0</v>
      </c>
      <c r="G473" s="1110">
        <v>0</v>
      </c>
      <c r="H473" s="1094"/>
      <c r="I473" s="1094"/>
      <c r="J473" s="1094"/>
      <c r="K473" s="1094"/>
    </row>
    <row r="474" spans="1:11" ht="14.1" customHeight="1" x14ac:dyDescent="0.25">
      <c r="A474" s="1094"/>
      <c r="B474" s="1094"/>
      <c r="C474" s="1109" t="s">
        <v>1048</v>
      </c>
      <c r="D474" s="1110">
        <v>0</v>
      </c>
      <c r="E474" s="1110">
        <v>0</v>
      </c>
      <c r="F474" s="1110">
        <v>0</v>
      </c>
      <c r="G474" s="1110">
        <v>0</v>
      </c>
      <c r="H474" s="1094"/>
      <c r="I474" s="1094"/>
      <c r="J474" s="1094"/>
      <c r="K474" s="1094"/>
    </row>
    <row r="475" spans="1:11" ht="14.1" customHeight="1" x14ac:dyDescent="0.25">
      <c r="A475" s="1094"/>
      <c r="B475" s="1094"/>
      <c r="C475" s="1109" t="s">
        <v>1057</v>
      </c>
      <c r="D475" s="1110">
        <v>0</v>
      </c>
      <c r="E475" s="1110">
        <v>0</v>
      </c>
      <c r="F475" s="1110">
        <v>0</v>
      </c>
      <c r="G475" s="1110">
        <v>0</v>
      </c>
      <c r="H475" s="1094"/>
      <c r="I475" s="1094"/>
      <c r="J475" s="1094"/>
      <c r="K475" s="1094"/>
    </row>
    <row r="476" spans="1:11" ht="14.1" customHeight="1" x14ac:dyDescent="0.25">
      <c r="A476" s="1094"/>
      <c r="B476" s="1094"/>
      <c r="C476" s="1109" t="s">
        <v>1058</v>
      </c>
      <c r="D476" s="1110">
        <v>0</v>
      </c>
      <c r="E476" s="1110">
        <v>0</v>
      </c>
      <c r="F476" s="1110">
        <v>0</v>
      </c>
      <c r="G476" s="1110">
        <v>0</v>
      </c>
      <c r="H476" s="1094"/>
      <c r="I476" s="1094"/>
      <c r="J476" s="1094"/>
      <c r="K476" s="1094"/>
    </row>
    <row r="477" spans="1:11" ht="14.1" customHeight="1" x14ac:dyDescent="0.25">
      <c r="A477" s="1094"/>
      <c r="B477" s="1094"/>
      <c r="C477" s="1109" t="s">
        <v>1059</v>
      </c>
      <c r="D477" s="1110">
        <v>0</v>
      </c>
      <c r="E477" s="1110">
        <v>0</v>
      </c>
      <c r="F477" s="1110">
        <v>0</v>
      </c>
      <c r="G477" s="1110">
        <v>0</v>
      </c>
      <c r="H477" s="1094"/>
      <c r="I477" s="1094"/>
      <c r="J477" s="1094"/>
      <c r="K477" s="1094"/>
    </row>
    <row r="478" spans="1:11" ht="14.1" customHeight="1" x14ac:dyDescent="0.25">
      <c r="A478" s="1094"/>
      <c r="B478" s="1094"/>
      <c r="C478" s="1109" t="s">
        <v>1060</v>
      </c>
      <c r="D478" s="1110">
        <v>0</v>
      </c>
      <c r="E478" s="1110">
        <v>0</v>
      </c>
      <c r="F478" s="1110">
        <v>0</v>
      </c>
      <c r="G478" s="1110">
        <v>0</v>
      </c>
      <c r="H478" s="1094"/>
      <c r="I478" s="1094"/>
      <c r="J478" s="1094"/>
      <c r="K478" s="1094"/>
    </row>
    <row r="479" spans="1:11" ht="14.1" customHeight="1" x14ac:dyDescent="0.25">
      <c r="A479" s="1094"/>
      <c r="B479" s="1094"/>
      <c r="C479" s="1109" t="s">
        <v>1061</v>
      </c>
      <c r="D479" s="1110">
        <v>0</v>
      </c>
      <c r="E479" s="1110">
        <v>0</v>
      </c>
      <c r="F479" s="1110">
        <v>0</v>
      </c>
      <c r="G479" s="1110">
        <v>0</v>
      </c>
      <c r="H479" s="1094"/>
      <c r="I479" s="1094"/>
      <c r="J479" s="1094"/>
      <c r="K479" s="1094"/>
    </row>
    <row r="480" spans="1:11" ht="14.1" customHeight="1" x14ac:dyDescent="0.25">
      <c r="A480" s="1094"/>
      <c r="B480" s="1094"/>
      <c r="C480" s="1109" t="s">
        <v>1048</v>
      </c>
      <c r="D480" s="1110">
        <v>0</v>
      </c>
      <c r="E480" s="1110">
        <v>0</v>
      </c>
      <c r="F480" s="1110">
        <v>0</v>
      </c>
      <c r="G480" s="1110">
        <v>0</v>
      </c>
      <c r="H480" s="1094"/>
      <c r="I480" s="1094"/>
      <c r="J480" s="1094"/>
      <c r="K480" s="1094"/>
    </row>
    <row r="481" spans="1:11" ht="14.1" customHeight="1" x14ac:dyDescent="0.25">
      <c r="A481" s="1094"/>
      <c r="B481" s="1094"/>
      <c r="C481" s="1109" t="s">
        <v>1057</v>
      </c>
      <c r="D481" s="1110">
        <v>0</v>
      </c>
      <c r="E481" s="1110">
        <v>0</v>
      </c>
      <c r="F481" s="1110">
        <v>0</v>
      </c>
      <c r="G481" s="1110">
        <v>0</v>
      </c>
      <c r="H481" s="1094"/>
      <c r="I481" s="1094"/>
      <c r="J481" s="1094"/>
      <c r="K481" s="1094"/>
    </row>
    <row r="482" spans="1:11" ht="14.1" customHeight="1" x14ac:dyDescent="0.25">
      <c r="A482" s="1094"/>
      <c r="B482" s="1094"/>
      <c r="C482" s="1109" t="s">
        <v>1058</v>
      </c>
      <c r="D482" s="1110">
        <v>0</v>
      </c>
      <c r="E482" s="1110">
        <v>0</v>
      </c>
      <c r="F482" s="1110">
        <v>0</v>
      </c>
      <c r="G482" s="1110">
        <v>0</v>
      </c>
      <c r="H482" s="1094"/>
      <c r="I482" s="1094"/>
      <c r="J482" s="1094"/>
      <c r="K482" s="1094"/>
    </row>
    <row r="483" spans="1:11" ht="14.1" customHeight="1" x14ac:dyDescent="0.25">
      <c r="A483" s="1094"/>
      <c r="B483" s="1094"/>
      <c r="C483" s="1109" t="s">
        <v>1059</v>
      </c>
      <c r="D483" s="1110">
        <v>0</v>
      </c>
      <c r="E483" s="1110">
        <v>0</v>
      </c>
      <c r="F483" s="1110">
        <v>0</v>
      </c>
      <c r="G483" s="1110">
        <v>0</v>
      </c>
      <c r="H483" s="1094"/>
      <c r="I483" s="1094"/>
      <c r="J483" s="1094"/>
      <c r="K483" s="1094"/>
    </row>
    <row r="484" spans="1:11" ht="14.1" customHeight="1" x14ac:dyDescent="0.25">
      <c r="A484" s="1094"/>
      <c r="B484" s="1094"/>
      <c r="C484" s="1109" t="s">
        <v>1060</v>
      </c>
      <c r="D484" s="1110">
        <v>0</v>
      </c>
      <c r="E484" s="1110">
        <v>0</v>
      </c>
      <c r="F484" s="1110">
        <v>0</v>
      </c>
      <c r="G484" s="1110">
        <v>0</v>
      </c>
      <c r="H484" s="1094"/>
      <c r="I484" s="1094"/>
      <c r="J484" s="1094"/>
      <c r="K484" s="1094"/>
    </row>
    <row r="485" spans="1:11" ht="14.1" customHeight="1" x14ac:dyDescent="0.25">
      <c r="A485" s="1094"/>
      <c r="B485" s="1094"/>
      <c r="C485" s="1109" t="s">
        <v>1062</v>
      </c>
      <c r="D485" s="1110">
        <v>0</v>
      </c>
      <c r="E485" s="1110">
        <v>0</v>
      </c>
      <c r="F485" s="1110">
        <v>0</v>
      </c>
      <c r="G485" s="1110">
        <v>0</v>
      </c>
      <c r="H485" s="1094"/>
      <c r="I485" s="1094"/>
      <c r="J485" s="1094"/>
      <c r="K485" s="1094"/>
    </row>
    <row r="486" spans="1:11" ht="14.1" customHeight="1" x14ac:dyDescent="0.25">
      <c r="A486" s="1094"/>
      <c r="B486" s="1094"/>
      <c r="C486" s="1109" t="s">
        <v>1048</v>
      </c>
      <c r="D486" s="1110">
        <v>0</v>
      </c>
      <c r="E486" s="1110">
        <v>0</v>
      </c>
      <c r="F486" s="1110">
        <v>0</v>
      </c>
      <c r="G486" s="1110">
        <v>0</v>
      </c>
      <c r="H486" s="1094"/>
      <c r="I486" s="1094"/>
      <c r="J486" s="1094"/>
      <c r="K486" s="1094"/>
    </row>
    <row r="487" spans="1:11" ht="14.1" customHeight="1" x14ac:dyDescent="0.25">
      <c r="A487" s="1094"/>
      <c r="B487" s="1094"/>
      <c r="C487" s="1109" t="s">
        <v>1057</v>
      </c>
      <c r="D487" s="1110">
        <v>0</v>
      </c>
      <c r="E487" s="1110">
        <v>0</v>
      </c>
      <c r="F487" s="1110">
        <v>0</v>
      </c>
      <c r="G487" s="1110">
        <v>0</v>
      </c>
      <c r="H487" s="1094"/>
      <c r="I487" s="1094"/>
      <c r="J487" s="1094"/>
      <c r="K487" s="1094"/>
    </row>
    <row r="488" spans="1:11" ht="14.1" customHeight="1" x14ac:dyDescent="0.25">
      <c r="A488" s="1094"/>
      <c r="B488" s="1094"/>
      <c r="C488" s="1109" t="s">
        <v>1058</v>
      </c>
      <c r="D488" s="1110">
        <v>0</v>
      </c>
      <c r="E488" s="1110">
        <v>0</v>
      </c>
      <c r="F488" s="1110">
        <v>0</v>
      </c>
      <c r="G488" s="1110">
        <v>0</v>
      </c>
      <c r="H488" s="1094"/>
      <c r="I488" s="1094"/>
      <c r="J488" s="1094"/>
      <c r="K488" s="1094"/>
    </row>
    <row r="489" spans="1:11" ht="14.1" customHeight="1" x14ac:dyDescent="0.25">
      <c r="A489" s="1094"/>
      <c r="B489" s="1094"/>
      <c r="C489" s="1109" t="s">
        <v>1059</v>
      </c>
      <c r="D489" s="1110">
        <v>0</v>
      </c>
      <c r="E489" s="1110">
        <v>0</v>
      </c>
      <c r="F489" s="1110">
        <v>0</v>
      </c>
      <c r="G489" s="1110">
        <v>0</v>
      </c>
      <c r="H489" s="1094"/>
      <c r="I489" s="1094"/>
      <c r="J489" s="1094"/>
      <c r="K489" s="1094"/>
    </row>
    <row r="490" spans="1:11" ht="14.1" customHeight="1" x14ac:dyDescent="0.25">
      <c r="A490" s="1094"/>
      <c r="B490" s="1094"/>
      <c r="C490" s="1109" t="s">
        <v>1060</v>
      </c>
      <c r="D490" s="1110">
        <v>0</v>
      </c>
      <c r="E490" s="1110">
        <v>0</v>
      </c>
      <c r="F490" s="1110">
        <v>0</v>
      </c>
      <c r="G490" s="1110">
        <v>0</v>
      </c>
      <c r="H490" s="1094"/>
      <c r="I490" s="1094"/>
      <c r="J490" s="1094"/>
      <c r="K490" s="1094"/>
    </row>
    <row r="491" spans="1:11" ht="14.1" customHeight="1" x14ac:dyDescent="0.25">
      <c r="A491" s="1094"/>
      <c r="B491" s="1094"/>
      <c r="C491" s="1109" t="s">
        <v>1063</v>
      </c>
      <c r="D491" s="1110">
        <v>0</v>
      </c>
      <c r="E491" s="1110">
        <v>0</v>
      </c>
      <c r="F491" s="1110">
        <v>0</v>
      </c>
      <c r="G491" s="1110">
        <v>0</v>
      </c>
      <c r="H491" s="1094"/>
      <c r="I491" s="1094"/>
      <c r="J491" s="1094"/>
      <c r="K491" s="1094"/>
    </row>
    <row r="492" spans="1:11" ht="14.1" customHeight="1" x14ac:dyDescent="0.25">
      <c r="A492" s="1094"/>
      <c r="B492" s="1094"/>
      <c r="C492" s="1109" t="s">
        <v>1064</v>
      </c>
      <c r="D492" s="1110">
        <v>0</v>
      </c>
      <c r="E492" s="1110">
        <v>0</v>
      </c>
      <c r="F492" s="1110">
        <v>0</v>
      </c>
      <c r="G492" s="1110">
        <v>0</v>
      </c>
      <c r="H492" s="1094"/>
      <c r="I492" s="1094"/>
      <c r="J492" s="1094"/>
      <c r="K492" s="1094"/>
    </row>
    <row r="493" spans="1:11" ht="14.1" customHeight="1" x14ac:dyDescent="0.25">
      <c r="A493" s="1094"/>
      <c r="B493" s="1094"/>
      <c r="C493" s="1111" t="s">
        <v>572</v>
      </c>
      <c r="D493" s="1110">
        <v>0</v>
      </c>
      <c r="E493" s="1110">
        <v>291880000</v>
      </c>
      <c r="F493" s="1110">
        <v>292880000</v>
      </c>
      <c r="G493" s="1110">
        <v>292880000</v>
      </c>
      <c r="H493" s="1094"/>
      <c r="I493" s="1094"/>
      <c r="J493" s="1094"/>
      <c r="K493" s="1094"/>
    </row>
    <row r="494" spans="1:11" ht="15" customHeight="1" x14ac:dyDescent="0.25">
      <c r="A494" s="1094"/>
      <c r="B494" s="1094"/>
      <c r="C494" s="1113" t="s">
        <v>1038</v>
      </c>
      <c r="D494" s="1114" t="s">
        <v>1038</v>
      </c>
      <c r="E494" s="1114" t="s">
        <v>1038</v>
      </c>
      <c r="F494" s="1114" t="s">
        <v>1038</v>
      </c>
      <c r="G494" s="1114" t="s">
        <v>1038</v>
      </c>
      <c r="H494" s="1094"/>
      <c r="I494" s="1094"/>
      <c r="J494" s="1094"/>
      <c r="K494" s="1094"/>
    </row>
    <row r="495" spans="1:11" ht="15" customHeight="1" x14ac:dyDescent="0.25">
      <c r="A495" s="1094"/>
      <c r="B495" s="1094"/>
      <c r="C495" s="1096" t="s">
        <v>1154</v>
      </c>
      <c r="D495" s="1115">
        <v>0</v>
      </c>
      <c r="E495" s="1115">
        <v>549680000</v>
      </c>
      <c r="F495" s="1115">
        <v>550680000</v>
      </c>
      <c r="G495" s="1115">
        <v>550680000</v>
      </c>
      <c r="H495" s="1094"/>
      <c r="I495" s="1094"/>
      <c r="J495" s="1094"/>
      <c r="K495" s="1094"/>
    </row>
    <row r="496" spans="1:11" ht="15" customHeight="1" x14ac:dyDescent="0.25">
      <c r="A496" s="1094"/>
      <c r="B496" s="1094"/>
      <c r="C496" s="1097" t="s">
        <v>1047</v>
      </c>
      <c r="D496" s="1116">
        <v>0</v>
      </c>
      <c r="E496" s="1116">
        <v>49000000</v>
      </c>
      <c r="F496" s="1116">
        <v>49000000</v>
      </c>
      <c r="G496" s="1116">
        <v>49000000</v>
      </c>
      <c r="H496" s="1094"/>
      <c r="I496" s="1094"/>
      <c r="J496" s="1094"/>
      <c r="K496" s="1094"/>
    </row>
    <row r="497" spans="1:11" ht="15" customHeight="1" x14ac:dyDescent="0.25">
      <c r="A497" s="1094"/>
      <c r="B497" s="1094"/>
      <c r="C497" s="1097" t="s">
        <v>1048</v>
      </c>
      <c r="D497" s="1116">
        <v>0</v>
      </c>
      <c r="E497" s="1116">
        <v>49000000</v>
      </c>
      <c r="F497" s="1116">
        <v>49000000</v>
      </c>
      <c r="G497" s="1116">
        <v>49000000</v>
      </c>
      <c r="H497" s="1094"/>
      <c r="I497" s="1094"/>
      <c r="J497" s="1094"/>
      <c r="K497" s="1094"/>
    </row>
    <row r="498" spans="1:11" ht="15" customHeight="1" x14ac:dyDescent="0.25">
      <c r="A498" s="1094"/>
      <c r="B498" s="1094"/>
      <c r="C498" s="1097" t="s">
        <v>1049</v>
      </c>
      <c r="D498" s="1116">
        <v>0</v>
      </c>
      <c r="E498" s="1116">
        <v>0</v>
      </c>
      <c r="F498" s="1116">
        <v>0</v>
      </c>
      <c r="G498" s="1116">
        <v>0</v>
      </c>
      <c r="H498" s="1094"/>
      <c r="I498" s="1094"/>
      <c r="J498" s="1094"/>
      <c r="K498" s="1094"/>
    </row>
    <row r="499" spans="1:11" ht="15" customHeight="1" x14ac:dyDescent="0.25">
      <c r="A499" s="1094"/>
      <c r="B499" s="1094"/>
      <c r="C499" s="1097" t="s">
        <v>1050</v>
      </c>
      <c r="D499" s="1116">
        <v>0</v>
      </c>
      <c r="E499" s="1116">
        <v>8300000</v>
      </c>
      <c r="F499" s="1116">
        <v>8300000</v>
      </c>
      <c r="G499" s="1116">
        <v>8300000</v>
      </c>
      <c r="H499" s="1094"/>
      <c r="I499" s="1094"/>
      <c r="J499" s="1094"/>
      <c r="K499" s="1094"/>
    </row>
    <row r="500" spans="1:11" ht="15" customHeight="1" x14ac:dyDescent="0.25">
      <c r="A500" s="1094"/>
      <c r="B500" s="1094"/>
      <c r="C500" s="1097" t="s">
        <v>1048</v>
      </c>
      <c r="D500" s="1116">
        <v>0</v>
      </c>
      <c r="E500" s="1116">
        <v>8300000</v>
      </c>
      <c r="F500" s="1116">
        <v>8300000</v>
      </c>
      <c r="G500" s="1116">
        <v>8300000</v>
      </c>
      <c r="H500" s="1094"/>
      <c r="I500" s="1094"/>
      <c r="J500" s="1094"/>
      <c r="K500" s="1094"/>
    </row>
    <row r="501" spans="1:11" ht="15" customHeight="1" x14ac:dyDescent="0.25">
      <c r="A501" s="1094"/>
      <c r="B501" s="1094"/>
      <c r="C501" s="1097" t="s">
        <v>1049</v>
      </c>
      <c r="D501" s="1116">
        <v>0</v>
      </c>
      <c r="E501" s="1116">
        <v>0</v>
      </c>
      <c r="F501" s="1116">
        <v>0</v>
      </c>
      <c r="G501" s="1116">
        <v>0</v>
      </c>
      <c r="H501" s="1094"/>
      <c r="I501" s="1094"/>
      <c r="J501" s="1094"/>
      <c r="K501" s="1094"/>
    </row>
    <row r="502" spans="1:11" ht="15" customHeight="1" x14ac:dyDescent="0.25">
      <c r="A502" s="1094"/>
      <c r="B502" s="1094"/>
      <c r="C502" s="1097" t="s">
        <v>1051</v>
      </c>
      <c r="D502" s="1116">
        <v>0</v>
      </c>
      <c r="E502" s="1116">
        <v>127900000</v>
      </c>
      <c r="F502" s="1116">
        <v>127900000</v>
      </c>
      <c r="G502" s="1116">
        <v>127900000</v>
      </c>
      <c r="H502" s="1094"/>
      <c r="I502" s="1094"/>
      <c r="J502" s="1094"/>
      <c r="K502" s="1094"/>
    </row>
    <row r="503" spans="1:11" ht="15" customHeight="1" x14ac:dyDescent="0.25">
      <c r="A503" s="1094"/>
      <c r="B503" s="1094"/>
      <c r="C503" s="1097" t="s">
        <v>1048</v>
      </c>
      <c r="D503" s="1116">
        <v>0</v>
      </c>
      <c r="E503" s="1116">
        <v>127900000</v>
      </c>
      <c r="F503" s="1116">
        <v>127900000</v>
      </c>
      <c r="G503" s="1116">
        <v>127900000</v>
      </c>
      <c r="H503" s="1094"/>
      <c r="I503" s="1094"/>
      <c r="J503" s="1094"/>
      <c r="K503" s="1094"/>
    </row>
    <row r="504" spans="1:11" ht="15" customHeight="1" x14ac:dyDescent="0.25">
      <c r="A504" s="1094"/>
      <c r="B504" s="1094"/>
      <c r="C504" s="1097" t="s">
        <v>1049</v>
      </c>
      <c r="D504" s="1116">
        <v>0</v>
      </c>
      <c r="E504" s="1116">
        <v>0</v>
      </c>
      <c r="F504" s="1116">
        <v>0</v>
      </c>
      <c r="G504" s="1116">
        <v>0</v>
      </c>
      <c r="H504" s="1094"/>
      <c r="I504" s="1094"/>
      <c r="J504" s="1094"/>
      <c r="K504" s="1094"/>
    </row>
    <row r="505" spans="1:11" ht="15" customHeight="1" x14ac:dyDescent="0.25">
      <c r="A505" s="1094"/>
      <c r="B505" s="1094"/>
      <c r="C505" s="1097" t="s">
        <v>1052</v>
      </c>
      <c r="D505" s="1116">
        <v>0</v>
      </c>
      <c r="E505" s="1116">
        <v>0</v>
      </c>
      <c r="F505" s="1116">
        <v>0</v>
      </c>
      <c r="G505" s="1116">
        <v>0</v>
      </c>
      <c r="H505" s="1094"/>
      <c r="I505" s="1094"/>
      <c r="J505" s="1094"/>
      <c r="K505" s="1094"/>
    </row>
    <row r="506" spans="1:11" ht="15" customHeight="1" x14ac:dyDescent="0.25">
      <c r="A506" s="1094"/>
      <c r="B506" s="1094"/>
      <c r="C506" s="1097" t="s">
        <v>1048</v>
      </c>
      <c r="D506" s="1116">
        <v>0</v>
      </c>
      <c r="E506" s="1116">
        <v>0</v>
      </c>
      <c r="F506" s="1116">
        <v>0</v>
      </c>
      <c r="G506" s="1116">
        <v>0</v>
      </c>
      <c r="H506" s="1094"/>
      <c r="I506" s="1094"/>
      <c r="J506" s="1094"/>
      <c r="K506" s="1094"/>
    </row>
    <row r="507" spans="1:11" ht="15" customHeight="1" x14ac:dyDescent="0.25">
      <c r="A507" s="1094"/>
      <c r="B507" s="1094"/>
      <c r="C507" s="1097" t="s">
        <v>1049</v>
      </c>
      <c r="D507" s="1116">
        <v>0</v>
      </c>
      <c r="E507" s="1116">
        <v>0</v>
      </c>
      <c r="F507" s="1116">
        <v>0</v>
      </c>
      <c r="G507" s="1116">
        <v>0</v>
      </c>
      <c r="H507" s="1094"/>
      <c r="I507" s="1094"/>
      <c r="J507" s="1094"/>
      <c r="K507" s="1094"/>
    </row>
    <row r="508" spans="1:11" ht="20.100000000000001" customHeight="1" x14ac:dyDescent="0.25">
      <c r="A508" s="1094"/>
      <c r="B508" s="1094"/>
      <c r="C508" s="1097" t="s">
        <v>1155</v>
      </c>
      <c r="D508" s="1117">
        <v>0</v>
      </c>
      <c r="E508" s="1117">
        <v>291880000</v>
      </c>
      <c r="F508" s="1117">
        <v>292880000</v>
      </c>
      <c r="G508" s="1117">
        <v>292880000</v>
      </c>
      <c r="H508" s="1094"/>
      <c r="I508" s="1094"/>
      <c r="J508" s="1094"/>
      <c r="K508" s="1094"/>
    </row>
    <row r="509" spans="1:11" ht="15" customHeight="1" x14ac:dyDescent="0.25">
      <c r="A509" s="1094"/>
      <c r="B509" s="1094"/>
      <c r="C509" s="1097" t="s">
        <v>1048</v>
      </c>
      <c r="D509" s="1116">
        <v>0</v>
      </c>
      <c r="E509" s="1116">
        <v>291880000</v>
      </c>
      <c r="F509" s="1116">
        <v>292880000</v>
      </c>
      <c r="G509" s="1116">
        <v>292880000</v>
      </c>
      <c r="H509" s="1094"/>
      <c r="I509" s="1094"/>
      <c r="J509" s="1094"/>
      <c r="K509" s="1094"/>
    </row>
    <row r="510" spans="1:11" ht="15" customHeight="1" x14ac:dyDescent="0.25">
      <c r="A510" s="1094"/>
      <c r="B510" s="1094"/>
      <c r="C510" s="1097" t="s">
        <v>1049</v>
      </c>
      <c r="D510" s="1116">
        <v>0</v>
      </c>
      <c r="E510" s="1116">
        <v>0</v>
      </c>
      <c r="F510" s="1116">
        <v>0</v>
      </c>
      <c r="G510" s="1116">
        <v>0</v>
      </c>
      <c r="H510" s="1094"/>
      <c r="I510" s="1094"/>
      <c r="J510" s="1094"/>
      <c r="K510" s="1094"/>
    </row>
    <row r="511" spans="1:11" ht="15" customHeight="1" x14ac:dyDescent="0.25">
      <c r="A511" s="1094"/>
      <c r="B511" s="1094"/>
      <c r="C511" s="1097" t="s">
        <v>1054</v>
      </c>
      <c r="D511" s="1116">
        <v>0</v>
      </c>
      <c r="E511" s="1116">
        <v>600000</v>
      </c>
      <c r="F511" s="1116">
        <v>600000</v>
      </c>
      <c r="G511" s="1116">
        <v>600000</v>
      </c>
      <c r="H511" s="1094"/>
      <c r="I511" s="1094"/>
      <c r="J511" s="1094"/>
      <c r="K511" s="1094"/>
    </row>
    <row r="512" spans="1:11" ht="15" customHeight="1" x14ac:dyDescent="0.25">
      <c r="A512" s="1094"/>
      <c r="B512" s="1094"/>
      <c r="C512" s="1097" t="s">
        <v>1048</v>
      </c>
      <c r="D512" s="1116">
        <v>0</v>
      </c>
      <c r="E512" s="1116">
        <v>600000</v>
      </c>
      <c r="F512" s="1116">
        <v>600000</v>
      </c>
      <c r="G512" s="1116">
        <v>600000</v>
      </c>
      <c r="H512" s="1094"/>
      <c r="I512" s="1094"/>
      <c r="J512" s="1094"/>
      <c r="K512" s="1094"/>
    </row>
    <row r="513" spans="1:11" ht="15" customHeight="1" x14ac:dyDescent="0.25">
      <c r="A513" s="1094"/>
      <c r="B513" s="1094"/>
      <c r="C513" s="1097" t="s">
        <v>1049</v>
      </c>
      <c r="D513" s="1116">
        <v>0</v>
      </c>
      <c r="E513" s="1116">
        <v>0</v>
      </c>
      <c r="F513" s="1116">
        <v>0</v>
      </c>
      <c r="G513" s="1116">
        <v>0</v>
      </c>
      <c r="H513" s="1094"/>
      <c r="I513" s="1094"/>
      <c r="J513" s="1094"/>
      <c r="K513" s="1094"/>
    </row>
    <row r="514" spans="1:11" ht="15" customHeight="1" x14ac:dyDescent="0.25">
      <c r="A514" s="1094"/>
      <c r="B514" s="1094"/>
      <c r="C514" s="1097" t="s">
        <v>1055</v>
      </c>
      <c r="D514" s="1116">
        <v>0</v>
      </c>
      <c r="E514" s="1116">
        <v>62000000</v>
      </c>
      <c r="F514" s="1116">
        <v>62000000</v>
      </c>
      <c r="G514" s="1116">
        <v>62000000</v>
      </c>
      <c r="H514" s="1094"/>
      <c r="I514" s="1094"/>
      <c r="J514" s="1094"/>
      <c r="K514" s="1094"/>
    </row>
    <row r="515" spans="1:11" ht="15" customHeight="1" x14ac:dyDescent="0.25">
      <c r="A515" s="1094"/>
      <c r="B515" s="1094"/>
      <c r="C515" s="1097" t="s">
        <v>1048</v>
      </c>
      <c r="D515" s="1116">
        <v>0</v>
      </c>
      <c r="E515" s="1116">
        <v>62000000</v>
      </c>
      <c r="F515" s="1116">
        <v>62000000</v>
      </c>
      <c r="G515" s="1116">
        <v>62000000</v>
      </c>
      <c r="H515" s="1094"/>
      <c r="I515" s="1094"/>
      <c r="J515" s="1094"/>
      <c r="K515" s="1094"/>
    </row>
    <row r="516" spans="1:11" ht="15" customHeight="1" x14ac:dyDescent="0.25">
      <c r="A516" s="1094"/>
      <c r="B516" s="1094"/>
      <c r="C516" s="1097" t="s">
        <v>1049</v>
      </c>
      <c r="D516" s="1116">
        <v>0</v>
      </c>
      <c r="E516" s="1116">
        <v>0</v>
      </c>
      <c r="F516" s="1116">
        <v>0</v>
      </c>
      <c r="G516" s="1116">
        <v>0</v>
      </c>
      <c r="H516" s="1094"/>
      <c r="I516" s="1094"/>
      <c r="J516" s="1094"/>
      <c r="K516" s="1094"/>
    </row>
    <row r="517" spans="1:11" ht="15" customHeight="1" x14ac:dyDescent="0.25">
      <c r="A517" s="1094"/>
      <c r="B517" s="1094"/>
      <c r="C517" s="1097" t="s">
        <v>1056</v>
      </c>
      <c r="D517" s="1116">
        <v>0</v>
      </c>
      <c r="E517" s="1116">
        <v>0</v>
      </c>
      <c r="F517" s="1116">
        <v>0</v>
      </c>
      <c r="G517" s="1116">
        <v>0</v>
      </c>
      <c r="H517" s="1094"/>
      <c r="I517" s="1094"/>
      <c r="J517" s="1094"/>
      <c r="K517" s="1094"/>
    </row>
    <row r="518" spans="1:11" ht="15" customHeight="1" x14ac:dyDescent="0.25">
      <c r="A518" s="1094"/>
      <c r="B518" s="1094"/>
      <c r="C518" s="1097" t="s">
        <v>1048</v>
      </c>
      <c r="D518" s="1116">
        <v>0</v>
      </c>
      <c r="E518" s="1116">
        <v>0</v>
      </c>
      <c r="F518" s="1116">
        <v>0</v>
      </c>
      <c r="G518" s="1116">
        <v>0</v>
      </c>
      <c r="H518" s="1094"/>
      <c r="I518" s="1094"/>
      <c r="J518" s="1094"/>
      <c r="K518" s="1094"/>
    </row>
    <row r="519" spans="1:11" ht="15" customHeight="1" x14ac:dyDescent="0.25">
      <c r="A519" s="1094"/>
      <c r="B519" s="1094"/>
      <c r="C519" s="1097" t="s">
        <v>1057</v>
      </c>
      <c r="D519" s="1116">
        <v>0</v>
      </c>
      <c r="E519" s="1116">
        <v>0</v>
      </c>
      <c r="F519" s="1116">
        <v>0</v>
      </c>
      <c r="G519" s="1116">
        <v>0</v>
      </c>
      <c r="H519" s="1094"/>
      <c r="I519" s="1094"/>
      <c r="J519" s="1094"/>
      <c r="K519" s="1094"/>
    </row>
    <row r="520" spans="1:11" ht="15" customHeight="1" x14ac:dyDescent="0.25">
      <c r="A520" s="1094"/>
      <c r="B520" s="1094"/>
      <c r="C520" s="1097" t="s">
        <v>1058</v>
      </c>
      <c r="D520" s="1116">
        <v>0</v>
      </c>
      <c r="E520" s="1116">
        <v>0</v>
      </c>
      <c r="F520" s="1116">
        <v>0</v>
      </c>
      <c r="G520" s="1116">
        <v>0</v>
      </c>
      <c r="H520" s="1094"/>
      <c r="I520" s="1094"/>
      <c r="J520" s="1094"/>
      <c r="K520" s="1094"/>
    </row>
    <row r="521" spans="1:11" ht="15" customHeight="1" x14ac:dyDescent="0.25">
      <c r="A521" s="1094"/>
      <c r="B521" s="1094"/>
      <c r="C521" s="1097" t="s">
        <v>1059</v>
      </c>
      <c r="D521" s="1116">
        <v>0</v>
      </c>
      <c r="E521" s="1116">
        <v>0</v>
      </c>
      <c r="F521" s="1116">
        <v>0</v>
      </c>
      <c r="G521" s="1116">
        <v>0</v>
      </c>
      <c r="H521" s="1094"/>
      <c r="I521" s="1094"/>
      <c r="J521" s="1094"/>
      <c r="K521" s="1094"/>
    </row>
    <row r="522" spans="1:11" ht="15" customHeight="1" x14ac:dyDescent="0.25">
      <c r="A522" s="1094"/>
      <c r="B522" s="1094"/>
      <c r="C522" s="1097" t="s">
        <v>1060</v>
      </c>
      <c r="D522" s="1116">
        <v>0</v>
      </c>
      <c r="E522" s="1116">
        <v>0</v>
      </c>
      <c r="F522" s="1116">
        <v>0</v>
      </c>
      <c r="G522" s="1116">
        <v>0</v>
      </c>
      <c r="H522" s="1094"/>
      <c r="I522" s="1094"/>
      <c r="J522" s="1094"/>
      <c r="K522" s="1094"/>
    </row>
    <row r="523" spans="1:11" ht="15" customHeight="1" x14ac:dyDescent="0.25">
      <c r="A523" s="1094"/>
      <c r="B523" s="1094"/>
      <c r="C523" s="1097" t="s">
        <v>1061</v>
      </c>
      <c r="D523" s="1116">
        <v>0</v>
      </c>
      <c r="E523" s="1116">
        <v>10000000</v>
      </c>
      <c r="F523" s="1116">
        <v>10000000</v>
      </c>
      <c r="G523" s="1116">
        <v>10000000</v>
      </c>
      <c r="H523" s="1094"/>
      <c r="I523" s="1094"/>
      <c r="J523" s="1094"/>
      <c r="K523" s="1094"/>
    </row>
    <row r="524" spans="1:11" ht="15" customHeight="1" x14ac:dyDescent="0.25">
      <c r="A524" s="1094"/>
      <c r="B524" s="1094"/>
      <c r="C524" s="1097" t="s">
        <v>1048</v>
      </c>
      <c r="D524" s="1116">
        <v>0</v>
      </c>
      <c r="E524" s="1116">
        <v>10000000</v>
      </c>
      <c r="F524" s="1116">
        <v>10000000</v>
      </c>
      <c r="G524" s="1116">
        <v>10000000</v>
      </c>
      <c r="H524" s="1094"/>
      <c r="I524" s="1094"/>
      <c r="J524" s="1094"/>
      <c r="K524" s="1094"/>
    </row>
    <row r="525" spans="1:11" ht="15" customHeight="1" x14ac:dyDescent="0.25">
      <c r="A525" s="1094"/>
      <c r="B525" s="1094"/>
      <c r="C525" s="1097" t="s">
        <v>1057</v>
      </c>
      <c r="D525" s="1116">
        <v>0</v>
      </c>
      <c r="E525" s="1116">
        <v>0</v>
      </c>
      <c r="F525" s="1116">
        <v>0</v>
      </c>
      <c r="G525" s="1116">
        <v>0</v>
      </c>
      <c r="H525" s="1094"/>
      <c r="I525" s="1094"/>
      <c r="J525" s="1094"/>
      <c r="K525" s="1094"/>
    </row>
    <row r="526" spans="1:11" ht="15" customHeight="1" x14ac:dyDescent="0.25">
      <c r="A526" s="1094"/>
      <c r="B526" s="1094"/>
      <c r="C526" s="1097" t="s">
        <v>1058</v>
      </c>
      <c r="D526" s="1116">
        <v>0</v>
      </c>
      <c r="E526" s="1116">
        <v>0</v>
      </c>
      <c r="F526" s="1116">
        <v>0</v>
      </c>
      <c r="G526" s="1116">
        <v>0</v>
      </c>
      <c r="H526" s="1094"/>
      <c r="I526" s="1094"/>
      <c r="J526" s="1094"/>
      <c r="K526" s="1094"/>
    </row>
    <row r="527" spans="1:11" ht="15" customHeight="1" x14ac:dyDescent="0.25">
      <c r="A527" s="1094"/>
      <c r="B527" s="1094"/>
      <c r="C527" s="1097" t="s">
        <v>1059</v>
      </c>
      <c r="D527" s="1116">
        <v>0</v>
      </c>
      <c r="E527" s="1116">
        <v>0</v>
      </c>
      <c r="F527" s="1116">
        <v>0</v>
      </c>
      <c r="G527" s="1116">
        <v>0</v>
      </c>
      <c r="H527" s="1094"/>
      <c r="I527" s="1094"/>
      <c r="J527" s="1094"/>
      <c r="K527" s="1094"/>
    </row>
    <row r="528" spans="1:11" ht="15" customHeight="1" x14ac:dyDescent="0.25">
      <c r="A528" s="1094"/>
      <c r="B528" s="1094"/>
      <c r="C528" s="1097" t="s">
        <v>1060</v>
      </c>
      <c r="D528" s="1116">
        <v>0</v>
      </c>
      <c r="E528" s="1116">
        <v>0</v>
      </c>
      <c r="F528" s="1116">
        <v>0</v>
      </c>
      <c r="G528" s="1116">
        <v>0</v>
      </c>
      <c r="H528" s="1094"/>
      <c r="I528" s="1094"/>
      <c r="J528" s="1094"/>
      <c r="K528" s="1094"/>
    </row>
    <row r="529" spans="1:11" ht="15" customHeight="1" x14ac:dyDescent="0.25">
      <c r="A529" s="1094"/>
      <c r="B529" s="1094"/>
      <c r="C529" s="1097" t="s">
        <v>1062</v>
      </c>
      <c r="D529" s="1116">
        <v>0</v>
      </c>
      <c r="E529" s="1116">
        <v>0</v>
      </c>
      <c r="F529" s="1116">
        <v>0</v>
      </c>
      <c r="G529" s="1116">
        <v>0</v>
      </c>
      <c r="H529" s="1094"/>
      <c r="I529" s="1094"/>
      <c r="J529" s="1094"/>
      <c r="K529" s="1094"/>
    </row>
    <row r="530" spans="1:11" ht="15" customHeight="1" x14ac:dyDescent="0.25">
      <c r="A530" s="1094"/>
      <c r="B530" s="1094"/>
      <c r="C530" s="1097" t="s">
        <v>1048</v>
      </c>
      <c r="D530" s="1116">
        <v>0</v>
      </c>
      <c r="E530" s="1116">
        <v>0</v>
      </c>
      <c r="F530" s="1116">
        <v>0</v>
      </c>
      <c r="G530" s="1116">
        <v>0</v>
      </c>
      <c r="H530" s="1094"/>
      <c r="I530" s="1094"/>
      <c r="J530" s="1094"/>
      <c r="K530" s="1094"/>
    </row>
    <row r="531" spans="1:11" ht="15" customHeight="1" x14ac:dyDescent="0.25">
      <c r="A531" s="1094"/>
      <c r="B531" s="1094"/>
      <c r="C531" s="1097" t="s">
        <v>1057</v>
      </c>
      <c r="D531" s="1116">
        <v>0</v>
      </c>
      <c r="E531" s="1116">
        <v>0</v>
      </c>
      <c r="F531" s="1116">
        <v>0</v>
      </c>
      <c r="G531" s="1116">
        <v>0</v>
      </c>
      <c r="H531" s="1094"/>
      <c r="I531" s="1094"/>
      <c r="J531" s="1094"/>
      <c r="K531" s="1094"/>
    </row>
    <row r="532" spans="1:11" ht="15" customHeight="1" x14ac:dyDescent="0.25">
      <c r="A532" s="1094"/>
      <c r="B532" s="1094"/>
      <c r="C532" s="1097" t="s">
        <v>1058</v>
      </c>
      <c r="D532" s="1116">
        <v>0</v>
      </c>
      <c r="E532" s="1116">
        <v>0</v>
      </c>
      <c r="F532" s="1116">
        <v>0</v>
      </c>
      <c r="G532" s="1116">
        <v>0</v>
      </c>
      <c r="H532" s="1094"/>
      <c r="I532" s="1094"/>
      <c r="J532" s="1094"/>
      <c r="K532" s="1094"/>
    </row>
    <row r="533" spans="1:11" ht="15" customHeight="1" x14ac:dyDescent="0.25">
      <c r="A533" s="1094"/>
      <c r="B533" s="1094"/>
      <c r="C533" s="1097" t="s">
        <v>1059</v>
      </c>
      <c r="D533" s="1116">
        <v>0</v>
      </c>
      <c r="E533" s="1116">
        <v>0</v>
      </c>
      <c r="F533" s="1116">
        <v>0</v>
      </c>
      <c r="G533" s="1116">
        <v>0</v>
      </c>
      <c r="H533" s="1094"/>
      <c r="I533" s="1094"/>
      <c r="J533" s="1094"/>
      <c r="K533" s="1094"/>
    </row>
    <row r="534" spans="1:11" ht="15" customHeight="1" x14ac:dyDescent="0.25">
      <c r="A534" s="1094"/>
      <c r="B534" s="1094"/>
      <c r="C534" s="1097" t="s">
        <v>1060</v>
      </c>
      <c r="D534" s="1116">
        <v>0</v>
      </c>
      <c r="E534" s="1116">
        <v>0</v>
      </c>
      <c r="F534" s="1116">
        <v>0</v>
      </c>
      <c r="G534" s="1116">
        <v>0</v>
      </c>
      <c r="H534" s="1094"/>
      <c r="I534" s="1094"/>
      <c r="J534" s="1094"/>
      <c r="K534" s="1094"/>
    </row>
    <row r="535" spans="1:11" ht="15" customHeight="1" x14ac:dyDescent="0.25">
      <c r="A535" s="1094"/>
      <c r="B535" s="1094"/>
      <c r="C535" s="1097" t="s">
        <v>1063</v>
      </c>
      <c r="D535" s="1116">
        <v>0</v>
      </c>
      <c r="E535" s="1116">
        <v>0</v>
      </c>
      <c r="F535" s="1116">
        <v>0</v>
      </c>
      <c r="G535" s="1116">
        <v>0</v>
      </c>
      <c r="H535" s="1094"/>
      <c r="I535" s="1094"/>
      <c r="J535" s="1094"/>
      <c r="K535" s="1094"/>
    </row>
    <row r="536" spans="1:11" ht="15" customHeight="1" x14ac:dyDescent="0.25">
      <c r="A536" s="1094"/>
      <c r="B536" s="1094"/>
      <c r="C536" s="1097" t="s">
        <v>1064</v>
      </c>
      <c r="D536" s="1116">
        <v>0</v>
      </c>
      <c r="E536" s="1116">
        <v>0</v>
      </c>
      <c r="F536" s="1116">
        <v>0</v>
      </c>
      <c r="G536" s="1116">
        <v>0</v>
      </c>
      <c r="H536" s="1094"/>
      <c r="I536" s="1094"/>
      <c r="J536" s="1094"/>
      <c r="K536" s="1094"/>
    </row>
    <row r="537" spans="1:11" ht="20.100000000000001" customHeight="1" x14ac:dyDescent="0.25">
      <c r="A537" s="1094"/>
      <c r="B537" s="1094"/>
      <c r="C537" s="1118" t="s">
        <v>1038</v>
      </c>
      <c r="D537" s="1094"/>
      <c r="E537" s="1094"/>
      <c r="F537" s="1094"/>
      <c r="G537" s="1094"/>
      <c r="H537" s="1094"/>
      <c r="I537" s="1094"/>
      <c r="J537" s="1094"/>
      <c r="K537" s="1094"/>
    </row>
  </sheetData>
  <mergeCells count="55">
    <mergeCell ref="C449:G449"/>
    <mergeCell ref="D435:G435"/>
    <mergeCell ref="C436:G436"/>
    <mergeCell ref="D437:G437"/>
    <mergeCell ref="D438:G438"/>
    <mergeCell ref="D439:G439"/>
    <mergeCell ref="D440:G440"/>
    <mergeCell ref="D434:G434"/>
    <mergeCell ref="D311:G311"/>
    <mergeCell ref="C320:G320"/>
    <mergeCell ref="D321:G321"/>
    <mergeCell ref="D322:G322"/>
    <mergeCell ref="D323:G323"/>
    <mergeCell ref="D324:G324"/>
    <mergeCell ref="C333:G333"/>
    <mergeCell ref="D378:G378"/>
    <mergeCell ref="D379:G379"/>
    <mergeCell ref="D380:G380"/>
    <mergeCell ref="C389:G389"/>
    <mergeCell ref="C266:G266"/>
    <mergeCell ref="C151:G151"/>
    <mergeCell ref="C196:G196"/>
    <mergeCell ref="D197:G197"/>
    <mergeCell ref="D198:G198"/>
    <mergeCell ref="D199:G199"/>
    <mergeCell ref="D200:G200"/>
    <mergeCell ref="C209:G209"/>
    <mergeCell ref="D254:G254"/>
    <mergeCell ref="D255:G255"/>
    <mergeCell ref="D256:G256"/>
    <mergeCell ref="D257:G257"/>
    <mergeCell ref="D142:G142"/>
    <mergeCell ref="D27:G27"/>
    <mergeCell ref="D28:G28"/>
    <mergeCell ref="D29:G29"/>
    <mergeCell ref="D30:G30"/>
    <mergeCell ref="C39:G39"/>
    <mergeCell ref="D84:G84"/>
    <mergeCell ref="D85:G85"/>
    <mergeCell ref="D86:G86"/>
    <mergeCell ref="C95:G95"/>
    <mergeCell ref="D140:G140"/>
    <mergeCell ref="D141:G141"/>
    <mergeCell ref="C26:G26"/>
    <mergeCell ref="C1:G1"/>
    <mergeCell ref="C2:G2"/>
    <mergeCell ref="D3:G3"/>
    <mergeCell ref="D4:G4"/>
    <mergeCell ref="D5:G5"/>
    <mergeCell ref="D6:G6"/>
    <mergeCell ref="D7:G7"/>
    <mergeCell ref="C8:G8"/>
    <mergeCell ref="C9:G9"/>
    <mergeCell ref="D10:G10"/>
    <mergeCell ref="D18:G18"/>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A3F46-EAEF-461E-BAB8-1729AC473108}">
  <sheetPr>
    <outlinePr summaryBelow="0"/>
  </sheetPr>
  <dimension ref="A1:K347"/>
  <sheetViews>
    <sheetView topLeftCell="A323" workbookViewId="0">
      <selection activeCell="A348" sqref="A348:XFD353"/>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2276</v>
      </c>
      <c r="E3" s="1243"/>
      <c r="F3" s="1243"/>
      <c r="G3" s="1243"/>
      <c r="H3" s="1094"/>
      <c r="I3" s="1094"/>
      <c r="J3" s="1094"/>
      <c r="K3" s="1094"/>
    </row>
    <row r="4" spans="1:11" ht="14.1" customHeight="1" x14ac:dyDescent="0.25">
      <c r="A4" s="1094"/>
      <c r="B4" s="1094"/>
      <c r="C4" s="1095" t="s">
        <v>984</v>
      </c>
      <c r="D4" s="1242" t="s">
        <v>2277</v>
      </c>
      <c r="E4" s="1243"/>
      <c r="F4" s="1243"/>
      <c r="G4" s="1243"/>
      <c r="H4" s="1094"/>
      <c r="I4" s="1094"/>
      <c r="J4" s="1094"/>
      <c r="K4" s="1094"/>
    </row>
    <row r="5" spans="1:11" ht="14.1" customHeight="1" x14ac:dyDescent="0.25">
      <c r="A5" s="1094"/>
      <c r="B5" s="1094"/>
      <c r="C5" s="1095" t="s">
        <v>2</v>
      </c>
      <c r="D5" s="1242" t="s">
        <v>2278</v>
      </c>
      <c r="E5" s="1243"/>
      <c r="F5" s="1243"/>
      <c r="G5" s="1243"/>
      <c r="H5" s="1094"/>
      <c r="I5" s="1094"/>
      <c r="J5" s="1094"/>
      <c r="K5" s="1094"/>
    </row>
    <row r="6" spans="1:11" ht="14.1" customHeight="1" x14ac:dyDescent="0.25">
      <c r="A6" s="1094"/>
      <c r="B6" s="1094"/>
      <c r="C6" s="1095" t="s">
        <v>4</v>
      </c>
      <c r="D6" s="1242" t="s">
        <v>1157</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14.1" customHeight="1" x14ac:dyDescent="0.25">
      <c r="A9" s="1094"/>
      <c r="B9" s="1094"/>
      <c r="C9" s="1248" t="s">
        <v>2279</v>
      </c>
      <c r="D9" s="1249"/>
      <c r="E9" s="1249"/>
      <c r="F9" s="1249"/>
      <c r="G9" s="1249"/>
      <c r="H9" s="1094"/>
      <c r="I9" s="1094"/>
      <c r="J9" s="1094"/>
      <c r="K9" s="1094"/>
    </row>
    <row r="10" spans="1:11" ht="57.95" customHeight="1" x14ac:dyDescent="0.25">
      <c r="A10" s="1094"/>
      <c r="B10" s="1094"/>
      <c r="C10" s="1096" t="s">
        <v>10</v>
      </c>
      <c r="D10" s="1236" t="s">
        <v>2280</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20.100000000000001" customHeight="1" x14ac:dyDescent="0.25">
      <c r="A13" s="1094"/>
      <c r="B13" s="1094"/>
      <c r="C13" s="1097" t="s">
        <v>2281</v>
      </c>
      <c r="D13" s="1101" t="s">
        <v>1772</v>
      </c>
      <c r="E13" s="1101" t="s">
        <v>1772</v>
      </c>
      <c r="F13" s="1101" t="s">
        <v>1772</v>
      </c>
      <c r="G13" s="1101" t="s">
        <v>1772</v>
      </c>
      <c r="H13" s="1094"/>
      <c r="I13" s="1094"/>
      <c r="J13" s="1094"/>
      <c r="K13" s="1094"/>
    </row>
    <row r="14" spans="1:11" ht="32.1" customHeight="1" x14ac:dyDescent="0.25">
      <c r="A14" s="1094"/>
      <c r="B14" s="1094"/>
      <c r="C14" s="1096" t="s">
        <v>646</v>
      </c>
      <c r="D14" s="1236" t="s">
        <v>2282</v>
      </c>
      <c r="E14" s="1237"/>
      <c r="F14" s="1237"/>
      <c r="G14" s="1237"/>
      <c r="H14" s="1094"/>
      <c r="I14" s="1094"/>
      <c r="J14" s="1094"/>
      <c r="K14" s="1094"/>
    </row>
    <row r="15" spans="1:11" ht="27.95" customHeight="1" x14ac:dyDescent="0.25">
      <c r="A15" s="1094"/>
      <c r="B15" s="1094"/>
      <c r="C15" s="1097" t="s">
        <v>1005</v>
      </c>
      <c r="D15" s="1098">
        <v>2024</v>
      </c>
      <c r="E15" s="1098">
        <v>2025</v>
      </c>
      <c r="F15" s="1098">
        <v>2026</v>
      </c>
      <c r="G15" s="1098">
        <v>2027</v>
      </c>
      <c r="H15" s="1094"/>
      <c r="I15" s="1094"/>
      <c r="J15" s="1094"/>
      <c r="K15" s="1094"/>
    </row>
    <row r="16" spans="1:11" ht="14.1" customHeight="1" x14ac:dyDescent="0.25">
      <c r="A16" s="1094"/>
      <c r="B16" s="1094"/>
      <c r="C16" s="1099"/>
      <c r="D16" s="1100" t="s">
        <v>13</v>
      </c>
      <c r="E16" s="1100" t="s">
        <v>14</v>
      </c>
      <c r="F16" s="1100" t="s">
        <v>14</v>
      </c>
      <c r="G16" s="1100" t="s">
        <v>14</v>
      </c>
      <c r="H16" s="1094"/>
      <c r="I16" s="1094"/>
      <c r="J16" s="1094"/>
      <c r="K16" s="1094"/>
    </row>
    <row r="17" spans="1:11" ht="20.100000000000001" customHeight="1" x14ac:dyDescent="0.25">
      <c r="A17" s="1094"/>
      <c r="B17" s="1094"/>
      <c r="C17" s="1097" t="s">
        <v>2283</v>
      </c>
      <c r="D17" s="1101" t="s">
        <v>1226</v>
      </c>
      <c r="E17" s="1101" t="s">
        <v>1226</v>
      </c>
      <c r="F17" s="1101" t="s">
        <v>1226</v>
      </c>
      <c r="G17" s="1101" t="s">
        <v>1226</v>
      </c>
      <c r="H17" s="1094"/>
      <c r="I17" s="1094"/>
      <c r="J17" s="1094"/>
      <c r="K17" s="1094"/>
    </row>
    <row r="18" spans="1:11" ht="14.1" customHeight="1" x14ac:dyDescent="0.25">
      <c r="A18" s="1094"/>
      <c r="B18" s="1094"/>
      <c r="C18" s="1234" t="s">
        <v>1019</v>
      </c>
      <c r="D18" s="1235"/>
      <c r="E18" s="1235"/>
      <c r="F18" s="1235"/>
      <c r="G18" s="1235"/>
      <c r="H18" s="1094"/>
      <c r="I18" s="1094"/>
      <c r="J18" s="1094"/>
      <c r="K18" s="1094"/>
    </row>
    <row r="19" spans="1:11" ht="14.1" customHeight="1" x14ac:dyDescent="0.25">
      <c r="A19" s="1094"/>
      <c r="B19" s="1094"/>
      <c r="C19" s="1102" t="s">
        <v>2284</v>
      </c>
      <c r="D19" s="1234" t="s">
        <v>2285</v>
      </c>
      <c r="E19" s="1235"/>
      <c r="F19" s="1235"/>
      <c r="G19" s="1235"/>
      <c r="H19" s="1094"/>
      <c r="I19" s="1094"/>
      <c r="J19" s="1094"/>
      <c r="K19" s="1094"/>
    </row>
    <row r="20" spans="1:11" ht="14.1" customHeight="1" x14ac:dyDescent="0.25">
      <c r="A20" s="1094"/>
      <c r="B20" s="1094"/>
      <c r="C20" s="1103" t="s">
        <v>1022</v>
      </c>
      <c r="D20" s="1232" t="s">
        <v>2286</v>
      </c>
      <c r="E20" s="1233"/>
      <c r="F20" s="1233"/>
      <c r="G20" s="1233"/>
      <c r="H20" s="1094"/>
      <c r="I20" s="1094"/>
      <c r="J20" s="1094"/>
      <c r="K20" s="1094"/>
    </row>
    <row r="21" spans="1:11" ht="14.1" customHeight="1" x14ac:dyDescent="0.25">
      <c r="A21" s="1094"/>
      <c r="B21" s="1094"/>
      <c r="C21" s="1104" t="s">
        <v>1024</v>
      </c>
      <c r="D21" s="1230" t="s">
        <v>2287</v>
      </c>
      <c r="E21" s="1231"/>
      <c r="F21" s="1231"/>
      <c r="G21" s="1231"/>
      <c r="H21" s="1094"/>
      <c r="I21" s="1094"/>
      <c r="J21" s="1094"/>
      <c r="K21" s="1094"/>
    </row>
    <row r="22" spans="1:11" ht="14.1" customHeight="1" x14ac:dyDescent="0.25">
      <c r="A22" s="1094"/>
      <c r="B22" s="1094"/>
      <c r="C22" s="1104" t="s">
        <v>31</v>
      </c>
      <c r="D22" s="1230" t="s">
        <v>2288</v>
      </c>
      <c r="E22" s="1231"/>
      <c r="F22" s="1231"/>
      <c r="G22" s="1231"/>
      <c r="H22" s="1094"/>
      <c r="I22" s="1094"/>
      <c r="J22" s="1094"/>
      <c r="K22" s="1094"/>
    </row>
    <row r="23" spans="1:11" ht="15" customHeight="1" x14ac:dyDescent="0.25">
      <c r="A23" s="1094"/>
      <c r="B23" s="1094"/>
      <c r="C23" s="1105"/>
      <c r="D23" s="1106">
        <v>2024</v>
      </c>
      <c r="E23" s="1106">
        <v>2025</v>
      </c>
      <c r="F23" s="1106">
        <v>2026</v>
      </c>
      <c r="G23" s="1106">
        <v>2027</v>
      </c>
      <c r="H23" s="1094"/>
      <c r="I23" s="1094"/>
      <c r="J23" s="1094"/>
      <c r="K23" s="1094"/>
    </row>
    <row r="24" spans="1:11" ht="15" customHeight="1" x14ac:dyDescent="0.25">
      <c r="A24" s="1094"/>
      <c r="B24" s="1094"/>
      <c r="C24" s="1107"/>
      <c r="D24" s="1108" t="s">
        <v>13</v>
      </c>
      <c r="E24" s="1108" t="s">
        <v>14</v>
      </c>
      <c r="F24" s="1108" t="s">
        <v>14</v>
      </c>
      <c r="G24" s="1108" t="s">
        <v>14</v>
      </c>
      <c r="H24" s="1094"/>
      <c r="I24" s="1094"/>
      <c r="J24" s="1094"/>
      <c r="K24" s="1094"/>
    </row>
    <row r="25" spans="1:11" ht="14.1" customHeight="1" x14ac:dyDescent="0.25">
      <c r="A25" s="1094"/>
      <c r="B25" s="1094"/>
      <c r="C25" s="1097" t="s">
        <v>33</v>
      </c>
      <c r="D25" s="1101" t="s">
        <v>2289</v>
      </c>
      <c r="E25" s="1101" t="s">
        <v>2290</v>
      </c>
      <c r="F25" s="1101" t="s">
        <v>2291</v>
      </c>
      <c r="G25" s="1101" t="s">
        <v>2292</v>
      </c>
      <c r="H25" s="1094"/>
      <c r="I25" s="1094"/>
      <c r="J25" s="1094"/>
      <c r="K25" s="1094"/>
    </row>
    <row r="26" spans="1:11" ht="14.1" customHeight="1" x14ac:dyDescent="0.25">
      <c r="A26" s="1094"/>
      <c r="B26" s="1094"/>
      <c r="C26" s="1097" t="s">
        <v>1029</v>
      </c>
      <c r="D26" s="1101" t="s">
        <v>2293</v>
      </c>
      <c r="E26" s="1101" t="s">
        <v>2294</v>
      </c>
      <c r="F26" s="1101" t="s">
        <v>2295</v>
      </c>
      <c r="G26" s="1101" t="s">
        <v>2295</v>
      </c>
      <c r="H26" s="1094"/>
      <c r="I26" s="1094"/>
      <c r="J26" s="1094"/>
      <c r="K26" s="1094"/>
    </row>
    <row r="27" spans="1:11" ht="14.1" customHeight="1" x14ac:dyDescent="0.25">
      <c r="A27" s="1094"/>
      <c r="B27" s="1094"/>
      <c r="C27" s="1097" t="s">
        <v>1032</v>
      </c>
      <c r="D27" s="1101" t="s">
        <v>2296</v>
      </c>
      <c r="E27" s="1101" t="s">
        <v>2297</v>
      </c>
      <c r="F27" s="1101" t="s">
        <v>2298</v>
      </c>
      <c r="G27" s="1101" t="s">
        <v>2299</v>
      </c>
      <c r="H27" s="1094"/>
      <c r="I27" s="1094"/>
      <c r="J27" s="1094"/>
      <c r="K27" s="1094"/>
    </row>
    <row r="28" spans="1:11" ht="14.1" customHeight="1" x14ac:dyDescent="0.25">
      <c r="A28" s="1094"/>
      <c r="B28" s="1094"/>
      <c r="C28" s="1097" t="s">
        <v>1037</v>
      </c>
      <c r="D28" s="1101" t="s">
        <v>1038</v>
      </c>
      <c r="E28" s="1101" t="s">
        <v>2300</v>
      </c>
      <c r="F28" s="1101" t="s">
        <v>2301</v>
      </c>
      <c r="G28" s="1101" t="s">
        <v>2302</v>
      </c>
      <c r="H28" s="1094"/>
      <c r="I28" s="1094"/>
      <c r="J28" s="1094"/>
      <c r="K28" s="1094"/>
    </row>
    <row r="29" spans="1:11" ht="14.1" customHeight="1" x14ac:dyDescent="0.25">
      <c r="A29" s="1094"/>
      <c r="B29" s="1094"/>
      <c r="C29" s="1097" t="s">
        <v>1042</v>
      </c>
      <c r="D29" s="1101" t="s">
        <v>1038</v>
      </c>
      <c r="E29" s="1101" t="s">
        <v>2303</v>
      </c>
      <c r="F29" s="1101" t="s">
        <v>2304</v>
      </c>
      <c r="G29" s="1101" t="s">
        <v>1039</v>
      </c>
      <c r="H29" s="1094"/>
      <c r="I29" s="1094"/>
      <c r="J29" s="1094"/>
      <c r="K29" s="1094"/>
    </row>
    <row r="30" spans="1:11" ht="14.1" customHeight="1" x14ac:dyDescent="0.25">
      <c r="A30" s="1094"/>
      <c r="B30" s="1094"/>
      <c r="C30" s="1097" t="s">
        <v>39</v>
      </c>
      <c r="D30" s="1101" t="s">
        <v>1038</v>
      </c>
      <c r="E30" s="1101" t="s">
        <v>2305</v>
      </c>
      <c r="F30" s="1101" t="s">
        <v>2306</v>
      </c>
      <c r="G30" s="1101" t="s">
        <v>2307</v>
      </c>
      <c r="H30" s="1094"/>
      <c r="I30" s="1094"/>
      <c r="J30" s="1094"/>
      <c r="K30" s="1094"/>
    </row>
    <row r="31" spans="1:11" ht="14.1" customHeight="1" x14ac:dyDescent="0.25">
      <c r="A31" s="1094"/>
      <c r="B31" s="1094"/>
      <c r="C31" s="1228" t="s">
        <v>1046</v>
      </c>
      <c r="D31" s="1229"/>
      <c r="E31" s="1229"/>
      <c r="F31" s="1229"/>
      <c r="G31" s="1229"/>
      <c r="H31" s="1094"/>
      <c r="I31" s="1094"/>
      <c r="J31" s="1094"/>
      <c r="K31" s="1094"/>
    </row>
    <row r="32" spans="1:11" ht="14.1" customHeight="1" x14ac:dyDescent="0.25">
      <c r="A32" s="1094"/>
      <c r="B32" s="1094"/>
      <c r="C32" s="1105"/>
      <c r="D32" s="1106">
        <v>2024</v>
      </c>
      <c r="E32" s="1106">
        <v>2025</v>
      </c>
      <c r="F32" s="1106">
        <v>2026</v>
      </c>
      <c r="G32" s="1106">
        <v>2027</v>
      </c>
      <c r="H32" s="1094"/>
      <c r="I32" s="1094"/>
      <c r="J32" s="1094"/>
      <c r="K32" s="1094"/>
    </row>
    <row r="33" spans="1:11" ht="14.1" customHeight="1" x14ac:dyDescent="0.25">
      <c r="A33" s="1094"/>
      <c r="B33" s="1094"/>
      <c r="C33" s="1107"/>
      <c r="D33" s="1108" t="s">
        <v>13</v>
      </c>
      <c r="E33" s="1108" t="s">
        <v>14</v>
      </c>
      <c r="F33" s="1108" t="s">
        <v>14</v>
      </c>
      <c r="G33" s="1108" t="s">
        <v>14</v>
      </c>
      <c r="H33" s="1094"/>
      <c r="I33" s="1094"/>
      <c r="J33" s="1094"/>
      <c r="K33" s="1094"/>
    </row>
    <row r="34" spans="1:11" ht="14.1" customHeight="1" x14ac:dyDescent="0.25">
      <c r="A34" s="1094"/>
      <c r="B34" s="1094"/>
      <c r="C34" s="1109" t="s">
        <v>1047</v>
      </c>
      <c r="D34" s="1110">
        <v>0</v>
      </c>
      <c r="E34" s="1110">
        <v>531300000</v>
      </c>
      <c r="F34" s="1110">
        <v>531300000</v>
      </c>
      <c r="G34" s="1110">
        <v>531300000</v>
      </c>
      <c r="H34" s="1094"/>
      <c r="I34" s="1094"/>
      <c r="J34" s="1094"/>
      <c r="K34" s="1094"/>
    </row>
    <row r="35" spans="1:11" ht="14.1" customHeight="1" x14ac:dyDescent="0.25">
      <c r="A35" s="1094"/>
      <c r="B35" s="1094"/>
      <c r="C35" s="1109" t="s">
        <v>1048</v>
      </c>
      <c r="D35" s="1110">
        <v>0</v>
      </c>
      <c r="E35" s="1110">
        <v>531300000</v>
      </c>
      <c r="F35" s="1110">
        <v>531300000</v>
      </c>
      <c r="G35" s="1110">
        <v>531300000</v>
      </c>
      <c r="H35" s="1094"/>
      <c r="I35" s="1094"/>
      <c r="J35" s="1094"/>
      <c r="K35" s="1094"/>
    </row>
    <row r="36" spans="1:11" ht="14.1" customHeight="1" x14ac:dyDescent="0.25">
      <c r="A36" s="1094"/>
      <c r="B36" s="1094"/>
      <c r="C36" s="1109" t="s">
        <v>1049</v>
      </c>
      <c r="D36" s="1110">
        <v>0</v>
      </c>
      <c r="E36" s="1110">
        <v>0</v>
      </c>
      <c r="F36" s="1110">
        <v>0</v>
      </c>
      <c r="G36" s="1110">
        <v>0</v>
      </c>
      <c r="H36" s="1094"/>
      <c r="I36" s="1094"/>
      <c r="J36" s="1094"/>
      <c r="K36" s="1094"/>
    </row>
    <row r="37" spans="1:11" ht="14.1" customHeight="1" x14ac:dyDescent="0.25">
      <c r="A37" s="1094"/>
      <c r="B37" s="1094"/>
      <c r="C37" s="1109" t="s">
        <v>1050</v>
      </c>
      <c r="D37" s="1110">
        <v>0</v>
      </c>
      <c r="E37" s="1110">
        <v>66800000</v>
      </c>
      <c r="F37" s="1110">
        <v>66800000</v>
      </c>
      <c r="G37" s="1110">
        <v>66800000</v>
      </c>
      <c r="H37" s="1094"/>
      <c r="I37" s="1094"/>
      <c r="J37" s="1094"/>
      <c r="K37" s="1094"/>
    </row>
    <row r="38" spans="1:11" ht="14.1" customHeight="1" x14ac:dyDescent="0.25">
      <c r="A38" s="1094"/>
      <c r="B38" s="1094"/>
      <c r="C38" s="1109" t="s">
        <v>1048</v>
      </c>
      <c r="D38" s="1110">
        <v>0</v>
      </c>
      <c r="E38" s="1110">
        <v>66800000</v>
      </c>
      <c r="F38" s="1110">
        <v>66800000</v>
      </c>
      <c r="G38" s="1110">
        <v>66800000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1051</v>
      </c>
      <c r="D40" s="1110">
        <v>0</v>
      </c>
      <c r="E40" s="1110">
        <v>80900000</v>
      </c>
      <c r="F40" s="1110">
        <v>70900000</v>
      </c>
      <c r="G40" s="1110">
        <v>70900000</v>
      </c>
      <c r="H40" s="1094"/>
      <c r="I40" s="1094"/>
      <c r="J40" s="1094"/>
      <c r="K40" s="1094"/>
    </row>
    <row r="41" spans="1:11" ht="14.1" customHeight="1" x14ac:dyDescent="0.25">
      <c r="A41" s="1094"/>
      <c r="B41" s="1094"/>
      <c r="C41" s="1109" t="s">
        <v>1048</v>
      </c>
      <c r="D41" s="1110">
        <v>0</v>
      </c>
      <c r="E41" s="1110">
        <v>80900000</v>
      </c>
      <c r="F41" s="1110">
        <v>70900000</v>
      </c>
      <c r="G41" s="1110">
        <v>70900000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1052</v>
      </c>
      <c r="D43" s="1110">
        <v>0</v>
      </c>
      <c r="E43" s="1110">
        <v>0</v>
      </c>
      <c r="F43" s="1110">
        <v>0</v>
      </c>
      <c r="G43" s="1110">
        <v>0</v>
      </c>
      <c r="H43" s="1094"/>
      <c r="I43" s="1094"/>
      <c r="J43" s="1094"/>
      <c r="K43" s="1094"/>
    </row>
    <row r="44" spans="1:11" ht="14.1" customHeight="1" x14ac:dyDescent="0.25">
      <c r="A44" s="1094"/>
      <c r="B44" s="1094"/>
      <c r="C44" s="1109" t="s">
        <v>1048</v>
      </c>
      <c r="D44" s="1110">
        <v>0</v>
      </c>
      <c r="E44" s="1110">
        <v>0</v>
      </c>
      <c r="F44" s="1110">
        <v>0</v>
      </c>
      <c r="G44" s="1110">
        <v>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1053</v>
      </c>
      <c r="D46" s="1110">
        <v>0</v>
      </c>
      <c r="E46" s="1110">
        <v>0</v>
      </c>
      <c r="F46" s="1110">
        <v>0</v>
      </c>
      <c r="G46" s="1110">
        <v>0</v>
      </c>
      <c r="H46" s="1094"/>
      <c r="I46" s="1094"/>
      <c r="J46" s="1094"/>
      <c r="K46" s="1094"/>
    </row>
    <row r="47" spans="1:11" ht="14.1" customHeight="1" x14ac:dyDescent="0.25">
      <c r="A47" s="1094"/>
      <c r="B47" s="1094"/>
      <c r="C47" s="1109" t="s">
        <v>1048</v>
      </c>
      <c r="D47" s="1110">
        <v>0</v>
      </c>
      <c r="E47" s="1110">
        <v>0</v>
      </c>
      <c r="F47" s="1110">
        <v>0</v>
      </c>
      <c r="G47" s="1110">
        <v>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1054</v>
      </c>
      <c r="D49" s="1110">
        <v>0</v>
      </c>
      <c r="E49" s="1110">
        <v>0</v>
      </c>
      <c r="F49" s="1110">
        <v>0</v>
      </c>
      <c r="G49" s="1110">
        <v>0</v>
      </c>
      <c r="H49" s="1094"/>
      <c r="I49" s="1094"/>
      <c r="J49" s="1094"/>
      <c r="K49" s="1094"/>
    </row>
    <row r="50" spans="1:11" ht="14.1" customHeight="1" x14ac:dyDescent="0.25">
      <c r="A50" s="1094"/>
      <c r="B50" s="1094"/>
      <c r="C50" s="1109" t="s">
        <v>1048</v>
      </c>
      <c r="D50" s="1110">
        <v>0</v>
      </c>
      <c r="E50" s="1110">
        <v>0</v>
      </c>
      <c r="F50" s="1110">
        <v>0</v>
      </c>
      <c r="G50" s="1110">
        <v>0</v>
      </c>
      <c r="H50" s="1094"/>
      <c r="I50" s="1094"/>
      <c r="J50" s="1094"/>
      <c r="K50" s="1094"/>
    </row>
    <row r="51" spans="1:11" ht="14.1" customHeight="1" x14ac:dyDescent="0.25">
      <c r="A51" s="1094"/>
      <c r="B51" s="1094"/>
      <c r="C51" s="1109" t="s">
        <v>1049</v>
      </c>
      <c r="D51" s="1110">
        <v>0</v>
      </c>
      <c r="E51" s="1110">
        <v>0</v>
      </c>
      <c r="F51" s="1110">
        <v>0</v>
      </c>
      <c r="G51" s="1110">
        <v>0</v>
      </c>
      <c r="H51" s="1094"/>
      <c r="I51" s="1094"/>
      <c r="J51" s="1094"/>
      <c r="K51" s="1094"/>
    </row>
    <row r="52" spans="1:11" ht="14.1" customHeight="1" x14ac:dyDescent="0.25">
      <c r="A52" s="1094"/>
      <c r="B52" s="1094"/>
      <c r="C52" s="1109" t="s">
        <v>1055</v>
      </c>
      <c r="D52" s="1110">
        <v>0</v>
      </c>
      <c r="E52" s="1110">
        <v>0</v>
      </c>
      <c r="F52" s="1110">
        <v>0</v>
      </c>
      <c r="G52" s="1110">
        <v>0</v>
      </c>
      <c r="H52" s="1094"/>
      <c r="I52" s="1094"/>
      <c r="J52" s="1094"/>
      <c r="K52" s="1094"/>
    </row>
    <row r="53" spans="1:11" ht="14.1" customHeight="1" x14ac:dyDescent="0.25">
      <c r="A53" s="1094"/>
      <c r="B53" s="1094"/>
      <c r="C53" s="1109" t="s">
        <v>1048</v>
      </c>
      <c r="D53" s="1110">
        <v>0</v>
      </c>
      <c r="E53" s="1110">
        <v>0</v>
      </c>
      <c r="F53" s="1110">
        <v>0</v>
      </c>
      <c r="G53" s="1110">
        <v>0</v>
      </c>
      <c r="H53" s="1094"/>
      <c r="I53" s="1094"/>
      <c r="J53" s="1094"/>
      <c r="K53" s="1094"/>
    </row>
    <row r="54" spans="1:11" ht="14.1" customHeight="1" x14ac:dyDescent="0.25">
      <c r="A54" s="1094"/>
      <c r="B54" s="1094"/>
      <c r="C54" s="1109" t="s">
        <v>1049</v>
      </c>
      <c r="D54" s="1110">
        <v>0</v>
      </c>
      <c r="E54" s="1110">
        <v>0</v>
      </c>
      <c r="F54" s="1110">
        <v>0</v>
      </c>
      <c r="G54" s="1110">
        <v>0</v>
      </c>
      <c r="H54" s="1094"/>
      <c r="I54" s="1094"/>
      <c r="J54" s="1094"/>
      <c r="K54" s="1094"/>
    </row>
    <row r="55" spans="1:11" ht="14.1" customHeight="1" x14ac:dyDescent="0.25">
      <c r="A55" s="1094"/>
      <c r="B55" s="1094"/>
      <c r="C55" s="1109" t="s">
        <v>1056</v>
      </c>
      <c r="D55" s="1110">
        <v>0</v>
      </c>
      <c r="E55" s="1110">
        <v>0</v>
      </c>
      <c r="F55" s="1110">
        <v>0</v>
      </c>
      <c r="G55" s="1110">
        <v>0</v>
      </c>
      <c r="H55" s="1094"/>
      <c r="I55" s="1094"/>
      <c r="J55" s="1094"/>
      <c r="K55" s="1094"/>
    </row>
    <row r="56" spans="1:11" ht="14.1" customHeight="1" x14ac:dyDescent="0.25">
      <c r="A56" s="1094"/>
      <c r="B56" s="1094"/>
      <c r="C56" s="1109" t="s">
        <v>1048</v>
      </c>
      <c r="D56" s="1110">
        <v>0</v>
      </c>
      <c r="E56" s="1110">
        <v>0</v>
      </c>
      <c r="F56" s="1110">
        <v>0</v>
      </c>
      <c r="G56" s="1110">
        <v>0</v>
      </c>
      <c r="H56" s="1094"/>
      <c r="I56" s="1094"/>
      <c r="J56" s="1094"/>
      <c r="K56" s="1094"/>
    </row>
    <row r="57" spans="1:11" ht="14.1" customHeight="1" x14ac:dyDescent="0.25">
      <c r="A57" s="1094"/>
      <c r="B57" s="1094"/>
      <c r="C57" s="1109" t="s">
        <v>1057</v>
      </c>
      <c r="D57" s="1110">
        <v>0</v>
      </c>
      <c r="E57" s="1110">
        <v>0</v>
      </c>
      <c r="F57" s="1110">
        <v>0</v>
      </c>
      <c r="G57" s="1110">
        <v>0</v>
      </c>
      <c r="H57" s="1094"/>
      <c r="I57" s="1094"/>
      <c r="J57" s="1094"/>
      <c r="K57" s="1094"/>
    </row>
    <row r="58" spans="1:11" ht="14.1" customHeight="1" x14ac:dyDescent="0.25">
      <c r="A58" s="1094"/>
      <c r="B58" s="1094"/>
      <c r="C58" s="1109" t="s">
        <v>1058</v>
      </c>
      <c r="D58" s="1110">
        <v>0</v>
      </c>
      <c r="E58" s="1110">
        <v>0</v>
      </c>
      <c r="F58" s="1110">
        <v>0</v>
      </c>
      <c r="G58" s="1110">
        <v>0</v>
      </c>
      <c r="H58" s="1094"/>
      <c r="I58" s="1094"/>
      <c r="J58" s="1094"/>
      <c r="K58" s="1094"/>
    </row>
    <row r="59" spans="1:11" ht="14.1" customHeight="1" x14ac:dyDescent="0.25">
      <c r="A59" s="1094"/>
      <c r="B59" s="1094"/>
      <c r="C59" s="1109" t="s">
        <v>1059</v>
      </c>
      <c r="D59" s="1110">
        <v>0</v>
      </c>
      <c r="E59" s="1110">
        <v>0</v>
      </c>
      <c r="F59" s="1110">
        <v>0</v>
      </c>
      <c r="G59" s="1110">
        <v>0</v>
      </c>
      <c r="H59" s="1094"/>
      <c r="I59" s="1094"/>
      <c r="J59" s="1094"/>
      <c r="K59" s="1094"/>
    </row>
    <row r="60" spans="1:11" ht="14.1" customHeight="1" x14ac:dyDescent="0.25">
      <c r="A60" s="1094"/>
      <c r="B60" s="1094"/>
      <c r="C60" s="1109" t="s">
        <v>1060</v>
      </c>
      <c r="D60" s="1110">
        <v>0</v>
      </c>
      <c r="E60" s="1110">
        <v>0</v>
      </c>
      <c r="F60" s="1110">
        <v>0</v>
      </c>
      <c r="G60" s="1110">
        <v>0</v>
      </c>
      <c r="H60" s="1094"/>
      <c r="I60" s="1094"/>
      <c r="J60" s="1094"/>
      <c r="K60" s="1094"/>
    </row>
    <row r="61" spans="1:11" ht="14.1" customHeight="1" x14ac:dyDescent="0.25">
      <c r="A61" s="1094"/>
      <c r="B61" s="1094"/>
      <c r="C61" s="1109" t="s">
        <v>1061</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1057</v>
      </c>
      <c r="D63" s="1110">
        <v>0</v>
      </c>
      <c r="E63" s="1110">
        <v>0</v>
      </c>
      <c r="F63" s="1110">
        <v>0</v>
      </c>
      <c r="G63" s="1110">
        <v>0</v>
      </c>
      <c r="H63" s="1094"/>
      <c r="I63" s="1094"/>
      <c r="J63" s="1094"/>
      <c r="K63" s="1094"/>
    </row>
    <row r="64" spans="1:11" ht="14.1" customHeight="1" x14ac:dyDescent="0.25">
      <c r="A64" s="1094"/>
      <c r="B64" s="1094"/>
      <c r="C64" s="1109" t="s">
        <v>1058</v>
      </c>
      <c r="D64" s="1110">
        <v>0</v>
      </c>
      <c r="E64" s="1110">
        <v>0</v>
      </c>
      <c r="F64" s="1110">
        <v>0</v>
      </c>
      <c r="G64" s="1110">
        <v>0</v>
      </c>
      <c r="H64" s="1094"/>
      <c r="I64" s="1094"/>
      <c r="J64" s="1094"/>
      <c r="K64" s="1094"/>
    </row>
    <row r="65" spans="1:11" ht="14.1" customHeight="1" x14ac:dyDescent="0.25">
      <c r="A65" s="1094"/>
      <c r="B65" s="1094"/>
      <c r="C65" s="1109" t="s">
        <v>1059</v>
      </c>
      <c r="D65" s="1110">
        <v>0</v>
      </c>
      <c r="E65" s="1110">
        <v>0</v>
      </c>
      <c r="F65" s="1110">
        <v>0</v>
      </c>
      <c r="G65" s="1110">
        <v>0</v>
      </c>
      <c r="H65" s="1094"/>
      <c r="I65" s="1094"/>
      <c r="J65" s="1094"/>
      <c r="K65" s="1094"/>
    </row>
    <row r="66" spans="1:11" ht="14.1" customHeight="1" x14ac:dyDescent="0.25">
      <c r="A66" s="1094"/>
      <c r="B66" s="1094"/>
      <c r="C66" s="1109" t="s">
        <v>1060</v>
      </c>
      <c r="D66" s="1110">
        <v>0</v>
      </c>
      <c r="E66" s="1110">
        <v>0</v>
      </c>
      <c r="F66" s="1110">
        <v>0</v>
      </c>
      <c r="G66" s="1110">
        <v>0</v>
      </c>
      <c r="H66" s="1094"/>
      <c r="I66" s="1094"/>
      <c r="J66" s="1094"/>
      <c r="K66" s="1094"/>
    </row>
    <row r="67" spans="1:11" ht="14.1" customHeight="1" x14ac:dyDescent="0.25">
      <c r="A67" s="1094"/>
      <c r="B67" s="1094"/>
      <c r="C67" s="1109" t="s">
        <v>1062</v>
      </c>
      <c r="D67" s="1110">
        <v>0</v>
      </c>
      <c r="E67" s="1110">
        <v>0</v>
      </c>
      <c r="F67" s="1110">
        <v>0</v>
      </c>
      <c r="G67" s="1110">
        <v>0</v>
      </c>
      <c r="H67" s="1094"/>
      <c r="I67" s="1094"/>
      <c r="J67" s="1094"/>
      <c r="K67" s="1094"/>
    </row>
    <row r="68" spans="1:11" ht="14.1" customHeight="1" x14ac:dyDescent="0.25">
      <c r="A68" s="1094"/>
      <c r="B68" s="1094"/>
      <c r="C68" s="1109" t="s">
        <v>1048</v>
      </c>
      <c r="D68" s="1110">
        <v>0</v>
      </c>
      <c r="E68" s="1110">
        <v>0</v>
      </c>
      <c r="F68" s="1110">
        <v>0</v>
      </c>
      <c r="G68" s="1110">
        <v>0</v>
      </c>
      <c r="H68" s="1094"/>
      <c r="I68" s="1094"/>
      <c r="J68" s="1094"/>
      <c r="K68" s="1094"/>
    </row>
    <row r="69" spans="1:11" ht="14.1" customHeight="1" x14ac:dyDescent="0.25">
      <c r="A69" s="1094"/>
      <c r="B69" s="1094"/>
      <c r="C69" s="1109" t="s">
        <v>1057</v>
      </c>
      <c r="D69" s="1110">
        <v>0</v>
      </c>
      <c r="E69" s="1110">
        <v>0</v>
      </c>
      <c r="F69" s="1110">
        <v>0</v>
      </c>
      <c r="G69" s="1110">
        <v>0</v>
      </c>
      <c r="H69" s="1094"/>
      <c r="I69" s="1094"/>
      <c r="J69" s="1094"/>
      <c r="K69" s="1094"/>
    </row>
    <row r="70" spans="1:11" ht="14.1" customHeight="1" x14ac:dyDescent="0.25">
      <c r="A70" s="1094"/>
      <c r="B70" s="1094"/>
      <c r="C70" s="1109" t="s">
        <v>1058</v>
      </c>
      <c r="D70" s="1110">
        <v>0</v>
      </c>
      <c r="E70" s="1110">
        <v>0</v>
      </c>
      <c r="F70" s="1110">
        <v>0</v>
      </c>
      <c r="G70" s="1110">
        <v>0</v>
      </c>
      <c r="H70" s="1094"/>
      <c r="I70" s="1094"/>
      <c r="J70" s="1094"/>
      <c r="K70" s="1094"/>
    </row>
    <row r="71" spans="1:11" ht="14.1" customHeight="1" x14ac:dyDescent="0.25">
      <c r="A71" s="1094"/>
      <c r="B71" s="1094"/>
      <c r="C71" s="1109" t="s">
        <v>1059</v>
      </c>
      <c r="D71" s="1110">
        <v>0</v>
      </c>
      <c r="E71" s="1110">
        <v>0</v>
      </c>
      <c r="F71" s="1110">
        <v>0</v>
      </c>
      <c r="G71" s="1110">
        <v>0</v>
      </c>
      <c r="H71" s="1094"/>
      <c r="I71" s="1094"/>
      <c r="J71" s="1094"/>
      <c r="K71" s="1094"/>
    </row>
    <row r="72" spans="1:11" ht="14.1" customHeight="1" x14ac:dyDescent="0.25">
      <c r="A72" s="1094"/>
      <c r="B72" s="1094"/>
      <c r="C72" s="1109" t="s">
        <v>1060</v>
      </c>
      <c r="D72" s="1110">
        <v>0</v>
      </c>
      <c r="E72" s="1110">
        <v>0</v>
      </c>
      <c r="F72" s="1110">
        <v>0</v>
      </c>
      <c r="G72" s="1110">
        <v>0</v>
      </c>
      <c r="H72" s="1094"/>
      <c r="I72" s="1094"/>
      <c r="J72" s="1094"/>
      <c r="K72" s="1094"/>
    </row>
    <row r="73" spans="1:11" ht="14.1" customHeight="1" x14ac:dyDescent="0.25">
      <c r="A73" s="1094"/>
      <c r="B73" s="1094"/>
      <c r="C73" s="1109" t="s">
        <v>1063</v>
      </c>
      <c r="D73" s="1110">
        <v>0</v>
      </c>
      <c r="E73" s="1110">
        <v>0</v>
      </c>
      <c r="F73" s="1110">
        <v>0</v>
      </c>
      <c r="G73" s="1110">
        <v>0</v>
      </c>
      <c r="H73" s="1094"/>
      <c r="I73" s="1094"/>
      <c r="J73" s="1094"/>
      <c r="K73" s="1094"/>
    </row>
    <row r="74" spans="1:11" ht="14.1" customHeight="1" x14ac:dyDescent="0.25">
      <c r="A74" s="1094"/>
      <c r="B74" s="1094"/>
      <c r="C74" s="1109" t="s">
        <v>1064</v>
      </c>
      <c r="D74" s="1110">
        <v>0</v>
      </c>
      <c r="E74" s="1110">
        <v>0</v>
      </c>
      <c r="F74" s="1110">
        <v>0</v>
      </c>
      <c r="G74" s="1110">
        <v>0</v>
      </c>
      <c r="H74" s="1094"/>
      <c r="I74" s="1094"/>
      <c r="J74" s="1094"/>
      <c r="K74" s="1094"/>
    </row>
    <row r="75" spans="1:11" ht="14.1" customHeight="1" x14ac:dyDescent="0.25">
      <c r="A75" s="1094"/>
      <c r="B75" s="1094"/>
      <c r="C75" s="1111" t="s">
        <v>572</v>
      </c>
      <c r="D75" s="1110">
        <v>0</v>
      </c>
      <c r="E75" s="1110">
        <v>679000000</v>
      </c>
      <c r="F75" s="1110">
        <v>669000000</v>
      </c>
      <c r="G75" s="1110">
        <v>669000000</v>
      </c>
      <c r="H75" s="1094"/>
      <c r="I75" s="1094"/>
      <c r="J75" s="1094"/>
      <c r="K75" s="1094"/>
    </row>
    <row r="76" spans="1:11" ht="14.1" customHeight="1" x14ac:dyDescent="0.25">
      <c r="A76" s="1094"/>
      <c r="B76" s="1094"/>
      <c r="C76" s="1234" t="s">
        <v>51</v>
      </c>
      <c r="D76" s="1235"/>
      <c r="E76" s="1235"/>
      <c r="F76" s="1235"/>
      <c r="G76" s="1235"/>
      <c r="H76" s="1094"/>
      <c r="I76" s="1094"/>
      <c r="J76" s="1094"/>
      <c r="K76" s="1094"/>
    </row>
    <row r="77" spans="1:11" ht="14.1" customHeight="1" x14ac:dyDescent="0.25">
      <c r="A77" s="1094"/>
      <c r="B77" s="1094"/>
      <c r="C77" s="1102" t="s">
        <v>2308</v>
      </c>
      <c r="D77" s="1234" t="s">
        <v>2309</v>
      </c>
      <c r="E77" s="1235"/>
      <c r="F77" s="1235"/>
      <c r="G77" s="1235"/>
      <c r="H77" s="1094"/>
      <c r="I77" s="1094"/>
      <c r="J77" s="1094"/>
      <c r="K77" s="1094"/>
    </row>
    <row r="78" spans="1:11" ht="14.1" customHeight="1" x14ac:dyDescent="0.25">
      <c r="A78" s="1094"/>
      <c r="B78" s="1094"/>
      <c r="C78" s="1103" t="s">
        <v>1022</v>
      </c>
      <c r="D78" s="1232" t="s">
        <v>2310</v>
      </c>
      <c r="E78" s="1233"/>
      <c r="F78" s="1233"/>
      <c r="G78" s="1233"/>
      <c r="H78" s="1094"/>
      <c r="I78" s="1094"/>
      <c r="J78" s="1094"/>
      <c r="K78" s="1094"/>
    </row>
    <row r="79" spans="1:11" ht="14.1" customHeight="1" x14ac:dyDescent="0.25">
      <c r="A79" s="1094"/>
      <c r="B79" s="1094"/>
      <c r="C79" s="1104" t="s">
        <v>1024</v>
      </c>
      <c r="D79" s="1230" t="s">
        <v>2311</v>
      </c>
      <c r="E79" s="1231"/>
      <c r="F79" s="1231"/>
      <c r="G79" s="1231"/>
      <c r="H79" s="1094"/>
      <c r="I79" s="1094"/>
      <c r="J79" s="1094"/>
      <c r="K79" s="1094"/>
    </row>
    <row r="80" spans="1:11" ht="14.1" customHeight="1" x14ac:dyDescent="0.25">
      <c r="A80" s="1094"/>
      <c r="B80" s="1094"/>
      <c r="C80" s="1104" t="s">
        <v>31</v>
      </c>
      <c r="D80" s="1230" t="s">
        <v>2312</v>
      </c>
      <c r="E80" s="1231"/>
      <c r="F80" s="1231"/>
      <c r="G80" s="1231"/>
      <c r="H80" s="1094"/>
      <c r="I80" s="1094"/>
      <c r="J80" s="1094"/>
      <c r="K80" s="1094"/>
    </row>
    <row r="81" spans="1:11" ht="15" customHeight="1" x14ac:dyDescent="0.25">
      <c r="A81" s="1094"/>
      <c r="B81" s="1094"/>
      <c r="C81" s="1105"/>
      <c r="D81" s="1106">
        <v>2024</v>
      </c>
      <c r="E81" s="1106">
        <v>2025</v>
      </c>
      <c r="F81" s="1106">
        <v>2026</v>
      </c>
      <c r="G81" s="1106">
        <v>2027</v>
      </c>
      <c r="H81" s="1094"/>
      <c r="I81" s="1094"/>
      <c r="J81" s="1094"/>
      <c r="K81" s="1094"/>
    </row>
    <row r="82" spans="1:11" ht="15" customHeight="1" x14ac:dyDescent="0.25">
      <c r="A82" s="1094"/>
      <c r="B82" s="1094"/>
      <c r="C82" s="1107"/>
      <c r="D82" s="1108" t="s">
        <v>13</v>
      </c>
      <c r="E82" s="1108" t="s">
        <v>14</v>
      </c>
      <c r="F82" s="1108" t="s">
        <v>14</v>
      </c>
      <c r="G82" s="1108" t="s">
        <v>14</v>
      </c>
      <c r="H82" s="1094"/>
      <c r="I82" s="1094"/>
      <c r="J82" s="1094"/>
      <c r="K82" s="1094"/>
    </row>
    <row r="83" spans="1:11" ht="14.1" customHeight="1" x14ac:dyDescent="0.25">
      <c r="A83" s="1094"/>
      <c r="B83" s="1094"/>
      <c r="C83" s="1097" t="s">
        <v>33</v>
      </c>
      <c r="D83" s="1101" t="s">
        <v>2313</v>
      </c>
      <c r="E83" s="1101" t="s">
        <v>2314</v>
      </c>
      <c r="F83" s="1101" t="s">
        <v>2314</v>
      </c>
      <c r="G83" s="1101" t="s">
        <v>1481</v>
      </c>
      <c r="H83" s="1094"/>
      <c r="I83" s="1094"/>
      <c r="J83" s="1094"/>
      <c r="K83" s="1094"/>
    </row>
    <row r="84" spans="1:11" ht="14.1" customHeight="1" x14ac:dyDescent="0.25">
      <c r="A84" s="1094"/>
      <c r="B84" s="1094"/>
      <c r="C84" s="1097" t="s">
        <v>1029</v>
      </c>
      <c r="D84" s="1101" t="s">
        <v>2315</v>
      </c>
      <c r="E84" s="1101" t="s">
        <v>2316</v>
      </c>
      <c r="F84" s="1101" t="s">
        <v>2316</v>
      </c>
      <c r="G84" s="1101" t="s">
        <v>2081</v>
      </c>
      <c r="H84" s="1094"/>
      <c r="I84" s="1094"/>
      <c r="J84" s="1094"/>
      <c r="K84" s="1094"/>
    </row>
    <row r="85" spans="1:11" ht="14.1" customHeight="1" x14ac:dyDescent="0.25">
      <c r="A85" s="1094"/>
      <c r="B85" s="1094"/>
      <c r="C85" s="1097" t="s">
        <v>1032</v>
      </c>
      <c r="D85" s="1101" t="s">
        <v>2317</v>
      </c>
      <c r="E85" s="1101" t="s">
        <v>2318</v>
      </c>
      <c r="F85" s="1101" t="s">
        <v>2318</v>
      </c>
      <c r="G85" s="1101" t="s">
        <v>1964</v>
      </c>
      <c r="H85" s="1094"/>
      <c r="I85" s="1094"/>
      <c r="J85" s="1094"/>
      <c r="K85" s="1094"/>
    </row>
    <row r="86" spans="1:11" ht="14.1" customHeight="1" x14ac:dyDescent="0.25">
      <c r="A86" s="1094"/>
      <c r="B86" s="1094"/>
      <c r="C86" s="1097" t="s">
        <v>1037</v>
      </c>
      <c r="D86" s="1101" t="s">
        <v>1038</v>
      </c>
      <c r="E86" s="1101" t="s">
        <v>2319</v>
      </c>
      <c r="F86" s="1101" t="s">
        <v>1039</v>
      </c>
      <c r="G86" s="1101" t="s">
        <v>2042</v>
      </c>
      <c r="H86" s="1094"/>
      <c r="I86" s="1094"/>
      <c r="J86" s="1094"/>
      <c r="K86" s="1094"/>
    </row>
    <row r="87" spans="1:11" ht="14.1" customHeight="1" x14ac:dyDescent="0.25">
      <c r="A87" s="1094"/>
      <c r="B87" s="1094"/>
      <c r="C87" s="1097" t="s">
        <v>1042</v>
      </c>
      <c r="D87" s="1101" t="s">
        <v>1038</v>
      </c>
      <c r="E87" s="1101" t="s">
        <v>1265</v>
      </c>
      <c r="F87" s="1101" t="s">
        <v>1039</v>
      </c>
      <c r="G87" s="1101" t="s">
        <v>1345</v>
      </c>
      <c r="H87" s="1094"/>
      <c r="I87" s="1094"/>
      <c r="J87" s="1094"/>
      <c r="K87" s="1094"/>
    </row>
    <row r="88" spans="1:11" ht="14.1" customHeight="1" x14ac:dyDescent="0.25">
      <c r="A88" s="1094"/>
      <c r="B88" s="1094"/>
      <c r="C88" s="1097" t="s">
        <v>39</v>
      </c>
      <c r="D88" s="1101" t="s">
        <v>1038</v>
      </c>
      <c r="E88" s="1101" t="s">
        <v>2320</v>
      </c>
      <c r="F88" s="1101" t="s">
        <v>1039</v>
      </c>
      <c r="G88" s="1101" t="s">
        <v>2321</v>
      </c>
      <c r="H88" s="1094"/>
      <c r="I88" s="1094"/>
      <c r="J88" s="1094"/>
      <c r="K88" s="1094"/>
    </row>
    <row r="89" spans="1:11" ht="14.1" customHeight="1" x14ac:dyDescent="0.25">
      <c r="A89" s="1094"/>
      <c r="B89" s="1094"/>
      <c r="C89" s="1228" t="s">
        <v>1046</v>
      </c>
      <c r="D89" s="1229"/>
      <c r="E89" s="1229"/>
      <c r="F89" s="1229"/>
      <c r="G89" s="1229"/>
      <c r="H89" s="1094"/>
      <c r="I89" s="1094"/>
      <c r="J89" s="1094"/>
      <c r="K89" s="1094"/>
    </row>
    <row r="90" spans="1:11" ht="14.1" customHeight="1" x14ac:dyDescent="0.25">
      <c r="A90" s="1094"/>
      <c r="B90" s="1094"/>
      <c r="C90" s="1105"/>
      <c r="D90" s="1106">
        <v>2024</v>
      </c>
      <c r="E90" s="1106">
        <v>2025</v>
      </c>
      <c r="F90" s="1106">
        <v>2026</v>
      </c>
      <c r="G90" s="1106">
        <v>2027</v>
      </c>
      <c r="H90" s="1094"/>
      <c r="I90" s="1094"/>
      <c r="J90" s="1094"/>
      <c r="K90" s="1094"/>
    </row>
    <row r="91" spans="1:11" ht="14.1" customHeight="1" x14ac:dyDescent="0.25">
      <c r="A91" s="1094"/>
      <c r="B91" s="1094"/>
      <c r="C91" s="1107"/>
      <c r="D91" s="1108" t="s">
        <v>13</v>
      </c>
      <c r="E91" s="1108" t="s">
        <v>14</v>
      </c>
      <c r="F91" s="1108" t="s">
        <v>14</v>
      </c>
      <c r="G91" s="1108" t="s">
        <v>14</v>
      </c>
      <c r="H91" s="1094"/>
      <c r="I91" s="1094"/>
      <c r="J91" s="1094"/>
      <c r="K91" s="1094"/>
    </row>
    <row r="92" spans="1:11" ht="14.1" customHeight="1" x14ac:dyDescent="0.25">
      <c r="A92" s="1094"/>
      <c r="B92" s="1094"/>
      <c r="C92" s="1109" t="s">
        <v>1047</v>
      </c>
      <c r="D92" s="1110">
        <v>0</v>
      </c>
      <c r="E92" s="1110">
        <v>0</v>
      </c>
      <c r="F92" s="1110">
        <v>0</v>
      </c>
      <c r="G92" s="1110">
        <v>0</v>
      </c>
      <c r="H92" s="1094"/>
      <c r="I92" s="1094"/>
      <c r="J92" s="1094"/>
      <c r="K92" s="1094"/>
    </row>
    <row r="93" spans="1:11" ht="14.1" customHeight="1" x14ac:dyDescent="0.25">
      <c r="A93" s="1094"/>
      <c r="B93" s="1094"/>
      <c r="C93" s="1109" t="s">
        <v>1048</v>
      </c>
      <c r="D93" s="1110">
        <v>0</v>
      </c>
      <c r="E93" s="1110">
        <v>0</v>
      </c>
      <c r="F93" s="1110">
        <v>0</v>
      </c>
      <c r="G93" s="1110">
        <v>0</v>
      </c>
      <c r="H93" s="1094"/>
      <c r="I93" s="1094"/>
      <c r="J93" s="1094"/>
      <c r="K93" s="1094"/>
    </row>
    <row r="94" spans="1:11" ht="14.1" customHeight="1" x14ac:dyDescent="0.25">
      <c r="A94" s="1094"/>
      <c r="B94" s="1094"/>
      <c r="C94" s="1109" t="s">
        <v>1049</v>
      </c>
      <c r="D94" s="1110">
        <v>0</v>
      </c>
      <c r="E94" s="1110">
        <v>0</v>
      </c>
      <c r="F94" s="1110">
        <v>0</v>
      </c>
      <c r="G94" s="1110">
        <v>0</v>
      </c>
      <c r="H94" s="1094"/>
      <c r="I94" s="1094"/>
      <c r="J94" s="1094"/>
      <c r="K94" s="1094"/>
    </row>
    <row r="95" spans="1:11" ht="14.1" customHeight="1" x14ac:dyDescent="0.25">
      <c r="A95" s="1094"/>
      <c r="B95" s="1094"/>
      <c r="C95" s="1109" t="s">
        <v>1050</v>
      </c>
      <c r="D95" s="1110">
        <v>0</v>
      </c>
      <c r="E95" s="1110">
        <v>0</v>
      </c>
      <c r="F95" s="1110">
        <v>0</v>
      </c>
      <c r="G95" s="1110">
        <v>0</v>
      </c>
      <c r="H95" s="1094"/>
      <c r="I95" s="1094"/>
      <c r="J95" s="1094"/>
      <c r="K95" s="1094"/>
    </row>
    <row r="96" spans="1:11" ht="14.1" customHeight="1" x14ac:dyDescent="0.25">
      <c r="A96" s="1094"/>
      <c r="B96" s="1094"/>
      <c r="C96" s="1109" t="s">
        <v>1048</v>
      </c>
      <c r="D96" s="1110">
        <v>0</v>
      </c>
      <c r="E96" s="1110">
        <v>0</v>
      </c>
      <c r="F96" s="1110">
        <v>0</v>
      </c>
      <c r="G96" s="1110">
        <v>0</v>
      </c>
      <c r="H96" s="1094"/>
      <c r="I96" s="1094"/>
      <c r="J96" s="1094"/>
      <c r="K96" s="1094"/>
    </row>
    <row r="97" spans="1:11" ht="14.1" customHeight="1" x14ac:dyDescent="0.25">
      <c r="A97" s="1094"/>
      <c r="B97" s="1094"/>
      <c r="C97" s="1109" t="s">
        <v>1049</v>
      </c>
      <c r="D97" s="1110">
        <v>0</v>
      </c>
      <c r="E97" s="1110">
        <v>0</v>
      </c>
      <c r="F97" s="1110">
        <v>0</v>
      </c>
      <c r="G97" s="1110">
        <v>0</v>
      </c>
      <c r="H97" s="1094"/>
      <c r="I97" s="1094"/>
      <c r="J97" s="1094"/>
      <c r="K97" s="1094"/>
    </row>
    <row r="98" spans="1:11" ht="14.1" customHeight="1" x14ac:dyDescent="0.25">
      <c r="A98" s="1094"/>
      <c r="B98" s="1094"/>
      <c r="C98" s="1109" t="s">
        <v>1051</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1052</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1053</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1054</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1055</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1056</v>
      </c>
      <c r="D113" s="1110">
        <v>0</v>
      </c>
      <c r="E113" s="1110">
        <v>0</v>
      </c>
      <c r="F113" s="1110">
        <v>0</v>
      </c>
      <c r="G113" s="1110">
        <v>0</v>
      </c>
      <c r="H113" s="1094"/>
      <c r="I113" s="1094"/>
      <c r="J113" s="1094"/>
      <c r="K113" s="1094"/>
    </row>
    <row r="114" spans="1:11" ht="14.1" customHeight="1" x14ac:dyDescent="0.25">
      <c r="A114" s="1094"/>
      <c r="B114" s="1094"/>
      <c r="C114" s="1109" t="s">
        <v>1048</v>
      </c>
      <c r="D114" s="1110">
        <v>0</v>
      </c>
      <c r="E114" s="1110">
        <v>0</v>
      </c>
      <c r="F114" s="1110">
        <v>0</v>
      </c>
      <c r="G114" s="1110">
        <v>0</v>
      </c>
      <c r="H114" s="1094"/>
      <c r="I114" s="1094"/>
      <c r="J114" s="1094"/>
      <c r="K114" s="1094"/>
    </row>
    <row r="115" spans="1:11" ht="14.1" customHeight="1" x14ac:dyDescent="0.25">
      <c r="A115" s="1094"/>
      <c r="B115" s="1094"/>
      <c r="C115" s="1109" t="s">
        <v>1057</v>
      </c>
      <c r="D115" s="1110">
        <v>0</v>
      </c>
      <c r="E115" s="1110">
        <v>0</v>
      </c>
      <c r="F115" s="1110">
        <v>0</v>
      </c>
      <c r="G115" s="1110">
        <v>0</v>
      </c>
      <c r="H115" s="1094"/>
      <c r="I115" s="1094"/>
      <c r="J115" s="1094"/>
      <c r="K115" s="1094"/>
    </row>
    <row r="116" spans="1:11" ht="14.1" customHeight="1" x14ac:dyDescent="0.25">
      <c r="A116" s="1094"/>
      <c r="B116" s="1094"/>
      <c r="C116" s="1109" t="s">
        <v>1058</v>
      </c>
      <c r="D116" s="1110">
        <v>0</v>
      </c>
      <c r="E116" s="1110">
        <v>0</v>
      </c>
      <c r="F116" s="1110">
        <v>0</v>
      </c>
      <c r="G116" s="1110">
        <v>0</v>
      </c>
      <c r="H116" s="1094"/>
      <c r="I116" s="1094"/>
      <c r="J116" s="1094"/>
      <c r="K116" s="1094"/>
    </row>
    <row r="117" spans="1:11" ht="14.1" customHeight="1" x14ac:dyDescent="0.25">
      <c r="A117" s="1094"/>
      <c r="B117" s="1094"/>
      <c r="C117" s="1109" t="s">
        <v>1059</v>
      </c>
      <c r="D117" s="1110">
        <v>0</v>
      </c>
      <c r="E117" s="1110">
        <v>0</v>
      </c>
      <c r="F117" s="1110">
        <v>0</v>
      </c>
      <c r="G117" s="1110">
        <v>0</v>
      </c>
      <c r="H117" s="1094"/>
      <c r="I117" s="1094"/>
      <c r="J117" s="1094"/>
      <c r="K117" s="1094"/>
    </row>
    <row r="118" spans="1:11" ht="14.1" customHeight="1" x14ac:dyDescent="0.25">
      <c r="A118" s="1094"/>
      <c r="B118" s="1094"/>
      <c r="C118" s="1109" t="s">
        <v>1060</v>
      </c>
      <c r="D118" s="1110">
        <v>0</v>
      </c>
      <c r="E118" s="1110">
        <v>0</v>
      </c>
      <c r="F118" s="1110">
        <v>0</v>
      </c>
      <c r="G118" s="1110">
        <v>0</v>
      </c>
      <c r="H118" s="1094"/>
      <c r="I118" s="1094"/>
      <c r="J118" s="1094"/>
      <c r="K118" s="1094"/>
    </row>
    <row r="119" spans="1:11" ht="14.1" customHeight="1" x14ac:dyDescent="0.25">
      <c r="A119" s="1094"/>
      <c r="B119" s="1094"/>
      <c r="C119" s="1109" t="s">
        <v>1061</v>
      </c>
      <c r="D119" s="1110">
        <v>0</v>
      </c>
      <c r="E119" s="1110">
        <v>7000000</v>
      </c>
      <c r="F119" s="1110">
        <v>7000000</v>
      </c>
      <c r="G119" s="1110">
        <v>5000000</v>
      </c>
      <c r="H119" s="1094"/>
      <c r="I119" s="1094"/>
      <c r="J119" s="1094"/>
      <c r="K119" s="1094"/>
    </row>
    <row r="120" spans="1:11" ht="14.1" customHeight="1" x14ac:dyDescent="0.25">
      <c r="A120" s="1094"/>
      <c r="B120" s="1094"/>
      <c r="C120" s="1109" t="s">
        <v>1048</v>
      </c>
      <c r="D120" s="1110">
        <v>0</v>
      </c>
      <c r="E120" s="1110">
        <v>7000000</v>
      </c>
      <c r="F120" s="1110">
        <v>7000000</v>
      </c>
      <c r="G120" s="1110">
        <v>5000000</v>
      </c>
      <c r="H120" s="1094"/>
      <c r="I120" s="1094"/>
      <c r="J120" s="1094"/>
      <c r="K120" s="1094"/>
    </row>
    <row r="121" spans="1:11" ht="14.1" customHeight="1" x14ac:dyDescent="0.25">
      <c r="A121" s="1094"/>
      <c r="B121" s="1094"/>
      <c r="C121" s="1109" t="s">
        <v>1057</v>
      </c>
      <c r="D121" s="1110">
        <v>0</v>
      </c>
      <c r="E121" s="1110">
        <v>0</v>
      </c>
      <c r="F121" s="1110">
        <v>0</v>
      </c>
      <c r="G121" s="1110">
        <v>0</v>
      </c>
      <c r="H121" s="1094"/>
      <c r="I121" s="1094"/>
      <c r="J121" s="1094"/>
      <c r="K121" s="1094"/>
    </row>
    <row r="122" spans="1:11" ht="14.1" customHeight="1" x14ac:dyDescent="0.25">
      <c r="A122" s="1094"/>
      <c r="B122" s="1094"/>
      <c r="C122" s="1109" t="s">
        <v>1058</v>
      </c>
      <c r="D122" s="1110">
        <v>0</v>
      </c>
      <c r="E122" s="1110">
        <v>0</v>
      </c>
      <c r="F122" s="1110">
        <v>0</v>
      </c>
      <c r="G122" s="1110">
        <v>0</v>
      </c>
      <c r="H122" s="1094"/>
      <c r="I122" s="1094"/>
      <c r="J122" s="1094"/>
      <c r="K122" s="1094"/>
    </row>
    <row r="123" spans="1:11" ht="14.1" customHeight="1" x14ac:dyDescent="0.25">
      <c r="A123" s="1094"/>
      <c r="B123" s="1094"/>
      <c r="C123" s="1109" t="s">
        <v>1059</v>
      </c>
      <c r="D123" s="1110">
        <v>0</v>
      </c>
      <c r="E123" s="1110">
        <v>0</v>
      </c>
      <c r="F123" s="1110">
        <v>0</v>
      </c>
      <c r="G123" s="1110">
        <v>0</v>
      </c>
      <c r="H123" s="1094"/>
      <c r="I123" s="1094"/>
      <c r="J123" s="1094"/>
      <c r="K123" s="1094"/>
    </row>
    <row r="124" spans="1:11" ht="14.1" customHeight="1" x14ac:dyDescent="0.25">
      <c r="A124" s="1094"/>
      <c r="B124" s="1094"/>
      <c r="C124" s="1109" t="s">
        <v>1060</v>
      </c>
      <c r="D124" s="1110">
        <v>0</v>
      </c>
      <c r="E124" s="1110">
        <v>0</v>
      </c>
      <c r="F124" s="1110">
        <v>0</v>
      </c>
      <c r="G124" s="1110">
        <v>0</v>
      </c>
      <c r="H124" s="1094"/>
      <c r="I124" s="1094"/>
      <c r="J124" s="1094"/>
      <c r="K124" s="1094"/>
    </row>
    <row r="125" spans="1:11" ht="14.1" customHeight="1" x14ac:dyDescent="0.25">
      <c r="A125" s="1094"/>
      <c r="B125" s="1094"/>
      <c r="C125" s="1109" t="s">
        <v>1062</v>
      </c>
      <c r="D125" s="1110">
        <v>0</v>
      </c>
      <c r="E125" s="1110">
        <v>0</v>
      </c>
      <c r="F125" s="1110">
        <v>0</v>
      </c>
      <c r="G125" s="1110">
        <v>0</v>
      </c>
      <c r="H125" s="1094"/>
      <c r="I125" s="1094"/>
      <c r="J125" s="1094"/>
      <c r="K125" s="1094"/>
    </row>
    <row r="126" spans="1:11" ht="14.1" customHeight="1" x14ac:dyDescent="0.25">
      <c r="A126" s="1094"/>
      <c r="B126" s="1094"/>
      <c r="C126" s="1109" t="s">
        <v>1048</v>
      </c>
      <c r="D126" s="1110">
        <v>0</v>
      </c>
      <c r="E126" s="1110">
        <v>0</v>
      </c>
      <c r="F126" s="1110">
        <v>0</v>
      </c>
      <c r="G126" s="1110">
        <v>0</v>
      </c>
      <c r="H126" s="1094"/>
      <c r="I126" s="1094"/>
      <c r="J126" s="1094"/>
      <c r="K126" s="1094"/>
    </row>
    <row r="127" spans="1:11" ht="14.1" customHeight="1" x14ac:dyDescent="0.25">
      <c r="A127" s="1094"/>
      <c r="B127" s="1094"/>
      <c r="C127" s="1109" t="s">
        <v>1057</v>
      </c>
      <c r="D127" s="1110">
        <v>0</v>
      </c>
      <c r="E127" s="1110">
        <v>0</v>
      </c>
      <c r="F127" s="1110">
        <v>0</v>
      </c>
      <c r="G127" s="1110">
        <v>0</v>
      </c>
      <c r="H127" s="1094"/>
      <c r="I127" s="1094"/>
      <c r="J127" s="1094"/>
      <c r="K127" s="1094"/>
    </row>
    <row r="128" spans="1:11" ht="14.1" customHeight="1" x14ac:dyDescent="0.25">
      <c r="A128" s="1094"/>
      <c r="B128" s="1094"/>
      <c r="C128" s="1109" t="s">
        <v>1058</v>
      </c>
      <c r="D128" s="1110">
        <v>0</v>
      </c>
      <c r="E128" s="1110">
        <v>0</v>
      </c>
      <c r="F128" s="1110">
        <v>0</v>
      </c>
      <c r="G128" s="1110">
        <v>0</v>
      </c>
      <c r="H128" s="1094"/>
      <c r="I128" s="1094"/>
      <c r="J128" s="1094"/>
      <c r="K128" s="1094"/>
    </row>
    <row r="129" spans="1:11" ht="14.1" customHeight="1" x14ac:dyDescent="0.25">
      <c r="A129" s="1094"/>
      <c r="B129" s="1094"/>
      <c r="C129" s="1109" t="s">
        <v>1059</v>
      </c>
      <c r="D129" s="1110">
        <v>0</v>
      </c>
      <c r="E129" s="1110">
        <v>0</v>
      </c>
      <c r="F129" s="1110">
        <v>0</v>
      </c>
      <c r="G129" s="1110">
        <v>0</v>
      </c>
      <c r="H129" s="1094"/>
      <c r="I129" s="1094"/>
      <c r="J129" s="1094"/>
      <c r="K129" s="1094"/>
    </row>
    <row r="130" spans="1:11" ht="14.1" customHeight="1" x14ac:dyDescent="0.25">
      <c r="A130" s="1094"/>
      <c r="B130" s="1094"/>
      <c r="C130" s="1109" t="s">
        <v>1060</v>
      </c>
      <c r="D130" s="1110">
        <v>0</v>
      </c>
      <c r="E130" s="1110">
        <v>0</v>
      </c>
      <c r="F130" s="1110">
        <v>0</v>
      </c>
      <c r="G130" s="1110">
        <v>0</v>
      </c>
      <c r="H130" s="1094"/>
      <c r="I130" s="1094"/>
      <c r="J130" s="1094"/>
      <c r="K130" s="1094"/>
    </row>
    <row r="131" spans="1:11" ht="14.1" customHeight="1" x14ac:dyDescent="0.25">
      <c r="A131" s="1094"/>
      <c r="B131" s="1094"/>
      <c r="C131" s="1109" t="s">
        <v>1063</v>
      </c>
      <c r="D131" s="1110">
        <v>0</v>
      </c>
      <c r="E131" s="1110">
        <v>0</v>
      </c>
      <c r="F131" s="1110">
        <v>0</v>
      </c>
      <c r="G131" s="1110">
        <v>0</v>
      </c>
      <c r="H131" s="1094"/>
      <c r="I131" s="1094"/>
      <c r="J131" s="1094"/>
      <c r="K131" s="1094"/>
    </row>
    <row r="132" spans="1:11" ht="14.1" customHeight="1" x14ac:dyDescent="0.25">
      <c r="A132" s="1094"/>
      <c r="B132" s="1094"/>
      <c r="C132" s="1109" t="s">
        <v>1064</v>
      </c>
      <c r="D132" s="1110">
        <v>0</v>
      </c>
      <c r="E132" s="1110">
        <v>0</v>
      </c>
      <c r="F132" s="1110">
        <v>0</v>
      </c>
      <c r="G132" s="1110">
        <v>0</v>
      </c>
      <c r="H132" s="1094"/>
      <c r="I132" s="1094"/>
      <c r="J132" s="1094"/>
      <c r="K132" s="1094"/>
    </row>
    <row r="133" spans="1:11" ht="14.1" customHeight="1" x14ac:dyDescent="0.25">
      <c r="A133" s="1094"/>
      <c r="B133" s="1094"/>
      <c r="C133" s="1111" t="s">
        <v>572</v>
      </c>
      <c r="D133" s="1110">
        <v>0</v>
      </c>
      <c r="E133" s="1110">
        <v>7000000</v>
      </c>
      <c r="F133" s="1110">
        <v>7000000</v>
      </c>
      <c r="G133" s="1110">
        <v>5000000</v>
      </c>
      <c r="H133" s="1094"/>
      <c r="I133" s="1094"/>
      <c r="J133" s="1094"/>
      <c r="K133" s="1094"/>
    </row>
    <row r="134" spans="1:11" ht="14.1" customHeight="1" x14ac:dyDescent="0.25">
      <c r="A134" s="1094"/>
      <c r="B134" s="1094"/>
      <c r="C134" s="1103" t="s">
        <v>1022</v>
      </c>
      <c r="D134" s="1232" t="s">
        <v>2322</v>
      </c>
      <c r="E134" s="1233"/>
      <c r="F134" s="1233"/>
      <c r="G134" s="1233"/>
      <c r="H134" s="1094"/>
      <c r="I134" s="1094"/>
      <c r="J134" s="1094"/>
      <c r="K134" s="1094"/>
    </row>
    <row r="135" spans="1:11" ht="14.1" customHeight="1" x14ac:dyDescent="0.25">
      <c r="A135" s="1094"/>
      <c r="B135" s="1094"/>
      <c r="C135" s="1104" t="s">
        <v>1024</v>
      </c>
      <c r="D135" s="1230" t="s">
        <v>2323</v>
      </c>
      <c r="E135" s="1231"/>
      <c r="F135" s="1231"/>
      <c r="G135" s="1231"/>
      <c r="H135" s="1094"/>
      <c r="I135" s="1094"/>
      <c r="J135" s="1094"/>
      <c r="K135" s="1094"/>
    </row>
    <row r="136" spans="1:11" ht="14.1" customHeight="1" x14ac:dyDescent="0.25">
      <c r="A136" s="1094"/>
      <c r="B136" s="1094"/>
      <c r="C136" s="1104" t="s">
        <v>31</v>
      </c>
      <c r="D136" s="1230" t="s">
        <v>2312</v>
      </c>
      <c r="E136" s="1231"/>
      <c r="F136" s="1231"/>
      <c r="G136" s="1231"/>
      <c r="H136" s="1094"/>
      <c r="I136" s="1094"/>
      <c r="J136" s="1094"/>
      <c r="K136" s="1094"/>
    </row>
    <row r="137" spans="1:11" ht="15" customHeight="1" x14ac:dyDescent="0.25">
      <c r="A137" s="1094"/>
      <c r="B137" s="1094"/>
      <c r="C137" s="1105"/>
      <c r="D137" s="1106">
        <v>2024</v>
      </c>
      <c r="E137" s="1106">
        <v>2025</v>
      </c>
      <c r="F137" s="1106">
        <v>2026</v>
      </c>
      <c r="G137" s="1106">
        <v>2027</v>
      </c>
      <c r="H137" s="1094"/>
      <c r="I137" s="1094"/>
      <c r="J137" s="1094"/>
      <c r="K137" s="1094"/>
    </row>
    <row r="138" spans="1:11" ht="15" customHeight="1" x14ac:dyDescent="0.25">
      <c r="A138" s="1094"/>
      <c r="B138" s="1094"/>
      <c r="C138" s="1107"/>
      <c r="D138" s="1108" t="s">
        <v>13</v>
      </c>
      <c r="E138" s="1108" t="s">
        <v>14</v>
      </c>
      <c r="F138" s="1108" t="s">
        <v>14</v>
      </c>
      <c r="G138" s="1108" t="s">
        <v>14</v>
      </c>
      <c r="H138" s="1094"/>
      <c r="I138" s="1094"/>
      <c r="J138" s="1094"/>
      <c r="K138" s="1094"/>
    </row>
    <row r="139" spans="1:11" ht="14.1" customHeight="1" x14ac:dyDescent="0.25">
      <c r="A139" s="1094"/>
      <c r="B139" s="1094"/>
      <c r="C139" s="1097" t="s">
        <v>33</v>
      </c>
      <c r="D139" s="1101" t="s">
        <v>1116</v>
      </c>
      <c r="E139" s="1101" t="s">
        <v>2324</v>
      </c>
      <c r="F139" s="1101" t="s">
        <v>2324</v>
      </c>
      <c r="G139" s="1101" t="s">
        <v>1039</v>
      </c>
      <c r="H139" s="1094"/>
      <c r="I139" s="1094"/>
      <c r="J139" s="1094"/>
      <c r="K139" s="1094"/>
    </row>
    <row r="140" spans="1:11" ht="14.1" customHeight="1" x14ac:dyDescent="0.25">
      <c r="A140" s="1094"/>
      <c r="B140" s="1094"/>
      <c r="C140" s="1097" t="s">
        <v>1029</v>
      </c>
      <c r="D140" s="1101" t="s">
        <v>2325</v>
      </c>
      <c r="E140" s="1101" t="s">
        <v>1520</v>
      </c>
      <c r="F140" s="1101" t="s">
        <v>1520</v>
      </c>
      <c r="G140" s="1101" t="s">
        <v>1039</v>
      </c>
      <c r="H140" s="1094"/>
      <c r="I140" s="1094"/>
      <c r="J140" s="1094"/>
      <c r="K140" s="1094"/>
    </row>
    <row r="141" spans="1:11" ht="14.1" customHeight="1" x14ac:dyDescent="0.25">
      <c r="A141" s="1094"/>
      <c r="B141" s="1094"/>
      <c r="C141" s="1097" t="s">
        <v>1032</v>
      </c>
      <c r="D141" s="1101" t="s">
        <v>2326</v>
      </c>
      <c r="E141" s="1101" t="s">
        <v>2327</v>
      </c>
      <c r="F141" s="1101" t="s">
        <v>2327</v>
      </c>
      <c r="G141" s="1101" t="s">
        <v>1039</v>
      </c>
      <c r="H141" s="1094"/>
      <c r="I141" s="1094"/>
      <c r="J141" s="1094"/>
      <c r="K141" s="1094"/>
    </row>
    <row r="142" spans="1:11" ht="14.1" customHeight="1" x14ac:dyDescent="0.25">
      <c r="A142" s="1094"/>
      <c r="B142" s="1094"/>
      <c r="C142" s="1097" t="s">
        <v>1037</v>
      </c>
      <c r="D142" s="1101" t="s">
        <v>1038</v>
      </c>
      <c r="E142" s="1101" t="s">
        <v>2328</v>
      </c>
      <c r="F142" s="1101" t="s">
        <v>1039</v>
      </c>
      <c r="G142" s="1101" t="s">
        <v>1083</v>
      </c>
      <c r="H142" s="1094"/>
      <c r="I142" s="1094"/>
      <c r="J142" s="1094"/>
      <c r="K142" s="1094"/>
    </row>
    <row r="143" spans="1:11" ht="14.1" customHeight="1" x14ac:dyDescent="0.25">
      <c r="A143" s="1094"/>
      <c r="B143" s="1094"/>
      <c r="C143" s="1097" t="s">
        <v>1042</v>
      </c>
      <c r="D143" s="1101" t="s">
        <v>1038</v>
      </c>
      <c r="E143" s="1101" t="s">
        <v>2329</v>
      </c>
      <c r="F143" s="1101" t="s">
        <v>1039</v>
      </c>
      <c r="G143" s="1101" t="s">
        <v>1083</v>
      </c>
      <c r="H143" s="1094"/>
      <c r="I143" s="1094"/>
      <c r="J143" s="1094"/>
      <c r="K143" s="1094"/>
    </row>
    <row r="144" spans="1:11" ht="14.1" customHeight="1" x14ac:dyDescent="0.25">
      <c r="A144" s="1094"/>
      <c r="B144" s="1094"/>
      <c r="C144" s="1097" t="s">
        <v>39</v>
      </c>
      <c r="D144" s="1101" t="s">
        <v>1038</v>
      </c>
      <c r="E144" s="1101" t="s">
        <v>2330</v>
      </c>
      <c r="F144" s="1101" t="s">
        <v>1039</v>
      </c>
      <c r="G144" s="1101" t="s">
        <v>1083</v>
      </c>
      <c r="H144" s="1094"/>
      <c r="I144" s="1094"/>
      <c r="J144" s="1094"/>
      <c r="K144" s="1094"/>
    </row>
    <row r="145" spans="1:11" ht="14.1" customHeight="1" x14ac:dyDescent="0.25">
      <c r="A145" s="1094"/>
      <c r="B145" s="1094"/>
      <c r="C145" s="1228" t="s">
        <v>1046</v>
      </c>
      <c r="D145" s="1229"/>
      <c r="E145" s="1229"/>
      <c r="F145" s="1229"/>
      <c r="G145" s="1229"/>
      <c r="H145" s="1094"/>
      <c r="I145" s="1094"/>
      <c r="J145" s="1094"/>
      <c r="K145" s="1094"/>
    </row>
    <row r="146" spans="1:11" ht="14.1" customHeight="1" x14ac:dyDescent="0.25">
      <c r="A146" s="1094"/>
      <c r="B146" s="1094"/>
      <c r="C146" s="1105"/>
      <c r="D146" s="1106">
        <v>2024</v>
      </c>
      <c r="E146" s="1106">
        <v>2025</v>
      </c>
      <c r="F146" s="1106">
        <v>2026</v>
      </c>
      <c r="G146" s="1106">
        <v>2027</v>
      </c>
      <c r="H146" s="1094"/>
      <c r="I146" s="1094"/>
      <c r="J146" s="1094"/>
      <c r="K146" s="1094"/>
    </row>
    <row r="147" spans="1:11" ht="14.1" customHeight="1" x14ac:dyDescent="0.25">
      <c r="A147" s="1094"/>
      <c r="B147" s="1094"/>
      <c r="C147" s="1107"/>
      <c r="D147" s="1108" t="s">
        <v>13</v>
      </c>
      <c r="E147" s="1108" t="s">
        <v>14</v>
      </c>
      <c r="F147" s="1108" t="s">
        <v>14</v>
      </c>
      <c r="G147" s="1108" t="s">
        <v>14</v>
      </c>
      <c r="H147" s="1094"/>
      <c r="I147" s="1094"/>
      <c r="J147" s="1094"/>
      <c r="K147" s="1094"/>
    </row>
    <row r="148" spans="1:11" ht="14.1" customHeight="1" x14ac:dyDescent="0.25">
      <c r="A148" s="1094"/>
      <c r="B148" s="1094"/>
      <c r="C148" s="1109" t="s">
        <v>1047</v>
      </c>
      <c r="D148" s="1110">
        <v>0</v>
      </c>
      <c r="E148" s="1110">
        <v>0</v>
      </c>
      <c r="F148" s="1110">
        <v>0</v>
      </c>
      <c r="G148" s="1110">
        <v>0</v>
      </c>
      <c r="H148" s="1094"/>
      <c r="I148" s="1094"/>
      <c r="J148" s="1094"/>
      <c r="K148" s="1094"/>
    </row>
    <row r="149" spans="1:11" ht="14.1" customHeight="1" x14ac:dyDescent="0.25">
      <c r="A149" s="1094"/>
      <c r="B149" s="1094"/>
      <c r="C149" s="1109" t="s">
        <v>1048</v>
      </c>
      <c r="D149" s="1110">
        <v>0</v>
      </c>
      <c r="E149" s="1110">
        <v>0</v>
      </c>
      <c r="F149" s="1110">
        <v>0</v>
      </c>
      <c r="G149" s="1110">
        <v>0</v>
      </c>
      <c r="H149" s="1094"/>
      <c r="I149" s="1094"/>
      <c r="J149" s="1094"/>
      <c r="K149" s="1094"/>
    </row>
    <row r="150" spans="1:11" ht="14.1" customHeight="1" x14ac:dyDescent="0.25">
      <c r="A150" s="1094"/>
      <c r="B150" s="1094"/>
      <c r="C150" s="1109" t="s">
        <v>1049</v>
      </c>
      <c r="D150" s="1110">
        <v>0</v>
      </c>
      <c r="E150" s="1110">
        <v>0</v>
      </c>
      <c r="F150" s="1110">
        <v>0</v>
      </c>
      <c r="G150" s="1110">
        <v>0</v>
      </c>
      <c r="H150" s="1094"/>
      <c r="I150" s="1094"/>
      <c r="J150" s="1094"/>
      <c r="K150" s="1094"/>
    </row>
    <row r="151" spans="1:11" ht="14.1" customHeight="1" x14ac:dyDescent="0.25">
      <c r="A151" s="1094"/>
      <c r="B151" s="1094"/>
      <c r="C151" s="1109" t="s">
        <v>1050</v>
      </c>
      <c r="D151" s="1110">
        <v>0</v>
      </c>
      <c r="E151" s="1110">
        <v>0</v>
      </c>
      <c r="F151" s="1110">
        <v>0</v>
      </c>
      <c r="G151" s="1110">
        <v>0</v>
      </c>
      <c r="H151" s="1094"/>
      <c r="I151" s="1094"/>
      <c r="J151" s="1094"/>
      <c r="K151" s="1094"/>
    </row>
    <row r="152" spans="1:11" ht="14.1" customHeight="1" x14ac:dyDescent="0.25">
      <c r="A152" s="1094"/>
      <c r="B152" s="1094"/>
      <c r="C152" s="1109" t="s">
        <v>1048</v>
      </c>
      <c r="D152" s="1110">
        <v>0</v>
      </c>
      <c r="E152" s="1110">
        <v>0</v>
      </c>
      <c r="F152" s="1110">
        <v>0</v>
      </c>
      <c r="G152" s="1110">
        <v>0</v>
      </c>
      <c r="H152" s="1094"/>
      <c r="I152" s="1094"/>
      <c r="J152" s="1094"/>
      <c r="K152" s="1094"/>
    </row>
    <row r="153" spans="1:11" ht="14.1" customHeight="1" x14ac:dyDescent="0.25">
      <c r="A153" s="1094"/>
      <c r="B153" s="1094"/>
      <c r="C153" s="1109" t="s">
        <v>1049</v>
      </c>
      <c r="D153" s="1110">
        <v>0</v>
      </c>
      <c r="E153" s="1110">
        <v>0</v>
      </c>
      <c r="F153" s="1110">
        <v>0</v>
      </c>
      <c r="G153" s="1110">
        <v>0</v>
      </c>
      <c r="H153" s="1094"/>
      <c r="I153" s="1094"/>
      <c r="J153" s="1094"/>
      <c r="K153" s="1094"/>
    </row>
    <row r="154" spans="1:11" ht="14.1" customHeight="1" x14ac:dyDescent="0.25">
      <c r="A154" s="1094"/>
      <c r="B154" s="1094"/>
      <c r="C154" s="1109" t="s">
        <v>1051</v>
      </c>
      <c r="D154" s="1110">
        <v>0</v>
      </c>
      <c r="E154" s="1110">
        <v>0</v>
      </c>
      <c r="F154" s="1110">
        <v>0</v>
      </c>
      <c r="G154" s="1110">
        <v>0</v>
      </c>
      <c r="H154" s="1094"/>
      <c r="I154" s="1094"/>
      <c r="J154" s="1094"/>
      <c r="K154" s="1094"/>
    </row>
    <row r="155" spans="1:11" ht="14.1" customHeight="1" x14ac:dyDescent="0.25">
      <c r="A155" s="1094"/>
      <c r="B155" s="1094"/>
      <c r="C155" s="1109" t="s">
        <v>1048</v>
      </c>
      <c r="D155" s="1110">
        <v>0</v>
      </c>
      <c r="E155" s="1110">
        <v>0</v>
      </c>
      <c r="F155" s="1110">
        <v>0</v>
      </c>
      <c r="G155" s="1110">
        <v>0</v>
      </c>
      <c r="H155" s="1094"/>
      <c r="I155" s="1094"/>
      <c r="J155" s="1094"/>
      <c r="K155" s="1094"/>
    </row>
    <row r="156" spans="1:11" ht="14.1" customHeight="1" x14ac:dyDescent="0.25">
      <c r="A156" s="1094"/>
      <c r="B156" s="1094"/>
      <c r="C156" s="1109" t="s">
        <v>1049</v>
      </c>
      <c r="D156" s="1110">
        <v>0</v>
      </c>
      <c r="E156" s="1110">
        <v>0</v>
      </c>
      <c r="F156" s="1110">
        <v>0</v>
      </c>
      <c r="G156" s="1110">
        <v>0</v>
      </c>
      <c r="H156" s="1094"/>
      <c r="I156" s="1094"/>
      <c r="J156" s="1094"/>
      <c r="K156" s="1094"/>
    </row>
    <row r="157" spans="1:11" ht="14.1" customHeight="1" x14ac:dyDescent="0.25">
      <c r="A157" s="1094"/>
      <c r="B157" s="1094"/>
      <c r="C157" s="1109" t="s">
        <v>1052</v>
      </c>
      <c r="D157" s="1110">
        <v>0</v>
      </c>
      <c r="E157" s="1110">
        <v>0</v>
      </c>
      <c r="F157" s="1110">
        <v>0</v>
      </c>
      <c r="G157" s="1110">
        <v>0</v>
      </c>
      <c r="H157" s="1094"/>
      <c r="I157" s="1094"/>
      <c r="J157" s="1094"/>
      <c r="K157" s="1094"/>
    </row>
    <row r="158" spans="1:11" ht="14.1" customHeight="1" x14ac:dyDescent="0.25">
      <c r="A158" s="1094"/>
      <c r="B158" s="1094"/>
      <c r="C158" s="1109" t="s">
        <v>1048</v>
      </c>
      <c r="D158" s="1110">
        <v>0</v>
      </c>
      <c r="E158" s="1110">
        <v>0</v>
      </c>
      <c r="F158" s="1110">
        <v>0</v>
      </c>
      <c r="G158" s="1110">
        <v>0</v>
      </c>
      <c r="H158" s="1094"/>
      <c r="I158" s="1094"/>
      <c r="J158" s="1094"/>
      <c r="K158" s="1094"/>
    </row>
    <row r="159" spans="1:11" ht="14.1" customHeight="1" x14ac:dyDescent="0.25">
      <c r="A159" s="1094"/>
      <c r="B159" s="1094"/>
      <c r="C159" s="1109" t="s">
        <v>1049</v>
      </c>
      <c r="D159" s="1110">
        <v>0</v>
      </c>
      <c r="E159" s="1110">
        <v>0</v>
      </c>
      <c r="F159" s="1110">
        <v>0</v>
      </c>
      <c r="G159" s="1110">
        <v>0</v>
      </c>
      <c r="H159" s="1094"/>
      <c r="I159" s="1094"/>
      <c r="J159" s="1094"/>
      <c r="K159" s="1094"/>
    </row>
    <row r="160" spans="1:11" ht="14.1" customHeight="1" x14ac:dyDescent="0.25">
      <c r="A160" s="1094"/>
      <c r="B160" s="1094"/>
      <c r="C160" s="1109" t="s">
        <v>1053</v>
      </c>
      <c r="D160" s="1110">
        <v>0</v>
      </c>
      <c r="E160" s="1110">
        <v>0</v>
      </c>
      <c r="F160" s="1110">
        <v>0</v>
      </c>
      <c r="G160" s="1110">
        <v>0</v>
      </c>
      <c r="H160" s="1094"/>
      <c r="I160" s="1094"/>
      <c r="J160" s="1094"/>
      <c r="K160" s="1094"/>
    </row>
    <row r="161" spans="1:11" ht="14.1" customHeight="1" x14ac:dyDescent="0.25">
      <c r="A161" s="1094"/>
      <c r="B161" s="1094"/>
      <c r="C161" s="1109" t="s">
        <v>1048</v>
      </c>
      <c r="D161" s="1110">
        <v>0</v>
      </c>
      <c r="E161" s="1110">
        <v>0</v>
      </c>
      <c r="F161" s="1110">
        <v>0</v>
      </c>
      <c r="G161" s="1110">
        <v>0</v>
      </c>
      <c r="H161" s="1094"/>
      <c r="I161" s="1094"/>
      <c r="J161" s="1094"/>
      <c r="K161" s="1094"/>
    </row>
    <row r="162" spans="1:11" ht="14.1" customHeight="1" x14ac:dyDescent="0.25">
      <c r="A162" s="1094"/>
      <c r="B162" s="1094"/>
      <c r="C162" s="1109" t="s">
        <v>1049</v>
      </c>
      <c r="D162" s="1110">
        <v>0</v>
      </c>
      <c r="E162" s="1110">
        <v>0</v>
      </c>
      <c r="F162" s="1110">
        <v>0</v>
      </c>
      <c r="G162" s="1110">
        <v>0</v>
      </c>
      <c r="H162" s="1094"/>
      <c r="I162" s="1094"/>
      <c r="J162" s="1094"/>
      <c r="K162" s="1094"/>
    </row>
    <row r="163" spans="1:11" ht="14.1" customHeight="1" x14ac:dyDescent="0.25">
      <c r="A163" s="1094"/>
      <c r="B163" s="1094"/>
      <c r="C163" s="1109" t="s">
        <v>1054</v>
      </c>
      <c r="D163" s="1110">
        <v>0</v>
      </c>
      <c r="E163" s="1110">
        <v>0</v>
      </c>
      <c r="F163" s="1110">
        <v>0</v>
      </c>
      <c r="G163" s="1110">
        <v>0</v>
      </c>
      <c r="H163" s="1094"/>
      <c r="I163" s="1094"/>
      <c r="J163" s="1094"/>
      <c r="K163" s="1094"/>
    </row>
    <row r="164" spans="1:11" ht="14.1" customHeight="1" x14ac:dyDescent="0.25">
      <c r="A164" s="1094"/>
      <c r="B164" s="1094"/>
      <c r="C164" s="1109" t="s">
        <v>1048</v>
      </c>
      <c r="D164" s="1110">
        <v>0</v>
      </c>
      <c r="E164" s="1110">
        <v>0</v>
      </c>
      <c r="F164" s="1110">
        <v>0</v>
      </c>
      <c r="G164" s="1110">
        <v>0</v>
      </c>
      <c r="H164" s="1094"/>
      <c r="I164" s="1094"/>
      <c r="J164" s="1094"/>
      <c r="K164" s="1094"/>
    </row>
    <row r="165" spans="1:11" ht="14.1" customHeight="1" x14ac:dyDescent="0.25">
      <c r="A165" s="1094"/>
      <c r="B165" s="1094"/>
      <c r="C165" s="1109" t="s">
        <v>1049</v>
      </c>
      <c r="D165" s="1110">
        <v>0</v>
      </c>
      <c r="E165" s="1110">
        <v>0</v>
      </c>
      <c r="F165" s="1110">
        <v>0</v>
      </c>
      <c r="G165" s="1110">
        <v>0</v>
      </c>
      <c r="H165" s="1094"/>
      <c r="I165" s="1094"/>
      <c r="J165" s="1094"/>
      <c r="K165" s="1094"/>
    </row>
    <row r="166" spans="1:11" ht="14.1" customHeight="1" x14ac:dyDescent="0.25">
      <c r="A166" s="1094"/>
      <c r="B166" s="1094"/>
      <c r="C166" s="1109" t="s">
        <v>1055</v>
      </c>
      <c r="D166" s="1110">
        <v>0</v>
      </c>
      <c r="E166" s="1110">
        <v>0</v>
      </c>
      <c r="F166" s="1110">
        <v>0</v>
      </c>
      <c r="G166" s="1110">
        <v>0</v>
      </c>
      <c r="H166" s="1094"/>
      <c r="I166" s="1094"/>
      <c r="J166" s="1094"/>
      <c r="K166" s="1094"/>
    </row>
    <row r="167" spans="1:11" ht="14.1" customHeight="1" x14ac:dyDescent="0.25">
      <c r="A167" s="1094"/>
      <c r="B167" s="1094"/>
      <c r="C167" s="1109" t="s">
        <v>1048</v>
      </c>
      <c r="D167" s="1110">
        <v>0</v>
      </c>
      <c r="E167" s="1110">
        <v>0</v>
      </c>
      <c r="F167" s="1110">
        <v>0</v>
      </c>
      <c r="G167" s="1110">
        <v>0</v>
      </c>
      <c r="H167" s="1094"/>
      <c r="I167" s="1094"/>
      <c r="J167" s="1094"/>
      <c r="K167" s="1094"/>
    </row>
    <row r="168" spans="1:11" ht="14.1" customHeight="1" x14ac:dyDescent="0.25">
      <c r="A168" s="1094"/>
      <c r="B168" s="1094"/>
      <c r="C168" s="1109" t="s">
        <v>1049</v>
      </c>
      <c r="D168" s="1110">
        <v>0</v>
      </c>
      <c r="E168" s="1110">
        <v>0</v>
      </c>
      <c r="F168" s="1110">
        <v>0</v>
      </c>
      <c r="G168" s="1110">
        <v>0</v>
      </c>
      <c r="H168" s="1094"/>
      <c r="I168" s="1094"/>
      <c r="J168" s="1094"/>
      <c r="K168" s="1094"/>
    </row>
    <row r="169" spans="1:11" ht="14.1" customHeight="1" x14ac:dyDescent="0.25">
      <c r="A169" s="1094"/>
      <c r="B169" s="1094"/>
      <c r="C169" s="1109" t="s">
        <v>1056</v>
      </c>
      <c r="D169" s="1110">
        <v>0</v>
      </c>
      <c r="E169" s="1110">
        <v>0</v>
      </c>
      <c r="F169" s="1110">
        <v>0</v>
      </c>
      <c r="G169" s="1110">
        <v>0</v>
      </c>
      <c r="H169" s="1094"/>
      <c r="I169" s="1094"/>
      <c r="J169" s="1094"/>
      <c r="K169" s="1094"/>
    </row>
    <row r="170" spans="1:11" ht="14.1" customHeight="1" x14ac:dyDescent="0.25">
      <c r="A170" s="1094"/>
      <c r="B170" s="1094"/>
      <c r="C170" s="1109" t="s">
        <v>1048</v>
      </c>
      <c r="D170" s="1110">
        <v>0</v>
      </c>
      <c r="E170" s="1110">
        <v>0</v>
      </c>
      <c r="F170" s="1110">
        <v>0</v>
      </c>
      <c r="G170" s="1110">
        <v>0</v>
      </c>
      <c r="H170" s="1094"/>
      <c r="I170" s="1094"/>
      <c r="J170" s="1094"/>
      <c r="K170" s="1094"/>
    </row>
    <row r="171" spans="1:11" ht="14.1" customHeight="1" x14ac:dyDescent="0.25">
      <c r="A171" s="1094"/>
      <c r="B171" s="1094"/>
      <c r="C171" s="1109" t="s">
        <v>1057</v>
      </c>
      <c r="D171" s="1110">
        <v>0</v>
      </c>
      <c r="E171" s="1110">
        <v>0</v>
      </c>
      <c r="F171" s="1110">
        <v>0</v>
      </c>
      <c r="G171" s="1110">
        <v>0</v>
      </c>
      <c r="H171" s="1094"/>
      <c r="I171" s="1094"/>
      <c r="J171" s="1094"/>
      <c r="K171" s="1094"/>
    </row>
    <row r="172" spans="1:11" ht="14.1" customHeight="1" x14ac:dyDescent="0.25">
      <c r="A172" s="1094"/>
      <c r="B172" s="1094"/>
      <c r="C172" s="1109" t="s">
        <v>1058</v>
      </c>
      <c r="D172" s="1110">
        <v>0</v>
      </c>
      <c r="E172" s="1110">
        <v>0</v>
      </c>
      <c r="F172" s="1110">
        <v>0</v>
      </c>
      <c r="G172" s="1110">
        <v>0</v>
      </c>
      <c r="H172" s="1094"/>
      <c r="I172" s="1094"/>
      <c r="J172" s="1094"/>
      <c r="K172" s="1094"/>
    </row>
    <row r="173" spans="1:11" ht="14.1" customHeight="1" x14ac:dyDescent="0.25">
      <c r="A173" s="1094"/>
      <c r="B173" s="1094"/>
      <c r="C173" s="1109" t="s">
        <v>1059</v>
      </c>
      <c r="D173" s="1110">
        <v>0</v>
      </c>
      <c r="E173" s="1110">
        <v>0</v>
      </c>
      <c r="F173" s="1110">
        <v>0</v>
      </c>
      <c r="G173" s="1110">
        <v>0</v>
      </c>
      <c r="H173" s="1094"/>
      <c r="I173" s="1094"/>
      <c r="J173" s="1094"/>
      <c r="K173" s="1094"/>
    </row>
    <row r="174" spans="1:11" ht="14.1" customHeight="1" x14ac:dyDescent="0.25">
      <c r="A174" s="1094"/>
      <c r="B174" s="1094"/>
      <c r="C174" s="1109" t="s">
        <v>1060</v>
      </c>
      <c r="D174" s="1110">
        <v>0</v>
      </c>
      <c r="E174" s="1110">
        <v>0</v>
      </c>
      <c r="F174" s="1110">
        <v>0</v>
      </c>
      <c r="G174" s="1110">
        <v>0</v>
      </c>
      <c r="H174" s="1094"/>
      <c r="I174" s="1094"/>
      <c r="J174" s="1094"/>
      <c r="K174" s="1094"/>
    </row>
    <row r="175" spans="1:11" ht="14.1" customHeight="1" x14ac:dyDescent="0.25">
      <c r="A175" s="1094"/>
      <c r="B175" s="1094"/>
      <c r="C175" s="1109" t="s">
        <v>1061</v>
      </c>
      <c r="D175" s="1110">
        <v>0</v>
      </c>
      <c r="E175" s="1110">
        <v>1000000</v>
      </c>
      <c r="F175" s="1110">
        <v>1000000</v>
      </c>
      <c r="G175" s="1110">
        <v>0</v>
      </c>
      <c r="H175" s="1094"/>
      <c r="I175" s="1094"/>
      <c r="J175" s="1094"/>
      <c r="K175" s="1094"/>
    </row>
    <row r="176" spans="1:11" ht="14.1" customHeight="1" x14ac:dyDescent="0.25">
      <c r="A176" s="1094"/>
      <c r="B176" s="1094"/>
      <c r="C176" s="1109" t="s">
        <v>1048</v>
      </c>
      <c r="D176" s="1110">
        <v>0</v>
      </c>
      <c r="E176" s="1110">
        <v>1000000</v>
      </c>
      <c r="F176" s="1110">
        <v>1000000</v>
      </c>
      <c r="G176" s="1110">
        <v>0</v>
      </c>
      <c r="H176" s="1094"/>
      <c r="I176" s="1094"/>
      <c r="J176" s="1094"/>
      <c r="K176" s="1094"/>
    </row>
    <row r="177" spans="1:11" ht="14.1" customHeight="1" x14ac:dyDescent="0.25">
      <c r="A177" s="1094"/>
      <c r="B177" s="1094"/>
      <c r="C177" s="1109" t="s">
        <v>1057</v>
      </c>
      <c r="D177" s="1110">
        <v>0</v>
      </c>
      <c r="E177" s="1110">
        <v>0</v>
      </c>
      <c r="F177" s="1110">
        <v>0</v>
      </c>
      <c r="G177" s="1110">
        <v>0</v>
      </c>
      <c r="H177" s="1094"/>
      <c r="I177" s="1094"/>
      <c r="J177" s="1094"/>
      <c r="K177" s="1094"/>
    </row>
    <row r="178" spans="1:11" ht="14.1" customHeight="1" x14ac:dyDescent="0.25">
      <c r="A178" s="1094"/>
      <c r="B178" s="1094"/>
      <c r="C178" s="1109" t="s">
        <v>1058</v>
      </c>
      <c r="D178" s="1110">
        <v>0</v>
      </c>
      <c r="E178" s="1110">
        <v>0</v>
      </c>
      <c r="F178" s="1110">
        <v>0</v>
      </c>
      <c r="G178" s="1110">
        <v>0</v>
      </c>
      <c r="H178" s="1094"/>
      <c r="I178" s="1094"/>
      <c r="J178" s="1094"/>
      <c r="K178" s="1094"/>
    </row>
    <row r="179" spans="1:11" ht="14.1" customHeight="1" x14ac:dyDescent="0.25">
      <c r="A179" s="1094"/>
      <c r="B179" s="1094"/>
      <c r="C179" s="1109" t="s">
        <v>1059</v>
      </c>
      <c r="D179" s="1110">
        <v>0</v>
      </c>
      <c r="E179" s="1110">
        <v>0</v>
      </c>
      <c r="F179" s="1110">
        <v>0</v>
      </c>
      <c r="G179" s="1110">
        <v>0</v>
      </c>
      <c r="H179" s="1094"/>
      <c r="I179" s="1094"/>
      <c r="J179" s="1094"/>
      <c r="K179" s="1094"/>
    </row>
    <row r="180" spans="1:11" ht="14.1" customHeight="1" x14ac:dyDescent="0.25">
      <c r="A180" s="1094"/>
      <c r="B180" s="1094"/>
      <c r="C180" s="1109" t="s">
        <v>1060</v>
      </c>
      <c r="D180" s="1110">
        <v>0</v>
      </c>
      <c r="E180" s="1110">
        <v>0</v>
      </c>
      <c r="F180" s="1110">
        <v>0</v>
      </c>
      <c r="G180" s="1110">
        <v>0</v>
      </c>
      <c r="H180" s="1094"/>
      <c r="I180" s="1094"/>
      <c r="J180" s="1094"/>
      <c r="K180" s="1094"/>
    </row>
    <row r="181" spans="1:11" ht="14.1" customHeight="1" x14ac:dyDescent="0.25">
      <c r="A181" s="1094"/>
      <c r="B181" s="1094"/>
      <c r="C181" s="1109" t="s">
        <v>1062</v>
      </c>
      <c r="D181" s="1110">
        <v>0</v>
      </c>
      <c r="E181" s="1110">
        <v>0</v>
      </c>
      <c r="F181" s="1110">
        <v>0</v>
      </c>
      <c r="G181" s="1110">
        <v>0</v>
      </c>
      <c r="H181" s="1094"/>
      <c r="I181" s="1094"/>
      <c r="J181" s="1094"/>
      <c r="K181" s="1094"/>
    </row>
    <row r="182" spans="1:11" ht="14.1" customHeight="1" x14ac:dyDescent="0.25">
      <c r="A182" s="1094"/>
      <c r="B182" s="1094"/>
      <c r="C182" s="1109" t="s">
        <v>1048</v>
      </c>
      <c r="D182" s="1110">
        <v>0</v>
      </c>
      <c r="E182" s="1110">
        <v>0</v>
      </c>
      <c r="F182" s="1110">
        <v>0</v>
      </c>
      <c r="G182" s="1110">
        <v>0</v>
      </c>
      <c r="H182" s="1094"/>
      <c r="I182" s="1094"/>
      <c r="J182" s="1094"/>
      <c r="K182" s="1094"/>
    </row>
    <row r="183" spans="1:11" ht="14.1" customHeight="1" x14ac:dyDescent="0.25">
      <c r="A183" s="1094"/>
      <c r="B183" s="1094"/>
      <c r="C183" s="1109" t="s">
        <v>1057</v>
      </c>
      <c r="D183" s="1110">
        <v>0</v>
      </c>
      <c r="E183" s="1110">
        <v>0</v>
      </c>
      <c r="F183" s="1110">
        <v>0</v>
      </c>
      <c r="G183" s="1110">
        <v>0</v>
      </c>
      <c r="H183" s="1094"/>
      <c r="I183" s="1094"/>
      <c r="J183" s="1094"/>
      <c r="K183" s="1094"/>
    </row>
    <row r="184" spans="1:11" ht="14.1" customHeight="1" x14ac:dyDescent="0.25">
      <c r="A184" s="1094"/>
      <c r="B184" s="1094"/>
      <c r="C184" s="1109" t="s">
        <v>1058</v>
      </c>
      <c r="D184" s="1110">
        <v>0</v>
      </c>
      <c r="E184" s="1110">
        <v>0</v>
      </c>
      <c r="F184" s="1110">
        <v>0</v>
      </c>
      <c r="G184" s="1110">
        <v>0</v>
      </c>
      <c r="H184" s="1094"/>
      <c r="I184" s="1094"/>
      <c r="J184" s="1094"/>
      <c r="K184" s="1094"/>
    </row>
    <row r="185" spans="1:11" ht="14.1" customHeight="1" x14ac:dyDescent="0.25">
      <c r="A185" s="1094"/>
      <c r="B185" s="1094"/>
      <c r="C185" s="1109" t="s">
        <v>1059</v>
      </c>
      <c r="D185" s="1110">
        <v>0</v>
      </c>
      <c r="E185" s="1110">
        <v>0</v>
      </c>
      <c r="F185" s="1110">
        <v>0</v>
      </c>
      <c r="G185" s="1110">
        <v>0</v>
      </c>
      <c r="H185" s="1094"/>
      <c r="I185" s="1094"/>
      <c r="J185" s="1094"/>
      <c r="K185" s="1094"/>
    </row>
    <row r="186" spans="1:11" ht="14.1" customHeight="1" x14ac:dyDescent="0.25">
      <c r="A186" s="1094"/>
      <c r="B186" s="1094"/>
      <c r="C186" s="1109" t="s">
        <v>1060</v>
      </c>
      <c r="D186" s="1110">
        <v>0</v>
      </c>
      <c r="E186" s="1110">
        <v>0</v>
      </c>
      <c r="F186" s="1110">
        <v>0</v>
      </c>
      <c r="G186" s="1110">
        <v>0</v>
      </c>
      <c r="H186" s="1094"/>
      <c r="I186" s="1094"/>
      <c r="J186" s="1094"/>
      <c r="K186" s="1094"/>
    </row>
    <row r="187" spans="1:11" ht="14.1" customHeight="1" x14ac:dyDescent="0.25">
      <c r="A187" s="1094"/>
      <c r="B187" s="1094"/>
      <c r="C187" s="1109" t="s">
        <v>1063</v>
      </c>
      <c r="D187" s="1110">
        <v>0</v>
      </c>
      <c r="E187" s="1110">
        <v>0</v>
      </c>
      <c r="F187" s="1110">
        <v>0</v>
      </c>
      <c r="G187" s="1110">
        <v>0</v>
      </c>
      <c r="H187" s="1094"/>
      <c r="I187" s="1094"/>
      <c r="J187" s="1094"/>
      <c r="K187" s="1094"/>
    </row>
    <row r="188" spans="1:11" ht="14.1" customHeight="1" x14ac:dyDescent="0.25">
      <c r="A188" s="1094"/>
      <c r="B188" s="1094"/>
      <c r="C188" s="1109" t="s">
        <v>1064</v>
      </c>
      <c r="D188" s="1110">
        <v>0</v>
      </c>
      <c r="E188" s="1110">
        <v>0</v>
      </c>
      <c r="F188" s="1110">
        <v>0</v>
      </c>
      <c r="G188" s="1110">
        <v>0</v>
      </c>
      <c r="H188" s="1094"/>
      <c r="I188" s="1094"/>
      <c r="J188" s="1094"/>
      <c r="K188" s="1094"/>
    </row>
    <row r="189" spans="1:11" ht="14.1" customHeight="1" x14ac:dyDescent="0.25">
      <c r="A189" s="1094"/>
      <c r="B189" s="1094"/>
      <c r="C189" s="1111" t="s">
        <v>572</v>
      </c>
      <c r="D189" s="1110">
        <v>0</v>
      </c>
      <c r="E189" s="1110">
        <v>1000000</v>
      </c>
      <c r="F189" s="1110">
        <v>1000000</v>
      </c>
      <c r="G189" s="1110">
        <v>0</v>
      </c>
      <c r="H189" s="1094"/>
      <c r="I189" s="1094"/>
      <c r="J189" s="1094"/>
      <c r="K189" s="1094"/>
    </row>
    <row r="190" spans="1:11" ht="14.1" customHeight="1" x14ac:dyDescent="0.25">
      <c r="A190" s="1094"/>
      <c r="B190" s="1094"/>
      <c r="C190" s="1102" t="s">
        <v>2331</v>
      </c>
      <c r="D190" s="1234" t="s">
        <v>1129</v>
      </c>
      <c r="E190" s="1235"/>
      <c r="F190" s="1235"/>
      <c r="G190" s="1235"/>
      <c r="H190" s="1094"/>
      <c r="I190" s="1094"/>
      <c r="J190" s="1094"/>
      <c r="K190" s="1094"/>
    </row>
    <row r="191" spans="1:11" ht="14.1" customHeight="1" x14ac:dyDescent="0.25">
      <c r="A191" s="1094"/>
      <c r="B191" s="1094"/>
      <c r="C191" s="1103" t="s">
        <v>1022</v>
      </c>
      <c r="D191" s="1232" t="s">
        <v>2332</v>
      </c>
      <c r="E191" s="1233"/>
      <c r="F191" s="1233"/>
      <c r="G191" s="1233"/>
      <c r="H191" s="1094"/>
      <c r="I191" s="1094"/>
      <c r="J191" s="1094"/>
      <c r="K191" s="1094"/>
    </row>
    <row r="192" spans="1:11" ht="14.1" customHeight="1" x14ac:dyDescent="0.25">
      <c r="A192" s="1094"/>
      <c r="B192" s="1094"/>
      <c r="C192" s="1104" t="s">
        <v>1024</v>
      </c>
      <c r="D192" s="1230" t="s">
        <v>2333</v>
      </c>
      <c r="E192" s="1231"/>
      <c r="F192" s="1231"/>
      <c r="G192" s="1231"/>
      <c r="H192" s="1094"/>
      <c r="I192" s="1094"/>
      <c r="J192" s="1094"/>
      <c r="K192" s="1094"/>
    </row>
    <row r="193" spans="1:11" ht="14.1" customHeight="1" x14ac:dyDescent="0.25">
      <c r="A193" s="1094"/>
      <c r="B193" s="1094"/>
      <c r="C193" s="1104" t="s">
        <v>31</v>
      </c>
      <c r="D193" s="1230" t="s">
        <v>2334</v>
      </c>
      <c r="E193" s="1231"/>
      <c r="F193" s="1231"/>
      <c r="G193" s="1231"/>
      <c r="H193" s="1094"/>
      <c r="I193" s="1094"/>
      <c r="J193" s="1094"/>
      <c r="K193" s="1094"/>
    </row>
    <row r="194" spans="1:11" ht="15" customHeight="1" x14ac:dyDescent="0.25">
      <c r="A194" s="1094"/>
      <c r="B194" s="1094"/>
      <c r="C194" s="1105"/>
      <c r="D194" s="1106">
        <v>2024</v>
      </c>
      <c r="E194" s="1106">
        <v>2025</v>
      </c>
      <c r="F194" s="1106">
        <v>2026</v>
      </c>
      <c r="G194" s="1106">
        <v>2027</v>
      </c>
      <c r="H194" s="1094"/>
      <c r="I194" s="1094"/>
      <c r="J194" s="1094"/>
      <c r="K194" s="1094"/>
    </row>
    <row r="195" spans="1:11" ht="15" customHeight="1" x14ac:dyDescent="0.25">
      <c r="A195" s="1094"/>
      <c r="B195" s="1094"/>
      <c r="C195" s="1107"/>
      <c r="D195" s="1108" t="s">
        <v>13</v>
      </c>
      <c r="E195" s="1108" t="s">
        <v>14</v>
      </c>
      <c r="F195" s="1108" t="s">
        <v>14</v>
      </c>
      <c r="G195" s="1108" t="s">
        <v>14</v>
      </c>
      <c r="H195" s="1094"/>
      <c r="I195" s="1094"/>
      <c r="J195" s="1094"/>
      <c r="K195" s="1094"/>
    </row>
    <row r="196" spans="1:11" ht="14.1" customHeight="1" x14ac:dyDescent="0.25">
      <c r="A196" s="1094"/>
      <c r="B196" s="1094"/>
      <c r="C196" s="1097" t="s">
        <v>33</v>
      </c>
      <c r="D196" s="1101" t="s">
        <v>1092</v>
      </c>
      <c r="E196" s="1101" t="s">
        <v>1092</v>
      </c>
      <c r="F196" s="1101" t="s">
        <v>1092</v>
      </c>
      <c r="G196" s="1101" t="s">
        <v>1092</v>
      </c>
      <c r="H196" s="1094"/>
      <c r="I196" s="1094"/>
      <c r="J196" s="1094"/>
      <c r="K196" s="1094"/>
    </row>
    <row r="197" spans="1:11" ht="14.1" customHeight="1" x14ac:dyDescent="0.25">
      <c r="A197" s="1094"/>
      <c r="B197" s="1094"/>
      <c r="C197" s="1097" t="s">
        <v>1029</v>
      </c>
      <c r="D197" s="1101" t="s">
        <v>2335</v>
      </c>
      <c r="E197" s="1101" t="s">
        <v>1260</v>
      </c>
      <c r="F197" s="1101" t="s">
        <v>2081</v>
      </c>
      <c r="G197" s="1101" t="s">
        <v>1039</v>
      </c>
      <c r="H197" s="1094"/>
      <c r="I197" s="1094"/>
      <c r="J197" s="1094"/>
      <c r="K197" s="1094"/>
    </row>
    <row r="198" spans="1:11" ht="14.1" customHeight="1" x14ac:dyDescent="0.25">
      <c r="A198" s="1094"/>
      <c r="B198" s="1094"/>
      <c r="C198" s="1097" t="s">
        <v>1032</v>
      </c>
      <c r="D198" s="1101" t="s">
        <v>2335</v>
      </c>
      <c r="E198" s="1101" t="s">
        <v>1260</v>
      </c>
      <c r="F198" s="1101" t="s">
        <v>2081</v>
      </c>
      <c r="G198" s="1101" t="s">
        <v>1039</v>
      </c>
      <c r="H198" s="1094"/>
      <c r="I198" s="1094"/>
      <c r="J198" s="1094"/>
      <c r="K198" s="1094"/>
    </row>
    <row r="199" spans="1:11" ht="14.1" customHeight="1" x14ac:dyDescent="0.25">
      <c r="A199" s="1094"/>
      <c r="B199" s="1094"/>
      <c r="C199" s="1097" t="s">
        <v>1037</v>
      </c>
      <c r="D199" s="1101" t="s">
        <v>1038</v>
      </c>
      <c r="E199" s="1101" t="s">
        <v>1039</v>
      </c>
      <c r="F199" s="1101" t="s">
        <v>1039</v>
      </c>
      <c r="G199" s="1101" t="s">
        <v>1039</v>
      </c>
      <c r="H199" s="1094"/>
      <c r="I199" s="1094"/>
      <c r="J199" s="1094"/>
      <c r="K199" s="1094"/>
    </row>
    <row r="200" spans="1:11" ht="14.1" customHeight="1" x14ac:dyDescent="0.25">
      <c r="A200" s="1094"/>
      <c r="B200" s="1094"/>
      <c r="C200" s="1097" t="s">
        <v>1042</v>
      </c>
      <c r="D200" s="1101" t="s">
        <v>1038</v>
      </c>
      <c r="E200" s="1101" t="s">
        <v>2336</v>
      </c>
      <c r="F200" s="1101" t="s">
        <v>1265</v>
      </c>
      <c r="G200" s="1101" t="s">
        <v>1083</v>
      </c>
      <c r="H200" s="1094"/>
      <c r="I200" s="1094"/>
      <c r="J200" s="1094"/>
      <c r="K200" s="1094"/>
    </row>
    <row r="201" spans="1:11" ht="14.1" customHeight="1" x14ac:dyDescent="0.25">
      <c r="A201" s="1094"/>
      <c r="B201" s="1094"/>
      <c r="C201" s="1097" t="s">
        <v>39</v>
      </c>
      <c r="D201" s="1101" t="s">
        <v>1038</v>
      </c>
      <c r="E201" s="1101" t="s">
        <v>2336</v>
      </c>
      <c r="F201" s="1101" t="s">
        <v>1265</v>
      </c>
      <c r="G201" s="1101" t="s">
        <v>1083</v>
      </c>
      <c r="H201" s="1094"/>
      <c r="I201" s="1094"/>
      <c r="J201" s="1094"/>
      <c r="K201" s="1094"/>
    </row>
    <row r="202" spans="1:11" ht="14.1" customHeight="1" x14ac:dyDescent="0.25">
      <c r="A202" s="1094"/>
      <c r="B202" s="1094"/>
      <c r="C202" s="1228" t="s">
        <v>1046</v>
      </c>
      <c r="D202" s="1229"/>
      <c r="E202" s="1229"/>
      <c r="F202" s="1229"/>
      <c r="G202" s="1229"/>
      <c r="H202" s="1094"/>
      <c r="I202" s="1094"/>
      <c r="J202" s="1094"/>
      <c r="K202" s="1094"/>
    </row>
    <row r="203" spans="1:11" ht="14.1" customHeight="1" x14ac:dyDescent="0.25">
      <c r="A203" s="1094"/>
      <c r="B203" s="1094"/>
      <c r="C203" s="1105"/>
      <c r="D203" s="1106">
        <v>2024</v>
      </c>
      <c r="E203" s="1106">
        <v>2025</v>
      </c>
      <c r="F203" s="1106">
        <v>2026</v>
      </c>
      <c r="G203" s="1106">
        <v>2027</v>
      </c>
      <c r="H203" s="1094"/>
      <c r="I203" s="1094"/>
      <c r="J203" s="1094"/>
      <c r="K203" s="1094"/>
    </row>
    <row r="204" spans="1:11" ht="14.1" customHeight="1" x14ac:dyDescent="0.25">
      <c r="A204" s="1094"/>
      <c r="B204" s="1094"/>
      <c r="C204" s="1107"/>
      <c r="D204" s="1108" t="s">
        <v>13</v>
      </c>
      <c r="E204" s="1108" t="s">
        <v>14</v>
      </c>
      <c r="F204" s="1108" t="s">
        <v>14</v>
      </c>
      <c r="G204" s="1108" t="s">
        <v>14</v>
      </c>
      <c r="H204" s="1094"/>
      <c r="I204" s="1094"/>
      <c r="J204" s="1094"/>
      <c r="K204" s="1094"/>
    </row>
    <row r="205" spans="1:11" ht="14.1" customHeight="1" x14ac:dyDescent="0.25">
      <c r="A205" s="1094"/>
      <c r="B205" s="1094"/>
      <c r="C205" s="1109" t="s">
        <v>1047</v>
      </c>
      <c r="D205" s="1110">
        <v>0</v>
      </c>
      <c r="E205" s="1110">
        <v>0</v>
      </c>
      <c r="F205" s="1110">
        <v>0</v>
      </c>
      <c r="G205" s="1110">
        <v>0</v>
      </c>
      <c r="H205" s="1094"/>
      <c r="I205" s="1094"/>
      <c r="J205" s="1094"/>
      <c r="K205" s="1094"/>
    </row>
    <row r="206" spans="1:11" ht="14.1" customHeight="1" x14ac:dyDescent="0.25">
      <c r="A206" s="1094"/>
      <c r="B206" s="1094"/>
      <c r="C206" s="1109" t="s">
        <v>1048</v>
      </c>
      <c r="D206" s="1110">
        <v>0</v>
      </c>
      <c r="E206" s="1110">
        <v>0</v>
      </c>
      <c r="F206" s="1110">
        <v>0</v>
      </c>
      <c r="G206" s="1110">
        <v>0</v>
      </c>
      <c r="H206" s="1094"/>
      <c r="I206" s="1094"/>
      <c r="J206" s="1094"/>
      <c r="K206" s="1094"/>
    </row>
    <row r="207" spans="1:11" ht="14.1" customHeight="1" x14ac:dyDescent="0.25">
      <c r="A207" s="1094"/>
      <c r="B207" s="1094"/>
      <c r="C207" s="1109" t="s">
        <v>1049</v>
      </c>
      <c r="D207" s="1110">
        <v>0</v>
      </c>
      <c r="E207" s="1110">
        <v>0</v>
      </c>
      <c r="F207" s="1110">
        <v>0</v>
      </c>
      <c r="G207" s="1110">
        <v>0</v>
      </c>
      <c r="H207" s="1094"/>
      <c r="I207" s="1094"/>
      <c r="J207" s="1094"/>
      <c r="K207" s="1094"/>
    </row>
    <row r="208" spans="1:11" ht="14.1" customHeight="1" x14ac:dyDescent="0.25">
      <c r="A208" s="1094"/>
      <c r="B208" s="1094"/>
      <c r="C208" s="1109" t="s">
        <v>1050</v>
      </c>
      <c r="D208" s="1110">
        <v>0</v>
      </c>
      <c r="E208" s="1110">
        <v>0</v>
      </c>
      <c r="F208" s="1110">
        <v>0</v>
      </c>
      <c r="G208" s="1110">
        <v>0</v>
      </c>
      <c r="H208" s="1094"/>
      <c r="I208" s="1094"/>
      <c r="J208" s="1094"/>
      <c r="K208" s="1094"/>
    </row>
    <row r="209" spans="1:11" ht="14.1" customHeight="1" x14ac:dyDescent="0.25">
      <c r="A209" s="1094"/>
      <c r="B209" s="1094"/>
      <c r="C209" s="1109" t="s">
        <v>1048</v>
      </c>
      <c r="D209" s="1110">
        <v>0</v>
      </c>
      <c r="E209" s="1110">
        <v>0</v>
      </c>
      <c r="F209" s="1110">
        <v>0</v>
      </c>
      <c r="G209" s="1110">
        <v>0</v>
      </c>
      <c r="H209" s="1094"/>
      <c r="I209" s="1094"/>
      <c r="J209" s="1094"/>
      <c r="K209" s="1094"/>
    </row>
    <row r="210" spans="1:11" ht="14.1" customHeight="1" x14ac:dyDescent="0.25">
      <c r="A210" s="1094"/>
      <c r="B210" s="1094"/>
      <c r="C210" s="1109" t="s">
        <v>1049</v>
      </c>
      <c r="D210" s="1110">
        <v>0</v>
      </c>
      <c r="E210" s="1110">
        <v>0</v>
      </c>
      <c r="F210" s="1110">
        <v>0</v>
      </c>
      <c r="G210" s="1110">
        <v>0</v>
      </c>
      <c r="H210" s="1094"/>
      <c r="I210" s="1094"/>
      <c r="J210" s="1094"/>
      <c r="K210" s="1094"/>
    </row>
    <row r="211" spans="1:11" ht="14.1" customHeight="1" x14ac:dyDescent="0.25">
      <c r="A211" s="1094"/>
      <c r="B211" s="1094"/>
      <c r="C211" s="1109" t="s">
        <v>1051</v>
      </c>
      <c r="D211" s="1110">
        <v>0</v>
      </c>
      <c r="E211" s="1110">
        <v>0</v>
      </c>
      <c r="F211" s="1110">
        <v>0</v>
      </c>
      <c r="G211" s="1110">
        <v>0</v>
      </c>
      <c r="H211" s="1094"/>
      <c r="I211" s="1094"/>
      <c r="J211" s="1094"/>
      <c r="K211" s="1094"/>
    </row>
    <row r="212" spans="1:11" ht="14.1" customHeight="1" x14ac:dyDescent="0.25">
      <c r="A212" s="1094"/>
      <c r="B212" s="1094"/>
      <c r="C212" s="1109" t="s">
        <v>1048</v>
      </c>
      <c r="D212" s="1110">
        <v>0</v>
      </c>
      <c r="E212" s="1110">
        <v>0</v>
      </c>
      <c r="F212" s="1110">
        <v>0</v>
      </c>
      <c r="G212" s="1110">
        <v>0</v>
      </c>
      <c r="H212" s="1094"/>
      <c r="I212" s="1094"/>
      <c r="J212" s="1094"/>
      <c r="K212" s="1094"/>
    </row>
    <row r="213" spans="1:11" ht="14.1" customHeight="1" x14ac:dyDescent="0.25">
      <c r="A213" s="1094"/>
      <c r="B213" s="1094"/>
      <c r="C213" s="1109" t="s">
        <v>1049</v>
      </c>
      <c r="D213" s="1110">
        <v>0</v>
      </c>
      <c r="E213" s="1110">
        <v>0</v>
      </c>
      <c r="F213" s="1110">
        <v>0</v>
      </c>
      <c r="G213" s="1110">
        <v>0</v>
      </c>
      <c r="H213" s="1094"/>
      <c r="I213" s="1094"/>
      <c r="J213" s="1094"/>
      <c r="K213" s="1094"/>
    </row>
    <row r="214" spans="1:11" ht="14.1" customHeight="1" x14ac:dyDescent="0.25">
      <c r="A214" s="1094"/>
      <c r="B214" s="1094"/>
      <c r="C214" s="1109" t="s">
        <v>1052</v>
      </c>
      <c r="D214" s="1110">
        <v>0</v>
      </c>
      <c r="E214" s="1110">
        <v>0</v>
      </c>
      <c r="F214" s="1110">
        <v>0</v>
      </c>
      <c r="G214" s="1110">
        <v>0</v>
      </c>
      <c r="H214" s="1094"/>
      <c r="I214" s="1094"/>
      <c r="J214" s="1094"/>
      <c r="K214" s="1094"/>
    </row>
    <row r="215" spans="1:11" ht="14.1" customHeight="1" x14ac:dyDescent="0.25">
      <c r="A215" s="1094"/>
      <c r="B215" s="1094"/>
      <c r="C215" s="1109" t="s">
        <v>1048</v>
      </c>
      <c r="D215" s="1110">
        <v>0</v>
      </c>
      <c r="E215" s="1110">
        <v>0</v>
      </c>
      <c r="F215" s="1110">
        <v>0</v>
      </c>
      <c r="G215" s="1110">
        <v>0</v>
      </c>
      <c r="H215" s="1094"/>
      <c r="I215" s="1094"/>
      <c r="J215" s="1094"/>
      <c r="K215" s="1094"/>
    </row>
    <row r="216" spans="1:11" ht="14.1" customHeight="1" x14ac:dyDescent="0.25">
      <c r="A216" s="1094"/>
      <c r="B216" s="1094"/>
      <c r="C216" s="1109" t="s">
        <v>1049</v>
      </c>
      <c r="D216" s="1110">
        <v>0</v>
      </c>
      <c r="E216" s="1110">
        <v>0</v>
      </c>
      <c r="F216" s="1110">
        <v>0</v>
      </c>
      <c r="G216" s="1110">
        <v>0</v>
      </c>
      <c r="H216" s="1094"/>
      <c r="I216" s="1094"/>
      <c r="J216" s="1094"/>
      <c r="K216" s="1094"/>
    </row>
    <row r="217" spans="1:11" ht="14.1" customHeight="1" x14ac:dyDescent="0.25">
      <c r="A217" s="1094"/>
      <c r="B217" s="1094"/>
      <c r="C217" s="1109" t="s">
        <v>1053</v>
      </c>
      <c r="D217" s="1110">
        <v>0</v>
      </c>
      <c r="E217" s="1110">
        <v>0</v>
      </c>
      <c r="F217" s="1110">
        <v>0</v>
      </c>
      <c r="G217" s="1110">
        <v>0</v>
      </c>
      <c r="H217" s="1094"/>
      <c r="I217" s="1094"/>
      <c r="J217" s="1094"/>
      <c r="K217" s="1094"/>
    </row>
    <row r="218" spans="1:11" ht="14.1" customHeight="1" x14ac:dyDescent="0.25">
      <c r="A218" s="1094"/>
      <c r="B218" s="1094"/>
      <c r="C218" s="1109" t="s">
        <v>1048</v>
      </c>
      <c r="D218" s="1110">
        <v>0</v>
      </c>
      <c r="E218" s="1110">
        <v>0</v>
      </c>
      <c r="F218" s="1110">
        <v>0</v>
      </c>
      <c r="G218" s="1110">
        <v>0</v>
      </c>
      <c r="H218" s="1094"/>
      <c r="I218" s="1094"/>
      <c r="J218" s="1094"/>
      <c r="K218" s="1094"/>
    </row>
    <row r="219" spans="1:11" ht="14.1" customHeight="1" x14ac:dyDescent="0.25">
      <c r="A219" s="1094"/>
      <c r="B219" s="1094"/>
      <c r="C219" s="1109" t="s">
        <v>1049</v>
      </c>
      <c r="D219" s="1110">
        <v>0</v>
      </c>
      <c r="E219" s="1110">
        <v>0</v>
      </c>
      <c r="F219" s="1110">
        <v>0</v>
      </c>
      <c r="G219" s="1110">
        <v>0</v>
      </c>
      <c r="H219" s="1094"/>
      <c r="I219" s="1094"/>
      <c r="J219" s="1094"/>
      <c r="K219" s="1094"/>
    </row>
    <row r="220" spans="1:11" ht="14.1" customHeight="1" x14ac:dyDescent="0.25">
      <c r="A220" s="1094"/>
      <c r="B220" s="1094"/>
      <c r="C220" s="1109" t="s">
        <v>1054</v>
      </c>
      <c r="D220" s="1110">
        <v>0</v>
      </c>
      <c r="E220" s="1110">
        <v>0</v>
      </c>
      <c r="F220" s="1110">
        <v>0</v>
      </c>
      <c r="G220" s="1110">
        <v>0</v>
      </c>
      <c r="H220" s="1094"/>
      <c r="I220" s="1094"/>
      <c r="J220" s="1094"/>
      <c r="K220" s="1094"/>
    </row>
    <row r="221" spans="1:11" ht="14.1" customHeight="1" x14ac:dyDescent="0.25">
      <c r="A221" s="1094"/>
      <c r="B221" s="1094"/>
      <c r="C221" s="1109" t="s">
        <v>1048</v>
      </c>
      <c r="D221" s="1110">
        <v>0</v>
      </c>
      <c r="E221" s="1110">
        <v>0</v>
      </c>
      <c r="F221" s="1110">
        <v>0</v>
      </c>
      <c r="G221" s="1110">
        <v>0</v>
      </c>
      <c r="H221" s="1094"/>
      <c r="I221" s="1094"/>
      <c r="J221" s="1094"/>
      <c r="K221" s="1094"/>
    </row>
    <row r="222" spans="1:11" ht="14.1" customHeight="1" x14ac:dyDescent="0.25">
      <c r="A222" s="1094"/>
      <c r="B222" s="1094"/>
      <c r="C222" s="1109" t="s">
        <v>1049</v>
      </c>
      <c r="D222" s="1110">
        <v>0</v>
      </c>
      <c r="E222" s="1110">
        <v>0</v>
      </c>
      <c r="F222" s="1110">
        <v>0</v>
      </c>
      <c r="G222" s="1110">
        <v>0</v>
      </c>
      <c r="H222" s="1094"/>
      <c r="I222" s="1094"/>
      <c r="J222" s="1094"/>
      <c r="K222" s="1094"/>
    </row>
    <row r="223" spans="1:11" ht="14.1" customHeight="1" x14ac:dyDescent="0.25">
      <c r="A223" s="1094"/>
      <c r="B223" s="1094"/>
      <c r="C223" s="1109" t="s">
        <v>1055</v>
      </c>
      <c r="D223" s="1110">
        <v>0</v>
      </c>
      <c r="E223" s="1110">
        <v>0</v>
      </c>
      <c r="F223" s="1110">
        <v>0</v>
      </c>
      <c r="G223" s="1110">
        <v>0</v>
      </c>
      <c r="H223" s="1094"/>
      <c r="I223" s="1094"/>
      <c r="J223" s="1094"/>
      <c r="K223" s="1094"/>
    </row>
    <row r="224" spans="1:11" ht="14.1" customHeight="1" x14ac:dyDescent="0.25">
      <c r="A224" s="1094"/>
      <c r="B224" s="1094"/>
      <c r="C224" s="1109" t="s">
        <v>1048</v>
      </c>
      <c r="D224" s="1110">
        <v>0</v>
      </c>
      <c r="E224" s="1110">
        <v>0</v>
      </c>
      <c r="F224" s="1110">
        <v>0</v>
      </c>
      <c r="G224" s="1110">
        <v>0</v>
      </c>
      <c r="H224" s="1094"/>
      <c r="I224" s="1094"/>
      <c r="J224" s="1094"/>
      <c r="K224" s="1094"/>
    </row>
    <row r="225" spans="1:11" ht="14.1" customHeight="1" x14ac:dyDescent="0.25">
      <c r="A225" s="1094"/>
      <c r="B225" s="1094"/>
      <c r="C225" s="1109" t="s">
        <v>1049</v>
      </c>
      <c r="D225" s="1110">
        <v>0</v>
      </c>
      <c r="E225" s="1110">
        <v>0</v>
      </c>
      <c r="F225" s="1110">
        <v>0</v>
      </c>
      <c r="G225" s="1110">
        <v>0</v>
      </c>
      <c r="H225" s="1094"/>
      <c r="I225" s="1094"/>
      <c r="J225" s="1094"/>
      <c r="K225" s="1094"/>
    </row>
    <row r="226" spans="1:11" ht="14.1" customHeight="1" x14ac:dyDescent="0.25">
      <c r="A226" s="1094"/>
      <c r="B226" s="1094"/>
      <c r="C226" s="1109" t="s">
        <v>1056</v>
      </c>
      <c r="D226" s="1110">
        <v>0</v>
      </c>
      <c r="E226" s="1110">
        <v>0</v>
      </c>
      <c r="F226" s="1110">
        <v>0</v>
      </c>
      <c r="G226" s="1110">
        <v>0</v>
      </c>
      <c r="H226" s="1094"/>
      <c r="I226" s="1094"/>
      <c r="J226" s="1094"/>
      <c r="K226" s="1094"/>
    </row>
    <row r="227" spans="1:11" ht="14.1" customHeight="1" x14ac:dyDescent="0.25">
      <c r="A227" s="1094"/>
      <c r="B227" s="1094"/>
      <c r="C227" s="1109" t="s">
        <v>1048</v>
      </c>
      <c r="D227" s="1110">
        <v>0</v>
      </c>
      <c r="E227" s="1110">
        <v>0</v>
      </c>
      <c r="F227" s="1110">
        <v>0</v>
      </c>
      <c r="G227" s="1110">
        <v>0</v>
      </c>
      <c r="H227" s="1094"/>
      <c r="I227" s="1094"/>
      <c r="J227" s="1094"/>
      <c r="K227" s="1094"/>
    </row>
    <row r="228" spans="1:11" ht="14.1" customHeight="1" x14ac:dyDescent="0.25">
      <c r="A228" s="1094"/>
      <c r="B228" s="1094"/>
      <c r="C228" s="1109" t="s">
        <v>1057</v>
      </c>
      <c r="D228" s="1110">
        <v>0</v>
      </c>
      <c r="E228" s="1110">
        <v>0</v>
      </c>
      <c r="F228" s="1110">
        <v>0</v>
      </c>
      <c r="G228" s="1110">
        <v>0</v>
      </c>
      <c r="H228" s="1094"/>
      <c r="I228" s="1094"/>
      <c r="J228" s="1094"/>
      <c r="K228" s="1094"/>
    </row>
    <row r="229" spans="1:11" ht="14.1" customHeight="1" x14ac:dyDescent="0.25">
      <c r="A229" s="1094"/>
      <c r="B229" s="1094"/>
      <c r="C229" s="1109" t="s">
        <v>1058</v>
      </c>
      <c r="D229" s="1110">
        <v>0</v>
      </c>
      <c r="E229" s="1110">
        <v>0</v>
      </c>
      <c r="F229" s="1110">
        <v>0</v>
      </c>
      <c r="G229" s="1110">
        <v>0</v>
      </c>
      <c r="H229" s="1094"/>
      <c r="I229" s="1094"/>
      <c r="J229" s="1094"/>
      <c r="K229" s="1094"/>
    </row>
    <row r="230" spans="1:11" ht="14.1" customHeight="1" x14ac:dyDescent="0.25">
      <c r="A230" s="1094"/>
      <c r="B230" s="1094"/>
      <c r="C230" s="1109" t="s">
        <v>1059</v>
      </c>
      <c r="D230" s="1110">
        <v>0</v>
      </c>
      <c r="E230" s="1110">
        <v>0</v>
      </c>
      <c r="F230" s="1110">
        <v>0</v>
      </c>
      <c r="G230" s="1110">
        <v>0</v>
      </c>
      <c r="H230" s="1094"/>
      <c r="I230" s="1094"/>
      <c r="J230" s="1094"/>
      <c r="K230" s="1094"/>
    </row>
    <row r="231" spans="1:11" ht="14.1" customHeight="1" x14ac:dyDescent="0.25">
      <c r="A231" s="1094"/>
      <c r="B231" s="1094"/>
      <c r="C231" s="1109" t="s">
        <v>1060</v>
      </c>
      <c r="D231" s="1110">
        <v>0</v>
      </c>
      <c r="E231" s="1110">
        <v>0</v>
      </c>
      <c r="F231" s="1110">
        <v>0</v>
      </c>
      <c r="G231" s="1110">
        <v>0</v>
      </c>
      <c r="H231" s="1094"/>
      <c r="I231" s="1094"/>
      <c r="J231" s="1094"/>
      <c r="K231" s="1094"/>
    </row>
    <row r="232" spans="1:11" ht="14.1" customHeight="1" x14ac:dyDescent="0.25">
      <c r="A232" s="1094"/>
      <c r="B232" s="1094"/>
      <c r="C232" s="1109" t="s">
        <v>1061</v>
      </c>
      <c r="D232" s="1110">
        <v>0</v>
      </c>
      <c r="E232" s="1110">
        <v>3000000</v>
      </c>
      <c r="F232" s="1110">
        <v>5000000</v>
      </c>
      <c r="G232" s="1110">
        <v>0</v>
      </c>
      <c r="H232" s="1094"/>
      <c r="I232" s="1094"/>
      <c r="J232" s="1094"/>
      <c r="K232" s="1094"/>
    </row>
    <row r="233" spans="1:11" ht="14.1" customHeight="1" x14ac:dyDescent="0.25">
      <c r="A233" s="1094"/>
      <c r="B233" s="1094"/>
      <c r="C233" s="1109" t="s">
        <v>1048</v>
      </c>
      <c r="D233" s="1110">
        <v>0</v>
      </c>
      <c r="E233" s="1110">
        <v>3000000</v>
      </c>
      <c r="F233" s="1110">
        <v>5000000</v>
      </c>
      <c r="G233" s="1110">
        <v>0</v>
      </c>
      <c r="H233" s="1094"/>
      <c r="I233" s="1094"/>
      <c r="J233" s="1094"/>
      <c r="K233" s="1094"/>
    </row>
    <row r="234" spans="1:11" ht="14.1" customHeight="1" x14ac:dyDescent="0.25">
      <c r="A234" s="1094"/>
      <c r="B234" s="1094"/>
      <c r="C234" s="1109" t="s">
        <v>1057</v>
      </c>
      <c r="D234" s="1110">
        <v>0</v>
      </c>
      <c r="E234" s="1110">
        <v>0</v>
      </c>
      <c r="F234" s="1110">
        <v>0</v>
      </c>
      <c r="G234" s="1110">
        <v>0</v>
      </c>
      <c r="H234" s="1094"/>
      <c r="I234" s="1094"/>
      <c r="J234" s="1094"/>
      <c r="K234" s="1094"/>
    </row>
    <row r="235" spans="1:11" ht="14.1" customHeight="1" x14ac:dyDescent="0.25">
      <c r="A235" s="1094"/>
      <c r="B235" s="1094"/>
      <c r="C235" s="1109" t="s">
        <v>1058</v>
      </c>
      <c r="D235" s="1110">
        <v>0</v>
      </c>
      <c r="E235" s="1110">
        <v>0</v>
      </c>
      <c r="F235" s="1110">
        <v>0</v>
      </c>
      <c r="G235" s="1110">
        <v>0</v>
      </c>
      <c r="H235" s="1094"/>
      <c r="I235" s="1094"/>
      <c r="J235" s="1094"/>
      <c r="K235" s="1094"/>
    </row>
    <row r="236" spans="1:11" ht="14.1" customHeight="1" x14ac:dyDescent="0.25">
      <c r="A236" s="1094"/>
      <c r="B236" s="1094"/>
      <c r="C236" s="1109" t="s">
        <v>1059</v>
      </c>
      <c r="D236" s="1110">
        <v>0</v>
      </c>
      <c r="E236" s="1110">
        <v>0</v>
      </c>
      <c r="F236" s="1110">
        <v>0</v>
      </c>
      <c r="G236" s="1110">
        <v>0</v>
      </c>
      <c r="H236" s="1094"/>
      <c r="I236" s="1094"/>
      <c r="J236" s="1094"/>
      <c r="K236" s="1094"/>
    </row>
    <row r="237" spans="1:11" ht="14.1" customHeight="1" x14ac:dyDescent="0.25">
      <c r="A237" s="1094"/>
      <c r="B237" s="1094"/>
      <c r="C237" s="1109" t="s">
        <v>1060</v>
      </c>
      <c r="D237" s="1110">
        <v>0</v>
      </c>
      <c r="E237" s="1110">
        <v>0</v>
      </c>
      <c r="F237" s="1110">
        <v>0</v>
      </c>
      <c r="G237" s="1110">
        <v>0</v>
      </c>
      <c r="H237" s="1094"/>
      <c r="I237" s="1094"/>
      <c r="J237" s="1094"/>
      <c r="K237" s="1094"/>
    </row>
    <row r="238" spans="1:11" ht="14.1" customHeight="1" x14ac:dyDescent="0.25">
      <c r="A238" s="1094"/>
      <c r="B238" s="1094"/>
      <c r="C238" s="1109" t="s">
        <v>1062</v>
      </c>
      <c r="D238" s="1110">
        <v>0</v>
      </c>
      <c r="E238" s="1110">
        <v>0</v>
      </c>
      <c r="F238" s="1110">
        <v>0</v>
      </c>
      <c r="G238" s="1110">
        <v>0</v>
      </c>
      <c r="H238" s="1094"/>
      <c r="I238" s="1094"/>
      <c r="J238" s="1094"/>
      <c r="K238" s="1094"/>
    </row>
    <row r="239" spans="1:11" ht="14.1" customHeight="1" x14ac:dyDescent="0.25">
      <c r="A239" s="1094"/>
      <c r="B239" s="1094"/>
      <c r="C239" s="1109" t="s">
        <v>1048</v>
      </c>
      <c r="D239" s="1110">
        <v>0</v>
      </c>
      <c r="E239" s="1110">
        <v>0</v>
      </c>
      <c r="F239" s="1110">
        <v>0</v>
      </c>
      <c r="G239" s="1110">
        <v>0</v>
      </c>
      <c r="H239" s="1094"/>
      <c r="I239" s="1094"/>
      <c r="J239" s="1094"/>
      <c r="K239" s="1094"/>
    </row>
    <row r="240" spans="1:11" ht="14.1" customHeight="1" x14ac:dyDescent="0.25">
      <c r="A240" s="1094"/>
      <c r="B240" s="1094"/>
      <c r="C240" s="1109" t="s">
        <v>1057</v>
      </c>
      <c r="D240" s="1110">
        <v>0</v>
      </c>
      <c r="E240" s="1110">
        <v>0</v>
      </c>
      <c r="F240" s="1110">
        <v>0</v>
      </c>
      <c r="G240" s="1110">
        <v>0</v>
      </c>
      <c r="H240" s="1094"/>
      <c r="I240" s="1094"/>
      <c r="J240" s="1094"/>
      <c r="K240" s="1094"/>
    </row>
    <row r="241" spans="1:11" ht="14.1" customHeight="1" x14ac:dyDescent="0.25">
      <c r="A241" s="1094"/>
      <c r="B241" s="1094"/>
      <c r="C241" s="1109" t="s">
        <v>1058</v>
      </c>
      <c r="D241" s="1110">
        <v>0</v>
      </c>
      <c r="E241" s="1110">
        <v>0</v>
      </c>
      <c r="F241" s="1110">
        <v>0</v>
      </c>
      <c r="G241" s="1110">
        <v>0</v>
      </c>
      <c r="H241" s="1094"/>
      <c r="I241" s="1094"/>
      <c r="J241" s="1094"/>
      <c r="K241" s="1094"/>
    </row>
    <row r="242" spans="1:11" ht="14.1" customHeight="1" x14ac:dyDescent="0.25">
      <c r="A242" s="1094"/>
      <c r="B242" s="1094"/>
      <c r="C242" s="1109" t="s">
        <v>1059</v>
      </c>
      <c r="D242" s="1110">
        <v>0</v>
      </c>
      <c r="E242" s="1110">
        <v>0</v>
      </c>
      <c r="F242" s="1110">
        <v>0</v>
      </c>
      <c r="G242" s="1110">
        <v>0</v>
      </c>
      <c r="H242" s="1094"/>
      <c r="I242" s="1094"/>
      <c r="J242" s="1094"/>
      <c r="K242" s="1094"/>
    </row>
    <row r="243" spans="1:11" ht="14.1" customHeight="1" x14ac:dyDescent="0.25">
      <c r="A243" s="1094"/>
      <c r="B243" s="1094"/>
      <c r="C243" s="1109" t="s">
        <v>1060</v>
      </c>
      <c r="D243" s="1110">
        <v>0</v>
      </c>
      <c r="E243" s="1110">
        <v>0</v>
      </c>
      <c r="F243" s="1110">
        <v>0</v>
      </c>
      <c r="G243" s="1110">
        <v>0</v>
      </c>
      <c r="H243" s="1094"/>
      <c r="I243" s="1094"/>
      <c r="J243" s="1094"/>
      <c r="K243" s="1094"/>
    </row>
    <row r="244" spans="1:11" ht="14.1" customHeight="1" x14ac:dyDescent="0.25">
      <c r="A244" s="1094"/>
      <c r="B244" s="1094"/>
      <c r="C244" s="1109" t="s">
        <v>1063</v>
      </c>
      <c r="D244" s="1110">
        <v>0</v>
      </c>
      <c r="E244" s="1110">
        <v>0</v>
      </c>
      <c r="F244" s="1110">
        <v>0</v>
      </c>
      <c r="G244" s="1110">
        <v>0</v>
      </c>
      <c r="H244" s="1094"/>
      <c r="I244" s="1094"/>
      <c r="J244" s="1094"/>
      <c r="K244" s="1094"/>
    </row>
    <row r="245" spans="1:11" ht="14.1" customHeight="1" x14ac:dyDescent="0.25">
      <c r="A245" s="1094"/>
      <c r="B245" s="1094"/>
      <c r="C245" s="1109" t="s">
        <v>1064</v>
      </c>
      <c r="D245" s="1110">
        <v>0</v>
      </c>
      <c r="E245" s="1110">
        <v>0</v>
      </c>
      <c r="F245" s="1110">
        <v>0</v>
      </c>
      <c r="G245" s="1110">
        <v>0</v>
      </c>
      <c r="H245" s="1094"/>
      <c r="I245" s="1094"/>
      <c r="J245" s="1094"/>
      <c r="K245" s="1094"/>
    </row>
    <row r="246" spans="1:11" ht="14.1" customHeight="1" x14ac:dyDescent="0.25">
      <c r="A246" s="1094"/>
      <c r="B246" s="1094"/>
      <c r="C246" s="1111" t="s">
        <v>572</v>
      </c>
      <c r="D246" s="1110">
        <v>0</v>
      </c>
      <c r="E246" s="1110">
        <v>3000000</v>
      </c>
      <c r="F246" s="1110">
        <v>5000000</v>
      </c>
      <c r="G246" s="1110">
        <v>0</v>
      </c>
      <c r="H246" s="1094"/>
      <c r="I246" s="1094"/>
      <c r="J246" s="1094"/>
      <c r="K246" s="1094"/>
    </row>
    <row r="247" spans="1:11" ht="14.1" customHeight="1" x14ac:dyDescent="0.25">
      <c r="A247" s="1094"/>
      <c r="B247" s="1094"/>
      <c r="C247" s="1102" t="s">
        <v>2337</v>
      </c>
      <c r="D247" s="1234" t="s">
        <v>2338</v>
      </c>
      <c r="E247" s="1235"/>
      <c r="F247" s="1235"/>
      <c r="G247" s="1235"/>
      <c r="H247" s="1094"/>
      <c r="I247" s="1094"/>
      <c r="J247" s="1094"/>
      <c r="K247" s="1094"/>
    </row>
    <row r="248" spans="1:11" ht="18" customHeight="1" x14ac:dyDescent="0.25">
      <c r="A248" s="1094"/>
      <c r="B248" s="1094"/>
      <c r="C248" s="1103" t="s">
        <v>1022</v>
      </c>
      <c r="D248" s="1232" t="s">
        <v>2339</v>
      </c>
      <c r="E248" s="1233"/>
      <c r="F248" s="1233"/>
      <c r="G248" s="1233"/>
      <c r="H248" s="1094"/>
      <c r="I248" s="1094"/>
      <c r="J248" s="1094"/>
      <c r="K248" s="1094"/>
    </row>
    <row r="249" spans="1:11" ht="18" customHeight="1" x14ac:dyDescent="0.25">
      <c r="A249" s="1094"/>
      <c r="B249" s="1094"/>
      <c r="C249" s="1104" t="s">
        <v>1024</v>
      </c>
      <c r="D249" s="1230" t="s">
        <v>2340</v>
      </c>
      <c r="E249" s="1231"/>
      <c r="F249" s="1231"/>
      <c r="G249" s="1231"/>
      <c r="H249" s="1094"/>
      <c r="I249" s="1094"/>
      <c r="J249" s="1094"/>
      <c r="K249" s="1094"/>
    </row>
    <row r="250" spans="1:11" ht="18" customHeight="1" x14ac:dyDescent="0.25">
      <c r="A250" s="1094"/>
      <c r="B250" s="1094"/>
      <c r="C250" s="1104" t="s">
        <v>31</v>
      </c>
      <c r="D250" s="1230" t="s">
        <v>318</v>
      </c>
      <c r="E250" s="1231"/>
      <c r="F250" s="1231"/>
      <c r="G250" s="1231"/>
      <c r="H250" s="1094"/>
      <c r="I250" s="1094"/>
      <c r="J250" s="1094"/>
      <c r="K250" s="1094"/>
    </row>
    <row r="251" spans="1:11" ht="15" customHeight="1" x14ac:dyDescent="0.25">
      <c r="A251" s="1094"/>
      <c r="B251" s="1094"/>
      <c r="C251" s="1105"/>
      <c r="D251" s="1106">
        <v>2024</v>
      </c>
      <c r="E251" s="1106">
        <v>2025</v>
      </c>
      <c r="F251" s="1106">
        <v>2026</v>
      </c>
      <c r="G251" s="1106">
        <v>2027</v>
      </c>
      <c r="H251" s="1094"/>
      <c r="I251" s="1094"/>
      <c r="J251" s="1094"/>
      <c r="K251" s="1094"/>
    </row>
    <row r="252" spans="1:11" ht="15" customHeight="1" x14ac:dyDescent="0.25">
      <c r="A252" s="1094"/>
      <c r="B252" s="1094"/>
      <c r="C252" s="1107"/>
      <c r="D252" s="1108" t="s">
        <v>13</v>
      </c>
      <c r="E252" s="1108" t="s">
        <v>14</v>
      </c>
      <c r="F252" s="1108" t="s">
        <v>14</v>
      </c>
      <c r="G252" s="1108" t="s">
        <v>14</v>
      </c>
      <c r="H252" s="1094"/>
      <c r="I252" s="1094"/>
      <c r="J252" s="1094"/>
      <c r="K252" s="1094"/>
    </row>
    <row r="253" spans="1:11" ht="14.1" customHeight="1" x14ac:dyDescent="0.25">
      <c r="A253" s="1094"/>
      <c r="B253" s="1094"/>
      <c r="C253" s="1097" t="s">
        <v>33</v>
      </c>
      <c r="D253" s="1101" t="s">
        <v>1092</v>
      </c>
      <c r="E253" s="1101" t="s">
        <v>1092</v>
      </c>
      <c r="F253" s="1101" t="s">
        <v>1092</v>
      </c>
      <c r="G253" s="1101" t="s">
        <v>1039</v>
      </c>
      <c r="H253" s="1094"/>
      <c r="I253" s="1094"/>
      <c r="J253" s="1094"/>
      <c r="K253" s="1094"/>
    </row>
    <row r="254" spans="1:11" ht="14.1" customHeight="1" x14ac:dyDescent="0.25">
      <c r="A254" s="1094"/>
      <c r="B254" s="1094"/>
      <c r="C254" s="1097" t="s">
        <v>1029</v>
      </c>
      <c r="D254" s="1101" t="s">
        <v>1039</v>
      </c>
      <c r="E254" s="1101" t="s">
        <v>2044</v>
      </c>
      <c r="F254" s="1101" t="s">
        <v>1152</v>
      </c>
      <c r="G254" s="1101" t="s">
        <v>1039</v>
      </c>
      <c r="H254" s="1094"/>
      <c r="I254" s="1094"/>
      <c r="J254" s="1094"/>
      <c r="K254" s="1094"/>
    </row>
    <row r="255" spans="1:11" ht="14.1" customHeight="1" x14ac:dyDescent="0.25">
      <c r="A255" s="1094"/>
      <c r="B255" s="1094"/>
      <c r="C255" s="1097" t="s">
        <v>1032</v>
      </c>
      <c r="D255" s="1101" t="s">
        <v>1039</v>
      </c>
      <c r="E255" s="1101" t="s">
        <v>2044</v>
      </c>
      <c r="F255" s="1101" t="s">
        <v>1152</v>
      </c>
      <c r="G255" s="1101" t="s">
        <v>1039</v>
      </c>
      <c r="H255" s="1094"/>
      <c r="I255" s="1094"/>
      <c r="J255" s="1094"/>
      <c r="K255" s="1094"/>
    </row>
    <row r="256" spans="1:11" ht="14.1" customHeight="1" x14ac:dyDescent="0.25">
      <c r="A256" s="1094"/>
      <c r="B256" s="1094"/>
      <c r="C256" s="1097" t="s">
        <v>1037</v>
      </c>
      <c r="D256" s="1101" t="s">
        <v>1038</v>
      </c>
      <c r="E256" s="1101" t="s">
        <v>1039</v>
      </c>
      <c r="F256" s="1101" t="s">
        <v>1039</v>
      </c>
      <c r="G256" s="1101" t="s">
        <v>1083</v>
      </c>
      <c r="H256" s="1094"/>
      <c r="I256" s="1094"/>
      <c r="J256" s="1094"/>
      <c r="K256" s="1094"/>
    </row>
    <row r="257" spans="1:11" ht="14.1" customHeight="1" x14ac:dyDescent="0.25">
      <c r="A257" s="1094"/>
      <c r="B257" s="1094"/>
      <c r="C257" s="1097" t="s">
        <v>1042</v>
      </c>
      <c r="D257" s="1101" t="s">
        <v>1038</v>
      </c>
      <c r="E257" s="1101" t="s">
        <v>1038</v>
      </c>
      <c r="F257" s="1101" t="s">
        <v>1365</v>
      </c>
      <c r="G257" s="1101" t="s">
        <v>1083</v>
      </c>
      <c r="H257" s="1094"/>
      <c r="I257" s="1094"/>
      <c r="J257" s="1094"/>
      <c r="K257" s="1094"/>
    </row>
    <row r="258" spans="1:11" ht="14.1" customHeight="1" x14ac:dyDescent="0.25">
      <c r="A258" s="1094"/>
      <c r="B258" s="1094"/>
      <c r="C258" s="1097" t="s">
        <v>39</v>
      </c>
      <c r="D258" s="1101" t="s">
        <v>1038</v>
      </c>
      <c r="E258" s="1101" t="s">
        <v>1038</v>
      </c>
      <c r="F258" s="1101" t="s">
        <v>1365</v>
      </c>
      <c r="G258" s="1101" t="s">
        <v>1083</v>
      </c>
      <c r="H258" s="1094"/>
      <c r="I258" s="1094"/>
      <c r="J258" s="1094"/>
      <c r="K258" s="1094"/>
    </row>
    <row r="259" spans="1:11" ht="14.1" customHeight="1" x14ac:dyDescent="0.25">
      <c r="A259" s="1094"/>
      <c r="B259" s="1094"/>
      <c r="C259" s="1228" t="s">
        <v>1046</v>
      </c>
      <c r="D259" s="1229"/>
      <c r="E259" s="1229"/>
      <c r="F259" s="1229"/>
      <c r="G259" s="1229"/>
      <c r="H259" s="1094"/>
      <c r="I259" s="1094"/>
      <c r="J259" s="1094"/>
      <c r="K259" s="1094"/>
    </row>
    <row r="260" spans="1:11" ht="14.1" customHeight="1" x14ac:dyDescent="0.25">
      <c r="A260" s="1094"/>
      <c r="B260" s="1094"/>
      <c r="C260" s="1105"/>
      <c r="D260" s="1106">
        <v>2024</v>
      </c>
      <c r="E260" s="1106">
        <v>2025</v>
      </c>
      <c r="F260" s="1106">
        <v>2026</v>
      </c>
      <c r="G260" s="1106">
        <v>2027</v>
      </c>
      <c r="H260" s="1094"/>
      <c r="I260" s="1094"/>
      <c r="J260" s="1094"/>
      <c r="K260" s="1094"/>
    </row>
    <row r="261" spans="1:11" ht="14.1" customHeight="1" x14ac:dyDescent="0.25">
      <c r="A261" s="1094"/>
      <c r="B261" s="1094"/>
      <c r="C261" s="1107"/>
      <c r="D261" s="1108" t="s">
        <v>13</v>
      </c>
      <c r="E261" s="1108" t="s">
        <v>14</v>
      </c>
      <c r="F261" s="1108" t="s">
        <v>14</v>
      </c>
      <c r="G261" s="1108" t="s">
        <v>14</v>
      </c>
      <c r="H261" s="1094"/>
      <c r="I261" s="1094"/>
      <c r="J261" s="1094"/>
      <c r="K261" s="1094"/>
    </row>
    <row r="262" spans="1:11" ht="14.1" customHeight="1" x14ac:dyDescent="0.25">
      <c r="A262" s="1094"/>
      <c r="B262" s="1094"/>
      <c r="C262" s="1109" t="s">
        <v>1047</v>
      </c>
      <c r="D262" s="1110">
        <v>0</v>
      </c>
      <c r="E262" s="1110">
        <v>0</v>
      </c>
      <c r="F262" s="1110">
        <v>0</v>
      </c>
      <c r="G262" s="1110">
        <v>0</v>
      </c>
      <c r="H262" s="1094"/>
      <c r="I262" s="1094"/>
      <c r="J262" s="1094"/>
      <c r="K262" s="1094"/>
    </row>
    <row r="263" spans="1:11" ht="14.1" customHeight="1" x14ac:dyDescent="0.25">
      <c r="A263" s="1094"/>
      <c r="B263" s="1094"/>
      <c r="C263" s="1109" t="s">
        <v>1048</v>
      </c>
      <c r="D263" s="1110">
        <v>0</v>
      </c>
      <c r="E263" s="1110">
        <v>0</v>
      </c>
      <c r="F263" s="1110">
        <v>0</v>
      </c>
      <c r="G263" s="1110">
        <v>0</v>
      </c>
      <c r="H263" s="1094"/>
      <c r="I263" s="1094"/>
      <c r="J263" s="1094"/>
      <c r="K263" s="1094"/>
    </row>
    <row r="264" spans="1:11" ht="14.1" customHeight="1" x14ac:dyDescent="0.25">
      <c r="A264" s="1094"/>
      <c r="B264" s="1094"/>
      <c r="C264" s="1109" t="s">
        <v>1049</v>
      </c>
      <c r="D264" s="1110">
        <v>0</v>
      </c>
      <c r="E264" s="1110">
        <v>0</v>
      </c>
      <c r="F264" s="1110">
        <v>0</v>
      </c>
      <c r="G264" s="1110">
        <v>0</v>
      </c>
      <c r="H264" s="1094"/>
      <c r="I264" s="1094"/>
      <c r="J264" s="1094"/>
      <c r="K264" s="1094"/>
    </row>
    <row r="265" spans="1:11" ht="14.1" customHeight="1" x14ac:dyDescent="0.25">
      <c r="A265" s="1094"/>
      <c r="B265" s="1094"/>
      <c r="C265" s="1109" t="s">
        <v>1050</v>
      </c>
      <c r="D265" s="1110">
        <v>0</v>
      </c>
      <c r="E265" s="1110">
        <v>0</v>
      </c>
      <c r="F265" s="1110">
        <v>0</v>
      </c>
      <c r="G265" s="1110">
        <v>0</v>
      </c>
      <c r="H265" s="1094"/>
      <c r="I265" s="1094"/>
      <c r="J265" s="1094"/>
      <c r="K265" s="1094"/>
    </row>
    <row r="266" spans="1:11" ht="14.1" customHeight="1" x14ac:dyDescent="0.25">
      <c r="A266" s="1094"/>
      <c r="B266" s="1094"/>
      <c r="C266" s="1109" t="s">
        <v>1048</v>
      </c>
      <c r="D266" s="1110">
        <v>0</v>
      </c>
      <c r="E266" s="1110">
        <v>0</v>
      </c>
      <c r="F266" s="1110">
        <v>0</v>
      </c>
      <c r="G266" s="1110">
        <v>0</v>
      </c>
      <c r="H266" s="1094"/>
      <c r="I266" s="1094"/>
      <c r="J266" s="1094"/>
      <c r="K266" s="1094"/>
    </row>
    <row r="267" spans="1:11" ht="14.1" customHeight="1" x14ac:dyDescent="0.25">
      <c r="A267" s="1094"/>
      <c r="B267" s="1094"/>
      <c r="C267" s="1109" t="s">
        <v>1049</v>
      </c>
      <c r="D267" s="1110">
        <v>0</v>
      </c>
      <c r="E267" s="1110">
        <v>0</v>
      </c>
      <c r="F267" s="1110">
        <v>0</v>
      </c>
      <c r="G267" s="1110">
        <v>0</v>
      </c>
      <c r="H267" s="1094"/>
      <c r="I267" s="1094"/>
      <c r="J267" s="1094"/>
      <c r="K267" s="1094"/>
    </row>
    <row r="268" spans="1:11" ht="14.1" customHeight="1" x14ac:dyDescent="0.25">
      <c r="A268" s="1094"/>
      <c r="B268" s="1094"/>
      <c r="C268" s="1109" t="s">
        <v>1051</v>
      </c>
      <c r="D268" s="1110">
        <v>0</v>
      </c>
      <c r="E268" s="1110">
        <v>0</v>
      </c>
      <c r="F268" s="1110">
        <v>0</v>
      </c>
      <c r="G268" s="1110">
        <v>0</v>
      </c>
      <c r="H268" s="1094"/>
      <c r="I268" s="1094"/>
      <c r="J268" s="1094"/>
      <c r="K268" s="1094"/>
    </row>
    <row r="269" spans="1:11" ht="14.1" customHeight="1" x14ac:dyDescent="0.25">
      <c r="A269" s="1094"/>
      <c r="B269" s="1094"/>
      <c r="C269" s="1109" t="s">
        <v>1048</v>
      </c>
      <c r="D269" s="1110">
        <v>0</v>
      </c>
      <c r="E269" s="1110">
        <v>0</v>
      </c>
      <c r="F269" s="1110">
        <v>0</v>
      </c>
      <c r="G269" s="1110">
        <v>0</v>
      </c>
      <c r="H269" s="1094"/>
      <c r="I269" s="1094"/>
      <c r="J269" s="1094"/>
      <c r="K269" s="1094"/>
    </row>
    <row r="270" spans="1:11" ht="14.1" customHeight="1" x14ac:dyDescent="0.25">
      <c r="A270" s="1094"/>
      <c r="B270" s="1094"/>
      <c r="C270" s="1109" t="s">
        <v>1049</v>
      </c>
      <c r="D270" s="1110">
        <v>0</v>
      </c>
      <c r="E270" s="1110">
        <v>0</v>
      </c>
      <c r="F270" s="1110">
        <v>0</v>
      </c>
      <c r="G270" s="1110">
        <v>0</v>
      </c>
      <c r="H270" s="1094"/>
      <c r="I270" s="1094"/>
      <c r="J270" s="1094"/>
      <c r="K270" s="1094"/>
    </row>
    <row r="271" spans="1:11" ht="14.1" customHeight="1" x14ac:dyDescent="0.25">
      <c r="A271" s="1094"/>
      <c r="B271" s="1094"/>
      <c r="C271" s="1109" t="s">
        <v>1052</v>
      </c>
      <c r="D271" s="1110">
        <v>0</v>
      </c>
      <c r="E271" s="1110">
        <v>0</v>
      </c>
      <c r="F271" s="1110">
        <v>0</v>
      </c>
      <c r="G271" s="1110">
        <v>0</v>
      </c>
      <c r="H271" s="1094"/>
      <c r="I271" s="1094"/>
      <c r="J271" s="1094"/>
      <c r="K271" s="1094"/>
    </row>
    <row r="272" spans="1:11" ht="14.1" customHeight="1" x14ac:dyDescent="0.25">
      <c r="A272" s="1094"/>
      <c r="B272" s="1094"/>
      <c r="C272" s="1109" t="s">
        <v>1048</v>
      </c>
      <c r="D272" s="1110">
        <v>0</v>
      </c>
      <c r="E272" s="1110">
        <v>0</v>
      </c>
      <c r="F272" s="1110">
        <v>0</v>
      </c>
      <c r="G272" s="1110">
        <v>0</v>
      </c>
      <c r="H272" s="1094"/>
      <c r="I272" s="1094"/>
      <c r="J272" s="1094"/>
      <c r="K272" s="1094"/>
    </row>
    <row r="273" spans="1:11" ht="14.1" customHeight="1" x14ac:dyDescent="0.25">
      <c r="A273" s="1094"/>
      <c r="B273" s="1094"/>
      <c r="C273" s="1109" t="s">
        <v>1049</v>
      </c>
      <c r="D273" s="1110">
        <v>0</v>
      </c>
      <c r="E273" s="1110">
        <v>0</v>
      </c>
      <c r="F273" s="1110">
        <v>0</v>
      </c>
      <c r="G273" s="1110">
        <v>0</v>
      </c>
      <c r="H273" s="1094"/>
      <c r="I273" s="1094"/>
      <c r="J273" s="1094"/>
      <c r="K273" s="1094"/>
    </row>
    <row r="274" spans="1:11" ht="14.1" customHeight="1" x14ac:dyDescent="0.25">
      <c r="A274" s="1094"/>
      <c r="B274" s="1094"/>
      <c r="C274" s="1109" t="s">
        <v>1053</v>
      </c>
      <c r="D274" s="1110">
        <v>0</v>
      </c>
      <c r="E274" s="1110">
        <v>0</v>
      </c>
      <c r="F274" s="1110">
        <v>0</v>
      </c>
      <c r="G274" s="1110">
        <v>0</v>
      </c>
      <c r="H274" s="1094"/>
      <c r="I274" s="1094"/>
      <c r="J274" s="1094"/>
      <c r="K274" s="1094"/>
    </row>
    <row r="275" spans="1:11" ht="14.1" customHeight="1" x14ac:dyDescent="0.25">
      <c r="A275" s="1094"/>
      <c r="B275" s="1094"/>
      <c r="C275" s="1109" t="s">
        <v>1048</v>
      </c>
      <c r="D275" s="1110">
        <v>0</v>
      </c>
      <c r="E275" s="1110">
        <v>0</v>
      </c>
      <c r="F275" s="1110">
        <v>0</v>
      </c>
      <c r="G275" s="1110">
        <v>0</v>
      </c>
      <c r="H275" s="1094"/>
      <c r="I275" s="1094"/>
      <c r="J275" s="1094"/>
      <c r="K275" s="1094"/>
    </row>
    <row r="276" spans="1:11" ht="14.1" customHeight="1" x14ac:dyDescent="0.25">
      <c r="A276" s="1094"/>
      <c r="B276" s="1094"/>
      <c r="C276" s="1109" t="s">
        <v>1049</v>
      </c>
      <c r="D276" s="1110">
        <v>0</v>
      </c>
      <c r="E276" s="1110">
        <v>0</v>
      </c>
      <c r="F276" s="1110">
        <v>0</v>
      </c>
      <c r="G276" s="1110">
        <v>0</v>
      </c>
      <c r="H276" s="1094"/>
      <c r="I276" s="1094"/>
      <c r="J276" s="1094"/>
      <c r="K276" s="1094"/>
    </row>
    <row r="277" spans="1:11" ht="14.1" customHeight="1" x14ac:dyDescent="0.25">
      <c r="A277" s="1094"/>
      <c r="B277" s="1094"/>
      <c r="C277" s="1109" t="s">
        <v>1054</v>
      </c>
      <c r="D277" s="1110">
        <v>0</v>
      </c>
      <c r="E277" s="1110">
        <v>0</v>
      </c>
      <c r="F277" s="1110">
        <v>0</v>
      </c>
      <c r="G277" s="1110">
        <v>0</v>
      </c>
      <c r="H277" s="1094"/>
      <c r="I277" s="1094"/>
      <c r="J277" s="1094"/>
      <c r="K277" s="1094"/>
    </row>
    <row r="278" spans="1:11" ht="14.1" customHeight="1" x14ac:dyDescent="0.25">
      <c r="A278" s="1094"/>
      <c r="B278" s="1094"/>
      <c r="C278" s="1109" t="s">
        <v>1048</v>
      </c>
      <c r="D278" s="1110">
        <v>0</v>
      </c>
      <c r="E278" s="1110">
        <v>0</v>
      </c>
      <c r="F278" s="1110">
        <v>0</v>
      </c>
      <c r="G278" s="1110">
        <v>0</v>
      </c>
      <c r="H278" s="1094"/>
      <c r="I278" s="1094"/>
      <c r="J278" s="1094"/>
      <c r="K278" s="1094"/>
    </row>
    <row r="279" spans="1:11" ht="14.1" customHeight="1" x14ac:dyDescent="0.25">
      <c r="A279" s="1094"/>
      <c r="B279" s="1094"/>
      <c r="C279" s="1109" t="s">
        <v>1049</v>
      </c>
      <c r="D279" s="1110">
        <v>0</v>
      </c>
      <c r="E279" s="1110">
        <v>0</v>
      </c>
      <c r="F279" s="1110">
        <v>0</v>
      </c>
      <c r="G279" s="1110">
        <v>0</v>
      </c>
      <c r="H279" s="1094"/>
      <c r="I279" s="1094"/>
      <c r="J279" s="1094"/>
      <c r="K279" s="1094"/>
    </row>
    <row r="280" spans="1:11" ht="14.1" customHeight="1" x14ac:dyDescent="0.25">
      <c r="A280" s="1094"/>
      <c r="B280" s="1094"/>
      <c r="C280" s="1109" t="s">
        <v>1055</v>
      </c>
      <c r="D280" s="1110">
        <v>0</v>
      </c>
      <c r="E280" s="1110">
        <v>0</v>
      </c>
      <c r="F280" s="1110">
        <v>0</v>
      </c>
      <c r="G280" s="1110">
        <v>0</v>
      </c>
      <c r="H280" s="1094"/>
      <c r="I280" s="1094"/>
      <c r="J280" s="1094"/>
      <c r="K280" s="1094"/>
    </row>
    <row r="281" spans="1:11" ht="14.1" customHeight="1" x14ac:dyDescent="0.25">
      <c r="A281" s="1094"/>
      <c r="B281" s="1094"/>
      <c r="C281" s="1109" t="s">
        <v>1048</v>
      </c>
      <c r="D281" s="1110">
        <v>0</v>
      </c>
      <c r="E281" s="1110">
        <v>0</v>
      </c>
      <c r="F281" s="1110">
        <v>0</v>
      </c>
      <c r="G281" s="1110">
        <v>0</v>
      </c>
      <c r="H281" s="1094"/>
      <c r="I281" s="1094"/>
      <c r="J281" s="1094"/>
      <c r="K281" s="1094"/>
    </row>
    <row r="282" spans="1:11" ht="14.1" customHeight="1" x14ac:dyDescent="0.25">
      <c r="A282" s="1094"/>
      <c r="B282" s="1094"/>
      <c r="C282" s="1109" t="s">
        <v>1049</v>
      </c>
      <c r="D282" s="1110">
        <v>0</v>
      </c>
      <c r="E282" s="1110">
        <v>0</v>
      </c>
      <c r="F282" s="1110">
        <v>0</v>
      </c>
      <c r="G282" s="1110">
        <v>0</v>
      </c>
      <c r="H282" s="1094"/>
      <c r="I282" s="1094"/>
      <c r="J282" s="1094"/>
      <c r="K282" s="1094"/>
    </row>
    <row r="283" spans="1:11" ht="14.1" customHeight="1" x14ac:dyDescent="0.25">
      <c r="A283" s="1094"/>
      <c r="B283" s="1094"/>
      <c r="C283" s="1109" t="s">
        <v>1056</v>
      </c>
      <c r="D283" s="1110">
        <v>0</v>
      </c>
      <c r="E283" s="1110">
        <v>0</v>
      </c>
      <c r="F283" s="1110">
        <v>0</v>
      </c>
      <c r="G283" s="1110">
        <v>0</v>
      </c>
      <c r="H283" s="1094"/>
      <c r="I283" s="1094"/>
      <c r="J283" s="1094"/>
      <c r="K283" s="1094"/>
    </row>
    <row r="284" spans="1:11" ht="14.1" customHeight="1" x14ac:dyDescent="0.25">
      <c r="A284" s="1094"/>
      <c r="B284" s="1094"/>
      <c r="C284" s="1109" t="s">
        <v>1048</v>
      </c>
      <c r="D284" s="1110">
        <v>0</v>
      </c>
      <c r="E284" s="1110">
        <v>0</v>
      </c>
      <c r="F284" s="1110">
        <v>0</v>
      </c>
      <c r="G284" s="1110">
        <v>0</v>
      </c>
      <c r="H284" s="1094"/>
      <c r="I284" s="1094"/>
      <c r="J284" s="1094"/>
      <c r="K284" s="1094"/>
    </row>
    <row r="285" spans="1:11" ht="14.1" customHeight="1" x14ac:dyDescent="0.25">
      <c r="A285" s="1094"/>
      <c r="B285" s="1094"/>
      <c r="C285" s="1109" t="s">
        <v>1057</v>
      </c>
      <c r="D285" s="1110">
        <v>0</v>
      </c>
      <c r="E285" s="1110">
        <v>0</v>
      </c>
      <c r="F285" s="1110">
        <v>0</v>
      </c>
      <c r="G285" s="1110">
        <v>0</v>
      </c>
      <c r="H285" s="1094"/>
      <c r="I285" s="1094"/>
      <c r="J285" s="1094"/>
      <c r="K285" s="1094"/>
    </row>
    <row r="286" spans="1:11" ht="14.1" customHeight="1" x14ac:dyDescent="0.25">
      <c r="A286" s="1094"/>
      <c r="B286" s="1094"/>
      <c r="C286" s="1109" t="s">
        <v>1058</v>
      </c>
      <c r="D286" s="1110">
        <v>0</v>
      </c>
      <c r="E286" s="1110">
        <v>0</v>
      </c>
      <c r="F286" s="1110">
        <v>0</v>
      </c>
      <c r="G286" s="1110">
        <v>0</v>
      </c>
      <c r="H286" s="1094"/>
      <c r="I286" s="1094"/>
      <c r="J286" s="1094"/>
      <c r="K286" s="1094"/>
    </row>
    <row r="287" spans="1:11" ht="14.1" customHeight="1" x14ac:dyDescent="0.25">
      <c r="A287" s="1094"/>
      <c r="B287" s="1094"/>
      <c r="C287" s="1109" t="s">
        <v>1059</v>
      </c>
      <c r="D287" s="1110">
        <v>0</v>
      </c>
      <c r="E287" s="1110">
        <v>0</v>
      </c>
      <c r="F287" s="1110">
        <v>0</v>
      </c>
      <c r="G287" s="1110">
        <v>0</v>
      </c>
      <c r="H287" s="1094"/>
      <c r="I287" s="1094"/>
      <c r="J287" s="1094"/>
      <c r="K287" s="1094"/>
    </row>
    <row r="288" spans="1:11" ht="14.1" customHeight="1" x14ac:dyDescent="0.25">
      <c r="A288" s="1094"/>
      <c r="B288" s="1094"/>
      <c r="C288" s="1109" t="s">
        <v>1060</v>
      </c>
      <c r="D288" s="1110">
        <v>0</v>
      </c>
      <c r="E288" s="1110">
        <v>0</v>
      </c>
      <c r="F288" s="1110">
        <v>0</v>
      </c>
      <c r="G288" s="1110">
        <v>0</v>
      </c>
      <c r="H288" s="1094"/>
      <c r="I288" s="1094"/>
      <c r="J288" s="1094"/>
      <c r="K288" s="1094"/>
    </row>
    <row r="289" spans="1:11" ht="14.1" customHeight="1" x14ac:dyDescent="0.25">
      <c r="A289" s="1094"/>
      <c r="B289" s="1094"/>
      <c r="C289" s="1109" t="s">
        <v>1061</v>
      </c>
      <c r="D289" s="1110">
        <v>0</v>
      </c>
      <c r="E289" s="1110">
        <v>4000000</v>
      </c>
      <c r="F289" s="1110">
        <v>2000000</v>
      </c>
      <c r="G289" s="1110">
        <v>0</v>
      </c>
      <c r="H289" s="1094"/>
      <c r="I289" s="1094"/>
      <c r="J289" s="1094"/>
      <c r="K289" s="1094"/>
    </row>
    <row r="290" spans="1:11" ht="14.1" customHeight="1" x14ac:dyDescent="0.25">
      <c r="A290" s="1094"/>
      <c r="B290" s="1094"/>
      <c r="C290" s="1109" t="s">
        <v>1048</v>
      </c>
      <c r="D290" s="1110">
        <v>0</v>
      </c>
      <c r="E290" s="1110">
        <v>4000000</v>
      </c>
      <c r="F290" s="1110">
        <v>2000000</v>
      </c>
      <c r="G290" s="1110">
        <v>0</v>
      </c>
      <c r="H290" s="1094"/>
      <c r="I290" s="1094"/>
      <c r="J290" s="1094"/>
      <c r="K290" s="1094"/>
    </row>
    <row r="291" spans="1:11" ht="14.1" customHeight="1" x14ac:dyDescent="0.25">
      <c r="A291" s="1094"/>
      <c r="B291" s="1094"/>
      <c r="C291" s="1109" t="s">
        <v>1057</v>
      </c>
      <c r="D291" s="1110">
        <v>0</v>
      </c>
      <c r="E291" s="1110">
        <v>0</v>
      </c>
      <c r="F291" s="1110">
        <v>0</v>
      </c>
      <c r="G291" s="1110">
        <v>0</v>
      </c>
      <c r="H291" s="1094"/>
      <c r="I291" s="1094"/>
      <c r="J291" s="1094"/>
      <c r="K291" s="1094"/>
    </row>
    <row r="292" spans="1:11" ht="14.1" customHeight="1" x14ac:dyDescent="0.25">
      <c r="A292" s="1094"/>
      <c r="B292" s="1094"/>
      <c r="C292" s="1109" t="s">
        <v>1058</v>
      </c>
      <c r="D292" s="1110">
        <v>0</v>
      </c>
      <c r="E292" s="1110">
        <v>0</v>
      </c>
      <c r="F292" s="1110">
        <v>0</v>
      </c>
      <c r="G292" s="1110">
        <v>0</v>
      </c>
      <c r="H292" s="1094"/>
      <c r="I292" s="1094"/>
      <c r="J292" s="1094"/>
      <c r="K292" s="1094"/>
    </row>
    <row r="293" spans="1:11" ht="14.1" customHeight="1" x14ac:dyDescent="0.25">
      <c r="A293" s="1094"/>
      <c r="B293" s="1094"/>
      <c r="C293" s="1109" t="s">
        <v>1059</v>
      </c>
      <c r="D293" s="1110">
        <v>0</v>
      </c>
      <c r="E293" s="1110">
        <v>0</v>
      </c>
      <c r="F293" s="1110">
        <v>0</v>
      </c>
      <c r="G293" s="1110">
        <v>0</v>
      </c>
      <c r="H293" s="1094"/>
      <c r="I293" s="1094"/>
      <c r="J293" s="1094"/>
      <c r="K293" s="1094"/>
    </row>
    <row r="294" spans="1:11" ht="14.1" customHeight="1" x14ac:dyDescent="0.25">
      <c r="A294" s="1094"/>
      <c r="B294" s="1094"/>
      <c r="C294" s="1109" t="s">
        <v>1060</v>
      </c>
      <c r="D294" s="1110">
        <v>0</v>
      </c>
      <c r="E294" s="1110">
        <v>0</v>
      </c>
      <c r="F294" s="1110">
        <v>0</v>
      </c>
      <c r="G294" s="1110">
        <v>0</v>
      </c>
      <c r="H294" s="1094"/>
      <c r="I294" s="1094"/>
      <c r="J294" s="1094"/>
      <c r="K294" s="1094"/>
    </row>
    <row r="295" spans="1:11" ht="14.1" customHeight="1" x14ac:dyDescent="0.25">
      <c r="A295" s="1094"/>
      <c r="B295" s="1094"/>
      <c r="C295" s="1109" t="s">
        <v>1062</v>
      </c>
      <c r="D295" s="1110">
        <v>0</v>
      </c>
      <c r="E295" s="1110">
        <v>0</v>
      </c>
      <c r="F295" s="1110">
        <v>0</v>
      </c>
      <c r="G295" s="1110">
        <v>0</v>
      </c>
      <c r="H295" s="1094"/>
      <c r="I295" s="1094"/>
      <c r="J295" s="1094"/>
      <c r="K295" s="1094"/>
    </row>
    <row r="296" spans="1:11" ht="14.1" customHeight="1" x14ac:dyDescent="0.25">
      <c r="A296" s="1094"/>
      <c r="B296" s="1094"/>
      <c r="C296" s="1109" t="s">
        <v>1048</v>
      </c>
      <c r="D296" s="1110">
        <v>0</v>
      </c>
      <c r="E296" s="1110">
        <v>0</v>
      </c>
      <c r="F296" s="1110">
        <v>0</v>
      </c>
      <c r="G296" s="1110">
        <v>0</v>
      </c>
      <c r="H296" s="1094"/>
      <c r="I296" s="1094"/>
      <c r="J296" s="1094"/>
      <c r="K296" s="1094"/>
    </row>
    <row r="297" spans="1:11" ht="14.1" customHeight="1" x14ac:dyDescent="0.25">
      <c r="A297" s="1094"/>
      <c r="B297" s="1094"/>
      <c r="C297" s="1109" t="s">
        <v>1057</v>
      </c>
      <c r="D297" s="1110">
        <v>0</v>
      </c>
      <c r="E297" s="1110">
        <v>0</v>
      </c>
      <c r="F297" s="1110">
        <v>0</v>
      </c>
      <c r="G297" s="1110">
        <v>0</v>
      </c>
      <c r="H297" s="1094"/>
      <c r="I297" s="1094"/>
      <c r="J297" s="1094"/>
      <c r="K297" s="1094"/>
    </row>
    <row r="298" spans="1:11" ht="14.1" customHeight="1" x14ac:dyDescent="0.25">
      <c r="A298" s="1094"/>
      <c r="B298" s="1094"/>
      <c r="C298" s="1109" t="s">
        <v>1058</v>
      </c>
      <c r="D298" s="1110">
        <v>0</v>
      </c>
      <c r="E298" s="1110">
        <v>0</v>
      </c>
      <c r="F298" s="1110">
        <v>0</v>
      </c>
      <c r="G298" s="1110">
        <v>0</v>
      </c>
      <c r="H298" s="1094"/>
      <c r="I298" s="1094"/>
      <c r="J298" s="1094"/>
      <c r="K298" s="1094"/>
    </row>
    <row r="299" spans="1:11" ht="14.1" customHeight="1" x14ac:dyDescent="0.25">
      <c r="A299" s="1094"/>
      <c r="B299" s="1094"/>
      <c r="C299" s="1109" t="s">
        <v>1059</v>
      </c>
      <c r="D299" s="1110">
        <v>0</v>
      </c>
      <c r="E299" s="1110">
        <v>0</v>
      </c>
      <c r="F299" s="1110">
        <v>0</v>
      </c>
      <c r="G299" s="1110">
        <v>0</v>
      </c>
      <c r="H299" s="1094"/>
      <c r="I299" s="1094"/>
      <c r="J299" s="1094"/>
      <c r="K299" s="1094"/>
    </row>
    <row r="300" spans="1:11" ht="14.1" customHeight="1" x14ac:dyDescent="0.25">
      <c r="A300" s="1094"/>
      <c r="B300" s="1094"/>
      <c r="C300" s="1109" t="s">
        <v>1060</v>
      </c>
      <c r="D300" s="1110">
        <v>0</v>
      </c>
      <c r="E300" s="1110">
        <v>0</v>
      </c>
      <c r="F300" s="1110">
        <v>0</v>
      </c>
      <c r="G300" s="1110">
        <v>0</v>
      </c>
      <c r="H300" s="1094"/>
      <c r="I300" s="1094"/>
      <c r="J300" s="1094"/>
      <c r="K300" s="1094"/>
    </row>
    <row r="301" spans="1:11" ht="14.1" customHeight="1" x14ac:dyDescent="0.25">
      <c r="A301" s="1094"/>
      <c r="B301" s="1094"/>
      <c r="C301" s="1109" t="s">
        <v>1063</v>
      </c>
      <c r="D301" s="1110">
        <v>0</v>
      </c>
      <c r="E301" s="1110">
        <v>0</v>
      </c>
      <c r="F301" s="1110">
        <v>0</v>
      </c>
      <c r="G301" s="1110">
        <v>0</v>
      </c>
      <c r="H301" s="1094"/>
      <c r="I301" s="1094"/>
      <c r="J301" s="1094"/>
      <c r="K301" s="1094"/>
    </row>
    <row r="302" spans="1:11" ht="14.1" customHeight="1" x14ac:dyDescent="0.25">
      <c r="A302" s="1094"/>
      <c r="B302" s="1094"/>
      <c r="C302" s="1109" t="s">
        <v>1064</v>
      </c>
      <c r="D302" s="1110">
        <v>0</v>
      </c>
      <c r="E302" s="1110">
        <v>0</v>
      </c>
      <c r="F302" s="1110">
        <v>0</v>
      </c>
      <c r="G302" s="1110">
        <v>0</v>
      </c>
      <c r="H302" s="1094"/>
      <c r="I302" s="1094"/>
      <c r="J302" s="1094"/>
      <c r="K302" s="1094"/>
    </row>
    <row r="303" spans="1:11" ht="14.1" customHeight="1" x14ac:dyDescent="0.25">
      <c r="A303" s="1094"/>
      <c r="B303" s="1094"/>
      <c r="C303" s="1111" t="s">
        <v>572</v>
      </c>
      <c r="D303" s="1110">
        <v>0</v>
      </c>
      <c r="E303" s="1110">
        <v>4000000</v>
      </c>
      <c r="F303" s="1110">
        <v>2000000</v>
      </c>
      <c r="G303" s="1110">
        <v>0</v>
      </c>
      <c r="H303" s="1094"/>
      <c r="I303" s="1094"/>
      <c r="J303" s="1094"/>
      <c r="K303" s="1094"/>
    </row>
    <row r="304" spans="1:11" ht="15" customHeight="1" x14ac:dyDescent="0.25">
      <c r="A304" s="1094"/>
      <c r="B304" s="1094"/>
      <c r="C304" s="1113" t="s">
        <v>1038</v>
      </c>
      <c r="D304" s="1114" t="s">
        <v>1038</v>
      </c>
      <c r="E304" s="1114" t="s">
        <v>1038</v>
      </c>
      <c r="F304" s="1114" t="s">
        <v>1038</v>
      </c>
      <c r="G304" s="1114" t="s">
        <v>1038</v>
      </c>
      <c r="H304" s="1094"/>
      <c r="I304" s="1094"/>
      <c r="J304" s="1094"/>
      <c r="K304" s="1094"/>
    </row>
    <row r="305" spans="1:11" ht="15" customHeight="1" x14ac:dyDescent="0.25">
      <c r="A305" s="1094"/>
      <c r="B305" s="1094"/>
      <c r="C305" s="1096" t="s">
        <v>1154</v>
      </c>
      <c r="D305" s="1115">
        <v>0</v>
      </c>
      <c r="E305" s="1115">
        <v>694000000</v>
      </c>
      <c r="F305" s="1115">
        <v>684000000</v>
      </c>
      <c r="G305" s="1115">
        <v>674000000</v>
      </c>
      <c r="H305" s="1094"/>
      <c r="I305" s="1094"/>
      <c r="J305" s="1094"/>
      <c r="K305" s="1094"/>
    </row>
    <row r="306" spans="1:11" ht="15" customHeight="1" x14ac:dyDescent="0.25">
      <c r="A306" s="1094"/>
      <c r="B306" s="1094"/>
      <c r="C306" s="1097" t="s">
        <v>1047</v>
      </c>
      <c r="D306" s="1116">
        <v>0</v>
      </c>
      <c r="E306" s="1116">
        <v>531300000</v>
      </c>
      <c r="F306" s="1116">
        <v>531300000</v>
      </c>
      <c r="G306" s="1116">
        <v>531300000</v>
      </c>
      <c r="H306" s="1094"/>
      <c r="I306" s="1094"/>
      <c r="J306" s="1094"/>
      <c r="K306" s="1094"/>
    </row>
    <row r="307" spans="1:11" ht="15" customHeight="1" x14ac:dyDescent="0.25">
      <c r="A307" s="1094"/>
      <c r="B307" s="1094"/>
      <c r="C307" s="1097" t="s">
        <v>1048</v>
      </c>
      <c r="D307" s="1116">
        <v>0</v>
      </c>
      <c r="E307" s="1116">
        <v>531300000</v>
      </c>
      <c r="F307" s="1116">
        <v>531300000</v>
      </c>
      <c r="G307" s="1116">
        <v>531300000</v>
      </c>
      <c r="H307" s="1094"/>
      <c r="I307" s="1094"/>
      <c r="J307" s="1094"/>
      <c r="K307" s="1094"/>
    </row>
    <row r="308" spans="1:11" ht="15" customHeight="1" x14ac:dyDescent="0.25">
      <c r="A308" s="1094"/>
      <c r="B308" s="1094"/>
      <c r="C308" s="1097" t="s">
        <v>1049</v>
      </c>
      <c r="D308" s="1116">
        <v>0</v>
      </c>
      <c r="E308" s="1116">
        <v>0</v>
      </c>
      <c r="F308" s="1116">
        <v>0</v>
      </c>
      <c r="G308" s="1116">
        <v>0</v>
      </c>
      <c r="H308" s="1094"/>
      <c r="I308" s="1094"/>
      <c r="J308" s="1094"/>
      <c r="K308" s="1094"/>
    </row>
    <row r="309" spans="1:11" ht="15" customHeight="1" x14ac:dyDescent="0.25">
      <c r="A309" s="1094"/>
      <c r="B309" s="1094"/>
      <c r="C309" s="1097" t="s">
        <v>1050</v>
      </c>
      <c r="D309" s="1116">
        <v>0</v>
      </c>
      <c r="E309" s="1116">
        <v>66800000</v>
      </c>
      <c r="F309" s="1116">
        <v>66800000</v>
      </c>
      <c r="G309" s="1116">
        <v>66800000</v>
      </c>
      <c r="H309" s="1094"/>
      <c r="I309" s="1094"/>
      <c r="J309" s="1094"/>
      <c r="K309" s="1094"/>
    </row>
    <row r="310" spans="1:11" ht="15" customHeight="1" x14ac:dyDescent="0.25">
      <c r="A310" s="1094"/>
      <c r="B310" s="1094"/>
      <c r="C310" s="1097" t="s">
        <v>1048</v>
      </c>
      <c r="D310" s="1116">
        <v>0</v>
      </c>
      <c r="E310" s="1116">
        <v>66800000</v>
      </c>
      <c r="F310" s="1116">
        <v>66800000</v>
      </c>
      <c r="G310" s="1116">
        <v>66800000</v>
      </c>
      <c r="H310" s="1094"/>
      <c r="I310" s="1094"/>
      <c r="J310" s="1094"/>
      <c r="K310" s="1094"/>
    </row>
    <row r="311" spans="1:11" ht="15" customHeight="1" x14ac:dyDescent="0.25">
      <c r="A311" s="1094"/>
      <c r="B311" s="1094"/>
      <c r="C311" s="1097" t="s">
        <v>1049</v>
      </c>
      <c r="D311" s="1116">
        <v>0</v>
      </c>
      <c r="E311" s="1116">
        <v>0</v>
      </c>
      <c r="F311" s="1116">
        <v>0</v>
      </c>
      <c r="G311" s="1116">
        <v>0</v>
      </c>
      <c r="H311" s="1094"/>
      <c r="I311" s="1094"/>
      <c r="J311" s="1094"/>
      <c r="K311" s="1094"/>
    </row>
    <row r="312" spans="1:11" ht="15" customHeight="1" x14ac:dyDescent="0.25">
      <c r="A312" s="1094"/>
      <c r="B312" s="1094"/>
      <c r="C312" s="1097" t="s">
        <v>1051</v>
      </c>
      <c r="D312" s="1116">
        <v>0</v>
      </c>
      <c r="E312" s="1116">
        <v>80900000</v>
      </c>
      <c r="F312" s="1116">
        <v>70900000</v>
      </c>
      <c r="G312" s="1116">
        <v>70900000</v>
      </c>
      <c r="H312" s="1094"/>
      <c r="I312" s="1094"/>
      <c r="J312" s="1094"/>
      <c r="K312" s="1094"/>
    </row>
    <row r="313" spans="1:11" ht="15" customHeight="1" x14ac:dyDescent="0.25">
      <c r="A313" s="1094"/>
      <c r="B313" s="1094"/>
      <c r="C313" s="1097" t="s">
        <v>1048</v>
      </c>
      <c r="D313" s="1116">
        <v>0</v>
      </c>
      <c r="E313" s="1116">
        <v>80900000</v>
      </c>
      <c r="F313" s="1116">
        <v>70900000</v>
      </c>
      <c r="G313" s="1116">
        <v>70900000</v>
      </c>
      <c r="H313" s="1094"/>
      <c r="I313" s="1094"/>
      <c r="J313" s="1094"/>
      <c r="K313" s="1094"/>
    </row>
    <row r="314" spans="1:11" ht="15" customHeight="1" x14ac:dyDescent="0.25">
      <c r="A314" s="1094"/>
      <c r="B314" s="1094"/>
      <c r="C314" s="1097" t="s">
        <v>1049</v>
      </c>
      <c r="D314" s="1116">
        <v>0</v>
      </c>
      <c r="E314" s="1116">
        <v>0</v>
      </c>
      <c r="F314" s="1116">
        <v>0</v>
      </c>
      <c r="G314" s="1116">
        <v>0</v>
      </c>
      <c r="H314" s="1094"/>
      <c r="I314" s="1094"/>
      <c r="J314" s="1094"/>
      <c r="K314" s="1094"/>
    </row>
    <row r="315" spans="1:11" ht="15" customHeight="1" x14ac:dyDescent="0.25">
      <c r="A315" s="1094"/>
      <c r="B315" s="1094"/>
      <c r="C315" s="1097" t="s">
        <v>1052</v>
      </c>
      <c r="D315" s="1116">
        <v>0</v>
      </c>
      <c r="E315" s="1116">
        <v>0</v>
      </c>
      <c r="F315" s="1116">
        <v>0</v>
      </c>
      <c r="G315" s="1116">
        <v>0</v>
      </c>
      <c r="H315" s="1094"/>
      <c r="I315" s="1094"/>
      <c r="J315" s="1094"/>
      <c r="K315" s="1094"/>
    </row>
    <row r="316" spans="1:11" ht="15" customHeight="1" x14ac:dyDescent="0.25">
      <c r="A316" s="1094"/>
      <c r="B316" s="1094"/>
      <c r="C316" s="1097" t="s">
        <v>1048</v>
      </c>
      <c r="D316" s="1116">
        <v>0</v>
      </c>
      <c r="E316" s="1116">
        <v>0</v>
      </c>
      <c r="F316" s="1116">
        <v>0</v>
      </c>
      <c r="G316" s="1116">
        <v>0</v>
      </c>
      <c r="H316" s="1094"/>
      <c r="I316" s="1094"/>
      <c r="J316" s="1094"/>
      <c r="K316" s="1094"/>
    </row>
    <row r="317" spans="1:11" ht="15" customHeight="1" x14ac:dyDescent="0.25">
      <c r="A317" s="1094"/>
      <c r="B317" s="1094"/>
      <c r="C317" s="1097" t="s">
        <v>1049</v>
      </c>
      <c r="D317" s="1116">
        <v>0</v>
      </c>
      <c r="E317" s="1116">
        <v>0</v>
      </c>
      <c r="F317" s="1116">
        <v>0</v>
      </c>
      <c r="G317" s="1116">
        <v>0</v>
      </c>
      <c r="H317" s="1094"/>
      <c r="I317" s="1094"/>
      <c r="J317" s="1094"/>
      <c r="K317" s="1094"/>
    </row>
    <row r="318" spans="1:11" ht="20.100000000000001" customHeight="1" x14ac:dyDescent="0.25">
      <c r="A318" s="1094"/>
      <c r="B318" s="1094"/>
      <c r="C318" s="1097" t="s">
        <v>1155</v>
      </c>
      <c r="D318" s="1117">
        <v>0</v>
      </c>
      <c r="E318" s="1117">
        <v>0</v>
      </c>
      <c r="F318" s="1117">
        <v>0</v>
      </c>
      <c r="G318" s="1117">
        <v>0</v>
      </c>
      <c r="H318" s="1094"/>
      <c r="I318" s="1094"/>
      <c r="J318" s="1094"/>
      <c r="K318" s="1094"/>
    </row>
    <row r="319" spans="1:11" ht="15" customHeight="1" x14ac:dyDescent="0.25">
      <c r="A319" s="1094"/>
      <c r="B319" s="1094"/>
      <c r="C319" s="1097" t="s">
        <v>1048</v>
      </c>
      <c r="D319" s="1116">
        <v>0</v>
      </c>
      <c r="E319" s="1116">
        <v>0</v>
      </c>
      <c r="F319" s="1116">
        <v>0</v>
      </c>
      <c r="G319" s="1116">
        <v>0</v>
      </c>
      <c r="H319" s="1094"/>
      <c r="I319" s="1094"/>
      <c r="J319" s="1094"/>
      <c r="K319" s="1094"/>
    </row>
    <row r="320" spans="1:11" ht="15" customHeight="1" x14ac:dyDescent="0.25">
      <c r="A320" s="1094"/>
      <c r="B320" s="1094"/>
      <c r="C320" s="1097" t="s">
        <v>1049</v>
      </c>
      <c r="D320" s="1116">
        <v>0</v>
      </c>
      <c r="E320" s="1116">
        <v>0</v>
      </c>
      <c r="F320" s="1116">
        <v>0</v>
      </c>
      <c r="G320" s="1116">
        <v>0</v>
      </c>
      <c r="H320" s="1094"/>
      <c r="I320" s="1094"/>
      <c r="J320" s="1094"/>
      <c r="K320" s="1094"/>
    </row>
    <row r="321" spans="1:11" ht="15" customHeight="1" x14ac:dyDescent="0.25">
      <c r="A321" s="1094"/>
      <c r="B321" s="1094"/>
      <c r="C321" s="1097" t="s">
        <v>1054</v>
      </c>
      <c r="D321" s="1116">
        <v>0</v>
      </c>
      <c r="E321" s="1116">
        <v>0</v>
      </c>
      <c r="F321" s="1116">
        <v>0</v>
      </c>
      <c r="G321" s="1116">
        <v>0</v>
      </c>
      <c r="H321" s="1094"/>
      <c r="I321" s="1094"/>
      <c r="J321" s="1094"/>
      <c r="K321" s="1094"/>
    </row>
    <row r="322" spans="1:11" ht="15" customHeight="1" x14ac:dyDescent="0.25">
      <c r="A322" s="1094"/>
      <c r="B322" s="1094"/>
      <c r="C322" s="1097" t="s">
        <v>1048</v>
      </c>
      <c r="D322" s="1116">
        <v>0</v>
      </c>
      <c r="E322" s="1116">
        <v>0</v>
      </c>
      <c r="F322" s="1116">
        <v>0</v>
      </c>
      <c r="G322" s="1116">
        <v>0</v>
      </c>
      <c r="H322" s="1094"/>
      <c r="I322" s="1094"/>
      <c r="J322" s="1094"/>
      <c r="K322" s="1094"/>
    </row>
    <row r="323" spans="1:11" ht="15" customHeight="1" x14ac:dyDescent="0.25">
      <c r="A323" s="1094"/>
      <c r="B323" s="1094"/>
      <c r="C323" s="1097" t="s">
        <v>1049</v>
      </c>
      <c r="D323" s="1116">
        <v>0</v>
      </c>
      <c r="E323" s="1116">
        <v>0</v>
      </c>
      <c r="F323" s="1116">
        <v>0</v>
      </c>
      <c r="G323" s="1116">
        <v>0</v>
      </c>
      <c r="H323" s="1094"/>
      <c r="I323" s="1094"/>
      <c r="J323" s="1094"/>
      <c r="K323" s="1094"/>
    </row>
    <row r="324" spans="1:11" ht="15" customHeight="1" x14ac:dyDescent="0.25">
      <c r="A324" s="1094"/>
      <c r="B324" s="1094"/>
      <c r="C324" s="1097" t="s">
        <v>1055</v>
      </c>
      <c r="D324" s="1116">
        <v>0</v>
      </c>
      <c r="E324" s="1116">
        <v>0</v>
      </c>
      <c r="F324" s="1116">
        <v>0</v>
      </c>
      <c r="G324" s="1116">
        <v>0</v>
      </c>
      <c r="H324" s="1094"/>
      <c r="I324" s="1094"/>
      <c r="J324" s="1094"/>
      <c r="K324" s="1094"/>
    </row>
    <row r="325" spans="1:11" ht="15" customHeight="1" x14ac:dyDescent="0.25">
      <c r="A325" s="1094"/>
      <c r="B325" s="1094"/>
      <c r="C325" s="1097" t="s">
        <v>1048</v>
      </c>
      <c r="D325" s="1116">
        <v>0</v>
      </c>
      <c r="E325" s="1116">
        <v>0</v>
      </c>
      <c r="F325" s="1116">
        <v>0</v>
      </c>
      <c r="G325" s="1116">
        <v>0</v>
      </c>
      <c r="H325" s="1094"/>
      <c r="I325" s="1094"/>
      <c r="J325" s="1094"/>
      <c r="K325" s="1094"/>
    </row>
    <row r="326" spans="1:11" ht="15" customHeight="1" x14ac:dyDescent="0.25">
      <c r="A326" s="1094"/>
      <c r="B326" s="1094"/>
      <c r="C326" s="1097" t="s">
        <v>1049</v>
      </c>
      <c r="D326" s="1116">
        <v>0</v>
      </c>
      <c r="E326" s="1116">
        <v>0</v>
      </c>
      <c r="F326" s="1116">
        <v>0</v>
      </c>
      <c r="G326" s="1116">
        <v>0</v>
      </c>
      <c r="H326" s="1094"/>
      <c r="I326" s="1094"/>
      <c r="J326" s="1094"/>
      <c r="K326" s="1094"/>
    </row>
    <row r="327" spans="1:11" ht="15" customHeight="1" x14ac:dyDescent="0.25">
      <c r="A327" s="1094"/>
      <c r="B327" s="1094"/>
      <c r="C327" s="1097" t="s">
        <v>1056</v>
      </c>
      <c r="D327" s="1116">
        <v>0</v>
      </c>
      <c r="E327" s="1116">
        <v>0</v>
      </c>
      <c r="F327" s="1116">
        <v>0</v>
      </c>
      <c r="G327" s="1116">
        <v>0</v>
      </c>
      <c r="H327" s="1094"/>
      <c r="I327" s="1094"/>
      <c r="J327" s="1094"/>
      <c r="K327" s="1094"/>
    </row>
    <row r="328" spans="1:11" ht="15" customHeight="1" x14ac:dyDescent="0.25">
      <c r="A328" s="1094"/>
      <c r="B328" s="1094"/>
      <c r="C328" s="1097" t="s">
        <v>1048</v>
      </c>
      <c r="D328" s="1116">
        <v>0</v>
      </c>
      <c r="E328" s="1116">
        <v>0</v>
      </c>
      <c r="F328" s="1116">
        <v>0</v>
      </c>
      <c r="G328" s="1116">
        <v>0</v>
      </c>
      <c r="H328" s="1094"/>
      <c r="I328" s="1094"/>
      <c r="J328" s="1094"/>
      <c r="K328" s="1094"/>
    </row>
    <row r="329" spans="1:11" ht="15" customHeight="1" x14ac:dyDescent="0.25">
      <c r="A329" s="1094"/>
      <c r="B329" s="1094"/>
      <c r="C329" s="1097" t="s">
        <v>1057</v>
      </c>
      <c r="D329" s="1116">
        <v>0</v>
      </c>
      <c r="E329" s="1116">
        <v>0</v>
      </c>
      <c r="F329" s="1116">
        <v>0</v>
      </c>
      <c r="G329" s="1116">
        <v>0</v>
      </c>
      <c r="H329" s="1094"/>
      <c r="I329" s="1094"/>
      <c r="J329" s="1094"/>
      <c r="K329" s="1094"/>
    </row>
    <row r="330" spans="1:11" ht="15" customHeight="1" x14ac:dyDescent="0.25">
      <c r="A330" s="1094"/>
      <c r="B330" s="1094"/>
      <c r="C330" s="1097" t="s">
        <v>1058</v>
      </c>
      <c r="D330" s="1116">
        <v>0</v>
      </c>
      <c r="E330" s="1116">
        <v>0</v>
      </c>
      <c r="F330" s="1116">
        <v>0</v>
      </c>
      <c r="G330" s="1116">
        <v>0</v>
      </c>
      <c r="H330" s="1094"/>
      <c r="I330" s="1094"/>
      <c r="J330" s="1094"/>
      <c r="K330" s="1094"/>
    </row>
    <row r="331" spans="1:11" ht="15" customHeight="1" x14ac:dyDescent="0.25">
      <c r="A331" s="1094"/>
      <c r="B331" s="1094"/>
      <c r="C331" s="1097" t="s">
        <v>1059</v>
      </c>
      <c r="D331" s="1116">
        <v>0</v>
      </c>
      <c r="E331" s="1116">
        <v>0</v>
      </c>
      <c r="F331" s="1116">
        <v>0</v>
      </c>
      <c r="G331" s="1116">
        <v>0</v>
      </c>
      <c r="H331" s="1094"/>
      <c r="I331" s="1094"/>
      <c r="J331" s="1094"/>
      <c r="K331" s="1094"/>
    </row>
    <row r="332" spans="1:11" ht="15" customHeight="1" x14ac:dyDescent="0.25">
      <c r="A332" s="1094"/>
      <c r="B332" s="1094"/>
      <c r="C332" s="1097" t="s">
        <v>1060</v>
      </c>
      <c r="D332" s="1116">
        <v>0</v>
      </c>
      <c r="E332" s="1116">
        <v>0</v>
      </c>
      <c r="F332" s="1116">
        <v>0</v>
      </c>
      <c r="G332" s="1116">
        <v>0</v>
      </c>
      <c r="H332" s="1094"/>
      <c r="I332" s="1094"/>
      <c r="J332" s="1094"/>
      <c r="K332" s="1094"/>
    </row>
    <row r="333" spans="1:11" ht="15" customHeight="1" x14ac:dyDescent="0.25">
      <c r="A333" s="1094"/>
      <c r="B333" s="1094"/>
      <c r="C333" s="1097" t="s">
        <v>1061</v>
      </c>
      <c r="D333" s="1116">
        <v>0</v>
      </c>
      <c r="E333" s="1116">
        <v>15000000</v>
      </c>
      <c r="F333" s="1116">
        <v>15000000</v>
      </c>
      <c r="G333" s="1116">
        <v>5000000</v>
      </c>
      <c r="H333" s="1094"/>
      <c r="I333" s="1094"/>
      <c r="J333" s="1094"/>
      <c r="K333" s="1094"/>
    </row>
    <row r="334" spans="1:11" ht="15" customHeight="1" x14ac:dyDescent="0.25">
      <c r="A334" s="1094"/>
      <c r="B334" s="1094"/>
      <c r="C334" s="1097" t="s">
        <v>1048</v>
      </c>
      <c r="D334" s="1116">
        <v>0</v>
      </c>
      <c r="E334" s="1116">
        <v>15000000</v>
      </c>
      <c r="F334" s="1116">
        <v>15000000</v>
      </c>
      <c r="G334" s="1116">
        <v>5000000</v>
      </c>
      <c r="H334" s="1094"/>
      <c r="I334" s="1094"/>
      <c r="J334" s="1094"/>
      <c r="K334" s="1094"/>
    </row>
    <row r="335" spans="1:11" ht="15" customHeight="1" x14ac:dyDescent="0.25">
      <c r="A335" s="1094"/>
      <c r="B335" s="1094"/>
      <c r="C335" s="1097" t="s">
        <v>1057</v>
      </c>
      <c r="D335" s="1116">
        <v>0</v>
      </c>
      <c r="E335" s="1116">
        <v>0</v>
      </c>
      <c r="F335" s="1116">
        <v>0</v>
      </c>
      <c r="G335" s="1116">
        <v>0</v>
      </c>
      <c r="H335" s="1094"/>
      <c r="I335" s="1094"/>
      <c r="J335" s="1094"/>
      <c r="K335" s="1094"/>
    </row>
    <row r="336" spans="1:11" ht="15" customHeight="1" x14ac:dyDescent="0.25">
      <c r="A336" s="1094"/>
      <c r="B336" s="1094"/>
      <c r="C336" s="1097" t="s">
        <v>1058</v>
      </c>
      <c r="D336" s="1116">
        <v>0</v>
      </c>
      <c r="E336" s="1116">
        <v>0</v>
      </c>
      <c r="F336" s="1116">
        <v>0</v>
      </c>
      <c r="G336" s="1116">
        <v>0</v>
      </c>
      <c r="H336" s="1094"/>
      <c r="I336" s="1094"/>
      <c r="J336" s="1094"/>
      <c r="K336" s="1094"/>
    </row>
    <row r="337" spans="1:11" ht="15" customHeight="1" x14ac:dyDescent="0.25">
      <c r="A337" s="1094"/>
      <c r="B337" s="1094"/>
      <c r="C337" s="1097" t="s">
        <v>1059</v>
      </c>
      <c r="D337" s="1116">
        <v>0</v>
      </c>
      <c r="E337" s="1116">
        <v>0</v>
      </c>
      <c r="F337" s="1116">
        <v>0</v>
      </c>
      <c r="G337" s="1116">
        <v>0</v>
      </c>
      <c r="H337" s="1094"/>
      <c r="I337" s="1094"/>
      <c r="J337" s="1094"/>
      <c r="K337" s="1094"/>
    </row>
    <row r="338" spans="1:11" ht="15" customHeight="1" x14ac:dyDescent="0.25">
      <c r="A338" s="1094"/>
      <c r="B338" s="1094"/>
      <c r="C338" s="1097" t="s">
        <v>1060</v>
      </c>
      <c r="D338" s="1116">
        <v>0</v>
      </c>
      <c r="E338" s="1116">
        <v>0</v>
      </c>
      <c r="F338" s="1116">
        <v>0</v>
      </c>
      <c r="G338" s="1116">
        <v>0</v>
      </c>
      <c r="H338" s="1094"/>
      <c r="I338" s="1094"/>
      <c r="J338" s="1094"/>
      <c r="K338" s="1094"/>
    </row>
    <row r="339" spans="1:11" ht="15" customHeight="1" x14ac:dyDescent="0.25">
      <c r="A339" s="1094"/>
      <c r="B339" s="1094"/>
      <c r="C339" s="1097" t="s">
        <v>1062</v>
      </c>
      <c r="D339" s="1116">
        <v>0</v>
      </c>
      <c r="E339" s="1116">
        <v>0</v>
      </c>
      <c r="F339" s="1116">
        <v>0</v>
      </c>
      <c r="G339" s="1116">
        <v>0</v>
      </c>
      <c r="H339" s="1094"/>
      <c r="I339" s="1094"/>
      <c r="J339" s="1094"/>
      <c r="K339" s="1094"/>
    </row>
    <row r="340" spans="1:11" ht="15" customHeight="1" x14ac:dyDescent="0.25">
      <c r="A340" s="1094"/>
      <c r="B340" s="1094"/>
      <c r="C340" s="1097" t="s">
        <v>1048</v>
      </c>
      <c r="D340" s="1116">
        <v>0</v>
      </c>
      <c r="E340" s="1116">
        <v>0</v>
      </c>
      <c r="F340" s="1116">
        <v>0</v>
      </c>
      <c r="G340" s="1116">
        <v>0</v>
      </c>
      <c r="H340" s="1094"/>
      <c r="I340" s="1094"/>
      <c r="J340" s="1094"/>
      <c r="K340" s="1094"/>
    </row>
    <row r="341" spans="1:11" ht="15" customHeight="1" x14ac:dyDescent="0.25">
      <c r="A341" s="1094"/>
      <c r="B341" s="1094"/>
      <c r="C341" s="1097" t="s">
        <v>1057</v>
      </c>
      <c r="D341" s="1116">
        <v>0</v>
      </c>
      <c r="E341" s="1116">
        <v>0</v>
      </c>
      <c r="F341" s="1116">
        <v>0</v>
      </c>
      <c r="G341" s="1116">
        <v>0</v>
      </c>
      <c r="H341" s="1094"/>
      <c r="I341" s="1094"/>
      <c r="J341" s="1094"/>
      <c r="K341" s="1094"/>
    </row>
    <row r="342" spans="1:11" ht="15" customHeight="1" x14ac:dyDescent="0.25">
      <c r="A342" s="1094"/>
      <c r="B342" s="1094"/>
      <c r="C342" s="1097" t="s">
        <v>1058</v>
      </c>
      <c r="D342" s="1116">
        <v>0</v>
      </c>
      <c r="E342" s="1116">
        <v>0</v>
      </c>
      <c r="F342" s="1116">
        <v>0</v>
      </c>
      <c r="G342" s="1116">
        <v>0</v>
      </c>
      <c r="H342" s="1094"/>
      <c r="I342" s="1094"/>
      <c r="J342" s="1094"/>
      <c r="K342" s="1094"/>
    </row>
    <row r="343" spans="1:11" ht="15" customHeight="1" x14ac:dyDescent="0.25">
      <c r="A343" s="1094"/>
      <c r="B343" s="1094"/>
      <c r="C343" s="1097" t="s">
        <v>1059</v>
      </c>
      <c r="D343" s="1116">
        <v>0</v>
      </c>
      <c r="E343" s="1116">
        <v>0</v>
      </c>
      <c r="F343" s="1116">
        <v>0</v>
      </c>
      <c r="G343" s="1116">
        <v>0</v>
      </c>
      <c r="H343" s="1094"/>
      <c r="I343" s="1094"/>
      <c r="J343" s="1094"/>
      <c r="K343" s="1094"/>
    </row>
    <row r="344" spans="1:11" ht="15" customHeight="1" x14ac:dyDescent="0.25">
      <c r="A344" s="1094"/>
      <c r="B344" s="1094"/>
      <c r="C344" s="1097" t="s">
        <v>1060</v>
      </c>
      <c r="D344" s="1116">
        <v>0</v>
      </c>
      <c r="E344" s="1116">
        <v>0</v>
      </c>
      <c r="F344" s="1116">
        <v>0</v>
      </c>
      <c r="G344" s="1116">
        <v>0</v>
      </c>
      <c r="H344" s="1094"/>
      <c r="I344" s="1094"/>
      <c r="J344" s="1094"/>
      <c r="K344" s="1094"/>
    </row>
    <row r="345" spans="1:11" ht="15" customHeight="1" x14ac:dyDescent="0.25">
      <c r="A345" s="1094"/>
      <c r="B345" s="1094"/>
      <c r="C345" s="1097" t="s">
        <v>1063</v>
      </c>
      <c r="D345" s="1116">
        <v>0</v>
      </c>
      <c r="E345" s="1116">
        <v>0</v>
      </c>
      <c r="F345" s="1116">
        <v>0</v>
      </c>
      <c r="G345" s="1116">
        <v>0</v>
      </c>
      <c r="H345" s="1094"/>
      <c r="I345" s="1094"/>
      <c r="J345" s="1094"/>
      <c r="K345" s="1094"/>
    </row>
    <row r="346" spans="1:11" ht="15" customHeight="1" x14ac:dyDescent="0.25">
      <c r="A346" s="1094"/>
      <c r="B346" s="1094"/>
      <c r="C346" s="1097" t="s">
        <v>1064</v>
      </c>
      <c r="D346" s="1116">
        <v>0</v>
      </c>
      <c r="E346" s="1116">
        <v>0</v>
      </c>
      <c r="F346" s="1116">
        <v>0</v>
      </c>
      <c r="G346" s="1116">
        <v>0</v>
      </c>
      <c r="H346" s="1094"/>
      <c r="I346" s="1094"/>
      <c r="J346" s="1094"/>
      <c r="K346" s="1094"/>
    </row>
    <row r="347" spans="1:11" ht="20.100000000000001" customHeight="1" x14ac:dyDescent="0.25">
      <c r="A347" s="1094"/>
      <c r="B347" s="1094"/>
      <c r="C347" s="1118" t="s">
        <v>1038</v>
      </c>
      <c r="D347" s="1094"/>
      <c r="E347" s="1094"/>
      <c r="F347" s="1094"/>
      <c r="G347" s="1094"/>
      <c r="H347" s="1094"/>
      <c r="I347" s="1094"/>
      <c r="J347" s="1094"/>
      <c r="K347" s="1094"/>
    </row>
  </sheetData>
  <mergeCells count="37">
    <mergeCell ref="C259:G259"/>
    <mergeCell ref="D193:G193"/>
    <mergeCell ref="C202:G202"/>
    <mergeCell ref="D247:G247"/>
    <mergeCell ref="D248:G248"/>
    <mergeCell ref="D249:G249"/>
    <mergeCell ref="D250:G250"/>
    <mergeCell ref="D192:G192"/>
    <mergeCell ref="D77:G77"/>
    <mergeCell ref="D78:G78"/>
    <mergeCell ref="D79:G79"/>
    <mergeCell ref="D80:G80"/>
    <mergeCell ref="C89:G89"/>
    <mergeCell ref="D134:G134"/>
    <mergeCell ref="D135:G135"/>
    <mergeCell ref="D136:G136"/>
    <mergeCell ref="C145:G145"/>
    <mergeCell ref="D190:G190"/>
    <mergeCell ref="D191:G191"/>
    <mergeCell ref="C76:G76"/>
    <mergeCell ref="D7:G7"/>
    <mergeCell ref="C8:G8"/>
    <mergeCell ref="C9:G9"/>
    <mergeCell ref="D10:G10"/>
    <mergeCell ref="D14:G14"/>
    <mergeCell ref="C18:G18"/>
    <mergeCell ref="D19:G19"/>
    <mergeCell ref="D20:G20"/>
    <mergeCell ref="D21:G21"/>
    <mergeCell ref="D22:G22"/>
    <mergeCell ref="C31:G31"/>
    <mergeCell ref="D6:G6"/>
    <mergeCell ref="C1:G1"/>
    <mergeCell ref="C2:G2"/>
    <mergeCell ref="D3:G3"/>
    <mergeCell ref="D4:G4"/>
    <mergeCell ref="D5:G5"/>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B164-777B-4658-BEAD-7B6E3D11A364}">
  <sheetPr>
    <outlinePr summaryBelow="0"/>
  </sheetPr>
  <dimension ref="A1:K688"/>
  <sheetViews>
    <sheetView workbookViewId="0"/>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2474</v>
      </c>
      <c r="E3" s="1243"/>
      <c r="F3" s="1243"/>
      <c r="G3" s="1243"/>
      <c r="H3" s="1094"/>
      <c r="I3" s="1094"/>
      <c r="J3" s="1094"/>
      <c r="K3" s="1094"/>
    </row>
    <row r="4" spans="1:11" ht="14.1" customHeight="1" x14ac:dyDescent="0.25">
      <c r="A4" s="1094"/>
      <c r="B4" s="1094"/>
      <c r="C4" s="1095" t="s">
        <v>984</v>
      </c>
      <c r="D4" s="1242" t="s">
        <v>2314</v>
      </c>
      <c r="E4" s="1243"/>
      <c r="F4" s="1243"/>
      <c r="G4" s="1243"/>
      <c r="H4" s="1094"/>
      <c r="I4" s="1094"/>
      <c r="J4" s="1094"/>
      <c r="K4" s="1094"/>
    </row>
    <row r="5" spans="1:11" ht="14.1" customHeight="1" x14ac:dyDescent="0.25">
      <c r="A5" s="1094"/>
      <c r="B5" s="1094"/>
      <c r="C5" s="1095" t="s">
        <v>2</v>
      </c>
      <c r="D5" s="1242" t="s">
        <v>1316</v>
      </c>
      <c r="E5" s="1243"/>
      <c r="F5" s="1243"/>
      <c r="G5" s="1243"/>
      <c r="H5" s="1094"/>
      <c r="I5" s="1094"/>
      <c r="J5" s="1094"/>
      <c r="K5" s="1094"/>
    </row>
    <row r="6" spans="1:11" ht="14.1" customHeight="1" x14ac:dyDescent="0.25">
      <c r="A6" s="1094"/>
      <c r="B6" s="1094"/>
      <c r="C6" s="1095" t="s">
        <v>4</v>
      </c>
      <c r="D6" s="1242" t="s">
        <v>986</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51.95" customHeight="1" x14ac:dyDescent="0.25">
      <c r="A9" s="1094"/>
      <c r="B9" s="1094"/>
      <c r="C9" s="1248" t="s">
        <v>2475</v>
      </c>
      <c r="D9" s="1249"/>
      <c r="E9" s="1249"/>
      <c r="F9" s="1249"/>
      <c r="G9" s="1249"/>
      <c r="H9" s="1094"/>
      <c r="I9" s="1094"/>
      <c r="J9" s="1094"/>
      <c r="K9" s="1094"/>
    </row>
    <row r="10" spans="1:11" ht="27" customHeight="1" x14ac:dyDescent="0.25">
      <c r="A10" s="1094"/>
      <c r="B10" s="1094"/>
      <c r="C10" s="1096" t="s">
        <v>10</v>
      </c>
      <c r="D10" s="1236" t="s">
        <v>2476</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14.1" customHeight="1" x14ac:dyDescent="0.25">
      <c r="A13" s="1094"/>
      <c r="B13" s="1094"/>
      <c r="C13" s="1097" t="s">
        <v>2477</v>
      </c>
      <c r="D13" s="1101" t="s">
        <v>2209</v>
      </c>
      <c r="E13" s="1101" t="s">
        <v>2350</v>
      </c>
      <c r="F13" s="1101" t="s">
        <v>2352</v>
      </c>
      <c r="G13" s="1101" t="s">
        <v>2352</v>
      </c>
      <c r="H13" s="1094"/>
      <c r="I13" s="1094"/>
      <c r="J13" s="1094"/>
      <c r="K13" s="1094"/>
    </row>
    <row r="14" spans="1:11" ht="26.1" customHeight="1" x14ac:dyDescent="0.25">
      <c r="A14" s="1094"/>
      <c r="B14" s="1094"/>
      <c r="C14" s="1096" t="s">
        <v>646</v>
      </c>
      <c r="D14" s="1236" t="s">
        <v>1974</v>
      </c>
      <c r="E14" s="1237"/>
      <c r="F14" s="1237"/>
      <c r="G14" s="1237"/>
      <c r="H14" s="1094"/>
      <c r="I14" s="1094"/>
      <c r="J14" s="1094"/>
      <c r="K14" s="1094"/>
    </row>
    <row r="15" spans="1:11" ht="27.95" customHeight="1" x14ac:dyDescent="0.25">
      <c r="A15" s="1094"/>
      <c r="B15" s="1094"/>
      <c r="C15" s="1097" t="s">
        <v>1005</v>
      </c>
      <c r="D15" s="1098">
        <v>2024</v>
      </c>
      <c r="E15" s="1098">
        <v>2025</v>
      </c>
      <c r="F15" s="1098">
        <v>2026</v>
      </c>
      <c r="G15" s="1098">
        <v>2027</v>
      </c>
      <c r="H15" s="1094"/>
      <c r="I15" s="1094"/>
      <c r="J15" s="1094"/>
      <c r="K15" s="1094"/>
    </row>
    <row r="16" spans="1:11" ht="14.1" customHeight="1" x14ac:dyDescent="0.25">
      <c r="A16" s="1094"/>
      <c r="B16" s="1094"/>
      <c r="C16" s="1099"/>
      <c r="D16" s="1100" t="s">
        <v>13</v>
      </c>
      <c r="E16" s="1100" t="s">
        <v>14</v>
      </c>
      <c r="F16" s="1100" t="s">
        <v>14</v>
      </c>
      <c r="G16" s="1100" t="s">
        <v>14</v>
      </c>
      <c r="H16" s="1094"/>
      <c r="I16" s="1094"/>
      <c r="J16" s="1094"/>
      <c r="K16" s="1094"/>
    </row>
    <row r="17" spans="1:11" ht="14.1" customHeight="1" x14ac:dyDescent="0.25">
      <c r="A17" s="1094"/>
      <c r="B17" s="1094"/>
      <c r="C17" s="1097" t="s">
        <v>2478</v>
      </c>
      <c r="D17" s="1101" t="s">
        <v>2479</v>
      </c>
      <c r="E17" s="1101" t="s">
        <v>2480</v>
      </c>
      <c r="F17" s="1101" t="s">
        <v>2481</v>
      </c>
      <c r="G17" s="1101" t="s">
        <v>2482</v>
      </c>
      <c r="H17" s="1094"/>
      <c r="I17" s="1094"/>
      <c r="J17" s="1094"/>
      <c r="K17" s="1094"/>
    </row>
    <row r="18" spans="1:11" ht="14.1" customHeight="1" x14ac:dyDescent="0.25">
      <c r="A18" s="1094"/>
      <c r="B18" s="1094"/>
      <c r="C18" s="1234" t="s">
        <v>1019</v>
      </c>
      <c r="D18" s="1235"/>
      <c r="E18" s="1235"/>
      <c r="F18" s="1235"/>
      <c r="G18" s="1235"/>
      <c r="H18" s="1094"/>
      <c r="I18" s="1094"/>
      <c r="J18" s="1094"/>
      <c r="K18" s="1094"/>
    </row>
    <row r="19" spans="1:11" ht="14.1" customHeight="1" x14ac:dyDescent="0.25">
      <c r="A19" s="1094"/>
      <c r="B19" s="1094"/>
      <c r="C19" s="1102" t="s">
        <v>2483</v>
      </c>
      <c r="D19" s="1234" t="s">
        <v>2484</v>
      </c>
      <c r="E19" s="1235"/>
      <c r="F19" s="1235"/>
      <c r="G19" s="1235"/>
      <c r="H19" s="1094"/>
      <c r="I19" s="1094"/>
      <c r="J19" s="1094"/>
      <c r="K19" s="1094"/>
    </row>
    <row r="20" spans="1:11" ht="14.1" customHeight="1" x14ac:dyDescent="0.25">
      <c r="A20" s="1094"/>
      <c r="B20" s="1094"/>
      <c r="C20" s="1103" t="s">
        <v>1022</v>
      </c>
      <c r="D20" s="1232" t="s">
        <v>2485</v>
      </c>
      <c r="E20" s="1233"/>
      <c r="F20" s="1233"/>
      <c r="G20" s="1233"/>
      <c r="H20" s="1094"/>
      <c r="I20" s="1094"/>
      <c r="J20" s="1094"/>
      <c r="K20" s="1094"/>
    </row>
    <row r="21" spans="1:11" ht="14.1" customHeight="1" x14ac:dyDescent="0.25">
      <c r="A21" s="1094"/>
      <c r="B21" s="1094"/>
      <c r="C21" s="1104" t="s">
        <v>1024</v>
      </c>
      <c r="D21" s="1230" t="s">
        <v>2486</v>
      </c>
      <c r="E21" s="1231"/>
      <c r="F21" s="1231"/>
      <c r="G21" s="1231"/>
      <c r="H21" s="1094"/>
      <c r="I21" s="1094"/>
      <c r="J21" s="1094"/>
      <c r="K21" s="1094"/>
    </row>
    <row r="22" spans="1:11" ht="14.1" customHeight="1" x14ac:dyDescent="0.25">
      <c r="A22" s="1094"/>
      <c r="B22" s="1094"/>
      <c r="C22" s="1104" t="s">
        <v>31</v>
      </c>
      <c r="D22" s="1230" t="s">
        <v>2487</v>
      </c>
      <c r="E22" s="1231"/>
      <c r="F22" s="1231"/>
      <c r="G22" s="1231"/>
      <c r="H22" s="1094"/>
      <c r="I22" s="1094"/>
      <c r="J22" s="1094"/>
      <c r="K22" s="1094"/>
    </row>
    <row r="23" spans="1:11" ht="15" customHeight="1" x14ac:dyDescent="0.25">
      <c r="A23" s="1094"/>
      <c r="B23" s="1094"/>
      <c r="C23" s="1105"/>
      <c r="D23" s="1106">
        <v>2024</v>
      </c>
      <c r="E23" s="1106">
        <v>2025</v>
      </c>
      <c r="F23" s="1106">
        <v>2026</v>
      </c>
      <c r="G23" s="1106">
        <v>2027</v>
      </c>
      <c r="H23" s="1094"/>
      <c r="I23" s="1094"/>
      <c r="J23" s="1094"/>
      <c r="K23" s="1094"/>
    </row>
    <row r="24" spans="1:11" ht="15" customHeight="1" x14ac:dyDescent="0.25">
      <c r="A24" s="1094"/>
      <c r="B24" s="1094"/>
      <c r="C24" s="1107"/>
      <c r="D24" s="1108" t="s">
        <v>13</v>
      </c>
      <c r="E24" s="1108" t="s">
        <v>14</v>
      </c>
      <c r="F24" s="1108" t="s">
        <v>14</v>
      </c>
      <c r="G24" s="1108" t="s">
        <v>14</v>
      </c>
      <c r="H24" s="1094"/>
      <c r="I24" s="1094"/>
      <c r="J24" s="1094"/>
      <c r="K24" s="1094"/>
    </row>
    <row r="25" spans="1:11" ht="14.1" customHeight="1" x14ac:dyDescent="0.25">
      <c r="A25" s="1094"/>
      <c r="B25" s="1094"/>
      <c r="C25" s="1097" t="s">
        <v>33</v>
      </c>
      <c r="D25" s="1101" t="s">
        <v>2488</v>
      </c>
      <c r="E25" s="1101" t="s">
        <v>2489</v>
      </c>
      <c r="F25" s="1101" t="s">
        <v>2490</v>
      </c>
      <c r="G25" s="1101" t="s">
        <v>2482</v>
      </c>
      <c r="H25" s="1094"/>
      <c r="I25" s="1094"/>
      <c r="J25" s="1094"/>
      <c r="K25" s="1094"/>
    </row>
    <row r="26" spans="1:11" ht="14.1" customHeight="1" x14ac:dyDescent="0.25">
      <c r="A26" s="1094"/>
      <c r="B26" s="1094"/>
      <c r="C26" s="1097" t="s">
        <v>1029</v>
      </c>
      <c r="D26" s="1101" t="s">
        <v>2491</v>
      </c>
      <c r="E26" s="1101" t="s">
        <v>2492</v>
      </c>
      <c r="F26" s="1101" t="s">
        <v>2492</v>
      </c>
      <c r="G26" s="1101" t="s">
        <v>2493</v>
      </c>
      <c r="H26" s="1094"/>
      <c r="I26" s="1094"/>
      <c r="J26" s="1094"/>
      <c r="K26" s="1094"/>
    </row>
    <row r="27" spans="1:11" ht="14.1" customHeight="1" x14ac:dyDescent="0.25">
      <c r="A27" s="1094"/>
      <c r="B27" s="1094"/>
      <c r="C27" s="1097" t="s">
        <v>1032</v>
      </c>
      <c r="D27" s="1101" t="s">
        <v>2494</v>
      </c>
      <c r="E27" s="1101" t="s">
        <v>2495</v>
      </c>
      <c r="F27" s="1101" t="s">
        <v>2496</v>
      </c>
      <c r="G27" s="1101" t="s">
        <v>2497</v>
      </c>
      <c r="H27" s="1094"/>
      <c r="I27" s="1094"/>
      <c r="J27" s="1094"/>
      <c r="K27" s="1094"/>
    </row>
    <row r="28" spans="1:11" ht="14.1" customHeight="1" x14ac:dyDescent="0.25">
      <c r="A28" s="1094"/>
      <c r="B28" s="1094"/>
      <c r="C28" s="1097" t="s">
        <v>1037</v>
      </c>
      <c r="D28" s="1101" t="s">
        <v>1038</v>
      </c>
      <c r="E28" s="1101" t="s">
        <v>2498</v>
      </c>
      <c r="F28" s="1101" t="s">
        <v>2469</v>
      </c>
      <c r="G28" s="1101" t="s">
        <v>2499</v>
      </c>
      <c r="H28" s="1094"/>
      <c r="I28" s="1094"/>
      <c r="J28" s="1094"/>
      <c r="K28" s="1094"/>
    </row>
    <row r="29" spans="1:11" ht="14.1" customHeight="1" x14ac:dyDescent="0.25">
      <c r="A29" s="1094"/>
      <c r="B29" s="1094"/>
      <c r="C29" s="1097" t="s">
        <v>1042</v>
      </c>
      <c r="D29" s="1101" t="s">
        <v>1038</v>
      </c>
      <c r="E29" s="1101" t="s">
        <v>2500</v>
      </c>
      <c r="F29" s="1101" t="s">
        <v>1039</v>
      </c>
      <c r="G29" s="1101" t="s">
        <v>2501</v>
      </c>
      <c r="H29" s="1094"/>
      <c r="I29" s="1094"/>
      <c r="J29" s="1094"/>
      <c r="K29" s="1094"/>
    </row>
    <row r="30" spans="1:11" ht="14.1" customHeight="1" x14ac:dyDescent="0.25">
      <c r="A30" s="1094"/>
      <c r="B30" s="1094"/>
      <c r="C30" s="1097" t="s">
        <v>39</v>
      </c>
      <c r="D30" s="1101" t="s">
        <v>1038</v>
      </c>
      <c r="E30" s="1101" t="s">
        <v>2502</v>
      </c>
      <c r="F30" s="1101" t="s">
        <v>2503</v>
      </c>
      <c r="G30" s="1101" t="s">
        <v>2504</v>
      </c>
      <c r="H30" s="1094"/>
      <c r="I30" s="1094"/>
      <c r="J30" s="1094"/>
      <c r="K30" s="1094"/>
    </row>
    <row r="31" spans="1:11" ht="14.1" customHeight="1" x14ac:dyDescent="0.25">
      <c r="A31" s="1094"/>
      <c r="B31" s="1094"/>
      <c r="C31" s="1228" t="s">
        <v>1046</v>
      </c>
      <c r="D31" s="1229"/>
      <c r="E31" s="1229"/>
      <c r="F31" s="1229"/>
      <c r="G31" s="1229"/>
      <c r="H31" s="1094"/>
      <c r="I31" s="1094"/>
      <c r="J31" s="1094"/>
      <c r="K31" s="1094"/>
    </row>
    <row r="32" spans="1:11" ht="14.1" customHeight="1" x14ac:dyDescent="0.25">
      <c r="A32" s="1094"/>
      <c r="B32" s="1094"/>
      <c r="C32" s="1105"/>
      <c r="D32" s="1106">
        <v>2024</v>
      </c>
      <c r="E32" s="1106">
        <v>2025</v>
      </c>
      <c r="F32" s="1106">
        <v>2026</v>
      </c>
      <c r="G32" s="1106">
        <v>2027</v>
      </c>
      <c r="H32" s="1094"/>
      <c r="I32" s="1094"/>
      <c r="J32" s="1094"/>
      <c r="K32" s="1094"/>
    </row>
    <row r="33" spans="1:11" ht="14.1" customHeight="1" x14ac:dyDescent="0.25">
      <c r="A33" s="1094"/>
      <c r="B33" s="1094"/>
      <c r="C33" s="1107"/>
      <c r="D33" s="1108" t="s">
        <v>13</v>
      </c>
      <c r="E33" s="1108" t="s">
        <v>14</v>
      </c>
      <c r="F33" s="1108" t="s">
        <v>14</v>
      </c>
      <c r="G33" s="1108" t="s">
        <v>14</v>
      </c>
      <c r="H33" s="1094"/>
      <c r="I33" s="1094"/>
      <c r="J33" s="1094"/>
      <c r="K33" s="1094"/>
    </row>
    <row r="34" spans="1:11" ht="14.1" customHeight="1" x14ac:dyDescent="0.25">
      <c r="A34" s="1094"/>
      <c r="B34" s="1094"/>
      <c r="C34" s="1109" t="s">
        <v>1047</v>
      </c>
      <c r="D34" s="1110">
        <v>0</v>
      </c>
      <c r="E34" s="1110">
        <v>2484170000</v>
      </c>
      <c r="F34" s="1110">
        <v>2484170000</v>
      </c>
      <c r="G34" s="1110">
        <v>2484170000</v>
      </c>
      <c r="H34" s="1094"/>
      <c r="I34" s="1094"/>
      <c r="J34" s="1094"/>
      <c r="K34" s="1094"/>
    </row>
    <row r="35" spans="1:11" ht="14.1" customHeight="1" x14ac:dyDescent="0.25">
      <c r="A35" s="1094"/>
      <c r="B35" s="1094"/>
      <c r="C35" s="1109" t="s">
        <v>1048</v>
      </c>
      <c r="D35" s="1110">
        <v>0</v>
      </c>
      <c r="E35" s="1110">
        <v>2484170000</v>
      </c>
      <c r="F35" s="1110">
        <v>2484170000</v>
      </c>
      <c r="G35" s="1110">
        <v>2484170000</v>
      </c>
      <c r="H35" s="1094"/>
      <c r="I35" s="1094"/>
      <c r="J35" s="1094"/>
      <c r="K35" s="1094"/>
    </row>
    <row r="36" spans="1:11" ht="14.1" customHeight="1" x14ac:dyDescent="0.25">
      <c r="A36" s="1094"/>
      <c r="B36" s="1094"/>
      <c r="C36" s="1109" t="s">
        <v>1049</v>
      </c>
      <c r="D36" s="1110">
        <v>0</v>
      </c>
      <c r="E36" s="1110">
        <v>0</v>
      </c>
      <c r="F36" s="1110">
        <v>0</v>
      </c>
      <c r="G36" s="1110">
        <v>0</v>
      </c>
      <c r="H36" s="1094"/>
      <c r="I36" s="1094"/>
      <c r="J36" s="1094"/>
      <c r="K36" s="1094"/>
    </row>
    <row r="37" spans="1:11" ht="14.1" customHeight="1" x14ac:dyDescent="0.25">
      <c r="A37" s="1094"/>
      <c r="B37" s="1094"/>
      <c r="C37" s="1109" t="s">
        <v>1050</v>
      </c>
      <c r="D37" s="1110">
        <v>0</v>
      </c>
      <c r="E37" s="1110">
        <v>300000000</v>
      </c>
      <c r="F37" s="1110">
        <v>300000000</v>
      </c>
      <c r="G37" s="1110">
        <v>300000000</v>
      </c>
      <c r="H37" s="1094"/>
      <c r="I37" s="1094"/>
      <c r="J37" s="1094"/>
      <c r="K37" s="1094"/>
    </row>
    <row r="38" spans="1:11" ht="14.1" customHeight="1" x14ac:dyDescent="0.25">
      <c r="A38" s="1094"/>
      <c r="B38" s="1094"/>
      <c r="C38" s="1109" t="s">
        <v>1048</v>
      </c>
      <c r="D38" s="1110">
        <v>0</v>
      </c>
      <c r="E38" s="1110">
        <v>300000000</v>
      </c>
      <c r="F38" s="1110">
        <v>300000000</v>
      </c>
      <c r="G38" s="1110">
        <v>300000000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1051</v>
      </c>
      <c r="D40" s="1110">
        <v>0</v>
      </c>
      <c r="E40" s="1110">
        <v>408260000</v>
      </c>
      <c r="F40" s="1110">
        <v>408260000</v>
      </c>
      <c r="G40" s="1110">
        <v>410260000</v>
      </c>
      <c r="H40" s="1094"/>
      <c r="I40" s="1094"/>
      <c r="J40" s="1094"/>
      <c r="K40" s="1094"/>
    </row>
    <row r="41" spans="1:11" ht="14.1" customHeight="1" x14ac:dyDescent="0.25">
      <c r="A41" s="1094"/>
      <c r="B41" s="1094"/>
      <c r="C41" s="1109" t="s">
        <v>1048</v>
      </c>
      <c r="D41" s="1110">
        <v>0</v>
      </c>
      <c r="E41" s="1110">
        <v>408260000</v>
      </c>
      <c r="F41" s="1110">
        <v>408260000</v>
      </c>
      <c r="G41" s="1110">
        <v>410260000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1052</v>
      </c>
      <c r="D43" s="1110">
        <v>0</v>
      </c>
      <c r="E43" s="1110">
        <v>0</v>
      </c>
      <c r="F43" s="1110">
        <v>0</v>
      </c>
      <c r="G43" s="1110">
        <v>0</v>
      </c>
      <c r="H43" s="1094"/>
      <c r="I43" s="1094"/>
      <c r="J43" s="1094"/>
      <c r="K43" s="1094"/>
    </row>
    <row r="44" spans="1:11" ht="14.1" customHeight="1" x14ac:dyDescent="0.25">
      <c r="A44" s="1094"/>
      <c r="B44" s="1094"/>
      <c r="C44" s="1109" t="s">
        <v>1048</v>
      </c>
      <c r="D44" s="1110">
        <v>0</v>
      </c>
      <c r="E44" s="1110">
        <v>0</v>
      </c>
      <c r="F44" s="1110">
        <v>0</v>
      </c>
      <c r="G44" s="1110">
        <v>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1053</v>
      </c>
      <c r="D46" s="1110">
        <v>0</v>
      </c>
      <c r="E46" s="1110">
        <v>0</v>
      </c>
      <c r="F46" s="1110">
        <v>0</v>
      </c>
      <c r="G46" s="1110">
        <v>0</v>
      </c>
      <c r="H46" s="1094"/>
      <c r="I46" s="1094"/>
      <c r="J46" s="1094"/>
      <c r="K46" s="1094"/>
    </row>
    <row r="47" spans="1:11" ht="14.1" customHeight="1" x14ac:dyDescent="0.25">
      <c r="A47" s="1094"/>
      <c r="B47" s="1094"/>
      <c r="C47" s="1109" t="s">
        <v>1048</v>
      </c>
      <c r="D47" s="1110">
        <v>0</v>
      </c>
      <c r="E47" s="1110">
        <v>0</v>
      </c>
      <c r="F47" s="1110">
        <v>0</v>
      </c>
      <c r="G47" s="1110">
        <v>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1054</v>
      </c>
      <c r="D49" s="1110">
        <v>0</v>
      </c>
      <c r="E49" s="1110">
        <v>370000</v>
      </c>
      <c r="F49" s="1110">
        <v>370000</v>
      </c>
      <c r="G49" s="1110">
        <v>370000</v>
      </c>
      <c r="H49" s="1094"/>
      <c r="I49" s="1094"/>
      <c r="J49" s="1094"/>
      <c r="K49" s="1094"/>
    </row>
    <row r="50" spans="1:11" ht="14.1" customHeight="1" x14ac:dyDescent="0.25">
      <c r="A50" s="1094"/>
      <c r="B50" s="1094"/>
      <c r="C50" s="1109" t="s">
        <v>1048</v>
      </c>
      <c r="D50" s="1110">
        <v>0</v>
      </c>
      <c r="E50" s="1110">
        <v>370000</v>
      </c>
      <c r="F50" s="1110">
        <v>370000</v>
      </c>
      <c r="G50" s="1110">
        <v>370000</v>
      </c>
      <c r="H50" s="1094"/>
      <c r="I50" s="1094"/>
      <c r="J50" s="1094"/>
      <c r="K50" s="1094"/>
    </row>
    <row r="51" spans="1:11" ht="14.1" customHeight="1" x14ac:dyDescent="0.25">
      <c r="A51" s="1094"/>
      <c r="B51" s="1094"/>
      <c r="C51" s="1109" t="s">
        <v>1049</v>
      </c>
      <c r="D51" s="1110">
        <v>0</v>
      </c>
      <c r="E51" s="1110">
        <v>0</v>
      </c>
      <c r="F51" s="1110">
        <v>0</v>
      </c>
      <c r="G51" s="1110">
        <v>0</v>
      </c>
      <c r="H51" s="1094"/>
      <c r="I51" s="1094"/>
      <c r="J51" s="1094"/>
      <c r="K51" s="1094"/>
    </row>
    <row r="52" spans="1:11" ht="14.1" customHeight="1" x14ac:dyDescent="0.25">
      <c r="A52" s="1094"/>
      <c r="B52" s="1094"/>
      <c r="C52" s="1109" t="s">
        <v>1055</v>
      </c>
      <c r="D52" s="1110">
        <v>0</v>
      </c>
      <c r="E52" s="1110">
        <v>0</v>
      </c>
      <c r="F52" s="1110">
        <v>0</v>
      </c>
      <c r="G52" s="1110">
        <v>0</v>
      </c>
      <c r="H52" s="1094"/>
      <c r="I52" s="1094"/>
      <c r="J52" s="1094"/>
      <c r="K52" s="1094"/>
    </row>
    <row r="53" spans="1:11" ht="14.1" customHeight="1" x14ac:dyDescent="0.25">
      <c r="A53" s="1094"/>
      <c r="B53" s="1094"/>
      <c r="C53" s="1109" t="s">
        <v>1048</v>
      </c>
      <c r="D53" s="1110">
        <v>0</v>
      </c>
      <c r="E53" s="1110">
        <v>0</v>
      </c>
      <c r="F53" s="1110">
        <v>0</v>
      </c>
      <c r="G53" s="1110">
        <v>0</v>
      </c>
      <c r="H53" s="1094"/>
      <c r="I53" s="1094"/>
      <c r="J53" s="1094"/>
      <c r="K53" s="1094"/>
    </row>
    <row r="54" spans="1:11" ht="14.1" customHeight="1" x14ac:dyDescent="0.25">
      <c r="A54" s="1094"/>
      <c r="B54" s="1094"/>
      <c r="C54" s="1109" t="s">
        <v>1049</v>
      </c>
      <c r="D54" s="1110">
        <v>0</v>
      </c>
      <c r="E54" s="1110">
        <v>0</v>
      </c>
      <c r="F54" s="1110">
        <v>0</v>
      </c>
      <c r="G54" s="1110">
        <v>0</v>
      </c>
      <c r="H54" s="1094"/>
      <c r="I54" s="1094"/>
      <c r="J54" s="1094"/>
      <c r="K54" s="1094"/>
    </row>
    <row r="55" spans="1:11" ht="14.1" customHeight="1" x14ac:dyDescent="0.25">
      <c r="A55" s="1094"/>
      <c r="B55" s="1094"/>
      <c r="C55" s="1109" t="s">
        <v>1056</v>
      </c>
      <c r="D55" s="1110">
        <v>0</v>
      </c>
      <c r="E55" s="1110">
        <v>0</v>
      </c>
      <c r="F55" s="1110">
        <v>0</v>
      </c>
      <c r="G55" s="1110">
        <v>0</v>
      </c>
      <c r="H55" s="1094"/>
      <c r="I55" s="1094"/>
      <c r="J55" s="1094"/>
      <c r="K55" s="1094"/>
    </row>
    <row r="56" spans="1:11" ht="14.1" customHeight="1" x14ac:dyDescent="0.25">
      <c r="A56" s="1094"/>
      <c r="B56" s="1094"/>
      <c r="C56" s="1109" t="s">
        <v>1048</v>
      </c>
      <c r="D56" s="1110">
        <v>0</v>
      </c>
      <c r="E56" s="1110">
        <v>0</v>
      </c>
      <c r="F56" s="1110">
        <v>0</v>
      </c>
      <c r="G56" s="1110">
        <v>0</v>
      </c>
      <c r="H56" s="1094"/>
      <c r="I56" s="1094"/>
      <c r="J56" s="1094"/>
      <c r="K56" s="1094"/>
    </row>
    <row r="57" spans="1:11" ht="14.1" customHeight="1" x14ac:dyDescent="0.25">
      <c r="A57" s="1094"/>
      <c r="B57" s="1094"/>
      <c r="C57" s="1109" t="s">
        <v>1057</v>
      </c>
      <c r="D57" s="1110">
        <v>0</v>
      </c>
      <c r="E57" s="1110">
        <v>0</v>
      </c>
      <c r="F57" s="1110">
        <v>0</v>
      </c>
      <c r="G57" s="1110">
        <v>0</v>
      </c>
      <c r="H57" s="1094"/>
      <c r="I57" s="1094"/>
      <c r="J57" s="1094"/>
      <c r="K57" s="1094"/>
    </row>
    <row r="58" spans="1:11" ht="14.1" customHeight="1" x14ac:dyDescent="0.25">
      <c r="A58" s="1094"/>
      <c r="B58" s="1094"/>
      <c r="C58" s="1109" t="s">
        <v>1058</v>
      </c>
      <c r="D58" s="1110">
        <v>0</v>
      </c>
      <c r="E58" s="1110">
        <v>0</v>
      </c>
      <c r="F58" s="1110">
        <v>0</v>
      </c>
      <c r="G58" s="1110">
        <v>0</v>
      </c>
      <c r="H58" s="1094"/>
      <c r="I58" s="1094"/>
      <c r="J58" s="1094"/>
      <c r="K58" s="1094"/>
    </row>
    <row r="59" spans="1:11" ht="14.1" customHeight="1" x14ac:dyDescent="0.25">
      <c r="A59" s="1094"/>
      <c r="B59" s="1094"/>
      <c r="C59" s="1109" t="s">
        <v>1059</v>
      </c>
      <c r="D59" s="1110">
        <v>0</v>
      </c>
      <c r="E59" s="1110">
        <v>0</v>
      </c>
      <c r="F59" s="1110">
        <v>0</v>
      </c>
      <c r="G59" s="1110">
        <v>0</v>
      </c>
      <c r="H59" s="1094"/>
      <c r="I59" s="1094"/>
      <c r="J59" s="1094"/>
      <c r="K59" s="1094"/>
    </row>
    <row r="60" spans="1:11" ht="14.1" customHeight="1" x14ac:dyDescent="0.25">
      <c r="A60" s="1094"/>
      <c r="B60" s="1094"/>
      <c r="C60" s="1109" t="s">
        <v>1060</v>
      </c>
      <c r="D60" s="1110">
        <v>0</v>
      </c>
      <c r="E60" s="1110">
        <v>0</v>
      </c>
      <c r="F60" s="1110">
        <v>0</v>
      </c>
      <c r="G60" s="1110">
        <v>0</v>
      </c>
      <c r="H60" s="1094"/>
      <c r="I60" s="1094"/>
      <c r="J60" s="1094"/>
      <c r="K60" s="1094"/>
    </row>
    <row r="61" spans="1:11" ht="14.1" customHeight="1" x14ac:dyDescent="0.25">
      <c r="A61" s="1094"/>
      <c r="B61" s="1094"/>
      <c r="C61" s="1109" t="s">
        <v>1061</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1057</v>
      </c>
      <c r="D63" s="1110">
        <v>0</v>
      </c>
      <c r="E63" s="1110">
        <v>0</v>
      </c>
      <c r="F63" s="1110">
        <v>0</v>
      </c>
      <c r="G63" s="1110">
        <v>0</v>
      </c>
      <c r="H63" s="1094"/>
      <c r="I63" s="1094"/>
      <c r="J63" s="1094"/>
      <c r="K63" s="1094"/>
    </row>
    <row r="64" spans="1:11" ht="14.1" customHeight="1" x14ac:dyDescent="0.25">
      <c r="A64" s="1094"/>
      <c r="B64" s="1094"/>
      <c r="C64" s="1109" t="s">
        <v>1058</v>
      </c>
      <c r="D64" s="1110">
        <v>0</v>
      </c>
      <c r="E64" s="1110">
        <v>0</v>
      </c>
      <c r="F64" s="1110">
        <v>0</v>
      </c>
      <c r="G64" s="1110">
        <v>0</v>
      </c>
      <c r="H64" s="1094"/>
      <c r="I64" s="1094"/>
      <c r="J64" s="1094"/>
      <c r="K64" s="1094"/>
    </row>
    <row r="65" spans="1:11" ht="14.1" customHeight="1" x14ac:dyDescent="0.25">
      <c r="A65" s="1094"/>
      <c r="B65" s="1094"/>
      <c r="C65" s="1109" t="s">
        <v>1059</v>
      </c>
      <c r="D65" s="1110">
        <v>0</v>
      </c>
      <c r="E65" s="1110">
        <v>0</v>
      </c>
      <c r="F65" s="1110">
        <v>0</v>
      </c>
      <c r="G65" s="1110">
        <v>0</v>
      </c>
      <c r="H65" s="1094"/>
      <c r="I65" s="1094"/>
      <c r="J65" s="1094"/>
      <c r="K65" s="1094"/>
    </row>
    <row r="66" spans="1:11" ht="14.1" customHeight="1" x14ac:dyDescent="0.25">
      <c r="A66" s="1094"/>
      <c r="B66" s="1094"/>
      <c r="C66" s="1109" t="s">
        <v>1060</v>
      </c>
      <c r="D66" s="1110">
        <v>0</v>
      </c>
      <c r="E66" s="1110">
        <v>0</v>
      </c>
      <c r="F66" s="1110">
        <v>0</v>
      </c>
      <c r="G66" s="1110">
        <v>0</v>
      </c>
      <c r="H66" s="1094"/>
      <c r="I66" s="1094"/>
      <c r="J66" s="1094"/>
      <c r="K66" s="1094"/>
    </row>
    <row r="67" spans="1:11" ht="14.1" customHeight="1" x14ac:dyDescent="0.25">
      <c r="A67" s="1094"/>
      <c r="B67" s="1094"/>
      <c r="C67" s="1109" t="s">
        <v>1062</v>
      </c>
      <c r="D67" s="1110">
        <v>0</v>
      </c>
      <c r="E67" s="1110">
        <v>0</v>
      </c>
      <c r="F67" s="1110">
        <v>0</v>
      </c>
      <c r="G67" s="1110">
        <v>0</v>
      </c>
      <c r="H67" s="1094"/>
      <c r="I67" s="1094"/>
      <c r="J67" s="1094"/>
      <c r="K67" s="1094"/>
    </row>
    <row r="68" spans="1:11" ht="14.1" customHeight="1" x14ac:dyDescent="0.25">
      <c r="A68" s="1094"/>
      <c r="B68" s="1094"/>
      <c r="C68" s="1109" t="s">
        <v>1048</v>
      </c>
      <c r="D68" s="1110">
        <v>0</v>
      </c>
      <c r="E68" s="1110">
        <v>0</v>
      </c>
      <c r="F68" s="1110">
        <v>0</v>
      </c>
      <c r="G68" s="1110">
        <v>0</v>
      </c>
      <c r="H68" s="1094"/>
      <c r="I68" s="1094"/>
      <c r="J68" s="1094"/>
      <c r="K68" s="1094"/>
    </row>
    <row r="69" spans="1:11" ht="14.1" customHeight="1" x14ac:dyDescent="0.25">
      <c r="A69" s="1094"/>
      <c r="B69" s="1094"/>
      <c r="C69" s="1109" t="s">
        <v>1057</v>
      </c>
      <c r="D69" s="1110">
        <v>0</v>
      </c>
      <c r="E69" s="1110">
        <v>0</v>
      </c>
      <c r="F69" s="1110">
        <v>0</v>
      </c>
      <c r="G69" s="1110">
        <v>0</v>
      </c>
      <c r="H69" s="1094"/>
      <c r="I69" s="1094"/>
      <c r="J69" s="1094"/>
      <c r="K69" s="1094"/>
    </row>
    <row r="70" spans="1:11" ht="14.1" customHeight="1" x14ac:dyDescent="0.25">
      <c r="A70" s="1094"/>
      <c r="B70" s="1094"/>
      <c r="C70" s="1109" t="s">
        <v>1058</v>
      </c>
      <c r="D70" s="1110">
        <v>0</v>
      </c>
      <c r="E70" s="1110">
        <v>0</v>
      </c>
      <c r="F70" s="1110">
        <v>0</v>
      </c>
      <c r="G70" s="1110">
        <v>0</v>
      </c>
      <c r="H70" s="1094"/>
      <c r="I70" s="1094"/>
      <c r="J70" s="1094"/>
      <c r="K70" s="1094"/>
    </row>
    <row r="71" spans="1:11" ht="14.1" customHeight="1" x14ac:dyDescent="0.25">
      <c r="A71" s="1094"/>
      <c r="B71" s="1094"/>
      <c r="C71" s="1109" t="s">
        <v>1059</v>
      </c>
      <c r="D71" s="1110">
        <v>0</v>
      </c>
      <c r="E71" s="1110">
        <v>0</v>
      </c>
      <c r="F71" s="1110">
        <v>0</v>
      </c>
      <c r="G71" s="1110">
        <v>0</v>
      </c>
      <c r="H71" s="1094"/>
      <c r="I71" s="1094"/>
      <c r="J71" s="1094"/>
      <c r="K71" s="1094"/>
    </row>
    <row r="72" spans="1:11" ht="14.1" customHeight="1" x14ac:dyDescent="0.25">
      <c r="A72" s="1094"/>
      <c r="B72" s="1094"/>
      <c r="C72" s="1109" t="s">
        <v>1060</v>
      </c>
      <c r="D72" s="1110">
        <v>0</v>
      </c>
      <c r="E72" s="1110">
        <v>0</v>
      </c>
      <c r="F72" s="1110">
        <v>0</v>
      </c>
      <c r="G72" s="1110">
        <v>0</v>
      </c>
      <c r="H72" s="1094"/>
      <c r="I72" s="1094"/>
      <c r="J72" s="1094"/>
      <c r="K72" s="1094"/>
    </row>
    <row r="73" spans="1:11" ht="14.1" customHeight="1" x14ac:dyDescent="0.25">
      <c r="A73" s="1094"/>
      <c r="B73" s="1094"/>
      <c r="C73" s="1109" t="s">
        <v>1063</v>
      </c>
      <c r="D73" s="1110">
        <v>0</v>
      </c>
      <c r="E73" s="1110">
        <v>0</v>
      </c>
      <c r="F73" s="1110">
        <v>0</v>
      </c>
      <c r="G73" s="1110">
        <v>0</v>
      </c>
      <c r="H73" s="1094"/>
      <c r="I73" s="1094"/>
      <c r="J73" s="1094"/>
      <c r="K73" s="1094"/>
    </row>
    <row r="74" spans="1:11" ht="14.1" customHeight="1" x14ac:dyDescent="0.25">
      <c r="A74" s="1094"/>
      <c r="B74" s="1094"/>
      <c r="C74" s="1109" t="s">
        <v>1064</v>
      </c>
      <c r="D74" s="1110">
        <v>0</v>
      </c>
      <c r="E74" s="1110">
        <v>0</v>
      </c>
      <c r="F74" s="1110">
        <v>0</v>
      </c>
      <c r="G74" s="1110">
        <v>0</v>
      </c>
      <c r="H74" s="1094"/>
      <c r="I74" s="1094"/>
      <c r="J74" s="1094"/>
      <c r="K74" s="1094"/>
    </row>
    <row r="75" spans="1:11" ht="14.1" customHeight="1" x14ac:dyDescent="0.25">
      <c r="A75" s="1094"/>
      <c r="B75" s="1094"/>
      <c r="C75" s="1111" t="s">
        <v>572</v>
      </c>
      <c r="D75" s="1110">
        <v>0</v>
      </c>
      <c r="E75" s="1110">
        <v>3192800000</v>
      </c>
      <c r="F75" s="1110">
        <v>3192800000</v>
      </c>
      <c r="G75" s="1110">
        <v>3194800000</v>
      </c>
      <c r="H75" s="1094"/>
      <c r="I75" s="1094"/>
      <c r="J75" s="1094"/>
      <c r="K75" s="1094"/>
    </row>
    <row r="76" spans="1:11" ht="14.1" customHeight="1" x14ac:dyDescent="0.25">
      <c r="A76" s="1094"/>
      <c r="B76" s="1094"/>
      <c r="C76" s="1234" t="s">
        <v>51</v>
      </c>
      <c r="D76" s="1235"/>
      <c r="E76" s="1235"/>
      <c r="F76" s="1235"/>
      <c r="G76" s="1235"/>
      <c r="H76" s="1094"/>
      <c r="I76" s="1094"/>
      <c r="J76" s="1094"/>
      <c r="K76" s="1094"/>
    </row>
    <row r="77" spans="1:11" ht="14.1" customHeight="1" x14ac:dyDescent="0.25">
      <c r="A77" s="1094"/>
      <c r="B77" s="1094"/>
      <c r="C77" s="1102" t="s">
        <v>2505</v>
      </c>
      <c r="D77" s="1234" t="s">
        <v>2506</v>
      </c>
      <c r="E77" s="1235"/>
      <c r="F77" s="1235"/>
      <c r="G77" s="1235"/>
      <c r="H77" s="1094"/>
      <c r="I77" s="1094"/>
      <c r="J77" s="1094"/>
      <c r="K77" s="1094"/>
    </row>
    <row r="78" spans="1:11" ht="14.1" customHeight="1" x14ac:dyDescent="0.25">
      <c r="A78" s="1094"/>
      <c r="B78" s="1094"/>
      <c r="C78" s="1103" t="s">
        <v>1022</v>
      </c>
      <c r="D78" s="1232" t="s">
        <v>2507</v>
      </c>
      <c r="E78" s="1233"/>
      <c r="F78" s="1233"/>
      <c r="G78" s="1233"/>
      <c r="H78" s="1094"/>
      <c r="I78" s="1094"/>
      <c r="J78" s="1094"/>
      <c r="K78" s="1094"/>
    </row>
    <row r="79" spans="1:11" ht="14.1" customHeight="1" x14ac:dyDescent="0.25">
      <c r="A79" s="1094"/>
      <c r="B79" s="1094"/>
      <c r="C79" s="1104" t="s">
        <v>1024</v>
      </c>
      <c r="D79" s="1230" t="s">
        <v>2508</v>
      </c>
      <c r="E79" s="1231"/>
      <c r="F79" s="1231"/>
      <c r="G79" s="1231"/>
      <c r="H79" s="1094"/>
      <c r="I79" s="1094"/>
      <c r="J79" s="1094"/>
      <c r="K79" s="1094"/>
    </row>
    <row r="80" spans="1:11" ht="14.1" customHeight="1" x14ac:dyDescent="0.25">
      <c r="A80" s="1094"/>
      <c r="B80" s="1094"/>
      <c r="C80" s="1104" t="s">
        <v>31</v>
      </c>
      <c r="D80" s="1230" t="s">
        <v>318</v>
      </c>
      <c r="E80" s="1231"/>
      <c r="F80" s="1231"/>
      <c r="G80" s="1231"/>
      <c r="H80" s="1094"/>
      <c r="I80" s="1094"/>
      <c r="J80" s="1094"/>
      <c r="K80" s="1094"/>
    </row>
    <row r="81" spans="1:11" ht="15" customHeight="1" x14ac:dyDescent="0.25">
      <c r="A81" s="1094"/>
      <c r="B81" s="1094"/>
      <c r="C81" s="1105"/>
      <c r="D81" s="1106">
        <v>2024</v>
      </c>
      <c r="E81" s="1106">
        <v>2025</v>
      </c>
      <c r="F81" s="1106">
        <v>2026</v>
      </c>
      <c r="G81" s="1106">
        <v>2027</v>
      </c>
      <c r="H81" s="1094"/>
      <c r="I81" s="1094"/>
      <c r="J81" s="1094"/>
      <c r="K81" s="1094"/>
    </row>
    <row r="82" spans="1:11" ht="15" customHeight="1" x14ac:dyDescent="0.25">
      <c r="A82" s="1094"/>
      <c r="B82" s="1094"/>
      <c r="C82" s="1107"/>
      <c r="D82" s="1108" t="s">
        <v>13</v>
      </c>
      <c r="E82" s="1108" t="s">
        <v>14</v>
      </c>
      <c r="F82" s="1108" t="s">
        <v>14</v>
      </c>
      <c r="G82" s="1108" t="s">
        <v>14</v>
      </c>
      <c r="H82" s="1094"/>
      <c r="I82" s="1094"/>
      <c r="J82" s="1094"/>
      <c r="K82" s="1094"/>
    </row>
    <row r="83" spans="1:11" ht="14.1" customHeight="1" x14ac:dyDescent="0.25">
      <c r="A83" s="1094"/>
      <c r="B83" s="1094"/>
      <c r="C83" s="1097" t="s">
        <v>33</v>
      </c>
      <c r="D83" s="1101" t="s">
        <v>2509</v>
      </c>
      <c r="E83" s="1101" t="s">
        <v>2510</v>
      </c>
      <c r="F83" s="1101" t="s">
        <v>2511</v>
      </c>
      <c r="G83" s="1101" t="s">
        <v>2512</v>
      </c>
      <c r="H83" s="1094"/>
      <c r="I83" s="1094"/>
      <c r="J83" s="1094"/>
      <c r="K83" s="1094"/>
    </row>
    <row r="84" spans="1:11" ht="14.1" customHeight="1" x14ac:dyDescent="0.25">
      <c r="A84" s="1094"/>
      <c r="B84" s="1094"/>
      <c r="C84" s="1097" t="s">
        <v>1029</v>
      </c>
      <c r="D84" s="1101" t="s">
        <v>2513</v>
      </c>
      <c r="E84" s="1101" t="s">
        <v>2514</v>
      </c>
      <c r="F84" s="1101" t="s">
        <v>2515</v>
      </c>
      <c r="G84" s="1101" t="s">
        <v>2516</v>
      </c>
      <c r="H84" s="1094"/>
      <c r="I84" s="1094"/>
      <c r="J84" s="1094"/>
      <c r="K84" s="1094"/>
    </row>
    <row r="85" spans="1:11" ht="14.1" customHeight="1" x14ac:dyDescent="0.25">
      <c r="A85" s="1094"/>
      <c r="B85" s="1094"/>
      <c r="C85" s="1097" t="s">
        <v>1032</v>
      </c>
      <c r="D85" s="1101" t="s">
        <v>2517</v>
      </c>
      <c r="E85" s="1101" t="s">
        <v>2518</v>
      </c>
      <c r="F85" s="1101" t="s">
        <v>2519</v>
      </c>
      <c r="G85" s="1101" t="s">
        <v>2520</v>
      </c>
      <c r="H85" s="1094"/>
      <c r="I85" s="1094"/>
      <c r="J85" s="1094"/>
      <c r="K85" s="1094"/>
    </row>
    <row r="86" spans="1:11" ht="14.1" customHeight="1" x14ac:dyDescent="0.25">
      <c r="A86" s="1094"/>
      <c r="B86" s="1094"/>
      <c r="C86" s="1097" t="s">
        <v>1037</v>
      </c>
      <c r="D86" s="1101" t="s">
        <v>1038</v>
      </c>
      <c r="E86" s="1101" t="s">
        <v>2521</v>
      </c>
      <c r="F86" s="1101" t="s">
        <v>2522</v>
      </c>
      <c r="G86" s="1101" t="s">
        <v>2523</v>
      </c>
      <c r="H86" s="1094"/>
      <c r="I86" s="1094"/>
      <c r="J86" s="1094"/>
      <c r="K86" s="1094"/>
    </row>
    <row r="87" spans="1:11" ht="14.1" customHeight="1" x14ac:dyDescent="0.25">
      <c r="A87" s="1094"/>
      <c r="B87" s="1094"/>
      <c r="C87" s="1097" t="s">
        <v>1042</v>
      </c>
      <c r="D87" s="1101" t="s">
        <v>1038</v>
      </c>
      <c r="E87" s="1101" t="s">
        <v>2524</v>
      </c>
      <c r="F87" s="1101" t="s">
        <v>2525</v>
      </c>
      <c r="G87" s="1101" t="s">
        <v>2526</v>
      </c>
      <c r="H87" s="1094"/>
      <c r="I87" s="1094"/>
      <c r="J87" s="1094"/>
      <c r="K87" s="1094"/>
    </row>
    <row r="88" spans="1:11" ht="14.1" customHeight="1" x14ac:dyDescent="0.25">
      <c r="A88" s="1094"/>
      <c r="B88" s="1094"/>
      <c r="C88" s="1097" t="s">
        <v>39</v>
      </c>
      <c r="D88" s="1101" t="s">
        <v>1038</v>
      </c>
      <c r="E88" s="1101" t="s">
        <v>2527</v>
      </c>
      <c r="F88" s="1101" t="s">
        <v>2528</v>
      </c>
      <c r="G88" s="1101" t="s">
        <v>2529</v>
      </c>
      <c r="H88" s="1094"/>
      <c r="I88" s="1094"/>
      <c r="J88" s="1094"/>
      <c r="K88" s="1094"/>
    </row>
    <row r="89" spans="1:11" ht="14.1" customHeight="1" x14ac:dyDescent="0.25">
      <c r="A89" s="1094"/>
      <c r="B89" s="1094"/>
      <c r="C89" s="1228" t="s">
        <v>1046</v>
      </c>
      <c r="D89" s="1229"/>
      <c r="E89" s="1229"/>
      <c r="F89" s="1229"/>
      <c r="G89" s="1229"/>
      <c r="H89" s="1094"/>
      <c r="I89" s="1094"/>
      <c r="J89" s="1094"/>
      <c r="K89" s="1094"/>
    </row>
    <row r="90" spans="1:11" ht="14.1" customHeight="1" x14ac:dyDescent="0.25">
      <c r="A90" s="1094"/>
      <c r="B90" s="1094"/>
      <c r="C90" s="1105"/>
      <c r="D90" s="1106">
        <v>2024</v>
      </c>
      <c r="E90" s="1106">
        <v>2025</v>
      </c>
      <c r="F90" s="1106">
        <v>2026</v>
      </c>
      <c r="G90" s="1106">
        <v>2027</v>
      </c>
      <c r="H90" s="1094"/>
      <c r="I90" s="1094"/>
      <c r="J90" s="1094"/>
      <c r="K90" s="1094"/>
    </row>
    <row r="91" spans="1:11" ht="14.1" customHeight="1" x14ac:dyDescent="0.25">
      <c r="A91" s="1094"/>
      <c r="B91" s="1094"/>
      <c r="C91" s="1107"/>
      <c r="D91" s="1108" t="s">
        <v>13</v>
      </c>
      <c r="E91" s="1108" t="s">
        <v>14</v>
      </c>
      <c r="F91" s="1108" t="s">
        <v>14</v>
      </c>
      <c r="G91" s="1108" t="s">
        <v>14</v>
      </c>
      <c r="H91" s="1094"/>
      <c r="I91" s="1094"/>
      <c r="J91" s="1094"/>
      <c r="K91" s="1094"/>
    </row>
    <row r="92" spans="1:11" ht="14.1" customHeight="1" x14ac:dyDescent="0.25">
      <c r="A92" s="1094"/>
      <c r="B92" s="1094"/>
      <c r="C92" s="1109" t="s">
        <v>1047</v>
      </c>
      <c r="D92" s="1110">
        <v>0</v>
      </c>
      <c r="E92" s="1110">
        <v>0</v>
      </c>
      <c r="F92" s="1110">
        <v>0</v>
      </c>
      <c r="G92" s="1110">
        <v>0</v>
      </c>
      <c r="H92" s="1094"/>
      <c r="I92" s="1094"/>
      <c r="J92" s="1094"/>
      <c r="K92" s="1094"/>
    </row>
    <row r="93" spans="1:11" ht="14.1" customHeight="1" x14ac:dyDescent="0.25">
      <c r="A93" s="1094"/>
      <c r="B93" s="1094"/>
      <c r="C93" s="1109" t="s">
        <v>1048</v>
      </c>
      <c r="D93" s="1110">
        <v>0</v>
      </c>
      <c r="E93" s="1110">
        <v>0</v>
      </c>
      <c r="F93" s="1110">
        <v>0</v>
      </c>
      <c r="G93" s="1110">
        <v>0</v>
      </c>
      <c r="H93" s="1094"/>
      <c r="I93" s="1094"/>
      <c r="J93" s="1094"/>
      <c r="K93" s="1094"/>
    </row>
    <row r="94" spans="1:11" ht="14.1" customHeight="1" x14ac:dyDescent="0.25">
      <c r="A94" s="1094"/>
      <c r="B94" s="1094"/>
      <c r="C94" s="1109" t="s">
        <v>1049</v>
      </c>
      <c r="D94" s="1110">
        <v>0</v>
      </c>
      <c r="E94" s="1110">
        <v>0</v>
      </c>
      <c r="F94" s="1110">
        <v>0</v>
      </c>
      <c r="G94" s="1110">
        <v>0</v>
      </c>
      <c r="H94" s="1094"/>
      <c r="I94" s="1094"/>
      <c r="J94" s="1094"/>
      <c r="K94" s="1094"/>
    </row>
    <row r="95" spans="1:11" ht="14.1" customHeight="1" x14ac:dyDescent="0.25">
      <c r="A95" s="1094"/>
      <c r="B95" s="1094"/>
      <c r="C95" s="1109" t="s">
        <v>1050</v>
      </c>
      <c r="D95" s="1110">
        <v>0</v>
      </c>
      <c r="E95" s="1110">
        <v>0</v>
      </c>
      <c r="F95" s="1110">
        <v>0</v>
      </c>
      <c r="G95" s="1110">
        <v>0</v>
      </c>
      <c r="H95" s="1094"/>
      <c r="I95" s="1094"/>
      <c r="J95" s="1094"/>
      <c r="K95" s="1094"/>
    </row>
    <row r="96" spans="1:11" ht="14.1" customHeight="1" x14ac:dyDescent="0.25">
      <c r="A96" s="1094"/>
      <c r="B96" s="1094"/>
      <c r="C96" s="1109" t="s">
        <v>1048</v>
      </c>
      <c r="D96" s="1110">
        <v>0</v>
      </c>
      <c r="E96" s="1110">
        <v>0</v>
      </c>
      <c r="F96" s="1110">
        <v>0</v>
      </c>
      <c r="G96" s="1110">
        <v>0</v>
      </c>
      <c r="H96" s="1094"/>
      <c r="I96" s="1094"/>
      <c r="J96" s="1094"/>
      <c r="K96" s="1094"/>
    </row>
    <row r="97" spans="1:11" ht="14.1" customHeight="1" x14ac:dyDescent="0.25">
      <c r="A97" s="1094"/>
      <c r="B97" s="1094"/>
      <c r="C97" s="1109" t="s">
        <v>1049</v>
      </c>
      <c r="D97" s="1110">
        <v>0</v>
      </c>
      <c r="E97" s="1110">
        <v>0</v>
      </c>
      <c r="F97" s="1110">
        <v>0</v>
      </c>
      <c r="G97" s="1110">
        <v>0</v>
      </c>
      <c r="H97" s="1094"/>
      <c r="I97" s="1094"/>
      <c r="J97" s="1094"/>
      <c r="K97" s="1094"/>
    </row>
    <row r="98" spans="1:11" ht="14.1" customHeight="1" x14ac:dyDescent="0.25">
      <c r="A98" s="1094"/>
      <c r="B98" s="1094"/>
      <c r="C98" s="1109" t="s">
        <v>1051</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1052</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1053</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1054</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1055</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1056</v>
      </c>
      <c r="D113" s="1110">
        <v>0</v>
      </c>
      <c r="E113" s="1110">
        <v>0</v>
      </c>
      <c r="F113" s="1110">
        <v>0</v>
      </c>
      <c r="G113" s="1110">
        <v>0</v>
      </c>
      <c r="H113" s="1094"/>
      <c r="I113" s="1094"/>
      <c r="J113" s="1094"/>
      <c r="K113" s="1094"/>
    </row>
    <row r="114" spans="1:11" ht="14.1" customHeight="1" x14ac:dyDescent="0.25">
      <c r="A114" s="1094"/>
      <c r="B114" s="1094"/>
      <c r="C114" s="1109" t="s">
        <v>1048</v>
      </c>
      <c r="D114" s="1110">
        <v>0</v>
      </c>
      <c r="E114" s="1110">
        <v>0</v>
      </c>
      <c r="F114" s="1110">
        <v>0</v>
      </c>
      <c r="G114" s="1110">
        <v>0</v>
      </c>
      <c r="H114" s="1094"/>
      <c r="I114" s="1094"/>
      <c r="J114" s="1094"/>
      <c r="K114" s="1094"/>
    </row>
    <row r="115" spans="1:11" ht="14.1" customHeight="1" x14ac:dyDescent="0.25">
      <c r="A115" s="1094"/>
      <c r="B115" s="1094"/>
      <c r="C115" s="1109" t="s">
        <v>1057</v>
      </c>
      <c r="D115" s="1110">
        <v>0</v>
      </c>
      <c r="E115" s="1110">
        <v>0</v>
      </c>
      <c r="F115" s="1110">
        <v>0</v>
      </c>
      <c r="G115" s="1110">
        <v>0</v>
      </c>
      <c r="H115" s="1094"/>
      <c r="I115" s="1094"/>
      <c r="J115" s="1094"/>
      <c r="K115" s="1094"/>
    </row>
    <row r="116" spans="1:11" ht="14.1" customHeight="1" x14ac:dyDescent="0.25">
      <c r="A116" s="1094"/>
      <c r="B116" s="1094"/>
      <c r="C116" s="1109" t="s">
        <v>1058</v>
      </c>
      <c r="D116" s="1110">
        <v>0</v>
      </c>
      <c r="E116" s="1110">
        <v>0</v>
      </c>
      <c r="F116" s="1110">
        <v>0</v>
      </c>
      <c r="G116" s="1110">
        <v>0</v>
      </c>
      <c r="H116" s="1094"/>
      <c r="I116" s="1094"/>
      <c r="J116" s="1094"/>
      <c r="K116" s="1094"/>
    </row>
    <row r="117" spans="1:11" ht="14.1" customHeight="1" x14ac:dyDescent="0.25">
      <c r="A117" s="1094"/>
      <c r="B117" s="1094"/>
      <c r="C117" s="1109" t="s">
        <v>1059</v>
      </c>
      <c r="D117" s="1110">
        <v>0</v>
      </c>
      <c r="E117" s="1110">
        <v>0</v>
      </c>
      <c r="F117" s="1110">
        <v>0</v>
      </c>
      <c r="G117" s="1110">
        <v>0</v>
      </c>
      <c r="H117" s="1094"/>
      <c r="I117" s="1094"/>
      <c r="J117" s="1094"/>
      <c r="K117" s="1094"/>
    </row>
    <row r="118" spans="1:11" ht="14.1" customHeight="1" x14ac:dyDescent="0.25">
      <c r="A118" s="1094"/>
      <c r="B118" s="1094"/>
      <c r="C118" s="1109" t="s">
        <v>1060</v>
      </c>
      <c r="D118" s="1110">
        <v>0</v>
      </c>
      <c r="E118" s="1110">
        <v>0</v>
      </c>
      <c r="F118" s="1110">
        <v>0</v>
      </c>
      <c r="G118" s="1110">
        <v>0</v>
      </c>
      <c r="H118" s="1094"/>
      <c r="I118" s="1094"/>
      <c r="J118" s="1094"/>
      <c r="K118" s="1094"/>
    </row>
    <row r="119" spans="1:11" ht="14.1" customHeight="1" x14ac:dyDescent="0.25">
      <c r="A119" s="1094"/>
      <c r="B119" s="1094"/>
      <c r="C119" s="1109" t="s">
        <v>1061</v>
      </c>
      <c r="D119" s="1110">
        <v>0</v>
      </c>
      <c r="E119" s="1110">
        <v>20191360</v>
      </c>
      <c r="F119" s="1110">
        <v>39285000</v>
      </c>
      <c r="G119" s="1110">
        <v>31073000</v>
      </c>
      <c r="H119" s="1094"/>
      <c r="I119" s="1094"/>
      <c r="J119" s="1094"/>
      <c r="K119" s="1094"/>
    </row>
    <row r="120" spans="1:11" ht="14.1" customHeight="1" x14ac:dyDescent="0.25">
      <c r="A120" s="1094"/>
      <c r="B120" s="1094"/>
      <c r="C120" s="1109" t="s">
        <v>1048</v>
      </c>
      <c r="D120" s="1110">
        <v>0</v>
      </c>
      <c r="E120" s="1110">
        <v>20191360</v>
      </c>
      <c r="F120" s="1110">
        <v>39285000</v>
      </c>
      <c r="G120" s="1110">
        <v>31073000</v>
      </c>
      <c r="H120" s="1094"/>
      <c r="I120" s="1094"/>
      <c r="J120" s="1094"/>
      <c r="K120" s="1094"/>
    </row>
    <row r="121" spans="1:11" ht="14.1" customHeight="1" x14ac:dyDescent="0.25">
      <c r="A121" s="1094"/>
      <c r="B121" s="1094"/>
      <c r="C121" s="1109" t="s">
        <v>1057</v>
      </c>
      <c r="D121" s="1110">
        <v>0</v>
      </c>
      <c r="E121" s="1110">
        <v>0</v>
      </c>
      <c r="F121" s="1110">
        <v>0</v>
      </c>
      <c r="G121" s="1110">
        <v>0</v>
      </c>
      <c r="H121" s="1094"/>
      <c r="I121" s="1094"/>
      <c r="J121" s="1094"/>
      <c r="K121" s="1094"/>
    </row>
    <row r="122" spans="1:11" ht="14.1" customHeight="1" x14ac:dyDescent="0.25">
      <c r="A122" s="1094"/>
      <c r="B122" s="1094"/>
      <c r="C122" s="1109" t="s">
        <v>1058</v>
      </c>
      <c r="D122" s="1110">
        <v>0</v>
      </c>
      <c r="E122" s="1110">
        <v>0</v>
      </c>
      <c r="F122" s="1110">
        <v>0</v>
      </c>
      <c r="G122" s="1110">
        <v>0</v>
      </c>
      <c r="H122" s="1094"/>
      <c r="I122" s="1094"/>
      <c r="J122" s="1094"/>
      <c r="K122" s="1094"/>
    </row>
    <row r="123" spans="1:11" ht="14.1" customHeight="1" x14ac:dyDescent="0.25">
      <c r="A123" s="1094"/>
      <c r="B123" s="1094"/>
      <c r="C123" s="1109" t="s">
        <v>1059</v>
      </c>
      <c r="D123" s="1110">
        <v>0</v>
      </c>
      <c r="E123" s="1110">
        <v>0</v>
      </c>
      <c r="F123" s="1110">
        <v>0</v>
      </c>
      <c r="G123" s="1110">
        <v>0</v>
      </c>
      <c r="H123" s="1094"/>
      <c r="I123" s="1094"/>
      <c r="J123" s="1094"/>
      <c r="K123" s="1094"/>
    </row>
    <row r="124" spans="1:11" ht="14.1" customHeight="1" x14ac:dyDescent="0.25">
      <c r="A124" s="1094"/>
      <c r="B124" s="1094"/>
      <c r="C124" s="1109" t="s">
        <v>1060</v>
      </c>
      <c r="D124" s="1110">
        <v>0</v>
      </c>
      <c r="E124" s="1110">
        <v>0</v>
      </c>
      <c r="F124" s="1110">
        <v>0</v>
      </c>
      <c r="G124" s="1110">
        <v>0</v>
      </c>
      <c r="H124" s="1094"/>
      <c r="I124" s="1094"/>
      <c r="J124" s="1094"/>
      <c r="K124" s="1094"/>
    </row>
    <row r="125" spans="1:11" ht="14.1" customHeight="1" x14ac:dyDescent="0.25">
      <c r="A125" s="1094"/>
      <c r="B125" s="1094"/>
      <c r="C125" s="1109" t="s">
        <v>1062</v>
      </c>
      <c r="D125" s="1110">
        <v>0</v>
      </c>
      <c r="E125" s="1110">
        <v>0</v>
      </c>
      <c r="F125" s="1110">
        <v>0</v>
      </c>
      <c r="G125" s="1110">
        <v>0</v>
      </c>
      <c r="H125" s="1094"/>
      <c r="I125" s="1094"/>
      <c r="J125" s="1094"/>
      <c r="K125" s="1094"/>
    </row>
    <row r="126" spans="1:11" ht="14.1" customHeight="1" x14ac:dyDescent="0.25">
      <c r="A126" s="1094"/>
      <c r="B126" s="1094"/>
      <c r="C126" s="1109" t="s">
        <v>1048</v>
      </c>
      <c r="D126" s="1110">
        <v>0</v>
      </c>
      <c r="E126" s="1110">
        <v>0</v>
      </c>
      <c r="F126" s="1110">
        <v>0</v>
      </c>
      <c r="G126" s="1110">
        <v>0</v>
      </c>
      <c r="H126" s="1094"/>
      <c r="I126" s="1094"/>
      <c r="J126" s="1094"/>
      <c r="K126" s="1094"/>
    </row>
    <row r="127" spans="1:11" ht="14.1" customHeight="1" x14ac:dyDescent="0.25">
      <c r="A127" s="1094"/>
      <c r="B127" s="1094"/>
      <c r="C127" s="1109" t="s">
        <v>1057</v>
      </c>
      <c r="D127" s="1110">
        <v>0</v>
      </c>
      <c r="E127" s="1110">
        <v>0</v>
      </c>
      <c r="F127" s="1110">
        <v>0</v>
      </c>
      <c r="G127" s="1110">
        <v>0</v>
      </c>
      <c r="H127" s="1094"/>
      <c r="I127" s="1094"/>
      <c r="J127" s="1094"/>
      <c r="K127" s="1094"/>
    </row>
    <row r="128" spans="1:11" ht="14.1" customHeight="1" x14ac:dyDescent="0.25">
      <c r="A128" s="1094"/>
      <c r="B128" s="1094"/>
      <c r="C128" s="1109" t="s">
        <v>1058</v>
      </c>
      <c r="D128" s="1110">
        <v>0</v>
      </c>
      <c r="E128" s="1110">
        <v>0</v>
      </c>
      <c r="F128" s="1110">
        <v>0</v>
      </c>
      <c r="G128" s="1110">
        <v>0</v>
      </c>
      <c r="H128" s="1094"/>
      <c r="I128" s="1094"/>
      <c r="J128" s="1094"/>
      <c r="K128" s="1094"/>
    </row>
    <row r="129" spans="1:11" ht="14.1" customHeight="1" x14ac:dyDescent="0.25">
      <c r="A129" s="1094"/>
      <c r="B129" s="1094"/>
      <c r="C129" s="1109" t="s">
        <v>1059</v>
      </c>
      <c r="D129" s="1110">
        <v>0</v>
      </c>
      <c r="E129" s="1110">
        <v>0</v>
      </c>
      <c r="F129" s="1110">
        <v>0</v>
      </c>
      <c r="G129" s="1110">
        <v>0</v>
      </c>
      <c r="H129" s="1094"/>
      <c r="I129" s="1094"/>
      <c r="J129" s="1094"/>
      <c r="K129" s="1094"/>
    </row>
    <row r="130" spans="1:11" ht="14.1" customHeight="1" x14ac:dyDescent="0.25">
      <c r="A130" s="1094"/>
      <c r="B130" s="1094"/>
      <c r="C130" s="1109" t="s">
        <v>1060</v>
      </c>
      <c r="D130" s="1110">
        <v>0</v>
      </c>
      <c r="E130" s="1110">
        <v>0</v>
      </c>
      <c r="F130" s="1110">
        <v>0</v>
      </c>
      <c r="G130" s="1110">
        <v>0</v>
      </c>
      <c r="H130" s="1094"/>
      <c r="I130" s="1094"/>
      <c r="J130" s="1094"/>
      <c r="K130" s="1094"/>
    </row>
    <row r="131" spans="1:11" ht="14.1" customHeight="1" x14ac:dyDescent="0.25">
      <c r="A131" s="1094"/>
      <c r="B131" s="1094"/>
      <c r="C131" s="1109" t="s">
        <v>1063</v>
      </c>
      <c r="D131" s="1110">
        <v>0</v>
      </c>
      <c r="E131" s="1110">
        <v>0</v>
      </c>
      <c r="F131" s="1110">
        <v>0</v>
      </c>
      <c r="G131" s="1110">
        <v>0</v>
      </c>
      <c r="H131" s="1094"/>
      <c r="I131" s="1094"/>
      <c r="J131" s="1094"/>
      <c r="K131" s="1094"/>
    </row>
    <row r="132" spans="1:11" ht="14.1" customHeight="1" x14ac:dyDescent="0.25">
      <c r="A132" s="1094"/>
      <c r="B132" s="1094"/>
      <c r="C132" s="1109" t="s">
        <v>1064</v>
      </c>
      <c r="D132" s="1110">
        <v>0</v>
      </c>
      <c r="E132" s="1110">
        <v>0</v>
      </c>
      <c r="F132" s="1110">
        <v>0</v>
      </c>
      <c r="G132" s="1110">
        <v>0</v>
      </c>
      <c r="H132" s="1094"/>
      <c r="I132" s="1094"/>
      <c r="J132" s="1094"/>
      <c r="K132" s="1094"/>
    </row>
    <row r="133" spans="1:11" ht="14.1" customHeight="1" x14ac:dyDescent="0.25">
      <c r="A133" s="1094"/>
      <c r="B133" s="1094"/>
      <c r="C133" s="1111" t="s">
        <v>572</v>
      </c>
      <c r="D133" s="1110">
        <v>0</v>
      </c>
      <c r="E133" s="1110">
        <v>20191360</v>
      </c>
      <c r="F133" s="1110">
        <v>39285000</v>
      </c>
      <c r="G133" s="1110">
        <v>31073000</v>
      </c>
      <c r="H133" s="1094"/>
      <c r="I133" s="1094"/>
      <c r="J133" s="1094"/>
      <c r="K133" s="1094"/>
    </row>
    <row r="134" spans="1:11" ht="14.1" customHeight="1" x14ac:dyDescent="0.25">
      <c r="A134" s="1094"/>
      <c r="B134" s="1094"/>
      <c r="C134" s="1103" t="s">
        <v>1022</v>
      </c>
      <c r="D134" s="1232" t="s">
        <v>2530</v>
      </c>
      <c r="E134" s="1233"/>
      <c r="F134" s="1233"/>
      <c r="G134" s="1233"/>
      <c r="H134" s="1094"/>
      <c r="I134" s="1094"/>
      <c r="J134" s="1094"/>
      <c r="K134" s="1094"/>
    </row>
    <row r="135" spans="1:11" ht="14.1" customHeight="1" x14ac:dyDescent="0.25">
      <c r="A135" s="1094"/>
      <c r="B135" s="1094"/>
      <c r="C135" s="1104" t="s">
        <v>1024</v>
      </c>
      <c r="D135" s="1230" t="s">
        <v>2531</v>
      </c>
      <c r="E135" s="1231"/>
      <c r="F135" s="1231"/>
      <c r="G135" s="1231"/>
      <c r="H135" s="1094"/>
      <c r="I135" s="1094"/>
      <c r="J135" s="1094"/>
      <c r="K135" s="1094"/>
    </row>
    <row r="136" spans="1:11" ht="14.1" customHeight="1" x14ac:dyDescent="0.25">
      <c r="A136" s="1094"/>
      <c r="B136" s="1094"/>
      <c r="C136" s="1104" t="s">
        <v>31</v>
      </c>
      <c r="D136" s="1230" t="s">
        <v>318</v>
      </c>
      <c r="E136" s="1231"/>
      <c r="F136" s="1231"/>
      <c r="G136" s="1231"/>
      <c r="H136" s="1094"/>
      <c r="I136" s="1094"/>
      <c r="J136" s="1094"/>
      <c r="K136" s="1094"/>
    </row>
    <row r="137" spans="1:11" ht="15" customHeight="1" x14ac:dyDescent="0.25">
      <c r="A137" s="1094"/>
      <c r="B137" s="1094"/>
      <c r="C137" s="1105"/>
      <c r="D137" s="1106">
        <v>2024</v>
      </c>
      <c r="E137" s="1106">
        <v>2025</v>
      </c>
      <c r="F137" s="1106">
        <v>2026</v>
      </c>
      <c r="G137" s="1106">
        <v>2027</v>
      </c>
      <c r="H137" s="1094"/>
      <c r="I137" s="1094"/>
      <c r="J137" s="1094"/>
      <c r="K137" s="1094"/>
    </row>
    <row r="138" spans="1:11" ht="15" customHeight="1" x14ac:dyDescent="0.25">
      <c r="A138" s="1094"/>
      <c r="B138" s="1094"/>
      <c r="C138" s="1107"/>
      <c r="D138" s="1108" t="s">
        <v>13</v>
      </c>
      <c r="E138" s="1108" t="s">
        <v>14</v>
      </c>
      <c r="F138" s="1108" t="s">
        <v>14</v>
      </c>
      <c r="G138" s="1108" t="s">
        <v>14</v>
      </c>
      <c r="H138" s="1094"/>
      <c r="I138" s="1094"/>
      <c r="J138" s="1094"/>
      <c r="K138" s="1094"/>
    </row>
    <row r="139" spans="1:11" ht="14.1" customHeight="1" x14ac:dyDescent="0.25">
      <c r="A139" s="1094"/>
      <c r="B139" s="1094"/>
      <c r="C139" s="1097" t="s">
        <v>33</v>
      </c>
      <c r="D139" s="1101" t="s">
        <v>992</v>
      </c>
      <c r="E139" s="1101" t="s">
        <v>1257</v>
      </c>
      <c r="F139" s="1101" t="s">
        <v>992</v>
      </c>
      <c r="G139" s="1101" t="s">
        <v>1089</v>
      </c>
      <c r="H139" s="1094"/>
      <c r="I139" s="1094"/>
      <c r="J139" s="1094"/>
      <c r="K139" s="1094"/>
    </row>
    <row r="140" spans="1:11" ht="14.1" customHeight="1" x14ac:dyDescent="0.25">
      <c r="A140" s="1094"/>
      <c r="B140" s="1094"/>
      <c r="C140" s="1097" t="s">
        <v>1029</v>
      </c>
      <c r="D140" s="1101" t="s">
        <v>2532</v>
      </c>
      <c r="E140" s="1101" t="s">
        <v>2533</v>
      </c>
      <c r="F140" s="1101" t="s">
        <v>2534</v>
      </c>
      <c r="G140" s="1101" t="s">
        <v>1665</v>
      </c>
      <c r="H140" s="1094"/>
      <c r="I140" s="1094"/>
      <c r="J140" s="1094"/>
      <c r="K140" s="1094"/>
    </row>
    <row r="141" spans="1:11" ht="14.1" customHeight="1" x14ac:dyDescent="0.25">
      <c r="A141" s="1094"/>
      <c r="B141" s="1094"/>
      <c r="C141" s="1097" t="s">
        <v>1032</v>
      </c>
      <c r="D141" s="1101" t="s">
        <v>2535</v>
      </c>
      <c r="E141" s="1101" t="s">
        <v>2536</v>
      </c>
      <c r="F141" s="1101" t="s">
        <v>2537</v>
      </c>
      <c r="G141" s="1101" t="s">
        <v>1641</v>
      </c>
      <c r="H141" s="1094"/>
      <c r="I141" s="1094"/>
      <c r="J141" s="1094"/>
      <c r="K141" s="1094"/>
    </row>
    <row r="142" spans="1:11" ht="14.1" customHeight="1" x14ac:dyDescent="0.25">
      <c r="A142" s="1094"/>
      <c r="B142" s="1094"/>
      <c r="C142" s="1097" t="s">
        <v>1037</v>
      </c>
      <c r="D142" s="1101" t="s">
        <v>1038</v>
      </c>
      <c r="E142" s="1101" t="s">
        <v>1265</v>
      </c>
      <c r="F142" s="1101" t="s">
        <v>1523</v>
      </c>
      <c r="G142" s="1101" t="s">
        <v>1365</v>
      </c>
      <c r="H142" s="1094"/>
      <c r="I142" s="1094"/>
      <c r="J142" s="1094"/>
      <c r="K142" s="1094"/>
    </row>
    <row r="143" spans="1:11" ht="14.1" customHeight="1" x14ac:dyDescent="0.25">
      <c r="A143" s="1094"/>
      <c r="B143" s="1094"/>
      <c r="C143" s="1097" t="s">
        <v>1042</v>
      </c>
      <c r="D143" s="1101" t="s">
        <v>1038</v>
      </c>
      <c r="E143" s="1101" t="s">
        <v>2538</v>
      </c>
      <c r="F143" s="1101" t="s">
        <v>2539</v>
      </c>
      <c r="G143" s="1101" t="s">
        <v>2540</v>
      </c>
      <c r="H143" s="1094"/>
      <c r="I143" s="1094"/>
      <c r="J143" s="1094"/>
      <c r="K143" s="1094"/>
    </row>
    <row r="144" spans="1:11" ht="14.1" customHeight="1" x14ac:dyDescent="0.25">
      <c r="A144" s="1094"/>
      <c r="B144" s="1094"/>
      <c r="C144" s="1097" t="s">
        <v>39</v>
      </c>
      <c r="D144" s="1101" t="s">
        <v>1038</v>
      </c>
      <c r="E144" s="1101" t="s">
        <v>2541</v>
      </c>
      <c r="F144" s="1101" t="s">
        <v>2542</v>
      </c>
      <c r="G144" s="1101" t="s">
        <v>1527</v>
      </c>
      <c r="H144" s="1094"/>
      <c r="I144" s="1094"/>
      <c r="J144" s="1094"/>
      <c r="K144" s="1094"/>
    </row>
    <row r="145" spans="1:11" ht="14.1" customHeight="1" x14ac:dyDescent="0.25">
      <c r="A145" s="1094"/>
      <c r="B145" s="1094"/>
      <c r="C145" s="1228" t="s">
        <v>1046</v>
      </c>
      <c r="D145" s="1229"/>
      <c r="E145" s="1229"/>
      <c r="F145" s="1229"/>
      <c r="G145" s="1229"/>
      <c r="H145" s="1094"/>
      <c r="I145" s="1094"/>
      <c r="J145" s="1094"/>
      <c r="K145" s="1094"/>
    </row>
    <row r="146" spans="1:11" ht="14.1" customHeight="1" x14ac:dyDescent="0.25">
      <c r="A146" s="1094"/>
      <c r="B146" s="1094"/>
      <c r="C146" s="1105"/>
      <c r="D146" s="1106">
        <v>2024</v>
      </c>
      <c r="E146" s="1106">
        <v>2025</v>
      </c>
      <c r="F146" s="1106">
        <v>2026</v>
      </c>
      <c r="G146" s="1106">
        <v>2027</v>
      </c>
      <c r="H146" s="1094"/>
      <c r="I146" s="1094"/>
      <c r="J146" s="1094"/>
      <c r="K146" s="1094"/>
    </row>
    <row r="147" spans="1:11" ht="14.1" customHeight="1" x14ac:dyDescent="0.25">
      <c r="A147" s="1094"/>
      <c r="B147" s="1094"/>
      <c r="C147" s="1107"/>
      <c r="D147" s="1108" t="s">
        <v>13</v>
      </c>
      <c r="E147" s="1108" t="s">
        <v>14</v>
      </c>
      <c r="F147" s="1108" t="s">
        <v>14</v>
      </c>
      <c r="G147" s="1108" t="s">
        <v>14</v>
      </c>
      <c r="H147" s="1094"/>
      <c r="I147" s="1094"/>
      <c r="J147" s="1094"/>
      <c r="K147" s="1094"/>
    </row>
    <row r="148" spans="1:11" ht="14.1" customHeight="1" x14ac:dyDescent="0.25">
      <c r="A148" s="1094"/>
      <c r="B148" s="1094"/>
      <c r="C148" s="1109" t="s">
        <v>1047</v>
      </c>
      <c r="D148" s="1110">
        <v>0</v>
      </c>
      <c r="E148" s="1110">
        <v>0</v>
      </c>
      <c r="F148" s="1110">
        <v>0</v>
      </c>
      <c r="G148" s="1110">
        <v>0</v>
      </c>
      <c r="H148" s="1094"/>
      <c r="I148" s="1094"/>
      <c r="J148" s="1094"/>
      <c r="K148" s="1094"/>
    </row>
    <row r="149" spans="1:11" ht="14.1" customHeight="1" x14ac:dyDescent="0.25">
      <c r="A149" s="1094"/>
      <c r="B149" s="1094"/>
      <c r="C149" s="1109" t="s">
        <v>1048</v>
      </c>
      <c r="D149" s="1110">
        <v>0</v>
      </c>
      <c r="E149" s="1110">
        <v>0</v>
      </c>
      <c r="F149" s="1110">
        <v>0</v>
      </c>
      <c r="G149" s="1110">
        <v>0</v>
      </c>
      <c r="H149" s="1094"/>
      <c r="I149" s="1094"/>
      <c r="J149" s="1094"/>
      <c r="K149" s="1094"/>
    </row>
    <row r="150" spans="1:11" ht="14.1" customHeight="1" x14ac:dyDescent="0.25">
      <c r="A150" s="1094"/>
      <c r="B150" s="1094"/>
      <c r="C150" s="1109" t="s">
        <v>1049</v>
      </c>
      <c r="D150" s="1110">
        <v>0</v>
      </c>
      <c r="E150" s="1110">
        <v>0</v>
      </c>
      <c r="F150" s="1110">
        <v>0</v>
      </c>
      <c r="G150" s="1110">
        <v>0</v>
      </c>
      <c r="H150" s="1094"/>
      <c r="I150" s="1094"/>
      <c r="J150" s="1094"/>
      <c r="K150" s="1094"/>
    </row>
    <row r="151" spans="1:11" ht="14.1" customHeight="1" x14ac:dyDescent="0.25">
      <c r="A151" s="1094"/>
      <c r="B151" s="1094"/>
      <c r="C151" s="1109" t="s">
        <v>1050</v>
      </c>
      <c r="D151" s="1110">
        <v>0</v>
      </c>
      <c r="E151" s="1110">
        <v>0</v>
      </c>
      <c r="F151" s="1110">
        <v>0</v>
      </c>
      <c r="G151" s="1110">
        <v>0</v>
      </c>
      <c r="H151" s="1094"/>
      <c r="I151" s="1094"/>
      <c r="J151" s="1094"/>
      <c r="K151" s="1094"/>
    </row>
    <row r="152" spans="1:11" ht="14.1" customHeight="1" x14ac:dyDescent="0.25">
      <c r="A152" s="1094"/>
      <c r="B152" s="1094"/>
      <c r="C152" s="1109" t="s">
        <v>1048</v>
      </c>
      <c r="D152" s="1110">
        <v>0</v>
      </c>
      <c r="E152" s="1110">
        <v>0</v>
      </c>
      <c r="F152" s="1110">
        <v>0</v>
      </c>
      <c r="G152" s="1110">
        <v>0</v>
      </c>
      <c r="H152" s="1094"/>
      <c r="I152" s="1094"/>
      <c r="J152" s="1094"/>
      <c r="K152" s="1094"/>
    </row>
    <row r="153" spans="1:11" ht="14.1" customHeight="1" x14ac:dyDescent="0.25">
      <c r="A153" s="1094"/>
      <c r="B153" s="1094"/>
      <c r="C153" s="1109" t="s">
        <v>1049</v>
      </c>
      <c r="D153" s="1110">
        <v>0</v>
      </c>
      <c r="E153" s="1110">
        <v>0</v>
      </c>
      <c r="F153" s="1110">
        <v>0</v>
      </c>
      <c r="G153" s="1110">
        <v>0</v>
      </c>
      <c r="H153" s="1094"/>
      <c r="I153" s="1094"/>
      <c r="J153" s="1094"/>
      <c r="K153" s="1094"/>
    </row>
    <row r="154" spans="1:11" ht="14.1" customHeight="1" x14ac:dyDescent="0.25">
      <c r="A154" s="1094"/>
      <c r="B154" s="1094"/>
      <c r="C154" s="1109" t="s">
        <v>1051</v>
      </c>
      <c r="D154" s="1110">
        <v>0</v>
      </c>
      <c r="E154" s="1110">
        <v>0</v>
      </c>
      <c r="F154" s="1110">
        <v>0</v>
      </c>
      <c r="G154" s="1110">
        <v>0</v>
      </c>
      <c r="H154" s="1094"/>
      <c r="I154" s="1094"/>
      <c r="J154" s="1094"/>
      <c r="K154" s="1094"/>
    </row>
    <row r="155" spans="1:11" ht="14.1" customHeight="1" x14ac:dyDescent="0.25">
      <c r="A155" s="1094"/>
      <c r="B155" s="1094"/>
      <c r="C155" s="1109" t="s">
        <v>1048</v>
      </c>
      <c r="D155" s="1110">
        <v>0</v>
      </c>
      <c r="E155" s="1110">
        <v>0</v>
      </c>
      <c r="F155" s="1110">
        <v>0</v>
      </c>
      <c r="G155" s="1110">
        <v>0</v>
      </c>
      <c r="H155" s="1094"/>
      <c r="I155" s="1094"/>
      <c r="J155" s="1094"/>
      <c r="K155" s="1094"/>
    </row>
    <row r="156" spans="1:11" ht="14.1" customHeight="1" x14ac:dyDescent="0.25">
      <c r="A156" s="1094"/>
      <c r="B156" s="1094"/>
      <c r="C156" s="1109" t="s">
        <v>1049</v>
      </c>
      <c r="D156" s="1110">
        <v>0</v>
      </c>
      <c r="E156" s="1110">
        <v>0</v>
      </c>
      <c r="F156" s="1110">
        <v>0</v>
      </c>
      <c r="G156" s="1110">
        <v>0</v>
      </c>
      <c r="H156" s="1094"/>
      <c r="I156" s="1094"/>
      <c r="J156" s="1094"/>
      <c r="K156" s="1094"/>
    </row>
    <row r="157" spans="1:11" ht="14.1" customHeight="1" x14ac:dyDescent="0.25">
      <c r="A157" s="1094"/>
      <c r="B157" s="1094"/>
      <c r="C157" s="1109" t="s">
        <v>1052</v>
      </c>
      <c r="D157" s="1110">
        <v>0</v>
      </c>
      <c r="E157" s="1110">
        <v>0</v>
      </c>
      <c r="F157" s="1110">
        <v>0</v>
      </c>
      <c r="G157" s="1110">
        <v>0</v>
      </c>
      <c r="H157" s="1094"/>
      <c r="I157" s="1094"/>
      <c r="J157" s="1094"/>
      <c r="K157" s="1094"/>
    </row>
    <row r="158" spans="1:11" ht="14.1" customHeight="1" x14ac:dyDescent="0.25">
      <c r="A158" s="1094"/>
      <c r="B158" s="1094"/>
      <c r="C158" s="1109" t="s">
        <v>1048</v>
      </c>
      <c r="D158" s="1110">
        <v>0</v>
      </c>
      <c r="E158" s="1110">
        <v>0</v>
      </c>
      <c r="F158" s="1110">
        <v>0</v>
      </c>
      <c r="G158" s="1110">
        <v>0</v>
      </c>
      <c r="H158" s="1094"/>
      <c r="I158" s="1094"/>
      <c r="J158" s="1094"/>
      <c r="K158" s="1094"/>
    </row>
    <row r="159" spans="1:11" ht="14.1" customHeight="1" x14ac:dyDescent="0.25">
      <c r="A159" s="1094"/>
      <c r="B159" s="1094"/>
      <c r="C159" s="1109" t="s">
        <v>1049</v>
      </c>
      <c r="D159" s="1110">
        <v>0</v>
      </c>
      <c r="E159" s="1110">
        <v>0</v>
      </c>
      <c r="F159" s="1110">
        <v>0</v>
      </c>
      <c r="G159" s="1110">
        <v>0</v>
      </c>
      <c r="H159" s="1094"/>
      <c r="I159" s="1094"/>
      <c r="J159" s="1094"/>
      <c r="K159" s="1094"/>
    </row>
    <row r="160" spans="1:11" ht="14.1" customHeight="1" x14ac:dyDescent="0.25">
      <c r="A160" s="1094"/>
      <c r="B160" s="1094"/>
      <c r="C160" s="1109" t="s">
        <v>1053</v>
      </c>
      <c r="D160" s="1110">
        <v>0</v>
      </c>
      <c r="E160" s="1110">
        <v>0</v>
      </c>
      <c r="F160" s="1110">
        <v>0</v>
      </c>
      <c r="G160" s="1110">
        <v>0</v>
      </c>
      <c r="H160" s="1094"/>
      <c r="I160" s="1094"/>
      <c r="J160" s="1094"/>
      <c r="K160" s="1094"/>
    </row>
    <row r="161" spans="1:11" ht="14.1" customHeight="1" x14ac:dyDescent="0.25">
      <c r="A161" s="1094"/>
      <c r="B161" s="1094"/>
      <c r="C161" s="1109" t="s">
        <v>1048</v>
      </c>
      <c r="D161" s="1110">
        <v>0</v>
      </c>
      <c r="E161" s="1110">
        <v>0</v>
      </c>
      <c r="F161" s="1110">
        <v>0</v>
      </c>
      <c r="G161" s="1110">
        <v>0</v>
      </c>
      <c r="H161" s="1094"/>
      <c r="I161" s="1094"/>
      <c r="J161" s="1094"/>
      <c r="K161" s="1094"/>
    </row>
    <row r="162" spans="1:11" ht="14.1" customHeight="1" x14ac:dyDescent="0.25">
      <c r="A162" s="1094"/>
      <c r="B162" s="1094"/>
      <c r="C162" s="1109" t="s">
        <v>1049</v>
      </c>
      <c r="D162" s="1110">
        <v>0</v>
      </c>
      <c r="E162" s="1110">
        <v>0</v>
      </c>
      <c r="F162" s="1110">
        <v>0</v>
      </c>
      <c r="G162" s="1110">
        <v>0</v>
      </c>
      <c r="H162" s="1094"/>
      <c r="I162" s="1094"/>
      <c r="J162" s="1094"/>
      <c r="K162" s="1094"/>
    </row>
    <row r="163" spans="1:11" ht="14.1" customHeight="1" x14ac:dyDescent="0.25">
      <c r="A163" s="1094"/>
      <c r="B163" s="1094"/>
      <c r="C163" s="1109" t="s">
        <v>1054</v>
      </c>
      <c r="D163" s="1110">
        <v>0</v>
      </c>
      <c r="E163" s="1110">
        <v>0</v>
      </c>
      <c r="F163" s="1110">
        <v>0</v>
      </c>
      <c r="G163" s="1110">
        <v>0</v>
      </c>
      <c r="H163" s="1094"/>
      <c r="I163" s="1094"/>
      <c r="J163" s="1094"/>
      <c r="K163" s="1094"/>
    </row>
    <row r="164" spans="1:11" ht="14.1" customHeight="1" x14ac:dyDescent="0.25">
      <c r="A164" s="1094"/>
      <c r="B164" s="1094"/>
      <c r="C164" s="1109" t="s">
        <v>1048</v>
      </c>
      <c r="D164" s="1110">
        <v>0</v>
      </c>
      <c r="E164" s="1110">
        <v>0</v>
      </c>
      <c r="F164" s="1110">
        <v>0</v>
      </c>
      <c r="G164" s="1110">
        <v>0</v>
      </c>
      <c r="H164" s="1094"/>
      <c r="I164" s="1094"/>
      <c r="J164" s="1094"/>
      <c r="K164" s="1094"/>
    </row>
    <row r="165" spans="1:11" ht="14.1" customHeight="1" x14ac:dyDescent="0.25">
      <c r="A165" s="1094"/>
      <c r="B165" s="1094"/>
      <c r="C165" s="1109" t="s">
        <v>1049</v>
      </c>
      <c r="D165" s="1110">
        <v>0</v>
      </c>
      <c r="E165" s="1110">
        <v>0</v>
      </c>
      <c r="F165" s="1110">
        <v>0</v>
      </c>
      <c r="G165" s="1110">
        <v>0</v>
      </c>
      <c r="H165" s="1094"/>
      <c r="I165" s="1094"/>
      <c r="J165" s="1094"/>
      <c r="K165" s="1094"/>
    </row>
    <row r="166" spans="1:11" ht="14.1" customHeight="1" x14ac:dyDescent="0.25">
      <c r="A166" s="1094"/>
      <c r="B166" s="1094"/>
      <c r="C166" s="1109" t="s">
        <v>1055</v>
      </c>
      <c r="D166" s="1110">
        <v>0</v>
      </c>
      <c r="E166" s="1110">
        <v>0</v>
      </c>
      <c r="F166" s="1110">
        <v>0</v>
      </c>
      <c r="G166" s="1110">
        <v>0</v>
      </c>
      <c r="H166" s="1094"/>
      <c r="I166" s="1094"/>
      <c r="J166" s="1094"/>
      <c r="K166" s="1094"/>
    </row>
    <row r="167" spans="1:11" ht="14.1" customHeight="1" x14ac:dyDescent="0.25">
      <c r="A167" s="1094"/>
      <c r="B167" s="1094"/>
      <c r="C167" s="1109" t="s">
        <v>1048</v>
      </c>
      <c r="D167" s="1110">
        <v>0</v>
      </c>
      <c r="E167" s="1110">
        <v>0</v>
      </c>
      <c r="F167" s="1110">
        <v>0</v>
      </c>
      <c r="G167" s="1110">
        <v>0</v>
      </c>
      <c r="H167" s="1094"/>
      <c r="I167" s="1094"/>
      <c r="J167" s="1094"/>
      <c r="K167" s="1094"/>
    </row>
    <row r="168" spans="1:11" ht="14.1" customHeight="1" x14ac:dyDescent="0.25">
      <c r="A168" s="1094"/>
      <c r="B168" s="1094"/>
      <c r="C168" s="1109" t="s">
        <v>1049</v>
      </c>
      <c r="D168" s="1110">
        <v>0</v>
      </c>
      <c r="E168" s="1110">
        <v>0</v>
      </c>
      <c r="F168" s="1110">
        <v>0</v>
      </c>
      <c r="G168" s="1110">
        <v>0</v>
      </c>
      <c r="H168" s="1094"/>
      <c r="I168" s="1094"/>
      <c r="J168" s="1094"/>
      <c r="K168" s="1094"/>
    </row>
    <row r="169" spans="1:11" ht="14.1" customHeight="1" x14ac:dyDescent="0.25">
      <c r="A169" s="1094"/>
      <c r="B169" s="1094"/>
      <c r="C169" s="1109" t="s">
        <v>1056</v>
      </c>
      <c r="D169" s="1110">
        <v>0</v>
      </c>
      <c r="E169" s="1110">
        <v>0</v>
      </c>
      <c r="F169" s="1110">
        <v>0</v>
      </c>
      <c r="G169" s="1110">
        <v>0</v>
      </c>
      <c r="H169" s="1094"/>
      <c r="I169" s="1094"/>
      <c r="J169" s="1094"/>
      <c r="K169" s="1094"/>
    </row>
    <row r="170" spans="1:11" ht="14.1" customHeight="1" x14ac:dyDescent="0.25">
      <c r="A170" s="1094"/>
      <c r="B170" s="1094"/>
      <c r="C170" s="1109" t="s">
        <v>1048</v>
      </c>
      <c r="D170" s="1110">
        <v>0</v>
      </c>
      <c r="E170" s="1110">
        <v>0</v>
      </c>
      <c r="F170" s="1110">
        <v>0</v>
      </c>
      <c r="G170" s="1110">
        <v>0</v>
      </c>
      <c r="H170" s="1094"/>
      <c r="I170" s="1094"/>
      <c r="J170" s="1094"/>
      <c r="K170" s="1094"/>
    </row>
    <row r="171" spans="1:11" ht="14.1" customHeight="1" x14ac:dyDescent="0.25">
      <c r="A171" s="1094"/>
      <c r="B171" s="1094"/>
      <c r="C171" s="1109" t="s">
        <v>1057</v>
      </c>
      <c r="D171" s="1110">
        <v>0</v>
      </c>
      <c r="E171" s="1110">
        <v>0</v>
      </c>
      <c r="F171" s="1110">
        <v>0</v>
      </c>
      <c r="G171" s="1110">
        <v>0</v>
      </c>
      <c r="H171" s="1094"/>
      <c r="I171" s="1094"/>
      <c r="J171" s="1094"/>
      <c r="K171" s="1094"/>
    </row>
    <row r="172" spans="1:11" ht="14.1" customHeight="1" x14ac:dyDescent="0.25">
      <c r="A172" s="1094"/>
      <c r="B172" s="1094"/>
      <c r="C172" s="1109" t="s">
        <v>1058</v>
      </c>
      <c r="D172" s="1110">
        <v>0</v>
      </c>
      <c r="E172" s="1110">
        <v>0</v>
      </c>
      <c r="F172" s="1110">
        <v>0</v>
      </c>
      <c r="G172" s="1110">
        <v>0</v>
      </c>
      <c r="H172" s="1094"/>
      <c r="I172" s="1094"/>
      <c r="J172" s="1094"/>
      <c r="K172" s="1094"/>
    </row>
    <row r="173" spans="1:11" ht="14.1" customHeight="1" x14ac:dyDescent="0.25">
      <c r="A173" s="1094"/>
      <c r="B173" s="1094"/>
      <c r="C173" s="1109" t="s">
        <v>1059</v>
      </c>
      <c r="D173" s="1110">
        <v>0</v>
      </c>
      <c r="E173" s="1110">
        <v>0</v>
      </c>
      <c r="F173" s="1110">
        <v>0</v>
      </c>
      <c r="G173" s="1110">
        <v>0</v>
      </c>
      <c r="H173" s="1094"/>
      <c r="I173" s="1094"/>
      <c r="J173" s="1094"/>
      <c r="K173" s="1094"/>
    </row>
    <row r="174" spans="1:11" ht="14.1" customHeight="1" x14ac:dyDescent="0.25">
      <c r="A174" s="1094"/>
      <c r="B174" s="1094"/>
      <c r="C174" s="1109" t="s">
        <v>1060</v>
      </c>
      <c r="D174" s="1110">
        <v>0</v>
      </c>
      <c r="E174" s="1110">
        <v>0</v>
      </c>
      <c r="F174" s="1110">
        <v>0</v>
      </c>
      <c r="G174" s="1110">
        <v>0</v>
      </c>
      <c r="H174" s="1094"/>
      <c r="I174" s="1094"/>
      <c r="J174" s="1094"/>
      <c r="K174" s="1094"/>
    </row>
    <row r="175" spans="1:11" ht="14.1" customHeight="1" x14ac:dyDescent="0.25">
      <c r="A175" s="1094"/>
      <c r="B175" s="1094"/>
      <c r="C175" s="1109" t="s">
        <v>1061</v>
      </c>
      <c r="D175" s="1110">
        <v>0</v>
      </c>
      <c r="E175" s="1110">
        <v>3670000</v>
      </c>
      <c r="F175" s="1110">
        <v>3200000</v>
      </c>
      <c r="G175" s="1110">
        <v>1200000</v>
      </c>
      <c r="H175" s="1094"/>
      <c r="I175" s="1094"/>
      <c r="J175" s="1094"/>
      <c r="K175" s="1094"/>
    </row>
    <row r="176" spans="1:11" ht="14.1" customHeight="1" x14ac:dyDescent="0.25">
      <c r="A176" s="1094"/>
      <c r="B176" s="1094"/>
      <c r="C176" s="1109" t="s">
        <v>1048</v>
      </c>
      <c r="D176" s="1110">
        <v>0</v>
      </c>
      <c r="E176" s="1110">
        <v>3670000</v>
      </c>
      <c r="F176" s="1110">
        <v>3200000</v>
      </c>
      <c r="G176" s="1110">
        <v>1200000</v>
      </c>
      <c r="H176" s="1094"/>
      <c r="I176" s="1094"/>
      <c r="J176" s="1094"/>
      <c r="K176" s="1094"/>
    </row>
    <row r="177" spans="1:11" ht="14.1" customHeight="1" x14ac:dyDescent="0.25">
      <c r="A177" s="1094"/>
      <c r="B177" s="1094"/>
      <c r="C177" s="1109" t="s">
        <v>1057</v>
      </c>
      <c r="D177" s="1110">
        <v>0</v>
      </c>
      <c r="E177" s="1110">
        <v>0</v>
      </c>
      <c r="F177" s="1110">
        <v>0</v>
      </c>
      <c r="G177" s="1110">
        <v>0</v>
      </c>
      <c r="H177" s="1094"/>
      <c r="I177" s="1094"/>
      <c r="J177" s="1094"/>
      <c r="K177" s="1094"/>
    </row>
    <row r="178" spans="1:11" ht="14.1" customHeight="1" x14ac:dyDescent="0.25">
      <c r="A178" s="1094"/>
      <c r="B178" s="1094"/>
      <c r="C178" s="1109" t="s">
        <v>1058</v>
      </c>
      <c r="D178" s="1110">
        <v>0</v>
      </c>
      <c r="E178" s="1110">
        <v>0</v>
      </c>
      <c r="F178" s="1110">
        <v>0</v>
      </c>
      <c r="G178" s="1110">
        <v>0</v>
      </c>
      <c r="H178" s="1094"/>
      <c r="I178" s="1094"/>
      <c r="J178" s="1094"/>
      <c r="K178" s="1094"/>
    </row>
    <row r="179" spans="1:11" ht="14.1" customHeight="1" x14ac:dyDescent="0.25">
      <c r="A179" s="1094"/>
      <c r="B179" s="1094"/>
      <c r="C179" s="1109" t="s">
        <v>1059</v>
      </c>
      <c r="D179" s="1110">
        <v>0</v>
      </c>
      <c r="E179" s="1110">
        <v>0</v>
      </c>
      <c r="F179" s="1110">
        <v>0</v>
      </c>
      <c r="G179" s="1110">
        <v>0</v>
      </c>
      <c r="H179" s="1094"/>
      <c r="I179" s="1094"/>
      <c r="J179" s="1094"/>
      <c r="K179" s="1094"/>
    </row>
    <row r="180" spans="1:11" ht="14.1" customHeight="1" x14ac:dyDescent="0.25">
      <c r="A180" s="1094"/>
      <c r="B180" s="1094"/>
      <c r="C180" s="1109" t="s">
        <v>1060</v>
      </c>
      <c r="D180" s="1110">
        <v>0</v>
      </c>
      <c r="E180" s="1110">
        <v>0</v>
      </c>
      <c r="F180" s="1110">
        <v>0</v>
      </c>
      <c r="G180" s="1110">
        <v>0</v>
      </c>
      <c r="H180" s="1094"/>
      <c r="I180" s="1094"/>
      <c r="J180" s="1094"/>
      <c r="K180" s="1094"/>
    </row>
    <row r="181" spans="1:11" ht="14.1" customHeight="1" x14ac:dyDescent="0.25">
      <c r="A181" s="1094"/>
      <c r="B181" s="1094"/>
      <c r="C181" s="1109" t="s">
        <v>1062</v>
      </c>
      <c r="D181" s="1110">
        <v>0</v>
      </c>
      <c r="E181" s="1110">
        <v>0</v>
      </c>
      <c r="F181" s="1110">
        <v>0</v>
      </c>
      <c r="G181" s="1110">
        <v>0</v>
      </c>
      <c r="H181" s="1094"/>
      <c r="I181" s="1094"/>
      <c r="J181" s="1094"/>
      <c r="K181" s="1094"/>
    </row>
    <row r="182" spans="1:11" ht="14.1" customHeight="1" x14ac:dyDescent="0.25">
      <c r="A182" s="1094"/>
      <c r="B182" s="1094"/>
      <c r="C182" s="1109" t="s">
        <v>1048</v>
      </c>
      <c r="D182" s="1110">
        <v>0</v>
      </c>
      <c r="E182" s="1110">
        <v>0</v>
      </c>
      <c r="F182" s="1110">
        <v>0</v>
      </c>
      <c r="G182" s="1110">
        <v>0</v>
      </c>
      <c r="H182" s="1094"/>
      <c r="I182" s="1094"/>
      <c r="J182" s="1094"/>
      <c r="K182" s="1094"/>
    </row>
    <row r="183" spans="1:11" ht="14.1" customHeight="1" x14ac:dyDescent="0.25">
      <c r="A183" s="1094"/>
      <c r="B183" s="1094"/>
      <c r="C183" s="1109" t="s">
        <v>1057</v>
      </c>
      <c r="D183" s="1110">
        <v>0</v>
      </c>
      <c r="E183" s="1110">
        <v>0</v>
      </c>
      <c r="F183" s="1110">
        <v>0</v>
      </c>
      <c r="G183" s="1110">
        <v>0</v>
      </c>
      <c r="H183" s="1094"/>
      <c r="I183" s="1094"/>
      <c r="J183" s="1094"/>
      <c r="K183" s="1094"/>
    </row>
    <row r="184" spans="1:11" ht="14.1" customHeight="1" x14ac:dyDescent="0.25">
      <c r="A184" s="1094"/>
      <c r="B184" s="1094"/>
      <c r="C184" s="1109" t="s">
        <v>1058</v>
      </c>
      <c r="D184" s="1110">
        <v>0</v>
      </c>
      <c r="E184" s="1110">
        <v>0</v>
      </c>
      <c r="F184" s="1110">
        <v>0</v>
      </c>
      <c r="G184" s="1110">
        <v>0</v>
      </c>
      <c r="H184" s="1094"/>
      <c r="I184" s="1094"/>
      <c r="J184" s="1094"/>
      <c r="K184" s="1094"/>
    </row>
    <row r="185" spans="1:11" ht="14.1" customHeight="1" x14ac:dyDescent="0.25">
      <c r="A185" s="1094"/>
      <c r="B185" s="1094"/>
      <c r="C185" s="1109" t="s">
        <v>1059</v>
      </c>
      <c r="D185" s="1110">
        <v>0</v>
      </c>
      <c r="E185" s="1110">
        <v>0</v>
      </c>
      <c r="F185" s="1110">
        <v>0</v>
      </c>
      <c r="G185" s="1110">
        <v>0</v>
      </c>
      <c r="H185" s="1094"/>
      <c r="I185" s="1094"/>
      <c r="J185" s="1094"/>
      <c r="K185" s="1094"/>
    </row>
    <row r="186" spans="1:11" ht="14.1" customHeight="1" x14ac:dyDescent="0.25">
      <c r="A186" s="1094"/>
      <c r="B186" s="1094"/>
      <c r="C186" s="1109" t="s">
        <v>1060</v>
      </c>
      <c r="D186" s="1110">
        <v>0</v>
      </c>
      <c r="E186" s="1110">
        <v>0</v>
      </c>
      <c r="F186" s="1110">
        <v>0</v>
      </c>
      <c r="G186" s="1110">
        <v>0</v>
      </c>
      <c r="H186" s="1094"/>
      <c r="I186" s="1094"/>
      <c r="J186" s="1094"/>
      <c r="K186" s="1094"/>
    </row>
    <row r="187" spans="1:11" ht="14.1" customHeight="1" x14ac:dyDescent="0.25">
      <c r="A187" s="1094"/>
      <c r="B187" s="1094"/>
      <c r="C187" s="1109" t="s">
        <v>1063</v>
      </c>
      <c r="D187" s="1110">
        <v>0</v>
      </c>
      <c r="E187" s="1110">
        <v>0</v>
      </c>
      <c r="F187" s="1110">
        <v>0</v>
      </c>
      <c r="G187" s="1110">
        <v>0</v>
      </c>
      <c r="H187" s="1094"/>
      <c r="I187" s="1094"/>
      <c r="J187" s="1094"/>
      <c r="K187" s="1094"/>
    </row>
    <row r="188" spans="1:11" ht="14.1" customHeight="1" x14ac:dyDescent="0.25">
      <c r="A188" s="1094"/>
      <c r="B188" s="1094"/>
      <c r="C188" s="1109" t="s">
        <v>1064</v>
      </c>
      <c r="D188" s="1110">
        <v>0</v>
      </c>
      <c r="E188" s="1110">
        <v>0</v>
      </c>
      <c r="F188" s="1110">
        <v>0</v>
      </c>
      <c r="G188" s="1110">
        <v>0</v>
      </c>
      <c r="H188" s="1094"/>
      <c r="I188" s="1094"/>
      <c r="J188" s="1094"/>
      <c r="K188" s="1094"/>
    </row>
    <row r="189" spans="1:11" ht="14.1" customHeight="1" x14ac:dyDescent="0.25">
      <c r="A189" s="1094"/>
      <c r="B189" s="1094"/>
      <c r="C189" s="1111" t="s">
        <v>572</v>
      </c>
      <c r="D189" s="1110">
        <v>0</v>
      </c>
      <c r="E189" s="1110">
        <v>3670000</v>
      </c>
      <c r="F189" s="1110">
        <v>3200000</v>
      </c>
      <c r="G189" s="1110">
        <v>1200000</v>
      </c>
      <c r="H189" s="1094"/>
      <c r="I189" s="1094"/>
      <c r="J189" s="1094"/>
      <c r="K189" s="1094"/>
    </row>
    <row r="190" spans="1:11" ht="14.1" customHeight="1" x14ac:dyDescent="0.25">
      <c r="A190" s="1094"/>
      <c r="B190" s="1094"/>
      <c r="C190" s="1103" t="s">
        <v>1022</v>
      </c>
      <c r="D190" s="1232" t="s">
        <v>2543</v>
      </c>
      <c r="E190" s="1233"/>
      <c r="F190" s="1233"/>
      <c r="G190" s="1233"/>
      <c r="H190" s="1094"/>
      <c r="I190" s="1094"/>
      <c r="J190" s="1094"/>
      <c r="K190" s="1094"/>
    </row>
    <row r="191" spans="1:11" ht="14.1" customHeight="1" x14ac:dyDescent="0.25">
      <c r="A191" s="1094"/>
      <c r="B191" s="1094"/>
      <c r="C191" s="1104" t="s">
        <v>1024</v>
      </c>
      <c r="D191" s="1230" t="s">
        <v>2544</v>
      </c>
      <c r="E191" s="1231"/>
      <c r="F191" s="1231"/>
      <c r="G191" s="1231"/>
      <c r="H191" s="1094"/>
      <c r="I191" s="1094"/>
      <c r="J191" s="1094"/>
      <c r="K191" s="1094"/>
    </row>
    <row r="192" spans="1:11" ht="14.1" customHeight="1" x14ac:dyDescent="0.25">
      <c r="A192" s="1094"/>
      <c r="B192" s="1094"/>
      <c r="C192" s="1104" t="s">
        <v>31</v>
      </c>
      <c r="D192" s="1230" t="s">
        <v>2545</v>
      </c>
      <c r="E192" s="1231"/>
      <c r="F192" s="1231"/>
      <c r="G192" s="1231"/>
      <c r="H192" s="1094"/>
      <c r="I192" s="1094"/>
      <c r="J192" s="1094"/>
      <c r="K192" s="1094"/>
    </row>
    <row r="193" spans="1:11" ht="15" customHeight="1" x14ac:dyDescent="0.25">
      <c r="A193" s="1094"/>
      <c r="B193" s="1094"/>
      <c r="C193" s="1105"/>
      <c r="D193" s="1106">
        <v>2024</v>
      </c>
      <c r="E193" s="1106">
        <v>2025</v>
      </c>
      <c r="F193" s="1106">
        <v>2026</v>
      </c>
      <c r="G193" s="1106">
        <v>2027</v>
      </c>
      <c r="H193" s="1094"/>
      <c r="I193" s="1094"/>
      <c r="J193" s="1094"/>
      <c r="K193" s="1094"/>
    </row>
    <row r="194" spans="1:11" ht="15" customHeight="1" x14ac:dyDescent="0.25">
      <c r="A194" s="1094"/>
      <c r="B194" s="1094"/>
      <c r="C194" s="1107"/>
      <c r="D194" s="1108" t="s">
        <v>13</v>
      </c>
      <c r="E194" s="1108" t="s">
        <v>14</v>
      </c>
      <c r="F194" s="1108" t="s">
        <v>14</v>
      </c>
      <c r="G194" s="1108" t="s">
        <v>14</v>
      </c>
      <c r="H194" s="1094"/>
      <c r="I194" s="1094"/>
      <c r="J194" s="1094"/>
      <c r="K194" s="1094"/>
    </row>
    <row r="195" spans="1:11" ht="14.1" customHeight="1" x14ac:dyDescent="0.25">
      <c r="A195" s="1094"/>
      <c r="B195" s="1094"/>
      <c r="C195" s="1097" t="s">
        <v>33</v>
      </c>
      <c r="D195" s="1101" t="s">
        <v>1017</v>
      </c>
      <c r="E195" s="1101" t="s">
        <v>2546</v>
      </c>
      <c r="F195" s="1101" t="s">
        <v>1257</v>
      </c>
      <c r="G195" s="1101" t="s">
        <v>1230</v>
      </c>
      <c r="H195" s="1094"/>
      <c r="I195" s="1094"/>
      <c r="J195" s="1094"/>
      <c r="K195" s="1094"/>
    </row>
    <row r="196" spans="1:11" ht="14.1" customHeight="1" x14ac:dyDescent="0.25">
      <c r="A196" s="1094"/>
      <c r="B196" s="1094"/>
      <c r="C196" s="1097" t="s">
        <v>1029</v>
      </c>
      <c r="D196" s="1101" t="s">
        <v>2547</v>
      </c>
      <c r="E196" s="1101" t="s">
        <v>2548</v>
      </c>
      <c r="F196" s="1101" t="s">
        <v>2549</v>
      </c>
      <c r="G196" s="1101" t="s">
        <v>1665</v>
      </c>
      <c r="H196" s="1094"/>
      <c r="I196" s="1094"/>
      <c r="J196" s="1094"/>
      <c r="K196" s="1094"/>
    </row>
    <row r="197" spans="1:11" ht="14.1" customHeight="1" x14ac:dyDescent="0.25">
      <c r="A197" s="1094"/>
      <c r="B197" s="1094"/>
      <c r="C197" s="1097" t="s">
        <v>1032</v>
      </c>
      <c r="D197" s="1101" t="s">
        <v>2550</v>
      </c>
      <c r="E197" s="1101" t="s">
        <v>2551</v>
      </c>
      <c r="F197" s="1101" t="s">
        <v>2552</v>
      </c>
      <c r="G197" s="1101" t="s">
        <v>1621</v>
      </c>
      <c r="H197" s="1094"/>
      <c r="I197" s="1094"/>
      <c r="J197" s="1094"/>
      <c r="K197" s="1094"/>
    </row>
    <row r="198" spans="1:11" ht="14.1" customHeight="1" x14ac:dyDescent="0.25">
      <c r="A198" s="1094"/>
      <c r="B198" s="1094"/>
      <c r="C198" s="1097" t="s">
        <v>1037</v>
      </c>
      <c r="D198" s="1101" t="s">
        <v>1038</v>
      </c>
      <c r="E198" s="1101" t="s">
        <v>2553</v>
      </c>
      <c r="F198" s="1101" t="s">
        <v>2554</v>
      </c>
      <c r="G198" s="1101" t="s">
        <v>1366</v>
      </c>
      <c r="H198" s="1094"/>
      <c r="I198" s="1094"/>
      <c r="J198" s="1094"/>
      <c r="K198" s="1094"/>
    </row>
    <row r="199" spans="1:11" ht="14.1" customHeight="1" x14ac:dyDescent="0.25">
      <c r="A199" s="1094"/>
      <c r="B199" s="1094"/>
      <c r="C199" s="1097" t="s">
        <v>1042</v>
      </c>
      <c r="D199" s="1101" t="s">
        <v>1038</v>
      </c>
      <c r="E199" s="1101" t="s">
        <v>2555</v>
      </c>
      <c r="F199" s="1101" t="s">
        <v>2556</v>
      </c>
      <c r="G199" s="1101" t="s">
        <v>2557</v>
      </c>
      <c r="H199" s="1094"/>
      <c r="I199" s="1094"/>
      <c r="J199" s="1094"/>
      <c r="K199" s="1094"/>
    </row>
    <row r="200" spans="1:11" ht="14.1" customHeight="1" x14ac:dyDescent="0.25">
      <c r="A200" s="1094"/>
      <c r="B200" s="1094"/>
      <c r="C200" s="1097" t="s">
        <v>39</v>
      </c>
      <c r="D200" s="1101" t="s">
        <v>1038</v>
      </c>
      <c r="E200" s="1101" t="s">
        <v>2390</v>
      </c>
      <c r="F200" s="1101" t="s">
        <v>2558</v>
      </c>
      <c r="G200" s="1101" t="s">
        <v>2559</v>
      </c>
      <c r="H200" s="1094"/>
      <c r="I200" s="1094"/>
      <c r="J200" s="1094"/>
      <c r="K200" s="1094"/>
    </row>
    <row r="201" spans="1:11" ht="14.1" customHeight="1" x14ac:dyDescent="0.25">
      <c r="A201" s="1094"/>
      <c r="B201" s="1094"/>
      <c r="C201" s="1228" t="s">
        <v>1046</v>
      </c>
      <c r="D201" s="1229"/>
      <c r="E201" s="1229"/>
      <c r="F201" s="1229"/>
      <c r="G201" s="1229"/>
      <c r="H201" s="1094"/>
      <c r="I201" s="1094"/>
      <c r="J201" s="1094"/>
      <c r="K201" s="1094"/>
    </row>
    <row r="202" spans="1:11" ht="14.1" customHeight="1" x14ac:dyDescent="0.25">
      <c r="A202" s="1094"/>
      <c r="B202" s="1094"/>
      <c r="C202" s="1105"/>
      <c r="D202" s="1106">
        <v>2024</v>
      </c>
      <c r="E202" s="1106">
        <v>2025</v>
      </c>
      <c r="F202" s="1106">
        <v>2026</v>
      </c>
      <c r="G202" s="1106">
        <v>2027</v>
      </c>
      <c r="H202" s="1094"/>
      <c r="I202" s="1094"/>
      <c r="J202" s="1094"/>
      <c r="K202" s="1094"/>
    </row>
    <row r="203" spans="1:11" ht="14.1" customHeight="1" x14ac:dyDescent="0.25">
      <c r="A203" s="1094"/>
      <c r="B203" s="1094"/>
      <c r="C203" s="1107"/>
      <c r="D203" s="1108" t="s">
        <v>13</v>
      </c>
      <c r="E203" s="1108" t="s">
        <v>14</v>
      </c>
      <c r="F203" s="1108" t="s">
        <v>14</v>
      </c>
      <c r="G203" s="1108" t="s">
        <v>14</v>
      </c>
      <c r="H203" s="1094"/>
      <c r="I203" s="1094"/>
      <c r="J203" s="1094"/>
      <c r="K203" s="1094"/>
    </row>
    <row r="204" spans="1:11" ht="14.1" customHeight="1" x14ac:dyDescent="0.25">
      <c r="A204" s="1094"/>
      <c r="B204" s="1094"/>
      <c r="C204" s="1109" t="s">
        <v>1047</v>
      </c>
      <c r="D204" s="1110">
        <v>0</v>
      </c>
      <c r="E204" s="1110">
        <v>0</v>
      </c>
      <c r="F204" s="1110">
        <v>0</v>
      </c>
      <c r="G204" s="1110">
        <v>0</v>
      </c>
      <c r="H204" s="1094"/>
      <c r="I204" s="1094"/>
      <c r="J204" s="1094"/>
      <c r="K204" s="1094"/>
    </row>
    <row r="205" spans="1:11" ht="14.1" customHeight="1" x14ac:dyDescent="0.25">
      <c r="A205" s="1094"/>
      <c r="B205" s="1094"/>
      <c r="C205" s="1109" t="s">
        <v>1048</v>
      </c>
      <c r="D205" s="1110">
        <v>0</v>
      </c>
      <c r="E205" s="1110">
        <v>0</v>
      </c>
      <c r="F205" s="1110">
        <v>0</v>
      </c>
      <c r="G205" s="1110">
        <v>0</v>
      </c>
      <c r="H205" s="1094"/>
      <c r="I205" s="1094"/>
      <c r="J205" s="1094"/>
      <c r="K205" s="1094"/>
    </row>
    <row r="206" spans="1:11" ht="14.1" customHeight="1" x14ac:dyDescent="0.25">
      <c r="A206" s="1094"/>
      <c r="B206" s="1094"/>
      <c r="C206" s="1109" t="s">
        <v>1049</v>
      </c>
      <c r="D206" s="1110">
        <v>0</v>
      </c>
      <c r="E206" s="1110">
        <v>0</v>
      </c>
      <c r="F206" s="1110">
        <v>0</v>
      </c>
      <c r="G206" s="1110">
        <v>0</v>
      </c>
      <c r="H206" s="1094"/>
      <c r="I206" s="1094"/>
      <c r="J206" s="1094"/>
      <c r="K206" s="1094"/>
    </row>
    <row r="207" spans="1:11" ht="14.1" customHeight="1" x14ac:dyDescent="0.25">
      <c r="A207" s="1094"/>
      <c r="B207" s="1094"/>
      <c r="C207" s="1109" t="s">
        <v>1050</v>
      </c>
      <c r="D207" s="1110">
        <v>0</v>
      </c>
      <c r="E207" s="1110">
        <v>0</v>
      </c>
      <c r="F207" s="1110">
        <v>0</v>
      </c>
      <c r="G207" s="1110">
        <v>0</v>
      </c>
      <c r="H207" s="1094"/>
      <c r="I207" s="1094"/>
      <c r="J207" s="1094"/>
      <c r="K207" s="1094"/>
    </row>
    <row r="208" spans="1:11" ht="14.1" customHeight="1" x14ac:dyDescent="0.25">
      <c r="A208" s="1094"/>
      <c r="B208" s="1094"/>
      <c r="C208" s="1109" t="s">
        <v>1048</v>
      </c>
      <c r="D208" s="1110">
        <v>0</v>
      </c>
      <c r="E208" s="1110">
        <v>0</v>
      </c>
      <c r="F208" s="1110">
        <v>0</v>
      </c>
      <c r="G208" s="1110">
        <v>0</v>
      </c>
      <c r="H208" s="1094"/>
      <c r="I208" s="1094"/>
      <c r="J208" s="1094"/>
      <c r="K208" s="1094"/>
    </row>
    <row r="209" spans="1:11" ht="14.1" customHeight="1" x14ac:dyDescent="0.25">
      <c r="A209" s="1094"/>
      <c r="B209" s="1094"/>
      <c r="C209" s="1109" t="s">
        <v>1049</v>
      </c>
      <c r="D209" s="1110">
        <v>0</v>
      </c>
      <c r="E209" s="1110">
        <v>0</v>
      </c>
      <c r="F209" s="1110">
        <v>0</v>
      </c>
      <c r="G209" s="1110">
        <v>0</v>
      </c>
      <c r="H209" s="1094"/>
      <c r="I209" s="1094"/>
      <c r="J209" s="1094"/>
      <c r="K209" s="1094"/>
    </row>
    <row r="210" spans="1:11" ht="14.1" customHeight="1" x14ac:dyDescent="0.25">
      <c r="A210" s="1094"/>
      <c r="B210" s="1094"/>
      <c r="C210" s="1109" t="s">
        <v>1051</v>
      </c>
      <c r="D210" s="1110">
        <v>0</v>
      </c>
      <c r="E210" s="1110">
        <v>0</v>
      </c>
      <c r="F210" s="1110">
        <v>0</v>
      </c>
      <c r="G210" s="1110">
        <v>0</v>
      </c>
      <c r="H210" s="1094"/>
      <c r="I210" s="1094"/>
      <c r="J210" s="1094"/>
      <c r="K210" s="1094"/>
    </row>
    <row r="211" spans="1:11" ht="14.1" customHeight="1" x14ac:dyDescent="0.25">
      <c r="A211" s="1094"/>
      <c r="B211" s="1094"/>
      <c r="C211" s="1109" t="s">
        <v>1048</v>
      </c>
      <c r="D211" s="1110">
        <v>0</v>
      </c>
      <c r="E211" s="1110">
        <v>0</v>
      </c>
      <c r="F211" s="1110">
        <v>0</v>
      </c>
      <c r="G211" s="1110">
        <v>0</v>
      </c>
      <c r="H211" s="1094"/>
      <c r="I211" s="1094"/>
      <c r="J211" s="1094"/>
      <c r="K211" s="1094"/>
    </row>
    <row r="212" spans="1:11" ht="14.1" customHeight="1" x14ac:dyDescent="0.25">
      <c r="A212" s="1094"/>
      <c r="B212" s="1094"/>
      <c r="C212" s="1109" t="s">
        <v>1049</v>
      </c>
      <c r="D212" s="1110">
        <v>0</v>
      </c>
      <c r="E212" s="1110">
        <v>0</v>
      </c>
      <c r="F212" s="1110">
        <v>0</v>
      </c>
      <c r="G212" s="1110">
        <v>0</v>
      </c>
      <c r="H212" s="1094"/>
      <c r="I212" s="1094"/>
      <c r="J212" s="1094"/>
      <c r="K212" s="1094"/>
    </row>
    <row r="213" spans="1:11" ht="14.1" customHeight="1" x14ac:dyDescent="0.25">
      <c r="A213" s="1094"/>
      <c r="B213" s="1094"/>
      <c r="C213" s="1109" t="s">
        <v>1052</v>
      </c>
      <c r="D213" s="1110">
        <v>0</v>
      </c>
      <c r="E213" s="1110">
        <v>0</v>
      </c>
      <c r="F213" s="1110">
        <v>0</v>
      </c>
      <c r="G213" s="1110">
        <v>0</v>
      </c>
      <c r="H213" s="1094"/>
      <c r="I213" s="1094"/>
      <c r="J213" s="1094"/>
      <c r="K213" s="1094"/>
    </row>
    <row r="214" spans="1:11" ht="14.1" customHeight="1" x14ac:dyDescent="0.25">
      <c r="A214" s="1094"/>
      <c r="B214" s="1094"/>
      <c r="C214" s="1109" t="s">
        <v>1048</v>
      </c>
      <c r="D214" s="1110">
        <v>0</v>
      </c>
      <c r="E214" s="1110">
        <v>0</v>
      </c>
      <c r="F214" s="1110">
        <v>0</v>
      </c>
      <c r="G214" s="1110">
        <v>0</v>
      </c>
      <c r="H214" s="1094"/>
      <c r="I214" s="1094"/>
      <c r="J214" s="1094"/>
      <c r="K214" s="1094"/>
    </row>
    <row r="215" spans="1:11" ht="14.1" customHeight="1" x14ac:dyDescent="0.25">
      <c r="A215" s="1094"/>
      <c r="B215" s="1094"/>
      <c r="C215" s="1109" t="s">
        <v>1049</v>
      </c>
      <c r="D215" s="1110">
        <v>0</v>
      </c>
      <c r="E215" s="1110">
        <v>0</v>
      </c>
      <c r="F215" s="1110">
        <v>0</v>
      </c>
      <c r="G215" s="1110">
        <v>0</v>
      </c>
      <c r="H215" s="1094"/>
      <c r="I215" s="1094"/>
      <c r="J215" s="1094"/>
      <c r="K215" s="1094"/>
    </row>
    <row r="216" spans="1:11" ht="14.1" customHeight="1" x14ac:dyDescent="0.25">
      <c r="A216" s="1094"/>
      <c r="B216" s="1094"/>
      <c r="C216" s="1109" t="s">
        <v>1053</v>
      </c>
      <c r="D216" s="1110">
        <v>0</v>
      </c>
      <c r="E216" s="1110">
        <v>0</v>
      </c>
      <c r="F216" s="1110">
        <v>0</v>
      </c>
      <c r="G216" s="1110">
        <v>0</v>
      </c>
      <c r="H216" s="1094"/>
      <c r="I216" s="1094"/>
      <c r="J216" s="1094"/>
      <c r="K216" s="1094"/>
    </row>
    <row r="217" spans="1:11" ht="14.1" customHeight="1" x14ac:dyDescent="0.25">
      <c r="A217" s="1094"/>
      <c r="B217" s="1094"/>
      <c r="C217" s="1109" t="s">
        <v>1048</v>
      </c>
      <c r="D217" s="1110">
        <v>0</v>
      </c>
      <c r="E217" s="1110">
        <v>0</v>
      </c>
      <c r="F217" s="1110">
        <v>0</v>
      </c>
      <c r="G217" s="1110">
        <v>0</v>
      </c>
      <c r="H217" s="1094"/>
      <c r="I217" s="1094"/>
      <c r="J217" s="1094"/>
      <c r="K217" s="1094"/>
    </row>
    <row r="218" spans="1:11" ht="14.1" customHeight="1" x14ac:dyDescent="0.25">
      <c r="A218" s="1094"/>
      <c r="B218" s="1094"/>
      <c r="C218" s="1109" t="s">
        <v>1049</v>
      </c>
      <c r="D218" s="1110">
        <v>0</v>
      </c>
      <c r="E218" s="1110">
        <v>0</v>
      </c>
      <c r="F218" s="1110">
        <v>0</v>
      </c>
      <c r="G218" s="1110">
        <v>0</v>
      </c>
      <c r="H218" s="1094"/>
      <c r="I218" s="1094"/>
      <c r="J218" s="1094"/>
      <c r="K218" s="1094"/>
    </row>
    <row r="219" spans="1:11" ht="14.1" customHeight="1" x14ac:dyDescent="0.25">
      <c r="A219" s="1094"/>
      <c r="B219" s="1094"/>
      <c r="C219" s="1109" t="s">
        <v>1054</v>
      </c>
      <c r="D219" s="1110">
        <v>0</v>
      </c>
      <c r="E219" s="1110">
        <v>0</v>
      </c>
      <c r="F219" s="1110">
        <v>0</v>
      </c>
      <c r="G219" s="1110">
        <v>0</v>
      </c>
      <c r="H219" s="1094"/>
      <c r="I219" s="1094"/>
      <c r="J219" s="1094"/>
      <c r="K219" s="1094"/>
    </row>
    <row r="220" spans="1:11" ht="14.1" customHeight="1" x14ac:dyDescent="0.25">
      <c r="A220" s="1094"/>
      <c r="B220" s="1094"/>
      <c r="C220" s="1109" t="s">
        <v>1048</v>
      </c>
      <c r="D220" s="1110">
        <v>0</v>
      </c>
      <c r="E220" s="1110">
        <v>0</v>
      </c>
      <c r="F220" s="1110">
        <v>0</v>
      </c>
      <c r="G220" s="1110">
        <v>0</v>
      </c>
      <c r="H220" s="1094"/>
      <c r="I220" s="1094"/>
      <c r="J220" s="1094"/>
      <c r="K220" s="1094"/>
    </row>
    <row r="221" spans="1:11" ht="14.1" customHeight="1" x14ac:dyDescent="0.25">
      <c r="A221" s="1094"/>
      <c r="B221" s="1094"/>
      <c r="C221" s="1109" t="s">
        <v>1049</v>
      </c>
      <c r="D221" s="1110">
        <v>0</v>
      </c>
      <c r="E221" s="1110">
        <v>0</v>
      </c>
      <c r="F221" s="1110">
        <v>0</v>
      </c>
      <c r="G221" s="1110">
        <v>0</v>
      </c>
      <c r="H221" s="1094"/>
      <c r="I221" s="1094"/>
      <c r="J221" s="1094"/>
      <c r="K221" s="1094"/>
    </row>
    <row r="222" spans="1:11" ht="14.1" customHeight="1" x14ac:dyDescent="0.25">
      <c r="A222" s="1094"/>
      <c r="B222" s="1094"/>
      <c r="C222" s="1109" t="s">
        <v>1055</v>
      </c>
      <c r="D222" s="1110">
        <v>0</v>
      </c>
      <c r="E222" s="1110">
        <v>0</v>
      </c>
      <c r="F222" s="1110">
        <v>0</v>
      </c>
      <c r="G222" s="1110">
        <v>0</v>
      </c>
      <c r="H222" s="1094"/>
      <c r="I222" s="1094"/>
      <c r="J222" s="1094"/>
      <c r="K222" s="1094"/>
    </row>
    <row r="223" spans="1:11" ht="14.1" customHeight="1" x14ac:dyDescent="0.25">
      <c r="A223" s="1094"/>
      <c r="B223" s="1094"/>
      <c r="C223" s="1109" t="s">
        <v>1048</v>
      </c>
      <c r="D223" s="1110">
        <v>0</v>
      </c>
      <c r="E223" s="1110">
        <v>0</v>
      </c>
      <c r="F223" s="1110">
        <v>0</v>
      </c>
      <c r="G223" s="1110">
        <v>0</v>
      </c>
      <c r="H223" s="1094"/>
      <c r="I223" s="1094"/>
      <c r="J223" s="1094"/>
      <c r="K223" s="1094"/>
    </row>
    <row r="224" spans="1:11" ht="14.1" customHeight="1" x14ac:dyDescent="0.25">
      <c r="A224" s="1094"/>
      <c r="B224" s="1094"/>
      <c r="C224" s="1109" t="s">
        <v>1049</v>
      </c>
      <c r="D224" s="1110">
        <v>0</v>
      </c>
      <c r="E224" s="1110">
        <v>0</v>
      </c>
      <c r="F224" s="1110">
        <v>0</v>
      </c>
      <c r="G224" s="1110">
        <v>0</v>
      </c>
      <c r="H224" s="1094"/>
      <c r="I224" s="1094"/>
      <c r="J224" s="1094"/>
      <c r="K224" s="1094"/>
    </row>
    <row r="225" spans="1:11" ht="14.1" customHeight="1" x14ac:dyDescent="0.25">
      <c r="A225" s="1094"/>
      <c r="B225" s="1094"/>
      <c r="C225" s="1109" t="s">
        <v>1056</v>
      </c>
      <c r="D225" s="1110">
        <v>0</v>
      </c>
      <c r="E225" s="1110">
        <v>0</v>
      </c>
      <c r="F225" s="1110">
        <v>0</v>
      </c>
      <c r="G225" s="1110">
        <v>0</v>
      </c>
      <c r="H225" s="1094"/>
      <c r="I225" s="1094"/>
      <c r="J225" s="1094"/>
      <c r="K225" s="1094"/>
    </row>
    <row r="226" spans="1:11" ht="14.1" customHeight="1" x14ac:dyDescent="0.25">
      <c r="A226" s="1094"/>
      <c r="B226" s="1094"/>
      <c r="C226" s="1109" t="s">
        <v>1048</v>
      </c>
      <c r="D226" s="1110">
        <v>0</v>
      </c>
      <c r="E226" s="1110">
        <v>0</v>
      </c>
      <c r="F226" s="1110">
        <v>0</v>
      </c>
      <c r="G226" s="1110">
        <v>0</v>
      </c>
      <c r="H226" s="1094"/>
      <c r="I226" s="1094"/>
      <c r="J226" s="1094"/>
      <c r="K226" s="1094"/>
    </row>
    <row r="227" spans="1:11" ht="14.1" customHeight="1" x14ac:dyDescent="0.25">
      <c r="A227" s="1094"/>
      <c r="B227" s="1094"/>
      <c r="C227" s="1109" t="s">
        <v>1057</v>
      </c>
      <c r="D227" s="1110">
        <v>0</v>
      </c>
      <c r="E227" s="1110">
        <v>0</v>
      </c>
      <c r="F227" s="1110">
        <v>0</v>
      </c>
      <c r="G227" s="1110">
        <v>0</v>
      </c>
      <c r="H227" s="1094"/>
      <c r="I227" s="1094"/>
      <c r="J227" s="1094"/>
      <c r="K227" s="1094"/>
    </row>
    <row r="228" spans="1:11" ht="14.1" customHeight="1" x14ac:dyDescent="0.25">
      <c r="A228" s="1094"/>
      <c r="B228" s="1094"/>
      <c r="C228" s="1109" t="s">
        <v>1058</v>
      </c>
      <c r="D228" s="1110">
        <v>0</v>
      </c>
      <c r="E228" s="1110">
        <v>0</v>
      </c>
      <c r="F228" s="1110">
        <v>0</v>
      </c>
      <c r="G228" s="1110">
        <v>0</v>
      </c>
      <c r="H228" s="1094"/>
      <c r="I228" s="1094"/>
      <c r="J228" s="1094"/>
      <c r="K228" s="1094"/>
    </row>
    <row r="229" spans="1:11" ht="14.1" customHeight="1" x14ac:dyDescent="0.25">
      <c r="A229" s="1094"/>
      <c r="B229" s="1094"/>
      <c r="C229" s="1109" t="s">
        <v>1059</v>
      </c>
      <c r="D229" s="1110">
        <v>0</v>
      </c>
      <c r="E229" s="1110">
        <v>0</v>
      </c>
      <c r="F229" s="1110">
        <v>0</v>
      </c>
      <c r="G229" s="1110">
        <v>0</v>
      </c>
      <c r="H229" s="1094"/>
      <c r="I229" s="1094"/>
      <c r="J229" s="1094"/>
      <c r="K229" s="1094"/>
    </row>
    <row r="230" spans="1:11" ht="14.1" customHeight="1" x14ac:dyDescent="0.25">
      <c r="A230" s="1094"/>
      <c r="B230" s="1094"/>
      <c r="C230" s="1109" t="s">
        <v>1060</v>
      </c>
      <c r="D230" s="1110">
        <v>0</v>
      </c>
      <c r="E230" s="1110">
        <v>0</v>
      </c>
      <c r="F230" s="1110">
        <v>0</v>
      </c>
      <c r="G230" s="1110">
        <v>0</v>
      </c>
      <c r="H230" s="1094"/>
      <c r="I230" s="1094"/>
      <c r="J230" s="1094"/>
      <c r="K230" s="1094"/>
    </row>
    <row r="231" spans="1:11" ht="14.1" customHeight="1" x14ac:dyDescent="0.25">
      <c r="A231" s="1094"/>
      <c r="B231" s="1094"/>
      <c r="C231" s="1109" t="s">
        <v>1061</v>
      </c>
      <c r="D231" s="1110">
        <v>0</v>
      </c>
      <c r="E231" s="1110">
        <v>9092640</v>
      </c>
      <c r="F231" s="1110">
        <v>6200000</v>
      </c>
      <c r="G231" s="1110">
        <v>1200000</v>
      </c>
      <c r="H231" s="1094"/>
      <c r="I231" s="1094"/>
      <c r="J231" s="1094"/>
      <c r="K231" s="1094"/>
    </row>
    <row r="232" spans="1:11" ht="14.1" customHeight="1" x14ac:dyDescent="0.25">
      <c r="A232" s="1094"/>
      <c r="B232" s="1094"/>
      <c r="C232" s="1109" t="s">
        <v>1048</v>
      </c>
      <c r="D232" s="1110">
        <v>0</v>
      </c>
      <c r="E232" s="1110">
        <v>9092640</v>
      </c>
      <c r="F232" s="1110">
        <v>6200000</v>
      </c>
      <c r="G232" s="1110">
        <v>1200000</v>
      </c>
      <c r="H232" s="1094"/>
      <c r="I232" s="1094"/>
      <c r="J232" s="1094"/>
      <c r="K232" s="1094"/>
    </row>
    <row r="233" spans="1:11" ht="14.1" customHeight="1" x14ac:dyDescent="0.25">
      <c r="A233" s="1094"/>
      <c r="B233" s="1094"/>
      <c r="C233" s="1109" t="s">
        <v>1057</v>
      </c>
      <c r="D233" s="1110">
        <v>0</v>
      </c>
      <c r="E233" s="1110">
        <v>0</v>
      </c>
      <c r="F233" s="1110">
        <v>0</v>
      </c>
      <c r="G233" s="1110">
        <v>0</v>
      </c>
      <c r="H233" s="1094"/>
      <c r="I233" s="1094"/>
      <c r="J233" s="1094"/>
      <c r="K233" s="1094"/>
    </row>
    <row r="234" spans="1:11" ht="14.1" customHeight="1" x14ac:dyDescent="0.25">
      <c r="A234" s="1094"/>
      <c r="B234" s="1094"/>
      <c r="C234" s="1109" t="s">
        <v>1058</v>
      </c>
      <c r="D234" s="1110">
        <v>0</v>
      </c>
      <c r="E234" s="1110">
        <v>0</v>
      </c>
      <c r="F234" s="1110">
        <v>0</v>
      </c>
      <c r="G234" s="1110">
        <v>0</v>
      </c>
      <c r="H234" s="1094"/>
      <c r="I234" s="1094"/>
      <c r="J234" s="1094"/>
      <c r="K234" s="1094"/>
    </row>
    <row r="235" spans="1:11" ht="14.1" customHeight="1" x14ac:dyDescent="0.25">
      <c r="A235" s="1094"/>
      <c r="B235" s="1094"/>
      <c r="C235" s="1109" t="s">
        <v>1059</v>
      </c>
      <c r="D235" s="1110">
        <v>0</v>
      </c>
      <c r="E235" s="1110">
        <v>0</v>
      </c>
      <c r="F235" s="1110">
        <v>0</v>
      </c>
      <c r="G235" s="1110">
        <v>0</v>
      </c>
      <c r="H235" s="1094"/>
      <c r="I235" s="1094"/>
      <c r="J235" s="1094"/>
      <c r="K235" s="1094"/>
    </row>
    <row r="236" spans="1:11" ht="14.1" customHeight="1" x14ac:dyDescent="0.25">
      <c r="A236" s="1094"/>
      <c r="B236" s="1094"/>
      <c r="C236" s="1109" t="s">
        <v>1060</v>
      </c>
      <c r="D236" s="1110">
        <v>0</v>
      </c>
      <c r="E236" s="1110">
        <v>0</v>
      </c>
      <c r="F236" s="1110">
        <v>0</v>
      </c>
      <c r="G236" s="1110">
        <v>0</v>
      </c>
      <c r="H236" s="1094"/>
      <c r="I236" s="1094"/>
      <c r="J236" s="1094"/>
      <c r="K236" s="1094"/>
    </row>
    <row r="237" spans="1:11" ht="14.1" customHeight="1" x14ac:dyDescent="0.25">
      <c r="A237" s="1094"/>
      <c r="B237" s="1094"/>
      <c r="C237" s="1109" t="s">
        <v>1062</v>
      </c>
      <c r="D237" s="1110">
        <v>0</v>
      </c>
      <c r="E237" s="1110">
        <v>0</v>
      </c>
      <c r="F237" s="1110">
        <v>0</v>
      </c>
      <c r="G237" s="1110">
        <v>0</v>
      </c>
      <c r="H237" s="1094"/>
      <c r="I237" s="1094"/>
      <c r="J237" s="1094"/>
      <c r="K237" s="1094"/>
    </row>
    <row r="238" spans="1:11" ht="14.1" customHeight="1" x14ac:dyDescent="0.25">
      <c r="A238" s="1094"/>
      <c r="B238" s="1094"/>
      <c r="C238" s="1109" t="s">
        <v>1048</v>
      </c>
      <c r="D238" s="1110">
        <v>0</v>
      </c>
      <c r="E238" s="1110">
        <v>0</v>
      </c>
      <c r="F238" s="1110">
        <v>0</v>
      </c>
      <c r="G238" s="1110">
        <v>0</v>
      </c>
      <c r="H238" s="1094"/>
      <c r="I238" s="1094"/>
      <c r="J238" s="1094"/>
      <c r="K238" s="1094"/>
    </row>
    <row r="239" spans="1:11" ht="14.1" customHeight="1" x14ac:dyDescent="0.25">
      <c r="A239" s="1094"/>
      <c r="B239" s="1094"/>
      <c r="C239" s="1109" t="s">
        <v>1057</v>
      </c>
      <c r="D239" s="1110">
        <v>0</v>
      </c>
      <c r="E239" s="1110">
        <v>0</v>
      </c>
      <c r="F239" s="1110">
        <v>0</v>
      </c>
      <c r="G239" s="1110">
        <v>0</v>
      </c>
      <c r="H239" s="1094"/>
      <c r="I239" s="1094"/>
      <c r="J239" s="1094"/>
      <c r="K239" s="1094"/>
    </row>
    <row r="240" spans="1:11" ht="14.1" customHeight="1" x14ac:dyDescent="0.25">
      <c r="A240" s="1094"/>
      <c r="B240" s="1094"/>
      <c r="C240" s="1109" t="s">
        <v>1058</v>
      </c>
      <c r="D240" s="1110">
        <v>0</v>
      </c>
      <c r="E240" s="1110">
        <v>0</v>
      </c>
      <c r="F240" s="1110">
        <v>0</v>
      </c>
      <c r="G240" s="1110">
        <v>0</v>
      </c>
      <c r="H240" s="1094"/>
      <c r="I240" s="1094"/>
      <c r="J240" s="1094"/>
      <c r="K240" s="1094"/>
    </row>
    <row r="241" spans="1:11" ht="14.1" customHeight="1" x14ac:dyDescent="0.25">
      <c r="A241" s="1094"/>
      <c r="B241" s="1094"/>
      <c r="C241" s="1109" t="s">
        <v>1059</v>
      </c>
      <c r="D241" s="1110">
        <v>0</v>
      </c>
      <c r="E241" s="1110">
        <v>0</v>
      </c>
      <c r="F241" s="1110">
        <v>0</v>
      </c>
      <c r="G241" s="1110">
        <v>0</v>
      </c>
      <c r="H241" s="1094"/>
      <c r="I241" s="1094"/>
      <c r="J241" s="1094"/>
      <c r="K241" s="1094"/>
    </row>
    <row r="242" spans="1:11" ht="14.1" customHeight="1" x14ac:dyDescent="0.25">
      <c r="A242" s="1094"/>
      <c r="B242" s="1094"/>
      <c r="C242" s="1109" t="s">
        <v>1060</v>
      </c>
      <c r="D242" s="1110">
        <v>0</v>
      </c>
      <c r="E242" s="1110">
        <v>0</v>
      </c>
      <c r="F242" s="1110">
        <v>0</v>
      </c>
      <c r="G242" s="1110">
        <v>0</v>
      </c>
      <c r="H242" s="1094"/>
      <c r="I242" s="1094"/>
      <c r="J242" s="1094"/>
      <c r="K242" s="1094"/>
    </row>
    <row r="243" spans="1:11" ht="14.1" customHeight="1" x14ac:dyDescent="0.25">
      <c r="A243" s="1094"/>
      <c r="B243" s="1094"/>
      <c r="C243" s="1109" t="s">
        <v>1063</v>
      </c>
      <c r="D243" s="1110">
        <v>0</v>
      </c>
      <c r="E243" s="1110">
        <v>0</v>
      </c>
      <c r="F243" s="1110">
        <v>0</v>
      </c>
      <c r="G243" s="1110">
        <v>0</v>
      </c>
      <c r="H243" s="1094"/>
      <c r="I243" s="1094"/>
      <c r="J243" s="1094"/>
      <c r="K243" s="1094"/>
    </row>
    <row r="244" spans="1:11" ht="14.1" customHeight="1" x14ac:dyDescent="0.25">
      <c r="A244" s="1094"/>
      <c r="B244" s="1094"/>
      <c r="C244" s="1109" t="s">
        <v>1064</v>
      </c>
      <c r="D244" s="1110">
        <v>0</v>
      </c>
      <c r="E244" s="1110">
        <v>0</v>
      </c>
      <c r="F244" s="1110">
        <v>0</v>
      </c>
      <c r="G244" s="1110">
        <v>0</v>
      </c>
      <c r="H244" s="1094"/>
      <c r="I244" s="1094"/>
      <c r="J244" s="1094"/>
      <c r="K244" s="1094"/>
    </row>
    <row r="245" spans="1:11" ht="14.1" customHeight="1" x14ac:dyDescent="0.25">
      <c r="A245" s="1094"/>
      <c r="B245" s="1094"/>
      <c r="C245" s="1111" t="s">
        <v>572</v>
      </c>
      <c r="D245" s="1110">
        <v>0</v>
      </c>
      <c r="E245" s="1110">
        <v>9092640</v>
      </c>
      <c r="F245" s="1110">
        <v>6200000</v>
      </c>
      <c r="G245" s="1110">
        <v>1200000</v>
      </c>
      <c r="H245" s="1094"/>
      <c r="I245" s="1094"/>
      <c r="J245" s="1094"/>
      <c r="K245" s="1094"/>
    </row>
    <row r="246" spans="1:11" ht="14.1" customHeight="1" x14ac:dyDescent="0.25">
      <c r="A246" s="1094"/>
      <c r="B246" s="1094"/>
      <c r="C246" s="1103" t="s">
        <v>1022</v>
      </c>
      <c r="D246" s="1232" t="s">
        <v>2560</v>
      </c>
      <c r="E246" s="1233"/>
      <c r="F246" s="1233"/>
      <c r="G246" s="1233"/>
      <c r="H246" s="1094"/>
      <c r="I246" s="1094"/>
      <c r="J246" s="1094"/>
      <c r="K246" s="1094"/>
    </row>
    <row r="247" spans="1:11" ht="14.1" customHeight="1" x14ac:dyDescent="0.25">
      <c r="A247" s="1094"/>
      <c r="B247" s="1094"/>
      <c r="C247" s="1104" t="s">
        <v>1024</v>
      </c>
      <c r="D247" s="1230" t="s">
        <v>2561</v>
      </c>
      <c r="E247" s="1231"/>
      <c r="F247" s="1231"/>
      <c r="G247" s="1231"/>
      <c r="H247" s="1094"/>
      <c r="I247" s="1094"/>
      <c r="J247" s="1094"/>
      <c r="K247" s="1094"/>
    </row>
    <row r="248" spans="1:11" ht="14.1" customHeight="1" x14ac:dyDescent="0.25">
      <c r="A248" s="1094"/>
      <c r="B248" s="1094"/>
      <c r="C248" s="1104" t="s">
        <v>31</v>
      </c>
      <c r="D248" s="1230" t="s">
        <v>318</v>
      </c>
      <c r="E248" s="1231"/>
      <c r="F248" s="1231"/>
      <c r="G248" s="1231"/>
      <c r="H248" s="1094"/>
      <c r="I248" s="1094"/>
      <c r="J248" s="1094"/>
      <c r="K248" s="1094"/>
    </row>
    <row r="249" spans="1:11" ht="15" customHeight="1" x14ac:dyDescent="0.25">
      <c r="A249" s="1094"/>
      <c r="B249" s="1094"/>
      <c r="C249" s="1105"/>
      <c r="D249" s="1106">
        <v>2024</v>
      </c>
      <c r="E249" s="1106">
        <v>2025</v>
      </c>
      <c r="F249" s="1106">
        <v>2026</v>
      </c>
      <c r="G249" s="1106">
        <v>2027</v>
      </c>
      <c r="H249" s="1094"/>
      <c r="I249" s="1094"/>
      <c r="J249" s="1094"/>
      <c r="K249" s="1094"/>
    </row>
    <row r="250" spans="1:11" ht="15" customHeight="1" x14ac:dyDescent="0.25">
      <c r="A250" s="1094"/>
      <c r="B250" s="1094"/>
      <c r="C250" s="1107"/>
      <c r="D250" s="1108" t="s">
        <v>13</v>
      </c>
      <c r="E250" s="1108" t="s">
        <v>14</v>
      </c>
      <c r="F250" s="1108" t="s">
        <v>14</v>
      </c>
      <c r="G250" s="1108" t="s">
        <v>14</v>
      </c>
      <c r="H250" s="1094"/>
      <c r="I250" s="1094"/>
      <c r="J250" s="1094"/>
      <c r="K250" s="1094"/>
    </row>
    <row r="251" spans="1:11" ht="14.1" customHeight="1" x14ac:dyDescent="0.25">
      <c r="A251" s="1094"/>
      <c r="B251" s="1094"/>
      <c r="C251" s="1097" t="s">
        <v>33</v>
      </c>
      <c r="D251" s="1101" t="s">
        <v>1924</v>
      </c>
      <c r="E251" s="1101" t="s">
        <v>2168</v>
      </c>
      <c r="F251" s="1101" t="s">
        <v>1039</v>
      </c>
      <c r="G251" s="1101" t="s">
        <v>1039</v>
      </c>
      <c r="H251" s="1094"/>
      <c r="I251" s="1094"/>
      <c r="J251" s="1094"/>
      <c r="K251" s="1094"/>
    </row>
    <row r="252" spans="1:11" ht="14.1" customHeight="1" x14ac:dyDescent="0.25">
      <c r="A252" s="1094"/>
      <c r="B252" s="1094"/>
      <c r="C252" s="1097" t="s">
        <v>1029</v>
      </c>
      <c r="D252" s="1101" t="s">
        <v>2562</v>
      </c>
      <c r="E252" s="1101" t="s">
        <v>2563</v>
      </c>
      <c r="F252" s="1101" t="s">
        <v>1039</v>
      </c>
      <c r="G252" s="1101" t="s">
        <v>1039</v>
      </c>
      <c r="H252" s="1094"/>
      <c r="I252" s="1094"/>
      <c r="J252" s="1094"/>
      <c r="K252" s="1094"/>
    </row>
    <row r="253" spans="1:11" ht="14.1" customHeight="1" x14ac:dyDescent="0.25">
      <c r="A253" s="1094"/>
      <c r="B253" s="1094"/>
      <c r="C253" s="1097" t="s">
        <v>1032</v>
      </c>
      <c r="D253" s="1101" t="s">
        <v>2564</v>
      </c>
      <c r="E253" s="1101" t="s">
        <v>2565</v>
      </c>
      <c r="F253" s="1101" t="s">
        <v>1039</v>
      </c>
      <c r="G253" s="1101" t="s">
        <v>1039</v>
      </c>
      <c r="H253" s="1094"/>
      <c r="I253" s="1094"/>
      <c r="J253" s="1094"/>
      <c r="K253" s="1094"/>
    </row>
    <row r="254" spans="1:11" ht="14.1" customHeight="1" x14ac:dyDescent="0.25">
      <c r="A254" s="1094"/>
      <c r="B254" s="1094"/>
      <c r="C254" s="1097" t="s">
        <v>1037</v>
      </c>
      <c r="D254" s="1101" t="s">
        <v>1038</v>
      </c>
      <c r="E254" s="1101" t="s">
        <v>2566</v>
      </c>
      <c r="F254" s="1101" t="s">
        <v>1083</v>
      </c>
      <c r="G254" s="1101" t="s">
        <v>1038</v>
      </c>
      <c r="H254" s="1094"/>
      <c r="I254" s="1094"/>
      <c r="J254" s="1094"/>
      <c r="K254" s="1094"/>
    </row>
    <row r="255" spans="1:11" ht="14.1" customHeight="1" x14ac:dyDescent="0.25">
      <c r="A255" s="1094"/>
      <c r="B255" s="1094"/>
      <c r="C255" s="1097" t="s">
        <v>1042</v>
      </c>
      <c r="D255" s="1101" t="s">
        <v>1038</v>
      </c>
      <c r="E255" s="1101" t="s">
        <v>2567</v>
      </c>
      <c r="F255" s="1101" t="s">
        <v>1083</v>
      </c>
      <c r="G255" s="1101" t="s">
        <v>1038</v>
      </c>
      <c r="H255" s="1094"/>
      <c r="I255" s="1094"/>
      <c r="J255" s="1094"/>
      <c r="K255" s="1094"/>
    </row>
    <row r="256" spans="1:11" ht="14.1" customHeight="1" x14ac:dyDescent="0.25">
      <c r="A256" s="1094"/>
      <c r="B256" s="1094"/>
      <c r="C256" s="1097" t="s">
        <v>39</v>
      </c>
      <c r="D256" s="1101" t="s">
        <v>1038</v>
      </c>
      <c r="E256" s="1101" t="s">
        <v>2568</v>
      </c>
      <c r="F256" s="1101" t="s">
        <v>1083</v>
      </c>
      <c r="G256" s="1101" t="s">
        <v>1038</v>
      </c>
      <c r="H256" s="1094"/>
      <c r="I256" s="1094"/>
      <c r="J256" s="1094"/>
      <c r="K256" s="1094"/>
    </row>
    <row r="257" spans="1:11" ht="14.1" customHeight="1" x14ac:dyDescent="0.25">
      <c r="A257" s="1094"/>
      <c r="B257" s="1094"/>
      <c r="C257" s="1228" t="s">
        <v>1046</v>
      </c>
      <c r="D257" s="1229"/>
      <c r="E257" s="1229"/>
      <c r="F257" s="1229"/>
      <c r="G257" s="1229"/>
      <c r="H257" s="1094"/>
      <c r="I257" s="1094"/>
      <c r="J257" s="1094"/>
      <c r="K257" s="1094"/>
    </row>
    <row r="258" spans="1:11" ht="14.1" customHeight="1" x14ac:dyDescent="0.25">
      <c r="A258" s="1094"/>
      <c r="B258" s="1094"/>
      <c r="C258" s="1105"/>
      <c r="D258" s="1106">
        <v>2024</v>
      </c>
      <c r="E258" s="1106">
        <v>2025</v>
      </c>
      <c r="F258" s="1106">
        <v>2026</v>
      </c>
      <c r="G258" s="1106">
        <v>2027</v>
      </c>
      <c r="H258" s="1094"/>
      <c r="I258" s="1094"/>
      <c r="J258" s="1094"/>
      <c r="K258" s="1094"/>
    </row>
    <row r="259" spans="1:11" ht="14.1" customHeight="1" x14ac:dyDescent="0.25">
      <c r="A259" s="1094"/>
      <c r="B259" s="1094"/>
      <c r="C259" s="1107"/>
      <c r="D259" s="1108" t="s">
        <v>13</v>
      </c>
      <c r="E259" s="1108" t="s">
        <v>14</v>
      </c>
      <c r="F259" s="1108" t="s">
        <v>14</v>
      </c>
      <c r="G259" s="1108" t="s">
        <v>14</v>
      </c>
      <c r="H259" s="1094"/>
      <c r="I259" s="1094"/>
      <c r="J259" s="1094"/>
      <c r="K259" s="1094"/>
    </row>
    <row r="260" spans="1:11" ht="14.1" customHeight="1" x14ac:dyDescent="0.25">
      <c r="A260" s="1094"/>
      <c r="B260" s="1094"/>
      <c r="C260" s="1109" t="s">
        <v>1047</v>
      </c>
      <c r="D260" s="1110">
        <v>0</v>
      </c>
      <c r="E260" s="1110">
        <v>0</v>
      </c>
      <c r="F260" s="1110">
        <v>0</v>
      </c>
      <c r="G260" s="1110">
        <v>0</v>
      </c>
      <c r="H260" s="1094"/>
      <c r="I260" s="1094"/>
      <c r="J260" s="1094"/>
      <c r="K260" s="1094"/>
    </row>
    <row r="261" spans="1:11" ht="14.1" customHeight="1" x14ac:dyDescent="0.25">
      <c r="A261" s="1094"/>
      <c r="B261" s="1094"/>
      <c r="C261" s="1109" t="s">
        <v>1048</v>
      </c>
      <c r="D261" s="1110">
        <v>0</v>
      </c>
      <c r="E261" s="1110">
        <v>0</v>
      </c>
      <c r="F261" s="1110">
        <v>0</v>
      </c>
      <c r="G261" s="1110">
        <v>0</v>
      </c>
      <c r="H261" s="1094"/>
      <c r="I261" s="1094"/>
      <c r="J261" s="1094"/>
      <c r="K261" s="1094"/>
    </row>
    <row r="262" spans="1:11" ht="14.1" customHeight="1" x14ac:dyDescent="0.25">
      <c r="A262" s="1094"/>
      <c r="B262" s="1094"/>
      <c r="C262" s="1109" t="s">
        <v>1049</v>
      </c>
      <c r="D262" s="1110">
        <v>0</v>
      </c>
      <c r="E262" s="1110">
        <v>0</v>
      </c>
      <c r="F262" s="1110">
        <v>0</v>
      </c>
      <c r="G262" s="1110">
        <v>0</v>
      </c>
      <c r="H262" s="1094"/>
      <c r="I262" s="1094"/>
      <c r="J262" s="1094"/>
      <c r="K262" s="1094"/>
    </row>
    <row r="263" spans="1:11" ht="14.1" customHeight="1" x14ac:dyDescent="0.25">
      <c r="A263" s="1094"/>
      <c r="B263" s="1094"/>
      <c r="C263" s="1109" t="s">
        <v>1050</v>
      </c>
      <c r="D263" s="1110">
        <v>0</v>
      </c>
      <c r="E263" s="1110">
        <v>0</v>
      </c>
      <c r="F263" s="1110">
        <v>0</v>
      </c>
      <c r="G263" s="1110">
        <v>0</v>
      </c>
      <c r="H263" s="1094"/>
      <c r="I263" s="1094"/>
      <c r="J263" s="1094"/>
      <c r="K263" s="1094"/>
    </row>
    <row r="264" spans="1:11" ht="14.1" customHeight="1" x14ac:dyDescent="0.25">
      <c r="A264" s="1094"/>
      <c r="B264" s="1094"/>
      <c r="C264" s="1109" t="s">
        <v>1048</v>
      </c>
      <c r="D264" s="1110">
        <v>0</v>
      </c>
      <c r="E264" s="1110">
        <v>0</v>
      </c>
      <c r="F264" s="1110">
        <v>0</v>
      </c>
      <c r="G264" s="1110">
        <v>0</v>
      </c>
      <c r="H264" s="1094"/>
      <c r="I264" s="1094"/>
      <c r="J264" s="1094"/>
      <c r="K264" s="1094"/>
    </row>
    <row r="265" spans="1:11" ht="14.1" customHeight="1" x14ac:dyDescent="0.25">
      <c r="A265" s="1094"/>
      <c r="B265" s="1094"/>
      <c r="C265" s="1109" t="s">
        <v>1049</v>
      </c>
      <c r="D265" s="1110">
        <v>0</v>
      </c>
      <c r="E265" s="1110">
        <v>0</v>
      </c>
      <c r="F265" s="1110">
        <v>0</v>
      </c>
      <c r="G265" s="1110">
        <v>0</v>
      </c>
      <c r="H265" s="1094"/>
      <c r="I265" s="1094"/>
      <c r="J265" s="1094"/>
      <c r="K265" s="1094"/>
    </row>
    <row r="266" spans="1:11" ht="14.1" customHeight="1" x14ac:dyDescent="0.25">
      <c r="A266" s="1094"/>
      <c r="B266" s="1094"/>
      <c r="C266" s="1109" t="s">
        <v>1051</v>
      </c>
      <c r="D266" s="1110">
        <v>0</v>
      </c>
      <c r="E266" s="1110">
        <v>0</v>
      </c>
      <c r="F266" s="1110">
        <v>0</v>
      </c>
      <c r="G266" s="1110">
        <v>0</v>
      </c>
      <c r="H266" s="1094"/>
      <c r="I266" s="1094"/>
      <c r="J266" s="1094"/>
      <c r="K266" s="1094"/>
    </row>
    <row r="267" spans="1:11" ht="14.1" customHeight="1" x14ac:dyDescent="0.25">
      <c r="A267" s="1094"/>
      <c r="B267" s="1094"/>
      <c r="C267" s="1109" t="s">
        <v>1048</v>
      </c>
      <c r="D267" s="1110">
        <v>0</v>
      </c>
      <c r="E267" s="1110">
        <v>0</v>
      </c>
      <c r="F267" s="1110">
        <v>0</v>
      </c>
      <c r="G267" s="1110">
        <v>0</v>
      </c>
      <c r="H267" s="1094"/>
      <c r="I267" s="1094"/>
      <c r="J267" s="1094"/>
      <c r="K267" s="1094"/>
    </row>
    <row r="268" spans="1:11" ht="14.1" customHeight="1" x14ac:dyDescent="0.25">
      <c r="A268" s="1094"/>
      <c r="B268" s="1094"/>
      <c r="C268" s="1109" t="s">
        <v>1049</v>
      </c>
      <c r="D268" s="1110">
        <v>0</v>
      </c>
      <c r="E268" s="1110">
        <v>0</v>
      </c>
      <c r="F268" s="1110">
        <v>0</v>
      </c>
      <c r="G268" s="1110">
        <v>0</v>
      </c>
      <c r="H268" s="1094"/>
      <c r="I268" s="1094"/>
      <c r="J268" s="1094"/>
      <c r="K268" s="1094"/>
    </row>
    <row r="269" spans="1:11" ht="14.1" customHeight="1" x14ac:dyDescent="0.25">
      <c r="A269" s="1094"/>
      <c r="B269" s="1094"/>
      <c r="C269" s="1109" t="s">
        <v>1052</v>
      </c>
      <c r="D269" s="1110">
        <v>0</v>
      </c>
      <c r="E269" s="1110">
        <v>0</v>
      </c>
      <c r="F269" s="1110">
        <v>0</v>
      </c>
      <c r="G269" s="1110">
        <v>0</v>
      </c>
      <c r="H269" s="1094"/>
      <c r="I269" s="1094"/>
      <c r="J269" s="1094"/>
      <c r="K269" s="1094"/>
    </row>
    <row r="270" spans="1:11" ht="14.1" customHeight="1" x14ac:dyDescent="0.25">
      <c r="A270" s="1094"/>
      <c r="B270" s="1094"/>
      <c r="C270" s="1109" t="s">
        <v>1048</v>
      </c>
      <c r="D270" s="1110">
        <v>0</v>
      </c>
      <c r="E270" s="1110">
        <v>0</v>
      </c>
      <c r="F270" s="1110">
        <v>0</v>
      </c>
      <c r="G270" s="1110">
        <v>0</v>
      </c>
      <c r="H270" s="1094"/>
      <c r="I270" s="1094"/>
      <c r="J270" s="1094"/>
      <c r="K270" s="1094"/>
    </row>
    <row r="271" spans="1:11" ht="14.1" customHeight="1" x14ac:dyDescent="0.25">
      <c r="A271" s="1094"/>
      <c r="B271" s="1094"/>
      <c r="C271" s="1109" t="s">
        <v>1049</v>
      </c>
      <c r="D271" s="1110">
        <v>0</v>
      </c>
      <c r="E271" s="1110">
        <v>0</v>
      </c>
      <c r="F271" s="1110">
        <v>0</v>
      </c>
      <c r="G271" s="1110">
        <v>0</v>
      </c>
      <c r="H271" s="1094"/>
      <c r="I271" s="1094"/>
      <c r="J271" s="1094"/>
      <c r="K271" s="1094"/>
    </row>
    <row r="272" spans="1:11" ht="14.1" customHeight="1" x14ac:dyDescent="0.25">
      <c r="A272" s="1094"/>
      <c r="B272" s="1094"/>
      <c r="C272" s="1109" t="s">
        <v>1053</v>
      </c>
      <c r="D272" s="1110">
        <v>0</v>
      </c>
      <c r="E272" s="1110">
        <v>0</v>
      </c>
      <c r="F272" s="1110">
        <v>0</v>
      </c>
      <c r="G272" s="1110">
        <v>0</v>
      </c>
      <c r="H272" s="1094"/>
      <c r="I272" s="1094"/>
      <c r="J272" s="1094"/>
      <c r="K272" s="1094"/>
    </row>
    <row r="273" spans="1:11" ht="14.1" customHeight="1" x14ac:dyDescent="0.25">
      <c r="A273" s="1094"/>
      <c r="B273" s="1094"/>
      <c r="C273" s="1109" t="s">
        <v>1048</v>
      </c>
      <c r="D273" s="1110">
        <v>0</v>
      </c>
      <c r="E273" s="1110">
        <v>0</v>
      </c>
      <c r="F273" s="1110">
        <v>0</v>
      </c>
      <c r="G273" s="1110">
        <v>0</v>
      </c>
      <c r="H273" s="1094"/>
      <c r="I273" s="1094"/>
      <c r="J273" s="1094"/>
      <c r="K273" s="1094"/>
    </row>
    <row r="274" spans="1:11" ht="14.1" customHeight="1" x14ac:dyDescent="0.25">
      <c r="A274" s="1094"/>
      <c r="B274" s="1094"/>
      <c r="C274" s="1109" t="s">
        <v>1049</v>
      </c>
      <c r="D274" s="1110">
        <v>0</v>
      </c>
      <c r="E274" s="1110">
        <v>0</v>
      </c>
      <c r="F274" s="1110">
        <v>0</v>
      </c>
      <c r="G274" s="1110">
        <v>0</v>
      </c>
      <c r="H274" s="1094"/>
      <c r="I274" s="1094"/>
      <c r="J274" s="1094"/>
      <c r="K274" s="1094"/>
    </row>
    <row r="275" spans="1:11" ht="14.1" customHeight="1" x14ac:dyDescent="0.25">
      <c r="A275" s="1094"/>
      <c r="B275" s="1094"/>
      <c r="C275" s="1109" t="s">
        <v>1054</v>
      </c>
      <c r="D275" s="1110">
        <v>0</v>
      </c>
      <c r="E275" s="1110">
        <v>0</v>
      </c>
      <c r="F275" s="1110">
        <v>0</v>
      </c>
      <c r="G275" s="1110">
        <v>0</v>
      </c>
      <c r="H275" s="1094"/>
      <c r="I275" s="1094"/>
      <c r="J275" s="1094"/>
      <c r="K275" s="1094"/>
    </row>
    <row r="276" spans="1:11" ht="14.1" customHeight="1" x14ac:dyDescent="0.25">
      <c r="A276" s="1094"/>
      <c r="B276" s="1094"/>
      <c r="C276" s="1109" t="s">
        <v>1048</v>
      </c>
      <c r="D276" s="1110">
        <v>0</v>
      </c>
      <c r="E276" s="1110">
        <v>0</v>
      </c>
      <c r="F276" s="1110">
        <v>0</v>
      </c>
      <c r="G276" s="1110">
        <v>0</v>
      </c>
      <c r="H276" s="1094"/>
      <c r="I276" s="1094"/>
      <c r="J276" s="1094"/>
      <c r="K276" s="1094"/>
    </row>
    <row r="277" spans="1:11" ht="14.1" customHeight="1" x14ac:dyDescent="0.25">
      <c r="A277" s="1094"/>
      <c r="B277" s="1094"/>
      <c r="C277" s="1109" t="s">
        <v>1049</v>
      </c>
      <c r="D277" s="1110">
        <v>0</v>
      </c>
      <c r="E277" s="1110">
        <v>0</v>
      </c>
      <c r="F277" s="1110">
        <v>0</v>
      </c>
      <c r="G277" s="1110">
        <v>0</v>
      </c>
      <c r="H277" s="1094"/>
      <c r="I277" s="1094"/>
      <c r="J277" s="1094"/>
      <c r="K277" s="1094"/>
    </row>
    <row r="278" spans="1:11" ht="14.1" customHeight="1" x14ac:dyDescent="0.25">
      <c r="A278" s="1094"/>
      <c r="B278" s="1094"/>
      <c r="C278" s="1109" t="s">
        <v>1055</v>
      </c>
      <c r="D278" s="1110">
        <v>0</v>
      </c>
      <c r="E278" s="1110">
        <v>0</v>
      </c>
      <c r="F278" s="1110">
        <v>0</v>
      </c>
      <c r="G278" s="1110">
        <v>0</v>
      </c>
      <c r="H278" s="1094"/>
      <c r="I278" s="1094"/>
      <c r="J278" s="1094"/>
      <c r="K278" s="1094"/>
    </row>
    <row r="279" spans="1:11" ht="14.1" customHeight="1" x14ac:dyDescent="0.25">
      <c r="A279" s="1094"/>
      <c r="B279" s="1094"/>
      <c r="C279" s="1109" t="s">
        <v>1048</v>
      </c>
      <c r="D279" s="1110">
        <v>0</v>
      </c>
      <c r="E279" s="1110">
        <v>0</v>
      </c>
      <c r="F279" s="1110">
        <v>0</v>
      </c>
      <c r="G279" s="1110">
        <v>0</v>
      </c>
      <c r="H279" s="1094"/>
      <c r="I279" s="1094"/>
      <c r="J279" s="1094"/>
      <c r="K279" s="1094"/>
    </row>
    <row r="280" spans="1:11" ht="14.1" customHeight="1" x14ac:dyDescent="0.25">
      <c r="A280" s="1094"/>
      <c r="B280" s="1094"/>
      <c r="C280" s="1109" t="s">
        <v>1049</v>
      </c>
      <c r="D280" s="1110">
        <v>0</v>
      </c>
      <c r="E280" s="1110">
        <v>0</v>
      </c>
      <c r="F280" s="1110">
        <v>0</v>
      </c>
      <c r="G280" s="1110">
        <v>0</v>
      </c>
      <c r="H280" s="1094"/>
      <c r="I280" s="1094"/>
      <c r="J280" s="1094"/>
      <c r="K280" s="1094"/>
    </row>
    <row r="281" spans="1:11" ht="14.1" customHeight="1" x14ac:dyDescent="0.25">
      <c r="A281" s="1094"/>
      <c r="B281" s="1094"/>
      <c r="C281" s="1109" t="s">
        <v>1056</v>
      </c>
      <c r="D281" s="1110">
        <v>0</v>
      </c>
      <c r="E281" s="1110">
        <v>0</v>
      </c>
      <c r="F281" s="1110">
        <v>0</v>
      </c>
      <c r="G281" s="1110">
        <v>0</v>
      </c>
      <c r="H281" s="1094"/>
      <c r="I281" s="1094"/>
      <c r="J281" s="1094"/>
      <c r="K281" s="1094"/>
    </row>
    <row r="282" spans="1:11" ht="14.1" customHeight="1" x14ac:dyDescent="0.25">
      <c r="A282" s="1094"/>
      <c r="B282" s="1094"/>
      <c r="C282" s="1109" t="s">
        <v>1048</v>
      </c>
      <c r="D282" s="1110">
        <v>0</v>
      </c>
      <c r="E282" s="1110">
        <v>0</v>
      </c>
      <c r="F282" s="1110">
        <v>0</v>
      </c>
      <c r="G282" s="1110">
        <v>0</v>
      </c>
      <c r="H282" s="1094"/>
      <c r="I282" s="1094"/>
      <c r="J282" s="1094"/>
      <c r="K282" s="1094"/>
    </row>
    <row r="283" spans="1:11" ht="14.1" customHeight="1" x14ac:dyDescent="0.25">
      <c r="A283" s="1094"/>
      <c r="B283" s="1094"/>
      <c r="C283" s="1109" t="s">
        <v>1057</v>
      </c>
      <c r="D283" s="1110">
        <v>0</v>
      </c>
      <c r="E283" s="1110">
        <v>0</v>
      </c>
      <c r="F283" s="1110">
        <v>0</v>
      </c>
      <c r="G283" s="1110">
        <v>0</v>
      </c>
      <c r="H283" s="1094"/>
      <c r="I283" s="1094"/>
      <c r="J283" s="1094"/>
      <c r="K283" s="1094"/>
    </row>
    <row r="284" spans="1:11" ht="14.1" customHeight="1" x14ac:dyDescent="0.25">
      <c r="A284" s="1094"/>
      <c r="B284" s="1094"/>
      <c r="C284" s="1109" t="s">
        <v>1058</v>
      </c>
      <c r="D284" s="1110">
        <v>0</v>
      </c>
      <c r="E284" s="1110">
        <v>0</v>
      </c>
      <c r="F284" s="1110">
        <v>0</v>
      </c>
      <c r="G284" s="1110">
        <v>0</v>
      </c>
      <c r="H284" s="1094"/>
      <c r="I284" s="1094"/>
      <c r="J284" s="1094"/>
      <c r="K284" s="1094"/>
    </row>
    <row r="285" spans="1:11" ht="14.1" customHeight="1" x14ac:dyDescent="0.25">
      <c r="A285" s="1094"/>
      <c r="B285" s="1094"/>
      <c r="C285" s="1109" t="s">
        <v>1059</v>
      </c>
      <c r="D285" s="1110">
        <v>0</v>
      </c>
      <c r="E285" s="1110">
        <v>0</v>
      </c>
      <c r="F285" s="1110">
        <v>0</v>
      </c>
      <c r="G285" s="1110">
        <v>0</v>
      </c>
      <c r="H285" s="1094"/>
      <c r="I285" s="1094"/>
      <c r="J285" s="1094"/>
      <c r="K285" s="1094"/>
    </row>
    <row r="286" spans="1:11" ht="14.1" customHeight="1" x14ac:dyDescent="0.25">
      <c r="A286" s="1094"/>
      <c r="B286" s="1094"/>
      <c r="C286" s="1109" t="s">
        <v>1060</v>
      </c>
      <c r="D286" s="1110">
        <v>0</v>
      </c>
      <c r="E286" s="1110">
        <v>0</v>
      </c>
      <c r="F286" s="1110">
        <v>0</v>
      </c>
      <c r="G286" s="1110">
        <v>0</v>
      </c>
      <c r="H286" s="1094"/>
      <c r="I286" s="1094"/>
      <c r="J286" s="1094"/>
      <c r="K286" s="1094"/>
    </row>
    <row r="287" spans="1:11" ht="14.1" customHeight="1" x14ac:dyDescent="0.25">
      <c r="A287" s="1094"/>
      <c r="B287" s="1094"/>
      <c r="C287" s="1109" t="s">
        <v>1061</v>
      </c>
      <c r="D287" s="1110">
        <v>0</v>
      </c>
      <c r="E287" s="1110">
        <v>1110000</v>
      </c>
      <c r="F287" s="1110">
        <v>0</v>
      </c>
      <c r="G287" s="1110">
        <v>0</v>
      </c>
      <c r="H287" s="1094"/>
      <c r="I287" s="1094"/>
      <c r="J287" s="1094"/>
      <c r="K287" s="1094"/>
    </row>
    <row r="288" spans="1:11" ht="14.1" customHeight="1" x14ac:dyDescent="0.25">
      <c r="A288" s="1094"/>
      <c r="B288" s="1094"/>
      <c r="C288" s="1109" t="s">
        <v>1048</v>
      </c>
      <c r="D288" s="1110">
        <v>0</v>
      </c>
      <c r="E288" s="1110">
        <v>1110000</v>
      </c>
      <c r="F288" s="1110">
        <v>0</v>
      </c>
      <c r="G288" s="1110">
        <v>0</v>
      </c>
      <c r="H288" s="1094"/>
      <c r="I288" s="1094"/>
      <c r="J288" s="1094"/>
      <c r="K288" s="1094"/>
    </row>
    <row r="289" spans="1:11" ht="14.1" customHeight="1" x14ac:dyDescent="0.25">
      <c r="A289" s="1094"/>
      <c r="B289" s="1094"/>
      <c r="C289" s="1109" t="s">
        <v>1057</v>
      </c>
      <c r="D289" s="1110">
        <v>0</v>
      </c>
      <c r="E289" s="1110">
        <v>0</v>
      </c>
      <c r="F289" s="1110">
        <v>0</v>
      </c>
      <c r="G289" s="1110">
        <v>0</v>
      </c>
      <c r="H289" s="1094"/>
      <c r="I289" s="1094"/>
      <c r="J289" s="1094"/>
      <c r="K289" s="1094"/>
    </row>
    <row r="290" spans="1:11" ht="14.1" customHeight="1" x14ac:dyDescent="0.25">
      <c r="A290" s="1094"/>
      <c r="B290" s="1094"/>
      <c r="C290" s="1109" t="s">
        <v>1058</v>
      </c>
      <c r="D290" s="1110">
        <v>0</v>
      </c>
      <c r="E290" s="1110">
        <v>0</v>
      </c>
      <c r="F290" s="1110">
        <v>0</v>
      </c>
      <c r="G290" s="1110">
        <v>0</v>
      </c>
      <c r="H290" s="1094"/>
      <c r="I290" s="1094"/>
      <c r="J290" s="1094"/>
      <c r="K290" s="1094"/>
    </row>
    <row r="291" spans="1:11" ht="14.1" customHeight="1" x14ac:dyDescent="0.25">
      <c r="A291" s="1094"/>
      <c r="B291" s="1094"/>
      <c r="C291" s="1109" t="s">
        <v>1059</v>
      </c>
      <c r="D291" s="1110">
        <v>0</v>
      </c>
      <c r="E291" s="1110">
        <v>0</v>
      </c>
      <c r="F291" s="1110">
        <v>0</v>
      </c>
      <c r="G291" s="1110">
        <v>0</v>
      </c>
      <c r="H291" s="1094"/>
      <c r="I291" s="1094"/>
      <c r="J291" s="1094"/>
      <c r="K291" s="1094"/>
    </row>
    <row r="292" spans="1:11" ht="14.1" customHeight="1" x14ac:dyDescent="0.25">
      <c r="A292" s="1094"/>
      <c r="B292" s="1094"/>
      <c r="C292" s="1109" t="s">
        <v>1060</v>
      </c>
      <c r="D292" s="1110">
        <v>0</v>
      </c>
      <c r="E292" s="1110">
        <v>0</v>
      </c>
      <c r="F292" s="1110">
        <v>0</v>
      </c>
      <c r="G292" s="1110">
        <v>0</v>
      </c>
      <c r="H292" s="1094"/>
      <c r="I292" s="1094"/>
      <c r="J292" s="1094"/>
      <c r="K292" s="1094"/>
    </row>
    <row r="293" spans="1:11" ht="14.1" customHeight="1" x14ac:dyDescent="0.25">
      <c r="A293" s="1094"/>
      <c r="B293" s="1094"/>
      <c r="C293" s="1109" t="s">
        <v>1062</v>
      </c>
      <c r="D293" s="1110">
        <v>0</v>
      </c>
      <c r="E293" s="1110">
        <v>0</v>
      </c>
      <c r="F293" s="1110">
        <v>0</v>
      </c>
      <c r="G293" s="1110">
        <v>0</v>
      </c>
      <c r="H293" s="1094"/>
      <c r="I293" s="1094"/>
      <c r="J293" s="1094"/>
      <c r="K293" s="1094"/>
    </row>
    <row r="294" spans="1:11" ht="14.1" customHeight="1" x14ac:dyDescent="0.25">
      <c r="A294" s="1094"/>
      <c r="B294" s="1094"/>
      <c r="C294" s="1109" t="s">
        <v>1048</v>
      </c>
      <c r="D294" s="1110">
        <v>0</v>
      </c>
      <c r="E294" s="1110">
        <v>0</v>
      </c>
      <c r="F294" s="1110">
        <v>0</v>
      </c>
      <c r="G294" s="1110">
        <v>0</v>
      </c>
      <c r="H294" s="1094"/>
      <c r="I294" s="1094"/>
      <c r="J294" s="1094"/>
      <c r="K294" s="1094"/>
    </row>
    <row r="295" spans="1:11" ht="14.1" customHeight="1" x14ac:dyDescent="0.25">
      <c r="A295" s="1094"/>
      <c r="B295" s="1094"/>
      <c r="C295" s="1109" t="s">
        <v>1057</v>
      </c>
      <c r="D295" s="1110">
        <v>0</v>
      </c>
      <c r="E295" s="1110">
        <v>0</v>
      </c>
      <c r="F295" s="1110">
        <v>0</v>
      </c>
      <c r="G295" s="1110">
        <v>0</v>
      </c>
      <c r="H295" s="1094"/>
      <c r="I295" s="1094"/>
      <c r="J295" s="1094"/>
      <c r="K295" s="1094"/>
    </row>
    <row r="296" spans="1:11" ht="14.1" customHeight="1" x14ac:dyDescent="0.25">
      <c r="A296" s="1094"/>
      <c r="B296" s="1094"/>
      <c r="C296" s="1109" t="s">
        <v>1058</v>
      </c>
      <c r="D296" s="1110">
        <v>0</v>
      </c>
      <c r="E296" s="1110">
        <v>0</v>
      </c>
      <c r="F296" s="1110">
        <v>0</v>
      </c>
      <c r="G296" s="1110">
        <v>0</v>
      </c>
      <c r="H296" s="1094"/>
      <c r="I296" s="1094"/>
      <c r="J296" s="1094"/>
      <c r="K296" s="1094"/>
    </row>
    <row r="297" spans="1:11" ht="14.1" customHeight="1" x14ac:dyDescent="0.25">
      <c r="A297" s="1094"/>
      <c r="B297" s="1094"/>
      <c r="C297" s="1109" t="s">
        <v>1059</v>
      </c>
      <c r="D297" s="1110">
        <v>0</v>
      </c>
      <c r="E297" s="1110">
        <v>0</v>
      </c>
      <c r="F297" s="1110">
        <v>0</v>
      </c>
      <c r="G297" s="1110">
        <v>0</v>
      </c>
      <c r="H297" s="1094"/>
      <c r="I297" s="1094"/>
      <c r="J297" s="1094"/>
      <c r="K297" s="1094"/>
    </row>
    <row r="298" spans="1:11" ht="14.1" customHeight="1" x14ac:dyDescent="0.25">
      <c r="A298" s="1094"/>
      <c r="B298" s="1094"/>
      <c r="C298" s="1109" t="s">
        <v>1060</v>
      </c>
      <c r="D298" s="1110">
        <v>0</v>
      </c>
      <c r="E298" s="1110">
        <v>0</v>
      </c>
      <c r="F298" s="1110">
        <v>0</v>
      </c>
      <c r="G298" s="1110">
        <v>0</v>
      </c>
      <c r="H298" s="1094"/>
      <c r="I298" s="1094"/>
      <c r="J298" s="1094"/>
      <c r="K298" s="1094"/>
    </row>
    <row r="299" spans="1:11" ht="14.1" customHeight="1" x14ac:dyDescent="0.25">
      <c r="A299" s="1094"/>
      <c r="B299" s="1094"/>
      <c r="C299" s="1109" t="s">
        <v>1063</v>
      </c>
      <c r="D299" s="1110">
        <v>0</v>
      </c>
      <c r="E299" s="1110">
        <v>0</v>
      </c>
      <c r="F299" s="1110">
        <v>0</v>
      </c>
      <c r="G299" s="1110">
        <v>0</v>
      </c>
      <c r="H299" s="1094"/>
      <c r="I299" s="1094"/>
      <c r="J299" s="1094"/>
      <c r="K299" s="1094"/>
    </row>
    <row r="300" spans="1:11" ht="14.1" customHeight="1" x14ac:dyDescent="0.25">
      <c r="A300" s="1094"/>
      <c r="B300" s="1094"/>
      <c r="C300" s="1109" t="s">
        <v>1064</v>
      </c>
      <c r="D300" s="1110">
        <v>0</v>
      </c>
      <c r="E300" s="1110">
        <v>0</v>
      </c>
      <c r="F300" s="1110">
        <v>0</v>
      </c>
      <c r="G300" s="1110">
        <v>0</v>
      </c>
      <c r="H300" s="1094"/>
      <c r="I300" s="1094"/>
      <c r="J300" s="1094"/>
      <c r="K300" s="1094"/>
    </row>
    <row r="301" spans="1:11" ht="14.1" customHeight="1" x14ac:dyDescent="0.25">
      <c r="A301" s="1094"/>
      <c r="B301" s="1094"/>
      <c r="C301" s="1111" t="s">
        <v>572</v>
      </c>
      <c r="D301" s="1110">
        <v>0</v>
      </c>
      <c r="E301" s="1110">
        <v>1110000</v>
      </c>
      <c r="F301" s="1110">
        <v>0</v>
      </c>
      <c r="G301" s="1110">
        <v>0</v>
      </c>
      <c r="H301" s="1094"/>
      <c r="I301" s="1094"/>
      <c r="J301" s="1094"/>
      <c r="K301" s="1094"/>
    </row>
    <row r="302" spans="1:11" ht="14.1" customHeight="1" x14ac:dyDescent="0.25">
      <c r="A302" s="1094"/>
      <c r="B302" s="1094"/>
      <c r="C302" s="1103" t="s">
        <v>1022</v>
      </c>
      <c r="D302" s="1232" t="s">
        <v>2569</v>
      </c>
      <c r="E302" s="1233"/>
      <c r="F302" s="1233"/>
      <c r="G302" s="1233"/>
      <c r="H302" s="1094"/>
      <c r="I302" s="1094"/>
      <c r="J302" s="1094"/>
      <c r="K302" s="1094"/>
    </row>
    <row r="303" spans="1:11" ht="14.1" customHeight="1" x14ac:dyDescent="0.25">
      <c r="A303" s="1094"/>
      <c r="B303" s="1094"/>
      <c r="C303" s="1104" t="s">
        <v>1024</v>
      </c>
      <c r="D303" s="1230" t="s">
        <v>2570</v>
      </c>
      <c r="E303" s="1231"/>
      <c r="F303" s="1231"/>
      <c r="G303" s="1231"/>
      <c r="H303" s="1094"/>
      <c r="I303" s="1094"/>
      <c r="J303" s="1094"/>
      <c r="K303" s="1094"/>
    </row>
    <row r="304" spans="1:11" ht="14.1" customHeight="1" x14ac:dyDescent="0.25">
      <c r="A304" s="1094"/>
      <c r="B304" s="1094"/>
      <c r="C304" s="1104" t="s">
        <v>31</v>
      </c>
      <c r="D304" s="1230" t="s">
        <v>318</v>
      </c>
      <c r="E304" s="1231"/>
      <c r="F304" s="1231"/>
      <c r="G304" s="1231"/>
      <c r="H304" s="1094"/>
      <c r="I304" s="1094"/>
      <c r="J304" s="1094"/>
      <c r="K304" s="1094"/>
    </row>
    <row r="305" spans="1:11" ht="15" customHeight="1" x14ac:dyDescent="0.25">
      <c r="A305" s="1094"/>
      <c r="B305" s="1094"/>
      <c r="C305" s="1105"/>
      <c r="D305" s="1106">
        <v>2024</v>
      </c>
      <c r="E305" s="1106">
        <v>2025</v>
      </c>
      <c r="F305" s="1106">
        <v>2026</v>
      </c>
      <c r="G305" s="1106">
        <v>2027</v>
      </c>
      <c r="H305" s="1094"/>
      <c r="I305" s="1094"/>
      <c r="J305" s="1094"/>
      <c r="K305" s="1094"/>
    </row>
    <row r="306" spans="1:11" ht="15" customHeight="1" x14ac:dyDescent="0.25">
      <c r="A306" s="1094"/>
      <c r="B306" s="1094"/>
      <c r="C306" s="1107"/>
      <c r="D306" s="1108" t="s">
        <v>13</v>
      </c>
      <c r="E306" s="1108" t="s">
        <v>14</v>
      </c>
      <c r="F306" s="1108" t="s">
        <v>14</v>
      </c>
      <c r="G306" s="1108" t="s">
        <v>14</v>
      </c>
      <c r="H306" s="1094"/>
      <c r="I306" s="1094"/>
      <c r="J306" s="1094"/>
      <c r="K306" s="1094"/>
    </row>
    <row r="307" spans="1:11" ht="14.1" customHeight="1" x14ac:dyDescent="0.25">
      <c r="A307" s="1094"/>
      <c r="B307" s="1094"/>
      <c r="C307" s="1097" t="s">
        <v>33</v>
      </c>
      <c r="D307" s="1101" t="s">
        <v>1092</v>
      </c>
      <c r="E307" s="1101" t="s">
        <v>1092</v>
      </c>
      <c r="F307" s="1101" t="s">
        <v>1039</v>
      </c>
      <c r="G307" s="1101" t="s">
        <v>1039</v>
      </c>
      <c r="H307" s="1094"/>
      <c r="I307" s="1094"/>
      <c r="J307" s="1094"/>
      <c r="K307" s="1094"/>
    </row>
    <row r="308" spans="1:11" ht="14.1" customHeight="1" x14ac:dyDescent="0.25">
      <c r="A308" s="1094"/>
      <c r="B308" s="1094"/>
      <c r="C308" s="1097" t="s">
        <v>1029</v>
      </c>
      <c r="D308" s="1101" t="s">
        <v>2571</v>
      </c>
      <c r="E308" s="1101" t="s">
        <v>2572</v>
      </c>
      <c r="F308" s="1101" t="s">
        <v>1039</v>
      </c>
      <c r="G308" s="1101" t="s">
        <v>1039</v>
      </c>
      <c r="H308" s="1094"/>
      <c r="I308" s="1094"/>
      <c r="J308" s="1094"/>
      <c r="K308" s="1094"/>
    </row>
    <row r="309" spans="1:11" ht="14.1" customHeight="1" x14ac:dyDescent="0.25">
      <c r="A309" s="1094"/>
      <c r="B309" s="1094"/>
      <c r="C309" s="1097" t="s">
        <v>1032</v>
      </c>
      <c r="D309" s="1101" t="s">
        <v>2571</v>
      </c>
      <c r="E309" s="1101" t="s">
        <v>2572</v>
      </c>
      <c r="F309" s="1101" t="s">
        <v>1039</v>
      </c>
      <c r="G309" s="1101" t="s">
        <v>1039</v>
      </c>
      <c r="H309" s="1094"/>
      <c r="I309" s="1094"/>
      <c r="J309" s="1094"/>
      <c r="K309" s="1094"/>
    </row>
    <row r="310" spans="1:11" ht="14.1" customHeight="1" x14ac:dyDescent="0.25">
      <c r="A310" s="1094"/>
      <c r="B310" s="1094"/>
      <c r="C310" s="1097" t="s">
        <v>1037</v>
      </c>
      <c r="D310" s="1101" t="s">
        <v>1038</v>
      </c>
      <c r="E310" s="1101" t="s">
        <v>1039</v>
      </c>
      <c r="F310" s="1101" t="s">
        <v>1083</v>
      </c>
      <c r="G310" s="1101" t="s">
        <v>1038</v>
      </c>
      <c r="H310" s="1094"/>
      <c r="I310" s="1094"/>
      <c r="J310" s="1094"/>
      <c r="K310" s="1094"/>
    </row>
    <row r="311" spans="1:11" ht="14.1" customHeight="1" x14ac:dyDescent="0.25">
      <c r="A311" s="1094"/>
      <c r="B311" s="1094"/>
      <c r="C311" s="1097" t="s">
        <v>1042</v>
      </c>
      <c r="D311" s="1101" t="s">
        <v>1038</v>
      </c>
      <c r="E311" s="1101" t="s">
        <v>2573</v>
      </c>
      <c r="F311" s="1101" t="s">
        <v>1083</v>
      </c>
      <c r="G311" s="1101" t="s">
        <v>1038</v>
      </c>
      <c r="H311" s="1094"/>
      <c r="I311" s="1094"/>
      <c r="J311" s="1094"/>
      <c r="K311" s="1094"/>
    </row>
    <row r="312" spans="1:11" ht="14.1" customHeight="1" x14ac:dyDescent="0.25">
      <c r="A312" s="1094"/>
      <c r="B312" s="1094"/>
      <c r="C312" s="1097" t="s">
        <v>39</v>
      </c>
      <c r="D312" s="1101" t="s">
        <v>1038</v>
      </c>
      <c r="E312" s="1101" t="s">
        <v>2573</v>
      </c>
      <c r="F312" s="1101" t="s">
        <v>1083</v>
      </c>
      <c r="G312" s="1101" t="s">
        <v>1038</v>
      </c>
      <c r="H312" s="1094"/>
      <c r="I312" s="1094"/>
      <c r="J312" s="1094"/>
      <c r="K312" s="1094"/>
    </row>
    <row r="313" spans="1:11" ht="14.1" customHeight="1" x14ac:dyDescent="0.25">
      <c r="A313" s="1094"/>
      <c r="B313" s="1094"/>
      <c r="C313" s="1228" t="s">
        <v>1046</v>
      </c>
      <c r="D313" s="1229"/>
      <c r="E313" s="1229"/>
      <c r="F313" s="1229"/>
      <c r="G313" s="1229"/>
      <c r="H313" s="1094"/>
      <c r="I313" s="1094"/>
      <c r="J313" s="1094"/>
      <c r="K313" s="1094"/>
    </row>
    <row r="314" spans="1:11" ht="14.1" customHeight="1" x14ac:dyDescent="0.25">
      <c r="A314" s="1094"/>
      <c r="B314" s="1094"/>
      <c r="C314" s="1105"/>
      <c r="D314" s="1106">
        <v>2024</v>
      </c>
      <c r="E314" s="1106">
        <v>2025</v>
      </c>
      <c r="F314" s="1106">
        <v>2026</v>
      </c>
      <c r="G314" s="1106">
        <v>2027</v>
      </c>
      <c r="H314" s="1094"/>
      <c r="I314" s="1094"/>
      <c r="J314" s="1094"/>
      <c r="K314" s="1094"/>
    </row>
    <row r="315" spans="1:11" ht="14.1" customHeight="1" x14ac:dyDescent="0.25">
      <c r="A315" s="1094"/>
      <c r="B315" s="1094"/>
      <c r="C315" s="1107"/>
      <c r="D315" s="1108" t="s">
        <v>13</v>
      </c>
      <c r="E315" s="1108" t="s">
        <v>14</v>
      </c>
      <c r="F315" s="1108" t="s">
        <v>14</v>
      </c>
      <c r="G315" s="1108" t="s">
        <v>14</v>
      </c>
      <c r="H315" s="1094"/>
      <c r="I315" s="1094"/>
      <c r="J315" s="1094"/>
      <c r="K315" s="1094"/>
    </row>
    <row r="316" spans="1:11" ht="14.1" customHeight="1" x14ac:dyDescent="0.25">
      <c r="A316" s="1094"/>
      <c r="B316" s="1094"/>
      <c r="C316" s="1109" t="s">
        <v>1047</v>
      </c>
      <c r="D316" s="1110">
        <v>0</v>
      </c>
      <c r="E316" s="1110">
        <v>0</v>
      </c>
      <c r="F316" s="1110">
        <v>0</v>
      </c>
      <c r="G316" s="1110">
        <v>0</v>
      </c>
      <c r="H316" s="1094"/>
      <c r="I316" s="1094"/>
      <c r="J316" s="1094"/>
      <c r="K316" s="1094"/>
    </row>
    <row r="317" spans="1:11" ht="14.1" customHeight="1" x14ac:dyDescent="0.25">
      <c r="A317" s="1094"/>
      <c r="B317" s="1094"/>
      <c r="C317" s="1109" t="s">
        <v>1048</v>
      </c>
      <c r="D317" s="1110">
        <v>0</v>
      </c>
      <c r="E317" s="1110">
        <v>0</v>
      </c>
      <c r="F317" s="1110">
        <v>0</v>
      </c>
      <c r="G317" s="1110">
        <v>0</v>
      </c>
      <c r="H317" s="1094"/>
      <c r="I317" s="1094"/>
      <c r="J317" s="1094"/>
      <c r="K317" s="1094"/>
    </row>
    <row r="318" spans="1:11" ht="14.1" customHeight="1" x14ac:dyDescent="0.25">
      <c r="A318" s="1094"/>
      <c r="B318" s="1094"/>
      <c r="C318" s="1109" t="s">
        <v>1049</v>
      </c>
      <c r="D318" s="1110">
        <v>0</v>
      </c>
      <c r="E318" s="1110">
        <v>0</v>
      </c>
      <c r="F318" s="1110">
        <v>0</v>
      </c>
      <c r="G318" s="1110">
        <v>0</v>
      </c>
      <c r="H318" s="1094"/>
      <c r="I318" s="1094"/>
      <c r="J318" s="1094"/>
      <c r="K318" s="1094"/>
    </row>
    <row r="319" spans="1:11" ht="14.1" customHeight="1" x14ac:dyDescent="0.25">
      <c r="A319" s="1094"/>
      <c r="B319" s="1094"/>
      <c r="C319" s="1109" t="s">
        <v>1050</v>
      </c>
      <c r="D319" s="1110">
        <v>0</v>
      </c>
      <c r="E319" s="1110">
        <v>0</v>
      </c>
      <c r="F319" s="1110">
        <v>0</v>
      </c>
      <c r="G319" s="1110">
        <v>0</v>
      </c>
      <c r="H319" s="1094"/>
      <c r="I319" s="1094"/>
      <c r="J319" s="1094"/>
      <c r="K319" s="1094"/>
    </row>
    <row r="320" spans="1:11" ht="14.1" customHeight="1" x14ac:dyDescent="0.25">
      <c r="A320" s="1094"/>
      <c r="B320" s="1094"/>
      <c r="C320" s="1109" t="s">
        <v>1048</v>
      </c>
      <c r="D320" s="1110">
        <v>0</v>
      </c>
      <c r="E320" s="1110">
        <v>0</v>
      </c>
      <c r="F320" s="1110">
        <v>0</v>
      </c>
      <c r="G320" s="1110">
        <v>0</v>
      </c>
      <c r="H320" s="1094"/>
      <c r="I320" s="1094"/>
      <c r="J320" s="1094"/>
      <c r="K320" s="1094"/>
    </row>
    <row r="321" spans="1:11" ht="14.1" customHeight="1" x14ac:dyDescent="0.25">
      <c r="A321" s="1094"/>
      <c r="B321" s="1094"/>
      <c r="C321" s="1109" t="s">
        <v>1049</v>
      </c>
      <c r="D321" s="1110">
        <v>0</v>
      </c>
      <c r="E321" s="1110">
        <v>0</v>
      </c>
      <c r="F321" s="1110">
        <v>0</v>
      </c>
      <c r="G321" s="1110">
        <v>0</v>
      </c>
      <c r="H321" s="1094"/>
      <c r="I321" s="1094"/>
      <c r="J321" s="1094"/>
      <c r="K321" s="1094"/>
    </row>
    <row r="322" spans="1:11" ht="14.1" customHeight="1" x14ac:dyDescent="0.25">
      <c r="A322" s="1094"/>
      <c r="B322" s="1094"/>
      <c r="C322" s="1109" t="s">
        <v>1051</v>
      </c>
      <c r="D322" s="1110">
        <v>0</v>
      </c>
      <c r="E322" s="1110">
        <v>0</v>
      </c>
      <c r="F322" s="1110">
        <v>0</v>
      </c>
      <c r="G322" s="1110">
        <v>0</v>
      </c>
      <c r="H322" s="1094"/>
      <c r="I322" s="1094"/>
      <c r="J322" s="1094"/>
      <c r="K322" s="1094"/>
    </row>
    <row r="323" spans="1:11" ht="14.1" customHeight="1" x14ac:dyDescent="0.25">
      <c r="A323" s="1094"/>
      <c r="B323" s="1094"/>
      <c r="C323" s="1109" t="s">
        <v>1048</v>
      </c>
      <c r="D323" s="1110">
        <v>0</v>
      </c>
      <c r="E323" s="1110">
        <v>0</v>
      </c>
      <c r="F323" s="1110">
        <v>0</v>
      </c>
      <c r="G323" s="1110">
        <v>0</v>
      </c>
      <c r="H323" s="1094"/>
      <c r="I323" s="1094"/>
      <c r="J323" s="1094"/>
      <c r="K323" s="1094"/>
    </row>
    <row r="324" spans="1:11" ht="14.1" customHeight="1" x14ac:dyDescent="0.25">
      <c r="A324" s="1094"/>
      <c r="B324" s="1094"/>
      <c r="C324" s="1109" t="s">
        <v>1049</v>
      </c>
      <c r="D324" s="1110">
        <v>0</v>
      </c>
      <c r="E324" s="1110">
        <v>0</v>
      </c>
      <c r="F324" s="1110">
        <v>0</v>
      </c>
      <c r="G324" s="1110">
        <v>0</v>
      </c>
      <c r="H324" s="1094"/>
      <c r="I324" s="1094"/>
      <c r="J324" s="1094"/>
      <c r="K324" s="1094"/>
    </row>
    <row r="325" spans="1:11" ht="14.1" customHeight="1" x14ac:dyDescent="0.25">
      <c r="A325" s="1094"/>
      <c r="B325" s="1094"/>
      <c r="C325" s="1109" t="s">
        <v>1052</v>
      </c>
      <c r="D325" s="1110">
        <v>0</v>
      </c>
      <c r="E325" s="1110">
        <v>0</v>
      </c>
      <c r="F325" s="1110">
        <v>0</v>
      </c>
      <c r="G325" s="1110">
        <v>0</v>
      </c>
      <c r="H325" s="1094"/>
      <c r="I325" s="1094"/>
      <c r="J325" s="1094"/>
      <c r="K325" s="1094"/>
    </row>
    <row r="326" spans="1:11" ht="14.1" customHeight="1" x14ac:dyDescent="0.25">
      <c r="A326" s="1094"/>
      <c r="B326" s="1094"/>
      <c r="C326" s="1109" t="s">
        <v>1048</v>
      </c>
      <c r="D326" s="1110">
        <v>0</v>
      </c>
      <c r="E326" s="1110">
        <v>0</v>
      </c>
      <c r="F326" s="1110">
        <v>0</v>
      </c>
      <c r="G326" s="1110">
        <v>0</v>
      </c>
      <c r="H326" s="1094"/>
      <c r="I326" s="1094"/>
      <c r="J326" s="1094"/>
      <c r="K326" s="1094"/>
    </row>
    <row r="327" spans="1:11" ht="14.1" customHeight="1" x14ac:dyDescent="0.25">
      <c r="A327" s="1094"/>
      <c r="B327" s="1094"/>
      <c r="C327" s="1109" t="s">
        <v>1049</v>
      </c>
      <c r="D327" s="1110">
        <v>0</v>
      </c>
      <c r="E327" s="1110">
        <v>0</v>
      </c>
      <c r="F327" s="1110">
        <v>0</v>
      </c>
      <c r="G327" s="1110">
        <v>0</v>
      </c>
      <c r="H327" s="1094"/>
      <c r="I327" s="1094"/>
      <c r="J327" s="1094"/>
      <c r="K327" s="1094"/>
    </row>
    <row r="328" spans="1:11" ht="14.1" customHeight="1" x14ac:dyDescent="0.25">
      <c r="A328" s="1094"/>
      <c r="B328" s="1094"/>
      <c r="C328" s="1109" t="s">
        <v>1053</v>
      </c>
      <c r="D328" s="1110">
        <v>0</v>
      </c>
      <c r="E328" s="1110">
        <v>0</v>
      </c>
      <c r="F328" s="1110">
        <v>0</v>
      </c>
      <c r="G328" s="1110">
        <v>0</v>
      </c>
      <c r="H328" s="1094"/>
      <c r="I328" s="1094"/>
      <c r="J328" s="1094"/>
      <c r="K328" s="1094"/>
    </row>
    <row r="329" spans="1:11" ht="14.1" customHeight="1" x14ac:dyDescent="0.25">
      <c r="A329" s="1094"/>
      <c r="B329" s="1094"/>
      <c r="C329" s="1109" t="s">
        <v>1048</v>
      </c>
      <c r="D329" s="1110">
        <v>0</v>
      </c>
      <c r="E329" s="1110">
        <v>0</v>
      </c>
      <c r="F329" s="1110">
        <v>0</v>
      </c>
      <c r="G329" s="1110">
        <v>0</v>
      </c>
      <c r="H329" s="1094"/>
      <c r="I329" s="1094"/>
      <c r="J329" s="1094"/>
      <c r="K329" s="1094"/>
    </row>
    <row r="330" spans="1:11" ht="14.1" customHeight="1" x14ac:dyDescent="0.25">
      <c r="A330" s="1094"/>
      <c r="B330" s="1094"/>
      <c r="C330" s="1109" t="s">
        <v>1049</v>
      </c>
      <c r="D330" s="1110">
        <v>0</v>
      </c>
      <c r="E330" s="1110">
        <v>0</v>
      </c>
      <c r="F330" s="1110">
        <v>0</v>
      </c>
      <c r="G330" s="1110">
        <v>0</v>
      </c>
      <c r="H330" s="1094"/>
      <c r="I330" s="1094"/>
      <c r="J330" s="1094"/>
      <c r="K330" s="1094"/>
    </row>
    <row r="331" spans="1:11" ht="14.1" customHeight="1" x14ac:dyDescent="0.25">
      <c r="A331" s="1094"/>
      <c r="B331" s="1094"/>
      <c r="C331" s="1109" t="s">
        <v>1054</v>
      </c>
      <c r="D331" s="1110">
        <v>0</v>
      </c>
      <c r="E331" s="1110">
        <v>0</v>
      </c>
      <c r="F331" s="1110">
        <v>0</v>
      </c>
      <c r="G331" s="1110">
        <v>0</v>
      </c>
      <c r="H331" s="1094"/>
      <c r="I331" s="1094"/>
      <c r="J331" s="1094"/>
      <c r="K331" s="1094"/>
    </row>
    <row r="332" spans="1:11" ht="14.1" customHeight="1" x14ac:dyDescent="0.25">
      <c r="A332" s="1094"/>
      <c r="B332" s="1094"/>
      <c r="C332" s="1109" t="s">
        <v>1048</v>
      </c>
      <c r="D332" s="1110">
        <v>0</v>
      </c>
      <c r="E332" s="1110">
        <v>0</v>
      </c>
      <c r="F332" s="1110">
        <v>0</v>
      </c>
      <c r="G332" s="1110">
        <v>0</v>
      </c>
      <c r="H332" s="1094"/>
      <c r="I332" s="1094"/>
      <c r="J332" s="1094"/>
      <c r="K332" s="1094"/>
    </row>
    <row r="333" spans="1:11" ht="14.1" customHeight="1" x14ac:dyDescent="0.25">
      <c r="A333" s="1094"/>
      <c r="B333" s="1094"/>
      <c r="C333" s="1109" t="s">
        <v>1049</v>
      </c>
      <c r="D333" s="1110">
        <v>0</v>
      </c>
      <c r="E333" s="1110">
        <v>0</v>
      </c>
      <c r="F333" s="1110">
        <v>0</v>
      </c>
      <c r="G333" s="1110">
        <v>0</v>
      </c>
      <c r="H333" s="1094"/>
      <c r="I333" s="1094"/>
      <c r="J333" s="1094"/>
      <c r="K333" s="1094"/>
    </row>
    <row r="334" spans="1:11" ht="14.1" customHeight="1" x14ac:dyDescent="0.25">
      <c r="A334" s="1094"/>
      <c r="B334" s="1094"/>
      <c r="C334" s="1109" t="s">
        <v>1055</v>
      </c>
      <c r="D334" s="1110">
        <v>0</v>
      </c>
      <c r="E334" s="1110">
        <v>0</v>
      </c>
      <c r="F334" s="1110">
        <v>0</v>
      </c>
      <c r="G334" s="1110">
        <v>0</v>
      </c>
      <c r="H334" s="1094"/>
      <c r="I334" s="1094"/>
      <c r="J334" s="1094"/>
      <c r="K334" s="1094"/>
    </row>
    <row r="335" spans="1:11" ht="14.1" customHeight="1" x14ac:dyDescent="0.25">
      <c r="A335" s="1094"/>
      <c r="B335" s="1094"/>
      <c r="C335" s="1109" t="s">
        <v>1048</v>
      </c>
      <c r="D335" s="1110">
        <v>0</v>
      </c>
      <c r="E335" s="1110">
        <v>0</v>
      </c>
      <c r="F335" s="1110">
        <v>0</v>
      </c>
      <c r="G335" s="1110">
        <v>0</v>
      </c>
      <c r="H335" s="1094"/>
      <c r="I335" s="1094"/>
      <c r="J335" s="1094"/>
      <c r="K335" s="1094"/>
    </row>
    <row r="336" spans="1:11" ht="14.1" customHeight="1" x14ac:dyDescent="0.25">
      <c r="A336" s="1094"/>
      <c r="B336" s="1094"/>
      <c r="C336" s="1109" t="s">
        <v>1049</v>
      </c>
      <c r="D336" s="1110">
        <v>0</v>
      </c>
      <c r="E336" s="1110">
        <v>0</v>
      </c>
      <c r="F336" s="1110">
        <v>0</v>
      </c>
      <c r="G336" s="1110">
        <v>0</v>
      </c>
      <c r="H336" s="1094"/>
      <c r="I336" s="1094"/>
      <c r="J336" s="1094"/>
      <c r="K336" s="1094"/>
    </row>
    <row r="337" spans="1:11" ht="14.1" customHeight="1" x14ac:dyDescent="0.25">
      <c r="A337" s="1094"/>
      <c r="B337" s="1094"/>
      <c r="C337" s="1109" t="s">
        <v>1056</v>
      </c>
      <c r="D337" s="1110">
        <v>0</v>
      </c>
      <c r="E337" s="1110">
        <v>0</v>
      </c>
      <c r="F337" s="1110">
        <v>0</v>
      </c>
      <c r="G337" s="1110">
        <v>0</v>
      </c>
      <c r="H337" s="1094"/>
      <c r="I337" s="1094"/>
      <c r="J337" s="1094"/>
      <c r="K337" s="1094"/>
    </row>
    <row r="338" spans="1:11" ht="14.1" customHeight="1" x14ac:dyDescent="0.25">
      <c r="A338" s="1094"/>
      <c r="B338" s="1094"/>
      <c r="C338" s="1109" t="s">
        <v>1048</v>
      </c>
      <c r="D338" s="1110">
        <v>0</v>
      </c>
      <c r="E338" s="1110">
        <v>0</v>
      </c>
      <c r="F338" s="1110">
        <v>0</v>
      </c>
      <c r="G338" s="1110">
        <v>0</v>
      </c>
      <c r="H338" s="1094"/>
      <c r="I338" s="1094"/>
      <c r="J338" s="1094"/>
      <c r="K338" s="1094"/>
    </row>
    <row r="339" spans="1:11" ht="14.1" customHeight="1" x14ac:dyDescent="0.25">
      <c r="A339" s="1094"/>
      <c r="B339" s="1094"/>
      <c r="C339" s="1109" t="s">
        <v>1057</v>
      </c>
      <c r="D339" s="1110">
        <v>0</v>
      </c>
      <c r="E339" s="1110">
        <v>0</v>
      </c>
      <c r="F339" s="1110">
        <v>0</v>
      </c>
      <c r="G339" s="1110">
        <v>0</v>
      </c>
      <c r="H339" s="1094"/>
      <c r="I339" s="1094"/>
      <c r="J339" s="1094"/>
      <c r="K339" s="1094"/>
    </row>
    <row r="340" spans="1:11" ht="14.1" customHeight="1" x14ac:dyDescent="0.25">
      <c r="A340" s="1094"/>
      <c r="B340" s="1094"/>
      <c r="C340" s="1109" t="s">
        <v>1058</v>
      </c>
      <c r="D340" s="1110">
        <v>0</v>
      </c>
      <c r="E340" s="1110">
        <v>0</v>
      </c>
      <c r="F340" s="1110">
        <v>0</v>
      </c>
      <c r="G340" s="1110">
        <v>0</v>
      </c>
      <c r="H340" s="1094"/>
      <c r="I340" s="1094"/>
      <c r="J340" s="1094"/>
      <c r="K340" s="1094"/>
    </row>
    <row r="341" spans="1:11" ht="14.1" customHeight="1" x14ac:dyDescent="0.25">
      <c r="A341" s="1094"/>
      <c r="B341" s="1094"/>
      <c r="C341" s="1109" t="s">
        <v>1059</v>
      </c>
      <c r="D341" s="1110">
        <v>0</v>
      </c>
      <c r="E341" s="1110">
        <v>0</v>
      </c>
      <c r="F341" s="1110">
        <v>0</v>
      </c>
      <c r="G341" s="1110">
        <v>0</v>
      </c>
      <c r="H341" s="1094"/>
      <c r="I341" s="1094"/>
      <c r="J341" s="1094"/>
      <c r="K341" s="1094"/>
    </row>
    <row r="342" spans="1:11" ht="14.1" customHeight="1" x14ac:dyDescent="0.25">
      <c r="A342" s="1094"/>
      <c r="B342" s="1094"/>
      <c r="C342" s="1109" t="s">
        <v>1060</v>
      </c>
      <c r="D342" s="1110">
        <v>0</v>
      </c>
      <c r="E342" s="1110">
        <v>0</v>
      </c>
      <c r="F342" s="1110">
        <v>0</v>
      </c>
      <c r="G342" s="1110">
        <v>0</v>
      </c>
      <c r="H342" s="1094"/>
      <c r="I342" s="1094"/>
      <c r="J342" s="1094"/>
      <c r="K342" s="1094"/>
    </row>
    <row r="343" spans="1:11" ht="14.1" customHeight="1" x14ac:dyDescent="0.25">
      <c r="A343" s="1094"/>
      <c r="B343" s="1094"/>
      <c r="C343" s="1109" t="s">
        <v>1061</v>
      </c>
      <c r="D343" s="1110">
        <v>0</v>
      </c>
      <c r="E343" s="1110">
        <v>1681000</v>
      </c>
      <c r="F343" s="1110">
        <v>0</v>
      </c>
      <c r="G343" s="1110">
        <v>0</v>
      </c>
      <c r="H343" s="1094"/>
      <c r="I343" s="1094"/>
      <c r="J343" s="1094"/>
      <c r="K343" s="1094"/>
    </row>
    <row r="344" spans="1:11" ht="14.1" customHeight="1" x14ac:dyDescent="0.25">
      <c r="A344" s="1094"/>
      <c r="B344" s="1094"/>
      <c r="C344" s="1109" t="s">
        <v>1048</v>
      </c>
      <c r="D344" s="1110">
        <v>0</v>
      </c>
      <c r="E344" s="1110">
        <v>1681000</v>
      </c>
      <c r="F344" s="1110">
        <v>0</v>
      </c>
      <c r="G344" s="1110">
        <v>0</v>
      </c>
      <c r="H344" s="1094"/>
      <c r="I344" s="1094"/>
      <c r="J344" s="1094"/>
      <c r="K344" s="1094"/>
    </row>
    <row r="345" spans="1:11" ht="14.1" customHeight="1" x14ac:dyDescent="0.25">
      <c r="A345" s="1094"/>
      <c r="B345" s="1094"/>
      <c r="C345" s="1109" t="s">
        <v>1057</v>
      </c>
      <c r="D345" s="1110">
        <v>0</v>
      </c>
      <c r="E345" s="1110">
        <v>0</v>
      </c>
      <c r="F345" s="1110">
        <v>0</v>
      </c>
      <c r="G345" s="1110">
        <v>0</v>
      </c>
      <c r="H345" s="1094"/>
      <c r="I345" s="1094"/>
      <c r="J345" s="1094"/>
      <c r="K345" s="1094"/>
    </row>
    <row r="346" spans="1:11" ht="14.1" customHeight="1" x14ac:dyDescent="0.25">
      <c r="A346" s="1094"/>
      <c r="B346" s="1094"/>
      <c r="C346" s="1109" t="s">
        <v>1058</v>
      </c>
      <c r="D346" s="1110">
        <v>0</v>
      </c>
      <c r="E346" s="1110">
        <v>0</v>
      </c>
      <c r="F346" s="1110">
        <v>0</v>
      </c>
      <c r="G346" s="1110">
        <v>0</v>
      </c>
      <c r="H346" s="1094"/>
      <c r="I346" s="1094"/>
      <c r="J346" s="1094"/>
      <c r="K346" s="1094"/>
    </row>
    <row r="347" spans="1:11" ht="14.1" customHeight="1" x14ac:dyDescent="0.25">
      <c r="A347" s="1094"/>
      <c r="B347" s="1094"/>
      <c r="C347" s="1109" t="s">
        <v>1059</v>
      </c>
      <c r="D347" s="1110">
        <v>0</v>
      </c>
      <c r="E347" s="1110">
        <v>0</v>
      </c>
      <c r="F347" s="1110">
        <v>0</v>
      </c>
      <c r="G347" s="1110">
        <v>0</v>
      </c>
      <c r="H347" s="1094"/>
      <c r="I347" s="1094"/>
      <c r="J347" s="1094"/>
      <c r="K347" s="1094"/>
    </row>
    <row r="348" spans="1:11" ht="14.1" customHeight="1" x14ac:dyDescent="0.25">
      <c r="A348" s="1094"/>
      <c r="B348" s="1094"/>
      <c r="C348" s="1109" t="s">
        <v>1060</v>
      </c>
      <c r="D348" s="1110">
        <v>0</v>
      </c>
      <c r="E348" s="1110">
        <v>0</v>
      </c>
      <c r="F348" s="1110">
        <v>0</v>
      </c>
      <c r="G348" s="1110">
        <v>0</v>
      </c>
      <c r="H348" s="1094"/>
      <c r="I348" s="1094"/>
      <c r="J348" s="1094"/>
      <c r="K348" s="1094"/>
    </row>
    <row r="349" spans="1:11" ht="14.1" customHeight="1" x14ac:dyDescent="0.25">
      <c r="A349" s="1094"/>
      <c r="B349" s="1094"/>
      <c r="C349" s="1109" t="s">
        <v>1062</v>
      </c>
      <c r="D349" s="1110">
        <v>0</v>
      </c>
      <c r="E349" s="1110">
        <v>0</v>
      </c>
      <c r="F349" s="1110">
        <v>0</v>
      </c>
      <c r="G349" s="1110">
        <v>0</v>
      </c>
      <c r="H349" s="1094"/>
      <c r="I349" s="1094"/>
      <c r="J349" s="1094"/>
      <c r="K349" s="1094"/>
    </row>
    <row r="350" spans="1:11" ht="14.1" customHeight="1" x14ac:dyDescent="0.25">
      <c r="A350" s="1094"/>
      <c r="B350" s="1094"/>
      <c r="C350" s="1109" t="s">
        <v>1048</v>
      </c>
      <c r="D350" s="1110">
        <v>0</v>
      </c>
      <c r="E350" s="1110">
        <v>0</v>
      </c>
      <c r="F350" s="1110">
        <v>0</v>
      </c>
      <c r="G350" s="1110">
        <v>0</v>
      </c>
      <c r="H350" s="1094"/>
      <c r="I350" s="1094"/>
      <c r="J350" s="1094"/>
      <c r="K350" s="1094"/>
    </row>
    <row r="351" spans="1:11" ht="14.1" customHeight="1" x14ac:dyDescent="0.25">
      <c r="A351" s="1094"/>
      <c r="B351" s="1094"/>
      <c r="C351" s="1109" t="s">
        <v>1057</v>
      </c>
      <c r="D351" s="1110">
        <v>0</v>
      </c>
      <c r="E351" s="1110">
        <v>0</v>
      </c>
      <c r="F351" s="1110">
        <v>0</v>
      </c>
      <c r="G351" s="1110">
        <v>0</v>
      </c>
      <c r="H351" s="1094"/>
      <c r="I351" s="1094"/>
      <c r="J351" s="1094"/>
      <c r="K351" s="1094"/>
    </row>
    <row r="352" spans="1:11" ht="14.1" customHeight="1" x14ac:dyDescent="0.25">
      <c r="A352" s="1094"/>
      <c r="B352" s="1094"/>
      <c r="C352" s="1109" t="s">
        <v>1058</v>
      </c>
      <c r="D352" s="1110">
        <v>0</v>
      </c>
      <c r="E352" s="1110">
        <v>0</v>
      </c>
      <c r="F352" s="1110">
        <v>0</v>
      </c>
      <c r="G352" s="1110">
        <v>0</v>
      </c>
      <c r="H352" s="1094"/>
      <c r="I352" s="1094"/>
      <c r="J352" s="1094"/>
      <c r="K352" s="1094"/>
    </row>
    <row r="353" spans="1:11" ht="14.1" customHeight="1" x14ac:dyDescent="0.25">
      <c r="A353" s="1094"/>
      <c r="B353" s="1094"/>
      <c r="C353" s="1109" t="s">
        <v>1059</v>
      </c>
      <c r="D353" s="1110">
        <v>0</v>
      </c>
      <c r="E353" s="1110">
        <v>0</v>
      </c>
      <c r="F353" s="1110">
        <v>0</v>
      </c>
      <c r="G353" s="1110">
        <v>0</v>
      </c>
      <c r="H353" s="1094"/>
      <c r="I353" s="1094"/>
      <c r="J353" s="1094"/>
      <c r="K353" s="1094"/>
    </row>
    <row r="354" spans="1:11" ht="14.1" customHeight="1" x14ac:dyDescent="0.25">
      <c r="A354" s="1094"/>
      <c r="B354" s="1094"/>
      <c r="C354" s="1109" t="s">
        <v>1060</v>
      </c>
      <c r="D354" s="1110">
        <v>0</v>
      </c>
      <c r="E354" s="1110">
        <v>0</v>
      </c>
      <c r="F354" s="1110">
        <v>0</v>
      </c>
      <c r="G354" s="1110">
        <v>0</v>
      </c>
      <c r="H354" s="1094"/>
      <c r="I354" s="1094"/>
      <c r="J354" s="1094"/>
      <c r="K354" s="1094"/>
    </row>
    <row r="355" spans="1:11" ht="14.1" customHeight="1" x14ac:dyDescent="0.25">
      <c r="A355" s="1094"/>
      <c r="B355" s="1094"/>
      <c r="C355" s="1109" t="s">
        <v>1063</v>
      </c>
      <c r="D355" s="1110">
        <v>0</v>
      </c>
      <c r="E355" s="1110">
        <v>0</v>
      </c>
      <c r="F355" s="1110">
        <v>0</v>
      </c>
      <c r="G355" s="1110">
        <v>0</v>
      </c>
      <c r="H355" s="1094"/>
      <c r="I355" s="1094"/>
      <c r="J355" s="1094"/>
      <c r="K355" s="1094"/>
    </row>
    <row r="356" spans="1:11" ht="14.1" customHeight="1" x14ac:dyDescent="0.25">
      <c r="A356" s="1094"/>
      <c r="B356" s="1094"/>
      <c r="C356" s="1109" t="s">
        <v>1064</v>
      </c>
      <c r="D356" s="1110">
        <v>0</v>
      </c>
      <c r="E356" s="1110">
        <v>0</v>
      </c>
      <c r="F356" s="1110">
        <v>0</v>
      </c>
      <c r="G356" s="1110">
        <v>0</v>
      </c>
      <c r="H356" s="1094"/>
      <c r="I356" s="1094"/>
      <c r="J356" s="1094"/>
      <c r="K356" s="1094"/>
    </row>
    <row r="357" spans="1:11" ht="14.1" customHeight="1" x14ac:dyDescent="0.25">
      <c r="A357" s="1094"/>
      <c r="B357" s="1094"/>
      <c r="C357" s="1111" t="s">
        <v>572</v>
      </c>
      <c r="D357" s="1110">
        <v>0</v>
      </c>
      <c r="E357" s="1110">
        <v>1681000</v>
      </c>
      <c r="F357" s="1110">
        <v>0</v>
      </c>
      <c r="G357" s="1110">
        <v>0</v>
      </c>
      <c r="H357" s="1094"/>
      <c r="I357" s="1094"/>
      <c r="J357" s="1094"/>
      <c r="K357" s="1094"/>
    </row>
    <row r="358" spans="1:11" ht="14.1" customHeight="1" x14ac:dyDescent="0.25">
      <c r="A358" s="1094"/>
      <c r="B358" s="1094"/>
      <c r="C358" s="1102" t="s">
        <v>2574</v>
      </c>
      <c r="D358" s="1234" t="s">
        <v>2575</v>
      </c>
      <c r="E358" s="1235"/>
      <c r="F358" s="1235"/>
      <c r="G358" s="1235"/>
      <c r="H358" s="1094"/>
      <c r="I358" s="1094"/>
      <c r="J358" s="1094"/>
      <c r="K358" s="1094"/>
    </row>
    <row r="359" spans="1:11" ht="14.1" customHeight="1" x14ac:dyDescent="0.25">
      <c r="A359" s="1094"/>
      <c r="B359" s="1094"/>
      <c r="C359" s="1103" t="s">
        <v>1022</v>
      </c>
      <c r="D359" s="1232" t="s">
        <v>2576</v>
      </c>
      <c r="E359" s="1233"/>
      <c r="F359" s="1233"/>
      <c r="G359" s="1233"/>
      <c r="H359" s="1094"/>
      <c r="I359" s="1094"/>
      <c r="J359" s="1094"/>
      <c r="K359" s="1094"/>
    </row>
    <row r="360" spans="1:11" ht="14.1" customHeight="1" x14ac:dyDescent="0.25">
      <c r="A360" s="1094"/>
      <c r="B360" s="1094"/>
      <c r="C360" s="1104" t="s">
        <v>1024</v>
      </c>
      <c r="D360" s="1230" t="s">
        <v>2577</v>
      </c>
      <c r="E360" s="1231"/>
      <c r="F360" s="1231"/>
      <c r="G360" s="1231"/>
      <c r="H360" s="1094"/>
      <c r="I360" s="1094"/>
      <c r="J360" s="1094"/>
      <c r="K360" s="1094"/>
    </row>
    <row r="361" spans="1:11" ht="14.1" customHeight="1" x14ac:dyDescent="0.25">
      <c r="A361" s="1094"/>
      <c r="B361" s="1094"/>
      <c r="C361" s="1104" t="s">
        <v>31</v>
      </c>
      <c r="D361" s="1230" t="s">
        <v>318</v>
      </c>
      <c r="E361" s="1231"/>
      <c r="F361" s="1231"/>
      <c r="G361" s="1231"/>
      <c r="H361" s="1094"/>
      <c r="I361" s="1094"/>
      <c r="J361" s="1094"/>
      <c r="K361" s="1094"/>
    </row>
    <row r="362" spans="1:11" ht="15" customHeight="1" x14ac:dyDescent="0.25">
      <c r="A362" s="1094"/>
      <c r="B362" s="1094"/>
      <c r="C362" s="1105"/>
      <c r="D362" s="1106">
        <v>2024</v>
      </c>
      <c r="E362" s="1106">
        <v>2025</v>
      </c>
      <c r="F362" s="1106">
        <v>2026</v>
      </c>
      <c r="G362" s="1106">
        <v>2027</v>
      </c>
      <c r="H362" s="1094"/>
      <c r="I362" s="1094"/>
      <c r="J362" s="1094"/>
      <c r="K362" s="1094"/>
    </row>
    <row r="363" spans="1:11" ht="15" customHeight="1" x14ac:dyDescent="0.25">
      <c r="A363" s="1094"/>
      <c r="B363" s="1094"/>
      <c r="C363" s="1107"/>
      <c r="D363" s="1108" t="s">
        <v>13</v>
      </c>
      <c r="E363" s="1108" t="s">
        <v>14</v>
      </c>
      <c r="F363" s="1108" t="s">
        <v>14</v>
      </c>
      <c r="G363" s="1108" t="s">
        <v>14</v>
      </c>
      <c r="H363" s="1094"/>
      <c r="I363" s="1094"/>
      <c r="J363" s="1094"/>
      <c r="K363" s="1094"/>
    </row>
    <row r="364" spans="1:11" ht="14.1" customHeight="1" x14ac:dyDescent="0.25">
      <c r="A364" s="1094"/>
      <c r="B364" s="1094"/>
      <c r="C364" s="1097" t="s">
        <v>33</v>
      </c>
      <c r="D364" s="1101" t="s">
        <v>1039</v>
      </c>
      <c r="E364" s="1101" t="s">
        <v>1439</v>
      </c>
      <c r="F364" s="1101" t="s">
        <v>1439</v>
      </c>
      <c r="G364" s="1101" t="s">
        <v>1039</v>
      </c>
      <c r="H364" s="1094"/>
      <c r="I364" s="1094"/>
      <c r="J364" s="1094"/>
      <c r="K364" s="1094"/>
    </row>
    <row r="365" spans="1:11" ht="14.1" customHeight="1" x14ac:dyDescent="0.25">
      <c r="A365" s="1094"/>
      <c r="B365" s="1094"/>
      <c r="C365" s="1097" t="s">
        <v>1029</v>
      </c>
      <c r="D365" s="1101" t="s">
        <v>1039</v>
      </c>
      <c r="E365" s="1101" t="s">
        <v>1361</v>
      </c>
      <c r="F365" s="1101" t="s">
        <v>1361</v>
      </c>
      <c r="G365" s="1101" t="s">
        <v>1039</v>
      </c>
      <c r="H365" s="1094"/>
      <c r="I365" s="1094"/>
      <c r="J365" s="1094"/>
      <c r="K365" s="1094"/>
    </row>
    <row r="366" spans="1:11" ht="14.1" customHeight="1" x14ac:dyDescent="0.25">
      <c r="A366" s="1094"/>
      <c r="B366" s="1094"/>
      <c r="C366" s="1097" t="s">
        <v>1032</v>
      </c>
      <c r="D366" s="1101" t="s">
        <v>1039</v>
      </c>
      <c r="E366" s="1101" t="s">
        <v>1608</v>
      </c>
      <c r="F366" s="1101" t="s">
        <v>1608</v>
      </c>
      <c r="G366" s="1101" t="s">
        <v>1039</v>
      </c>
      <c r="H366" s="1094"/>
      <c r="I366" s="1094"/>
      <c r="J366" s="1094"/>
      <c r="K366" s="1094"/>
    </row>
    <row r="367" spans="1:11" ht="14.1" customHeight="1" x14ac:dyDescent="0.25">
      <c r="A367" s="1094"/>
      <c r="B367" s="1094"/>
      <c r="C367" s="1097" t="s">
        <v>1037</v>
      </c>
      <c r="D367" s="1101" t="s">
        <v>1038</v>
      </c>
      <c r="E367" s="1101" t="s">
        <v>1038</v>
      </c>
      <c r="F367" s="1101" t="s">
        <v>1039</v>
      </c>
      <c r="G367" s="1101" t="s">
        <v>1083</v>
      </c>
      <c r="H367" s="1094"/>
      <c r="I367" s="1094"/>
      <c r="J367" s="1094"/>
      <c r="K367" s="1094"/>
    </row>
    <row r="368" spans="1:11" ht="14.1" customHeight="1" x14ac:dyDescent="0.25">
      <c r="A368" s="1094"/>
      <c r="B368" s="1094"/>
      <c r="C368" s="1097" t="s">
        <v>1042</v>
      </c>
      <c r="D368" s="1101" t="s">
        <v>1038</v>
      </c>
      <c r="E368" s="1101" t="s">
        <v>1038</v>
      </c>
      <c r="F368" s="1101" t="s">
        <v>1039</v>
      </c>
      <c r="G368" s="1101" t="s">
        <v>1083</v>
      </c>
      <c r="H368" s="1094"/>
      <c r="I368" s="1094"/>
      <c r="J368" s="1094"/>
      <c r="K368" s="1094"/>
    </row>
    <row r="369" spans="1:11" ht="14.1" customHeight="1" x14ac:dyDescent="0.25">
      <c r="A369" s="1094"/>
      <c r="B369" s="1094"/>
      <c r="C369" s="1097" t="s">
        <v>39</v>
      </c>
      <c r="D369" s="1101" t="s">
        <v>1038</v>
      </c>
      <c r="E369" s="1101" t="s">
        <v>1038</v>
      </c>
      <c r="F369" s="1101" t="s">
        <v>1039</v>
      </c>
      <c r="G369" s="1101" t="s">
        <v>1083</v>
      </c>
      <c r="H369" s="1094"/>
      <c r="I369" s="1094"/>
      <c r="J369" s="1094"/>
      <c r="K369" s="1094"/>
    </row>
    <row r="370" spans="1:11" ht="14.1" customHeight="1" x14ac:dyDescent="0.25">
      <c r="A370" s="1094"/>
      <c r="B370" s="1094"/>
      <c r="C370" s="1228" t="s">
        <v>1046</v>
      </c>
      <c r="D370" s="1229"/>
      <c r="E370" s="1229"/>
      <c r="F370" s="1229"/>
      <c r="G370" s="1229"/>
      <c r="H370" s="1094"/>
      <c r="I370" s="1094"/>
      <c r="J370" s="1094"/>
      <c r="K370" s="1094"/>
    </row>
    <row r="371" spans="1:11" ht="14.1" customHeight="1" x14ac:dyDescent="0.25">
      <c r="A371" s="1094"/>
      <c r="B371" s="1094"/>
      <c r="C371" s="1105"/>
      <c r="D371" s="1106">
        <v>2024</v>
      </c>
      <c r="E371" s="1106">
        <v>2025</v>
      </c>
      <c r="F371" s="1106">
        <v>2026</v>
      </c>
      <c r="G371" s="1106">
        <v>2027</v>
      </c>
      <c r="H371" s="1094"/>
      <c r="I371" s="1094"/>
      <c r="J371" s="1094"/>
      <c r="K371" s="1094"/>
    </row>
    <row r="372" spans="1:11" ht="14.1" customHeight="1" x14ac:dyDescent="0.25">
      <c r="A372" s="1094"/>
      <c r="B372" s="1094"/>
      <c r="C372" s="1107"/>
      <c r="D372" s="1108" t="s">
        <v>13</v>
      </c>
      <c r="E372" s="1108" t="s">
        <v>14</v>
      </c>
      <c r="F372" s="1108" t="s">
        <v>14</v>
      </c>
      <c r="G372" s="1108" t="s">
        <v>14</v>
      </c>
      <c r="H372" s="1094"/>
      <c r="I372" s="1094"/>
      <c r="J372" s="1094"/>
      <c r="K372" s="1094"/>
    </row>
    <row r="373" spans="1:11" ht="14.1" customHeight="1" x14ac:dyDescent="0.25">
      <c r="A373" s="1094"/>
      <c r="B373" s="1094"/>
      <c r="C373" s="1109" t="s">
        <v>1047</v>
      </c>
      <c r="D373" s="1110">
        <v>0</v>
      </c>
      <c r="E373" s="1110">
        <v>0</v>
      </c>
      <c r="F373" s="1110">
        <v>0</v>
      </c>
      <c r="G373" s="1110">
        <v>0</v>
      </c>
      <c r="H373" s="1094"/>
      <c r="I373" s="1094"/>
      <c r="J373" s="1094"/>
      <c r="K373" s="1094"/>
    </row>
    <row r="374" spans="1:11" ht="14.1" customHeight="1" x14ac:dyDescent="0.25">
      <c r="A374" s="1094"/>
      <c r="B374" s="1094"/>
      <c r="C374" s="1109" t="s">
        <v>1048</v>
      </c>
      <c r="D374" s="1110">
        <v>0</v>
      </c>
      <c r="E374" s="1110">
        <v>0</v>
      </c>
      <c r="F374" s="1110">
        <v>0</v>
      </c>
      <c r="G374" s="1110">
        <v>0</v>
      </c>
      <c r="H374" s="1094"/>
      <c r="I374" s="1094"/>
      <c r="J374" s="1094"/>
      <c r="K374" s="1094"/>
    </row>
    <row r="375" spans="1:11" ht="14.1" customHeight="1" x14ac:dyDescent="0.25">
      <c r="A375" s="1094"/>
      <c r="B375" s="1094"/>
      <c r="C375" s="1109" t="s">
        <v>1049</v>
      </c>
      <c r="D375" s="1110">
        <v>0</v>
      </c>
      <c r="E375" s="1110">
        <v>0</v>
      </c>
      <c r="F375" s="1110">
        <v>0</v>
      </c>
      <c r="G375" s="1110">
        <v>0</v>
      </c>
      <c r="H375" s="1094"/>
      <c r="I375" s="1094"/>
      <c r="J375" s="1094"/>
      <c r="K375" s="1094"/>
    </row>
    <row r="376" spans="1:11" ht="14.1" customHeight="1" x14ac:dyDescent="0.25">
      <c r="A376" s="1094"/>
      <c r="B376" s="1094"/>
      <c r="C376" s="1109" t="s">
        <v>1050</v>
      </c>
      <c r="D376" s="1110">
        <v>0</v>
      </c>
      <c r="E376" s="1110">
        <v>0</v>
      </c>
      <c r="F376" s="1110">
        <v>0</v>
      </c>
      <c r="G376" s="1110">
        <v>0</v>
      </c>
      <c r="H376" s="1094"/>
      <c r="I376" s="1094"/>
      <c r="J376" s="1094"/>
      <c r="K376" s="1094"/>
    </row>
    <row r="377" spans="1:11" ht="14.1" customHeight="1" x14ac:dyDescent="0.25">
      <c r="A377" s="1094"/>
      <c r="B377" s="1094"/>
      <c r="C377" s="1109" t="s">
        <v>1048</v>
      </c>
      <c r="D377" s="1110">
        <v>0</v>
      </c>
      <c r="E377" s="1110">
        <v>0</v>
      </c>
      <c r="F377" s="1110">
        <v>0</v>
      </c>
      <c r="G377" s="1110">
        <v>0</v>
      </c>
      <c r="H377" s="1094"/>
      <c r="I377" s="1094"/>
      <c r="J377" s="1094"/>
      <c r="K377" s="1094"/>
    </row>
    <row r="378" spans="1:11" ht="14.1" customHeight="1" x14ac:dyDescent="0.25">
      <c r="A378" s="1094"/>
      <c r="B378" s="1094"/>
      <c r="C378" s="1109" t="s">
        <v>1049</v>
      </c>
      <c r="D378" s="1110">
        <v>0</v>
      </c>
      <c r="E378" s="1110">
        <v>0</v>
      </c>
      <c r="F378" s="1110">
        <v>0</v>
      </c>
      <c r="G378" s="1110">
        <v>0</v>
      </c>
      <c r="H378" s="1094"/>
      <c r="I378" s="1094"/>
      <c r="J378" s="1094"/>
      <c r="K378" s="1094"/>
    </row>
    <row r="379" spans="1:11" ht="14.1" customHeight="1" x14ac:dyDescent="0.25">
      <c r="A379" s="1094"/>
      <c r="B379" s="1094"/>
      <c r="C379" s="1109" t="s">
        <v>1051</v>
      </c>
      <c r="D379" s="1110">
        <v>0</v>
      </c>
      <c r="E379" s="1110">
        <v>0</v>
      </c>
      <c r="F379" s="1110">
        <v>0</v>
      </c>
      <c r="G379" s="1110">
        <v>0</v>
      </c>
      <c r="H379" s="1094"/>
      <c r="I379" s="1094"/>
      <c r="J379" s="1094"/>
      <c r="K379" s="1094"/>
    </row>
    <row r="380" spans="1:11" ht="14.1" customHeight="1" x14ac:dyDescent="0.25">
      <c r="A380" s="1094"/>
      <c r="B380" s="1094"/>
      <c r="C380" s="1109" t="s">
        <v>1048</v>
      </c>
      <c r="D380" s="1110">
        <v>0</v>
      </c>
      <c r="E380" s="1110">
        <v>0</v>
      </c>
      <c r="F380" s="1110">
        <v>0</v>
      </c>
      <c r="G380" s="1110">
        <v>0</v>
      </c>
      <c r="H380" s="1094"/>
      <c r="I380" s="1094"/>
      <c r="J380" s="1094"/>
      <c r="K380" s="1094"/>
    </row>
    <row r="381" spans="1:11" ht="14.1" customHeight="1" x14ac:dyDescent="0.25">
      <c r="A381" s="1094"/>
      <c r="B381" s="1094"/>
      <c r="C381" s="1109" t="s">
        <v>1049</v>
      </c>
      <c r="D381" s="1110">
        <v>0</v>
      </c>
      <c r="E381" s="1110">
        <v>0</v>
      </c>
      <c r="F381" s="1110">
        <v>0</v>
      </c>
      <c r="G381" s="1110">
        <v>0</v>
      </c>
      <c r="H381" s="1094"/>
      <c r="I381" s="1094"/>
      <c r="J381" s="1094"/>
      <c r="K381" s="1094"/>
    </row>
    <row r="382" spans="1:11" ht="14.1" customHeight="1" x14ac:dyDescent="0.25">
      <c r="A382" s="1094"/>
      <c r="B382" s="1094"/>
      <c r="C382" s="1109" t="s">
        <v>1052</v>
      </c>
      <c r="D382" s="1110">
        <v>0</v>
      </c>
      <c r="E382" s="1110">
        <v>0</v>
      </c>
      <c r="F382" s="1110">
        <v>0</v>
      </c>
      <c r="G382" s="1110">
        <v>0</v>
      </c>
      <c r="H382" s="1094"/>
      <c r="I382" s="1094"/>
      <c r="J382" s="1094"/>
      <c r="K382" s="1094"/>
    </row>
    <row r="383" spans="1:11" ht="14.1" customHeight="1" x14ac:dyDescent="0.25">
      <c r="A383" s="1094"/>
      <c r="B383" s="1094"/>
      <c r="C383" s="1109" t="s">
        <v>1048</v>
      </c>
      <c r="D383" s="1110">
        <v>0</v>
      </c>
      <c r="E383" s="1110">
        <v>0</v>
      </c>
      <c r="F383" s="1110">
        <v>0</v>
      </c>
      <c r="G383" s="1110">
        <v>0</v>
      </c>
      <c r="H383" s="1094"/>
      <c r="I383" s="1094"/>
      <c r="J383" s="1094"/>
      <c r="K383" s="1094"/>
    </row>
    <row r="384" spans="1:11" ht="14.1" customHeight="1" x14ac:dyDescent="0.25">
      <c r="A384" s="1094"/>
      <c r="B384" s="1094"/>
      <c r="C384" s="1109" t="s">
        <v>1049</v>
      </c>
      <c r="D384" s="1110">
        <v>0</v>
      </c>
      <c r="E384" s="1110">
        <v>0</v>
      </c>
      <c r="F384" s="1110">
        <v>0</v>
      </c>
      <c r="G384" s="1110">
        <v>0</v>
      </c>
      <c r="H384" s="1094"/>
      <c r="I384" s="1094"/>
      <c r="J384" s="1094"/>
      <c r="K384" s="1094"/>
    </row>
    <row r="385" spans="1:11" ht="14.1" customHeight="1" x14ac:dyDescent="0.25">
      <c r="A385" s="1094"/>
      <c r="B385" s="1094"/>
      <c r="C385" s="1109" t="s">
        <v>1053</v>
      </c>
      <c r="D385" s="1110">
        <v>0</v>
      </c>
      <c r="E385" s="1110">
        <v>0</v>
      </c>
      <c r="F385" s="1110">
        <v>0</v>
      </c>
      <c r="G385" s="1110">
        <v>0</v>
      </c>
      <c r="H385" s="1094"/>
      <c r="I385" s="1094"/>
      <c r="J385" s="1094"/>
      <c r="K385" s="1094"/>
    </row>
    <row r="386" spans="1:11" ht="14.1" customHeight="1" x14ac:dyDescent="0.25">
      <c r="A386" s="1094"/>
      <c r="B386" s="1094"/>
      <c r="C386" s="1109" t="s">
        <v>1048</v>
      </c>
      <c r="D386" s="1110">
        <v>0</v>
      </c>
      <c r="E386" s="1110">
        <v>0</v>
      </c>
      <c r="F386" s="1110">
        <v>0</v>
      </c>
      <c r="G386" s="1110">
        <v>0</v>
      </c>
      <c r="H386" s="1094"/>
      <c r="I386" s="1094"/>
      <c r="J386" s="1094"/>
      <c r="K386" s="1094"/>
    </row>
    <row r="387" spans="1:11" ht="14.1" customHeight="1" x14ac:dyDescent="0.25">
      <c r="A387" s="1094"/>
      <c r="B387" s="1094"/>
      <c r="C387" s="1109" t="s">
        <v>1049</v>
      </c>
      <c r="D387" s="1110">
        <v>0</v>
      </c>
      <c r="E387" s="1110">
        <v>0</v>
      </c>
      <c r="F387" s="1110">
        <v>0</v>
      </c>
      <c r="G387" s="1110">
        <v>0</v>
      </c>
      <c r="H387" s="1094"/>
      <c r="I387" s="1094"/>
      <c r="J387" s="1094"/>
      <c r="K387" s="1094"/>
    </row>
    <row r="388" spans="1:11" ht="14.1" customHeight="1" x14ac:dyDescent="0.25">
      <c r="A388" s="1094"/>
      <c r="B388" s="1094"/>
      <c r="C388" s="1109" t="s">
        <v>1054</v>
      </c>
      <c r="D388" s="1110">
        <v>0</v>
      </c>
      <c r="E388" s="1110">
        <v>0</v>
      </c>
      <c r="F388" s="1110">
        <v>0</v>
      </c>
      <c r="G388" s="1110">
        <v>0</v>
      </c>
      <c r="H388" s="1094"/>
      <c r="I388" s="1094"/>
      <c r="J388" s="1094"/>
      <c r="K388" s="1094"/>
    </row>
    <row r="389" spans="1:11" ht="14.1" customHeight="1" x14ac:dyDescent="0.25">
      <c r="A389" s="1094"/>
      <c r="B389" s="1094"/>
      <c r="C389" s="1109" t="s">
        <v>1048</v>
      </c>
      <c r="D389" s="1110">
        <v>0</v>
      </c>
      <c r="E389" s="1110">
        <v>0</v>
      </c>
      <c r="F389" s="1110">
        <v>0</v>
      </c>
      <c r="G389" s="1110">
        <v>0</v>
      </c>
      <c r="H389" s="1094"/>
      <c r="I389" s="1094"/>
      <c r="J389" s="1094"/>
      <c r="K389" s="1094"/>
    </row>
    <row r="390" spans="1:11" ht="14.1" customHeight="1" x14ac:dyDescent="0.25">
      <c r="A390" s="1094"/>
      <c r="B390" s="1094"/>
      <c r="C390" s="1109" t="s">
        <v>1049</v>
      </c>
      <c r="D390" s="1110">
        <v>0</v>
      </c>
      <c r="E390" s="1110">
        <v>0</v>
      </c>
      <c r="F390" s="1110">
        <v>0</v>
      </c>
      <c r="G390" s="1110">
        <v>0</v>
      </c>
      <c r="H390" s="1094"/>
      <c r="I390" s="1094"/>
      <c r="J390" s="1094"/>
      <c r="K390" s="1094"/>
    </row>
    <row r="391" spans="1:11" ht="14.1" customHeight="1" x14ac:dyDescent="0.25">
      <c r="A391" s="1094"/>
      <c r="B391" s="1094"/>
      <c r="C391" s="1109" t="s">
        <v>1055</v>
      </c>
      <c r="D391" s="1110">
        <v>0</v>
      </c>
      <c r="E391" s="1110">
        <v>0</v>
      </c>
      <c r="F391" s="1110">
        <v>0</v>
      </c>
      <c r="G391" s="1110">
        <v>0</v>
      </c>
      <c r="H391" s="1094"/>
      <c r="I391" s="1094"/>
      <c r="J391" s="1094"/>
      <c r="K391" s="1094"/>
    </row>
    <row r="392" spans="1:11" ht="14.1" customHeight="1" x14ac:dyDescent="0.25">
      <c r="A392" s="1094"/>
      <c r="B392" s="1094"/>
      <c r="C392" s="1109" t="s">
        <v>1048</v>
      </c>
      <c r="D392" s="1110">
        <v>0</v>
      </c>
      <c r="E392" s="1110">
        <v>0</v>
      </c>
      <c r="F392" s="1110">
        <v>0</v>
      </c>
      <c r="G392" s="1110">
        <v>0</v>
      </c>
      <c r="H392" s="1094"/>
      <c r="I392" s="1094"/>
      <c r="J392" s="1094"/>
      <c r="K392" s="1094"/>
    </row>
    <row r="393" spans="1:11" ht="14.1" customHeight="1" x14ac:dyDescent="0.25">
      <c r="A393" s="1094"/>
      <c r="B393" s="1094"/>
      <c r="C393" s="1109" t="s">
        <v>1049</v>
      </c>
      <c r="D393" s="1110">
        <v>0</v>
      </c>
      <c r="E393" s="1110">
        <v>0</v>
      </c>
      <c r="F393" s="1110">
        <v>0</v>
      </c>
      <c r="G393" s="1110">
        <v>0</v>
      </c>
      <c r="H393" s="1094"/>
      <c r="I393" s="1094"/>
      <c r="J393" s="1094"/>
      <c r="K393" s="1094"/>
    </row>
    <row r="394" spans="1:11" ht="14.1" customHeight="1" x14ac:dyDescent="0.25">
      <c r="A394" s="1094"/>
      <c r="B394" s="1094"/>
      <c r="C394" s="1109" t="s">
        <v>1056</v>
      </c>
      <c r="D394" s="1110">
        <v>0</v>
      </c>
      <c r="E394" s="1110">
        <v>0</v>
      </c>
      <c r="F394" s="1110">
        <v>0</v>
      </c>
      <c r="G394" s="1110">
        <v>0</v>
      </c>
      <c r="H394" s="1094"/>
      <c r="I394" s="1094"/>
      <c r="J394" s="1094"/>
      <c r="K394" s="1094"/>
    </row>
    <row r="395" spans="1:11" ht="14.1" customHeight="1" x14ac:dyDescent="0.25">
      <c r="A395" s="1094"/>
      <c r="B395" s="1094"/>
      <c r="C395" s="1109" t="s">
        <v>1048</v>
      </c>
      <c r="D395" s="1110">
        <v>0</v>
      </c>
      <c r="E395" s="1110">
        <v>0</v>
      </c>
      <c r="F395" s="1110">
        <v>0</v>
      </c>
      <c r="G395" s="1110">
        <v>0</v>
      </c>
      <c r="H395" s="1094"/>
      <c r="I395" s="1094"/>
      <c r="J395" s="1094"/>
      <c r="K395" s="1094"/>
    </row>
    <row r="396" spans="1:11" ht="14.1" customHeight="1" x14ac:dyDescent="0.25">
      <c r="A396" s="1094"/>
      <c r="B396" s="1094"/>
      <c r="C396" s="1109" t="s">
        <v>1057</v>
      </c>
      <c r="D396" s="1110">
        <v>0</v>
      </c>
      <c r="E396" s="1110">
        <v>0</v>
      </c>
      <c r="F396" s="1110">
        <v>0</v>
      </c>
      <c r="G396" s="1110">
        <v>0</v>
      </c>
      <c r="H396" s="1094"/>
      <c r="I396" s="1094"/>
      <c r="J396" s="1094"/>
      <c r="K396" s="1094"/>
    </row>
    <row r="397" spans="1:11" ht="14.1" customHeight="1" x14ac:dyDescent="0.25">
      <c r="A397" s="1094"/>
      <c r="B397" s="1094"/>
      <c r="C397" s="1109" t="s">
        <v>1058</v>
      </c>
      <c r="D397" s="1110">
        <v>0</v>
      </c>
      <c r="E397" s="1110">
        <v>0</v>
      </c>
      <c r="F397" s="1110">
        <v>0</v>
      </c>
      <c r="G397" s="1110">
        <v>0</v>
      </c>
      <c r="H397" s="1094"/>
      <c r="I397" s="1094"/>
      <c r="J397" s="1094"/>
      <c r="K397" s="1094"/>
    </row>
    <row r="398" spans="1:11" ht="14.1" customHeight="1" x14ac:dyDescent="0.25">
      <c r="A398" s="1094"/>
      <c r="B398" s="1094"/>
      <c r="C398" s="1109" t="s">
        <v>1059</v>
      </c>
      <c r="D398" s="1110">
        <v>0</v>
      </c>
      <c r="E398" s="1110">
        <v>0</v>
      </c>
      <c r="F398" s="1110">
        <v>0</v>
      </c>
      <c r="G398" s="1110">
        <v>0</v>
      </c>
      <c r="H398" s="1094"/>
      <c r="I398" s="1094"/>
      <c r="J398" s="1094"/>
      <c r="K398" s="1094"/>
    </row>
    <row r="399" spans="1:11" ht="14.1" customHeight="1" x14ac:dyDescent="0.25">
      <c r="A399" s="1094"/>
      <c r="B399" s="1094"/>
      <c r="C399" s="1109" t="s">
        <v>1060</v>
      </c>
      <c r="D399" s="1110">
        <v>0</v>
      </c>
      <c r="E399" s="1110">
        <v>0</v>
      </c>
      <c r="F399" s="1110">
        <v>0</v>
      </c>
      <c r="G399" s="1110">
        <v>0</v>
      </c>
      <c r="H399" s="1094"/>
      <c r="I399" s="1094"/>
      <c r="J399" s="1094"/>
      <c r="K399" s="1094"/>
    </row>
    <row r="400" spans="1:11" ht="14.1" customHeight="1" x14ac:dyDescent="0.25">
      <c r="A400" s="1094"/>
      <c r="B400" s="1094"/>
      <c r="C400" s="1109" t="s">
        <v>1061</v>
      </c>
      <c r="D400" s="1110">
        <v>0</v>
      </c>
      <c r="E400" s="1110">
        <v>10000000</v>
      </c>
      <c r="F400" s="1110">
        <v>10000000</v>
      </c>
      <c r="G400" s="1110">
        <v>0</v>
      </c>
      <c r="H400" s="1094"/>
      <c r="I400" s="1094"/>
      <c r="J400" s="1094"/>
      <c r="K400" s="1094"/>
    </row>
    <row r="401" spans="1:11" ht="14.1" customHeight="1" x14ac:dyDescent="0.25">
      <c r="A401" s="1094"/>
      <c r="B401" s="1094"/>
      <c r="C401" s="1109" t="s">
        <v>1048</v>
      </c>
      <c r="D401" s="1110">
        <v>0</v>
      </c>
      <c r="E401" s="1110">
        <v>10000000</v>
      </c>
      <c r="F401" s="1110">
        <v>10000000</v>
      </c>
      <c r="G401" s="1110">
        <v>0</v>
      </c>
      <c r="H401" s="1094"/>
      <c r="I401" s="1094"/>
      <c r="J401" s="1094"/>
      <c r="K401" s="1094"/>
    </row>
    <row r="402" spans="1:11" ht="14.1" customHeight="1" x14ac:dyDescent="0.25">
      <c r="A402" s="1094"/>
      <c r="B402" s="1094"/>
      <c r="C402" s="1109" t="s">
        <v>1057</v>
      </c>
      <c r="D402" s="1110">
        <v>0</v>
      </c>
      <c r="E402" s="1110">
        <v>0</v>
      </c>
      <c r="F402" s="1110">
        <v>0</v>
      </c>
      <c r="G402" s="1110">
        <v>0</v>
      </c>
      <c r="H402" s="1094"/>
      <c r="I402" s="1094"/>
      <c r="J402" s="1094"/>
      <c r="K402" s="1094"/>
    </row>
    <row r="403" spans="1:11" ht="14.1" customHeight="1" x14ac:dyDescent="0.25">
      <c r="A403" s="1094"/>
      <c r="B403" s="1094"/>
      <c r="C403" s="1109" t="s">
        <v>1058</v>
      </c>
      <c r="D403" s="1110">
        <v>0</v>
      </c>
      <c r="E403" s="1110">
        <v>0</v>
      </c>
      <c r="F403" s="1110">
        <v>0</v>
      </c>
      <c r="G403" s="1110">
        <v>0</v>
      </c>
      <c r="H403" s="1094"/>
      <c r="I403" s="1094"/>
      <c r="J403" s="1094"/>
      <c r="K403" s="1094"/>
    </row>
    <row r="404" spans="1:11" ht="14.1" customHeight="1" x14ac:dyDescent="0.25">
      <c r="A404" s="1094"/>
      <c r="B404" s="1094"/>
      <c r="C404" s="1109" t="s">
        <v>1059</v>
      </c>
      <c r="D404" s="1110">
        <v>0</v>
      </c>
      <c r="E404" s="1110">
        <v>0</v>
      </c>
      <c r="F404" s="1110">
        <v>0</v>
      </c>
      <c r="G404" s="1110">
        <v>0</v>
      </c>
      <c r="H404" s="1094"/>
      <c r="I404" s="1094"/>
      <c r="J404" s="1094"/>
      <c r="K404" s="1094"/>
    </row>
    <row r="405" spans="1:11" ht="14.1" customHeight="1" x14ac:dyDescent="0.25">
      <c r="A405" s="1094"/>
      <c r="B405" s="1094"/>
      <c r="C405" s="1109" t="s">
        <v>1060</v>
      </c>
      <c r="D405" s="1110">
        <v>0</v>
      </c>
      <c r="E405" s="1110">
        <v>0</v>
      </c>
      <c r="F405" s="1110">
        <v>0</v>
      </c>
      <c r="G405" s="1110">
        <v>0</v>
      </c>
      <c r="H405" s="1094"/>
      <c r="I405" s="1094"/>
      <c r="J405" s="1094"/>
      <c r="K405" s="1094"/>
    </row>
    <row r="406" spans="1:11" ht="14.1" customHeight="1" x14ac:dyDescent="0.25">
      <c r="A406" s="1094"/>
      <c r="B406" s="1094"/>
      <c r="C406" s="1109" t="s">
        <v>1062</v>
      </c>
      <c r="D406" s="1110">
        <v>0</v>
      </c>
      <c r="E406" s="1110">
        <v>0</v>
      </c>
      <c r="F406" s="1110">
        <v>0</v>
      </c>
      <c r="G406" s="1110">
        <v>0</v>
      </c>
      <c r="H406" s="1094"/>
      <c r="I406" s="1094"/>
      <c r="J406" s="1094"/>
      <c r="K406" s="1094"/>
    </row>
    <row r="407" spans="1:11" ht="14.1" customHeight="1" x14ac:dyDescent="0.25">
      <c r="A407" s="1094"/>
      <c r="B407" s="1094"/>
      <c r="C407" s="1109" t="s">
        <v>1048</v>
      </c>
      <c r="D407" s="1110">
        <v>0</v>
      </c>
      <c r="E407" s="1110">
        <v>0</v>
      </c>
      <c r="F407" s="1110">
        <v>0</v>
      </c>
      <c r="G407" s="1110">
        <v>0</v>
      </c>
      <c r="H407" s="1094"/>
      <c r="I407" s="1094"/>
      <c r="J407" s="1094"/>
      <c r="K407" s="1094"/>
    </row>
    <row r="408" spans="1:11" ht="14.1" customHeight="1" x14ac:dyDescent="0.25">
      <c r="A408" s="1094"/>
      <c r="B408" s="1094"/>
      <c r="C408" s="1109" t="s">
        <v>1057</v>
      </c>
      <c r="D408" s="1110">
        <v>0</v>
      </c>
      <c r="E408" s="1110">
        <v>0</v>
      </c>
      <c r="F408" s="1110">
        <v>0</v>
      </c>
      <c r="G408" s="1110">
        <v>0</v>
      </c>
      <c r="H408" s="1094"/>
      <c r="I408" s="1094"/>
      <c r="J408" s="1094"/>
      <c r="K408" s="1094"/>
    </row>
    <row r="409" spans="1:11" ht="14.1" customHeight="1" x14ac:dyDescent="0.25">
      <c r="A409" s="1094"/>
      <c r="B409" s="1094"/>
      <c r="C409" s="1109" t="s">
        <v>1058</v>
      </c>
      <c r="D409" s="1110">
        <v>0</v>
      </c>
      <c r="E409" s="1110">
        <v>0</v>
      </c>
      <c r="F409" s="1110">
        <v>0</v>
      </c>
      <c r="G409" s="1110">
        <v>0</v>
      </c>
      <c r="H409" s="1094"/>
      <c r="I409" s="1094"/>
      <c r="J409" s="1094"/>
      <c r="K409" s="1094"/>
    </row>
    <row r="410" spans="1:11" ht="14.1" customHeight="1" x14ac:dyDescent="0.25">
      <c r="A410" s="1094"/>
      <c r="B410" s="1094"/>
      <c r="C410" s="1109" t="s">
        <v>1059</v>
      </c>
      <c r="D410" s="1110">
        <v>0</v>
      </c>
      <c r="E410" s="1110">
        <v>0</v>
      </c>
      <c r="F410" s="1110">
        <v>0</v>
      </c>
      <c r="G410" s="1110">
        <v>0</v>
      </c>
      <c r="H410" s="1094"/>
      <c r="I410" s="1094"/>
      <c r="J410" s="1094"/>
      <c r="K410" s="1094"/>
    </row>
    <row r="411" spans="1:11" ht="14.1" customHeight="1" x14ac:dyDescent="0.25">
      <c r="A411" s="1094"/>
      <c r="B411" s="1094"/>
      <c r="C411" s="1109" t="s">
        <v>1060</v>
      </c>
      <c r="D411" s="1110">
        <v>0</v>
      </c>
      <c r="E411" s="1110">
        <v>0</v>
      </c>
      <c r="F411" s="1110">
        <v>0</v>
      </c>
      <c r="G411" s="1110">
        <v>0</v>
      </c>
      <c r="H411" s="1094"/>
      <c r="I411" s="1094"/>
      <c r="J411" s="1094"/>
      <c r="K411" s="1094"/>
    </row>
    <row r="412" spans="1:11" ht="14.1" customHeight="1" x14ac:dyDescent="0.25">
      <c r="A412" s="1094"/>
      <c r="B412" s="1094"/>
      <c r="C412" s="1109" t="s">
        <v>1063</v>
      </c>
      <c r="D412" s="1110">
        <v>0</v>
      </c>
      <c r="E412" s="1110">
        <v>0</v>
      </c>
      <c r="F412" s="1110">
        <v>0</v>
      </c>
      <c r="G412" s="1110">
        <v>0</v>
      </c>
      <c r="H412" s="1094"/>
      <c r="I412" s="1094"/>
      <c r="J412" s="1094"/>
      <c r="K412" s="1094"/>
    </row>
    <row r="413" spans="1:11" ht="14.1" customHeight="1" x14ac:dyDescent="0.25">
      <c r="A413" s="1094"/>
      <c r="B413" s="1094"/>
      <c r="C413" s="1109" t="s">
        <v>1064</v>
      </c>
      <c r="D413" s="1110">
        <v>0</v>
      </c>
      <c r="E413" s="1110">
        <v>0</v>
      </c>
      <c r="F413" s="1110">
        <v>0</v>
      </c>
      <c r="G413" s="1110">
        <v>0</v>
      </c>
      <c r="H413" s="1094"/>
      <c r="I413" s="1094"/>
      <c r="J413" s="1094"/>
      <c r="K413" s="1094"/>
    </row>
    <row r="414" spans="1:11" ht="14.1" customHeight="1" x14ac:dyDescent="0.25">
      <c r="A414" s="1094"/>
      <c r="B414" s="1094"/>
      <c r="C414" s="1111" t="s">
        <v>572</v>
      </c>
      <c r="D414" s="1110">
        <v>0</v>
      </c>
      <c r="E414" s="1110">
        <v>10000000</v>
      </c>
      <c r="F414" s="1110">
        <v>10000000</v>
      </c>
      <c r="G414" s="1110">
        <v>0</v>
      </c>
      <c r="H414" s="1094"/>
      <c r="I414" s="1094"/>
      <c r="J414" s="1094"/>
      <c r="K414" s="1094"/>
    </row>
    <row r="415" spans="1:11" ht="14.1" customHeight="1" x14ac:dyDescent="0.25">
      <c r="A415" s="1094"/>
      <c r="B415" s="1094"/>
      <c r="C415" s="1102" t="s">
        <v>2578</v>
      </c>
      <c r="D415" s="1234" t="s">
        <v>2579</v>
      </c>
      <c r="E415" s="1235"/>
      <c r="F415" s="1235"/>
      <c r="G415" s="1235"/>
      <c r="H415" s="1094"/>
      <c r="I415" s="1094"/>
      <c r="J415" s="1094"/>
      <c r="K415" s="1094"/>
    </row>
    <row r="416" spans="1:11" ht="14.1" customHeight="1" x14ac:dyDescent="0.25">
      <c r="A416" s="1094"/>
      <c r="B416" s="1094"/>
      <c r="C416" s="1103" t="s">
        <v>1022</v>
      </c>
      <c r="D416" s="1232" t="s">
        <v>2580</v>
      </c>
      <c r="E416" s="1233"/>
      <c r="F416" s="1233"/>
      <c r="G416" s="1233"/>
      <c r="H416" s="1094"/>
      <c r="I416" s="1094"/>
      <c r="J416" s="1094"/>
      <c r="K416" s="1094"/>
    </row>
    <row r="417" spans="1:11" ht="14.1" customHeight="1" x14ac:dyDescent="0.25">
      <c r="A417" s="1094"/>
      <c r="B417" s="1094"/>
      <c r="C417" s="1104" t="s">
        <v>1024</v>
      </c>
      <c r="D417" s="1230" t="s">
        <v>2581</v>
      </c>
      <c r="E417" s="1231"/>
      <c r="F417" s="1231"/>
      <c r="G417" s="1231"/>
      <c r="H417" s="1094"/>
      <c r="I417" s="1094"/>
      <c r="J417" s="1094"/>
      <c r="K417" s="1094"/>
    </row>
    <row r="418" spans="1:11" ht="14.1" customHeight="1" x14ac:dyDescent="0.25">
      <c r="A418" s="1094"/>
      <c r="B418" s="1094"/>
      <c r="C418" s="1104" t="s">
        <v>31</v>
      </c>
      <c r="D418" s="1230" t="s">
        <v>2582</v>
      </c>
      <c r="E418" s="1231"/>
      <c r="F418" s="1231"/>
      <c r="G418" s="1231"/>
      <c r="H418" s="1094"/>
      <c r="I418" s="1094"/>
      <c r="J418" s="1094"/>
      <c r="K418" s="1094"/>
    </row>
    <row r="419" spans="1:11" ht="15" customHeight="1" x14ac:dyDescent="0.25">
      <c r="A419" s="1094"/>
      <c r="B419" s="1094"/>
      <c r="C419" s="1105"/>
      <c r="D419" s="1106">
        <v>2024</v>
      </c>
      <c r="E419" s="1106">
        <v>2025</v>
      </c>
      <c r="F419" s="1106">
        <v>2026</v>
      </c>
      <c r="G419" s="1106">
        <v>2027</v>
      </c>
      <c r="H419" s="1094"/>
      <c r="I419" s="1094"/>
      <c r="J419" s="1094"/>
      <c r="K419" s="1094"/>
    </row>
    <row r="420" spans="1:11" ht="15" customHeight="1" x14ac:dyDescent="0.25">
      <c r="A420" s="1094"/>
      <c r="B420" s="1094"/>
      <c r="C420" s="1107"/>
      <c r="D420" s="1108" t="s">
        <v>13</v>
      </c>
      <c r="E420" s="1108" t="s">
        <v>14</v>
      </c>
      <c r="F420" s="1108" t="s">
        <v>14</v>
      </c>
      <c r="G420" s="1108" t="s">
        <v>14</v>
      </c>
      <c r="H420" s="1094"/>
      <c r="I420" s="1094"/>
      <c r="J420" s="1094"/>
      <c r="K420" s="1094"/>
    </row>
    <row r="421" spans="1:11" ht="14.1" customHeight="1" x14ac:dyDescent="0.25">
      <c r="A421" s="1094"/>
      <c r="B421" s="1094"/>
      <c r="C421" s="1097" t="s">
        <v>33</v>
      </c>
      <c r="D421" s="1101" t="s">
        <v>1093</v>
      </c>
      <c r="E421" s="1101" t="s">
        <v>1092</v>
      </c>
      <c r="F421" s="1101" t="s">
        <v>1039</v>
      </c>
      <c r="G421" s="1101" t="s">
        <v>1039</v>
      </c>
      <c r="H421" s="1094"/>
      <c r="I421" s="1094"/>
      <c r="J421" s="1094"/>
      <c r="K421" s="1094"/>
    </row>
    <row r="422" spans="1:11" ht="14.1" customHeight="1" x14ac:dyDescent="0.25">
      <c r="A422" s="1094"/>
      <c r="B422" s="1094"/>
      <c r="C422" s="1097" t="s">
        <v>1029</v>
      </c>
      <c r="D422" s="1101" t="s">
        <v>2583</v>
      </c>
      <c r="E422" s="1101" t="s">
        <v>2584</v>
      </c>
      <c r="F422" s="1101" t="s">
        <v>1039</v>
      </c>
      <c r="G422" s="1101" t="s">
        <v>1039</v>
      </c>
      <c r="H422" s="1094"/>
      <c r="I422" s="1094"/>
      <c r="J422" s="1094"/>
      <c r="K422" s="1094"/>
    </row>
    <row r="423" spans="1:11" ht="14.1" customHeight="1" x14ac:dyDescent="0.25">
      <c r="A423" s="1094"/>
      <c r="B423" s="1094"/>
      <c r="C423" s="1097" t="s">
        <v>1032</v>
      </c>
      <c r="D423" s="1101" t="s">
        <v>2585</v>
      </c>
      <c r="E423" s="1101" t="s">
        <v>2584</v>
      </c>
      <c r="F423" s="1101" t="s">
        <v>1039</v>
      </c>
      <c r="G423" s="1101" t="s">
        <v>1039</v>
      </c>
      <c r="H423" s="1094"/>
      <c r="I423" s="1094"/>
      <c r="J423" s="1094"/>
      <c r="K423" s="1094"/>
    </row>
    <row r="424" spans="1:11" ht="14.1" customHeight="1" x14ac:dyDescent="0.25">
      <c r="A424" s="1094"/>
      <c r="B424" s="1094"/>
      <c r="C424" s="1097" t="s">
        <v>1037</v>
      </c>
      <c r="D424" s="1101" t="s">
        <v>1038</v>
      </c>
      <c r="E424" s="1101" t="s">
        <v>1365</v>
      </c>
      <c r="F424" s="1101" t="s">
        <v>1083</v>
      </c>
      <c r="G424" s="1101" t="s">
        <v>1038</v>
      </c>
      <c r="H424" s="1094"/>
      <c r="I424" s="1094"/>
      <c r="J424" s="1094"/>
      <c r="K424" s="1094"/>
    </row>
    <row r="425" spans="1:11" ht="14.1" customHeight="1" x14ac:dyDescent="0.25">
      <c r="A425" s="1094"/>
      <c r="B425" s="1094"/>
      <c r="C425" s="1097" t="s">
        <v>1042</v>
      </c>
      <c r="D425" s="1101" t="s">
        <v>1038</v>
      </c>
      <c r="E425" s="1101" t="s">
        <v>2586</v>
      </c>
      <c r="F425" s="1101" t="s">
        <v>1083</v>
      </c>
      <c r="G425" s="1101" t="s">
        <v>1038</v>
      </c>
      <c r="H425" s="1094"/>
      <c r="I425" s="1094"/>
      <c r="J425" s="1094"/>
      <c r="K425" s="1094"/>
    </row>
    <row r="426" spans="1:11" ht="14.1" customHeight="1" x14ac:dyDescent="0.25">
      <c r="A426" s="1094"/>
      <c r="B426" s="1094"/>
      <c r="C426" s="1097" t="s">
        <v>39</v>
      </c>
      <c r="D426" s="1101" t="s">
        <v>1038</v>
      </c>
      <c r="E426" s="1101" t="s">
        <v>2587</v>
      </c>
      <c r="F426" s="1101" t="s">
        <v>1083</v>
      </c>
      <c r="G426" s="1101" t="s">
        <v>1038</v>
      </c>
      <c r="H426" s="1094"/>
      <c r="I426" s="1094"/>
      <c r="J426" s="1094"/>
      <c r="K426" s="1094"/>
    </row>
    <row r="427" spans="1:11" ht="14.1" customHeight="1" x14ac:dyDescent="0.25">
      <c r="A427" s="1094"/>
      <c r="B427" s="1094"/>
      <c r="C427" s="1228" t="s">
        <v>1046</v>
      </c>
      <c r="D427" s="1229"/>
      <c r="E427" s="1229"/>
      <c r="F427" s="1229"/>
      <c r="G427" s="1229"/>
      <c r="H427" s="1094"/>
      <c r="I427" s="1094"/>
      <c r="J427" s="1094"/>
      <c r="K427" s="1094"/>
    </row>
    <row r="428" spans="1:11" ht="14.1" customHeight="1" x14ac:dyDescent="0.25">
      <c r="A428" s="1094"/>
      <c r="B428" s="1094"/>
      <c r="C428" s="1105"/>
      <c r="D428" s="1106">
        <v>2024</v>
      </c>
      <c r="E428" s="1106">
        <v>2025</v>
      </c>
      <c r="F428" s="1106">
        <v>2026</v>
      </c>
      <c r="G428" s="1106">
        <v>2027</v>
      </c>
      <c r="H428" s="1094"/>
      <c r="I428" s="1094"/>
      <c r="J428" s="1094"/>
      <c r="K428" s="1094"/>
    </row>
    <row r="429" spans="1:11" ht="14.1" customHeight="1" x14ac:dyDescent="0.25">
      <c r="A429" s="1094"/>
      <c r="B429" s="1094"/>
      <c r="C429" s="1107"/>
      <c r="D429" s="1108" t="s">
        <v>13</v>
      </c>
      <c r="E429" s="1108" t="s">
        <v>14</v>
      </c>
      <c r="F429" s="1108" t="s">
        <v>14</v>
      </c>
      <c r="G429" s="1108" t="s">
        <v>14</v>
      </c>
      <c r="H429" s="1094"/>
      <c r="I429" s="1094"/>
      <c r="J429" s="1094"/>
      <c r="K429" s="1094"/>
    </row>
    <row r="430" spans="1:11" ht="14.1" customHeight="1" x14ac:dyDescent="0.25">
      <c r="A430" s="1094"/>
      <c r="B430" s="1094"/>
      <c r="C430" s="1109" t="s">
        <v>1047</v>
      </c>
      <c r="D430" s="1110">
        <v>0</v>
      </c>
      <c r="E430" s="1110">
        <v>0</v>
      </c>
      <c r="F430" s="1110">
        <v>0</v>
      </c>
      <c r="G430" s="1110">
        <v>0</v>
      </c>
      <c r="H430" s="1094"/>
      <c r="I430" s="1094"/>
      <c r="J430" s="1094"/>
      <c r="K430" s="1094"/>
    </row>
    <row r="431" spans="1:11" ht="14.1" customHeight="1" x14ac:dyDescent="0.25">
      <c r="A431" s="1094"/>
      <c r="B431" s="1094"/>
      <c r="C431" s="1109" t="s">
        <v>1048</v>
      </c>
      <c r="D431" s="1110">
        <v>0</v>
      </c>
      <c r="E431" s="1110">
        <v>0</v>
      </c>
      <c r="F431" s="1110">
        <v>0</v>
      </c>
      <c r="G431" s="1110">
        <v>0</v>
      </c>
      <c r="H431" s="1094"/>
      <c r="I431" s="1094"/>
      <c r="J431" s="1094"/>
      <c r="K431" s="1094"/>
    </row>
    <row r="432" spans="1:11" ht="14.1" customHeight="1" x14ac:dyDescent="0.25">
      <c r="A432" s="1094"/>
      <c r="B432" s="1094"/>
      <c r="C432" s="1109" t="s">
        <v>1049</v>
      </c>
      <c r="D432" s="1110">
        <v>0</v>
      </c>
      <c r="E432" s="1110">
        <v>0</v>
      </c>
      <c r="F432" s="1110">
        <v>0</v>
      </c>
      <c r="G432" s="1110">
        <v>0</v>
      </c>
      <c r="H432" s="1094"/>
      <c r="I432" s="1094"/>
      <c r="J432" s="1094"/>
      <c r="K432" s="1094"/>
    </row>
    <row r="433" spans="1:11" ht="14.1" customHeight="1" x14ac:dyDescent="0.25">
      <c r="A433" s="1094"/>
      <c r="B433" s="1094"/>
      <c r="C433" s="1109" t="s">
        <v>1050</v>
      </c>
      <c r="D433" s="1110">
        <v>0</v>
      </c>
      <c r="E433" s="1110">
        <v>0</v>
      </c>
      <c r="F433" s="1110">
        <v>0</v>
      </c>
      <c r="G433" s="1110">
        <v>0</v>
      </c>
      <c r="H433" s="1094"/>
      <c r="I433" s="1094"/>
      <c r="J433" s="1094"/>
      <c r="K433" s="1094"/>
    </row>
    <row r="434" spans="1:11" ht="14.1" customHeight="1" x14ac:dyDescent="0.25">
      <c r="A434" s="1094"/>
      <c r="B434" s="1094"/>
      <c r="C434" s="1109" t="s">
        <v>1048</v>
      </c>
      <c r="D434" s="1110">
        <v>0</v>
      </c>
      <c r="E434" s="1110">
        <v>0</v>
      </c>
      <c r="F434" s="1110">
        <v>0</v>
      </c>
      <c r="G434" s="1110">
        <v>0</v>
      </c>
      <c r="H434" s="1094"/>
      <c r="I434" s="1094"/>
      <c r="J434" s="1094"/>
      <c r="K434" s="1094"/>
    </row>
    <row r="435" spans="1:11" ht="14.1" customHeight="1" x14ac:dyDescent="0.25">
      <c r="A435" s="1094"/>
      <c r="B435" s="1094"/>
      <c r="C435" s="1109" t="s">
        <v>1049</v>
      </c>
      <c r="D435" s="1110">
        <v>0</v>
      </c>
      <c r="E435" s="1110">
        <v>0</v>
      </c>
      <c r="F435" s="1110">
        <v>0</v>
      </c>
      <c r="G435" s="1110">
        <v>0</v>
      </c>
      <c r="H435" s="1094"/>
      <c r="I435" s="1094"/>
      <c r="J435" s="1094"/>
      <c r="K435" s="1094"/>
    </row>
    <row r="436" spans="1:11" ht="14.1" customHeight="1" x14ac:dyDescent="0.25">
      <c r="A436" s="1094"/>
      <c r="B436" s="1094"/>
      <c r="C436" s="1109" t="s">
        <v>1051</v>
      </c>
      <c r="D436" s="1110">
        <v>0</v>
      </c>
      <c r="E436" s="1110">
        <v>0</v>
      </c>
      <c r="F436" s="1110">
        <v>0</v>
      </c>
      <c r="G436" s="1110">
        <v>0</v>
      </c>
      <c r="H436" s="1094"/>
      <c r="I436" s="1094"/>
      <c r="J436" s="1094"/>
      <c r="K436" s="1094"/>
    </row>
    <row r="437" spans="1:11" ht="14.1" customHeight="1" x14ac:dyDescent="0.25">
      <c r="A437" s="1094"/>
      <c r="B437" s="1094"/>
      <c r="C437" s="1109" t="s">
        <v>1048</v>
      </c>
      <c r="D437" s="1110">
        <v>0</v>
      </c>
      <c r="E437" s="1110">
        <v>0</v>
      </c>
      <c r="F437" s="1110">
        <v>0</v>
      </c>
      <c r="G437" s="1110">
        <v>0</v>
      </c>
      <c r="H437" s="1094"/>
      <c r="I437" s="1094"/>
      <c r="J437" s="1094"/>
      <c r="K437" s="1094"/>
    </row>
    <row r="438" spans="1:11" ht="14.1" customHeight="1" x14ac:dyDescent="0.25">
      <c r="A438" s="1094"/>
      <c r="B438" s="1094"/>
      <c r="C438" s="1109" t="s">
        <v>1049</v>
      </c>
      <c r="D438" s="1110">
        <v>0</v>
      </c>
      <c r="E438" s="1110">
        <v>0</v>
      </c>
      <c r="F438" s="1110">
        <v>0</v>
      </c>
      <c r="G438" s="1110">
        <v>0</v>
      </c>
      <c r="H438" s="1094"/>
      <c r="I438" s="1094"/>
      <c r="J438" s="1094"/>
      <c r="K438" s="1094"/>
    </row>
    <row r="439" spans="1:11" ht="14.1" customHeight="1" x14ac:dyDescent="0.25">
      <c r="A439" s="1094"/>
      <c r="B439" s="1094"/>
      <c r="C439" s="1109" t="s">
        <v>1052</v>
      </c>
      <c r="D439" s="1110">
        <v>0</v>
      </c>
      <c r="E439" s="1110">
        <v>0</v>
      </c>
      <c r="F439" s="1110">
        <v>0</v>
      </c>
      <c r="G439" s="1110">
        <v>0</v>
      </c>
      <c r="H439" s="1094"/>
      <c r="I439" s="1094"/>
      <c r="J439" s="1094"/>
      <c r="K439" s="1094"/>
    </row>
    <row r="440" spans="1:11" ht="14.1" customHeight="1" x14ac:dyDescent="0.25">
      <c r="A440" s="1094"/>
      <c r="B440" s="1094"/>
      <c r="C440" s="1109" t="s">
        <v>1048</v>
      </c>
      <c r="D440" s="1110">
        <v>0</v>
      </c>
      <c r="E440" s="1110">
        <v>0</v>
      </c>
      <c r="F440" s="1110">
        <v>0</v>
      </c>
      <c r="G440" s="1110">
        <v>0</v>
      </c>
      <c r="H440" s="1094"/>
      <c r="I440" s="1094"/>
      <c r="J440" s="1094"/>
      <c r="K440" s="1094"/>
    </row>
    <row r="441" spans="1:11" ht="14.1" customHeight="1" x14ac:dyDescent="0.25">
      <c r="A441" s="1094"/>
      <c r="B441" s="1094"/>
      <c r="C441" s="1109" t="s">
        <v>1049</v>
      </c>
      <c r="D441" s="1110">
        <v>0</v>
      </c>
      <c r="E441" s="1110">
        <v>0</v>
      </c>
      <c r="F441" s="1110">
        <v>0</v>
      </c>
      <c r="G441" s="1110">
        <v>0</v>
      </c>
      <c r="H441" s="1094"/>
      <c r="I441" s="1094"/>
      <c r="J441" s="1094"/>
      <c r="K441" s="1094"/>
    </row>
    <row r="442" spans="1:11" ht="14.1" customHeight="1" x14ac:dyDescent="0.25">
      <c r="A442" s="1094"/>
      <c r="B442" s="1094"/>
      <c r="C442" s="1109" t="s">
        <v>1053</v>
      </c>
      <c r="D442" s="1110">
        <v>0</v>
      </c>
      <c r="E442" s="1110">
        <v>0</v>
      </c>
      <c r="F442" s="1110">
        <v>0</v>
      </c>
      <c r="G442" s="1110">
        <v>0</v>
      </c>
      <c r="H442" s="1094"/>
      <c r="I442" s="1094"/>
      <c r="J442" s="1094"/>
      <c r="K442" s="1094"/>
    </row>
    <row r="443" spans="1:11" ht="14.1" customHeight="1" x14ac:dyDescent="0.25">
      <c r="A443" s="1094"/>
      <c r="B443" s="1094"/>
      <c r="C443" s="1109" t="s">
        <v>1048</v>
      </c>
      <c r="D443" s="1110">
        <v>0</v>
      </c>
      <c r="E443" s="1110">
        <v>0</v>
      </c>
      <c r="F443" s="1110">
        <v>0</v>
      </c>
      <c r="G443" s="1110">
        <v>0</v>
      </c>
      <c r="H443" s="1094"/>
      <c r="I443" s="1094"/>
      <c r="J443" s="1094"/>
      <c r="K443" s="1094"/>
    </row>
    <row r="444" spans="1:11" ht="14.1" customHeight="1" x14ac:dyDescent="0.25">
      <c r="A444" s="1094"/>
      <c r="B444" s="1094"/>
      <c r="C444" s="1109" t="s">
        <v>1049</v>
      </c>
      <c r="D444" s="1110">
        <v>0</v>
      </c>
      <c r="E444" s="1110">
        <v>0</v>
      </c>
      <c r="F444" s="1110">
        <v>0</v>
      </c>
      <c r="G444" s="1110">
        <v>0</v>
      </c>
      <c r="H444" s="1094"/>
      <c r="I444" s="1094"/>
      <c r="J444" s="1094"/>
      <c r="K444" s="1094"/>
    </row>
    <row r="445" spans="1:11" ht="14.1" customHeight="1" x14ac:dyDescent="0.25">
      <c r="A445" s="1094"/>
      <c r="B445" s="1094"/>
      <c r="C445" s="1109" t="s">
        <v>1054</v>
      </c>
      <c r="D445" s="1110">
        <v>0</v>
      </c>
      <c r="E445" s="1110">
        <v>0</v>
      </c>
      <c r="F445" s="1110">
        <v>0</v>
      </c>
      <c r="G445" s="1110">
        <v>0</v>
      </c>
      <c r="H445" s="1094"/>
      <c r="I445" s="1094"/>
      <c r="J445" s="1094"/>
      <c r="K445" s="1094"/>
    </row>
    <row r="446" spans="1:11" ht="14.1" customHeight="1" x14ac:dyDescent="0.25">
      <c r="A446" s="1094"/>
      <c r="B446" s="1094"/>
      <c r="C446" s="1109" t="s">
        <v>1048</v>
      </c>
      <c r="D446" s="1110">
        <v>0</v>
      </c>
      <c r="E446" s="1110">
        <v>0</v>
      </c>
      <c r="F446" s="1110">
        <v>0</v>
      </c>
      <c r="G446" s="1110">
        <v>0</v>
      </c>
      <c r="H446" s="1094"/>
      <c r="I446" s="1094"/>
      <c r="J446" s="1094"/>
      <c r="K446" s="1094"/>
    </row>
    <row r="447" spans="1:11" ht="14.1" customHeight="1" x14ac:dyDescent="0.25">
      <c r="A447" s="1094"/>
      <c r="B447" s="1094"/>
      <c r="C447" s="1109" t="s">
        <v>1049</v>
      </c>
      <c r="D447" s="1110">
        <v>0</v>
      </c>
      <c r="E447" s="1110">
        <v>0</v>
      </c>
      <c r="F447" s="1110">
        <v>0</v>
      </c>
      <c r="G447" s="1110">
        <v>0</v>
      </c>
      <c r="H447" s="1094"/>
      <c r="I447" s="1094"/>
      <c r="J447" s="1094"/>
      <c r="K447" s="1094"/>
    </row>
    <row r="448" spans="1:11" ht="14.1" customHeight="1" x14ac:dyDescent="0.25">
      <c r="A448" s="1094"/>
      <c r="B448" s="1094"/>
      <c r="C448" s="1109" t="s">
        <v>1055</v>
      </c>
      <c r="D448" s="1110">
        <v>0</v>
      </c>
      <c r="E448" s="1110">
        <v>0</v>
      </c>
      <c r="F448" s="1110">
        <v>0</v>
      </c>
      <c r="G448" s="1110">
        <v>0</v>
      </c>
      <c r="H448" s="1094"/>
      <c r="I448" s="1094"/>
      <c r="J448" s="1094"/>
      <c r="K448" s="1094"/>
    </row>
    <row r="449" spans="1:11" ht="14.1" customHeight="1" x14ac:dyDescent="0.25">
      <c r="A449" s="1094"/>
      <c r="B449" s="1094"/>
      <c r="C449" s="1109" t="s">
        <v>1048</v>
      </c>
      <c r="D449" s="1110">
        <v>0</v>
      </c>
      <c r="E449" s="1110">
        <v>0</v>
      </c>
      <c r="F449" s="1110">
        <v>0</v>
      </c>
      <c r="G449" s="1110">
        <v>0</v>
      </c>
      <c r="H449" s="1094"/>
      <c r="I449" s="1094"/>
      <c r="J449" s="1094"/>
      <c r="K449" s="1094"/>
    </row>
    <row r="450" spans="1:11" ht="14.1" customHeight="1" x14ac:dyDescent="0.25">
      <c r="A450" s="1094"/>
      <c r="B450" s="1094"/>
      <c r="C450" s="1109" t="s">
        <v>1049</v>
      </c>
      <c r="D450" s="1110">
        <v>0</v>
      </c>
      <c r="E450" s="1110">
        <v>0</v>
      </c>
      <c r="F450" s="1110">
        <v>0</v>
      </c>
      <c r="G450" s="1110">
        <v>0</v>
      </c>
      <c r="H450" s="1094"/>
      <c r="I450" s="1094"/>
      <c r="J450" s="1094"/>
      <c r="K450" s="1094"/>
    </row>
    <row r="451" spans="1:11" ht="14.1" customHeight="1" x14ac:dyDescent="0.25">
      <c r="A451" s="1094"/>
      <c r="B451" s="1094"/>
      <c r="C451" s="1109" t="s">
        <v>1056</v>
      </c>
      <c r="D451" s="1110">
        <v>0</v>
      </c>
      <c r="E451" s="1110">
        <v>0</v>
      </c>
      <c r="F451" s="1110">
        <v>0</v>
      </c>
      <c r="G451" s="1110">
        <v>0</v>
      </c>
      <c r="H451" s="1094"/>
      <c r="I451" s="1094"/>
      <c r="J451" s="1094"/>
      <c r="K451" s="1094"/>
    </row>
    <row r="452" spans="1:11" ht="14.1" customHeight="1" x14ac:dyDescent="0.25">
      <c r="A452" s="1094"/>
      <c r="B452" s="1094"/>
      <c r="C452" s="1109" t="s">
        <v>1048</v>
      </c>
      <c r="D452" s="1110">
        <v>0</v>
      </c>
      <c r="E452" s="1110">
        <v>0</v>
      </c>
      <c r="F452" s="1110">
        <v>0</v>
      </c>
      <c r="G452" s="1110">
        <v>0</v>
      </c>
      <c r="H452" s="1094"/>
      <c r="I452" s="1094"/>
      <c r="J452" s="1094"/>
      <c r="K452" s="1094"/>
    </row>
    <row r="453" spans="1:11" ht="14.1" customHeight="1" x14ac:dyDescent="0.25">
      <c r="A453" s="1094"/>
      <c r="B453" s="1094"/>
      <c r="C453" s="1109" t="s">
        <v>1057</v>
      </c>
      <c r="D453" s="1110">
        <v>0</v>
      </c>
      <c r="E453" s="1110">
        <v>0</v>
      </c>
      <c r="F453" s="1110">
        <v>0</v>
      </c>
      <c r="G453" s="1110">
        <v>0</v>
      </c>
      <c r="H453" s="1094"/>
      <c r="I453" s="1094"/>
      <c r="J453" s="1094"/>
      <c r="K453" s="1094"/>
    </row>
    <row r="454" spans="1:11" ht="14.1" customHeight="1" x14ac:dyDescent="0.25">
      <c r="A454" s="1094"/>
      <c r="B454" s="1094"/>
      <c r="C454" s="1109" t="s">
        <v>1058</v>
      </c>
      <c r="D454" s="1110">
        <v>0</v>
      </c>
      <c r="E454" s="1110">
        <v>0</v>
      </c>
      <c r="F454" s="1110">
        <v>0</v>
      </c>
      <c r="G454" s="1110">
        <v>0</v>
      </c>
      <c r="H454" s="1094"/>
      <c r="I454" s="1094"/>
      <c r="J454" s="1094"/>
      <c r="K454" s="1094"/>
    </row>
    <row r="455" spans="1:11" ht="14.1" customHeight="1" x14ac:dyDescent="0.25">
      <c r="A455" s="1094"/>
      <c r="B455" s="1094"/>
      <c r="C455" s="1109" t="s">
        <v>1059</v>
      </c>
      <c r="D455" s="1110">
        <v>0</v>
      </c>
      <c r="E455" s="1110">
        <v>0</v>
      </c>
      <c r="F455" s="1110">
        <v>0</v>
      </c>
      <c r="G455" s="1110">
        <v>0</v>
      </c>
      <c r="H455" s="1094"/>
      <c r="I455" s="1094"/>
      <c r="J455" s="1094"/>
      <c r="K455" s="1094"/>
    </row>
    <row r="456" spans="1:11" ht="14.1" customHeight="1" x14ac:dyDescent="0.25">
      <c r="A456" s="1094"/>
      <c r="B456" s="1094"/>
      <c r="C456" s="1109" t="s">
        <v>1060</v>
      </c>
      <c r="D456" s="1110">
        <v>0</v>
      </c>
      <c r="E456" s="1110">
        <v>0</v>
      </c>
      <c r="F456" s="1110">
        <v>0</v>
      </c>
      <c r="G456" s="1110">
        <v>0</v>
      </c>
      <c r="H456" s="1094"/>
      <c r="I456" s="1094"/>
      <c r="J456" s="1094"/>
      <c r="K456" s="1094"/>
    </row>
    <row r="457" spans="1:11" ht="14.1" customHeight="1" x14ac:dyDescent="0.25">
      <c r="A457" s="1094"/>
      <c r="B457" s="1094"/>
      <c r="C457" s="1109" t="s">
        <v>1061</v>
      </c>
      <c r="D457" s="1110">
        <v>0</v>
      </c>
      <c r="E457" s="1110">
        <v>820000</v>
      </c>
      <c r="F457" s="1110">
        <v>0</v>
      </c>
      <c r="G457" s="1110">
        <v>0</v>
      </c>
      <c r="H457" s="1094"/>
      <c r="I457" s="1094"/>
      <c r="J457" s="1094"/>
      <c r="K457" s="1094"/>
    </row>
    <row r="458" spans="1:11" ht="14.1" customHeight="1" x14ac:dyDescent="0.25">
      <c r="A458" s="1094"/>
      <c r="B458" s="1094"/>
      <c r="C458" s="1109" t="s">
        <v>1048</v>
      </c>
      <c r="D458" s="1110">
        <v>0</v>
      </c>
      <c r="E458" s="1110">
        <v>820000</v>
      </c>
      <c r="F458" s="1110">
        <v>0</v>
      </c>
      <c r="G458" s="1110">
        <v>0</v>
      </c>
      <c r="H458" s="1094"/>
      <c r="I458" s="1094"/>
      <c r="J458" s="1094"/>
      <c r="K458" s="1094"/>
    </row>
    <row r="459" spans="1:11" ht="14.1" customHeight="1" x14ac:dyDescent="0.25">
      <c r="A459" s="1094"/>
      <c r="B459" s="1094"/>
      <c r="C459" s="1109" t="s">
        <v>1057</v>
      </c>
      <c r="D459" s="1110">
        <v>0</v>
      </c>
      <c r="E459" s="1110">
        <v>0</v>
      </c>
      <c r="F459" s="1110">
        <v>0</v>
      </c>
      <c r="G459" s="1110">
        <v>0</v>
      </c>
      <c r="H459" s="1094"/>
      <c r="I459" s="1094"/>
      <c r="J459" s="1094"/>
      <c r="K459" s="1094"/>
    </row>
    <row r="460" spans="1:11" ht="14.1" customHeight="1" x14ac:dyDescent="0.25">
      <c r="A460" s="1094"/>
      <c r="B460" s="1094"/>
      <c r="C460" s="1109" t="s">
        <v>1058</v>
      </c>
      <c r="D460" s="1110">
        <v>0</v>
      </c>
      <c r="E460" s="1110">
        <v>0</v>
      </c>
      <c r="F460" s="1110">
        <v>0</v>
      </c>
      <c r="G460" s="1110">
        <v>0</v>
      </c>
      <c r="H460" s="1094"/>
      <c r="I460" s="1094"/>
      <c r="J460" s="1094"/>
      <c r="K460" s="1094"/>
    </row>
    <row r="461" spans="1:11" ht="14.1" customHeight="1" x14ac:dyDescent="0.25">
      <c r="A461" s="1094"/>
      <c r="B461" s="1094"/>
      <c r="C461" s="1109" t="s">
        <v>1059</v>
      </c>
      <c r="D461" s="1110">
        <v>0</v>
      </c>
      <c r="E461" s="1110">
        <v>0</v>
      </c>
      <c r="F461" s="1110">
        <v>0</v>
      </c>
      <c r="G461" s="1110">
        <v>0</v>
      </c>
      <c r="H461" s="1094"/>
      <c r="I461" s="1094"/>
      <c r="J461" s="1094"/>
      <c r="K461" s="1094"/>
    </row>
    <row r="462" spans="1:11" ht="14.1" customHeight="1" x14ac:dyDescent="0.25">
      <c r="A462" s="1094"/>
      <c r="B462" s="1094"/>
      <c r="C462" s="1109" t="s">
        <v>1060</v>
      </c>
      <c r="D462" s="1110">
        <v>0</v>
      </c>
      <c r="E462" s="1110">
        <v>0</v>
      </c>
      <c r="F462" s="1110">
        <v>0</v>
      </c>
      <c r="G462" s="1110">
        <v>0</v>
      </c>
      <c r="H462" s="1094"/>
      <c r="I462" s="1094"/>
      <c r="J462" s="1094"/>
      <c r="K462" s="1094"/>
    </row>
    <row r="463" spans="1:11" ht="14.1" customHeight="1" x14ac:dyDescent="0.25">
      <c r="A463" s="1094"/>
      <c r="B463" s="1094"/>
      <c r="C463" s="1109" t="s">
        <v>1062</v>
      </c>
      <c r="D463" s="1110">
        <v>0</v>
      </c>
      <c r="E463" s="1110">
        <v>0</v>
      </c>
      <c r="F463" s="1110">
        <v>0</v>
      </c>
      <c r="G463" s="1110">
        <v>0</v>
      </c>
      <c r="H463" s="1094"/>
      <c r="I463" s="1094"/>
      <c r="J463" s="1094"/>
      <c r="K463" s="1094"/>
    </row>
    <row r="464" spans="1:11" ht="14.1" customHeight="1" x14ac:dyDescent="0.25">
      <c r="A464" s="1094"/>
      <c r="B464" s="1094"/>
      <c r="C464" s="1109" t="s">
        <v>1048</v>
      </c>
      <c r="D464" s="1110">
        <v>0</v>
      </c>
      <c r="E464" s="1110">
        <v>0</v>
      </c>
      <c r="F464" s="1110">
        <v>0</v>
      </c>
      <c r="G464" s="1110">
        <v>0</v>
      </c>
      <c r="H464" s="1094"/>
      <c r="I464" s="1094"/>
      <c r="J464" s="1094"/>
      <c r="K464" s="1094"/>
    </row>
    <row r="465" spans="1:11" ht="14.1" customHeight="1" x14ac:dyDescent="0.25">
      <c r="A465" s="1094"/>
      <c r="B465" s="1094"/>
      <c r="C465" s="1109" t="s">
        <v>1057</v>
      </c>
      <c r="D465" s="1110">
        <v>0</v>
      </c>
      <c r="E465" s="1110">
        <v>0</v>
      </c>
      <c r="F465" s="1110">
        <v>0</v>
      </c>
      <c r="G465" s="1110">
        <v>0</v>
      </c>
      <c r="H465" s="1094"/>
      <c r="I465" s="1094"/>
      <c r="J465" s="1094"/>
      <c r="K465" s="1094"/>
    </row>
    <row r="466" spans="1:11" ht="14.1" customHeight="1" x14ac:dyDescent="0.25">
      <c r="A466" s="1094"/>
      <c r="B466" s="1094"/>
      <c r="C466" s="1109" t="s">
        <v>1058</v>
      </c>
      <c r="D466" s="1110">
        <v>0</v>
      </c>
      <c r="E466" s="1110">
        <v>0</v>
      </c>
      <c r="F466" s="1110">
        <v>0</v>
      </c>
      <c r="G466" s="1110">
        <v>0</v>
      </c>
      <c r="H466" s="1094"/>
      <c r="I466" s="1094"/>
      <c r="J466" s="1094"/>
      <c r="K466" s="1094"/>
    </row>
    <row r="467" spans="1:11" ht="14.1" customHeight="1" x14ac:dyDescent="0.25">
      <c r="A467" s="1094"/>
      <c r="B467" s="1094"/>
      <c r="C467" s="1109" t="s">
        <v>1059</v>
      </c>
      <c r="D467" s="1110">
        <v>0</v>
      </c>
      <c r="E467" s="1110">
        <v>0</v>
      </c>
      <c r="F467" s="1110">
        <v>0</v>
      </c>
      <c r="G467" s="1110">
        <v>0</v>
      </c>
      <c r="H467" s="1094"/>
      <c r="I467" s="1094"/>
      <c r="J467" s="1094"/>
      <c r="K467" s="1094"/>
    </row>
    <row r="468" spans="1:11" ht="14.1" customHeight="1" x14ac:dyDescent="0.25">
      <c r="A468" s="1094"/>
      <c r="B468" s="1094"/>
      <c r="C468" s="1109" t="s">
        <v>1060</v>
      </c>
      <c r="D468" s="1110">
        <v>0</v>
      </c>
      <c r="E468" s="1110">
        <v>0</v>
      </c>
      <c r="F468" s="1110">
        <v>0</v>
      </c>
      <c r="G468" s="1110">
        <v>0</v>
      </c>
      <c r="H468" s="1094"/>
      <c r="I468" s="1094"/>
      <c r="J468" s="1094"/>
      <c r="K468" s="1094"/>
    </row>
    <row r="469" spans="1:11" ht="14.1" customHeight="1" x14ac:dyDescent="0.25">
      <c r="A469" s="1094"/>
      <c r="B469" s="1094"/>
      <c r="C469" s="1109" t="s">
        <v>1063</v>
      </c>
      <c r="D469" s="1110">
        <v>0</v>
      </c>
      <c r="E469" s="1110">
        <v>0</v>
      </c>
      <c r="F469" s="1110">
        <v>0</v>
      </c>
      <c r="G469" s="1110">
        <v>0</v>
      </c>
      <c r="H469" s="1094"/>
      <c r="I469" s="1094"/>
      <c r="J469" s="1094"/>
      <c r="K469" s="1094"/>
    </row>
    <row r="470" spans="1:11" ht="14.1" customHeight="1" x14ac:dyDescent="0.25">
      <c r="A470" s="1094"/>
      <c r="B470" s="1094"/>
      <c r="C470" s="1109" t="s">
        <v>1064</v>
      </c>
      <c r="D470" s="1110">
        <v>0</v>
      </c>
      <c r="E470" s="1110">
        <v>0</v>
      </c>
      <c r="F470" s="1110">
        <v>0</v>
      </c>
      <c r="G470" s="1110">
        <v>0</v>
      </c>
      <c r="H470" s="1094"/>
      <c r="I470" s="1094"/>
      <c r="J470" s="1094"/>
      <c r="K470" s="1094"/>
    </row>
    <row r="471" spans="1:11" ht="14.1" customHeight="1" x14ac:dyDescent="0.25">
      <c r="A471" s="1094"/>
      <c r="B471" s="1094"/>
      <c r="C471" s="1111" t="s">
        <v>572</v>
      </c>
      <c r="D471" s="1110">
        <v>0</v>
      </c>
      <c r="E471" s="1110">
        <v>820000</v>
      </c>
      <c r="F471" s="1110">
        <v>0</v>
      </c>
      <c r="G471" s="1110">
        <v>0</v>
      </c>
      <c r="H471" s="1094"/>
      <c r="I471" s="1094"/>
      <c r="J471" s="1094"/>
      <c r="K471" s="1094"/>
    </row>
    <row r="472" spans="1:11" ht="14.1" customHeight="1" x14ac:dyDescent="0.25">
      <c r="A472" s="1094"/>
      <c r="B472" s="1094"/>
      <c r="C472" s="1102" t="s">
        <v>2588</v>
      </c>
      <c r="D472" s="1234" t="s">
        <v>2589</v>
      </c>
      <c r="E472" s="1235"/>
      <c r="F472" s="1235"/>
      <c r="G472" s="1235"/>
      <c r="H472" s="1094"/>
      <c r="I472" s="1094"/>
      <c r="J472" s="1094"/>
      <c r="K472" s="1094"/>
    </row>
    <row r="473" spans="1:11" ht="14.1" customHeight="1" x14ac:dyDescent="0.25">
      <c r="A473" s="1094"/>
      <c r="B473" s="1094"/>
      <c r="C473" s="1103" t="s">
        <v>1022</v>
      </c>
      <c r="D473" s="1232" t="s">
        <v>2590</v>
      </c>
      <c r="E473" s="1233"/>
      <c r="F473" s="1233"/>
      <c r="G473" s="1233"/>
      <c r="H473" s="1094"/>
      <c r="I473" s="1094"/>
      <c r="J473" s="1094"/>
      <c r="K473" s="1094"/>
    </row>
    <row r="474" spans="1:11" ht="14.1" customHeight="1" x14ac:dyDescent="0.25">
      <c r="A474" s="1094"/>
      <c r="B474" s="1094"/>
      <c r="C474" s="1104" t="s">
        <v>1024</v>
      </c>
      <c r="D474" s="1230" t="s">
        <v>2591</v>
      </c>
      <c r="E474" s="1231"/>
      <c r="F474" s="1231"/>
      <c r="G474" s="1231"/>
      <c r="H474" s="1094"/>
      <c r="I474" s="1094"/>
      <c r="J474" s="1094"/>
      <c r="K474" s="1094"/>
    </row>
    <row r="475" spans="1:11" ht="14.1" customHeight="1" x14ac:dyDescent="0.25">
      <c r="A475" s="1094"/>
      <c r="B475" s="1094"/>
      <c r="C475" s="1104" t="s">
        <v>31</v>
      </c>
      <c r="D475" s="1230" t="s">
        <v>2592</v>
      </c>
      <c r="E475" s="1231"/>
      <c r="F475" s="1231"/>
      <c r="G475" s="1231"/>
      <c r="H475" s="1094"/>
      <c r="I475" s="1094"/>
      <c r="J475" s="1094"/>
      <c r="K475" s="1094"/>
    </row>
    <row r="476" spans="1:11" ht="15" customHeight="1" x14ac:dyDescent="0.25">
      <c r="A476" s="1094"/>
      <c r="B476" s="1094"/>
      <c r="C476" s="1105"/>
      <c r="D476" s="1106">
        <v>2024</v>
      </c>
      <c r="E476" s="1106">
        <v>2025</v>
      </c>
      <c r="F476" s="1106">
        <v>2026</v>
      </c>
      <c r="G476" s="1106">
        <v>2027</v>
      </c>
      <c r="H476" s="1094"/>
      <c r="I476" s="1094"/>
      <c r="J476" s="1094"/>
      <c r="K476" s="1094"/>
    </row>
    <row r="477" spans="1:11" ht="15" customHeight="1" x14ac:dyDescent="0.25">
      <c r="A477" s="1094"/>
      <c r="B477" s="1094"/>
      <c r="C477" s="1107"/>
      <c r="D477" s="1108" t="s">
        <v>13</v>
      </c>
      <c r="E477" s="1108" t="s">
        <v>14</v>
      </c>
      <c r="F477" s="1108" t="s">
        <v>14</v>
      </c>
      <c r="G477" s="1108" t="s">
        <v>14</v>
      </c>
      <c r="H477" s="1094"/>
      <c r="I477" s="1094"/>
      <c r="J477" s="1094"/>
      <c r="K477" s="1094"/>
    </row>
    <row r="478" spans="1:11" ht="14.1" customHeight="1" x14ac:dyDescent="0.25">
      <c r="A478" s="1094"/>
      <c r="B478" s="1094"/>
      <c r="C478" s="1097" t="s">
        <v>33</v>
      </c>
      <c r="D478" s="1101" t="s">
        <v>1039</v>
      </c>
      <c r="E478" s="1101" t="s">
        <v>1480</v>
      </c>
      <c r="F478" s="1101" t="s">
        <v>1093</v>
      </c>
      <c r="G478" s="1101" t="s">
        <v>1092</v>
      </c>
      <c r="H478" s="1094"/>
      <c r="I478" s="1094"/>
      <c r="J478" s="1094"/>
      <c r="K478" s="1094"/>
    </row>
    <row r="479" spans="1:11" ht="14.1" customHeight="1" x14ac:dyDescent="0.25">
      <c r="A479" s="1094"/>
      <c r="B479" s="1094"/>
      <c r="C479" s="1097" t="s">
        <v>1029</v>
      </c>
      <c r="D479" s="1101" t="s">
        <v>1039</v>
      </c>
      <c r="E479" s="1101" t="s">
        <v>2593</v>
      </c>
      <c r="F479" s="1101" t="s">
        <v>2594</v>
      </c>
      <c r="G479" s="1101" t="s">
        <v>1665</v>
      </c>
      <c r="H479" s="1094"/>
      <c r="I479" s="1094"/>
      <c r="J479" s="1094"/>
      <c r="K479" s="1094"/>
    </row>
    <row r="480" spans="1:11" ht="14.1" customHeight="1" x14ac:dyDescent="0.25">
      <c r="A480" s="1094"/>
      <c r="B480" s="1094"/>
      <c r="C480" s="1097" t="s">
        <v>1032</v>
      </c>
      <c r="D480" s="1101" t="s">
        <v>1039</v>
      </c>
      <c r="E480" s="1101" t="s">
        <v>2595</v>
      </c>
      <c r="F480" s="1101" t="s">
        <v>2596</v>
      </c>
      <c r="G480" s="1101" t="s">
        <v>1665</v>
      </c>
      <c r="H480" s="1094"/>
      <c r="I480" s="1094"/>
      <c r="J480" s="1094"/>
      <c r="K480" s="1094"/>
    </row>
    <row r="481" spans="1:11" ht="14.1" customHeight="1" x14ac:dyDescent="0.25">
      <c r="A481" s="1094"/>
      <c r="B481" s="1094"/>
      <c r="C481" s="1097" t="s">
        <v>1037</v>
      </c>
      <c r="D481" s="1101" t="s">
        <v>1038</v>
      </c>
      <c r="E481" s="1101" t="s">
        <v>1038</v>
      </c>
      <c r="F481" s="1101" t="s">
        <v>2597</v>
      </c>
      <c r="G481" s="1101" t="s">
        <v>1365</v>
      </c>
      <c r="H481" s="1094"/>
      <c r="I481" s="1094"/>
      <c r="J481" s="1094"/>
      <c r="K481" s="1094"/>
    </row>
    <row r="482" spans="1:11" ht="14.1" customHeight="1" x14ac:dyDescent="0.25">
      <c r="A482" s="1094"/>
      <c r="B482" s="1094"/>
      <c r="C482" s="1097" t="s">
        <v>1042</v>
      </c>
      <c r="D482" s="1101" t="s">
        <v>1038</v>
      </c>
      <c r="E482" s="1101" t="s">
        <v>1038</v>
      </c>
      <c r="F482" s="1101" t="s">
        <v>2598</v>
      </c>
      <c r="G482" s="1101" t="s">
        <v>2599</v>
      </c>
      <c r="H482" s="1094"/>
      <c r="I482" s="1094"/>
      <c r="J482" s="1094"/>
      <c r="K482" s="1094"/>
    </row>
    <row r="483" spans="1:11" ht="14.1" customHeight="1" x14ac:dyDescent="0.25">
      <c r="A483" s="1094"/>
      <c r="B483" s="1094"/>
      <c r="C483" s="1097" t="s">
        <v>39</v>
      </c>
      <c r="D483" s="1101" t="s">
        <v>1038</v>
      </c>
      <c r="E483" s="1101" t="s">
        <v>1038</v>
      </c>
      <c r="F483" s="1101" t="s">
        <v>2600</v>
      </c>
      <c r="G483" s="1101" t="s">
        <v>2601</v>
      </c>
      <c r="H483" s="1094"/>
      <c r="I483" s="1094"/>
      <c r="J483" s="1094"/>
      <c r="K483" s="1094"/>
    </row>
    <row r="484" spans="1:11" ht="14.1" customHeight="1" x14ac:dyDescent="0.25">
      <c r="A484" s="1094"/>
      <c r="B484" s="1094"/>
      <c r="C484" s="1228" t="s">
        <v>1046</v>
      </c>
      <c r="D484" s="1229"/>
      <c r="E484" s="1229"/>
      <c r="F484" s="1229"/>
      <c r="G484" s="1229"/>
      <c r="H484" s="1094"/>
      <c r="I484" s="1094"/>
      <c r="J484" s="1094"/>
      <c r="K484" s="1094"/>
    </row>
    <row r="485" spans="1:11" ht="14.1" customHeight="1" x14ac:dyDescent="0.25">
      <c r="A485" s="1094"/>
      <c r="B485" s="1094"/>
      <c r="C485" s="1105"/>
      <c r="D485" s="1106">
        <v>2024</v>
      </c>
      <c r="E485" s="1106">
        <v>2025</v>
      </c>
      <c r="F485" s="1106">
        <v>2026</v>
      </c>
      <c r="G485" s="1106">
        <v>2027</v>
      </c>
      <c r="H485" s="1094"/>
      <c r="I485" s="1094"/>
      <c r="J485" s="1094"/>
      <c r="K485" s="1094"/>
    </row>
    <row r="486" spans="1:11" ht="14.1" customHeight="1" x14ac:dyDescent="0.25">
      <c r="A486" s="1094"/>
      <c r="B486" s="1094"/>
      <c r="C486" s="1107"/>
      <c r="D486" s="1108" t="s">
        <v>13</v>
      </c>
      <c r="E486" s="1108" t="s">
        <v>14</v>
      </c>
      <c r="F486" s="1108" t="s">
        <v>14</v>
      </c>
      <c r="G486" s="1108" t="s">
        <v>14</v>
      </c>
      <c r="H486" s="1094"/>
      <c r="I486" s="1094"/>
      <c r="J486" s="1094"/>
      <c r="K486" s="1094"/>
    </row>
    <row r="487" spans="1:11" ht="14.1" customHeight="1" x14ac:dyDescent="0.25">
      <c r="A487" s="1094"/>
      <c r="B487" s="1094"/>
      <c r="C487" s="1109" t="s">
        <v>1047</v>
      </c>
      <c r="D487" s="1110">
        <v>0</v>
      </c>
      <c r="E487" s="1110">
        <v>0</v>
      </c>
      <c r="F487" s="1110">
        <v>0</v>
      </c>
      <c r="G487" s="1110">
        <v>0</v>
      </c>
      <c r="H487" s="1094"/>
      <c r="I487" s="1094"/>
      <c r="J487" s="1094"/>
      <c r="K487" s="1094"/>
    </row>
    <row r="488" spans="1:11" ht="14.1" customHeight="1" x14ac:dyDescent="0.25">
      <c r="A488" s="1094"/>
      <c r="B488" s="1094"/>
      <c r="C488" s="1109" t="s">
        <v>1048</v>
      </c>
      <c r="D488" s="1110">
        <v>0</v>
      </c>
      <c r="E488" s="1110">
        <v>0</v>
      </c>
      <c r="F488" s="1110">
        <v>0</v>
      </c>
      <c r="G488" s="1110">
        <v>0</v>
      </c>
      <c r="H488" s="1094"/>
      <c r="I488" s="1094"/>
      <c r="J488" s="1094"/>
      <c r="K488" s="1094"/>
    </row>
    <row r="489" spans="1:11" ht="14.1" customHeight="1" x14ac:dyDescent="0.25">
      <c r="A489" s="1094"/>
      <c r="B489" s="1094"/>
      <c r="C489" s="1109" t="s">
        <v>1049</v>
      </c>
      <c r="D489" s="1110">
        <v>0</v>
      </c>
      <c r="E489" s="1110">
        <v>0</v>
      </c>
      <c r="F489" s="1110">
        <v>0</v>
      </c>
      <c r="G489" s="1110">
        <v>0</v>
      </c>
      <c r="H489" s="1094"/>
      <c r="I489" s="1094"/>
      <c r="J489" s="1094"/>
      <c r="K489" s="1094"/>
    </row>
    <row r="490" spans="1:11" ht="14.1" customHeight="1" x14ac:dyDescent="0.25">
      <c r="A490" s="1094"/>
      <c r="B490" s="1094"/>
      <c r="C490" s="1109" t="s">
        <v>1050</v>
      </c>
      <c r="D490" s="1110">
        <v>0</v>
      </c>
      <c r="E490" s="1110">
        <v>0</v>
      </c>
      <c r="F490" s="1110">
        <v>0</v>
      </c>
      <c r="G490" s="1110">
        <v>0</v>
      </c>
      <c r="H490" s="1094"/>
      <c r="I490" s="1094"/>
      <c r="J490" s="1094"/>
      <c r="K490" s="1094"/>
    </row>
    <row r="491" spans="1:11" ht="14.1" customHeight="1" x14ac:dyDescent="0.25">
      <c r="A491" s="1094"/>
      <c r="B491" s="1094"/>
      <c r="C491" s="1109" t="s">
        <v>1048</v>
      </c>
      <c r="D491" s="1110">
        <v>0</v>
      </c>
      <c r="E491" s="1110">
        <v>0</v>
      </c>
      <c r="F491" s="1110">
        <v>0</v>
      </c>
      <c r="G491" s="1110">
        <v>0</v>
      </c>
      <c r="H491" s="1094"/>
      <c r="I491" s="1094"/>
      <c r="J491" s="1094"/>
      <c r="K491" s="1094"/>
    </row>
    <row r="492" spans="1:11" ht="14.1" customHeight="1" x14ac:dyDescent="0.25">
      <c r="A492" s="1094"/>
      <c r="B492" s="1094"/>
      <c r="C492" s="1109" t="s">
        <v>1049</v>
      </c>
      <c r="D492" s="1110">
        <v>0</v>
      </c>
      <c r="E492" s="1110">
        <v>0</v>
      </c>
      <c r="F492" s="1110">
        <v>0</v>
      </c>
      <c r="G492" s="1110">
        <v>0</v>
      </c>
      <c r="H492" s="1094"/>
      <c r="I492" s="1094"/>
      <c r="J492" s="1094"/>
      <c r="K492" s="1094"/>
    </row>
    <row r="493" spans="1:11" ht="14.1" customHeight="1" x14ac:dyDescent="0.25">
      <c r="A493" s="1094"/>
      <c r="B493" s="1094"/>
      <c r="C493" s="1109" t="s">
        <v>1051</v>
      </c>
      <c r="D493" s="1110">
        <v>0</v>
      </c>
      <c r="E493" s="1110">
        <v>0</v>
      </c>
      <c r="F493" s="1110">
        <v>0</v>
      </c>
      <c r="G493" s="1110">
        <v>0</v>
      </c>
      <c r="H493" s="1094"/>
      <c r="I493" s="1094"/>
      <c r="J493" s="1094"/>
      <c r="K493" s="1094"/>
    </row>
    <row r="494" spans="1:11" ht="14.1" customHeight="1" x14ac:dyDescent="0.25">
      <c r="A494" s="1094"/>
      <c r="B494" s="1094"/>
      <c r="C494" s="1109" t="s">
        <v>1048</v>
      </c>
      <c r="D494" s="1110">
        <v>0</v>
      </c>
      <c r="E494" s="1110">
        <v>0</v>
      </c>
      <c r="F494" s="1110">
        <v>0</v>
      </c>
      <c r="G494" s="1110">
        <v>0</v>
      </c>
      <c r="H494" s="1094"/>
      <c r="I494" s="1094"/>
      <c r="J494" s="1094"/>
      <c r="K494" s="1094"/>
    </row>
    <row r="495" spans="1:11" ht="14.1" customHeight="1" x14ac:dyDescent="0.25">
      <c r="A495" s="1094"/>
      <c r="B495" s="1094"/>
      <c r="C495" s="1109" t="s">
        <v>1049</v>
      </c>
      <c r="D495" s="1110">
        <v>0</v>
      </c>
      <c r="E495" s="1110">
        <v>0</v>
      </c>
      <c r="F495" s="1110">
        <v>0</v>
      </c>
      <c r="G495" s="1110">
        <v>0</v>
      </c>
      <c r="H495" s="1094"/>
      <c r="I495" s="1094"/>
      <c r="J495" s="1094"/>
      <c r="K495" s="1094"/>
    </row>
    <row r="496" spans="1:11" ht="14.1" customHeight="1" x14ac:dyDescent="0.25">
      <c r="A496" s="1094"/>
      <c r="B496" s="1094"/>
      <c r="C496" s="1109" t="s">
        <v>1052</v>
      </c>
      <c r="D496" s="1110">
        <v>0</v>
      </c>
      <c r="E496" s="1110">
        <v>0</v>
      </c>
      <c r="F496" s="1110">
        <v>0</v>
      </c>
      <c r="G496" s="1110">
        <v>0</v>
      </c>
      <c r="H496" s="1094"/>
      <c r="I496" s="1094"/>
      <c r="J496" s="1094"/>
      <c r="K496" s="1094"/>
    </row>
    <row r="497" spans="1:11" ht="14.1" customHeight="1" x14ac:dyDescent="0.25">
      <c r="A497" s="1094"/>
      <c r="B497" s="1094"/>
      <c r="C497" s="1109" t="s">
        <v>1048</v>
      </c>
      <c r="D497" s="1110">
        <v>0</v>
      </c>
      <c r="E497" s="1110">
        <v>0</v>
      </c>
      <c r="F497" s="1110">
        <v>0</v>
      </c>
      <c r="G497" s="1110">
        <v>0</v>
      </c>
      <c r="H497" s="1094"/>
      <c r="I497" s="1094"/>
      <c r="J497" s="1094"/>
      <c r="K497" s="1094"/>
    </row>
    <row r="498" spans="1:11" ht="14.1" customHeight="1" x14ac:dyDescent="0.25">
      <c r="A498" s="1094"/>
      <c r="B498" s="1094"/>
      <c r="C498" s="1109" t="s">
        <v>1049</v>
      </c>
      <c r="D498" s="1110">
        <v>0</v>
      </c>
      <c r="E498" s="1110">
        <v>0</v>
      </c>
      <c r="F498" s="1110">
        <v>0</v>
      </c>
      <c r="G498" s="1110">
        <v>0</v>
      </c>
      <c r="H498" s="1094"/>
      <c r="I498" s="1094"/>
      <c r="J498" s="1094"/>
      <c r="K498" s="1094"/>
    </row>
    <row r="499" spans="1:11" ht="14.1" customHeight="1" x14ac:dyDescent="0.25">
      <c r="A499" s="1094"/>
      <c r="B499" s="1094"/>
      <c r="C499" s="1109" t="s">
        <v>1053</v>
      </c>
      <c r="D499" s="1110">
        <v>0</v>
      </c>
      <c r="E499" s="1110">
        <v>0</v>
      </c>
      <c r="F499" s="1110">
        <v>0</v>
      </c>
      <c r="G499" s="1110">
        <v>0</v>
      </c>
      <c r="H499" s="1094"/>
      <c r="I499" s="1094"/>
      <c r="J499" s="1094"/>
      <c r="K499" s="1094"/>
    </row>
    <row r="500" spans="1:11" ht="14.1" customHeight="1" x14ac:dyDescent="0.25">
      <c r="A500" s="1094"/>
      <c r="B500" s="1094"/>
      <c r="C500" s="1109" t="s">
        <v>1048</v>
      </c>
      <c r="D500" s="1110">
        <v>0</v>
      </c>
      <c r="E500" s="1110">
        <v>0</v>
      </c>
      <c r="F500" s="1110">
        <v>0</v>
      </c>
      <c r="G500" s="1110">
        <v>0</v>
      </c>
      <c r="H500" s="1094"/>
      <c r="I500" s="1094"/>
      <c r="J500" s="1094"/>
      <c r="K500" s="1094"/>
    </row>
    <row r="501" spans="1:11" ht="14.1" customHeight="1" x14ac:dyDescent="0.25">
      <c r="A501" s="1094"/>
      <c r="B501" s="1094"/>
      <c r="C501" s="1109" t="s">
        <v>1049</v>
      </c>
      <c r="D501" s="1110">
        <v>0</v>
      </c>
      <c r="E501" s="1110">
        <v>0</v>
      </c>
      <c r="F501" s="1110">
        <v>0</v>
      </c>
      <c r="G501" s="1110">
        <v>0</v>
      </c>
      <c r="H501" s="1094"/>
      <c r="I501" s="1094"/>
      <c r="J501" s="1094"/>
      <c r="K501" s="1094"/>
    </row>
    <row r="502" spans="1:11" ht="14.1" customHeight="1" x14ac:dyDescent="0.25">
      <c r="A502" s="1094"/>
      <c r="B502" s="1094"/>
      <c r="C502" s="1109" t="s">
        <v>1054</v>
      </c>
      <c r="D502" s="1110">
        <v>0</v>
      </c>
      <c r="E502" s="1110">
        <v>0</v>
      </c>
      <c r="F502" s="1110">
        <v>0</v>
      </c>
      <c r="G502" s="1110">
        <v>0</v>
      </c>
      <c r="H502" s="1094"/>
      <c r="I502" s="1094"/>
      <c r="J502" s="1094"/>
      <c r="K502" s="1094"/>
    </row>
    <row r="503" spans="1:11" ht="14.1" customHeight="1" x14ac:dyDescent="0.25">
      <c r="A503" s="1094"/>
      <c r="B503" s="1094"/>
      <c r="C503" s="1109" t="s">
        <v>1048</v>
      </c>
      <c r="D503" s="1110">
        <v>0</v>
      </c>
      <c r="E503" s="1110">
        <v>0</v>
      </c>
      <c r="F503" s="1110">
        <v>0</v>
      </c>
      <c r="G503" s="1110">
        <v>0</v>
      </c>
      <c r="H503" s="1094"/>
      <c r="I503" s="1094"/>
      <c r="J503" s="1094"/>
      <c r="K503" s="1094"/>
    </row>
    <row r="504" spans="1:11" ht="14.1" customHeight="1" x14ac:dyDescent="0.25">
      <c r="A504" s="1094"/>
      <c r="B504" s="1094"/>
      <c r="C504" s="1109" t="s">
        <v>1049</v>
      </c>
      <c r="D504" s="1110">
        <v>0</v>
      </c>
      <c r="E504" s="1110">
        <v>0</v>
      </c>
      <c r="F504" s="1110">
        <v>0</v>
      </c>
      <c r="G504" s="1110">
        <v>0</v>
      </c>
      <c r="H504" s="1094"/>
      <c r="I504" s="1094"/>
      <c r="J504" s="1094"/>
      <c r="K504" s="1094"/>
    </row>
    <row r="505" spans="1:11" ht="14.1" customHeight="1" x14ac:dyDescent="0.25">
      <c r="A505" s="1094"/>
      <c r="B505" s="1094"/>
      <c r="C505" s="1109" t="s">
        <v>1055</v>
      </c>
      <c r="D505" s="1110">
        <v>0</v>
      </c>
      <c r="E505" s="1110">
        <v>0</v>
      </c>
      <c r="F505" s="1110">
        <v>0</v>
      </c>
      <c r="G505" s="1110">
        <v>0</v>
      </c>
      <c r="H505" s="1094"/>
      <c r="I505" s="1094"/>
      <c r="J505" s="1094"/>
      <c r="K505" s="1094"/>
    </row>
    <row r="506" spans="1:11" ht="14.1" customHeight="1" x14ac:dyDescent="0.25">
      <c r="A506" s="1094"/>
      <c r="B506" s="1094"/>
      <c r="C506" s="1109" t="s">
        <v>1048</v>
      </c>
      <c r="D506" s="1110">
        <v>0</v>
      </c>
      <c r="E506" s="1110">
        <v>0</v>
      </c>
      <c r="F506" s="1110">
        <v>0</v>
      </c>
      <c r="G506" s="1110">
        <v>0</v>
      </c>
      <c r="H506" s="1094"/>
      <c r="I506" s="1094"/>
      <c r="J506" s="1094"/>
      <c r="K506" s="1094"/>
    </row>
    <row r="507" spans="1:11" ht="14.1" customHeight="1" x14ac:dyDescent="0.25">
      <c r="A507" s="1094"/>
      <c r="B507" s="1094"/>
      <c r="C507" s="1109" t="s">
        <v>1049</v>
      </c>
      <c r="D507" s="1110">
        <v>0</v>
      </c>
      <c r="E507" s="1110">
        <v>0</v>
      </c>
      <c r="F507" s="1110">
        <v>0</v>
      </c>
      <c r="G507" s="1110">
        <v>0</v>
      </c>
      <c r="H507" s="1094"/>
      <c r="I507" s="1094"/>
      <c r="J507" s="1094"/>
      <c r="K507" s="1094"/>
    </row>
    <row r="508" spans="1:11" ht="14.1" customHeight="1" x14ac:dyDescent="0.25">
      <c r="A508" s="1094"/>
      <c r="B508" s="1094"/>
      <c r="C508" s="1109" t="s">
        <v>1056</v>
      </c>
      <c r="D508" s="1110">
        <v>0</v>
      </c>
      <c r="E508" s="1110">
        <v>0</v>
      </c>
      <c r="F508" s="1110">
        <v>0</v>
      </c>
      <c r="G508" s="1110">
        <v>0</v>
      </c>
      <c r="H508" s="1094"/>
      <c r="I508" s="1094"/>
      <c r="J508" s="1094"/>
      <c r="K508" s="1094"/>
    </row>
    <row r="509" spans="1:11" ht="14.1" customHeight="1" x14ac:dyDescent="0.25">
      <c r="A509" s="1094"/>
      <c r="B509" s="1094"/>
      <c r="C509" s="1109" t="s">
        <v>1048</v>
      </c>
      <c r="D509" s="1110">
        <v>0</v>
      </c>
      <c r="E509" s="1110">
        <v>0</v>
      </c>
      <c r="F509" s="1110">
        <v>0</v>
      </c>
      <c r="G509" s="1110">
        <v>0</v>
      </c>
      <c r="H509" s="1094"/>
      <c r="I509" s="1094"/>
      <c r="J509" s="1094"/>
      <c r="K509" s="1094"/>
    </row>
    <row r="510" spans="1:11" ht="14.1" customHeight="1" x14ac:dyDescent="0.25">
      <c r="A510" s="1094"/>
      <c r="B510" s="1094"/>
      <c r="C510" s="1109" t="s">
        <v>1057</v>
      </c>
      <c r="D510" s="1110">
        <v>0</v>
      </c>
      <c r="E510" s="1110">
        <v>0</v>
      </c>
      <c r="F510" s="1110">
        <v>0</v>
      </c>
      <c r="G510" s="1110">
        <v>0</v>
      </c>
      <c r="H510" s="1094"/>
      <c r="I510" s="1094"/>
      <c r="J510" s="1094"/>
      <c r="K510" s="1094"/>
    </row>
    <row r="511" spans="1:11" ht="14.1" customHeight="1" x14ac:dyDescent="0.25">
      <c r="A511" s="1094"/>
      <c r="B511" s="1094"/>
      <c r="C511" s="1109" t="s">
        <v>1058</v>
      </c>
      <c r="D511" s="1110">
        <v>0</v>
      </c>
      <c r="E511" s="1110">
        <v>0</v>
      </c>
      <c r="F511" s="1110">
        <v>0</v>
      </c>
      <c r="G511" s="1110">
        <v>0</v>
      </c>
      <c r="H511" s="1094"/>
      <c r="I511" s="1094"/>
      <c r="J511" s="1094"/>
      <c r="K511" s="1094"/>
    </row>
    <row r="512" spans="1:11" ht="14.1" customHeight="1" x14ac:dyDescent="0.25">
      <c r="A512" s="1094"/>
      <c r="B512" s="1094"/>
      <c r="C512" s="1109" t="s">
        <v>1059</v>
      </c>
      <c r="D512" s="1110">
        <v>0</v>
      </c>
      <c r="E512" s="1110">
        <v>0</v>
      </c>
      <c r="F512" s="1110">
        <v>0</v>
      </c>
      <c r="G512" s="1110">
        <v>0</v>
      </c>
      <c r="H512" s="1094"/>
      <c r="I512" s="1094"/>
      <c r="J512" s="1094"/>
      <c r="K512" s="1094"/>
    </row>
    <row r="513" spans="1:11" ht="14.1" customHeight="1" x14ac:dyDescent="0.25">
      <c r="A513" s="1094"/>
      <c r="B513" s="1094"/>
      <c r="C513" s="1109" t="s">
        <v>1060</v>
      </c>
      <c r="D513" s="1110">
        <v>0</v>
      </c>
      <c r="E513" s="1110">
        <v>0</v>
      </c>
      <c r="F513" s="1110">
        <v>0</v>
      </c>
      <c r="G513" s="1110">
        <v>0</v>
      </c>
      <c r="H513" s="1094"/>
      <c r="I513" s="1094"/>
      <c r="J513" s="1094"/>
      <c r="K513" s="1094"/>
    </row>
    <row r="514" spans="1:11" ht="14.1" customHeight="1" x14ac:dyDescent="0.25">
      <c r="A514" s="1094"/>
      <c r="B514" s="1094"/>
      <c r="C514" s="1109" t="s">
        <v>1061</v>
      </c>
      <c r="D514" s="1110">
        <v>0</v>
      </c>
      <c r="E514" s="1110">
        <v>81935000</v>
      </c>
      <c r="F514" s="1110">
        <v>66315000</v>
      </c>
      <c r="G514" s="1110">
        <v>1200000</v>
      </c>
      <c r="H514" s="1094"/>
      <c r="I514" s="1094"/>
      <c r="J514" s="1094"/>
      <c r="K514" s="1094"/>
    </row>
    <row r="515" spans="1:11" ht="14.1" customHeight="1" x14ac:dyDescent="0.25">
      <c r="A515" s="1094"/>
      <c r="B515" s="1094"/>
      <c r="C515" s="1109" t="s">
        <v>1048</v>
      </c>
      <c r="D515" s="1110">
        <v>0</v>
      </c>
      <c r="E515" s="1110">
        <v>81935000</v>
      </c>
      <c r="F515" s="1110">
        <v>66315000</v>
      </c>
      <c r="G515" s="1110">
        <v>1200000</v>
      </c>
      <c r="H515" s="1094"/>
      <c r="I515" s="1094"/>
      <c r="J515" s="1094"/>
      <c r="K515" s="1094"/>
    </row>
    <row r="516" spans="1:11" ht="14.1" customHeight="1" x14ac:dyDescent="0.25">
      <c r="A516" s="1094"/>
      <c r="B516" s="1094"/>
      <c r="C516" s="1109" t="s">
        <v>1057</v>
      </c>
      <c r="D516" s="1110">
        <v>0</v>
      </c>
      <c r="E516" s="1110">
        <v>0</v>
      </c>
      <c r="F516" s="1110">
        <v>0</v>
      </c>
      <c r="G516" s="1110">
        <v>0</v>
      </c>
      <c r="H516" s="1094"/>
      <c r="I516" s="1094"/>
      <c r="J516" s="1094"/>
      <c r="K516" s="1094"/>
    </row>
    <row r="517" spans="1:11" ht="14.1" customHeight="1" x14ac:dyDescent="0.25">
      <c r="A517" s="1094"/>
      <c r="B517" s="1094"/>
      <c r="C517" s="1109" t="s">
        <v>1058</v>
      </c>
      <c r="D517" s="1110">
        <v>0</v>
      </c>
      <c r="E517" s="1110">
        <v>0</v>
      </c>
      <c r="F517" s="1110">
        <v>0</v>
      </c>
      <c r="G517" s="1110">
        <v>0</v>
      </c>
      <c r="H517" s="1094"/>
      <c r="I517" s="1094"/>
      <c r="J517" s="1094"/>
      <c r="K517" s="1094"/>
    </row>
    <row r="518" spans="1:11" ht="14.1" customHeight="1" x14ac:dyDescent="0.25">
      <c r="A518" s="1094"/>
      <c r="B518" s="1094"/>
      <c r="C518" s="1109" t="s">
        <v>1059</v>
      </c>
      <c r="D518" s="1110">
        <v>0</v>
      </c>
      <c r="E518" s="1110">
        <v>0</v>
      </c>
      <c r="F518" s="1110">
        <v>0</v>
      </c>
      <c r="G518" s="1110">
        <v>0</v>
      </c>
      <c r="H518" s="1094"/>
      <c r="I518" s="1094"/>
      <c r="J518" s="1094"/>
      <c r="K518" s="1094"/>
    </row>
    <row r="519" spans="1:11" ht="14.1" customHeight="1" x14ac:dyDescent="0.25">
      <c r="A519" s="1094"/>
      <c r="B519" s="1094"/>
      <c r="C519" s="1109" t="s">
        <v>1060</v>
      </c>
      <c r="D519" s="1110">
        <v>0</v>
      </c>
      <c r="E519" s="1110">
        <v>0</v>
      </c>
      <c r="F519" s="1110">
        <v>0</v>
      </c>
      <c r="G519" s="1110">
        <v>0</v>
      </c>
      <c r="H519" s="1094"/>
      <c r="I519" s="1094"/>
      <c r="J519" s="1094"/>
      <c r="K519" s="1094"/>
    </row>
    <row r="520" spans="1:11" ht="14.1" customHeight="1" x14ac:dyDescent="0.25">
      <c r="A520" s="1094"/>
      <c r="B520" s="1094"/>
      <c r="C520" s="1109" t="s">
        <v>1062</v>
      </c>
      <c r="D520" s="1110">
        <v>0</v>
      </c>
      <c r="E520" s="1110">
        <v>0</v>
      </c>
      <c r="F520" s="1110">
        <v>0</v>
      </c>
      <c r="G520" s="1110">
        <v>0</v>
      </c>
      <c r="H520" s="1094"/>
      <c r="I520" s="1094"/>
      <c r="J520" s="1094"/>
      <c r="K520" s="1094"/>
    </row>
    <row r="521" spans="1:11" ht="14.1" customHeight="1" x14ac:dyDescent="0.25">
      <c r="A521" s="1094"/>
      <c r="B521" s="1094"/>
      <c r="C521" s="1109" t="s">
        <v>1048</v>
      </c>
      <c r="D521" s="1110">
        <v>0</v>
      </c>
      <c r="E521" s="1110">
        <v>0</v>
      </c>
      <c r="F521" s="1110">
        <v>0</v>
      </c>
      <c r="G521" s="1110">
        <v>0</v>
      </c>
      <c r="H521" s="1094"/>
      <c r="I521" s="1094"/>
      <c r="J521" s="1094"/>
      <c r="K521" s="1094"/>
    </row>
    <row r="522" spans="1:11" ht="14.1" customHeight="1" x14ac:dyDescent="0.25">
      <c r="A522" s="1094"/>
      <c r="B522" s="1094"/>
      <c r="C522" s="1109" t="s">
        <v>1057</v>
      </c>
      <c r="D522" s="1110">
        <v>0</v>
      </c>
      <c r="E522" s="1110">
        <v>0</v>
      </c>
      <c r="F522" s="1110">
        <v>0</v>
      </c>
      <c r="G522" s="1110">
        <v>0</v>
      </c>
      <c r="H522" s="1094"/>
      <c r="I522" s="1094"/>
      <c r="J522" s="1094"/>
      <c r="K522" s="1094"/>
    </row>
    <row r="523" spans="1:11" ht="14.1" customHeight="1" x14ac:dyDescent="0.25">
      <c r="A523" s="1094"/>
      <c r="B523" s="1094"/>
      <c r="C523" s="1109" t="s">
        <v>1058</v>
      </c>
      <c r="D523" s="1110">
        <v>0</v>
      </c>
      <c r="E523" s="1110">
        <v>0</v>
      </c>
      <c r="F523" s="1110">
        <v>0</v>
      </c>
      <c r="G523" s="1110">
        <v>0</v>
      </c>
      <c r="H523" s="1094"/>
      <c r="I523" s="1094"/>
      <c r="J523" s="1094"/>
      <c r="K523" s="1094"/>
    </row>
    <row r="524" spans="1:11" ht="14.1" customHeight="1" x14ac:dyDescent="0.25">
      <c r="A524" s="1094"/>
      <c r="B524" s="1094"/>
      <c r="C524" s="1109" t="s">
        <v>1059</v>
      </c>
      <c r="D524" s="1110">
        <v>0</v>
      </c>
      <c r="E524" s="1110">
        <v>0</v>
      </c>
      <c r="F524" s="1110">
        <v>0</v>
      </c>
      <c r="G524" s="1110">
        <v>0</v>
      </c>
      <c r="H524" s="1094"/>
      <c r="I524" s="1094"/>
      <c r="J524" s="1094"/>
      <c r="K524" s="1094"/>
    </row>
    <row r="525" spans="1:11" ht="14.1" customHeight="1" x14ac:dyDescent="0.25">
      <c r="A525" s="1094"/>
      <c r="B525" s="1094"/>
      <c r="C525" s="1109" t="s">
        <v>1060</v>
      </c>
      <c r="D525" s="1110">
        <v>0</v>
      </c>
      <c r="E525" s="1110">
        <v>0</v>
      </c>
      <c r="F525" s="1110">
        <v>0</v>
      </c>
      <c r="G525" s="1110">
        <v>0</v>
      </c>
      <c r="H525" s="1094"/>
      <c r="I525" s="1094"/>
      <c r="J525" s="1094"/>
      <c r="K525" s="1094"/>
    </row>
    <row r="526" spans="1:11" ht="14.1" customHeight="1" x14ac:dyDescent="0.25">
      <c r="A526" s="1094"/>
      <c r="B526" s="1094"/>
      <c r="C526" s="1109" t="s">
        <v>1063</v>
      </c>
      <c r="D526" s="1110">
        <v>0</v>
      </c>
      <c r="E526" s="1110">
        <v>0</v>
      </c>
      <c r="F526" s="1110">
        <v>0</v>
      </c>
      <c r="G526" s="1110">
        <v>0</v>
      </c>
      <c r="H526" s="1094"/>
      <c r="I526" s="1094"/>
      <c r="J526" s="1094"/>
      <c r="K526" s="1094"/>
    </row>
    <row r="527" spans="1:11" ht="14.1" customHeight="1" x14ac:dyDescent="0.25">
      <c r="A527" s="1094"/>
      <c r="B527" s="1094"/>
      <c r="C527" s="1109" t="s">
        <v>1064</v>
      </c>
      <c r="D527" s="1110">
        <v>0</v>
      </c>
      <c r="E527" s="1110">
        <v>0</v>
      </c>
      <c r="F527" s="1110">
        <v>0</v>
      </c>
      <c r="G527" s="1110">
        <v>0</v>
      </c>
      <c r="H527" s="1094"/>
      <c r="I527" s="1094"/>
      <c r="J527" s="1094"/>
      <c r="K527" s="1094"/>
    </row>
    <row r="528" spans="1:11" ht="14.1" customHeight="1" x14ac:dyDescent="0.25">
      <c r="A528" s="1094"/>
      <c r="B528" s="1094"/>
      <c r="C528" s="1111" t="s">
        <v>572</v>
      </c>
      <c r="D528" s="1110">
        <v>0</v>
      </c>
      <c r="E528" s="1110">
        <v>81935000</v>
      </c>
      <c r="F528" s="1110">
        <v>66315000</v>
      </c>
      <c r="G528" s="1110">
        <v>1200000</v>
      </c>
      <c r="H528" s="1094"/>
      <c r="I528" s="1094"/>
      <c r="J528" s="1094"/>
      <c r="K528" s="1094"/>
    </row>
    <row r="529" spans="1:11" ht="14.1" customHeight="1" x14ac:dyDescent="0.25">
      <c r="A529" s="1094"/>
      <c r="B529" s="1094"/>
      <c r="C529" s="1102" t="s">
        <v>2602</v>
      </c>
      <c r="D529" s="1234" t="s">
        <v>2603</v>
      </c>
      <c r="E529" s="1235"/>
      <c r="F529" s="1235"/>
      <c r="G529" s="1235"/>
      <c r="H529" s="1094"/>
      <c r="I529" s="1094"/>
      <c r="J529" s="1094"/>
      <c r="K529" s="1094"/>
    </row>
    <row r="530" spans="1:11" ht="14.1" customHeight="1" x14ac:dyDescent="0.25">
      <c r="A530" s="1094"/>
      <c r="B530" s="1094"/>
      <c r="C530" s="1103" t="s">
        <v>1022</v>
      </c>
      <c r="D530" s="1232" t="s">
        <v>2604</v>
      </c>
      <c r="E530" s="1233"/>
      <c r="F530" s="1233"/>
      <c r="G530" s="1233"/>
      <c r="H530" s="1094"/>
      <c r="I530" s="1094"/>
      <c r="J530" s="1094"/>
      <c r="K530" s="1094"/>
    </row>
    <row r="531" spans="1:11" ht="14.1" customHeight="1" x14ac:dyDescent="0.25">
      <c r="A531" s="1094"/>
      <c r="B531" s="1094"/>
      <c r="C531" s="1104" t="s">
        <v>1024</v>
      </c>
      <c r="D531" s="1230" t="s">
        <v>2605</v>
      </c>
      <c r="E531" s="1231"/>
      <c r="F531" s="1231"/>
      <c r="G531" s="1231"/>
      <c r="H531" s="1094"/>
      <c r="I531" s="1094"/>
      <c r="J531" s="1094"/>
      <c r="K531" s="1094"/>
    </row>
    <row r="532" spans="1:11" ht="14.1" customHeight="1" x14ac:dyDescent="0.25">
      <c r="A532" s="1094"/>
      <c r="B532" s="1094"/>
      <c r="C532" s="1104" t="s">
        <v>31</v>
      </c>
      <c r="D532" s="1230" t="s">
        <v>318</v>
      </c>
      <c r="E532" s="1231"/>
      <c r="F532" s="1231"/>
      <c r="G532" s="1231"/>
      <c r="H532" s="1094"/>
      <c r="I532" s="1094"/>
      <c r="J532" s="1094"/>
      <c r="K532" s="1094"/>
    </row>
    <row r="533" spans="1:11" ht="15" customHeight="1" x14ac:dyDescent="0.25">
      <c r="A533" s="1094"/>
      <c r="B533" s="1094"/>
      <c r="C533" s="1105"/>
      <c r="D533" s="1106">
        <v>2024</v>
      </c>
      <c r="E533" s="1106">
        <v>2025</v>
      </c>
      <c r="F533" s="1106">
        <v>2026</v>
      </c>
      <c r="G533" s="1106">
        <v>2027</v>
      </c>
      <c r="H533" s="1094"/>
      <c r="I533" s="1094"/>
      <c r="J533" s="1094"/>
      <c r="K533" s="1094"/>
    </row>
    <row r="534" spans="1:11" ht="15" customHeight="1" x14ac:dyDescent="0.25">
      <c r="A534" s="1094"/>
      <c r="B534" s="1094"/>
      <c r="C534" s="1107"/>
      <c r="D534" s="1108" t="s">
        <v>13</v>
      </c>
      <c r="E534" s="1108" t="s">
        <v>14</v>
      </c>
      <c r="F534" s="1108" t="s">
        <v>14</v>
      </c>
      <c r="G534" s="1108" t="s">
        <v>14</v>
      </c>
      <c r="H534" s="1094"/>
      <c r="I534" s="1094"/>
      <c r="J534" s="1094"/>
      <c r="K534" s="1094"/>
    </row>
    <row r="535" spans="1:11" ht="14.1" customHeight="1" x14ac:dyDescent="0.25">
      <c r="A535" s="1094"/>
      <c r="B535" s="1094"/>
      <c r="C535" s="1097" t="s">
        <v>33</v>
      </c>
      <c r="D535" s="1101" t="s">
        <v>1039</v>
      </c>
      <c r="E535" s="1101" t="s">
        <v>1093</v>
      </c>
      <c r="F535" s="1101" t="s">
        <v>1039</v>
      </c>
      <c r="G535" s="1101" t="s">
        <v>1092</v>
      </c>
      <c r="H535" s="1094"/>
      <c r="I535" s="1094"/>
      <c r="J535" s="1094"/>
      <c r="K535" s="1094"/>
    </row>
    <row r="536" spans="1:11" ht="14.1" customHeight="1" x14ac:dyDescent="0.25">
      <c r="A536" s="1094"/>
      <c r="B536" s="1094"/>
      <c r="C536" s="1097" t="s">
        <v>1029</v>
      </c>
      <c r="D536" s="1101" t="s">
        <v>1039</v>
      </c>
      <c r="E536" s="1101" t="s">
        <v>1039</v>
      </c>
      <c r="F536" s="1101" t="s">
        <v>1039</v>
      </c>
      <c r="G536" s="1101" t="s">
        <v>2606</v>
      </c>
      <c r="H536" s="1094"/>
      <c r="I536" s="1094"/>
      <c r="J536" s="1094"/>
      <c r="K536" s="1094"/>
    </row>
    <row r="537" spans="1:11" ht="14.1" customHeight="1" x14ac:dyDescent="0.25">
      <c r="A537" s="1094"/>
      <c r="B537" s="1094"/>
      <c r="C537" s="1097" t="s">
        <v>1032</v>
      </c>
      <c r="D537" s="1101" t="s">
        <v>1039</v>
      </c>
      <c r="E537" s="1101" t="s">
        <v>1039</v>
      </c>
      <c r="F537" s="1101" t="s">
        <v>1039</v>
      </c>
      <c r="G537" s="1101" t="s">
        <v>2606</v>
      </c>
      <c r="H537" s="1094"/>
      <c r="I537" s="1094"/>
      <c r="J537" s="1094"/>
      <c r="K537" s="1094"/>
    </row>
    <row r="538" spans="1:11" ht="14.1" customHeight="1" x14ac:dyDescent="0.25">
      <c r="A538" s="1094"/>
      <c r="B538" s="1094"/>
      <c r="C538" s="1097" t="s">
        <v>1037</v>
      </c>
      <c r="D538" s="1101" t="s">
        <v>1038</v>
      </c>
      <c r="E538" s="1101" t="s">
        <v>1038</v>
      </c>
      <c r="F538" s="1101" t="s">
        <v>1083</v>
      </c>
      <c r="G538" s="1101" t="s">
        <v>1038</v>
      </c>
      <c r="H538" s="1094"/>
      <c r="I538" s="1094"/>
      <c r="J538" s="1094"/>
      <c r="K538" s="1094"/>
    </row>
    <row r="539" spans="1:11" ht="14.1" customHeight="1" x14ac:dyDescent="0.25">
      <c r="A539" s="1094"/>
      <c r="B539" s="1094"/>
      <c r="C539" s="1097" t="s">
        <v>1042</v>
      </c>
      <c r="D539" s="1101" t="s">
        <v>1038</v>
      </c>
      <c r="E539" s="1101" t="s">
        <v>1038</v>
      </c>
      <c r="F539" s="1101" t="s">
        <v>1038</v>
      </c>
      <c r="G539" s="1101" t="s">
        <v>1038</v>
      </c>
      <c r="H539" s="1094"/>
      <c r="I539" s="1094"/>
      <c r="J539" s="1094"/>
      <c r="K539" s="1094"/>
    </row>
    <row r="540" spans="1:11" ht="14.1" customHeight="1" x14ac:dyDescent="0.25">
      <c r="A540" s="1094"/>
      <c r="B540" s="1094"/>
      <c r="C540" s="1097" t="s">
        <v>39</v>
      </c>
      <c r="D540" s="1101" t="s">
        <v>1038</v>
      </c>
      <c r="E540" s="1101" t="s">
        <v>1038</v>
      </c>
      <c r="F540" s="1101" t="s">
        <v>1038</v>
      </c>
      <c r="G540" s="1101" t="s">
        <v>1038</v>
      </c>
      <c r="H540" s="1094"/>
      <c r="I540" s="1094"/>
      <c r="J540" s="1094"/>
      <c r="K540" s="1094"/>
    </row>
    <row r="541" spans="1:11" ht="14.1" customHeight="1" x14ac:dyDescent="0.25">
      <c r="A541" s="1094"/>
      <c r="B541" s="1094"/>
      <c r="C541" s="1228" t="s">
        <v>1046</v>
      </c>
      <c r="D541" s="1229"/>
      <c r="E541" s="1229"/>
      <c r="F541" s="1229"/>
      <c r="G541" s="1229"/>
      <c r="H541" s="1094"/>
      <c r="I541" s="1094"/>
      <c r="J541" s="1094"/>
      <c r="K541" s="1094"/>
    </row>
    <row r="542" spans="1:11" ht="14.1" customHeight="1" x14ac:dyDescent="0.25">
      <c r="A542" s="1094"/>
      <c r="B542" s="1094"/>
      <c r="C542" s="1105"/>
      <c r="D542" s="1106">
        <v>2024</v>
      </c>
      <c r="E542" s="1106">
        <v>2025</v>
      </c>
      <c r="F542" s="1106">
        <v>2026</v>
      </c>
      <c r="G542" s="1106">
        <v>2027</v>
      </c>
      <c r="H542" s="1094"/>
      <c r="I542" s="1094"/>
      <c r="J542" s="1094"/>
      <c r="K542" s="1094"/>
    </row>
    <row r="543" spans="1:11" ht="14.1" customHeight="1" x14ac:dyDescent="0.25">
      <c r="A543" s="1094"/>
      <c r="B543" s="1094"/>
      <c r="C543" s="1107"/>
      <c r="D543" s="1108" t="s">
        <v>13</v>
      </c>
      <c r="E543" s="1108" t="s">
        <v>14</v>
      </c>
      <c r="F543" s="1108" t="s">
        <v>14</v>
      </c>
      <c r="G543" s="1108" t="s">
        <v>14</v>
      </c>
      <c r="H543" s="1094"/>
      <c r="I543" s="1094"/>
      <c r="J543" s="1094"/>
      <c r="K543" s="1094"/>
    </row>
    <row r="544" spans="1:11" ht="14.1" customHeight="1" x14ac:dyDescent="0.25">
      <c r="A544" s="1094"/>
      <c r="B544" s="1094"/>
      <c r="C544" s="1109" t="s">
        <v>1047</v>
      </c>
      <c r="D544" s="1110">
        <v>0</v>
      </c>
      <c r="E544" s="1110">
        <v>0</v>
      </c>
      <c r="F544" s="1110">
        <v>0</v>
      </c>
      <c r="G544" s="1110">
        <v>0</v>
      </c>
      <c r="H544" s="1094"/>
      <c r="I544" s="1094"/>
      <c r="J544" s="1094"/>
      <c r="K544" s="1094"/>
    </row>
    <row r="545" spans="1:11" ht="14.1" customHeight="1" x14ac:dyDescent="0.25">
      <c r="A545" s="1094"/>
      <c r="B545" s="1094"/>
      <c r="C545" s="1109" t="s">
        <v>1048</v>
      </c>
      <c r="D545" s="1110">
        <v>0</v>
      </c>
      <c r="E545" s="1110">
        <v>0</v>
      </c>
      <c r="F545" s="1110">
        <v>0</v>
      </c>
      <c r="G545" s="1110">
        <v>0</v>
      </c>
      <c r="H545" s="1094"/>
      <c r="I545" s="1094"/>
      <c r="J545" s="1094"/>
      <c r="K545" s="1094"/>
    </row>
    <row r="546" spans="1:11" ht="14.1" customHeight="1" x14ac:dyDescent="0.25">
      <c r="A546" s="1094"/>
      <c r="B546" s="1094"/>
      <c r="C546" s="1109" t="s">
        <v>1049</v>
      </c>
      <c r="D546" s="1110">
        <v>0</v>
      </c>
      <c r="E546" s="1110">
        <v>0</v>
      </c>
      <c r="F546" s="1110">
        <v>0</v>
      </c>
      <c r="G546" s="1110">
        <v>0</v>
      </c>
      <c r="H546" s="1094"/>
      <c r="I546" s="1094"/>
      <c r="J546" s="1094"/>
      <c r="K546" s="1094"/>
    </row>
    <row r="547" spans="1:11" ht="14.1" customHeight="1" x14ac:dyDescent="0.25">
      <c r="A547" s="1094"/>
      <c r="B547" s="1094"/>
      <c r="C547" s="1109" t="s">
        <v>1050</v>
      </c>
      <c r="D547" s="1110">
        <v>0</v>
      </c>
      <c r="E547" s="1110">
        <v>0</v>
      </c>
      <c r="F547" s="1110">
        <v>0</v>
      </c>
      <c r="G547" s="1110">
        <v>0</v>
      </c>
      <c r="H547" s="1094"/>
      <c r="I547" s="1094"/>
      <c r="J547" s="1094"/>
      <c r="K547" s="1094"/>
    </row>
    <row r="548" spans="1:11" ht="14.1" customHeight="1" x14ac:dyDescent="0.25">
      <c r="A548" s="1094"/>
      <c r="B548" s="1094"/>
      <c r="C548" s="1109" t="s">
        <v>1048</v>
      </c>
      <c r="D548" s="1110">
        <v>0</v>
      </c>
      <c r="E548" s="1110">
        <v>0</v>
      </c>
      <c r="F548" s="1110">
        <v>0</v>
      </c>
      <c r="G548" s="1110">
        <v>0</v>
      </c>
      <c r="H548" s="1094"/>
      <c r="I548" s="1094"/>
      <c r="J548" s="1094"/>
      <c r="K548" s="1094"/>
    </row>
    <row r="549" spans="1:11" ht="14.1" customHeight="1" x14ac:dyDescent="0.25">
      <c r="A549" s="1094"/>
      <c r="B549" s="1094"/>
      <c r="C549" s="1109" t="s">
        <v>1049</v>
      </c>
      <c r="D549" s="1110">
        <v>0</v>
      </c>
      <c r="E549" s="1110">
        <v>0</v>
      </c>
      <c r="F549" s="1110">
        <v>0</v>
      </c>
      <c r="G549" s="1110">
        <v>0</v>
      </c>
      <c r="H549" s="1094"/>
      <c r="I549" s="1094"/>
      <c r="J549" s="1094"/>
      <c r="K549" s="1094"/>
    </row>
    <row r="550" spans="1:11" ht="14.1" customHeight="1" x14ac:dyDescent="0.25">
      <c r="A550" s="1094"/>
      <c r="B550" s="1094"/>
      <c r="C550" s="1109" t="s">
        <v>1051</v>
      </c>
      <c r="D550" s="1110">
        <v>0</v>
      </c>
      <c r="E550" s="1110">
        <v>0</v>
      </c>
      <c r="F550" s="1110">
        <v>0</v>
      </c>
      <c r="G550" s="1110">
        <v>0</v>
      </c>
      <c r="H550" s="1094"/>
      <c r="I550" s="1094"/>
      <c r="J550" s="1094"/>
      <c r="K550" s="1094"/>
    </row>
    <row r="551" spans="1:11" ht="14.1" customHeight="1" x14ac:dyDescent="0.25">
      <c r="A551" s="1094"/>
      <c r="B551" s="1094"/>
      <c r="C551" s="1109" t="s">
        <v>1048</v>
      </c>
      <c r="D551" s="1110">
        <v>0</v>
      </c>
      <c r="E551" s="1110">
        <v>0</v>
      </c>
      <c r="F551" s="1110">
        <v>0</v>
      </c>
      <c r="G551" s="1110">
        <v>0</v>
      </c>
      <c r="H551" s="1094"/>
      <c r="I551" s="1094"/>
      <c r="J551" s="1094"/>
      <c r="K551" s="1094"/>
    </row>
    <row r="552" spans="1:11" ht="14.1" customHeight="1" x14ac:dyDescent="0.25">
      <c r="A552" s="1094"/>
      <c r="B552" s="1094"/>
      <c r="C552" s="1109" t="s">
        <v>1049</v>
      </c>
      <c r="D552" s="1110">
        <v>0</v>
      </c>
      <c r="E552" s="1110">
        <v>0</v>
      </c>
      <c r="F552" s="1110">
        <v>0</v>
      </c>
      <c r="G552" s="1110">
        <v>0</v>
      </c>
      <c r="H552" s="1094"/>
      <c r="I552" s="1094"/>
      <c r="J552" s="1094"/>
      <c r="K552" s="1094"/>
    </row>
    <row r="553" spans="1:11" ht="14.1" customHeight="1" x14ac:dyDescent="0.25">
      <c r="A553" s="1094"/>
      <c r="B553" s="1094"/>
      <c r="C553" s="1109" t="s">
        <v>1052</v>
      </c>
      <c r="D553" s="1110">
        <v>0</v>
      </c>
      <c r="E553" s="1110">
        <v>0</v>
      </c>
      <c r="F553" s="1110">
        <v>0</v>
      </c>
      <c r="G553" s="1110">
        <v>0</v>
      </c>
      <c r="H553" s="1094"/>
      <c r="I553" s="1094"/>
      <c r="J553" s="1094"/>
      <c r="K553" s="1094"/>
    </row>
    <row r="554" spans="1:11" ht="14.1" customHeight="1" x14ac:dyDescent="0.25">
      <c r="A554" s="1094"/>
      <c r="B554" s="1094"/>
      <c r="C554" s="1109" t="s">
        <v>1048</v>
      </c>
      <c r="D554" s="1110">
        <v>0</v>
      </c>
      <c r="E554" s="1110">
        <v>0</v>
      </c>
      <c r="F554" s="1110">
        <v>0</v>
      </c>
      <c r="G554" s="1110">
        <v>0</v>
      </c>
      <c r="H554" s="1094"/>
      <c r="I554" s="1094"/>
      <c r="J554" s="1094"/>
      <c r="K554" s="1094"/>
    </row>
    <row r="555" spans="1:11" ht="14.1" customHeight="1" x14ac:dyDescent="0.25">
      <c r="A555" s="1094"/>
      <c r="B555" s="1094"/>
      <c r="C555" s="1109" t="s">
        <v>1049</v>
      </c>
      <c r="D555" s="1110">
        <v>0</v>
      </c>
      <c r="E555" s="1110">
        <v>0</v>
      </c>
      <c r="F555" s="1110">
        <v>0</v>
      </c>
      <c r="G555" s="1110">
        <v>0</v>
      </c>
      <c r="H555" s="1094"/>
      <c r="I555" s="1094"/>
      <c r="J555" s="1094"/>
      <c r="K555" s="1094"/>
    </row>
    <row r="556" spans="1:11" ht="14.1" customHeight="1" x14ac:dyDescent="0.25">
      <c r="A556" s="1094"/>
      <c r="B556" s="1094"/>
      <c r="C556" s="1109" t="s">
        <v>1053</v>
      </c>
      <c r="D556" s="1110">
        <v>0</v>
      </c>
      <c r="E556" s="1110">
        <v>0</v>
      </c>
      <c r="F556" s="1110">
        <v>0</v>
      </c>
      <c r="G556" s="1110">
        <v>0</v>
      </c>
      <c r="H556" s="1094"/>
      <c r="I556" s="1094"/>
      <c r="J556" s="1094"/>
      <c r="K556" s="1094"/>
    </row>
    <row r="557" spans="1:11" ht="14.1" customHeight="1" x14ac:dyDescent="0.25">
      <c r="A557" s="1094"/>
      <c r="B557" s="1094"/>
      <c r="C557" s="1109" t="s">
        <v>1048</v>
      </c>
      <c r="D557" s="1110">
        <v>0</v>
      </c>
      <c r="E557" s="1110">
        <v>0</v>
      </c>
      <c r="F557" s="1110">
        <v>0</v>
      </c>
      <c r="G557" s="1110">
        <v>0</v>
      </c>
      <c r="H557" s="1094"/>
      <c r="I557" s="1094"/>
      <c r="J557" s="1094"/>
      <c r="K557" s="1094"/>
    </row>
    <row r="558" spans="1:11" ht="14.1" customHeight="1" x14ac:dyDescent="0.25">
      <c r="A558" s="1094"/>
      <c r="B558" s="1094"/>
      <c r="C558" s="1109" t="s">
        <v>1049</v>
      </c>
      <c r="D558" s="1110">
        <v>0</v>
      </c>
      <c r="E558" s="1110">
        <v>0</v>
      </c>
      <c r="F558" s="1110">
        <v>0</v>
      </c>
      <c r="G558" s="1110">
        <v>0</v>
      </c>
      <c r="H558" s="1094"/>
      <c r="I558" s="1094"/>
      <c r="J558" s="1094"/>
      <c r="K558" s="1094"/>
    </row>
    <row r="559" spans="1:11" ht="14.1" customHeight="1" x14ac:dyDescent="0.25">
      <c r="A559" s="1094"/>
      <c r="B559" s="1094"/>
      <c r="C559" s="1109" t="s">
        <v>1054</v>
      </c>
      <c r="D559" s="1110">
        <v>0</v>
      </c>
      <c r="E559" s="1110">
        <v>0</v>
      </c>
      <c r="F559" s="1110">
        <v>0</v>
      </c>
      <c r="G559" s="1110">
        <v>0</v>
      </c>
      <c r="H559" s="1094"/>
      <c r="I559" s="1094"/>
      <c r="J559" s="1094"/>
      <c r="K559" s="1094"/>
    </row>
    <row r="560" spans="1:11" ht="14.1" customHeight="1" x14ac:dyDescent="0.25">
      <c r="A560" s="1094"/>
      <c r="B560" s="1094"/>
      <c r="C560" s="1109" t="s">
        <v>1048</v>
      </c>
      <c r="D560" s="1110">
        <v>0</v>
      </c>
      <c r="E560" s="1110">
        <v>0</v>
      </c>
      <c r="F560" s="1110">
        <v>0</v>
      </c>
      <c r="G560" s="1110">
        <v>0</v>
      </c>
      <c r="H560" s="1094"/>
      <c r="I560" s="1094"/>
      <c r="J560" s="1094"/>
      <c r="K560" s="1094"/>
    </row>
    <row r="561" spans="1:11" ht="14.1" customHeight="1" x14ac:dyDescent="0.25">
      <c r="A561" s="1094"/>
      <c r="B561" s="1094"/>
      <c r="C561" s="1109" t="s">
        <v>1049</v>
      </c>
      <c r="D561" s="1110">
        <v>0</v>
      </c>
      <c r="E561" s="1110">
        <v>0</v>
      </c>
      <c r="F561" s="1110">
        <v>0</v>
      </c>
      <c r="G561" s="1110">
        <v>0</v>
      </c>
      <c r="H561" s="1094"/>
      <c r="I561" s="1094"/>
      <c r="J561" s="1094"/>
      <c r="K561" s="1094"/>
    </row>
    <row r="562" spans="1:11" ht="14.1" customHeight="1" x14ac:dyDescent="0.25">
      <c r="A562" s="1094"/>
      <c r="B562" s="1094"/>
      <c r="C562" s="1109" t="s">
        <v>1055</v>
      </c>
      <c r="D562" s="1110">
        <v>0</v>
      </c>
      <c r="E562" s="1110">
        <v>0</v>
      </c>
      <c r="F562" s="1110">
        <v>0</v>
      </c>
      <c r="G562" s="1110">
        <v>0</v>
      </c>
      <c r="H562" s="1094"/>
      <c r="I562" s="1094"/>
      <c r="J562" s="1094"/>
      <c r="K562" s="1094"/>
    </row>
    <row r="563" spans="1:11" ht="14.1" customHeight="1" x14ac:dyDescent="0.25">
      <c r="A563" s="1094"/>
      <c r="B563" s="1094"/>
      <c r="C563" s="1109" t="s">
        <v>1048</v>
      </c>
      <c r="D563" s="1110">
        <v>0</v>
      </c>
      <c r="E563" s="1110">
        <v>0</v>
      </c>
      <c r="F563" s="1110">
        <v>0</v>
      </c>
      <c r="G563" s="1110">
        <v>0</v>
      </c>
      <c r="H563" s="1094"/>
      <c r="I563" s="1094"/>
      <c r="J563" s="1094"/>
      <c r="K563" s="1094"/>
    </row>
    <row r="564" spans="1:11" ht="14.1" customHeight="1" x14ac:dyDescent="0.25">
      <c r="A564" s="1094"/>
      <c r="B564" s="1094"/>
      <c r="C564" s="1109" t="s">
        <v>1049</v>
      </c>
      <c r="D564" s="1110">
        <v>0</v>
      </c>
      <c r="E564" s="1110">
        <v>0</v>
      </c>
      <c r="F564" s="1110">
        <v>0</v>
      </c>
      <c r="G564" s="1110">
        <v>0</v>
      </c>
      <c r="H564" s="1094"/>
      <c r="I564" s="1094"/>
      <c r="J564" s="1094"/>
      <c r="K564" s="1094"/>
    </row>
    <row r="565" spans="1:11" ht="14.1" customHeight="1" x14ac:dyDescent="0.25">
      <c r="A565" s="1094"/>
      <c r="B565" s="1094"/>
      <c r="C565" s="1109" t="s">
        <v>1056</v>
      </c>
      <c r="D565" s="1110">
        <v>0</v>
      </c>
      <c r="E565" s="1110">
        <v>0</v>
      </c>
      <c r="F565" s="1110">
        <v>0</v>
      </c>
      <c r="G565" s="1110">
        <v>0</v>
      </c>
      <c r="H565" s="1094"/>
      <c r="I565" s="1094"/>
      <c r="J565" s="1094"/>
      <c r="K565" s="1094"/>
    </row>
    <row r="566" spans="1:11" ht="14.1" customHeight="1" x14ac:dyDescent="0.25">
      <c r="A566" s="1094"/>
      <c r="B566" s="1094"/>
      <c r="C566" s="1109" t="s">
        <v>1048</v>
      </c>
      <c r="D566" s="1110">
        <v>0</v>
      </c>
      <c r="E566" s="1110">
        <v>0</v>
      </c>
      <c r="F566" s="1110">
        <v>0</v>
      </c>
      <c r="G566" s="1110">
        <v>0</v>
      </c>
      <c r="H566" s="1094"/>
      <c r="I566" s="1094"/>
      <c r="J566" s="1094"/>
      <c r="K566" s="1094"/>
    </row>
    <row r="567" spans="1:11" ht="14.1" customHeight="1" x14ac:dyDescent="0.25">
      <c r="A567" s="1094"/>
      <c r="B567" s="1094"/>
      <c r="C567" s="1109" t="s">
        <v>1057</v>
      </c>
      <c r="D567" s="1110">
        <v>0</v>
      </c>
      <c r="E567" s="1110">
        <v>0</v>
      </c>
      <c r="F567" s="1110">
        <v>0</v>
      </c>
      <c r="G567" s="1110">
        <v>0</v>
      </c>
      <c r="H567" s="1094"/>
      <c r="I567" s="1094"/>
      <c r="J567" s="1094"/>
      <c r="K567" s="1094"/>
    </row>
    <row r="568" spans="1:11" ht="14.1" customHeight="1" x14ac:dyDescent="0.25">
      <c r="A568" s="1094"/>
      <c r="B568" s="1094"/>
      <c r="C568" s="1109" t="s">
        <v>1058</v>
      </c>
      <c r="D568" s="1110">
        <v>0</v>
      </c>
      <c r="E568" s="1110">
        <v>0</v>
      </c>
      <c r="F568" s="1110">
        <v>0</v>
      </c>
      <c r="G568" s="1110">
        <v>0</v>
      </c>
      <c r="H568" s="1094"/>
      <c r="I568" s="1094"/>
      <c r="J568" s="1094"/>
      <c r="K568" s="1094"/>
    </row>
    <row r="569" spans="1:11" ht="14.1" customHeight="1" x14ac:dyDescent="0.25">
      <c r="A569" s="1094"/>
      <c r="B569" s="1094"/>
      <c r="C569" s="1109" t="s">
        <v>1059</v>
      </c>
      <c r="D569" s="1110">
        <v>0</v>
      </c>
      <c r="E569" s="1110">
        <v>0</v>
      </c>
      <c r="F569" s="1110">
        <v>0</v>
      </c>
      <c r="G569" s="1110">
        <v>0</v>
      </c>
      <c r="H569" s="1094"/>
      <c r="I569" s="1094"/>
      <c r="J569" s="1094"/>
      <c r="K569" s="1094"/>
    </row>
    <row r="570" spans="1:11" ht="14.1" customHeight="1" x14ac:dyDescent="0.25">
      <c r="A570" s="1094"/>
      <c r="B570" s="1094"/>
      <c r="C570" s="1109" t="s">
        <v>1060</v>
      </c>
      <c r="D570" s="1110">
        <v>0</v>
      </c>
      <c r="E570" s="1110">
        <v>0</v>
      </c>
      <c r="F570" s="1110">
        <v>0</v>
      </c>
      <c r="G570" s="1110">
        <v>0</v>
      </c>
      <c r="H570" s="1094"/>
      <c r="I570" s="1094"/>
      <c r="J570" s="1094"/>
      <c r="K570" s="1094"/>
    </row>
    <row r="571" spans="1:11" ht="14.1" customHeight="1" x14ac:dyDescent="0.25">
      <c r="A571" s="1094"/>
      <c r="B571" s="1094"/>
      <c r="C571" s="1109" t="s">
        <v>1061</v>
      </c>
      <c r="D571" s="1110">
        <v>0</v>
      </c>
      <c r="E571" s="1110">
        <v>0</v>
      </c>
      <c r="F571" s="1110">
        <v>0</v>
      </c>
      <c r="G571" s="1110">
        <v>73327000</v>
      </c>
      <c r="H571" s="1094"/>
      <c r="I571" s="1094"/>
      <c r="J571" s="1094"/>
      <c r="K571" s="1094"/>
    </row>
    <row r="572" spans="1:11" ht="14.1" customHeight="1" x14ac:dyDescent="0.25">
      <c r="A572" s="1094"/>
      <c r="B572" s="1094"/>
      <c r="C572" s="1109" t="s">
        <v>1048</v>
      </c>
      <c r="D572" s="1110">
        <v>0</v>
      </c>
      <c r="E572" s="1110">
        <v>0</v>
      </c>
      <c r="F572" s="1110">
        <v>0</v>
      </c>
      <c r="G572" s="1110">
        <v>73327000</v>
      </c>
      <c r="H572" s="1094"/>
      <c r="I572" s="1094"/>
      <c r="J572" s="1094"/>
      <c r="K572" s="1094"/>
    </row>
    <row r="573" spans="1:11" ht="14.1" customHeight="1" x14ac:dyDescent="0.25">
      <c r="A573" s="1094"/>
      <c r="B573" s="1094"/>
      <c r="C573" s="1109" t="s">
        <v>1057</v>
      </c>
      <c r="D573" s="1110">
        <v>0</v>
      </c>
      <c r="E573" s="1110">
        <v>0</v>
      </c>
      <c r="F573" s="1110">
        <v>0</v>
      </c>
      <c r="G573" s="1110">
        <v>0</v>
      </c>
      <c r="H573" s="1094"/>
      <c r="I573" s="1094"/>
      <c r="J573" s="1094"/>
      <c r="K573" s="1094"/>
    </row>
    <row r="574" spans="1:11" ht="14.1" customHeight="1" x14ac:dyDescent="0.25">
      <c r="A574" s="1094"/>
      <c r="B574" s="1094"/>
      <c r="C574" s="1109" t="s">
        <v>1058</v>
      </c>
      <c r="D574" s="1110">
        <v>0</v>
      </c>
      <c r="E574" s="1110">
        <v>0</v>
      </c>
      <c r="F574" s="1110">
        <v>0</v>
      </c>
      <c r="G574" s="1110">
        <v>0</v>
      </c>
      <c r="H574" s="1094"/>
      <c r="I574" s="1094"/>
      <c r="J574" s="1094"/>
      <c r="K574" s="1094"/>
    </row>
    <row r="575" spans="1:11" ht="14.1" customHeight="1" x14ac:dyDescent="0.25">
      <c r="A575" s="1094"/>
      <c r="B575" s="1094"/>
      <c r="C575" s="1109" t="s">
        <v>1059</v>
      </c>
      <c r="D575" s="1110">
        <v>0</v>
      </c>
      <c r="E575" s="1110">
        <v>0</v>
      </c>
      <c r="F575" s="1110">
        <v>0</v>
      </c>
      <c r="G575" s="1110">
        <v>0</v>
      </c>
      <c r="H575" s="1094"/>
      <c r="I575" s="1094"/>
      <c r="J575" s="1094"/>
      <c r="K575" s="1094"/>
    </row>
    <row r="576" spans="1:11" ht="14.1" customHeight="1" x14ac:dyDescent="0.25">
      <c r="A576" s="1094"/>
      <c r="B576" s="1094"/>
      <c r="C576" s="1109" t="s">
        <v>1060</v>
      </c>
      <c r="D576" s="1110">
        <v>0</v>
      </c>
      <c r="E576" s="1110">
        <v>0</v>
      </c>
      <c r="F576" s="1110">
        <v>0</v>
      </c>
      <c r="G576" s="1110">
        <v>0</v>
      </c>
      <c r="H576" s="1094"/>
      <c r="I576" s="1094"/>
      <c r="J576" s="1094"/>
      <c r="K576" s="1094"/>
    </row>
    <row r="577" spans="1:11" ht="14.1" customHeight="1" x14ac:dyDescent="0.25">
      <c r="A577" s="1094"/>
      <c r="B577" s="1094"/>
      <c r="C577" s="1109" t="s">
        <v>1062</v>
      </c>
      <c r="D577" s="1110">
        <v>0</v>
      </c>
      <c r="E577" s="1110">
        <v>0</v>
      </c>
      <c r="F577" s="1110">
        <v>0</v>
      </c>
      <c r="G577" s="1110">
        <v>0</v>
      </c>
      <c r="H577" s="1094"/>
      <c r="I577" s="1094"/>
      <c r="J577" s="1094"/>
      <c r="K577" s="1094"/>
    </row>
    <row r="578" spans="1:11" ht="14.1" customHeight="1" x14ac:dyDescent="0.25">
      <c r="A578" s="1094"/>
      <c r="B578" s="1094"/>
      <c r="C578" s="1109" t="s">
        <v>1048</v>
      </c>
      <c r="D578" s="1110">
        <v>0</v>
      </c>
      <c r="E578" s="1110">
        <v>0</v>
      </c>
      <c r="F578" s="1110">
        <v>0</v>
      </c>
      <c r="G578" s="1110">
        <v>0</v>
      </c>
      <c r="H578" s="1094"/>
      <c r="I578" s="1094"/>
      <c r="J578" s="1094"/>
      <c r="K578" s="1094"/>
    </row>
    <row r="579" spans="1:11" ht="14.1" customHeight="1" x14ac:dyDescent="0.25">
      <c r="A579" s="1094"/>
      <c r="B579" s="1094"/>
      <c r="C579" s="1109" t="s">
        <v>1057</v>
      </c>
      <c r="D579" s="1110">
        <v>0</v>
      </c>
      <c r="E579" s="1110">
        <v>0</v>
      </c>
      <c r="F579" s="1110">
        <v>0</v>
      </c>
      <c r="G579" s="1110">
        <v>0</v>
      </c>
      <c r="H579" s="1094"/>
      <c r="I579" s="1094"/>
      <c r="J579" s="1094"/>
      <c r="K579" s="1094"/>
    </row>
    <row r="580" spans="1:11" ht="14.1" customHeight="1" x14ac:dyDescent="0.25">
      <c r="A580" s="1094"/>
      <c r="B580" s="1094"/>
      <c r="C580" s="1109" t="s">
        <v>1058</v>
      </c>
      <c r="D580" s="1110">
        <v>0</v>
      </c>
      <c r="E580" s="1110">
        <v>0</v>
      </c>
      <c r="F580" s="1110">
        <v>0</v>
      </c>
      <c r="G580" s="1110">
        <v>0</v>
      </c>
      <c r="H580" s="1094"/>
      <c r="I580" s="1094"/>
      <c r="J580" s="1094"/>
      <c r="K580" s="1094"/>
    </row>
    <row r="581" spans="1:11" ht="14.1" customHeight="1" x14ac:dyDescent="0.25">
      <c r="A581" s="1094"/>
      <c r="B581" s="1094"/>
      <c r="C581" s="1109" t="s">
        <v>1059</v>
      </c>
      <c r="D581" s="1110">
        <v>0</v>
      </c>
      <c r="E581" s="1110">
        <v>0</v>
      </c>
      <c r="F581" s="1110">
        <v>0</v>
      </c>
      <c r="G581" s="1110">
        <v>0</v>
      </c>
      <c r="H581" s="1094"/>
      <c r="I581" s="1094"/>
      <c r="J581" s="1094"/>
      <c r="K581" s="1094"/>
    </row>
    <row r="582" spans="1:11" ht="14.1" customHeight="1" x14ac:dyDescent="0.25">
      <c r="A582" s="1094"/>
      <c r="B582" s="1094"/>
      <c r="C582" s="1109" t="s">
        <v>1060</v>
      </c>
      <c r="D582" s="1110">
        <v>0</v>
      </c>
      <c r="E582" s="1110">
        <v>0</v>
      </c>
      <c r="F582" s="1110">
        <v>0</v>
      </c>
      <c r="G582" s="1110">
        <v>0</v>
      </c>
      <c r="H582" s="1094"/>
      <c r="I582" s="1094"/>
      <c r="J582" s="1094"/>
      <c r="K582" s="1094"/>
    </row>
    <row r="583" spans="1:11" ht="14.1" customHeight="1" x14ac:dyDescent="0.25">
      <c r="A583" s="1094"/>
      <c r="B583" s="1094"/>
      <c r="C583" s="1109" t="s">
        <v>1063</v>
      </c>
      <c r="D583" s="1110">
        <v>0</v>
      </c>
      <c r="E583" s="1110">
        <v>0</v>
      </c>
      <c r="F583" s="1110">
        <v>0</v>
      </c>
      <c r="G583" s="1110">
        <v>0</v>
      </c>
      <c r="H583" s="1094"/>
      <c r="I583" s="1094"/>
      <c r="J583" s="1094"/>
      <c r="K583" s="1094"/>
    </row>
    <row r="584" spans="1:11" ht="14.1" customHeight="1" x14ac:dyDescent="0.25">
      <c r="A584" s="1094"/>
      <c r="B584" s="1094"/>
      <c r="C584" s="1109" t="s">
        <v>1064</v>
      </c>
      <c r="D584" s="1110">
        <v>0</v>
      </c>
      <c r="E584" s="1110">
        <v>0</v>
      </c>
      <c r="F584" s="1110">
        <v>0</v>
      </c>
      <c r="G584" s="1110">
        <v>0</v>
      </c>
      <c r="H584" s="1094"/>
      <c r="I584" s="1094"/>
      <c r="J584" s="1094"/>
      <c r="K584" s="1094"/>
    </row>
    <row r="585" spans="1:11" ht="14.1" customHeight="1" x14ac:dyDescent="0.25">
      <c r="A585" s="1094"/>
      <c r="B585" s="1094"/>
      <c r="C585" s="1111" t="s">
        <v>572</v>
      </c>
      <c r="D585" s="1110">
        <v>0</v>
      </c>
      <c r="E585" s="1110">
        <v>0</v>
      </c>
      <c r="F585" s="1110">
        <v>0</v>
      </c>
      <c r="G585" s="1110">
        <v>73327000</v>
      </c>
      <c r="H585" s="1094"/>
      <c r="I585" s="1094"/>
      <c r="J585" s="1094"/>
      <c r="K585" s="1094"/>
    </row>
    <row r="586" spans="1:11" ht="14.1" customHeight="1" x14ac:dyDescent="0.25">
      <c r="A586" s="1094"/>
      <c r="B586" s="1094"/>
      <c r="C586" s="1103" t="s">
        <v>1022</v>
      </c>
      <c r="D586" s="1232" t="s">
        <v>2607</v>
      </c>
      <c r="E586" s="1233"/>
      <c r="F586" s="1233"/>
      <c r="G586" s="1233"/>
      <c r="H586" s="1094"/>
      <c r="I586" s="1094"/>
      <c r="J586" s="1094"/>
      <c r="K586" s="1094"/>
    </row>
    <row r="587" spans="1:11" ht="14.1" customHeight="1" x14ac:dyDescent="0.25">
      <c r="A587" s="1094"/>
      <c r="B587" s="1094"/>
      <c r="C587" s="1104" t="s">
        <v>1024</v>
      </c>
      <c r="D587" s="1230" t="s">
        <v>1038</v>
      </c>
      <c r="E587" s="1231"/>
      <c r="F587" s="1231"/>
      <c r="G587" s="1231"/>
      <c r="H587" s="1094"/>
      <c r="I587" s="1094"/>
      <c r="J587" s="1094"/>
      <c r="K587" s="1094"/>
    </row>
    <row r="588" spans="1:11" ht="14.1" customHeight="1" x14ac:dyDescent="0.25">
      <c r="A588" s="1094"/>
      <c r="B588" s="1094"/>
      <c r="C588" s="1104" t="s">
        <v>31</v>
      </c>
      <c r="D588" s="1230" t="s">
        <v>318</v>
      </c>
      <c r="E588" s="1231"/>
      <c r="F588" s="1231"/>
      <c r="G588" s="1231"/>
      <c r="H588" s="1094"/>
      <c r="I588" s="1094"/>
      <c r="J588" s="1094"/>
      <c r="K588" s="1094"/>
    </row>
    <row r="589" spans="1:11" ht="15" customHeight="1" x14ac:dyDescent="0.25">
      <c r="A589" s="1094"/>
      <c r="B589" s="1094"/>
      <c r="C589" s="1105"/>
      <c r="D589" s="1106">
        <v>2024</v>
      </c>
      <c r="E589" s="1106">
        <v>2025</v>
      </c>
      <c r="F589" s="1106">
        <v>2026</v>
      </c>
      <c r="G589" s="1106">
        <v>2027</v>
      </c>
      <c r="H589" s="1094"/>
      <c r="I589" s="1094"/>
      <c r="J589" s="1094"/>
      <c r="K589" s="1094"/>
    </row>
    <row r="590" spans="1:11" ht="15" customHeight="1" x14ac:dyDescent="0.25">
      <c r="A590" s="1094"/>
      <c r="B590" s="1094"/>
      <c r="C590" s="1107"/>
      <c r="D590" s="1108" t="s">
        <v>13</v>
      </c>
      <c r="E590" s="1108" t="s">
        <v>14</v>
      </c>
      <c r="F590" s="1108" t="s">
        <v>14</v>
      </c>
      <c r="G590" s="1108" t="s">
        <v>14</v>
      </c>
      <c r="H590" s="1094"/>
      <c r="I590" s="1094"/>
      <c r="J590" s="1094"/>
      <c r="K590" s="1094"/>
    </row>
    <row r="591" spans="1:11" ht="14.1" customHeight="1" x14ac:dyDescent="0.25">
      <c r="A591" s="1094"/>
      <c r="B591" s="1094"/>
      <c r="C591" s="1097" t="s">
        <v>33</v>
      </c>
      <c r="D591" s="1101" t="s">
        <v>1039</v>
      </c>
      <c r="E591" s="1101" t="s">
        <v>1093</v>
      </c>
      <c r="F591" s="1101" t="s">
        <v>1094</v>
      </c>
      <c r="G591" s="1101" t="s">
        <v>1439</v>
      </c>
      <c r="H591" s="1094"/>
      <c r="I591" s="1094"/>
      <c r="J591" s="1094"/>
      <c r="K591" s="1094"/>
    </row>
    <row r="592" spans="1:11" ht="14.1" customHeight="1" x14ac:dyDescent="0.25">
      <c r="A592" s="1094"/>
      <c r="B592" s="1094"/>
      <c r="C592" s="1097" t="s">
        <v>1029</v>
      </c>
      <c r="D592" s="1101" t="s">
        <v>1039</v>
      </c>
      <c r="E592" s="1101" t="s">
        <v>1780</v>
      </c>
      <c r="F592" s="1101" t="s">
        <v>2081</v>
      </c>
      <c r="G592" s="1101" t="s">
        <v>2608</v>
      </c>
      <c r="H592" s="1094"/>
      <c r="I592" s="1094"/>
      <c r="J592" s="1094"/>
      <c r="K592" s="1094"/>
    </row>
    <row r="593" spans="1:11" ht="14.1" customHeight="1" x14ac:dyDescent="0.25">
      <c r="A593" s="1094"/>
      <c r="B593" s="1094"/>
      <c r="C593" s="1097" t="s">
        <v>1032</v>
      </c>
      <c r="D593" s="1101" t="s">
        <v>1039</v>
      </c>
      <c r="E593" s="1101" t="s">
        <v>1205</v>
      </c>
      <c r="F593" s="1101" t="s">
        <v>1214</v>
      </c>
      <c r="G593" s="1101" t="s">
        <v>2609</v>
      </c>
      <c r="H593" s="1094"/>
      <c r="I593" s="1094"/>
      <c r="J593" s="1094"/>
      <c r="K593" s="1094"/>
    </row>
    <row r="594" spans="1:11" ht="14.1" customHeight="1" x14ac:dyDescent="0.25">
      <c r="A594" s="1094"/>
      <c r="B594" s="1094"/>
      <c r="C594" s="1097" t="s">
        <v>1037</v>
      </c>
      <c r="D594" s="1101" t="s">
        <v>1038</v>
      </c>
      <c r="E594" s="1101" t="s">
        <v>1038</v>
      </c>
      <c r="F594" s="1101" t="s">
        <v>1296</v>
      </c>
      <c r="G594" s="1101" t="s">
        <v>1528</v>
      </c>
      <c r="H594" s="1094"/>
      <c r="I594" s="1094"/>
      <c r="J594" s="1094"/>
      <c r="K594" s="1094"/>
    </row>
    <row r="595" spans="1:11" ht="14.1" customHeight="1" x14ac:dyDescent="0.25">
      <c r="A595" s="1094"/>
      <c r="B595" s="1094"/>
      <c r="C595" s="1097" t="s">
        <v>1042</v>
      </c>
      <c r="D595" s="1101" t="s">
        <v>1038</v>
      </c>
      <c r="E595" s="1101" t="s">
        <v>1038</v>
      </c>
      <c r="F595" s="1101" t="s">
        <v>2610</v>
      </c>
      <c r="G595" s="1101" t="s">
        <v>2611</v>
      </c>
      <c r="H595" s="1094"/>
      <c r="I595" s="1094"/>
      <c r="J595" s="1094"/>
      <c r="K595" s="1094"/>
    </row>
    <row r="596" spans="1:11" ht="14.1" customHeight="1" x14ac:dyDescent="0.25">
      <c r="A596" s="1094"/>
      <c r="B596" s="1094"/>
      <c r="C596" s="1097" t="s">
        <v>39</v>
      </c>
      <c r="D596" s="1101" t="s">
        <v>1038</v>
      </c>
      <c r="E596" s="1101" t="s">
        <v>1038</v>
      </c>
      <c r="F596" s="1101" t="s">
        <v>2612</v>
      </c>
      <c r="G596" s="1101" t="s">
        <v>2613</v>
      </c>
      <c r="H596" s="1094"/>
      <c r="I596" s="1094"/>
      <c r="J596" s="1094"/>
      <c r="K596" s="1094"/>
    </row>
    <row r="597" spans="1:11" ht="14.1" customHeight="1" x14ac:dyDescent="0.25">
      <c r="A597" s="1094"/>
      <c r="B597" s="1094"/>
      <c r="C597" s="1228" t="s">
        <v>1046</v>
      </c>
      <c r="D597" s="1229"/>
      <c r="E597" s="1229"/>
      <c r="F597" s="1229"/>
      <c r="G597" s="1229"/>
      <c r="H597" s="1094"/>
      <c r="I597" s="1094"/>
      <c r="J597" s="1094"/>
      <c r="K597" s="1094"/>
    </row>
    <row r="598" spans="1:11" ht="14.1" customHeight="1" x14ac:dyDescent="0.25">
      <c r="A598" s="1094"/>
      <c r="B598" s="1094"/>
      <c r="C598" s="1105"/>
      <c r="D598" s="1106">
        <v>2024</v>
      </c>
      <c r="E598" s="1106">
        <v>2025</v>
      </c>
      <c r="F598" s="1106">
        <v>2026</v>
      </c>
      <c r="G598" s="1106">
        <v>2027</v>
      </c>
      <c r="H598" s="1094"/>
      <c r="I598" s="1094"/>
      <c r="J598" s="1094"/>
      <c r="K598" s="1094"/>
    </row>
    <row r="599" spans="1:11" ht="14.1" customHeight="1" x14ac:dyDescent="0.25">
      <c r="A599" s="1094"/>
      <c r="B599" s="1094"/>
      <c r="C599" s="1107"/>
      <c r="D599" s="1108" t="s">
        <v>13</v>
      </c>
      <c r="E599" s="1108" t="s">
        <v>14</v>
      </c>
      <c r="F599" s="1108" t="s">
        <v>14</v>
      </c>
      <c r="G599" s="1108" t="s">
        <v>14</v>
      </c>
      <c r="H599" s="1094"/>
      <c r="I599" s="1094"/>
      <c r="J599" s="1094"/>
      <c r="K599" s="1094"/>
    </row>
    <row r="600" spans="1:11" ht="14.1" customHeight="1" x14ac:dyDescent="0.25">
      <c r="A600" s="1094"/>
      <c r="B600" s="1094"/>
      <c r="C600" s="1109" t="s">
        <v>1047</v>
      </c>
      <c r="D600" s="1110">
        <v>0</v>
      </c>
      <c r="E600" s="1110">
        <v>0</v>
      </c>
      <c r="F600" s="1110">
        <v>0</v>
      </c>
      <c r="G600" s="1110">
        <v>0</v>
      </c>
      <c r="H600" s="1094"/>
      <c r="I600" s="1094"/>
      <c r="J600" s="1094"/>
      <c r="K600" s="1094"/>
    </row>
    <row r="601" spans="1:11" ht="14.1" customHeight="1" x14ac:dyDescent="0.25">
      <c r="A601" s="1094"/>
      <c r="B601" s="1094"/>
      <c r="C601" s="1109" t="s">
        <v>1048</v>
      </c>
      <c r="D601" s="1110">
        <v>0</v>
      </c>
      <c r="E601" s="1110">
        <v>0</v>
      </c>
      <c r="F601" s="1110">
        <v>0</v>
      </c>
      <c r="G601" s="1110">
        <v>0</v>
      </c>
      <c r="H601" s="1094"/>
      <c r="I601" s="1094"/>
      <c r="J601" s="1094"/>
      <c r="K601" s="1094"/>
    </row>
    <row r="602" spans="1:11" ht="14.1" customHeight="1" x14ac:dyDescent="0.25">
      <c r="A602" s="1094"/>
      <c r="B602" s="1094"/>
      <c r="C602" s="1109" t="s">
        <v>1049</v>
      </c>
      <c r="D602" s="1110">
        <v>0</v>
      </c>
      <c r="E602" s="1110">
        <v>0</v>
      </c>
      <c r="F602" s="1110">
        <v>0</v>
      </c>
      <c r="G602" s="1110">
        <v>0</v>
      </c>
      <c r="H602" s="1094"/>
      <c r="I602" s="1094"/>
      <c r="J602" s="1094"/>
      <c r="K602" s="1094"/>
    </row>
    <row r="603" spans="1:11" ht="14.1" customHeight="1" x14ac:dyDescent="0.25">
      <c r="A603" s="1094"/>
      <c r="B603" s="1094"/>
      <c r="C603" s="1109" t="s">
        <v>1050</v>
      </c>
      <c r="D603" s="1110">
        <v>0</v>
      </c>
      <c r="E603" s="1110">
        <v>0</v>
      </c>
      <c r="F603" s="1110">
        <v>0</v>
      </c>
      <c r="G603" s="1110">
        <v>0</v>
      </c>
      <c r="H603" s="1094"/>
      <c r="I603" s="1094"/>
      <c r="J603" s="1094"/>
      <c r="K603" s="1094"/>
    </row>
    <row r="604" spans="1:11" ht="14.1" customHeight="1" x14ac:dyDescent="0.25">
      <c r="A604" s="1094"/>
      <c r="B604" s="1094"/>
      <c r="C604" s="1109" t="s">
        <v>1048</v>
      </c>
      <c r="D604" s="1110">
        <v>0</v>
      </c>
      <c r="E604" s="1110">
        <v>0</v>
      </c>
      <c r="F604" s="1110">
        <v>0</v>
      </c>
      <c r="G604" s="1110">
        <v>0</v>
      </c>
      <c r="H604" s="1094"/>
      <c r="I604" s="1094"/>
      <c r="J604" s="1094"/>
      <c r="K604" s="1094"/>
    </row>
    <row r="605" spans="1:11" ht="14.1" customHeight="1" x14ac:dyDescent="0.25">
      <c r="A605" s="1094"/>
      <c r="B605" s="1094"/>
      <c r="C605" s="1109" t="s">
        <v>1049</v>
      </c>
      <c r="D605" s="1110">
        <v>0</v>
      </c>
      <c r="E605" s="1110">
        <v>0</v>
      </c>
      <c r="F605" s="1110">
        <v>0</v>
      </c>
      <c r="G605" s="1110">
        <v>0</v>
      </c>
      <c r="H605" s="1094"/>
      <c r="I605" s="1094"/>
      <c r="J605" s="1094"/>
      <c r="K605" s="1094"/>
    </row>
    <row r="606" spans="1:11" ht="14.1" customHeight="1" x14ac:dyDescent="0.25">
      <c r="A606" s="1094"/>
      <c r="B606" s="1094"/>
      <c r="C606" s="1109" t="s">
        <v>1051</v>
      </c>
      <c r="D606" s="1110">
        <v>0</v>
      </c>
      <c r="E606" s="1110">
        <v>0</v>
      </c>
      <c r="F606" s="1110">
        <v>0</v>
      </c>
      <c r="G606" s="1110">
        <v>0</v>
      </c>
      <c r="H606" s="1094"/>
      <c r="I606" s="1094"/>
      <c r="J606" s="1094"/>
      <c r="K606" s="1094"/>
    </row>
    <row r="607" spans="1:11" ht="14.1" customHeight="1" x14ac:dyDescent="0.25">
      <c r="A607" s="1094"/>
      <c r="B607" s="1094"/>
      <c r="C607" s="1109" t="s">
        <v>1048</v>
      </c>
      <c r="D607" s="1110">
        <v>0</v>
      </c>
      <c r="E607" s="1110">
        <v>0</v>
      </c>
      <c r="F607" s="1110">
        <v>0</v>
      </c>
      <c r="G607" s="1110">
        <v>0</v>
      </c>
      <c r="H607" s="1094"/>
      <c r="I607" s="1094"/>
      <c r="J607" s="1094"/>
      <c r="K607" s="1094"/>
    </row>
    <row r="608" spans="1:11" ht="14.1" customHeight="1" x14ac:dyDescent="0.25">
      <c r="A608" s="1094"/>
      <c r="B608" s="1094"/>
      <c r="C608" s="1109" t="s">
        <v>1049</v>
      </c>
      <c r="D608" s="1110">
        <v>0</v>
      </c>
      <c r="E608" s="1110">
        <v>0</v>
      </c>
      <c r="F608" s="1110">
        <v>0</v>
      </c>
      <c r="G608" s="1110">
        <v>0</v>
      </c>
      <c r="H608" s="1094"/>
      <c r="I608" s="1094"/>
      <c r="J608" s="1094"/>
      <c r="K608" s="1094"/>
    </row>
    <row r="609" spans="1:11" ht="14.1" customHeight="1" x14ac:dyDescent="0.25">
      <c r="A609" s="1094"/>
      <c r="B609" s="1094"/>
      <c r="C609" s="1109" t="s">
        <v>1052</v>
      </c>
      <c r="D609" s="1110">
        <v>0</v>
      </c>
      <c r="E609" s="1110">
        <v>0</v>
      </c>
      <c r="F609" s="1110">
        <v>0</v>
      </c>
      <c r="G609" s="1110">
        <v>0</v>
      </c>
      <c r="H609" s="1094"/>
      <c r="I609" s="1094"/>
      <c r="J609" s="1094"/>
      <c r="K609" s="1094"/>
    </row>
    <row r="610" spans="1:11" ht="14.1" customHeight="1" x14ac:dyDescent="0.25">
      <c r="A610" s="1094"/>
      <c r="B610" s="1094"/>
      <c r="C610" s="1109" t="s">
        <v>1048</v>
      </c>
      <c r="D610" s="1110">
        <v>0</v>
      </c>
      <c r="E610" s="1110">
        <v>0</v>
      </c>
      <c r="F610" s="1110">
        <v>0</v>
      </c>
      <c r="G610" s="1110">
        <v>0</v>
      </c>
      <c r="H610" s="1094"/>
      <c r="I610" s="1094"/>
      <c r="J610" s="1094"/>
      <c r="K610" s="1094"/>
    </row>
    <row r="611" spans="1:11" ht="14.1" customHeight="1" x14ac:dyDescent="0.25">
      <c r="A611" s="1094"/>
      <c r="B611" s="1094"/>
      <c r="C611" s="1109" t="s">
        <v>1049</v>
      </c>
      <c r="D611" s="1110">
        <v>0</v>
      </c>
      <c r="E611" s="1110">
        <v>0</v>
      </c>
      <c r="F611" s="1110">
        <v>0</v>
      </c>
      <c r="G611" s="1110">
        <v>0</v>
      </c>
      <c r="H611" s="1094"/>
      <c r="I611" s="1094"/>
      <c r="J611" s="1094"/>
      <c r="K611" s="1094"/>
    </row>
    <row r="612" spans="1:11" ht="14.1" customHeight="1" x14ac:dyDescent="0.25">
      <c r="A612" s="1094"/>
      <c r="B612" s="1094"/>
      <c r="C612" s="1109" t="s">
        <v>1053</v>
      </c>
      <c r="D612" s="1110">
        <v>0</v>
      </c>
      <c r="E612" s="1110">
        <v>0</v>
      </c>
      <c r="F612" s="1110">
        <v>0</v>
      </c>
      <c r="G612" s="1110">
        <v>0</v>
      </c>
      <c r="H612" s="1094"/>
      <c r="I612" s="1094"/>
      <c r="J612" s="1094"/>
      <c r="K612" s="1094"/>
    </row>
    <row r="613" spans="1:11" ht="14.1" customHeight="1" x14ac:dyDescent="0.25">
      <c r="A613" s="1094"/>
      <c r="B613" s="1094"/>
      <c r="C613" s="1109" t="s">
        <v>1048</v>
      </c>
      <c r="D613" s="1110">
        <v>0</v>
      </c>
      <c r="E613" s="1110">
        <v>0</v>
      </c>
      <c r="F613" s="1110">
        <v>0</v>
      </c>
      <c r="G613" s="1110">
        <v>0</v>
      </c>
      <c r="H613" s="1094"/>
      <c r="I613" s="1094"/>
      <c r="J613" s="1094"/>
      <c r="K613" s="1094"/>
    </row>
    <row r="614" spans="1:11" ht="14.1" customHeight="1" x14ac:dyDescent="0.25">
      <c r="A614" s="1094"/>
      <c r="B614" s="1094"/>
      <c r="C614" s="1109" t="s">
        <v>1049</v>
      </c>
      <c r="D614" s="1110">
        <v>0</v>
      </c>
      <c r="E614" s="1110">
        <v>0</v>
      </c>
      <c r="F614" s="1110">
        <v>0</v>
      </c>
      <c r="G614" s="1110">
        <v>0</v>
      </c>
      <c r="H614" s="1094"/>
      <c r="I614" s="1094"/>
      <c r="J614" s="1094"/>
      <c r="K614" s="1094"/>
    </row>
    <row r="615" spans="1:11" ht="14.1" customHeight="1" x14ac:dyDescent="0.25">
      <c r="A615" s="1094"/>
      <c r="B615" s="1094"/>
      <c r="C615" s="1109" t="s">
        <v>1054</v>
      </c>
      <c r="D615" s="1110">
        <v>0</v>
      </c>
      <c r="E615" s="1110">
        <v>0</v>
      </c>
      <c r="F615" s="1110">
        <v>0</v>
      </c>
      <c r="G615" s="1110">
        <v>0</v>
      </c>
      <c r="H615" s="1094"/>
      <c r="I615" s="1094"/>
      <c r="J615" s="1094"/>
      <c r="K615" s="1094"/>
    </row>
    <row r="616" spans="1:11" ht="14.1" customHeight="1" x14ac:dyDescent="0.25">
      <c r="A616" s="1094"/>
      <c r="B616" s="1094"/>
      <c r="C616" s="1109" t="s">
        <v>1048</v>
      </c>
      <c r="D616" s="1110">
        <v>0</v>
      </c>
      <c r="E616" s="1110">
        <v>0</v>
      </c>
      <c r="F616" s="1110">
        <v>0</v>
      </c>
      <c r="G616" s="1110">
        <v>0</v>
      </c>
      <c r="H616" s="1094"/>
      <c r="I616" s="1094"/>
      <c r="J616" s="1094"/>
      <c r="K616" s="1094"/>
    </row>
    <row r="617" spans="1:11" ht="14.1" customHeight="1" x14ac:dyDescent="0.25">
      <c r="A617" s="1094"/>
      <c r="B617" s="1094"/>
      <c r="C617" s="1109" t="s">
        <v>1049</v>
      </c>
      <c r="D617" s="1110">
        <v>0</v>
      </c>
      <c r="E617" s="1110">
        <v>0</v>
      </c>
      <c r="F617" s="1110">
        <v>0</v>
      </c>
      <c r="G617" s="1110">
        <v>0</v>
      </c>
      <c r="H617" s="1094"/>
      <c r="I617" s="1094"/>
      <c r="J617" s="1094"/>
      <c r="K617" s="1094"/>
    </row>
    <row r="618" spans="1:11" ht="14.1" customHeight="1" x14ac:dyDescent="0.25">
      <c r="A618" s="1094"/>
      <c r="B618" s="1094"/>
      <c r="C618" s="1109" t="s">
        <v>1055</v>
      </c>
      <c r="D618" s="1110">
        <v>0</v>
      </c>
      <c r="E618" s="1110">
        <v>0</v>
      </c>
      <c r="F618" s="1110">
        <v>0</v>
      </c>
      <c r="G618" s="1110">
        <v>0</v>
      </c>
      <c r="H618" s="1094"/>
      <c r="I618" s="1094"/>
      <c r="J618" s="1094"/>
      <c r="K618" s="1094"/>
    </row>
    <row r="619" spans="1:11" ht="14.1" customHeight="1" x14ac:dyDescent="0.25">
      <c r="A619" s="1094"/>
      <c r="B619" s="1094"/>
      <c r="C619" s="1109" t="s">
        <v>1048</v>
      </c>
      <c r="D619" s="1110">
        <v>0</v>
      </c>
      <c r="E619" s="1110">
        <v>0</v>
      </c>
      <c r="F619" s="1110">
        <v>0</v>
      </c>
      <c r="G619" s="1110">
        <v>0</v>
      </c>
      <c r="H619" s="1094"/>
      <c r="I619" s="1094"/>
      <c r="J619" s="1094"/>
      <c r="K619" s="1094"/>
    </row>
    <row r="620" spans="1:11" ht="14.1" customHeight="1" x14ac:dyDescent="0.25">
      <c r="A620" s="1094"/>
      <c r="B620" s="1094"/>
      <c r="C620" s="1109" t="s">
        <v>1049</v>
      </c>
      <c r="D620" s="1110">
        <v>0</v>
      </c>
      <c r="E620" s="1110">
        <v>0</v>
      </c>
      <c r="F620" s="1110">
        <v>0</v>
      </c>
      <c r="G620" s="1110">
        <v>0</v>
      </c>
      <c r="H620" s="1094"/>
      <c r="I620" s="1094"/>
      <c r="J620" s="1094"/>
      <c r="K620" s="1094"/>
    </row>
    <row r="621" spans="1:11" ht="14.1" customHeight="1" x14ac:dyDescent="0.25">
      <c r="A621" s="1094"/>
      <c r="B621" s="1094"/>
      <c r="C621" s="1109" t="s">
        <v>1056</v>
      </c>
      <c r="D621" s="1110">
        <v>0</v>
      </c>
      <c r="E621" s="1110">
        <v>1500000</v>
      </c>
      <c r="F621" s="1110">
        <v>5000000</v>
      </c>
      <c r="G621" s="1110">
        <v>22000000</v>
      </c>
      <c r="H621" s="1094"/>
      <c r="I621" s="1094"/>
      <c r="J621" s="1094"/>
      <c r="K621" s="1094"/>
    </row>
    <row r="622" spans="1:11" ht="14.1" customHeight="1" x14ac:dyDescent="0.25">
      <c r="A622" s="1094"/>
      <c r="B622" s="1094"/>
      <c r="C622" s="1109" t="s">
        <v>1048</v>
      </c>
      <c r="D622" s="1110">
        <v>0</v>
      </c>
      <c r="E622" s="1110">
        <v>1500000</v>
      </c>
      <c r="F622" s="1110">
        <v>5000000</v>
      </c>
      <c r="G622" s="1110">
        <v>22000000</v>
      </c>
      <c r="H622" s="1094"/>
      <c r="I622" s="1094"/>
      <c r="J622" s="1094"/>
      <c r="K622" s="1094"/>
    </row>
    <row r="623" spans="1:11" ht="14.1" customHeight="1" x14ac:dyDescent="0.25">
      <c r="A623" s="1094"/>
      <c r="B623" s="1094"/>
      <c r="C623" s="1109" t="s">
        <v>1057</v>
      </c>
      <c r="D623" s="1110">
        <v>0</v>
      </c>
      <c r="E623" s="1110">
        <v>0</v>
      </c>
      <c r="F623" s="1110">
        <v>0</v>
      </c>
      <c r="G623" s="1110">
        <v>0</v>
      </c>
      <c r="H623" s="1094"/>
      <c r="I623" s="1094"/>
      <c r="J623" s="1094"/>
      <c r="K623" s="1094"/>
    </row>
    <row r="624" spans="1:11" ht="14.1" customHeight="1" x14ac:dyDescent="0.25">
      <c r="A624" s="1094"/>
      <c r="B624" s="1094"/>
      <c r="C624" s="1109" t="s">
        <v>1058</v>
      </c>
      <c r="D624" s="1110">
        <v>0</v>
      </c>
      <c r="E624" s="1110">
        <v>0</v>
      </c>
      <c r="F624" s="1110">
        <v>0</v>
      </c>
      <c r="G624" s="1110">
        <v>0</v>
      </c>
      <c r="H624" s="1094"/>
      <c r="I624" s="1094"/>
      <c r="J624" s="1094"/>
      <c r="K624" s="1094"/>
    </row>
    <row r="625" spans="1:11" ht="14.1" customHeight="1" x14ac:dyDescent="0.25">
      <c r="A625" s="1094"/>
      <c r="B625" s="1094"/>
      <c r="C625" s="1109" t="s">
        <v>1059</v>
      </c>
      <c r="D625" s="1110">
        <v>0</v>
      </c>
      <c r="E625" s="1110">
        <v>0</v>
      </c>
      <c r="F625" s="1110">
        <v>0</v>
      </c>
      <c r="G625" s="1110">
        <v>0</v>
      </c>
      <c r="H625" s="1094"/>
      <c r="I625" s="1094"/>
      <c r="J625" s="1094"/>
      <c r="K625" s="1094"/>
    </row>
    <row r="626" spans="1:11" ht="14.1" customHeight="1" x14ac:dyDescent="0.25">
      <c r="A626" s="1094"/>
      <c r="B626" s="1094"/>
      <c r="C626" s="1109" t="s">
        <v>1060</v>
      </c>
      <c r="D626" s="1110">
        <v>0</v>
      </c>
      <c r="E626" s="1110">
        <v>0</v>
      </c>
      <c r="F626" s="1110">
        <v>0</v>
      </c>
      <c r="G626" s="1110">
        <v>0</v>
      </c>
      <c r="H626" s="1094"/>
      <c r="I626" s="1094"/>
      <c r="J626" s="1094"/>
      <c r="K626" s="1094"/>
    </row>
    <row r="627" spans="1:11" ht="14.1" customHeight="1" x14ac:dyDescent="0.25">
      <c r="A627" s="1094"/>
      <c r="B627" s="1094"/>
      <c r="C627" s="1109" t="s">
        <v>1061</v>
      </c>
      <c r="D627" s="1110">
        <v>0</v>
      </c>
      <c r="E627" s="1110">
        <v>0</v>
      </c>
      <c r="F627" s="1110">
        <v>0</v>
      </c>
      <c r="G627" s="1110">
        <v>0</v>
      </c>
      <c r="H627" s="1094"/>
      <c r="I627" s="1094"/>
      <c r="J627" s="1094"/>
      <c r="K627" s="1094"/>
    </row>
    <row r="628" spans="1:11" ht="14.1" customHeight="1" x14ac:dyDescent="0.25">
      <c r="A628" s="1094"/>
      <c r="B628" s="1094"/>
      <c r="C628" s="1109" t="s">
        <v>1048</v>
      </c>
      <c r="D628" s="1110">
        <v>0</v>
      </c>
      <c r="E628" s="1110">
        <v>0</v>
      </c>
      <c r="F628" s="1110">
        <v>0</v>
      </c>
      <c r="G628" s="1110">
        <v>0</v>
      </c>
      <c r="H628" s="1094"/>
      <c r="I628" s="1094"/>
      <c r="J628" s="1094"/>
      <c r="K628" s="1094"/>
    </row>
    <row r="629" spans="1:11" ht="14.1" customHeight="1" x14ac:dyDescent="0.25">
      <c r="A629" s="1094"/>
      <c r="B629" s="1094"/>
      <c r="C629" s="1109" t="s">
        <v>1057</v>
      </c>
      <c r="D629" s="1110">
        <v>0</v>
      </c>
      <c r="E629" s="1110">
        <v>0</v>
      </c>
      <c r="F629" s="1110">
        <v>0</v>
      </c>
      <c r="G629" s="1110">
        <v>0</v>
      </c>
      <c r="H629" s="1094"/>
      <c r="I629" s="1094"/>
      <c r="J629" s="1094"/>
      <c r="K629" s="1094"/>
    </row>
    <row r="630" spans="1:11" ht="14.1" customHeight="1" x14ac:dyDescent="0.25">
      <c r="A630" s="1094"/>
      <c r="B630" s="1094"/>
      <c r="C630" s="1109" t="s">
        <v>1058</v>
      </c>
      <c r="D630" s="1110">
        <v>0</v>
      </c>
      <c r="E630" s="1110">
        <v>0</v>
      </c>
      <c r="F630" s="1110">
        <v>0</v>
      </c>
      <c r="G630" s="1110">
        <v>0</v>
      </c>
      <c r="H630" s="1094"/>
      <c r="I630" s="1094"/>
      <c r="J630" s="1094"/>
      <c r="K630" s="1094"/>
    </row>
    <row r="631" spans="1:11" ht="14.1" customHeight="1" x14ac:dyDescent="0.25">
      <c r="A631" s="1094"/>
      <c r="B631" s="1094"/>
      <c r="C631" s="1109" t="s">
        <v>1059</v>
      </c>
      <c r="D631" s="1110">
        <v>0</v>
      </c>
      <c r="E631" s="1110">
        <v>0</v>
      </c>
      <c r="F631" s="1110">
        <v>0</v>
      </c>
      <c r="G631" s="1110">
        <v>0</v>
      </c>
      <c r="H631" s="1094"/>
      <c r="I631" s="1094"/>
      <c r="J631" s="1094"/>
      <c r="K631" s="1094"/>
    </row>
    <row r="632" spans="1:11" ht="14.1" customHeight="1" x14ac:dyDescent="0.25">
      <c r="A632" s="1094"/>
      <c r="B632" s="1094"/>
      <c r="C632" s="1109" t="s">
        <v>1060</v>
      </c>
      <c r="D632" s="1110">
        <v>0</v>
      </c>
      <c r="E632" s="1110">
        <v>0</v>
      </c>
      <c r="F632" s="1110">
        <v>0</v>
      </c>
      <c r="G632" s="1110">
        <v>0</v>
      </c>
      <c r="H632" s="1094"/>
      <c r="I632" s="1094"/>
      <c r="J632" s="1094"/>
      <c r="K632" s="1094"/>
    </row>
    <row r="633" spans="1:11" ht="14.1" customHeight="1" x14ac:dyDescent="0.25">
      <c r="A633" s="1094"/>
      <c r="B633" s="1094"/>
      <c r="C633" s="1109" t="s">
        <v>1062</v>
      </c>
      <c r="D633" s="1110">
        <v>0</v>
      </c>
      <c r="E633" s="1110">
        <v>0</v>
      </c>
      <c r="F633" s="1110">
        <v>0</v>
      </c>
      <c r="G633" s="1110">
        <v>0</v>
      </c>
      <c r="H633" s="1094"/>
      <c r="I633" s="1094"/>
      <c r="J633" s="1094"/>
      <c r="K633" s="1094"/>
    </row>
    <row r="634" spans="1:11" ht="14.1" customHeight="1" x14ac:dyDescent="0.25">
      <c r="A634" s="1094"/>
      <c r="B634" s="1094"/>
      <c r="C634" s="1109" t="s">
        <v>1048</v>
      </c>
      <c r="D634" s="1110">
        <v>0</v>
      </c>
      <c r="E634" s="1110">
        <v>0</v>
      </c>
      <c r="F634" s="1110">
        <v>0</v>
      </c>
      <c r="G634" s="1110">
        <v>0</v>
      </c>
      <c r="H634" s="1094"/>
      <c r="I634" s="1094"/>
      <c r="J634" s="1094"/>
      <c r="K634" s="1094"/>
    </row>
    <row r="635" spans="1:11" ht="14.1" customHeight="1" x14ac:dyDescent="0.25">
      <c r="A635" s="1094"/>
      <c r="B635" s="1094"/>
      <c r="C635" s="1109" t="s">
        <v>1057</v>
      </c>
      <c r="D635" s="1110">
        <v>0</v>
      </c>
      <c r="E635" s="1110">
        <v>0</v>
      </c>
      <c r="F635" s="1110">
        <v>0</v>
      </c>
      <c r="G635" s="1110">
        <v>0</v>
      </c>
      <c r="H635" s="1094"/>
      <c r="I635" s="1094"/>
      <c r="J635" s="1094"/>
      <c r="K635" s="1094"/>
    </row>
    <row r="636" spans="1:11" ht="14.1" customHeight="1" x14ac:dyDescent="0.25">
      <c r="A636" s="1094"/>
      <c r="B636" s="1094"/>
      <c r="C636" s="1109" t="s">
        <v>1058</v>
      </c>
      <c r="D636" s="1110">
        <v>0</v>
      </c>
      <c r="E636" s="1110">
        <v>0</v>
      </c>
      <c r="F636" s="1110">
        <v>0</v>
      </c>
      <c r="G636" s="1110">
        <v>0</v>
      </c>
      <c r="H636" s="1094"/>
      <c r="I636" s="1094"/>
      <c r="J636" s="1094"/>
      <c r="K636" s="1094"/>
    </row>
    <row r="637" spans="1:11" ht="14.1" customHeight="1" x14ac:dyDescent="0.25">
      <c r="A637" s="1094"/>
      <c r="B637" s="1094"/>
      <c r="C637" s="1109" t="s">
        <v>1059</v>
      </c>
      <c r="D637" s="1110">
        <v>0</v>
      </c>
      <c r="E637" s="1110">
        <v>0</v>
      </c>
      <c r="F637" s="1110">
        <v>0</v>
      </c>
      <c r="G637" s="1110">
        <v>0</v>
      </c>
      <c r="H637" s="1094"/>
      <c r="I637" s="1094"/>
      <c r="J637" s="1094"/>
      <c r="K637" s="1094"/>
    </row>
    <row r="638" spans="1:11" ht="14.1" customHeight="1" x14ac:dyDescent="0.25">
      <c r="A638" s="1094"/>
      <c r="B638" s="1094"/>
      <c r="C638" s="1109" t="s">
        <v>1060</v>
      </c>
      <c r="D638" s="1110">
        <v>0</v>
      </c>
      <c r="E638" s="1110">
        <v>0</v>
      </c>
      <c r="F638" s="1110">
        <v>0</v>
      </c>
      <c r="G638" s="1110">
        <v>0</v>
      </c>
      <c r="H638" s="1094"/>
      <c r="I638" s="1094"/>
      <c r="J638" s="1094"/>
      <c r="K638" s="1094"/>
    </row>
    <row r="639" spans="1:11" ht="14.1" customHeight="1" x14ac:dyDescent="0.25">
      <c r="A639" s="1094"/>
      <c r="B639" s="1094"/>
      <c r="C639" s="1109" t="s">
        <v>1063</v>
      </c>
      <c r="D639" s="1110">
        <v>0</v>
      </c>
      <c r="E639" s="1110">
        <v>0</v>
      </c>
      <c r="F639" s="1110">
        <v>0</v>
      </c>
      <c r="G639" s="1110">
        <v>0</v>
      </c>
      <c r="H639" s="1094"/>
      <c r="I639" s="1094"/>
      <c r="J639" s="1094"/>
      <c r="K639" s="1094"/>
    </row>
    <row r="640" spans="1:11" ht="14.1" customHeight="1" x14ac:dyDescent="0.25">
      <c r="A640" s="1094"/>
      <c r="B640" s="1094"/>
      <c r="C640" s="1109" t="s">
        <v>1064</v>
      </c>
      <c r="D640" s="1110">
        <v>0</v>
      </c>
      <c r="E640" s="1110">
        <v>0</v>
      </c>
      <c r="F640" s="1110">
        <v>0</v>
      </c>
      <c r="G640" s="1110">
        <v>0</v>
      </c>
      <c r="H640" s="1094"/>
      <c r="I640" s="1094"/>
      <c r="J640" s="1094"/>
      <c r="K640" s="1094"/>
    </row>
    <row r="641" spans="1:11" ht="14.1" customHeight="1" x14ac:dyDescent="0.25">
      <c r="A641" s="1094"/>
      <c r="B641" s="1094"/>
      <c r="C641" s="1111" t="s">
        <v>572</v>
      </c>
      <c r="D641" s="1110">
        <v>0</v>
      </c>
      <c r="E641" s="1110">
        <v>1500000</v>
      </c>
      <c r="F641" s="1110">
        <v>5000000</v>
      </c>
      <c r="G641" s="1110">
        <v>22000000</v>
      </c>
      <c r="H641" s="1094"/>
      <c r="I641" s="1094"/>
      <c r="J641" s="1094"/>
      <c r="K641" s="1094"/>
    </row>
    <row r="642" spans="1:11" ht="15" customHeight="1" x14ac:dyDescent="0.25">
      <c r="A642" s="1094"/>
      <c r="B642" s="1094"/>
      <c r="C642" s="1113" t="s">
        <v>1038</v>
      </c>
      <c r="D642" s="1114" t="s">
        <v>1038</v>
      </c>
      <c r="E642" s="1114" t="s">
        <v>1038</v>
      </c>
      <c r="F642" s="1114" t="s">
        <v>1038</v>
      </c>
      <c r="G642" s="1114" t="s">
        <v>1038</v>
      </c>
      <c r="H642" s="1094"/>
      <c r="I642" s="1094"/>
      <c r="J642" s="1094"/>
      <c r="K642" s="1094"/>
    </row>
    <row r="643" spans="1:11" ht="15" customHeight="1" x14ac:dyDescent="0.25">
      <c r="A643" s="1094"/>
      <c r="B643" s="1094"/>
      <c r="C643" s="1096" t="s">
        <v>1154</v>
      </c>
      <c r="D643" s="1115">
        <v>0</v>
      </c>
      <c r="E643" s="1115">
        <v>3322800000</v>
      </c>
      <c r="F643" s="1115">
        <v>3322800000</v>
      </c>
      <c r="G643" s="1115">
        <v>3324800000</v>
      </c>
      <c r="H643" s="1094"/>
      <c r="I643" s="1094"/>
      <c r="J643" s="1094"/>
      <c r="K643" s="1094"/>
    </row>
    <row r="644" spans="1:11" ht="15" customHeight="1" x14ac:dyDescent="0.25">
      <c r="A644" s="1094"/>
      <c r="B644" s="1094"/>
      <c r="C644" s="1097" t="s">
        <v>1047</v>
      </c>
      <c r="D644" s="1116">
        <v>0</v>
      </c>
      <c r="E644" s="1116">
        <v>2484170000</v>
      </c>
      <c r="F644" s="1116">
        <v>2484170000</v>
      </c>
      <c r="G644" s="1116">
        <v>2484170000</v>
      </c>
      <c r="H644" s="1094"/>
      <c r="I644" s="1094"/>
      <c r="J644" s="1094"/>
      <c r="K644" s="1094"/>
    </row>
    <row r="645" spans="1:11" ht="15" customHeight="1" x14ac:dyDescent="0.25">
      <c r="A645" s="1094"/>
      <c r="B645" s="1094"/>
      <c r="C645" s="1097" t="s">
        <v>1048</v>
      </c>
      <c r="D645" s="1116">
        <v>0</v>
      </c>
      <c r="E645" s="1116">
        <v>2484170000</v>
      </c>
      <c r="F645" s="1116">
        <v>2484170000</v>
      </c>
      <c r="G645" s="1116">
        <v>2484170000</v>
      </c>
      <c r="H645" s="1094"/>
      <c r="I645" s="1094"/>
      <c r="J645" s="1094"/>
      <c r="K645" s="1094"/>
    </row>
    <row r="646" spans="1:11" ht="15" customHeight="1" x14ac:dyDescent="0.25">
      <c r="A646" s="1094"/>
      <c r="B646" s="1094"/>
      <c r="C646" s="1097" t="s">
        <v>1049</v>
      </c>
      <c r="D646" s="1116">
        <v>0</v>
      </c>
      <c r="E646" s="1116">
        <v>0</v>
      </c>
      <c r="F646" s="1116">
        <v>0</v>
      </c>
      <c r="G646" s="1116">
        <v>0</v>
      </c>
      <c r="H646" s="1094"/>
      <c r="I646" s="1094"/>
      <c r="J646" s="1094"/>
      <c r="K646" s="1094"/>
    </row>
    <row r="647" spans="1:11" ht="15" customHeight="1" x14ac:dyDescent="0.25">
      <c r="A647" s="1094"/>
      <c r="B647" s="1094"/>
      <c r="C647" s="1097" t="s">
        <v>1050</v>
      </c>
      <c r="D647" s="1116">
        <v>0</v>
      </c>
      <c r="E647" s="1116">
        <v>300000000</v>
      </c>
      <c r="F647" s="1116">
        <v>300000000</v>
      </c>
      <c r="G647" s="1116">
        <v>300000000</v>
      </c>
      <c r="H647" s="1094"/>
      <c r="I647" s="1094"/>
      <c r="J647" s="1094"/>
      <c r="K647" s="1094"/>
    </row>
    <row r="648" spans="1:11" ht="15" customHeight="1" x14ac:dyDescent="0.25">
      <c r="A648" s="1094"/>
      <c r="B648" s="1094"/>
      <c r="C648" s="1097" t="s">
        <v>1048</v>
      </c>
      <c r="D648" s="1116">
        <v>0</v>
      </c>
      <c r="E648" s="1116">
        <v>300000000</v>
      </c>
      <c r="F648" s="1116">
        <v>300000000</v>
      </c>
      <c r="G648" s="1116">
        <v>300000000</v>
      </c>
      <c r="H648" s="1094"/>
      <c r="I648" s="1094"/>
      <c r="J648" s="1094"/>
      <c r="K648" s="1094"/>
    </row>
    <row r="649" spans="1:11" ht="15" customHeight="1" x14ac:dyDescent="0.25">
      <c r="A649" s="1094"/>
      <c r="B649" s="1094"/>
      <c r="C649" s="1097" t="s">
        <v>1049</v>
      </c>
      <c r="D649" s="1116">
        <v>0</v>
      </c>
      <c r="E649" s="1116">
        <v>0</v>
      </c>
      <c r="F649" s="1116">
        <v>0</v>
      </c>
      <c r="G649" s="1116">
        <v>0</v>
      </c>
      <c r="H649" s="1094"/>
      <c r="I649" s="1094"/>
      <c r="J649" s="1094"/>
      <c r="K649" s="1094"/>
    </row>
    <row r="650" spans="1:11" ht="15" customHeight="1" x14ac:dyDescent="0.25">
      <c r="A650" s="1094"/>
      <c r="B650" s="1094"/>
      <c r="C650" s="1097" t="s">
        <v>1051</v>
      </c>
      <c r="D650" s="1116">
        <v>0</v>
      </c>
      <c r="E650" s="1116">
        <v>408260000</v>
      </c>
      <c r="F650" s="1116">
        <v>408260000</v>
      </c>
      <c r="G650" s="1116">
        <v>410260000</v>
      </c>
      <c r="H650" s="1094"/>
      <c r="I650" s="1094"/>
      <c r="J650" s="1094"/>
      <c r="K650" s="1094"/>
    </row>
    <row r="651" spans="1:11" ht="15" customHeight="1" x14ac:dyDescent="0.25">
      <c r="A651" s="1094"/>
      <c r="B651" s="1094"/>
      <c r="C651" s="1097" t="s">
        <v>1048</v>
      </c>
      <c r="D651" s="1116">
        <v>0</v>
      </c>
      <c r="E651" s="1116">
        <v>408260000</v>
      </c>
      <c r="F651" s="1116">
        <v>408260000</v>
      </c>
      <c r="G651" s="1116">
        <v>410260000</v>
      </c>
      <c r="H651" s="1094"/>
      <c r="I651" s="1094"/>
      <c r="J651" s="1094"/>
      <c r="K651" s="1094"/>
    </row>
    <row r="652" spans="1:11" ht="15" customHeight="1" x14ac:dyDescent="0.25">
      <c r="A652" s="1094"/>
      <c r="B652" s="1094"/>
      <c r="C652" s="1097" t="s">
        <v>1049</v>
      </c>
      <c r="D652" s="1116">
        <v>0</v>
      </c>
      <c r="E652" s="1116">
        <v>0</v>
      </c>
      <c r="F652" s="1116">
        <v>0</v>
      </c>
      <c r="G652" s="1116">
        <v>0</v>
      </c>
      <c r="H652" s="1094"/>
      <c r="I652" s="1094"/>
      <c r="J652" s="1094"/>
      <c r="K652" s="1094"/>
    </row>
    <row r="653" spans="1:11" ht="15" customHeight="1" x14ac:dyDescent="0.25">
      <c r="A653" s="1094"/>
      <c r="B653" s="1094"/>
      <c r="C653" s="1097" t="s">
        <v>1052</v>
      </c>
      <c r="D653" s="1116">
        <v>0</v>
      </c>
      <c r="E653" s="1116">
        <v>0</v>
      </c>
      <c r="F653" s="1116">
        <v>0</v>
      </c>
      <c r="G653" s="1116">
        <v>0</v>
      </c>
      <c r="H653" s="1094"/>
      <c r="I653" s="1094"/>
      <c r="J653" s="1094"/>
      <c r="K653" s="1094"/>
    </row>
    <row r="654" spans="1:11" ht="15" customHeight="1" x14ac:dyDescent="0.25">
      <c r="A654" s="1094"/>
      <c r="B654" s="1094"/>
      <c r="C654" s="1097" t="s">
        <v>1048</v>
      </c>
      <c r="D654" s="1116">
        <v>0</v>
      </c>
      <c r="E654" s="1116">
        <v>0</v>
      </c>
      <c r="F654" s="1116">
        <v>0</v>
      </c>
      <c r="G654" s="1116">
        <v>0</v>
      </c>
      <c r="H654" s="1094"/>
      <c r="I654" s="1094"/>
      <c r="J654" s="1094"/>
      <c r="K654" s="1094"/>
    </row>
    <row r="655" spans="1:11" ht="15" customHeight="1" x14ac:dyDescent="0.25">
      <c r="A655" s="1094"/>
      <c r="B655" s="1094"/>
      <c r="C655" s="1097" t="s">
        <v>1049</v>
      </c>
      <c r="D655" s="1116">
        <v>0</v>
      </c>
      <c r="E655" s="1116">
        <v>0</v>
      </c>
      <c r="F655" s="1116">
        <v>0</v>
      </c>
      <c r="G655" s="1116">
        <v>0</v>
      </c>
      <c r="H655" s="1094"/>
      <c r="I655" s="1094"/>
      <c r="J655" s="1094"/>
      <c r="K655" s="1094"/>
    </row>
    <row r="656" spans="1:11" ht="20.100000000000001" customHeight="1" x14ac:dyDescent="0.25">
      <c r="A656" s="1094"/>
      <c r="B656" s="1094"/>
      <c r="C656" s="1097" t="s">
        <v>1155</v>
      </c>
      <c r="D656" s="1117">
        <v>0</v>
      </c>
      <c r="E656" s="1117">
        <v>0</v>
      </c>
      <c r="F656" s="1117">
        <v>0</v>
      </c>
      <c r="G656" s="1117">
        <v>0</v>
      </c>
      <c r="H656" s="1094"/>
      <c r="I656" s="1094"/>
      <c r="J656" s="1094"/>
      <c r="K656" s="1094"/>
    </row>
    <row r="657" spans="1:11" ht="15" customHeight="1" x14ac:dyDescent="0.25">
      <c r="A657" s="1094"/>
      <c r="B657" s="1094"/>
      <c r="C657" s="1097" t="s">
        <v>1048</v>
      </c>
      <c r="D657" s="1116">
        <v>0</v>
      </c>
      <c r="E657" s="1116">
        <v>0</v>
      </c>
      <c r="F657" s="1116">
        <v>0</v>
      </c>
      <c r="G657" s="1116">
        <v>0</v>
      </c>
      <c r="H657" s="1094"/>
      <c r="I657" s="1094"/>
      <c r="J657" s="1094"/>
      <c r="K657" s="1094"/>
    </row>
    <row r="658" spans="1:11" ht="15" customHeight="1" x14ac:dyDescent="0.25">
      <c r="A658" s="1094"/>
      <c r="B658" s="1094"/>
      <c r="C658" s="1097" t="s">
        <v>1049</v>
      </c>
      <c r="D658" s="1116">
        <v>0</v>
      </c>
      <c r="E658" s="1116">
        <v>0</v>
      </c>
      <c r="F658" s="1116">
        <v>0</v>
      </c>
      <c r="G658" s="1116">
        <v>0</v>
      </c>
      <c r="H658" s="1094"/>
      <c r="I658" s="1094"/>
      <c r="J658" s="1094"/>
      <c r="K658" s="1094"/>
    </row>
    <row r="659" spans="1:11" ht="15" customHeight="1" x14ac:dyDescent="0.25">
      <c r="A659" s="1094"/>
      <c r="B659" s="1094"/>
      <c r="C659" s="1097" t="s">
        <v>1054</v>
      </c>
      <c r="D659" s="1116">
        <v>0</v>
      </c>
      <c r="E659" s="1116">
        <v>370000</v>
      </c>
      <c r="F659" s="1116">
        <v>370000</v>
      </c>
      <c r="G659" s="1116">
        <v>370000</v>
      </c>
      <c r="H659" s="1094"/>
      <c r="I659" s="1094"/>
      <c r="J659" s="1094"/>
      <c r="K659" s="1094"/>
    </row>
    <row r="660" spans="1:11" ht="15" customHeight="1" x14ac:dyDescent="0.25">
      <c r="A660" s="1094"/>
      <c r="B660" s="1094"/>
      <c r="C660" s="1097" t="s">
        <v>1048</v>
      </c>
      <c r="D660" s="1116">
        <v>0</v>
      </c>
      <c r="E660" s="1116">
        <v>370000</v>
      </c>
      <c r="F660" s="1116">
        <v>370000</v>
      </c>
      <c r="G660" s="1116">
        <v>370000</v>
      </c>
      <c r="H660" s="1094"/>
      <c r="I660" s="1094"/>
      <c r="J660" s="1094"/>
      <c r="K660" s="1094"/>
    </row>
    <row r="661" spans="1:11" ht="15" customHeight="1" x14ac:dyDescent="0.25">
      <c r="A661" s="1094"/>
      <c r="B661" s="1094"/>
      <c r="C661" s="1097" t="s">
        <v>1049</v>
      </c>
      <c r="D661" s="1116">
        <v>0</v>
      </c>
      <c r="E661" s="1116">
        <v>0</v>
      </c>
      <c r="F661" s="1116">
        <v>0</v>
      </c>
      <c r="G661" s="1116">
        <v>0</v>
      </c>
      <c r="H661" s="1094"/>
      <c r="I661" s="1094"/>
      <c r="J661" s="1094"/>
      <c r="K661" s="1094"/>
    </row>
    <row r="662" spans="1:11" ht="15" customHeight="1" x14ac:dyDescent="0.25">
      <c r="A662" s="1094"/>
      <c r="B662" s="1094"/>
      <c r="C662" s="1097" t="s">
        <v>1055</v>
      </c>
      <c r="D662" s="1116">
        <v>0</v>
      </c>
      <c r="E662" s="1116">
        <v>0</v>
      </c>
      <c r="F662" s="1116">
        <v>0</v>
      </c>
      <c r="G662" s="1116">
        <v>0</v>
      </c>
      <c r="H662" s="1094"/>
      <c r="I662" s="1094"/>
      <c r="J662" s="1094"/>
      <c r="K662" s="1094"/>
    </row>
    <row r="663" spans="1:11" ht="15" customHeight="1" x14ac:dyDescent="0.25">
      <c r="A663" s="1094"/>
      <c r="B663" s="1094"/>
      <c r="C663" s="1097" t="s">
        <v>1048</v>
      </c>
      <c r="D663" s="1116">
        <v>0</v>
      </c>
      <c r="E663" s="1116">
        <v>0</v>
      </c>
      <c r="F663" s="1116">
        <v>0</v>
      </c>
      <c r="G663" s="1116">
        <v>0</v>
      </c>
      <c r="H663" s="1094"/>
      <c r="I663" s="1094"/>
      <c r="J663" s="1094"/>
      <c r="K663" s="1094"/>
    </row>
    <row r="664" spans="1:11" ht="15" customHeight="1" x14ac:dyDescent="0.25">
      <c r="A664" s="1094"/>
      <c r="B664" s="1094"/>
      <c r="C664" s="1097" t="s">
        <v>1049</v>
      </c>
      <c r="D664" s="1116">
        <v>0</v>
      </c>
      <c r="E664" s="1116">
        <v>0</v>
      </c>
      <c r="F664" s="1116">
        <v>0</v>
      </c>
      <c r="G664" s="1116">
        <v>0</v>
      </c>
      <c r="H664" s="1094"/>
      <c r="I664" s="1094"/>
      <c r="J664" s="1094"/>
      <c r="K664" s="1094"/>
    </row>
    <row r="665" spans="1:11" ht="15" customHeight="1" x14ac:dyDescent="0.25">
      <c r="A665" s="1094"/>
      <c r="B665" s="1094"/>
      <c r="C665" s="1097" t="s">
        <v>1056</v>
      </c>
      <c r="D665" s="1116">
        <v>0</v>
      </c>
      <c r="E665" s="1116">
        <v>1500000</v>
      </c>
      <c r="F665" s="1116">
        <v>5000000</v>
      </c>
      <c r="G665" s="1116">
        <v>22000000</v>
      </c>
      <c r="H665" s="1094"/>
      <c r="I665" s="1094"/>
      <c r="J665" s="1094"/>
      <c r="K665" s="1094"/>
    </row>
    <row r="666" spans="1:11" ht="15" customHeight="1" x14ac:dyDescent="0.25">
      <c r="A666" s="1094"/>
      <c r="B666" s="1094"/>
      <c r="C666" s="1097" t="s">
        <v>1048</v>
      </c>
      <c r="D666" s="1116">
        <v>0</v>
      </c>
      <c r="E666" s="1116">
        <v>1500000</v>
      </c>
      <c r="F666" s="1116">
        <v>5000000</v>
      </c>
      <c r="G666" s="1116">
        <v>22000000</v>
      </c>
      <c r="H666" s="1094"/>
      <c r="I666" s="1094"/>
      <c r="J666" s="1094"/>
      <c r="K666" s="1094"/>
    </row>
    <row r="667" spans="1:11" ht="15" customHeight="1" x14ac:dyDescent="0.25">
      <c r="A667" s="1094"/>
      <c r="B667" s="1094"/>
      <c r="C667" s="1097" t="s">
        <v>1057</v>
      </c>
      <c r="D667" s="1116">
        <v>0</v>
      </c>
      <c r="E667" s="1116">
        <v>0</v>
      </c>
      <c r="F667" s="1116">
        <v>0</v>
      </c>
      <c r="G667" s="1116">
        <v>0</v>
      </c>
      <c r="H667" s="1094"/>
      <c r="I667" s="1094"/>
      <c r="J667" s="1094"/>
      <c r="K667" s="1094"/>
    </row>
    <row r="668" spans="1:11" ht="15" customHeight="1" x14ac:dyDescent="0.25">
      <c r="A668" s="1094"/>
      <c r="B668" s="1094"/>
      <c r="C668" s="1097" t="s">
        <v>1058</v>
      </c>
      <c r="D668" s="1116">
        <v>0</v>
      </c>
      <c r="E668" s="1116">
        <v>0</v>
      </c>
      <c r="F668" s="1116">
        <v>0</v>
      </c>
      <c r="G668" s="1116">
        <v>0</v>
      </c>
      <c r="H668" s="1094"/>
      <c r="I668" s="1094"/>
      <c r="J668" s="1094"/>
      <c r="K668" s="1094"/>
    </row>
    <row r="669" spans="1:11" ht="15" customHeight="1" x14ac:dyDescent="0.25">
      <c r="A669" s="1094"/>
      <c r="B669" s="1094"/>
      <c r="C669" s="1097" t="s">
        <v>1059</v>
      </c>
      <c r="D669" s="1116">
        <v>0</v>
      </c>
      <c r="E669" s="1116">
        <v>0</v>
      </c>
      <c r="F669" s="1116">
        <v>0</v>
      </c>
      <c r="G669" s="1116">
        <v>0</v>
      </c>
      <c r="H669" s="1094"/>
      <c r="I669" s="1094"/>
      <c r="J669" s="1094"/>
      <c r="K669" s="1094"/>
    </row>
    <row r="670" spans="1:11" ht="15" customHeight="1" x14ac:dyDescent="0.25">
      <c r="A670" s="1094"/>
      <c r="B670" s="1094"/>
      <c r="C670" s="1097" t="s">
        <v>1060</v>
      </c>
      <c r="D670" s="1116">
        <v>0</v>
      </c>
      <c r="E670" s="1116">
        <v>0</v>
      </c>
      <c r="F670" s="1116">
        <v>0</v>
      </c>
      <c r="G670" s="1116">
        <v>0</v>
      </c>
      <c r="H670" s="1094"/>
      <c r="I670" s="1094"/>
      <c r="J670" s="1094"/>
      <c r="K670" s="1094"/>
    </row>
    <row r="671" spans="1:11" ht="15" customHeight="1" x14ac:dyDescent="0.25">
      <c r="A671" s="1094"/>
      <c r="B671" s="1094"/>
      <c r="C671" s="1097" t="s">
        <v>1061</v>
      </c>
      <c r="D671" s="1116">
        <v>0</v>
      </c>
      <c r="E671" s="1116">
        <v>128500000</v>
      </c>
      <c r="F671" s="1116">
        <v>125000000</v>
      </c>
      <c r="G671" s="1116">
        <v>108000000</v>
      </c>
      <c r="H671" s="1094"/>
      <c r="I671" s="1094"/>
      <c r="J671" s="1094"/>
      <c r="K671" s="1094"/>
    </row>
    <row r="672" spans="1:11" ht="15" customHeight="1" x14ac:dyDescent="0.25">
      <c r="A672" s="1094"/>
      <c r="B672" s="1094"/>
      <c r="C672" s="1097" t="s">
        <v>1048</v>
      </c>
      <c r="D672" s="1116">
        <v>0</v>
      </c>
      <c r="E672" s="1116">
        <v>128500000</v>
      </c>
      <c r="F672" s="1116">
        <v>125000000</v>
      </c>
      <c r="G672" s="1116">
        <v>108000000</v>
      </c>
      <c r="H672" s="1094"/>
      <c r="I672" s="1094"/>
      <c r="J672" s="1094"/>
      <c r="K672" s="1094"/>
    </row>
    <row r="673" spans="1:11" ht="15" customHeight="1" x14ac:dyDescent="0.25">
      <c r="A673" s="1094"/>
      <c r="B673" s="1094"/>
      <c r="C673" s="1097" t="s">
        <v>1057</v>
      </c>
      <c r="D673" s="1116">
        <v>0</v>
      </c>
      <c r="E673" s="1116">
        <v>0</v>
      </c>
      <c r="F673" s="1116">
        <v>0</v>
      </c>
      <c r="G673" s="1116">
        <v>0</v>
      </c>
      <c r="H673" s="1094"/>
      <c r="I673" s="1094"/>
      <c r="J673" s="1094"/>
      <c r="K673" s="1094"/>
    </row>
    <row r="674" spans="1:11" ht="15" customHeight="1" x14ac:dyDescent="0.25">
      <c r="A674" s="1094"/>
      <c r="B674" s="1094"/>
      <c r="C674" s="1097" t="s">
        <v>1058</v>
      </c>
      <c r="D674" s="1116">
        <v>0</v>
      </c>
      <c r="E674" s="1116">
        <v>0</v>
      </c>
      <c r="F674" s="1116">
        <v>0</v>
      </c>
      <c r="G674" s="1116">
        <v>0</v>
      </c>
      <c r="H674" s="1094"/>
      <c r="I674" s="1094"/>
      <c r="J674" s="1094"/>
      <c r="K674" s="1094"/>
    </row>
    <row r="675" spans="1:11" ht="15" customHeight="1" x14ac:dyDescent="0.25">
      <c r="A675" s="1094"/>
      <c r="B675" s="1094"/>
      <c r="C675" s="1097" t="s">
        <v>1059</v>
      </c>
      <c r="D675" s="1116">
        <v>0</v>
      </c>
      <c r="E675" s="1116">
        <v>0</v>
      </c>
      <c r="F675" s="1116">
        <v>0</v>
      </c>
      <c r="G675" s="1116">
        <v>0</v>
      </c>
      <c r="H675" s="1094"/>
      <c r="I675" s="1094"/>
      <c r="J675" s="1094"/>
      <c r="K675" s="1094"/>
    </row>
    <row r="676" spans="1:11" ht="15" customHeight="1" x14ac:dyDescent="0.25">
      <c r="A676" s="1094"/>
      <c r="B676" s="1094"/>
      <c r="C676" s="1097" t="s">
        <v>1060</v>
      </c>
      <c r="D676" s="1116">
        <v>0</v>
      </c>
      <c r="E676" s="1116">
        <v>0</v>
      </c>
      <c r="F676" s="1116">
        <v>0</v>
      </c>
      <c r="G676" s="1116">
        <v>0</v>
      </c>
      <c r="H676" s="1094"/>
      <c r="I676" s="1094"/>
      <c r="J676" s="1094"/>
      <c r="K676" s="1094"/>
    </row>
    <row r="677" spans="1:11" ht="15" customHeight="1" x14ac:dyDescent="0.25">
      <c r="A677" s="1094"/>
      <c r="B677" s="1094"/>
      <c r="C677" s="1097" t="s">
        <v>1062</v>
      </c>
      <c r="D677" s="1116">
        <v>0</v>
      </c>
      <c r="E677" s="1116">
        <v>0</v>
      </c>
      <c r="F677" s="1116">
        <v>0</v>
      </c>
      <c r="G677" s="1116">
        <v>0</v>
      </c>
      <c r="H677" s="1094"/>
      <c r="I677" s="1094"/>
      <c r="J677" s="1094"/>
      <c r="K677" s="1094"/>
    </row>
    <row r="678" spans="1:11" ht="15" customHeight="1" x14ac:dyDescent="0.25">
      <c r="A678" s="1094"/>
      <c r="B678" s="1094"/>
      <c r="C678" s="1097" t="s">
        <v>1048</v>
      </c>
      <c r="D678" s="1116">
        <v>0</v>
      </c>
      <c r="E678" s="1116">
        <v>0</v>
      </c>
      <c r="F678" s="1116">
        <v>0</v>
      </c>
      <c r="G678" s="1116">
        <v>0</v>
      </c>
      <c r="H678" s="1094"/>
      <c r="I678" s="1094"/>
      <c r="J678" s="1094"/>
      <c r="K678" s="1094"/>
    </row>
    <row r="679" spans="1:11" ht="15" customHeight="1" x14ac:dyDescent="0.25">
      <c r="A679" s="1094"/>
      <c r="B679" s="1094"/>
      <c r="C679" s="1097" t="s">
        <v>1057</v>
      </c>
      <c r="D679" s="1116">
        <v>0</v>
      </c>
      <c r="E679" s="1116">
        <v>0</v>
      </c>
      <c r="F679" s="1116">
        <v>0</v>
      </c>
      <c r="G679" s="1116">
        <v>0</v>
      </c>
      <c r="H679" s="1094"/>
      <c r="I679" s="1094"/>
      <c r="J679" s="1094"/>
      <c r="K679" s="1094"/>
    </row>
    <row r="680" spans="1:11" ht="15" customHeight="1" x14ac:dyDescent="0.25">
      <c r="A680" s="1094"/>
      <c r="B680" s="1094"/>
      <c r="C680" s="1097" t="s">
        <v>1058</v>
      </c>
      <c r="D680" s="1116">
        <v>0</v>
      </c>
      <c r="E680" s="1116">
        <v>0</v>
      </c>
      <c r="F680" s="1116">
        <v>0</v>
      </c>
      <c r="G680" s="1116">
        <v>0</v>
      </c>
      <c r="H680" s="1094"/>
      <c r="I680" s="1094"/>
      <c r="J680" s="1094"/>
      <c r="K680" s="1094"/>
    </row>
    <row r="681" spans="1:11" ht="15" customHeight="1" x14ac:dyDescent="0.25">
      <c r="A681" s="1094"/>
      <c r="B681" s="1094"/>
      <c r="C681" s="1097" t="s">
        <v>1059</v>
      </c>
      <c r="D681" s="1116">
        <v>0</v>
      </c>
      <c r="E681" s="1116">
        <v>0</v>
      </c>
      <c r="F681" s="1116">
        <v>0</v>
      </c>
      <c r="G681" s="1116">
        <v>0</v>
      </c>
      <c r="H681" s="1094"/>
      <c r="I681" s="1094"/>
      <c r="J681" s="1094"/>
      <c r="K681" s="1094"/>
    </row>
    <row r="682" spans="1:11" ht="15" customHeight="1" x14ac:dyDescent="0.25">
      <c r="A682" s="1094"/>
      <c r="B682" s="1094"/>
      <c r="C682" s="1097" t="s">
        <v>1060</v>
      </c>
      <c r="D682" s="1116">
        <v>0</v>
      </c>
      <c r="E682" s="1116">
        <v>0</v>
      </c>
      <c r="F682" s="1116">
        <v>0</v>
      </c>
      <c r="G682" s="1116">
        <v>0</v>
      </c>
      <c r="H682" s="1094"/>
      <c r="I682" s="1094"/>
      <c r="J682" s="1094"/>
      <c r="K682" s="1094"/>
    </row>
    <row r="683" spans="1:11" ht="15" customHeight="1" x14ac:dyDescent="0.25">
      <c r="A683" s="1094"/>
      <c r="B683" s="1094"/>
      <c r="C683" s="1097" t="s">
        <v>1063</v>
      </c>
      <c r="D683" s="1116">
        <v>0</v>
      </c>
      <c r="E683" s="1116">
        <v>0</v>
      </c>
      <c r="F683" s="1116">
        <v>0</v>
      </c>
      <c r="G683" s="1116">
        <v>0</v>
      </c>
      <c r="H683" s="1094"/>
      <c r="I683" s="1094"/>
      <c r="J683" s="1094"/>
      <c r="K683" s="1094"/>
    </row>
    <row r="684" spans="1:11" ht="15" customHeight="1" x14ac:dyDescent="0.25">
      <c r="A684" s="1094"/>
      <c r="B684" s="1094"/>
      <c r="C684" s="1097" t="s">
        <v>1064</v>
      </c>
      <c r="D684" s="1116">
        <v>0</v>
      </c>
      <c r="E684" s="1116">
        <v>0</v>
      </c>
      <c r="F684" s="1116">
        <v>0</v>
      </c>
      <c r="G684" s="1116">
        <v>0</v>
      </c>
      <c r="H684" s="1094"/>
      <c r="I684" s="1094"/>
      <c r="J684" s="1094"/>
      <c r="K684" s="1094"/>
    </row>
    <row r="685" spans="1:11" ht="20.100000000000001" customHeight="1" x14ac:dyDescent="0.25">
      <c r="A685" s="1094"/>
      <c r="B685" s="1094"/>
      <c r="C685" s="1118" t="s">
        <v>1038</v>
      </c>
      <c r="D685" s="1094"/>
      <c r="E685" s="1094"/>
      <c r="F685" s="1094"/>
      <c r="G685" s="1094"/>
      <c r="H685" s="1094"/>
      <c r="I685" s="1094"/>
      <c r="J685" s="1094"/>
      <c r="K685" s="1094"/>
    </row>
    <row r="686" spans="1:11" ht="20.100000000000001" customHeight="1" x14ac:dyDescent="0.25">
      <c r="A686" s="1149" t="s">
        <v>2614</v>
      </c>
      <c r="B686" s="1104" t="s">
        <v>72</v>
      </c>
      <c r="C686" s="1104" t="s">
        <v>1038</v>
      </c>
      <c r="D686" s="1094"/>
      <c r="E686" s="1150" t="s">
        <v>1038</v>
      </c>
      <c r="F686" s="1104" t="s">
        <v>72</v>
      </c>
      <c r="G686" s="1104" t="s">
        <v>1038</v>
      </c>
      <c r="H686" s="1151" t="s">
        <v>1038</v>
      </c>
      <c r="I686" s="1150" t="s">
        <v>1038</v>
      </c>
      <c r="J686" s="1104" t="s">
        <v>72</v>
      </c>
      <c r="K686" s="1104" t="s">
        <v>1038</v>
      </c>
    </row>
    <row r="687" spans="1:11" ht="20.100000000000001" customHeight="1" x14ac:dyDescent="0.25">
      <c r="A687" s="1152" t="s">
        <v>2615</v>
      </c>
      <c r="B687" s="1104" t="s">
        <v>2616</v>
      </c>
      <c r="C687" s="1104" t="s">
        <v>1038</v>
      </c>
      <c r="D687" s="1094"/>
      <c r="E687" s="1152" t="s">
        <v>2617</v>
      </c>
      <c r="F687" s="1104" t="s">
        <v>2616</v>
      </c>
      <c r="G687" s="1104" t="s">
        <v>1038</v>
      </c>
      <c r="H687" s="1094"/>
      <c r="I687" s="1152" t="s">
        <v>2618</v>
      </c>
      <c r="J687" s="1104" t="s">
        <v>2616</v>
      </c>
      <c r="K687" s="1104" t="s">
        <v>1038</v>
      </c>
    </row>
    <row r="688" spans="1:11" ht="20.100000000000001" customHeight="1" x14ac:dyDescent="0.25">
      <c r="A688" s="1153" t="s">
        <v>1038</v>
      </c>
      <c r="B688" s="1104" t="s">
        <v>73</v>
      </c>
      <c r="C688" s="1104" t="s">
        <v>1038</v>
      </c>
      <c r="D688" s="1094"/>
      <c r="E688" s="1153" t="s">
        <v>1038</v>
      </c>
      <c r="F688" s="1104" t="s">
        <v>73</v>
      </c>
      <c r="G688" s="1104" t="s">
        <v>1038</v>
      </c>
      <c r="H688" s="1094"/>
      <c r="I688" s="1153" t="s">
        <v>1038</v>
      </c>
      <c r="J688" s="1104" t="s">
        <v>73</v>
      </c>
      <c r="K688" s="1104" t="s">
        <v>1038</v>
      </c>
    </row>
  </sheetData>
  <mergeCells count="63">
    <mergeCell ref="D6:G6"/>
    <mergeCell ref="C1:G1"/>
    <mergeCell ref="C2:G2"/>
    <mergeCell ref="D3:G3"/>
    <mergeCell ref="D4:G4"/>
    <mergeCell ref="D5:G5"/>
    <mergeCell ref="C76:G76"/>
    <mergeCell ref="D7:G7"/>
    <mergeCell ref="C8:G8"/>
    <mergeCell ref="C9:G9"/>
    <mergeCell ref="D10:G10"/>
    <mergeCell ref="D14:G14"/>
    <mergeCell ref="C18:G18"/>
    <mergeCell ref="D19:G19"/>
    <mergeCell ref="D20:G20"/>
    <mergeCell ref="D21:G21"/>
    <mergeCell ref="D22:G22"/>
    <mergeCell ref="C31:G31"/>
    <mergeCell ref="D192:G192"/>
    <mergeCell ref="D77:G77"/>
    <mergeCell ref="D78:G78"/>
    <mergeCell ref="D79:G79"/>
    <mergeCell ref="D80:G80"/>
    <mergeCell ref="C89:G89"/>
    <mergeCell ref="D134:G134"/>
    <mergeCell ref="D135:G135"/>
    <mergeCell ref="D136:G136"/>
    <mergeCell ref="C145:G145"/>
    <mergeCell ref="D190:G190"/>
    <mergeCell ref="D191:G191"/>
    <mergeCell ref="D360:G360"/>
    <mergeCell ref="C201:G201"/>
    <mergeCell ref="D246:G246"/>
    <mergeCell ref="D247:G247"/>
    <mergeCell ref="D248:G248"/>
    <mergeCell ref="C257:G257"/>
    <mergeCell ref="D302:G302"/>
    <mergeCell ref="D303:G303"/>
    <mergeCell ref="D304:G304"/>
    <mergeCell ref="C313:G313"/>
    <mergeCell ref="D358:G358"/>
    <mergeCell ref="D359:G359"/>
    <mergeCell ref="C484:G484"/>
    <mergeCell ref="D361:G361"/>
    <mergeCell ref="C370:G370"/>
    <mergeCell ref="D415:G415"/>
    <mergeCell ref="D416:G416"/>
    <mergeCell ref="D417:G417"/>
    <mergeCell ref="D418:G418"/>
    <mergeCell ref="C427:G427"/>
    <mergeCell ref="D472:G472"/>
    <mergeCell ref="D473:G473"/>
    <mergeCell ref="D474:G474"/>
    <mergeCell ref="D475:G475"/>
    <mergeCell ref="D587:G587"/>
    <mergeCell ref="D588:G588"/>
    <mergeCell ref="C597:G597"/>
    <mergeCell ref="D529:G529"/>
    <mergeCell ref="D530:G530"/>
    <mergeCell ref="D531:G531"/>
    <mergeCell ref="D532:G532"/>
    <mergeCell ref="C541:G541"/>
    <mergeCell ref="D586:G586"/>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C3A8-033F-485B-B2DC-EBB34432F76C}">
  <sheetPr>
    <outlinePr summaryBelow="0"/>
  </sheetPr>
  <dimension ref="A1:K293"/>
  <sheetViews>
    <sheetView topLeftCell="A266" workbookViewId="0">
      <selection activeCell="A294" sqref="A294:XFD297"/>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2619</v>
      </c>
      <c r="E3" s="1265"/>
      <c r="F3" s="1265"/>
      <c r="G3" s="1265"/>
      <c r="H3" s="1119"/>
      <c r="I3" s="1119"/>
      <c r="J3" s="1119"/>
      <c r="K3" s="1119"/>
    </row>
    <row r="4" spans="1:11" ht="14.1" customHeight="1" x14ac:dyDescent="0.25">
      <c r="A4" s="1119"/>
      <c r="B4" s="1119"/>
      <c r="C4" s="1121" t="s">
        <v>984</v>
      </c>
      <c r="D4" s="1264" t="s">
        <v>991</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20.100000000000001" customHeight="1" x14ac:dyDescent="0.25">
      <c r="A9" s="1119"/>
      <c r="B9" s="1119"/>
      <c r="C9" s="1270" t="s">
        <v>2620</v>
      </c>
      <c r="D9" s="1271"/>
      <c r="E9" s="1271"/>
      <c r="F9" s="1271"/>
      <c r="G9" s="1271"/>
      <c r="H9" s="1119"/>
      <c r="I9" s="1119"/>
      <c r="J9" s="1119"/>
      <c r="K9" s="1119"/>
    </row>
    <row r="10" spans="1:11" ht="57.95" customHeight="1" x14ac:dyDescent="0.25">
      <c r="A10" s="1119"/>
      <c r="B10" s="1119"/>
      <c r="C10" s="1122" t="s">
        <v>10</v>
      </c>
      <c r="D10" s="1258" t="s">
        <v>2621</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2622</v>
      </c>
      <c r="D13" s="1127" t="s">
        <v>2623</v>
      </c>
      <c r="E13" s="1127" t="s">
        <v>1535</v>
      </c>
      <c r="F13" s="1127" t="s">
        <v>2064</v>
      </c>
      <c r="G13" s="1127" t="s">
        <v>2624</v>
      </c>
      <c r="H13" s="1119"/>
      <c r="I13" s="1119"/>
      <c r="J13" s="1119"/>
      <c r="K13" s="1119"/>
    </row>
    <row r="14" spans="1:11" ht="67.5" customHeight="1" x14ac:dyDescent="0.25">
      <c r="A14" s="1119"/>
      <c r="B14" s="1119"/>
      <c r="C14" s="1122" t="s">
        <v>646</v>
      </c>
      <c r="D14" s="1258" t="s">
        <v>2625</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30.95" customHeight="1" x14ac:dyDescent="0.25">
      <c r="A17" s="1119"/>
      <c r="B17" s="1119"/>
      <c r="C17" s="1123" t="s">
        <v>2626</v>
      </c>
      <c r="D17" s="1127" t="s">
        <v>2627</v>
      </c>
      <c r="E17" s="1127" t="s">
        <v>1027</v>
      </c>
      <c r="F17" s="1127" t="s">
        <v>2628</v>
      </c>
      <c r="G17" s="1127" t="s">
        <v>1028</v>
      </c>
      <c r="H17" s="1119"/>
      <c r="I17" s="1119"/>
      <c r="J17" s="1119"/>
      <c r="K17" s="1119"/>
    </row>
    <row r="18" spans="1:11" ht="30.95" customHeight="1" x14ac:dyDescent="0.25">
      <c r="A18" s="1119"/>
      <c r="B18" s="1119"/>
      <c r="C18" s="1123" t="s">
        <v>2629</v>
      </c>
      <c r="D18" s="1127" t="s">
        <v>2446</v>
      </c>
      <c r="E18" s="1127" t="s">
        <v>1544</v>
      </c>
      <c r="F18" s="1127" t="s">
        <v>2001</v>
      </c>
      <c r="G18" s="1127" t="s">
        <v>1550</v>
      </c>
      <c r="H18" s="1119"/>
      <c r="I18" s="1119"/>
      <c r="J18" s="1119"/>
      <c r="K18" s="1119"/>
    </row>
    <row r="19" spans="1:11" ht="30.95" customHeight="1" x14ac:dyDescent="0.25">
      <c r="A19" s="1119"/>
      <c r="B19" s="1119"/>
      <c r="C19" s="1123" t="s">
        <v>2630</v>
      </c>
      <c r="D19" s="1127" t="s">
        <v>1631</v>
      </c>
      <c r="E19" s="1127" t="s">
        <v>2631</v>
      </c>
      <c r="F19" s="1127" t="s">
        <v>2632</v>
      </c>
      <c r="G19" s="1127" t="s">
        <v>2633</v>
      </c>
      <c r="H19" s="1119"/>
      <c r="I19" s="1119"/>
      <c r="J19" s="1119"/>
      <c r="K19" s="1119"/>
    </row>
    <row r="20" spans="1:11" ht="14.1" customHeight="1" x14ac:dyDescent="0.25">
      <c r="A20" s="1119"/>
      <c r="B20" s="1119"/>
      <c r="C20" s="1256" t="s">
        <v>1019</v>
      </c>
      <c r="D20" s="1257"/>
      <c r="E20" s="1257"/>
      <c r="F20" s="1257"/>
      <c r="G20" s="1257"/>
      <c r="H20" s="1119"/>
      <c r="I20" s="1119"/>
      <c r="J20" s="1119"/>
      <c r="K20" s="1119"/>
    </row>
    <row r="21" spans="1:11" ht="14.1" customHeight="1" x14ac:dyDescent="0.25">
      <c r="A21" s="1119"/>
      <c r="B21" s="1119"/>
      <c r="C21" s="1128" t="s">
        <v>2634</v>
      </c>
      <c r="D21" s="1256" t="s">
        <v>2635</v>
      </c>
      <c r="E21" s="1257"/>
      <c r="F21" s="1257"/>
      <c r="G21" s="1257"/>
      <c r="H21" s="1119"/>
      <c r="I21" s="1119"/>
      <c r="J21" s="1119"/>
      <c r="K21" s="1119"/>
    </row>
    <row r="22" spans="1:11" ht="14.1" customHeight="1" x14ac:dyDescent="0.25">
      <c r="A22" s="1119"/>
      <c r="B22" s="1119"/>
      <c r="C22" s="1129" t="s">
        <v>1022</v>
      </c>
      <c r="D22" s="1252" t="s">
        <v>2636</v>
      </c>
      <c r="E22" s="1253"/>
      <c r="F22" s="1253"/>
      <c r="G22" s="1253"/>
      <c r="H22" s="1119"/>
      <c r="I22" s="1119"/>
      <c r="J22" s="1119"/>
      <c r="K22" s="1119"/>
    </row>
    <row r="23" spans="1:11" ht="14.1" customHeight="1" x14ac:dyDescent="0.25">
      <c r="A23" s="1119"/>
      <c r="B23" s="1119"/>
      <c r="C23" s="1130" t="s">
        <v>1024</v>
      </c>
      <c r="D23" s="1254" t="s">
        <v>2637</v>
      </c>
      <c r="E23" s="1255"/>
      <c r="F23" s="1255"/>
      <c r="G23" s="1255"/>
      <c r="H23" s="1119"/>
      <c r="I23" s="1119"/>
      <c r="J23" s="1119"/>
      <c r="K23" s="1119"/>
    </row>
    <row r="24" spans="1:11" ht="14.1" customHeight="1" x14ac:dyDescent="0.25">
      <c r="A24" s="1119"/>
      <c r="B24" s="1119"/>
      <c r="C24" s="1130" t="s">
        <v>31</v>
      </c>
      <c r="D24" s="1254" t="s">
        <v>2638</v>
      </c>
      <c r="E24" s="1255"/>
      <c r="F24" s="1255"/>
      <c r="G24" s="1255"/>
      <c r="H24" s="1119"/>
      <c r="I24" s="1119"/>
      <c r="J24" s="1119"/>
      <c r="K24" s="1119"/>
    </row>
    <row r="25" spans="1:11" ht="15" customHeight="1" x14ac:dyDescent="0.25">
      <c r="A25" s="1119"/>
      <c r="B25" s="1119"/>
      <c r="C25" s="1131"/>
      <c r="D25" s="1132">
        <v>2024</v>
      </c>
      <c r="E25" s="1132">
        <v>2025</v>
      </c>
      <c r="F25" s="1132">
        <v>2026</v>
      </c>
      <c r="G25" s="1132">
        <v>2027</v>
      </c>
      <c r="H25" s="1119"/>
      <c r="I25" s="1119"/>
      <c r="J25" s="1119"/>
      <c r="K25" s="1119"/>
    </row>
    <row r="26" spans="1:11" ht="15" customHeight="1" x14ac:dyDescent="0.25">
      <c r="A26" s="1119"/>
      <c r="B26" s="1119"/>
      <c r="C26" s="1133"/>
      <c r="D26" s="1134" t="s">
        <v>13</v>
      </c>
      <c r="E26" s="1134" t="s">
        <v>14</v>
      </c>
      <c r="F26" s="1134" t="s">
        <v>14</v>
      </c>
      <c r="G26" s="1134" t="s">
        <v>14</v>
      </c>
      <c r="H26" s="1119"/>
      <c r="I26" s="1119"/>
      <c r="J26" s="1119"/>
      <c r="K26" s="1119"/>
    </row>
    <row r="27" spans="1:11" ht="14.1" customHeight="1" x14ac:dyDescent="0.25">
      <c r="A27" s="1119"/>
      <c r="B27" s="1119"/>
      <c r="C27" s="1123" t="s">
        <v>33</v>
      </c>
      <c r="D27" s="1127" t="s">
        <v>1038</v>
      </c>
      <c r="E27" s="1127" t="s">
        <v>2639</v>
      </c>
      <c r="F27" s="1127" t="s">
        <v>2640</v>
      </c>
      <c r="G27" s="1127" t="s">
        <v>2641</v>
      </c>
      <c r="H27" s="1119"/>
      <c r="I27" s="1119"/>
      <c r="J27" s="1119"/>
      <c r="K27" s="1119"/>
    </row>
    <row r="28" spans="1:11" ht="14.1" customHeight="1" x14ac:dyDescent="0.25">
      <c r="A28" s="1119"/>
      <c r="B28" s="1119"/>
      <c r="C28" s="1123" t="s">
        <v>1029</v>
      </c>
      <c r="D28" s="1127" t="s">
        <v>1039</v>
      </c>
      <c r="E28" s="1127" t="s">
        <v>2642</v>
      </c>
      <c r="F28" s="1127" t="s">
        <v>2643</v>
      </c>
      <c r="G28" s="1127" t="s">
        <v>2643</v>
      </c>
      <c r="H28" s="1119"/>
      <c r="I28" s="1119"/>
      <c r="J28" s="1119"/>
      <c r="K28" s="1119"/>
    </row>
    <row r="29" spans="1:11" ht="14.1" customHeight="1" x14ac:dyDescent="0.25">
      <c r="A29" s="1119"/>
      <c r="B29" s="1119"/>
      <c r="C29" s="1123" t="s">
        <v>1032</v>
      </c>
      <c r="D29" s="1127" t="s">
        <v>1039</v>
      </c>
      <c r="E29" s="1127" t="s">
        <v>2644</v>
      </c>
      <c r="F29" s="1127" t="s">
        <v>2645</v>
      </c>
      <c r="G29" s="1127" t="s">
        <v>2646</v>
      </c>
      <c r="H29" s="1119"/>
      <c r="I29" s="1119"/>
      <c r="J29" s="1119"/>
      <c r="K29" s="1119"/>
    </row>
    <row r="30" spans="1:11" ht="14.1" customHeight="1" x14ac:dyDescent="0.25">
      <c r="A30" s="1119"/>
      <c r="B30" s="1119"/>
      <c r="C30" s="1123" t="s">
        <v>1037</v>
      </c>
      <c r="D30" s="1127" t="s">
        <v>1038</v>
      </c>
      <c r="E30" s="1127" t="s">
        <v>1038</v>
      </c>
      <c r="F30" s="1127" t="s">
        <v>2647</v>
      </c>
      <c r="G30" s="1127" t="s">
        <v>2648</v>
      </c>
      <c r="H30" s="1119"/>
      <c r="I30" s="1119"/>
      <c r="J30" s="1119"/>
      <c r="K30" s="1119"/>
    </row>
    <row r="31" spans="1:11" ht="14.1" customHeight="1" x14ac:dyDescent="0.25">
      <c r="A31" s="1119"/>
      <c r="B31" s="1119"/>
      <c r="C31" s="1123" t="s">
        <v>1042</v>
      </c>
      <c r="D31" s="1127" t="s">
        <v>1038</v>
      </c>
      <c r="E31" s="1127" t="s">
        <v>1038</v>
      </c>
      <c r="F31" s="1127" t="s">
        <v>2649</v>
      </c>
      <c r="G31" s="1127" t="s">
        <v>1039</v>
      </c>
      <c r="H31" s="1119"/>
      <c r="I31" s="1119"/>
      <c r="J31" s="1119"/>
      <c r="K31" s="1119"/>
    </row>
    <row r="32" spans="1:11" ht="14.1" customHeight="1" x14ac:dyDescent="0.25">
      <c r="A32" s="1119"/>
      <c r="B32" s="1119"/>
      <c r="C32" s="1123" t="s">
        <v>39</v>
      </c>
      <c r="D32" s="1127" t="s">
        <v>1038</v>
      </c>
      <c r="E32" s="1127" t="s">
        <v>1038</v>
      </c>
      <c r="F32" s="1127" t="s">
        <v>2431</v>
      </c>
      <c r="G32" s="1127" t="s">
        <v>2650</v>
      </c>
      <c r="H32" s="1119"/>
      <c r="I32" s="1119"/>
      <c r="J32" s="1119"/>
      <c r="K32" s="1119"/>
    </row>
    <row r="33" spans="1:11" ht="14.1" customHeight="1" x14ac:dyDescent="0.25">
      <c r="A33" s="1119"/>
      <c r="B33" s="1119"/>
      <c r="C33" s="1250" t="s">
        <v>1046</v>
      </c>
      <c r="D33" s="1251"/>
      <c r="E33" s="1251"/>
      <c r="F33" s="1251"/>
      <c r="G33" s="1251"/>
      <c r="H33" s="1119"/>
      <c r="I33" s="1119"/>
      <c r="J33" s="1119"/>
      <c r="K33" s="1119"/>
    </row>
    <row r="34" spans="1:11" ht="14.1" customHeight="1" x14ac:dyDescent="0.25">
      <c r="A34" s="1119"/>
      <c r="B34" s="1119"/>
      <c r="C34" s="1131"/>
      <c r="D34" s="1132">
        <v>2024</v>
      </c>
      <c r="E34" s="1132">
        <v>2025</v>
      </c>
      <c r="F34" s="1132">
        <v>2026</v>
      </c>
      <c r="G34" s="1132">
        <v>2027</v>
      </c>
      <c r="H34" s="1119"/>
      <c r="I34" s="1119"/>
      <c r="J34" s="1119"/>
      <c r="K34" s="1119"/>
    </row>
    <row r="35" spans="1:11" ht="14.1" customHeight="1" x14ac:dyDescent="0.25">
      <c r="A35" s="1119"/>
      <c r="B35" s="1119"/>
      <c r="C35" s="1133"/>
      <c r="D35" s="1134" t="s">
        <v>13</v>
      </c>
      <c r="E35" s="1134" t="s">
        <v>14</v>
      </c>
      <c r="F35" s="1134" t="s">
        <v>14</v>
      </c>
      <c r="G35" s="1134" t="s">
        <v>14</v>
      </c>
      <c r="H35" s="1119"/>
      <c r="I35" s="1119"/>
      <c r="J35" s="1119"/>
      <c r="K35" s="1119"/>
    </row>
    <row r="36" spans="1:11" ht="14.1" customHeight="1" x14ac:dyDescent="0.25">
      <c r="A36" s="1119"/>
      <c r="B36" s="1119"/>
      <c r="C36" s="1135" t="s">
        <v>1047</v>
      </c>
      <c r="D36" s="1136">
        <v>0</v>
      </c>
      <c r="E36" s="1136">
        <v>343600000</v>
      </c>
      <c r="F36" s="1136">
        <v>343600000</v>
      </c>
      <c r="G36" s="1136">
        <v>343600000</v>
      </c>
      <c r="H36" s="1119"/>
      <c r="I36" s="1119"/>
      <c r="J36" s="1119"/>
      <c r="K36" s="1119"/>
    </row>
    <row r="37" spans="1:11" ht="14.1" customHeight="1" x14ac:dyDescent="0.25">
      <c r="A37" s="1119"/>
      <c r="B37" s="1119"/>
      <c r="C37" s="1135" t="s">
        <v>1048</v>
      </c>
      <c r="D37" s="1136">
        <v>0</v>
      </c>
      <c r="E37" s="1136">
        <v>343600000</v>
      </c>
      <c r="F37" s="1136">
        <v>343600000</v>
      </c>
      <c r="G37" s="1136">
        <v>343600000</v>
      </c>
      <c r="H37" s="1119"/>
      <c r="I37" s="1119"/>
      <c r="J37" s="1119"/>
      <c r="K37" s="1119"/>
    </row>
    <row r="38" spans="1:11" ht="14.1" customHeight="1" x14ac:dyDescent="0.25">
      <c r="A38" s="1119"/>
      <c r="B38" s="1119"/>
      <c r="C38" s="1135" t="s">
        <v>1049</v>
      </c>
      <c r="D38" s="1136">
        <v>0</v>
      </c>
      <c r="E38" s="1136">
        <v>0</v>
      </c>
      <c r="F38" s="1136">
        <v>0</v>
      </c>
      <c r="G38" s="1136">
        <v>0</v>
      </c>
      <c r="H38" s="1119"/>
      <c r="I38" s="1119"/>
      <c r="J38" s="1119"/>
      <c r="K38" s="1119"/>
    </row>
    <row r="39" spans="1:11" ht="14.1" customHeight="1" x14ac:dyDescent="0.25">
      <c r="A39" s="1119"/>
      <c r="B39" s="1119"/>
      <c r="C39" s="1135" t="s">
        <v>1050</v>
      </c>
      <c r="D39" s="1136">
        <v>0</v>
      </c>
      <c r="E39" s="1136">
        <v>37171000</v>
      </c>
      <c r="F39" s="1136">
        <v>37171000</v>
      </c>
      <c r="G39" s="1136">
        <v>37171000</v>
      </c>
      <c r="H39" s="1119"/>
      <c r="I39" s="1119"/>
      <c r="J39" s="1119"/>
      <c r="K39" s="1119"/>
    </row>
    <row r="40" spans="1:11" ht="14.1" customHeight="1" x14ac:dyDescent="0.25">
      <c r="A40" s="1119"/>
      <c r="B40" s="1119"/>
      <c r="C40" s="1135" t="s">
        <v>1048</v>
      </c>
      <c r="D40" s="1136">
        <v>0</v>
      </c>
      <c r="E40" s="1136">
        <v>37171000</v>
      </c>
      <c r="F40" s="1136">
        <v>37171000</v>
      </c>
      <c r="G40" s="1136">
        <v>37171000</v>
      </c>
      <c r="H40" s="1119"/>
      <c r="I40" s="1119"/>
      <c r="J40" s="1119"/>
      <c r="K40" s="1119"/>
    </row>
    <row r="41" spans="1:11" ht="14.1" customHeight="1" x14ac:dyDescent="0.25">
      <c r="A41" s="1119"/>
      <c r="B41" s="1119"/>
      <c r="C41" s="1135" t="s">
        <v>1049</v>
      </c>
      <c r="D41" s="1136">
        <v>0</v>
      </c>
      <c r="E41" s="1136">
        <v>0</v>
      </c>
      <c r="F41" s="1136">
        <v>0</v>
      </c>
      <c r="G41" s="1136">
        <v>0</v>
      </c>
      <c r="H41" s="1119"/>
      <c r="I41" s="1119"/>
      <c r="J41" s="1119"/>
      <c r="K41" s="1119"/>
    </row>
    <row r="42" spans="1:11" ht="14.1" customHeight="1" x14ac:dyDescent="0.25">
      <c r="A42" s="1119"/>
      <c r="B42" s="1119"/>
      <c r="C42" s="1135" t="s">
        <v>1051</v>
      </c>
      <c r="D42" s="1136">
        <v>0</v>
      </c>
      <c r="E42" s="1136">
        <v>73150000</v>
      </c>
      <c r="F42" s="1136">
        <v>37150000</v>
      </c>
      <c r="G42" s="1136">
        <v>37150000</v>
      </c>
      <c r="H42" s="1119"/>
      <c r="I42" s="1119"/>
      <c r="J42" s="1119"/>
      <c r="K42" s="1119"/>
    </row>
    <row r="43" spans="1:11" ht="14.1" customHeight="1" x14ac:dyDescent="0.25">
      <c r="A43" s="1119"/>
      <c r="B43" s="1119"/>
      <c r="C43" s="1135" t="s">
        <v>1048</v>
      </c>
      <c r="D43" s="1136">
        <v>0</v>
      </c>
      <c r="E43" s="1136">
        <v>73150000</v>
      </c>
      <c r="F43" s="1136">
        <v>37150000</v>
      </c>
      <c r="G43" s="1136">
        <v>37150000</v>
      </c>
      <c r="H43" s="1119"/>
      <c r="I43" s="1119"/>
      <c r="J43" s="1119"/>
      <c r="K43" s="1119"/>
    </row>
    <row r="44" spans="1:11" ht="14.1" customHeight="1" x14ac:dyDescent="0.25">
      <c r="A44" s="1119"/>
      <c r="B44" s="1119"/>
      <c r="C44" s="1135" t="s">
        <v>1049</v>
      </c>
      <c r="D44" s="1136">
        <v>0</v>
      </c>
      <c r="E44" s="1136">
        <v>0</v>
      </c>
      <c r="F44" s="1136">
        <v>0</v>
      </c>
      <c r="G44" s="1136">
        <v>0</v>
      </c>
      <c r="H44" s="1119"/>
      <c r="I44" s="1119"/>
      <c r="J44" s="1119"/>
      <c r="K44" s="1119"/>
    </row>
    <row r="45" spans="1:11" ht="14.1" customHeight="1" x14ac:dyDescent="0.25">
      <c r="A45" s="1119"/>
      <c r="B45" s="1119"/>
      <c r="C45" s="1135" t="s">
        <v>1052</v>
      </c>
      <c r="D45" s="1136">
        <v>0</v>
      </c>
      <c r="E45" s="1136">
        <v>0</v>
      </c>
      <c r="F45" s="1136">
        <v>0</v>
      </c>
      <c r="G45" s="1136">
        <v>0</v>
      </c>
      <c r="H45" s="1119"/>
      <c r="I45" s="1119"/>
      <c r="J45" s="1119"/>
      <c r="K45" s="1119"/>
    </row>
    <row r="46" spans="1:11" ht="14.1" customHeight="1" x14ac:dyDescent="0.25">
      <c r="A46" s="1119"/>
      <c r="B46" s="1119"/>
      <c r="C46" s="1135" t="s">
        <v>1048</v>
      </c>
      <c r="D46" s="1136">
        <v>0</v>
      </c>
      <c r="E46" s="1136">
        <v>0</v>
      </c>
      <c r="F46" s="1136">
        <v>0</v>
      </c>
      <c r="G46" s="1136">
        <v>0</v>
      </c>
      <c r="H46" s="1119"/>
      <c r="I46" s="1119"/>
      <c r="J46" s="1119"/>
      <c r="K46" s="1119"/>
    </row>
    <row r="47" spans="1:11" ht="14.1" customHeight="1" x14ac:dyDescent="0.25">
      <c r="A47" s="1119"/>
      <c r="B47" s="1119"/>
      <c r="C47" s="1135" t="s">
        <v>1049</v>
      </c>
      <c r="D47" s="1136">
        <v>0</v>
      </c>
      <c r="E47" s="1136">
        <v>0</v>
      </c>
      <c r="F47" s="1136">
        <v>0</v>
      </c>
      <c r="G47" s="1136">
        <v>0</v>
      </c>
      <c r="H47" s="1119"/>
      <c r="I47" s="1119"/>
      <c r="J47" s="1119"/>
      <c r="K47" s="1119"/>
    </row>
    <row r="48" spans="1:11" ht="14.1" customHeight="1" x14ac:dyDescent="0.25">
      <c r="A48" s="1119"/>
      <c r="B48" s="1119"/>
      <c r="C48" s="1135" t="s">
        <v>1053</v>
      </c>
      <c r="D48" s="1136">
        <v>0</v>
      </c>
      <c r="E48" s="1136">
        <v>0</v>
      </c>
      <c r="F48" s="1136">
        <v>0</v>
      </c>
      <c r="G48" s="1136">
        <v>0</v>
      </c>
      <c r="H48" s="1119"/>
      <c r="I48" s="1119"/>
      <c r="J48" s="1119"/>
      <c r="K48" s="1119"/>
    </row>
    <row r="49" spans="1:11" ht="14.1" customHeight="1" x14ac:dyDescent="0.25">
      <c r="A49" s="1119"/>
      <c r="B49" s="1119"/>
      <c r="C49" s="1135" t="s">
        <v>1048</v>
      </c>
      <c r="D49" s="1136">
        <v>0</v>
      </c>
      <c r="E49" s="1136">
        <v>0</v>
      </c>
      <c r="F49" s="1136">
        <v>0</v>
      </c>
      <c r="G49" s="1136">
        <v>0</v>
      </c>
      <c r="H49" s="1119"/>
      <c r="I49" s="1119"/>
      <c r="J49" s="1119"/>
      <c r="K49" s="1119"/>
    </row>
    <row r="50" spans="1:11" ht="14.1" customHeight="1" x14ac:dyDescent="0.25">
      <c r="A50" s="1119"/>
      <c r="B50" s="1119"/>
      <c r="C50" s="1135" t="s">
        <v>1049</v>
      </c>
      <c r="D50" s="1136">
        <v>0</v>
      </c>
      <c r="E50" s="1136">
        <v>0</v>
      </c>
      <c r="F50" s="1136">
        <v>0</v>
      </c>
      <c r="G50" s="1136">
        <v>0</v>
      </c>
      <c r="H50" s="1119"/>
      <c r="I50" s="1119"/>
      <c r="J50" s="1119"/>
      <c r="K50" s="1119"/>
    </row>
    <row r="51" spans="1:11" ht="14.1" customHeight="1" x14ac:dyDescent="0.25">
      <c r="A51" s="1119"/>
      <c r="B51" s="1119"/>
      <c r="C51" s="1135" t="s">
        <v>1054</v>
      </c>
      <c r="D51" s="1136">
        <v>0</v>
      </c>
      <c r="E51" s="1136">
        <v>0</v>
      </c>
      <c r="F51" s="1136">
        <v>0</v>
      </c>
      <c r="G51" s="1136">
        <v>0</v>
      </c>
      <c r="H51" s="1119"/>
      <c r="I51" s="1119"/>
      <c r="J51" s="1119"/>
      <c r="K51" s="1119"/>
    </row>
    <row r="52" spans="1:11" ht="14.1" customHeight="1" x14ac:dyDescent="0.25">
      <c r="A52" s="1119"/>
      <c r="B52" s="1119"/>
      <c r="C52" s="1135" t="s">
        <v>1048</v>
      </c>
      <c r="D52" s="1136">
        <v>0</v>
      </c>
      <c r="E52" s="1136">
        <v>0</v>
      </c>
      <c r="F52" s="1136">
        <v>0</v>
      </c>
      <c r="G52" s="1136">
        <v>0</v>
      </c>
      <c r="H52" s="1119"/>
      <c r="I52" s="1119"/>
      <c r="J52" s="1119"/>
      <c r="K52" s="1119"/>
    </row>
    <row r="53" spans="1:11" ht="14.1" customHeight="1" x14ac:dyDescent="0.25">
      <c r="A53" s="1119"/>
      <c r="B53" s="1119"/>
      <c r="C53" s="1135" t="s">
        <v>1049</v>
      </c>
      <c r="D53" s="1136">
        <v>0</v>
      </c>
      <c r="E53" s="1136">
        <v>0</v>
      </c>
      <c r="F53" s="1136">
        <v>0</v>
      </c>
      <c r="G53" s="1136">
        <v>0</v>
      </c>
      <c r="H53" s="1119"/>
      <c r="I53" s="1119"/>
      <c r="J53" s="1119"/>
      <c r="K53" s="1119"/>
    </row>
    <row r="54" spans="1:11" ht="14.1" customHeight="1" x14ac:dyDescent="0.25">
      <c r="A54" s="1119"/>
      <c r="B54" s="1119"/>
      <c r="C54" s="1135" t="s">
        <v>1055</v>
      </c>
      <c r="D54" s="1136">
        <v>0</v>
      </c>
      <c r="E54" s="1136">
        <v>1500000</v>
      </c>
      <c r="F54" s="1136">
        <v>1500000</v>
      </c>
      <c r="G54" s="1136">
        <v>1500000</v>
      </c>
      <c r="H54" s="1119"/>
      <c r="I54" s="1119"/>
      <c r="J54" s="1119"/>
      <c r="K54" s="1119"/>
    </row>
    <row r="55" spans="1:11" ht="14.1" customHeight="1" x14ac:dyDescent="0.25">
      <c r="A55" s="1119"/>
      <c r="B55" s="1119"/>
      <c r="C55" s="1135" t="s">
        <v>1048</v>
      </c>
      <c r="D55" s="1136">
        <v>0</v>
      </c>
      <c r="E55" s="1136">
        <v>1500000</v>
      </c>
      <c r="F55" s="1136">
        <v>1500000</v>
      </c>
      <c r="G55" s="1136">
        <v>1500000</v>
      </c>
      <c r="H55" s="1119"/>
      <c r="I55" s="1119"/>
      <c r="J55" s="1119"/>
      <c r="K55" s="1119"/>
    </row>
    <row r="56" spans="1:11" ht="14.1" customHeight="1" x14ac:dyDescent="0.25">
      <c r="A56" s="1119"/>
      <c r="B56" s="1119"/>
      <c r="C56" s="1135" t="s">
        <v>1049</v>
      </c>
      <c r="D56" s="1136">
        <v>0</v>
      </c>
      <c r="E56" s="1136">
        <v>0</v>
      </c>
      <c r="F56" s="1136">
        <v>0</v>
      </c>
      <c r="G56" s="1136">
        <v>0</v>
      </c>
      <c r="H56" s="1119"/>
      <c r="I56" s="1119"/>
      <c r="J56" s="1119"/>
      <c r="K56" s="1119"/>
    </row>
    <row r="57" spans="1:11" ht="14.1" customHeight="1" x14ac:dyDescent="0.25">
      <c r="A57" s="1119"/>
      <c r="B57" s="1119"/>
      <c r="C57" s="1135" t="s">
        <v>1056</v>
      </c>
      <c r="D57" s="1136">
        <v>0</v>
      </c>
      <c r="E57" s="1136">
        <v>0</v>
      </c>
      <c r="F57" s="1136">
        <v>0</v>
      </c>
      <c r="G57" s="1136">
        <v>0</v>
      </c>
      <c r="H57" s="1119"/>
      <c r="I57" s="1119"/>
      <c r="J57" s="1119"/>
      <c r="K57" s="1119"/>
    </row>
    <row r="58" spans="1:11" ht="14.1" customHeight="1" x14ac:dyDescent="0.25">
      <c r="A58" s="1119"/>
      <c r="B58" s="1119"/>
      <c r="C58" s="1135" t="s">
        <v>1048</v>
      </c>
      <c r="D58" s="1136">
        <v>0</v>
      </c>
      <c r="E58" s="1136">
        <v>0</v>
      </c>
      <c r="F58" s="1136">
        <v>0</v>
      </c>
      <c r="G58" s="1136">
        <v>0</v>
      </c>
      <c r="H58" s="1119"/>
      <c r="I58" s="1119"/>
      <c r="J58" s="1119"/>
      <c r="K58" s="1119"/>
    </row>
    <row r="59" spans="1:11" ht="14.1" customHeight="1" x14ac:dyDescent="0.25">
      <c r="A59" s="1119"/>
      <c r="B59" s="1119"/>
      <c r="C59" s="1135" t="s">
        <v>1057</v>
      </c>
      <c r="D59" s="1136">
        <v>0</v>
      </c>
      <c r="E59" s="1136">
        <v>0</v>
      </c>
      <c r="F59" s="1136">
        <v>0</v>
      </c>
      <c r="G59" s="1136">
        <v>0</v>
      </c>
      <c r="H59" s="1119"/>
      <c r="I59" s="1119"/>
      <c r="J59" s="1119"/>
      <c r="K59" s="1119"/>
    </row>
    <row r="60" spans="1:11" ht="14.1" customHeight="1" x14ac:dyDescent="0.25">
      <c r="A60" s="1119"/>
      <c r="B60" s="1119"/>
      <c r="C60" s="1135" t="s">
        <v>1058</v>
      </c>
      <c r="D60" s="1136">
        <v>0</v>
      </c>
      <c r="E60" s="1136">
        <v>0</v>
      </c>
      <c r="F60" s="1136">
        <v>0</v>
      </c>
      <c r="G60" s="1136">
        <v>0</v>
      </c>
      <c r="H60" s="1119"/>
      <c r="I60" s="1119"/>
      <c r="J60" s="1119"/>
      <c r="K60" s="1119"/>
    </row>
    <row r="61" spans="1:11" ht="14.1" customHeight="1" x14ac:dyDescent="0.25">
      <c r="A61" s="1119"/>
      <c r="B61" s="1119"/>
      <c r="C61" s="1135" t="s">
        <v>1059</v>
      </c>
      <c r="D61" s="1136">
        <v>0</v>
      </c>
      <c r="E61" s="1136">
        <v>0</v>
      </c>
      <c r="F61" s="1136">
        <v>0</v>
      </c>
      <c r="G61" s="1136">
        <v>0</v>
      </c>
      <c r="H61" s="1119"/>
      <c r="I61" s="1119"/>
      <c r="J61" s="1119"/>
      <c r="K61" s="1119"/>
    </row>
    <row r="62" spans="1:11" ht="14.1" customHeight="1" x14ac:dyDescent="0.25">
      <c r="A62" s="1119"/>
      <c r="B62" s="1119"/>
      <c r="C62" s="1135" t="s">
        <v>1060</v>
      </c>
      <c r="D62" s="1136">
        <v>0</v>
      </c>
      <c r="E62" s="1136">
        <v>0</v>
      </c>
      <c r="F62" s="1136">
        <v>0</v>
      </c>
      <c r="G62" s="1136">
        <v>0</v>
      </c>
      <c r="H62" s="1119"/>
      <c r="I62" s="1119"/>
      <c r="J62" s="1119"/>
      <c r="K62" s="1119"/>
    </row>
    <row r="63" spans="1:11" ht="14.1" customHeight="1" x14ac:dyDescent="0.25">
      <c r="A63" s="1119"/>
      <c r="B63" s="1119"/>
      <c r="C63" s="1135" t="s">
        <v>1061</v>
      </c>
      <c r="D63" s="1136">
        <v>0</v>
      </c>
      <c r="E63" s="1136">
        <v>0</v>
      </c>
      <c r="F63" s="1136">
        <v>0</v>
      </c>
      <c r="G63" s="1136">
        <v>0</v>
      </c>
      <c r="H63" s="1119"/>
      <c r="I63" s="1119"/>
      <c r="J63" s="1119"/>
      <c r="K63" s="1119"/>
    </row>
    <row r="64" spans="1:11" ht="14.1" customHeight="1" x14ac:dyDescent="0.25">
      <c r="A64" s="1119"/>
      <c r="B64" s="1119"/>
      <c r="C64" s="1135" t="s">
        <v>1048</v>
      </c>
      <c r="D64" s="1136">
        <v>0</v>
      </c>
      <c r="E64" s="1136">
        <v>0</v>
      </c>
      <c r="F64" s="1136">
        <v>0</v>
      </c>
      <c r="G64" s="1136">
        <v>0</v>
      </c>
      <c r="H64" s="1119"/>
      <c r="I64" s="1119"/>
      <c r="J64" s="1119"/>
      <c r="K64" s="1119"/>
    </row>
    <row r="65" spans="1:11" ht="14.1" customHeight="1" x14ac:dyDescent="0.25">
      <c r="A65" s="1119"/>
      <c r="B65" s="1119"/>
      <c r="C65" s="1135" t="s">
        <v>1057</v>
      </c>
      <c r="D65" s="1136">
        <v>0</v>
      </c>
      <c r="E65" s="1136">
        <v>0</v>
      </c>
      <c r="F65" s="1136">
        <v>0</v>
      </c>
      <c r="G65" s="1136">
        <v>0</v>
      </c>
      <c r="H65" s="1119"/>
      <c r="I65" s="1119"/>
      <c r="J65" s="1119"/>
      <c r="K65" s="1119"/>
    </row>
    <row r="66" spans="1:11" ht="14.1" customHeight="1" x14ac:dyDescent="0.25">
      <c r="A66" s="1119"/>
      <c r="B66" s="1119"/>
      <c r="C66" s="1135" t="s">
        <v>1058</v>
      </c>
      <c r="D66" s="1136">
        <v>0</v>
      </c>
      <c r="E66" s="1136">
        <v>0</v>
      </c>
      <c r="F66" s="1136">
        <v>0</v>
      </c>
      <c r="G66" s="1136">
        <v>0</v>
      </c>
      <c r="H66" s="1119"/>
      <c r="I66" s="1119"/>
      <c r="J66" s="1119"/>
      <c r="K66" s="1119"/>
    </row>
    <row r="67" spans="1:11" ht="14.1" customHeight="1" x14ac:dyDescent="0.25">
      <c r="A67" s="1119"/>
      <c r="B67" s="1119"/>
      <c r="C67" s="1135" t="s">
        <v>1059</v>
      </c>
      <c r="D67" s="1136">
        <v>0</v>
      </c>
      <c r="E67" s="1136">
        <v>0</v>
      </c>
      <c r="F67" s="1136">
        <v>0</v>
      </c>
      <c r="G67" s="1136">
        <v>0</v>
      </c>
      <c r="H67" s="1119"/>
      <c r="I67" s="1119"/>
      <c r="J67" s="1119"/>
      <c r="K67" s="1119"/>
    </row>
    <row r="68" spans="1:11" ht="14.1" customHeight="1" x14ac:dyDescent="0.25">
      <c r="A68" s="1119"/>
      <c r="B68" s="1119"/>
      <c r="C68" s="1135" t="s">
        <v>1060</v>
      </c>
      <c r="D68" s="1136">
        <v>0</v>
      </c>
      <c r="E68" s="1136">
        <v>0</v>
      </c>
      <c r="F68" s="1136">
        <v>0</v>
      </c>
      <c r="G68" s="1136">
        <v>0</v>
      </c>
      <c r="H68" s="1119"/>
      <c r="I68" s="1119"/>
      <c r="J68" s="1119"/>
      <c r="K68" s="1119"/>
    </row>
    <row r="69" spans="1:11" ht="14.1" customHeight="1" x14ac:dyDescent="0.25">
      <c r="A69" s="1119"/>
      <c r="B69" s="1119"/>
      <c r="C69" s="1135" t="s">
        <v>1062</v>
      </c>
      <c r="D69" s="1136">
        <v>0</v>
      </c>
      <c r="E69" s="1136">
        <v>0</v>
      </c>
      <c r="F69" s="1136">
        <v>0</v>
      </c>
      <c r="G69" s="1136">
        <v>0</v>
      </c>
      <c r="H69" s="1119"/>
      <c r="I69" s="1119"/>
      <c r="J69" s="1119"/>
      <c r="K69" s="1119"/>
    </row>
    <row r="70" spans="1:11" ht="14.1" customHeight="1" x14ac:dyDescent="0.25">
      <c r="A70" s="1119"/>
      <c r="B70" s="1119"/>
      <c r="C70" s="1135" t="s">
        <v>1048</v>
      </c>
      <c r="D70" s="1136">
        <v>0</v>
      </c>
      <c r="E70" s="1136">
        <v>0</v>
      </c>
      <c r="F70" s="1136">
        <v>0</v>
      </c>
      <c r="G70" s="1136">
        <v>0</v>
      </c>
      <c r="H70" s="1119"/>
      <c r="I70" s="1119"/>
      <c r="J70" s="1119"/>
      <c r="K70" s="1119"/>
    </row>
    <row r="71" spans="1:11" ht="14.1" customHeight="1" x14ac:dyDescent="0.25">
      <c r="A71" s="1119"/>
      <c r="B71" s="1119"/>
      <c r="C71" s="1135" t="s">
        <v>1057</v>
      </c>
      <c r="D71" s="1136">
        <v>0</v>
      </c>
      <c r="E71" s="1136">
        <v>0</v>
      </c>
      <c r="F71" s="1136">
        <v>0</v>
      </c>
      <c r="G71" s="1136">
        <v>0</v>
      </c>
      <c r="H71" s="1119"/>
      <c r="I71" s="1119"/>
      <c r="J71" s="1119"/>
      <c r="K71" s="1119"/>
    </row>
    <row r="72" spans="1:11" ht="14.1" customHeight="1" x14ac:dyDescent="0.25">
      <c r="A72" s="1119"/>
      <c r="B72" s="1119"/>
      <c r="C72" s="1135" t="s">
        <v>1058</v>
      </c>
      <c r="D72" s="1136">
        <v>0</v>
      </c>
      <c r="E72" s="1136">
        <v>0</v>
      </c>
      <c r="F72" s="1136">
        <v>0</v>
      </c>
      <c r="G72" s="1136">
        <v>0</v>
      </c>
      <c r="H72" s="1119"/>
      <c r="I72" s="1119"/>
      <c r="J72" s="1119"/>
      <c r="K72" s="1119"/>
    </row>
    <row r="73" spans="1:11" ht="14.1" customHeight="1" x14ac:dyDescent="0.25">
      <c r="A73" s="1119"/>
      <c r="B73" s="1119"/>
      <c r="C73" s="1135" t="s">
        <v>1059</v>
      </c>
      <c r="D73" s="1136">
        <v>0</v>
      </c>
      <c r="E73" s="1136">
        <v>0</v>
      </c>
      <c r="F73" s="1136">
        <v>0</v>
      </c>
      <c r="G73" s="1136">
        <v>0</v>
      </c>
      <c r="H73" s="1119"/>
      <c r="I73" s="1119"/>
      <c r="J73" s="1119"/>
      <c r="K73" s="1119"/>
    </row>
    <row r="74" spans="1:11" ht="14.1" customHeight="1" x14ac:dyDescent="0.25">
      <c r="A74" s="1119"/>
      <c r="B74" s="1119"/>
      <c r="C74" s="1135" t="s">
        <v>1060</v>
      </c>
      <c r="D74" s="1136">
        <v>0</v>
      </c>
      <c r="E74" s="1136">
        <v>0</v>
      </c>
      <c r="F74" s="1136">
        <v>0</v>
      </c>
      <c r="G74" s="1136">
        <v>0</v>
      </c>
      <c r="H74" s="1119"/>
      <c r="I74" s="1119"/>
      <c r="J74" s="1119"/>
      <c r="K74" s="1119"/>
    </row>
    <row r="75" spans="1:11" ht="14.1" customHeight="1" x14ac:dyDescent="0.25">
      <c r="A75" s="1119"/>
      <c r="B75" s="1119"/>
      <c r="C75" s="1135" t="s">
        <v>1063</v>
      </c>
      <c r="D75" s="1136">
        <v>0</v>
      </c>
      <c r="E75" s="1136">
        <v>0</v>
      </c>
      <c r="F75" s="1136">
        <v>0</v>
      </c>
      <c r="G75" s="1136">
        <v>0</v>
      </c>
      <c r="H75" s="1119"/>
      <c r="I75" s="1119"/>
      <c r="J75" s="1119"/>
      <c r="K75" s="1119"/>
    </row>
    <row r="76" spans="1:11" ht="14.1" customHeight="1" x14ac:dyDescent="0.25">
      <c r="A76" s="1119"/>
      <c r="B76" s="1119"/>
      <c r="C76" s="1135" t="s">
        <v>1064</v>
      </c>
      <c r="D76" s="1136">
        <v>0</v>
      </c>
      <c r="E76" s="1136">
        <v>0</v>
      </c>
      <c r="F76" s="1136">
        <v>0</v>
      </c>
      <c r="G76" s="1136">
        <v>0</v>
      </c>
      <c r="H76" s="1119"/>
      <c r="I76" s="1119"/>
      <c r="J76" s="1119"/>
      <c r="K76" s="1119"/>
    </row>
    <row r="77" spans="1:11" ht="14.1" customHeight="1" x14ac:dyDescent="0.25">
      <c r="A77" s="1119"/>
      <c r="B77" s="1119"/>
      <c r="C77" s="1137" t="s">
        <v>572</v>
      </c>
      <c r="D77" s="1136">
        <v>0</v>
      </c>
      <c r="E77" s="1136">
        <v>455421000</v>
      </c>
      <c r="F77" s="1136">
        <v>419421000</v>
      </c>
      <c r="G77" s="1136">
        <v>419421000</v>
      </c>
      <c r="H77" s="1119"/>
      <c r="I77" s="1119"/>
      <c r="J77" s="1119"/>
      <c r="K77" s="1119"/>
    </row>
    <row r="78" spans="1:11" ht="14.1" customHeight="1" x14ac:dyDescent="0.25">
      <c r="A78" s="1119"/>
      <c r="B78" s="1119"/>
      <c r="C78" s="1256" t="s">
        <v>51</v>
      </c>
      <c r="D78" s="1257"/>
      <c r="E78" s="1257"/>
      <c r="F78" s="1257"/>
      <c r="G78" s="1257"/>
      <c r="H78" s="1119"/>
      <c r="I78" s="1119"/>
      <c r="J78" s="1119"/>
      <c r="K78" s="1119"/>
    </row>
    <row r="79" spans="1:11" ht="14.1" customHeight="1" x14ac:dyDescent="0.25">
      <c r="A79" s="1119"/>
      <c r="B79" s="1119"/>
      <c r="C79" s="1128" t="s">
        <v>2651</v>
      </c>
      <c r="D79" s="1256" t="s">
        <v>2652</v>
      </c>
      <c r="E79" s="1257"/>
      <c r="F79" s="1257"/>
      <c r="G79" s="1257"/>
      <c r="H79" s="1119"/>
      <c r="I79" s="1119"/>
      <c r="J79" s="1119"/>
      <c r="K79" s="1119"/>
    </row>
    <row r="80" spans="1:11" ht="14.1" customHeight="1" x14ac:dyDescent="0.25">
      <c r="A80" s="1119"/>
      <c r="B80" s="1119"/>
      <c r="C80" s="1129" t="s">
        <v>1022</v>
      </c>
      <c r="D80" s="1252" t="s">
        <v>2653</v>
      </c>
      <c r="E80" s="1253"/>
      <c r="F80" s="1253"/>
      <c r="G80" s="1253"/>
      <c r="H80" s="1119"/>
      <c r="I80" s="1119"/>
      <c r="J80" s="1119"/>
      <c r="K80" s="1119"/>
    </row>
    <row r="81" spans="1:11" ht="14.1" customHeight="1" x14ac:dyDescent="0.25">
      <c r="A81" s="1119"/>
      <c r="B81" s="1119"/>
      <c r="C81" s="1130" t="s">
        <v>1024</v>
      </c>
      <c r="D81" s="1254" t="s">
        <v>2654</v>
      </c>
      <c r="E81" s="1255"/>
      <c r="F81" s="1255"/>
      <c r="G81" s="1255"/>
      <c r="H81" s="1119"/>
      <c r="I81" s="1119"/>
      <c r="J81" s="1119"/>
      <c r="K81" s="1119"/>
    </row>
    <row r="82" spans="1:11" ht="14.1" customHeight="1" x14ac:dyDescent="0.25">
      <c r="A82" s="1119"/>
      <c r="B82" s="1119"/>
      <c r="C82" s="1130" t="s">
        <v>31</v>
      </c>
      <c r="D82" s="1254" t="s">
        <v>2655</v>
      </c>
      <c r="E82" s="1255"/>
      <c r="F82" s="1255"/>
      <c r="G82" s="1255"/>
      <c r="H82" s="1119"/>
      <c r="I82" s="1119"/>
      <c r="J82" s="1119"/>
      <c r="K82" s="1119"/>
    </row>
    <row r="83" spans="1:11" ht="15" customHeight="1" x14ac:dyDescent="0.25">
      <c r="A83" s="1119"/>
      <c r="B83" s="1119"/>
      <c r="C83" s="1131"/>
      <c r="D83" s="1132">
        <v>2024</v>
      </c>
      <c r="E83" s="1132">
        <v>2025</v>
      </c>
      <c r="F83" s="1132">
        <v>2026</v>
      </c>
      <c r="G83" s="1132">
        <v>2027</v>
      </c>
      <c r="H83" s="1119"/>
      <c r="I83" s="1119"/>
      <c r="J83" s="1119"/>
      <c r="K83" s="1119"/>
    </row>
    <row r="84" spans="1:11" ht="15" customHeight="1" x14ac:dyDescent="0.25">
      <c r="A84" s="1119"/>
      <c r="B84" s="1119"/>
      <c r="C84" s="1133"/>
      <c r="D84" s="1134" t="s">
        <v>13</v>
      </c>
      <c r="E84" s="1134" t="s">
        <v>14</v>
      </c>
      <c r="F84" s="1134" t="s">
        <v>14</v>
      </c>
      <c r="G84" s="1134" t="s">
        <v>14</v>
      </c>
      <c r="H84" s="1119"/>
      <c r="I84" s="1119"/>
      <c r="J84" s="1119"/>
      <c r="K84" s="1119"/>
    </row>
    <row r="85" spans="1:11" ht="14.1" customHeight="1" x14ac:dyDescent="0.25">
      <c r="A85" s="1119"/>
      <c r="B85" s="1119"/>
      <c r="C85" s="1123" t="s">
        <v>33</v>
      </c>
      <c r="D85" s="1127" t="s">
        <v>1039</v>
      </c>
      <c r="E85" s="1127" t="s">
        <v>1092</v>
      </c>
      <c r="F85" s="1127" t="s">
        <v>1092</v>
      </c>
      <c r="G85" s="1127" t="s">
        <v>1092</v>
      </c>
      <c r="H85" s="1119"/>
      <c r="I85" s="1119"/>
      <c r="J85" s="1119"/>
      <c r="K85" s="1119"/>
    </row>
    <row r="86" spans="1:11" ht="14.1" customHeight="1" x14ac:dyDescent="0.25">
      <c r="A86" s="1119"/>
      <c r="B86" s="1119"/>
      <c r="C86" s="1123" t="s">
        <v>1029</v>
      </c>
      <c r="D86" s="1127" t="s">
        <v>1039</v>
      </c>
      <c r="E86" s="1127" t="s">
        <v>2656</v>
      </c>
      <c r="F86" s="1127" t="s">
        <v>1876</v>
      </c>
      <c r="G86" s="1127" t="s">
        <v>1876</v>
      </c>
      <c r="H86" s="1119"/>
      <c r="I86" s="1119"/>
      <c r="J86" s="1119"/>
      <c r="K86" s="1119"/>
    </row>
    <row r="87" spans="1:11" ht="14.1" customHeight="1" x14ac:dyDescent="0.25">
      <c r="A87" s="1119"/>
      <c r="B87" s="1119"/>
      <c r="C87" s="1123" t="s">
        <v>1032</v>
      </c>
      <c r="D87" s="1127" t="s">
        <v>1039</v>
      </c>
      <c r="E87" s="1127" t="s">
        <v>2656</v>
      </c>
      <c r="F87" s="1127" t="s">
        <v>1876</v>
      </c>
      <c r="G87" s="1127" t="s">
        <v>1876</v>
      </c>
      <c r="H87" s="1119"/>
      <c r="I87" s="1119"/>
      <c r="J87" s="1119"/>
      <c r="K87" s="1119"/>
    </row>
    <row r="88" spans="1:11" ht="14.1" customHeight="1" x14ac:dyDescent="0.25">
      <c r="A88" s="1119"/>
      <c r="B88" s="1119"/>
      <c r="C88" s="1123" t="s">
        <v>1037</v>
      </c>
      <c r="D88" s="1127" t="s">
        <v>1038</v>
      </c>
      <c r="E88" s="1127" t="s">
        <v>1038</v>
      </c>
      <c r="F88" s="1127" t="s">
        <v>1039</v>
      </c>
      <c r="G88" s="1127" t="s">
        <v>1039</v>
      </c>
      <c r="H88" s="1119"/>
      <c r="I88" s="1119"/>
      <c r="J88" s="1119"/>
      <c r="K88" s="1119"/>
    </row>
    <row r="89" spans="1:11" ht="14.1" customHeight="1" x14ac:dyDescent="0.25">
      <c r="A89" s="1119"/>
      <c r="B89" s="1119"/>
      <c r="C89" s="1123" t="s">
        <v>1042</v>
      </c>
      <c r="D89" s="1127" t="s">
        <v>1038</v>
      </c>
      <c r="E89" s="1127" t="s">
        <v>1038</v>
      </c>
      <c r="F89" s="1127" t="s">
        <v>1497</v>
      </c>
      <c r="G89" s="1127" t="s">
        <v>1039</v>
      </c>
      <c r="H89" s="1119"/>
      <c r="I89" s="1119"/>
      <c r="J89" s="1119"/>
      <c r="K89" s="1119"/>
    </row>
    <row r="90" spans="1:11" ht="14.1" customHeight="1" x14ac:dyDescent="0.25">
      <c r="A90" s="1119"/>
      <c r="B90" s="1119"/>
      <c r="C90" s="1123" t="s">
        <v>39</v>
      </c>
      <c r="D90" s="1127" t="s">
        <v>1038</v>
      </c>
      <c r="E90" s="1127" t="s">
        <v>1038</v>
      </c>
      <c r="F90" s="1127" t="s">
        <v>1497</v>
      </c>
      <c r="G90" s="1127" t="s">
        <v>1039</v>
      </c>
      <c r="H90" s="1119"/>
      <c r="I90" s="1119"/>
      <c r="J90" s="1119"/>
      <c r="K90" s="1119"/>
    </row>
    <row r="91" spans="1:11" ht="14.1" customHeight="1" x14ac:dyDescent="0.25">
      <c r="A91" s="1119"/>
      <c r="B91" s="1119"/>
      <c r="C91" s="1250" t="s">
        <v>1046</v>
      </c>
      <c r="D91" s="1251"/>
      <c r="E91" s="1251"/>
      <c r="F91" s="1251"/>
      <c r="G91" s="1251"/>
      <c r="H91" s="1119"/>
      <c r="I91" s="1119"/>
      <c r="J91" s="1119"/>
      <c r="K91" s="1119"/>
    </row>
    <row r="92" spans="1:11" ht="14.1" customHeight="1" x14ac:dyDescent="0.25">
      <c r="A92" s="1119"/>
      <c r="B92" s="1119"/>
      <c r="C92" s="1131"/>
      <c r="D92" s="1132">
        <v>2024</v>
      </c>
      <c r="E92" s="1132">
        <v>2025</v>
      </c>
      <c r="F92" s="1132">
        <v>2026</v>
      </c>
      <c r="G92" s="1132">
        <v>2027</v>
      </c>
      <c r="H92" s="1119"/>
      <c r="I92" s="1119"/>
      <c r="J92" s="1119"/>
      <c r="K92" s="1119"/>
    </row>
    <row r="93" spans="1:11" ht="14.1" customHeight="1" x14ac:dyDescent="0.25">
      <c r="A93" s="1119"/>
      <c r="B93" s="1119"/>
      <c r="C93" s="1133"/>
      <c r="D93" s="1134" t="s">
        <v>13</v>
      </c>
      <c r="E93" s="1134" t="s">
        <v>14</v>
      </c>
      <c r="F93" s="1134" t="s">
        <v>14</v>
      </c>
      <c r="G93" s="1134" t="s">
        <v>14</v>
      </c>
      <c r="H93" s="1119"/>
      <c r="I93" s="1119"/>
      <c r="J93" s="1119"/>
      <c r="K93" s="1119"/>
    </row>
    <row r="94" spans="1:11" ht="14.1" customHeight="1" x14ac:dyDescent="0.25">
      <c r="A94" s="1119"/>
      <c r="B94" s="1119"/>
      <c r="C94" s="1135" t="s">
        <v>1047</v>
      </c>
      <c r="D94" s="1136">
        <v>0</v>
      </c>
      <c r="E94" s="1136">
        <v>0</v>
      </c>
      <c r="F94" s="1136">
        <v>0</v>
      </c>
      <c r="G94" s="1136">
        <v>0</v>
      </c>
      <c r="H94" s="1119"/>
      <c r="I94" s="1119"/>
      <c r="J94" s="1119"/>
      <c r="K94" s="1119"/>
    </row>
    <row r="95" spans="1:11" ht="14.1" customHeight="1" x14ac:dyDescent="0.25">
      <c r="A95" s="1119"/>
      <c r="B95" s="1119"/>
      <c r="C95" s="1135" t="s">
        <v>1048</v>
      </c>
      <c r="D95" s="1136">
        <v>0</v>
      </c>
      <c r="E95" s="1136">
        <v>0</v>
      </c>
      <c r="F95" s="1136">
        <v>0</v>
      </c>
      <c r="G95" s="1136">
        <v>0</v>
      </c>
      <c r="H95" s="1119"/>
      <c r="I95" s="1119"/>
      <c r="J95" s="1119"/>
      <c r="K95" s="1119"/>
    </row>
    <row r="96" spans="1:11" ht="14.1" customHeight="1" x14ac:dyDescent="0.25">
      <c r="A96" s="1119"/>
      <c r="B96" s="1119"/>
      <c r="C96" s="1135" t="s">
        <v>1049</v>
      </c>
      <c r="D96" s="1136">
        <v>0</v>
      </c>
      <c r="E96" s="1136">
        <v>0</v>
      </c>
      <c r="F96" s="1136">
        <v>0</v>
      </c>
      <c r="G96" s="1136">
        <v>0</v>
      </c>
      <c r="H96" s="1119"/>
      <c r="I96" s="1119"/>
      <c r="J96" s="1119"/>
      <c r="K96" s="1119"/>
    </row>
    <row r="97" spans="1:11" ht="14.1" customHeight="1" x14ac:dyDescent="0.25">
      <c r="A97" s="1119"/>
      <c r="B97" s="1119"/>
      <c r="C97" s="1135" t="s">
        <v>1050</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1051</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1052</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1053</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1054</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1055</v>
      </c>
      <c r="D112" s="1136">
        <v>0</v>
      </c>
      <c r="E112" s="1136">
        <v>0</v>
      </c>
      <c r="F112" s="1136">
        <v>0</v>
      </c>
      <c r="G112" s="1136">
        <v>0</v>
      </c>
      <c r="H112" s="1119"/>
      <c r="I112" s="1119"/>
      <c r="J112" s="1119"/>
      <c r="K112" s="1119"/>
    </row>
    <row r="113" spans="1:11" ht="14.1" customHeight="1" x14ac:dyDescent="0.25">
      <c r="A113" s="1119"/>
      <c r="B113" s="1119"/>
      <c r="C113" s="1135" t="s">
        <v>1048</v>
      </c>
      <c r="D113" s="1136">
        <v>0</v>
      </c>
      <c r="E113" s="1136">
        <v>0</v>
      </c>
      <c r="F113" s="1136">
        <v>0</v>
      </c>
      <c r="G113" s="1136">
        <v>0</v>
      </c>
      <c r="H113" s="1119"/>
      <c r="I113" s="1119"/>
      <c r="J113" s="1119"/>
      <c r="K113" s="1119"/>
    </row>
    <row r="114" spans="1:11" ht="14.1" customHeight="1" x14ac:dyDescent="0.25">
      <c r="A114" s="1119"/>
      <c r="B114" s="1119"/>
      <c r="C114" s="1135" t="s">
        <v>1049</v>
      </c>
      <c r="D114" s="1136">
        <v>0</v>
      </c>
      <c r="E114" s="1136">
        <v>0</v>
      </c>
      <c r="F114" s="1136">
        <v>0</v>
      </c>
      <c r="G114" s="1136">
        <v>0</v>
      </c>
      <c r="H114" s="1119"/>
      <c r="I114" s="1119"/>
      <c r="J114" s="1119"/>
      <c r="K114" s="1119"/>
    </row>
    <row r="115" spans="1:11" ht="14.1" customHeight="1" x14ac:dyDescent="0.25">
      <c r="A115" s="1119"/>
      <c r="B115" s="1119"/>
      <c r="C115" s="1135" t="s">
        <v>1056</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1057</v>
      </c>
      <c r="D117" s="1136">
        <v>0</v>
      </c>
      <c r="E117" s="1136">
        <v>0</v>
      </c>
      <c r="F117" s="1136">
        <v>0</v>
      </c>
      <c r="G117" s="1136">
        <v>0</v>
      </c>
      <c r="H117" s="1119"/>
      <c r="I117" s="1119"/>
      <c r="J117" s="1119"/>
      <c r="K117" s="1119"/>
    </row>
    <row r="118" spans="1:11" ht="14.1" customHeight="1" x14ac:dyDescent="0.25">
      <c r="A118" s="1119"/>
      <c r="B118" s="1119"/>
      <c r="C118" s="1135" t="s">
        <v>1058</v>
      </c>
      <c r="D118" s="1136">
        <v>0</v>
      </c>
      <c r="E118" s="1136">
        <v>0</v>
      </c>
      <c r="F118" s="1136">
        <v>0</v>
      </c>
      <c r="G118" s="1136">
        <v>0</v>
      </c>
      <c r="H118" s="1119"/>
      <c r="I118" s="1119"/>
      <c r="J118" s="1119"/>
      <c r="K118" s="1119"/>
    </row>
    <row r="119" spans="1:11" ht="14.1" customHeight="1" x14ac:dyDescent="0.25">
      <c r="A119" s="1119"/>
      <c r="B119" s="1119"/>
      <c r="C119" s="1135" t="s">
        <v>1059</v>
      </c>
      <c r="D119" s="1136">
        <v>0</v>
      </c>
      <c r="E119" s="1136">
        <v>0</v>
      </c>
      <c r="F119" s="1136">
        <v>0</v>
      </c>
      <c r="G119" s="1136">
        <v>0</v>
      </c>
      <c r="H119" s="1119"/>
      <c r="I119" s="1119"/>
      <c r="J119" s="1119"/>
      <c r="K119" s="1119"/>
    </row>
    <row r="120" spans="1:11" ht="14.1" customHeight="1" x14ac:dyDescent="0.25">
      <c r="A120" s="1119"/>
      <c r="B120" s="1119"/>
      <c r="C120" s="1135" t="s">
        <v>1060</v>
      </c>
      <c r="D120" s="1136">
        <v>0</v>
      </c>
      <c r="E120" s="1136">
        <v>0</v>
      </c>
      <c r="F120" s="1136">
        <v>0</v>
      </c>
      <c r="G120" s="1136">
        <v>0</v>
      </c>
      <c r="H120" s="1119"/>
      <c r="I120" s="1119"/>
      <c r="J120" s="1119"/>
      <c r="K120" s="1119"/>
    </row>
    <row r="121" spans="1:11" ht="14.1" customHeight="1" x14ac:dyDescent="0.25">
      <c r="A121" s="1119"/>
      <c r="B121" s="1119"/>
      <c r="C121" s="1135" t="s">
        <v>1061</v>
      </c>
      <c r="D121" s="1136">
        <v>0</v>
      </c>
      <c r="E121" s="1136">
        <v>5640000</v>
      </c>
      <c r="F121" s="1136">
        <v>6000000</v>
      </c>
      <c r="G121" s="1136">
        <v>6000000</v>
      </c>
      <c r="H121" s="1119"/>
      <c r="I121" s="1119"/>
      <c r="J121" s="1119"/>
      <c r="K121" s="1119"/>
    </row>
    <row r="122" spans="1:11" ht="14.1" customHeight="1" x14ac:dyDescent="0.25">
      <c r="A122" s="1119"/>
      <c r="B122" s="1119"/>
      <c r="C122" s="1135" t="s">
        <v>1048</v>
      </c>
      <c r="D122" s="1136">
        <v>0</v>
      </c>
      <c r="E122" s="1136">
        <v>5640000</v>
      </c>
      <c r="F122" s="1136">
        <v>6000000</v>
      </c>
      <c r="G122" s="1136">
        <v>6000000</v>
      </c>
      <c r="H122" s="1119"/>
      <c r="I122" s="1119"/>
      <c r="J122" s="1119"/>
      <c r="K122" s="1119"/>
    </row>
    <row r="123" spans="1:11" ht="14.1" customHeight="1" x14ac:dyDescent="0.25">
      <c r="A123" s="1119"/>
      <c r="B123" s="1119"/>
      <c r="C123" s="1135" t="s">
        <v>1057</v>
      </c>
      <c r="D123" s="1136">
        <v>0</v>
      </c>
      <c r="E123" s="1136">
        <v>0</v>
      </c>
      <c r="F123" s="1136">
        <v>0</v>
      </c>
      <c r="G123" s="1136">
        <v>0</v>
      </c>
      <c r="H123" s="1119"/>
      <c r="I123" s="1119"/>
      <c r="J123" s="1119"/>
      <c r="K123" s="1119"/>
    </row>
    <row r="124" spans="1:11" ht="14.1" customHeight="1" x14ac:dyDescent="0.25">
      <c r="A124" s="1119"/>
      <c r="B124" s="1119"/>
      <c r="C124" s="1135" t="s">
        <v>1058</v>
      </c>
      <c r="D124" s="1136">
        <v>0</v>
      </c>
      <c r="E124" s="1136">
        <v>0</v>
      </c>
      <c r="F124" s="1136">
        <v>0</v>
      </c>
      <c r="G124" s="1136">
        <v>0</v>
      </c>
      <c r="H124" s="1119"/>
      <c r="I124" s="1119"/>
      <c r="J124" s="1119"/>
      <c r="K124" s="1119"/>
    </row>
    <row r="125" spans="1:11" ht="14.1" customHeight="1" x14ac:dyDescent="0.25">
      <c r="A125" s="1119"/>
      <c r="B125" s="1119"/>
      <c r="C125" s="1135" t="s">
        <v>1059</v>
      </c>
      <c r="D125" s="1136">
        <v>0</v>
      </c>
      <c r="E125" s="1136">
        <v>0</v>
      </c>
      <c r="F125" s="1136">
        <v>0</v>
      </c>
      <c r="G125" s="1136">
        <v>0</v>
      </c>
      <c r="H125" s="1119"/>
      <c r="I125" s="1119"/>
      <c r="J125" s="1119"/>
      <c r="K125" s="1119"/>
    </row>
    <row r="126" spans="1:11" ht="14.1" customHeight="1" x14ac:dyDescent="0.25">
      <c r="A126" s="1119"/>
      <c r="B126" s="1119"/>
      <c r="C126" s="1135" t="s">
        <v>1060</v>
      </c>
      <c r="D126" s="1136">
        <v>0</v>
      </c>
      <c r="E126" s="1136">
        <v>0</v>
      </c>
      <c r="F126" s="1136">
        <v>0</v>
      </c>
      <c r="G126" s="1136">
        <v>0</v>
      </c>
      <c r="H126" s="1119"/>
      <c r="I126" s="1119"/>
      <c r="J126" s="1119"/>
      <c r="K126" s="1119"/>
    </row>
    <row r="127" spans="1:11" ht="14.1" customHeight="1" x14ac:dyDescent="0.25">
      <c r="A127" s="1119"/>
      <c r="B127" s="1119"/>
      <c r="C127" s="1135" t="s">
        <v>1062</v>
      </c>
      <c r="D127" s="1136">
        <v>0</v>
      </c>
      <c r="E127" s="1136">
        <v>0</v>
      </c>
      <c r="F127" s="1136">
        <v>0</v>
      </c>
      <c r="G127" s="1136">
        <v>0</v>
      </c>
      <c r="H127" s="1119"/>
      <c r="I127" s="1119"/>
      <c r="J127" s="1119"/>
      <c r="K127" s="1119"/>
    </row>
    <row r="128" spans="1:11" ht="14.1" customHeight="1" x14ac:dyDescent="0.25">
      <c r="A128" s="1119"/>
      <c r="B128" s="1119"/>
      <c r="C128" s="1135" t="s">
        <v>1048</v>
      </c>
      <c r="D128" s="1136">
        <v>0</v>
      </c>
      <c r="E128" s="1136">
        <v>0</v>
      </c>
      <c r="F128" s="1136">
        <v>0</v>
      </c>
      <c r="G128" s="1136">
        <v>0</v>
      </c>
      <c r="H128" s="1119"/>
      <c r="I128" s="1119"/>
      <c r="J128" s="1119"/>
      <c r="K128" s="1119"/>
    </row>
    <row r="129" spans="1:11" ht="14.1" customHeight="1" x14ac:dyDescent="0.25">
      <c r="A129" s="1119"/>
      <c r="B129" s="1119"/>
      <c r="C129" s="1135" t="s">
        <v>1057</v>
      </c>
      <c r="D129" s="1136">
        <v>0</v>
      </c>
      <c r="E129" s="1136">
        <v>0</v>
      </c>
      <c r="F129" s="1136">
        <v>0</v>
      </c>
      <c r="G129" s="1136">
        <v>0</v>
      </c>
      <c r="H129" s="1119"/>
      <c r="I129" s="1119"/>
      <c r="J129" s="1119"/>
      <c r="K129" s="1119"/>
    </row>
    <row r="130" spans="1:11" ht="14.1" customHeight="1" x14ac:dyDescent="0.25">
      <c r="A130" s="1119"/>
      <c r="B130" s="1119"/>
      <c r="C130" s="1135" t="s">
        <v>1058</v>
      </c>
      <c r="D130" s="1136">
        <v>0</v>
      </c>
      <c r="E130" s="1136">
        <v>0</v>
      </c>
      <c r="F130" s="1136">
        <v>0</v>
      </c>
      <c r="G130" s="1136">
        <v>0</v>
      </c>
      <c r="H130" s="1119"/>
      <c r="I130" s="1119"/>
      <c r="J130" s="1119"/>
      <c r="K130" s="1119"/>
    </row>
    <row r="131" spans="1:11" ht="14.1" customHeight="1" x14ac:dyDescent="0.25">
      <c r="A131" s="1119"/>
      <c r="B131" s="1119"/>
      <c r="C131" s="1135" t="s">
        <v>1059</v>
      </c>
      <c r="D131" s="1136">
        <v>0</v>
      </c>
      <c r="E131" s="1136">
        <v>0</v>
      </c>
      <c r="F131" s="1136">
        <v>0</v>
      </c>
      <c r="G131" s="1136">
        <v>0</v>
      </c>
      <c r="H131" s="1119"/>
      <c r="I131" s="1119"/>
      <c r="J131" s="1119"/>
      <c r="K131" s="1119"/>
    </row>
    <row r="132" spans="1:11" ht="14.1" customHeight="1" x14ac:dyDescent="0.25">
      <c r="A132" s="1119"/>
      <c r="B132" s="1119"/>
      <c r="C132" s="1135" t="s">
        <v>1060</v>
      </c>
      <c r="D132" s="1136">
        <v>0</v>
      </c>
      <c r="E132" s="1136">
        <v>0</v>
      </c>
      <c r="F132" s="1136">
        <v>0</v>
      </c>
      <c r="G132" s="1136">
        <v>0</v>
      </c>
      <c r="H132" s="1119"/>
      <c r="I132" s="1119"/>
      <c r="J132" s="1119"/>
      <c r="K132" s="1119"/>
    </row>
    <row r="133" spans="1:11" ht="14.1" customHeight="1" x14ac:dyDescent="0.25">
      <c r="A133" s="1119"/>
      <c r="B133" s="1119"/>
      <c r="C133" s="1135" t="s">
        <v>1063</v>
      </c>
      <c r="D133" s="1136">
        <v>0</v>
      </c>
      <c r="E133" s="1136">
        <v>0</v>
      </c>
      <c r="F133" s="1136">
        <v>0</v>
      </c>
      <c r="G133" s="1136">
        <v>0</v>
      </c>
      <c r="H133" s="1119"/>
      <c r="I133" s="1119"/>
      <c r="J133" s="1119"/>
      <c r="K133" s="1119"/>
    </row>
    <row r="134" spans="1:11" ht="14.1" customHeight="1" x14ac:dyDescent="0.25">
      <c r="A134" s="1119"/>
      <c r="B134" s="1119"/>
      <c r="C134" s="1135" t="s">
        <v>1064</v>
      </c>
      <c r="D134" s="1136">
        <v>0</v>
      </c>
      <c r="E134" s="1136">
        <v>0</v>
      </c>
      <c r="F134" s="1136">
        <v>0</v>
      </c>
      <c r="G134" s="1136">
        <v>0</v>
      </c>
      <c r="H134" s="1119"/>
      <c r="I134" s="1119"/>
      <c r="J134" s="1119"/>
      <c r="K134" s="1119"/>
    </row>
    <row r="135" spans="1:11" ht="14.1" customHeight="1" x14ac:dyDescent="0.25">
      <c r="A135" s="1119"/>
      <c r="B135" s="1119"/>
      <c r="C135" s="1137" t="s">
        <v>572</v>
      </c>
      <c r="D135" s="1136">
        <v>0</v>
      </c>
      <c r="E135" s="1136">
        <v>5640000</v>
      </c>
      <c r="F135" s="1136">
        <v>6000000</v>
      </c>
      <c r="G135" s="1136">
        <v>6000000</v>
      </c>
      <c r="H135" s="1119"/>
      <c r="I135" s="1119"/>
      <c r="J135" s="1119"/>
      <c r="K135" s="1119"/>
    </row>
    <row r="136" spans="1:11" ht="14.1" customHeight="1" x14ac:dyDescent="0.25">
      <c r="A136" s="1119"/>
      <c r="B136" s="1119"/>
      <c r="C136" s="1128" t="s">
        <v>2657</v>
      </c>
      <c r="D136" s="1256" t="s">
        <v>2658</v>
      </c>
      <c r="E136" s="1257"/>
      <c r="F136" s="1257"/>
      <c r="G136" s="1257"/>
      <c r="H136" s="1119"/>
      <c r="I136" s="1119"/>
      <c r="J136" s="1119"/>
      <c r="K136" s="1119"/>
    </row>
    <row r="137" spans="1:11" ht="14.1" customHeight="1" x14ac:dyDescent="0.25">
      <c r="A137" s="1119"/>
      <c r="B137" s="1119"/>
      <c r="C137" s="1129" t="s">
        <v>1022</v>
      </c>
      <c r="D137" s="1252" t="s">
        <v>2659</v>
      </c>
      <c r="E137" s="1253"/>
      <c r="F137" s="1253"/>
      <c r="G137" s="1253"/>
      <c r="H137" s="1119"/>
      <c r="I137" s="1119"/>
      <c r="J137" s="1119"/>
      <c r="K137" s="1119"/>
    </row>
    <row r="138" spans="1:11" ht="14.1" customHeight="1" x14ac:dyDescent="0.25">
      <c r="A138" s="1119"/>
      <c r="B138" s="1119"/>
      <c r="C138" s="1130" t="s">
        <v>1024</v>
      </c>
      <c r="D138" s="1254" t="s">
        <v>2658</v>
      </c>
      <c r="E138" s="1255"/>
      <c r="F138" s="1255"/>
      <c r="G138" s="1255"/>
      <c r="H138" s="1119"/>
      <c r="I138" s="1119"/>
      <c r="J138" s="1119"/>
      <c r="K138" s="1119"/>
    </row>
    <row r="139" spans="1:11" ht="14.1" customHeight="1" x14ac:dyDescent="0.25">
      <c r="A139" s="1119"/>
      <c r="B139" s="1119"/>
      <c r="C139" s="1130" t="s">
        <v>31</v>
      </c>
      <c r="D139" s="1254" t="s">
        <v>318</v>
      </c>
      <c r="E139" s="1255"/>
      <c r="F139" s="1255"/>
      <c r="G139" s="1255"/>
      <c r="H139" s="1119"/>
      <c r="I139" s="1119"/>
      <c r="J139" s="1119"/>
      <c r="K139" s="1119"/>
    </row>
    <row r="140" spans="1:11" ht="15" customHeight="1" x14ac:dyDescent="0.25">
      <c r="A140" s="1119"/>
      <c r="B140" s="1119"/>
      <c r="C140" s="1131"/>
      <c r="D140" s="1132">
        <v>2024</v>
      </c>
      <c r="E140" s="1132">
        <v>2025</v>
      </c>
      <c r="F140" s="1132">
        <v>2026</v>
      </c>
      <c r="G140" s="1132">
        <v>2027</v>
      </c>
      <c r="H140" s="1119"/>
      <c r="I140" s="1119"/>
      <c r="J140" s="1119"/>
      <c r="K140" s="1119"/>
    </row>
    <row r="141" spans="1:11" ht="15" customHeight="1" x14ac:dyDescent="0.25">
      <c r="A141" s="1119"/>
      <c r="B141" s="1119"/>
      <c r="C141" s="1133"/>
      <c r="D141" s="1134" t="s">
        <v>13</v>
      </c>
      <c r="E141" s="1134" t="s">
        <v>14</v>
      </c>
      <c r="F141" s="1134" t="s">
        <v>14</v>
      </c>
      <c r="G141" s="1134" t="s">
        <v>14</v>
      </c>
      <c r="H141" s="1119"/>
      <c r="I141" s="1119"/>
      <c r="J141" s="1119"/>
      <c r="K141" s="1119"/>
    </row>
    <row r="142" spans="1:11" ht="14.1" customHeight="1" x14ac:dyDescent="0.25">
      <c r="A142" s="1119"/>
      <c r="B142" s="1119"/>
      <c r="C142" s="1123" t="s">
        <v>33</v>
      </c>
      <c r="D142" s="1127" t="s">
        <v>1094</v>
      </c>
      <c r="E142" s="1127" t="s">
        <v>1094</v>
      </c>
      <c r="F142" s="1127" t="s">
        <v>1094</v>
      </c>
      <c r="G142" s="1127" t="s">
        <v>1094</v>
      </c>
      <c r="H142" s="1119"/>
      <c r="I142" s="1119"/>
      <c r="J142" s="1119"/>
      <c r="K142" s="1119"/>
    </row>
    <row r="143" spans="1:11" ht="14.1" customHeight="1" x14ac:dyDescent="0.25">
      <c r="A143" s="1119"/>
      <c r="B143" s="1119"/>
      <c r="C143" s="1123" t="s">
        <v>1029</v>
      </c>
      <c r="D143" s="1127" t="s">
        <v>2660</v>
      </c>
      <c r="E143" s="1127" t="s">
        <v>2661</v>
      </c>
      <c r="F143" s="1127" t="s">
        <v>2661</v>
      </c>
      <c r="G143" s="1127" t="s">
        <v>2661</v>
      </c>
      <c r="H143" s="1119"/>
      <c r="I143" s="1119"/>
      <c r="J143" s="1119"/>
      <c r="K143" s="1119"/>
    </row>
    <row r="144" spans="1:11" ht="14.1" customHeight="1" x14ac:dyDescent="0.25">
      <c r="A144" s="1119"/>
      <c r="B144" s="1119"/>
      <c r="C144" s="1123" t="s">
        <v>1032</v>
      </c>
      <c r="D144" s="1127" t="s">
        <v>2662</v>
      </c>
      <c r="E144" s="1127" t="s">
        <v>1260</v>
      </c>
      <c r="F144" s="1127" t="s">
        <v>1260</v>
      </c>
      <c r="G144" s="1127" t="s">
        <v>1260</v>
      </c>
      <c r="H144" s="1119"/>
      <c r="I144" s="1119"/>
      <c r="J144" s="1119"/>
      <c r="K144" s="1119"/>
    </row>
    <row r="145" spans="1:11" ht="14.1" customHeight="1" x14ac:dyDescent="0.25">
      <c r="A145" s="1119"/>
      <c r="B145" s="1119"/>
      <c r="C145" s="1123" t="s">
        <v>1037</v>
      </c>
      <c r="D145" s="1127" t="s">
        <v>1038</v>
      </c>
      <c r="E145" s="1127" t="s">
        <v>1039</v>
      </c>
      <c r="F145" s="1127" t="s">
        <v>1039</v>
      </c>
      <c r="G145" s="1127" t="s">
        <v>1039</v>
      </c>
      <c r="H145" s="1119"/>
      <c r="I145" s="1119"/>
      <c r="J145" s="1119"/>
      <c r="K145" s="1119"/>
    </row>
    <row r="146" spans="1:11" ht="14.1" customHeight="1" x14ac:dyDescent="0.25">
      <c r="A146" s="1119"/>
      <c r="B146" s="1119"/>
      <c r="C146" s="1123" t="s">
        <v>1042</v>
      </c>
      <c r="D146" s="1127" t="s">
        <v>1038</v>
      </c>
      <c r="E146" s="1127" t="s">
        <v>2663</v>
      </c>
      <c r="F146" s="1127" t="s">
        <v>1039</v>
      </c>
      <c r="G146" s="1127" t="s">
        <v>1039</v>
      </c>
      <c r="H146" s="1119"/>
      <c r="I146" s="1119"/>
      <c r="J146" s="1119"/>
      <c r="K146" s="1119"/>
    </row>
    <row r="147" spans="1:11" ht="14.1" customHeight="1" x14ac:dyDescent="0.25">
      <c r="A147" s="1119"/>
      <c r="B147" s="1119"/>
      <c r="C147" s="1123" t="s">
        <v>39</v>
      </c>
      <c r="D147" s="1127" t="s">
        <v>1038</v>
      </c>
      <c r="E147" s="1127" t="s">
        <v>2663</v>
      </c>
      <c r="F147" s="1127" t="s">
        <v>1039</v>
      </c>
      <c r="G147" s="1127" t="s">
        <v>1039</v>
      </c>
      <c r="H147" s="1119"/>
      <c r="I147" s="1119"/>
      <c r="J147" s="1119"/>
      <c r="K147" s="1119"/>
    </row>
    <row r="148" spans="1:11" ht="14.1" customHeight="1" x14ac:dyDescent="0.25">
      <c r="A148" s="1119"/>
      <c r="B148" s="1119"/>
      <c r="C148" s="1250" t="s">
        <v>1046</v>
      </c>
      <c r="D148" s="1251"/>
      <c r="E148" s="1251"/>
      <c r="F148" s="1251"/>
      <c r="G148" s="1251"/>
      <c r="H148" s="1119"/>
      <c r="I148" s="1119"/>
      <c r="J148" s="1119"/>
      <c r="K148" s="1119"/>
    </row>
    <row r="149" spans="1:11" ht="14.1" customHeight="1" x14ac:dyDescent="0.25">
      <c r="A149" s="1119"/>
      <c r="B149" s="1119"/>
      <c r="C149" s="1131"/>
      <c r="D149" s="1132">
        <v>2024</v>
      </c>
      <c r="E149" s="1132">
        <v>2025</v>
      </c>
      <c r="F149" s="1132">
        <v>2026</v>
      </c>
      <c r="G149" s="1132">
        <v>2027</v>
      </c>
      <c r="H149" s="1119"/>
      <c r="I149" s="1119"/>
      <c r="J149" s="1119"/>
      <c r="K149" s="1119"/>
    </row>
    <row r="150" spans="1:11" ht="14.1" customHeight="1" x14ac:dyDescent="0.25">
      <c r="A150" s="1119"/>
      <c r="B150" s="1119"/>
      <c r="C150" s="1133"/>
      <c r="D150" s="1134" t="s">
        <v>13</v>
      </c>
      <c r="E150" s="1134" t="s">
        <v>14</v>
      </c>
      <c r="F150" s="1134" t="s">
        <v>14</v>
      </c>
      <c r="G150" s="1134" t="s">
        <v>14</v>
      </c>
      <c r="H150" s="1119"/>
      <c r="I150" s="1119"/>
      <c r="J150" s="1119"/>
      <c r="K150" s="1119"/>
    </row>
    <row r="151" spans="1:11" ht="14.1" customHeight="1" x14ac:dyDescent="0.25">
      <c r="A151" s="1119"/>
      <c r="B151" s="1119"/>
      <c r="C151" s="1135" t="s">
        <v>1047</v>
      </c>
      <c r="D151" s="1136">
        <v>0</v>
      </c>
      <c r="E151" s="1136">
        <v>0</v>
      </c>
      <c r="F151" s="1136">
        <v>0</v>
      </c>
      <c r="G151" s="1136">
        <v>0</v>
      </c>
      <c r="H151" s="1119"/>
      <c r="I151" s="1119"/>
      <c r="J151" s="1119"/>
      <c r="K151" s="1119"/>
    </row>
    <row r="152" spans="1:11" ht="14.1" customHeight="1" x14ac:dyDescent="0.25">
      <c r="A152" s="1119"/>
      <c r="B152" s="1119"/>
      <c r="C152" s="1135" t="s">
        <v>1048</v>
      </c>
      <c r="D152" s="1136">
        <v>0</v>
      </c>
      <c r="E152" s="1136">
        <v>0</v>
      </c>
      <c r="F152" s="1136">
        <v>0</v>
      </c>
      <c r="G152" s="1136">
        <v>0</v>
      </c>
      <c r="H152" s="1119"/>
      <c r="I152" s="1119"/>
      <c r="J152" s="1119"/>
      <c r="K152" s="1119"/>
    </row>
    <row r="153" spans="1:11" ht="14.1" customHeight="1" x14ac:dyDescent="0.25">
      <c r="A153" s="1119"/>
      <c r="B153" s="1119"/>
      <c r="C153" s="1135" t="s">
        <v>1049</v>
      </c>
      <c r="D153" s="1136">
        <v>0</v>
      </c>
      <c r="E153" s="1136">
        <v>0</v>
      </c>
      <c r="F153" s="1136">
        <v>0</v>
      </c>
      <c r="G153" s="1136">
        <v>0</v>
      </c>
      <c r="H153" s="1119"/>
      <c r="I153" s="1119"/>
      <c r="J153" s="1119"/>
      <c r="K153" s="1119"/>
    </row>
    <row r="154" spans="1:11" ht="14.1" customHeight="1" x14ac:dyDescent="0.25">
      <c r="A154" s="1119"/>
      <c r="B154" s="1119"/>
      <c r="C154" s="1135" t="s">
        <v>1050</v>
      </c>
      <c r="D154" s="1136">
        <v>0</v>
      </c>
      <c r="E154" s="1136">
        <v>0</v>
      </c>
      <c r="F154" s="1136">
        <v>0</v>
      </c>
      <c r="G154" s="1136">
        <v>0</v>
      </c>
      <c r="H154" s="1119"/>
      <c r="I154" s="1119"/>
      <c r="J154" s="1119"/>
      <c r="K154" s="1119"/>
    </row>
    <row r="155" spans="1:11" ht="14.1" customHeight="1" x14ac:dyDescent="0.25">
      <c r="A155" s="1119"/>
      <c r="B155" s="1119"/>
      <c r="C155" s="1135" t="s">
        <v>1048</v>
      </c>
      <c r="D155" s="1136">
        <v>0</v>
      </c>
      <c r="E155" s="1136">
        <v>0</v>
      </c>
      <c r="F155" s="1136">
        <v>0</v>
      </c>
      <c r="G155" s="1136">
        <v>0</v>
      </c>
      <c r="H155" s="1119"/>
      <c r="I155" s="1119"/>
      <c r="J155" s="1119"/>
      <c r="K155" s="1119"/>
    </row>
    <row r="156" spans="1:11" ht="14.1" customHeight="1" x14ac:dyDescent="0.25">
      <c r="A156" s="1119"/>
      <c r="B156" s="1119"/>
      <c r="C156" s="1135" t="s">
        <v>1049</v>
      </c>
      <c r="D156" s="1136">
        <v>0</v>
      </c>
      <c r="E156" s="1136">
        <v>0</v>
      </c>
      <c r="F156" s="1136">
        <v>0</v>
      </c>
      <c r="G156" s="1136">
        <v>0</v>
      </c>
      <c r="H156" s="1119"/>
      <c r="I156" s="1119"/>
      <c r="J156" s="1119"/>
      <c r="K156" s="1119"/>
    </row>
    <row r="157" spans="1:11" ht="14.1" customHeight="1" x14ac:dyDescent="0.25">
      <c r="A157" s="1119"/>
      <c r="B157" s="1119"/>
      <c r="C157" s="1135" t="s">
        <v>1051</v>
      </c>
      <c r="D157" s="1136">
        <v>0</v>
      </c>
      <c r="E157" s="1136">
        <v>0</v>
      </c>
      <c r="F157" s="1136">
        <v>0</v>
      </c>
      <c r="G157" s="1136">
        <v>0</v>
      </c>
      <c r="H157" s="1119"/>
      <c r="I157" s="1119"/>
      <c r="J157" s="1119"/>
      <c r="K157" s="1119"/>
    </row>
    <row r="158" spans="1:11" ht="14.1" customHeight="1" x14ac:dyDescent="0.25">
      <c r="A158" s="1119"/>
      <c r="B158" s="1119"/>
      <c r="C158" s="1135" t="s">
        <v>1048</v>
      </c>
      <c r="D158" s="1136">
        <v>0</v>
      </c>
      <c r="E158" s="1136">
        <v>0</v>
      </c>
      <c r="F158" s="1136">
        <v>0</v>
      </c>
      <c r="G158" s="1136">
        <v>0</v>
      </c>
      <c r="H158" s="1119"/>
      <c r="I158" s="1119"/>
      <c r="J158" s="1119"/>
      <c r="K158" s="1119"/>
    </row>
    <row r="159" spans="1:11" ht="14.1" customHeight="1" x14ac:dyDescent="0.25">
      <c r="A159" s="1119"/>
      <c r="B159" s="1119"/>
      <c r="C159" s="1135" t="s">
        <v>1049</v>
      </c>
      <c r="D159" s="1136">
        <v>0</v>
      </c>
      <c r="E159" s="1136">
        <v>0</v>
      </c>
      <c r="F159" s="1136">
        <v>0</v>
      </c>
      <c r="G159" s="1136">
        <v>0</v>
      </c>
      <c r="H159" s="1119"/>
      <c r="I159" s="1119"/>
      <c r="J159" s="1119"/>
      <c r="K159" s="1119"/>
    </row>
    <row r="160" spans="1:11" ht="14.1" customHeight="1" x14ac:dyDescent="0.25">
      <c r="A160" s="1119"/>
      <c r="B160" s="1119"/>
      <c r="C160" s="1135" t="s">
        <v>1052</v>
      </c>
      <c r="D160" s="1136">
        <v>0</v>
      </c>
      <c r="E160" s="1136">
        <v>0</v>
      </c>
      <c r="F160" s="1136">
        <v>0</v>
      </c>
      <c r="G160" s="1136">
        <v>0</v>
      </c>
      <c r="H160" s="1119"/>
      <c r="I160" s="1119"/>
      <c r="J160" s="1119"/>
      <c r="K160" s="1119"/>
    </row>
    <row r="161" spans="1:11" ht="14.1" customHeight="1" x14ac:dyDescent="0.25">
      <c r="A161" s="1119"/>
      <c r="B161" s="1119"/>
      <c r="C161" s="1135" t="s">
        <v>1048</v>
      </c>
      <c r="D161" s="1136">
        <v>0</v>
      </c>
      <c r="E161" s="1136">
        <v>0</v>
      </c>
      <c r="F161" s="1136">
        <v>0</v>
      </c>
      <c r="G161" s="1136">
        <v>0</v>
      </c>
      <c r="H161" s="1119"/>
      <c r="I161" s="1119"/>
      <c r="J161" s="1119"/>
      <c r="K161" s="1119"/>
    </row>
    <row r="162" spans="1:11" ht="14.1" customHeight="1" x14ac:dyDescent="0.25">
      <c r="A162" s="1119"/>
      <c r="B162" s="1119"/>
      <c r="C162" s="1135" t="s">
        <v>1049</v>
      </c>
      <c r="D162" s="1136">
        <v>0</v>
      </c>
      <c r="E162" s="1136">
        <v>0</v>
      </c>
      <c r="F162" s="1136">
        <v>0</v>
      </c>
      <c r="G162" s="1136">
        <v>0</v>
      </c>
      <c r="H162" s="1119"/>
      <c r="I162" s="1119"/>
      <c r="J162" s="1119"/>
      <c r="K162" s="1119"/>
    </row>
    <row r="163" spans="1:11" ht="14.1" customHeight="1" x14ac:dyDescent="0.25">
      <c r="A163" s="1119"/>
      <c r="B163" s="1119"/>
      <c r="C163" s="1135" t="s">
        <v>1053</v>
      </c>
      <c r="D163" s="1136">
        <v>0</v>
      </c>
      <c r="E163" s="1136">
        <v>0</v>
      </c>
      <c r="F163" s="1136">
        <v>0</v>
      </c>
      <c r="G163" s="1136">
        <v>0</v>
      </c>
      <c r="H163" s="1119"/>
      <c r="I163" s="1119"/>
      <c r="J163" s="1119"/>
      <c r="K163" s="1119"/>
    </row>
    <row r="164" spans="1:11" ht="14.1" customHeight="1" x14ac:dyDescent="0.25">
      <c r="A164" s="1119"/>
      <c r="B164" s="1119"/>
      <c r="C164" s="1135" t="s">
        <v>1048</v>
      </c>
      <c r="D164" s="1136">
        <v>0</v>
      </c>
      <c r="E164" s="1136">
        <v>0</v>
      </c>
      <c r="F164" s="1136">
        <v>0</v>
      </c>
      <c r="G164" s="1136">
        <v>0</v>
      </c>
      <c r="H164" s="1119"/>
      <c r="I164" s="1119"/>
      <c r="J164" s="1119"/>
      <c r="K164" s="1119"/>
    </row>
    <row r="165" spans="1:11" ht="14.1" customHeight="1" x14ac:dyDescent="0.25">
      <c r="A165" s="1119"/>
      <c r="B165" s="1119"/>
      <c r="C165" s="1135" t="s">
        <v>1049</v>
      </c>
      <c r="D165" s="1136">
        <v>0</v>
      </c>
      <c r="E165" s="1136">
        <v>0</v>
      </c>
      <c r="F165" s="1136">
        <v>0</v>
      </c>
      <c r="G165" s="1136">
        <v>0</v>
      </c>
      <c r="H165" s="1119"/>
      <c r="I165" s="1119"/>
      <c r="J165" s="1119"/>
      <c r="K165" s="1119"/>
    </row>
    <row r="166" spans="1:11" ht="14.1" customHeight="1" x14ac:dyDescent="0.25">
      <c r="A166" s="1119"/>
      <c r="B166" s="1119"/>
      <c r="C166" s="1135" t="s">
        <v>1054</v>
      </c>
      <c r="D166" s="1136">
        <v>0</v>
      </c>
      <c r="E166" s="1136">
        <v>0</v>
      </c>
      <c r="F166" s="1136">
        <v>0</v>
      </c>
      <c r="G166" s="1136">
        <v>0</v>
      </c>
      <c r="H166" s="1119"/>
      <c r="I166" s="1119"/>
      <c r="J166" s="1119"/>
      <c r="K166" s="1119"/>
    </row>
    <row r="167" spans="1:11" ht="14.1" customHeight="1" x14ac:dyDescent="0.25">
      <c r="A167" s="1119"/>
      <c r="B167" s="1119"/>
      <c r="C167" s="1135" t="s">
        <v>1048</v>
      </c>
      <c r="D167" s="1136">
        <v>0</v>
      </c>
      <c r="E167" s="1136">
        <v>0</v>
      </c>
      <c r="F167" s="1136">
        <v>0</v>
      </c>
      <c r="G167" s="1136">
        <v>0</v>
      </c>
      <c r="H167" s="1119"/>
      <c r="I167" s="1119"/>
      <c r="J167" s="1119"/>
      <c r="K167" s="1119"/>
    </row>
    <row r="168" spans="1:11" ht="14.1" customHeight="1" x14ac:dyDescent="0.25">
      <c r="A168" s="1119"/>
      <c r="B168" s="1119"/>
      <c r="C168" s="1135" t="s">
        <v>1049</v>
      </c>
      <c r="D168" s="1136">
        <v>0</v>
      </c>
      <c r="E168" s="1136">
        <v>0</v>
      </c>
      <c r="F168" s="1136">
        <v>0</v>
      </c>
      <c r="G168" s="1136">
        <v>0</v>
      </c>
      <c r="H168" s="1119"/>
      <c r="I168" s="1119"/>
      <c r="J168" s="1119"/>
      <c r="K168" s="1119"/>
    </row>
    <row r="169" spans="1:11" ht="14.1" customHeight="1" x14ac:dyDescent="0.25">
      <c r="A169" s="1119"/>
      <c r="B169" s="1119"/>
      <c r="C169" s="1135" t="s">
        <v>1055</v>
      </c>
      <c r="D169" s="1136">
        <v>0</v>
      </c>
      <c r="E169" s="1136">
        <v>0</v>
      </c>
      <c r="F169" s="1136">
        <v>0</v>
      </c>
      <c r="G169" s="1136">
        <v>0</v>
      </c>
      <c r="H169" s="1119"/>
      <c r="I169" s="1119"/>
      <c r="J169" s="1119"/>
      <c r="K169" s="1119"/>
    </row>
    <row r="170" spans="1:11" ht="14.1" customHeight="1" x14ac:dyDescent="0.25">
      <c r="A170" s="1119"/>
      <c r="B170" s="1119"/>
      <c r="C170" s="1135" t="s">
        <v>1048</v>
      </c>
      <c r="D170" s="1136">
        <v>0</v>
      </c>
      <c r="E170" s="1136">
        <v>0</v>
      </c>
      <c r="F170" s="1136">
        <v>0</v>
      </c>
      <c r="G170" s="1136">
        <v>0</v>
      </c>
      <c r="H170" s="1119"/>
      <c r="I170" s="1119"/>
      <c r="J170" s="1119"/>
      <c r="K170" s="1119"/>
    </row>
    <row r="171" spans="1:11" ht="14.1" customHeight="1" x14ac:dyDescent="0.25">
      <c r="A171" s="1119"/>
      <c r="B171" s="1119"/>
      <c r="C171" s="1135" t="s">
        <v>1049</v>
      </c>
      <c r="D171" s="1136">
        <v>0</v>
      </c>
      <c r="E171" s="1136">
        <v>0</v>
      </c>
      <c r="F171" s="1136">
        <v>0</v>
      </c>
      <c r="G171" s="1136">
        <v>0</v>
      </c>
      <c r="H171" s="1119"/>
      <c r="I171" s="1119"/>
      <c r="J171" s="1119"/>
      <c r="K171" s="1119"/>
    </row>
    <row r="172" spans="1:11" ht="14.1" customHeight="1" x14ac:dyDescent="0.25">
      <c r="A172" s="1119"/>
      <c r="B172" s="1119"/>
      <c r="C172" s="1135" t="s">
        <v>1056</v>
      </c>
      <c r="D172" s="1136">
        <v>0</v>
      </c>
      <c r="E172" s="1136">
        <v>0</v>
      </c>
      <c r="F172" s="1136">
        <v>0</v>
      </c>
      <c r="G172" s="1136">
        <v>0</v>
      </c>
      <c r="H172" s="1119"/>
      <c r="I172" s="1119"/>
      <c r="J172" s="1119"/>
      <c r="K172" s="1119"/>
    </row>
    <row r="173" spans="1:11" ht="14.1" customHeight="1" x14ac:dyDescent="0.25">
      <c r="A173" s="1119"/>
      <c r="B173" s="1119"/>
      <c r="C173" s="1135" t="s">
        <v>1048</v>
      </c>
      <c r="D173" s="1136">
        <v>0</v>
      </c>
      <c r="E173" s="1136">
        <v>0</v>
      </c>
      <c r="F173" s="1136">
        <v>0</v>
      </c>
      <c r="G173" s="1136">
        <v>0</v>
      </c>
      <c r="H173" s="1119"/>
      <c r="I173" s="1119"/>
      <c r="J173" s="1119"/>
      <c r="K173" s="1119"/>
    </row>
    <row r="174" spans="1:11" ht="14.1" customHeight="1" x14ac:dyDescent="0.25">
      <c r="A174" s="1119"/>
      <c r="B174" s="1119"/>
      <c r="C174" s="1135" t="s">
        <v>1057</v>
      </c>
      <c r="D174" s="1136">
        <v>0</v>
      </c>
      <c r="E174" s="1136">
        <v>0</v>
      </c>
      <c r="F174" s="1136">
        <v>0</v>
      </c>
      <c r="G174" s="1136">
        <v>0</v>
      </c>
      <c r="H174" s="1119"/>
      <c r="I174" s="1119"/>
      <c r="J174" s="1119"/>
      <c r="K174" s="1119"/>
    </row>
    <row r="175" spans="1:11" ht="14.1" customHeight="1" x14ac:dyDescent="0.25">
      <c r="A175" s="1119"/>
      <c r="B175" s="1119"/>
      <c r="C175" s="1135" t="s">
        <v>1058</v>
      </c>
      <c r="D175" s="1136">
        <v>0</v>
      </c>
      <c r="E175" s="1136">
        <v>0</v>
      </c>
      <c r="F175" s="1136">
        <v>0</v>
      </c>
      <c r="G175" s="1136">
        <v>0</v>
      </c>
      <c r="H175" s="1119"/>
      <c r="I175" s="1119"/>
      <c r="J175" s="1119"/>
      <c r="K175" s="1119"/>
    </row>
    <row r="176" spans="1:11" ht="14.1" customHeight="1" x14ac:dyDescent="0.25">
      <c r="A176" s="1119"/>
      <c r="B176" s="1119"/>
      <c r="C176" s="1135" t="s">
        <v>1059</v>
      </c>
      <c r="D176" s="1136">
        <v>0</v>
      </c>
      <c r="E176" s="1136">
        <v>0</v>
      </c>
      <c r="F176" s="1136">
        <v>0</v>
      </c>
      <c r="G176" s="1136">
        <v>0</v>
      </c>
      <c r="H176" s="1119"/>
      <c r="I176" s="1119"/>
      <c r="J176" s="1119"/>
      <c r="K176" s="1119"/>
    </row>
    <row r="177" spans="1:11" ht="14.1" customHeight="1" x14ac:dyDescent="0.25">
      <c r="A177" s="1119"/>
      <c r="B177" s="1119"/>
      <c r="C177" s="1135" t="s">
        <v>1060</v>
      </c>
      <c r="D177" s="1136">
        <v>0</v>
      </c>
      <c r="E177" s="1136">
        <v>0</v>
      </c>
      <c r="F177" s="1136">
        <v>0</v>
      </c>
      <c r="G177" s="1136">
        <v>0</v>
      </c>
      <c r="H177" s="1119"/>
      <c r="I177" s="1119"/>
      <c r="J177" s="1119"/>
      <c r="K177" s="1119"/>
    </row>
    <row r="178" spans="1:11" ht="14.1" customHeight="1" x14ac:dyDescent="0.25">
      <c r="A178" s="1119"/>
      <c r="B178" s="1119"/>
      <c r="C178" s="1135" t="s">
        <v>1061</v>
      </c>
      <c r="D178" s="1136">
        <v>0</v>
      </c>
      <c r="E178" s="1136">
        <v>9000000</v>
      </c>
      <c r="F178" s="1136">
        <v>9000000</v>
      </c>
      <c r="G178" s="1136">
        <v>9000000</v>
      </c>
      <c r="H178" s="1119"/>
      <c r="I178" s="1119"/>
      <c r="J178" s="1119"/>
      <c r="K178" s="1119"/>
    </row>
    <row r="179" spans="1:11" ht="14.1" customHeight="1" x14ac:dyDescent="0.25">
      <c r="A179" s="1119"/>
      <c r="B179" s="1119"/>
      <c r="C179" s="1135" t="s">
        <v>1048</v>
      </c>
      <c r="D179" s="1136">
        <v>0</v>
      </c>
      <c r="E179" s="1136">
        <v>9000000</v>
      </c>
      <c r="F179" s="1136">
        <v>9000000</v>
      </c>
      <c r="G179" s="1136">
        <v>9000000</v>
      </c>
      <c r="H179" s="1119"/>
      <c r="I179" s="1119"/>
      <c r="J179" s="1119"/>
      <c r="K179" s="1119"/>
    </row>
    <row r="180" spans="1:11" ht="14.1" customHeight="1" x14ac:dyDescent="0.25">
      <c r="A180" s="1119"/>
      <c r="B180" s="1119"/>
      <c r="C180" s="1135" t="s">
        <v>1057</v>
      </c>
      <c r="D180" s="1136">
        <v>0</v>
      </c>
      <c r="E180" s="1136">
        <v>0</v>
      </c>
      <c r="F180" s="1136">
        <v>0</v>
      </c>
      <c r="G180" s="1136">
        <v>0</v>
      </c>
      <c r="H180" s="1119"/>
      <c r="I180" s="1119"/>
      <c r="J180" s="1119"/>
      <c r="K180" s="1119"/>
    </row>
    <row r="181" spans="1:11" ht="14.1" customHeight="1" x14ac:dyDescent="0.25">
      <c r="A181" s="1119"/>
      <c r="B181" s="1119"/>
      <c r="C181" s="1135" t="s">
        <v>1058</v>
      </c>
      <c r="D181" s="1136">
        <v>0</v>
      </c>
      <c r="E181" s="1136">
        <v>0</v>
      </c>
      <c r="F181" s="1136">
        <v>0</v>
      </c>
      <c r="G181" s="1136">
        <v>0</v>
      </c>
      <c r="H181" s="1119"/>
      <c r="I181" s="1119"/>
      <c r="J181" s="1119"/>
      <c r="K181" s="1119"/>
    </row>
    <row r="182" spans="1:11" ht="14.1" customHeight="1" x14ac:dyDescent="0.25">
      <c r="A182" s="1119"/>
      <c r="B182" s="1119"/>
      <c r="C182" s="1135" t="s">
        <v>1059</v>
      </c>
      <c r="D182" s="1136">
        <v>0</v>
      </c>
      <c r="E182" s="1136">
        <v>0</v>
      </c>
      <c r="F182" s="1136">
        <v>0</v>
      </c>
      <c r="G182" s="1136">
        <v>0</v>
      </c>
      <c r="H182" s="1119"/>
      <c r="I182" s="1119"/>
      <c r="J182" s="1119"/>
      <c r="K182" s="1119"/>
    </row>
    <row r="183" spans="1:11" ht="14.1" customHeight="1" x14ac:dyDescent="0.25">
      <c r="A183" s="1119"/>
      <c r="B183" s="1119"/>
      <c r="C183" s="1135" t="s">
        <v>1060</v>
      </c>
      <c r="D183" s="1136">
        <v>0</v>
      </c>
      <c r="E183" s="1136">
        <v>0</v>
      </c>
      <c r="F183" s="1136">
        <v>0</v>
      </c>
      <c r="G183" s="1136">
        <v>0</v>
      </c>
      <c r="H183" s="1119"/>
      <c r="I183" s="1119"/>
      <c r="J183" s="1119"/>
      <c r="K183" s="1119"/>
    </row>
    <row r="184" spans="1:11" ht="14.1" customHeight="1" x14ac:dyDescent="0.25">
      <c r="A184" s="1119"/>
      <c r="B184" s="1119"/>
      <c r="C184" s="1135" t="s">
        <v>1062</v>
      </c>
      <c r="D184" s="1136">
        <v>0</v>
      </c>
      <c r="E184" s="1136">
        <v>0</v>
      </c>
      <c r="F184" s="1136">
        <v>0</v>
      </c>
      <c r="G184" s="1136">
        <v>0</v>
      </c>
      <c r="H184" s="1119"/>
      <c r="I184" s="1119"/>
      <c r="J184" s="1119"/>
      <c r="K184" s="1119"/>
    </row>
    <row r="185" spans="1:11" ht="14.1" customHeight="1" x14ac:dyDescent="0.25">
      <c r="A185" s="1119"/>
      <c r="B185" s="1119"/>
      <c r="C185" s="1135" t="s">
        <v>1048</v>
      </c>
      <c r="D185" s="1136">
        <v>0</v>
      </c>
      <c r="E185" s="1136">
        <v>0</v>
      </c>
      <c r="F185" s="1136">
        <v>0</v>
      </c>
      <c r="G185" s="1136">
        <v>0</v>
      </c>
      <c r="H185" s="1119"/>
      <c r="I185" s="1119"/>
      <c r="J185" s="1119"/>
      <c r="K185" s="1119"/>
    </row>
    <row r="186" spans="1:11" ht="14.1" customHeight="1" x14ac:dyDescent="0.25">
      <c r="A186" s="1119"/>
      <c r="B186" s="1119"/>
      <c r="C186" s="1135" t="s">
        <v>1057</v>
      </c>
      <c r="D186" s="1136">
        <v>0</v>
      </c>
      <c r="E186" s="1136">
        <v>0</v>
      </c>
      <c r="F186" s="1136">
        <v>0</v>
      </c>
      <c r="G186" s="1136">
        <v>0</v>
      </c>
      <c r="H186" s="1119"/>
      <c r="I186" s="1119"/>
      <c r="J186" s="1119"/>
      <c r="K186" s="1119"/>
    </row>
    <row r="187" spans="1:11" ht="14.1" customHeight="1" x14ac:dyDescent="0.25">
      <c r="A187" s="1119"/>
      <c r="B187" s="1119"/>
      <c r="C187" s="1135" t="s">
        <v>1058</v>
      </c>
      <c r="D187" s="1136">
        <v>0</v>
      </c>
      <c r="E187" s="1136">
        <v>0</v>
      </c>
      <c r="F187" s="1136">
        <v>0</v>
      </c>
      <c r="G187" s="1136">
        <v>0</v>
      </c>
      <c r="H187" s="1119"/>
      <c r="I187" s="1119"/>
      <c r="J187" s="1119"/>
      <c r="K187" s="1119"/>
    </row>
    <row r="188" spans="1:11" ht="14.1" customHeight="1" x14ac:dyDescent="0.25">
      <c r="A188" s="1119"/>
      <c r="B188" s="1119"/>
      <c r="C188" s="1135" t="s">
        <v>1059</v>
      </c>
      <c r="D188" s="1136">
        <v>0</v>
      </c>
      <c r="E188" s="1136">
        <v>0</v>
      </c>
      <c r="F188" s="1136">
        <v>0</v>
      </c>
      <c r="G188" s="1136">
        <v>0</v>
      </c>
      <c r="H188" s="1119"/>
      <c r="I188" s="1119"/>
      <c r="J188" s="1119"/>
      <c r="K188" s="1119"/>
    </row>
    <row r="189" spans="1:11" ht="14.1" customHeight="1" x14ac:dyDescent="0.25">
      <c r="A189" s="1119"/>
      <c r="B189" s="1119"/>
      <c r="C189" s="1135" t="s">
        <v>1060</v>
      </c>
      <c r="D189" s="1136">
        <v>0</v>
      </c>
      <c r="E189" s="1136">
        <v>0</v>
      </c>
      <c r="F189" s="1136">
        <v>0</v>
      </c>
      <c r="G189" s="1136">
        <v>0</v>
      </c>
      <c r="H189" s="1119"/>
      <c r="I189" s="1119"/>
      <c r="J189" s="1119"/>
      <c r="K189" s="1119"/>
    </row>
    <row r="190" spans="1:11" ht="14.1" customHeight="1" x14ac:dyDescent="0.25">
      <c r="A190" s="1119"/>
      <c r="B190" s="1119"/>
      <c r="C190" s="1135" t="s">
        <v>1063</v>
      </c>
      <c r="D190" s="1136">
        <v>0</v>
      </c>
      <c r="E190" s="1136">
        <v>0</v>
      </c>
      <c r="F190" s="1136">
        <v>0</v>
      </c>
      <c r="G190" s="1136">
        <v>0</v>
      </c>
      <c r="H190" s="1119"/>
      <c r="I190" s="1119"/>
      <c r="J190" s="1119"/>
      <c r="K190" s="1119"/>
    </row>
    <row r="191" spans="1:11" ht="14.1" customHeight="1" x14ac:dyDescent="0.25">
      <c r="A191" s="1119"/>
      <c r="B191" s="1119"/>
      <c r="C191" s="1135" t="s">
        <v>1064</v>
      </c>
      <c r="D191" s="1136">
        <v>0</v>
      </c>
      <c r="E191" s="1136">
        <v>0</v>
      </c>
      <c r="F191" s="1136">
        <v>0</v>
      </c>
      <c r="G191" s="1136">
        <v>0</v>
      </c>
      <c r="H191" s="1119"/>
      <c r="I191" s="1119"/>
      <c r="J191" s="1119"/>
      <c r="K191" s="1119"/>
    </row>
    <row r="192" spans="1:11" ht="14.1" customHeight="1" x14ac:dyDescent="0.25">
      <c r="A192" s="1119"/>
      <c r="B192" s="1119"/>
      <c r="C192" s="1137" t="s">
        <v>572</v>
      </c>
      <c r="D192" s="1136">
        <v>0</v>
      </c>
      <c r="E192" s="1136">
        <v>9000000</v>
      </c>
      <c r="F192" s="1136">
        <v>9000000</v>
      </c>
      <c r="G192" s="1136">
        <v>9000000</v>
      </c>
      <c r="H192" s="1119"/>
      <c r="I192" s="1119"/>
      <c r="J192" s="1119"/>
      <c r="K192" s="1119"/>
    </row>
    <row r="193" spans="1:11" ht="14.1" customHeight="1" x14ac:dyDescent="0.25">
      <c r="A193" s="1119"/>
      <c r="B193" s="1119"/>
      <c r="C193" s="1128" t="s">
        <v>2664</v>
      </c>
      <c r="D193" s="1256" t="s">
        <v>2665</v>
      </c>
      <c r="E193" s="1257"/>
      <c r="F193" s="1257"/>
      <c r="G193" s="1257"/>
      <c r="H193" s="1119"/>
      <c r="I193" s="1119"/>
      <c r="J193" s="1119"/>
      <c r="K193" s="1119"/>
    </row>
    <row r="194" spans="1:11" ht="14.1" customHeight="1" x14ac:dyDescent="0.25">
      <c r="A194" s="1119"/>
      <c r="B194" s="1119"/>
      <c r="C194" s="1129" t="s">
        <v>1022</v>
      </c>
      <c r="D194" s="1252" t="s">
        <v>2666</v>
      </c>
      <c r="E194" s="1253"/>
      <c r="F194" s="1253"/>
      <c r="G194" s="1253"/>
      <c r="H194" s="1119"/>
      <c r="I194" s="1119"/>
      <c r="J194" s="1119"/>
      <c r="K194" s="1119"/>
    </row>
    <row r="195" spans="1:11" ht="14.1" customHeight="1" x14ac:dyDescent="0.25">
      <c r="A195" s="1119"/>
      <c r="B195" s="1119"/>
      <c r="C195" s="1130" t="s">
        <v>1024</v>
      </c>
      <c r="D195" s="1254" t="s">
        <v>2667</v>
      </c>
      <c r="E195" s="1255"/>
      <c r="F195" s="1255"/>
      <c r="G195" s="1255"/>
      <c r="H195" s="1119"/>
      <c r="I195" s="1119"/>
      <c r="J195" s="1119"/>
      <c r="K195" s="1119"/>
    </row>
    <row r="196" spans="1:11" ht="14.1" customHeight="1" x14ac:dyDescent="0.25">
      <c r="A196" s="1119"/>
      <c r="B196" s="1119"/>
      <c r="C196" s="1130" t="s">
        <v>31</v>
      </c>
      <c r="D196" s="1254" t="s">
        <v>2387</v>
      </c>
      <c r="E196" s="1255"/>
      <c r="F196" s="1255"/>
      <c r="G196" s="1255"/>
      <c r="H196" s="1119"/>
      <c r="I196" s="1119"/>
      <c r="J196" s="1119"/>
      <c r="K196" s="1119"/>
    </row>
    <row r="197" spans="1:11" ht="15" customHeight="1" x14ac:dyDescent="0.25">
      <c r="A197" s="1119"/>
      <c r="B197" s="1119"/>
      <c r="C197" s="1131"/>
      <c r="D197" s="1132">
        <v>2024</v>
      </c>
      <c r="E197" s="1132">
        <v>2025</v>
      </c>
      <c r="F197" s="1132">
        <v>2026</v>
      </c>
      <c r="G197" s="1132">
        <v>2027</v>
      </c>
      <c r="H197" s="1119"/>
      <c r="I197" s="1119"/>
      <c r="J197" s="1119"/>
      <c r="K197" s="1119"/>
    </row>
    <row r="198" spans="1:11" ht="15" customHeight="1" x14ac:dyDescent="0.25">
      <c r="A198" s="1119"/>
      <c r="B198" s="1119"/>
      <c r="C198" s="1133"/>
      <c r="D198" s="1134" t="s">
        <v>13</v>
      </c>
      <c r="E198" s="1134" t="s">
        <v>14</v>
      </c>
      <c r="F198" s="1134" t="s">
        <v>14</v>
      </c>
      <c r="G198" s="1134" t="s">
        <v>14</v>
      </c>
      <c r="H198" s="1119"/>
      <c r="I198" s="1119"/>
      <c r="J198" s="1119"/>
      <c r="K198" s="1119"/>
    </row>
    <row r="199" spans="1:11" ht="14.1" customHeight="1" x14ac:dyDescent="0.25">
      <c r="A199" s="1119"/>
      <c r="B199" s="1119"/>
      <c r="C199" s="1123" t="s">
        <v>33</v>
      </c>
      <c r="D199" s="1127" t="s">
        <v>1092</v>
      </c>
      <c r="E199" s="1127" t="s">
        <v>1092</v>
      </c>
      <c r="F199" s="1127" t="s">
        <v>1039</v>
      </c>
      <c r="G199" s="1127" t="s">
        <v>1039</v>
      </c>
      <c r="H199" s="1119"/>
      <c r="I199" s="1119"/>
      <c r="J199" s="1119"/>
      <c r="K199" s="1119"/>
    </row>
    <row r="200" spans="1:11" ht="14.1" customHeight="1" x14ac:dyDescent="0.25">
      <c r="A200" s="1119"/>
      <c r="B200" s="1119"/>
      <c r="C200" s="1123" t="s">
        <v>1029</v>
      </c>
      <c r="D200" s="1127" t="s">
        <v>2668</v>
      </c>
      <c r="E200" s="1127" t="s">
        <v>2669</v>
      </c>
      <c r="F200" s="1127" t="s">
        <v>1039</v>
      </c>
      <c r="G200" s="1127" t="s">
        <v>1039</v>
      </c>
      <c r="H200" s="1119"/>
      <c r="I200" s="1119"/>
      <c r="J200" s="1119"/>
      <c r="K200" s="1119"/>
    </row>
    <row r="201" spans="1:11" ht="14.1" customHeight="1" x14ac:dyDescent="0.25">
      <c r="A201" s="1119"/>
      <c r="B201" s="1119"/>
      <c r="C201" s="1123" t="s">
        <v>1032</v>
      </c>
      <c r="D201" s="1127" t="s">
        <v>2668</v>
      </c>
      <c r="E201" s="1127" t="s">
        <v>2669</v>
      </c>
      <c r="F201" s="1127" t="s">
        <v>1039</v>
      </c>
      <c r="G201" s="1127" t="s">
        <v>1039</v>
      </c>
      <c r="H201" s="1119"/>
      <c r="I201" s="1119"/>
      <c r="J201" s="1119"/>
      <c r="K201" s="1119"/>
    </row>
    <row r="202" spans="1:11" ht="14.1" customHeight="1" x14ac:dyDescent="0.25">
      <c r="A202" s="1119"/>
      <c r="B202" s="1119"/>
      <c r="C202" s="1123" t="s">
        <v>1037</v>
      </c>
      <c r="D202" s="1127" t="s">
        <v>1038</v>
      </c>
      <c r="E202" s="1127" t="s">
        <v>1039</v>
      </c>
      <c r="F202" s="1127" t="s">
        <v>1083</v>
      </c>
      <c r="G202" s="1127" t="s">
        <v>1038</v>
      </c>
      <c r="H202" s="1119"/>
      <c r="I202" s="1119"/>
      <c r="J202" s="1119"/>
      <c r="K202" s="1119"/>
    </row>
    <row r="203" spans="1:11" ht="14.1" customHeight="1" x14ac:dyDescent="0.25">
      <c r="A203" s="1119"/>
      <c r="B203" s="1119"/>
      <c r="C203" s="1123" t="s">
        <v>1042</v>
      </c>
      <c r="D203" s="1127" t="s">
        <v>1038</v>
      </c>
      <c r="E203" s="1127" t="s">
        <v>2670</v>
      </c>
      <c r="F203" s="1127" t="s">
        <v>1083</v>
      </c>
      <c r="G203" s="1127" t="s">
        <v>1038</v>
      </c>
      <c r="H203" s="1119"/>
      <c r="I203" s="1119"/>
      <c r="J203" s="1119"/>
      <c r="K203" s="1119"/>
    </row>
    <row r="204" spans="1:11" ht="14.1" customHeight="1" x14ac:dyDescent="0.25">
      <c r="A204" s="1119"/>
      <c r="B204" s="1119"/>
      <c r="C204" s="1123" t="s">
        <v>39</v>
      </c>
      <c r="D204" s="1127" t="s">
        <v>1038</v>
      </c>
      <c r="E204" s="1127" t="s">
        <v>2670</v>
      </c>
      <c r="F204" s="1127" t="s">
        <v>1083</v>
      </c>
      <c r="G204" s="1127" t="s">
        <v>1038</v>
      </c>
      <c r="H204" s="1119"/>
      <c r="I204" s="1119"/>
      <c r="J204" s="1119"/>
      <c r="K204" s="1119"/>
    </row>
    <row r="205" spans="1:11" ht="14.1" customHeight="1" x14ac:dyDescent="0.25">
      <c r="A205" s="1119"/>
      <c r="B205" s="1119"/>
      <c r="C205" s="1250" t="s">
        <v>1046</v>
      </c>
      <c r="D205" s="1251"/>
      <c r="E205" s="1251"/>
      <c r="F205" s="1251"/>
      <c r="G205" s="1251"/>
      <c r="H205" s="1119"/>
      <c r="I205" s="1119"/>
      <c r="J205" s="1119"/>
      <c r="K205" s="1119"/>
    </row>
    <row r="206" spans="1:11" ht="14.1" customHeight="1" x14ac:dyDescent="0.25">
      <c r="A206" s="1119"/>
      <c r="B206" s="1119"/>
      <c r="C206" s="1131"/>
      <c r="D206" s="1132">
        <v>2024</v>
      </c>
      <c r="E206" s="1132">
        <v>2025</v>
      </c>
      <c r="F206" s="1132">
        <v>2026</v>
      </c>
      <c r="G206" s="1132">
        <v>2027</v>
      </c>
      <c r="H206" s="1119"/>
      <c r="I206" s="1119"/>
      <c r="J206" s="1119"/>
      <c r="K206" s="1119"/>
    </row>
    <row r="207" spans="1:11" ht="14.1" customHeight="1" x14ac:dyDescent="0.25">
      <c r="A207" s="1119"/>
      <c r="B207" s="1119"/>
      <c r="C207" s="1133"/>
      <c r="D207" s="1134" t="s">
        <v>13</v>
      </c>
      <c r="E207" s="1134" t="s">
        <v>14</v>
      </c>
      <c r="F207" s="1134" t="s">
        <v>14</v>
      </c>
      <c r="G207" s="1134" t="s">
        <v>14</v>
      </c>
      <c r="H207" s="1119"/>
      <c r="I207" s="1119"/>
      <c r="J207" s="1119"/>
      <c r="K207" s="1119"/>
    </row>
    <row r="208" spans="1:11" ht="14.1" customHeight="1" x14ac:dyDescent="0.25">
      <c r="A208" s="1119"/>
      <c r="B208" s="1119"/>
      <c r="C208" s="1135" t="s">
        <v>1047</v>
      </c>
      <c r="D208" s="1136">
        <v>0</v>
      </c>
      <c r="E208" s="1136">
        <v>0</v>
      </c>
      <c r="F208" s="1136">
        <v>0</v>
      </c>
      <c r="G208" s="1136">
        <v>0</v>
      </c>
      <c r="H208" s="1119"/>
      <c r="I208" s="1119"/>
      <c r="J208" s="1119"/>
      <c r="K208" s="1119"/>
    </row>
    <row r="209" spans="1:11" ht="14.1" customHeight="1" x14ac:dyDescent="0.25">
      <c r="A209" s="1119"/>
      <c r="B209" s="1119"/>
      <c r="C209" s="1135" t="s">
        <v>1048</v>
      </c>
      <c r="D209" s="1136">
        <v>0</v>
      </c>
      <c r="E209" s="1136">
        <v>0</v>
      </c>
      <c r="F209" s="1136">
        <v>0</v>
      </c>
      <c r="G209" s="1136">
        <v>0</v>
      </c>
      <c r="H209" s="1119"/>
      <c r="I209" s="1119"/>
      <c r="J209" s="1119"/>
      <c r="K209" s="1119"/>
    </row>
    <row r="210" spans="1:11" ht="14.1" customHeight="1" x14ac:dyDescent="0.25">
      <c r="A210" s="1119"/>
      <c r="B210" s="1119"/>
      <c r="C210" s="1135" t="s">
        <v>1049</v>
      </c>
      <c r="D210" s="1136">
        <v>0</v>
      </c>
      <c r="E210" s="1136">
        <v>0</v>
      </c>
      <c r="F210" s="1136">
        <v>0</v>
      </c>
      <c r="G210" s="1136">
        <v>0</v>
      </c>
      <c r="H210" s="1119"/>
      <c r="I210" s="1119"/>
      <c r="J210" s="1119"/>
      <c r="K210" s="1119"/>
    </row>
    <row r="211" spans="1:11" ht="14.1" customHeight="1" x14ac:dyDescent="0.25">
      <c r="A211" s="1119"/>
      <c r="B211" s="1119"/>
      <c r="C211" s="1135" t="s">
        <v>1050</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1051</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1052</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1053</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1054</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1049</v>
      </c>
      <c r="D225" s="1136">
        <v>0</v>
      </c>
      <c r="E225" s="1136">
        <v>0</v>
      </c>
      <c r="F225" s="1136">
        <v>0</v>
      </c>
      <c r="G225" s="1136">
        <v>0</v>
      </c>
      <c r="H225" s="1119"/>
      <c r="I225" s="1119"/>
      <c r="J225" s="1119"/>
      <c r="K225" s="1119"/>
    </row>
    <row r="226" spans="1:11" ht="14.1" customHeight="1" x14ac:dyDescent="0.25">
      <c r="A226" s="1119"/>
      <c r="B226" s="1119"/>
      <c r="C226" s="1135" t="s">
        <v>1055</v>
      </c>
      <c r="D226" s="1136">
        <v>0</v>
      </c>
      <c r="E226" s="1136">
        <v>0</v>
      </c>
      <c r="F226" s="1136">
        <v>0</v>
      </c>
      <c r="G226" s="1136">
        <v>0</v>
      </c>
      <c r="H226" s="1119"/>
      <c r="I226" s="1119"/>
      <c r="J226" s="1119"/>
      <c r="K226" s="1119"/>
    </row>
    <row r="227" spans="1:11" ht="14.1" customHeight="1" x14ac:dyDescent="0.25">
      <c r="A227" s="1119"/>
      <c r="B227" s="1119"/>
      <c r="C227" s="1135" t="s">
        <v>1048</v>
      </c>
      <c r="D227" s="1136">
        <v>0</v>
      </c>
      <c r="E227" s="1136">
        <v>0</v>
      </c>
      <c r="F227" s="1136">
        <v>0</v>
      </c>
      <c r="G227" s="1136">
        <v>0</v>
      </c>
      <c r="H227" s="1119"/>
      <c r="I227" s="1119"/>
      <c r="J227" s="1119"/>
      <c r="K227" s="1119"/>
    </row>
    <row r="228" spans="1:11" ht="14.1" customHeight="1" x14ac:dyDescent="0.25">
      <c r="A228" s="1119"/>
      <c r="B228" s="1119"/>
      <c r="C228" s="1135" t="s">
        <v>1049</v>
      </c>
      <c r="D228" s="1136">
        <v>0</v>
      </c>
      <c r="E228" s="1136">
        <v>0</v>
      </c>
      <c r="F228" s="1136">
        <v>0</v>
      </c>
      <c r="G228" s="1136">
        <v>0</v>
      </c>
      <c r="H228" s="1119"/>
      <c r="I228" s="1119"/>
      <c r="J228" s="1119"/>
      <c r="K228" s="1119"/>
    </row>
    <row r="229" spans="1:11" ht="14.1" customHeight="1" x14ac:dyDescent="0.25">
      <c r="A229" s="1119"/>
      <c r="B229" s="1119"/>
      <c r="C229" s="1135" t="s">
        <v>1056</v>
      </c>
      <c r="D229" s="1136">
        <v>0</v>
      </c>
      <c r="E229" s="1136">
        <v>0</v>
      </c>
      <c r="F229" s="1136">
        <v>0</v>
      </c>
      <c r="G229" s="1136">
        <v>0</v>
      </c>
      <c r="H229" s="1119"/>
      <c r="I229" s="1119"/>
      <c r="J229" s="1119"/>
      <c r="K229" s="1119"/>
    </row>
    <row r="230" spans="1:11" ht="14.1" customHeight="1" x14ac:dyDescent="0.25">
      <c r="A230" s="1119"/>
      <c r="B230" s="1119"/>
      <c r="C230" s="1135" t="s">
        <v>1048</v>
      </c>
      <c r="D230" s="1136">
        <v>0</v>
      </c>
      <c r="E230" s="1136">
        <v>0</v>
      </c>
      <c r="F230" s="1136">
        <v>0</v>
      </c>
      <c r="G230" s="1136">
        <v>0</v>
      </c>
      <c r="H230" s="1119"/>
      <c r="I230" s="1119"/>
      <c r="J230" s="1119"/>
      <c r="K230" s="1119"/>
    </row>
    <row r="231" spans="1:11" ht="14.1" customHeight="1" x14ac:dyDescent="0.25">
      <c r="A231" s="1119"/>
      <c r="B231" s="1119"/>
      <c r="C231" s="1135" t="s">
        <v>1057</v>
      </c>
      <c r="D231" s="1136">
        <v>0</v>
      </c>
      <c r="E231" s="1136">
        <v>0</v>
      </c>
      <c r="F231" s="1136">
        <v>0</v>
      </c>
      <c r="G231" s="1136">
        <v>0</v>
      </c>
      <c r="H231" s="1119"/>
      <c r="I231" s="1119"/>
      <c r="J231" s="1119"/>
      <c r="K231" s="1119"/>
    </row>
    <row r="232" spans="1:11" ht="14.1" customHeight="1" x14ac:dyDescent="0.25">
      <c r="A232" s="1119"/>
      <c r="B232" s="1119"/>
      <c r="C232" s="1135" t="s">
        <v>1058</v>
      </c>
      <c r="D232" s="1136">
        <v>0</v>
      </c>
      <c r="E232" s="1136">
        <v>0</v>
      </c>
      <c r="F232" s="1136">
        <v>0</v>
      </c>
      <c r="G232" s="1136">
        <v>0</v>
      </c>
      <c r="H232" s="1119"/>
      <c r="I232" s="1119"/>
      <c r="J232" s="1119"/>
      <c r="K232" s="1119"/>
    </row>
    <row r="233" spans="1:11" ht="14.1" customHeight="1" x14ac:dyDescent="0.25">
      <c r="A233" s="1119"/>
      <c r="B233" s="1119"/>
      <c r="C233" s="1135" t="s">
        <v>1059</v>
      </c>
      <c r="D233" s="1136">
        <v>0</v>
      </c>
      <c r="E233" s="1136">
        <v>0</v>
      </c>
      <c r="F233" s="1136">
        <v>0</v>
      </c>
      <c r="G233" s="1136">
        <v>0</v>
      </c>
      <c r="H233" s="1119"/>
      <c r="I233" s="1119"/>
      <c r="J233" s="1119"/>
      <c r="K233" s="1119"/>
    </row>
    <row r="234" spans="1:11" ht="14.1" customHeight="1" x14ac:dyDescent="0.25">
      <c r="A234" s="1119"/>
      <c r="B234" s="1119"/>
      <c r="C234" s="1135" t="s">
        <v>1060</v>
      </c>
      <c r="D234" s="1136">
        <v>0</v>
      </c>
      <c r="E234" s="1136">
        <v>0</v>
      </c>
      <c r="F234" s="1136">
        <v>0</v>
      </c>
      <c r="G234" s="1136">
        <v>0</v>
      </c>
      <c r="H234" s="1119"/>
      <c r="I234" s="1119"/>
      <c r="J234" s="1119"/>
      <c r="K234" s="1119"/>
    </row>
    <row r="235" spans="1:11" ht="14.1" customHeight="1" x14ac:dyDescent="0.25">
      <c r="A235" s="1119"/>
      <c r="B235" s="1119"/>
      <c r="C235" s="1135" t="s">
        <v>1061</v>
      </c>
      <c r="D235" s="1136">
        <v>0</v>
      </c>
      <c r="E235" s="1136">
        <v>360000</v>
      </c>
      <c r="F235" s="1136">
        <v>0</v>
      </c>
      <c r="G235" s="1136">
        <v>0</v>
      </c>
      <c r="H235" s="1119"/>
      <c r="I235" s="1119"/>
      <c r="J235" s="1119"/>
      <c r="K235" s="1119"/>
    </row>
    <row r="236" spans="1:11" ht="14.1" customHeight="1" x14ac:dyDescent="0.25">
      <c r="A236" s="1119"/>
      <c r="B236" s="1119"/>
      <c r="C236" s="1135" t="s">
        <v>1048</v>
      </c>
      <c r="D236" s="1136">
        <v>0</v>
      </c>
      <c r="E236" s="1136">
        <v>360000</v>
      </c>
      <c r="F236" s="1136">
        <v>0</v>
      </c>
      <c r="G236" s="1136">
        <v>0</v>
      </c>
      <c r="H236" s="1119"/>
      <c r="I236" s="1119"/>
      <c r="J236" s="1119"/>
      <c r="K236" s="1119"/>
    </row>
    <row r="237" spans="1:11" ht="14.1" customHeight="1" x14ac:dyDescent="0.25">
      <c r="A237" s="1119"/>
      <c r="B237" s="1119"/>
      <c r="C237" s="1135" t="s">
        <v>1057</v>
      </c>
      <c r="D237" s="1136">
        <v>0</v>
      </c>
      <c r="E237" s="1136">
        <v>0</v>
      </c>
      <c r="F237" s="1136">
        <v>0</v>
      </c>
      <c r="G237" s="1136">
        <v>0</v>
      </c>
      <c r="H237" s="1119"/>
      <c r="I237" s="1119"/>
      <c r="J237" s="1119"/>
      <c r="K237" s="1119"/>
    </row>
    <row r="238" spans="1:11" ht="14.1" customHeight="1" x14ac:dyDescent="0.25">
      <c r="A238" s="1119"/>
      <c r="B238" s="1119"/>
      <c r="C238" s="1135" t="s">
        <v>1058</v>
      </c>
      <c r="D238" s="1136">
        <v>0</v>
      </c>
      <c r="E238" s="1136">
        <v>0</v>
      </c>
      <c r="F238" s="1136">
        <v>0</v>
      </c>
      <c r="G238" s="1136">
        <v>0</v>
      </c>
      <c r="H238" s="1119"/>
      <c r="I238" s="1119"/>
      <c r="J238" s="1119"/>
      <c r="K238" s="1119"/>
    </row>
    <row r="239" spans="1:11" ht="14.1" customHeight="1" x14ac:dyDescent="0.25">
      <c r="A239" s="1119"/>
      <c r="B239" s="1119"/>
      <c r="C239" s="1135" t="s">
        <v>1059</v>
      </c>
      <c r="D239" s="1136">
        <v>0</v>
      </c>
      <c r="E239" s="1136">
        <v>0</v>
      </c>
      <c r="F239" s="1136">
        <v>0</v>
      </c>
      <c r="G239" s="1136">
        <v>0</v>
      </c>
      <c r="H239" s="1119"/>
      <c r="I239" s="1119"/>
      <c r="J239" s="1119"/>
      <c r="K239" s="1119"/>
    </row>
    <row r="240" spans="1:11" ht="14.1" customHeight="1" x14ac:dyDescent="0.25">
      <c r="A240" s="1119"/>
      <c r="B240" s="1119"/>
      <c r="C240" s="1135" t="s">
        <v>1060</v>
      </c>
      <c r="D240" s="1136">
        <v>0</v>
      </c>
      <c r="E240" s="1136">
        <v>0</v>
      </c>
      <c r="F240" s="1136">
        <v>0</v>
      </c>
      <c r="G240" s="1136">
        <v>0</v>
      </c>
      <c r="H240" s="1119"/>
      <c r="I240" s="1119"/>
      <c r="J240" s="1119"/>
      <c r="K240" s="1119"/>
    </row>
    <row r="241" spans="1:11" ht="14.1" customHeight="1" x14ac:dyDescent="0.25">
      <c r="A241" s="1119"/>
      <c r="B241" s="1119"/>
      <c r="C241" s="1135" t="s">
        <v>1062</v>
      </c>
      <c r="D241" s="1136">
        <v>0</v>
      </c>
      <c r="E241" s="1136">
        <v>0</v>
      </c>
      <c r="F241" s="1136">
        <v>0</v>
      </c>
      <c r="G241" s="1136">
        <v>0</v>
      </c>
      <c r="H241" s="1119"/>
      <c r="I241" s="1119"/>
      <c r="J241" s="1119"/>
      <c r="K241" s="1119"/>
    </row>
    <row r="242" spans="1:11" ht="14.1" customHeight="1" x14ac:dyDescent="0.25">
      <c r="A242" s="1119"/>
      <c r="B242" s="1119"/>
      <c r="C242" s="1135" t="s">
        <v>1048</v>
      </c>
      <c r="D242" s="1136">
        <v>0</v>
      </c>
      <c r="E242" s="1136">
        <v>0</v>
      </c>
      <c r="F242" s="1136">
        <v>0</v>
      </c>
      <c r="G242" s="1136">
        <v>0</v>
      </c>
      <c r="H242" s="1119"/>
      <c r="I242" s="1119"/>
      <c r="J242" s="1119"/>
      <c r="K242" s="1119"/>
    </row>
    <row r="243" spans="1:11" ht="14.1" customHeight="1" x14ac:dyDescent="0.25">
      <c r="A243" s="1119"/>
      <c r="B243" s="1119"/>
      <c r="C243" s="1135" t="s">
        <v>1057</v>
      </c>
      <c r="D243" s="1136">
        <v>0</v>
      </c>
      <c r="E243" s="1136">
        <v>0</v>
      </c>
      <c r="F243" s="1136">
        <v>0</v>
      </c>
      <c r="G243" s="1136">
        <v>0</v>
      </c>
      <c r="H243" s="1119"/>
      <c r="I243" s="1119"/>
      <c r="J243" s="1119"/>
      <c r="K243" s="1119"/>
    </row>
    <row r="244" spans="1:11" ht="14.1" customHeight="1" x14ac:dyDescent="0.25">
      <c r="A244" s="1119"/>
      <c r="B244" s="1119"/>
      <c r="C244" s="1135" t="s">
        <v>1058</v>
      </c>
      <c r="D244" s="1136">
        <v>0</v>
      </c>
      <c r="E244" s="1136">
        <v>0</v>
      </c>
      <c r="F244" s="1136">
        <v>0</v>
      </c>
      <c r="G244" s="1136">
        <v>0</v>
      </c>
      <c r="H244" s="1119"/>
      <c r="I244" s="1119"/>
      <c r="J244" s="1119"/>
      <c r="K244" s="1119"/>
    </row>
    <row r="245" spans="1:11" ht="14.1" customHeight="1" x14ac:dyDescent="0.25">
      <c r="A245" s="1119"/>
      <c r="B245" s="1119"/>
      <c r="C245" s="1135" t="s">
        <v>1059</v>
      </c>
      <c r="D245" s="1136">
        <v>0</v>
      </c>
      <c r="E245" s="1136">
        <v>0</v>
      </c>
      <c r="F245" s="1136">
        <v>0</v>
      </c>
      <c r="G245" s="1136">
        <v>0</v>
      </c>
      <c r="H245" s="1119"/>
      <c r="I245" s="1119"/>
      <c r="J245" s="1119"/>
      <c r="K245" s="1119"/>
    </row>
    <row r="246" spans="1:11" ht="14.1" customHeight="1" x14ac:dyDescent="0.25">
      <c r="A246" s="1119"/>
      <c r="B246" s="1119"/>
      <c r="C246" s="1135" t="s">
        <v>1060</v>
      </c>
      <c r="D246" s="1136">
        <v>0</v>
      </c>
      <c r="E246" s="1136">
        <v>0</v>
      </c>
      <c r="F246" s="1136">
        <v>0</v>
      </c>
      <c r="G246" s="1136">
        <v>0</v>
      </c>
      <c r="H246" s="1119"/>
      <c r="I246" s="1119"/>
      <c r="J246" s="1119"/>
      <c r="K246" s="1119"/>
    </row>
    <row r="247" spans="1:11" ht="14.1" customHeight="1" x14ac:dyDescent="0.25">
      <c r="A247" s="1119"/>
      <c r="B247" s="1119"/>
      <c r="C247" s="1135" t="s">
        <v>1063</v>
      </c>
      <c r="D247" s="1136">
        <v>0</v>
      </c>
      <c r="E247" s="1136">
        <v>0</v>
      </c>
      <c r="F247" s="1136">
        <v>0</v>
      </c>
      <c r="G247" s="1136">
        <v>0</v>
      </c>
      <c r="H247" s="1119"/>
      <c r="I247" s="1119"/>
      <c r="J247" s="1119"/>
      <c r="K247" s="1119"/>
    </row>
    <row r="248" spans="1:11" ht="14.1" customHeight="1" x14ac:dyDescent="0.25">
      <c r="A248" s="1119"/>
      <c r="B248" s="1119"/>
      <c r="C248" s="1135" t="s">
        <v>1064</v>
      </c>
      <c r="D248" s="1136">
        <v>0</v>
      </c>
      <c r="E248" s="1136">
        <v>0</v>
      </c>
      <c r="F248" s="1136">
        <v>0</v>
      </c>
      <c r="G248" s="1136">
        <v>0</v>
      </c>
      <c r="H248" s="1119"/>
      <c r="I248" s="1119"/>
      <c r="J248" s="1119"/>
      <c r="K248" s="1119"/>
    </row>
    <row r="249" spans="1:11" ht="14.1" customHeight="1" x14ac:dyDescent="0.25">
      <c r="A249" s="1119"/>
      <c r="B249" s="1119"/>
      <c r="C249" s="1137" t="s">
        <v>572</v>
      </c>
      <c r="D249" s="1136">
        <v>0</v>
      </c>
      <c r="E249" s="1136">
        <v>360000</v>
      </c>
      <c r="F249" s="1136">
        <v>0</v>
      </c>
      <c r="G249" s="1136">
        <v>0</v>
      </c>
      <c r="H249" s="1119"/>
      <c r="I249" s="1119"/>
      <c r="J249" s="1119"/>
      <c r="K249" s="1119"/>
    </row>
    <row r="250" spans="1:11" ht="15" customHeight="1" x14ac:dyDescent="0.25">
      <c r="A250" s="1119"/>
      <c r="B250" s="1119"/>
      <c r="C250" s="1138" t="s">
        <v>1038</v>
      </c>
      <c r="D250" s="1139" t="s">
        <v>1038</v>
      </c>
      <c r="E250" s="1139" t="s">
        <v>1038</v>
      </c>
      <c r="F250" s="1139" t="s">
        <v>1038</v>
      </c>
      <c r="G250" s="1139" t="s">
        <v>1038</v>
      </c>
      <c r="H250" s="1119"/>
      <c r="I250" s="1119"/>
      <c r="J250" s="1119"/>
      <c r="K250" s="1119"/>
    </row>
    <row r="251" spans="1:11" ht="15" customHeight="1" x14ac:dyDescent="0.25">
      <c r="A251" s="1119"/>
      <c r="B251" s="1119"/>
      <c r="C251" s="1122" t="s">
        <v>1154</v>
      </c>
      <c r="D251" s="1140">
        <v>0</v>
      </c>
      <c r="E251" s="1140">
        <v>470421000</v>
      </c>
      <c r="F251" s="1140">
        <v>434421000</v>
      </c>
      <c r="G251" s="1140">
        <v>434421000</v>
      </c>
      <c r="H251" s="1119"/>
      <c r="I251" s="1119"/>
      <c r="J251" s="1119"/>
      <c r="K251" s="1119"/>
    </row>
    <row r="252" spans="1:11" ht="15" customHeight="1" x14ac:dyDescent="0.25">
      <c r="A252" s="1119"/>
      <c r="B252" s="1119"/>
      <c r="C252" s="1123" t="s">
        <v>1047</v>
      </c>
      <c r="D252" s="1141">
        <v>0</v>
      </c>
      <c r="E252" s="1141">
        <v>343600000</v>
      </c>
      <c r="F252" s="1141">
        <v>343600000</v>
      </c>
      <c r="G252" s="1141">
        <v>343600000</v>
      </c>
      <c r="H252" s="1119"/>
      <c r="I252" s="1119"/>
      <c r="J252" s="1119"/>
      <c r="K252" s="1119"/>
    </row>
    <row r="253" spans="1:11" ht="15" customHeight="1" x14ac:dyDescent="0.25">
      <c r="A253" s="1119"/>
      <c r="B253" s="1119"/>
      <c r="C253" s="1123" t="s">
        <v>1048</v>
      </c>
      <c r="D253" s="1141">
        <v>0</v>
      </c>
      <c r="E253" s="1141">
        <v>343600000</v>
      </c>
      <c r="F253" s="1141">
        <v>343600000</v>
      </c>
      <c r="G253" s="1141">
        <v>343600000</v>
      </c>
      <c r="H253" s="1119"/>
      <c r="I253" s="1119"/>
      <c r="J253" s="1119"/>
      <c r="K253" s="1119"/>
    </row>
    <row r="254" spans="1:11" ht="15" customHeight="1" x14ac:dyDescent="0.25">
      <c r="A254" s="1119"/>
      <c r="B254" s="1119"/>
      <c r="C254" s="1123" t="s">
        <v>1049</v>
      </c>
      <c r="D254" s="1141">
        <v>0</v>
      </c>
      <c r="E254" s="1141">
        <v>0</v>
      </c>
      <c r="F254" s="1141">
        <v>0</v>
      </c>
      <c r="G254" s="1141">
        <v>0</v>
      </c>
      <c r="H254" s="1119"/>
      <c r="I254" s="1119"/>
      <c r="J254" s="1119"/>
      <c r="K254" s="1119"/>
    </row>
    <row r="255" spans="1:11" ht="15" customHeight="1" x14ac:dyDescent="0.25">
      <c r="A255" s="1119"/>
      <c r="B255" s="1119"/>
      <c r="C255" s="1123" t="s">
        <v>1050</v>
      </c>
      <c r="D255" s="1141">
        <v>0</v>
      </c>
      <c r="E255" s="1141">
        <v>37171000</v>
      </c>
      <c r="F255" s="1141">
        <v>37171000</v>
      </c>
      <c r="G255" s="1141">
        <v>37171000</v>
      </c>
      <c r="H255" s="1119"/>
      <c r="I255" s="1119"/>
      <c r="J255" s="1119"/>
      <c r="K255" s="1119"/>
    </row>
    <row r="256" spans="1:11" ht="15" customHeight="1" x14ac:dyDescent="0.25">
      <c r="A256" s="1119"/>
      <c r="B256" s="1119"/>
      <c r="C256" s="1123" t="s">
        <v>1048</v>
      </c>
      <c r="D256" s="1141">
        <v>0</v>
      </c>
      <c r="E256" s="1141">
        <v>37171000</v>
      </c>
      <c r="F256" s="1141">
        <v>37171000</v>
      </c>
      <c r="G256" s="1141">
        <v>37171000</v>
      </c>
      <c r="H256" s="1119"/>
      <c r="I256" s="1119"/>
      <c r="J256" s="1119"/>
      <c r="K256" s="1119"/>
    </row>
    <row r="257" spans="1:11" ht="15" customHeight="1" x14ac:dyDescent="0.25">
      <c r="A257" s="1119"/>
      <c r="B257" s="1119"/>
      <c r="C257" s="1123" t="s">
        <v>1049</v>
      </c>
      <c r="D257" s="1141">
        <v>0</v>
      </c>
      <c r="E257" s="1141">
        <v>0</v>
      </c>
      <c r="F257" s="1141">
        <v>0</v>
      </c>
      <c r="G257" s="1141">
        <v>0</v>
      </c>
      <c r="H257" s="1119"/>
      <c r="I257" s="1119"/>
      <c r="J257" s="1119"/>
      <c r="K257" s="1119"/>
    </row>
    <row r="258" spans="1:11" ht="15" customHeight="1" x14ac:dyDescent="0.25">
      <c r="A258" s="1119"/>
      <c r="B258" s="1119"/>
      <c r="C258" s="1123" t="s">
        <v>1051</v>
      </c>
      <c r="D258" s="1141">
        <v>0</v>
      </c>
      <c r="E258" s="1141">
        <v>73150000</v>
      </c>
      <c r="F258" s="1141">
        <v>37150000</v>
      </c>
      <c r="G258" s="1141">
        <v>37150000</v>
      </c>
      <c r="H258" s="1119"/>
      <c r="I258" s="1119"/>
      <c r="J258" s="1119"/>
      <c r="K258" s="1119"/>
    </row>
    <row r="259" spans="1:11" ht="15" customHeight="1" x14ac:dyDescent="0.25">
      <c r="A259" s="1119"/>
      <c r="B259" s="1119"/>
      <c r="C259" s="1123" t="s">
        <v>1048</v>
      </c>
      <c r="D259" s="1141">
        <v>0</v>
      </c>
      <c r="E259" s="1141">
        <v>73150000</v>
      </c>
      <c r="F259" s="1141">
        <v>37150000</v>
      </c>
      <c r="G259" s="1141">
        <v>37150000</v>
      </c>
      <c r="H259" s="1119"/>
      <c r="I259" s="1119"/>
      <c r="J259" s="1119"/>
      <c r="K259" s="1119"/>
    </row>
    <row r="260" spans="1:11" ht="15" customHeight="1" x14ac:dyDescent="0.25">
      <c r="A260" s="1119"/>
      <c r="B260" s="1119"/>
      <c r="C260" s="1123" t="s">
        <v>1049</v>
      </c>
      <c r="D260" s="1141">
        <v>0</v>
      </c>
      <c r="E260" s="1141">
        <v>0</v>
      </c>
      <c r="F260" s="1141">
        <v>0</v>
      </c>
      <c r="G260" s="1141">
        <v>0</v>
      </c>
      <c r="H260" s="1119"/>
      <c r="I260" s="1119"/>
      <c r="J260" s="1119"/>
      <c r="K260" s="1119"/>
    </row>
    <row r="261" spans="1:11" ht="15" customHeight="1" x14ac:dyDescent="0.25">
      <c r="A261" s="1119"/>
      <c r="B261" s="1119"/>
      <c r="C261" s="1123" t="s">
        <v>1052</v>
      </c>
      <c r="D261" s="1141">
        <v>0</v>
      </c>
      <c r="E261" s="1141">
        <v>0</v>
      </c>
      <c r="F261" s="1141">
        <v>0</v>
      </c>
      <c r="G261" s="1141">
        <v>0</v>
      </c>
      <c r="H261" s="1119"/>
      <c r="I261" s="1119"/>
      <c r="J261" s="1119"/>
      <c r="K261" s="1119"/>
    </row>
    <row r="262" spans="1:11" ht="15" customHeight="1" x14ac:dyDescent="0.25">
      <c r="A262" s="1119"/>
      <c r="B262" s="1119"/>
      <c r="C262" s="1123" t="s">
        <v>1048</v>
      </c>
      <c r="D262" s="1141">
        <v>0</v>
      </c>
      <c r="E262" s="1141">
        <v>0</v>
      </c>
      <c r="F262" s="1141">
        <v>0</v>
      </c>
      <c r="G262" s="1141">
        <v>0</v>
      </c>
      <c r="H262" s="1119"/>
      <c r="I262" s="1119"/>
      <c r="J262" s="1119"/>
      <c r="K262" s="1119"/>
    </row>
    <row r="263" spans="1:11" ht="15" customHeight="1" x14ac:dyDescent="0.25">
      <c r="A263" s="1119"/>
      <c r="B263" s="1119"/>
      <c r="C263" s="1123" t="s">
        <v>1049</v>
      </c>
      <c r="D263" s="1141">
        <v>0</v>
      </c>
      <c r="E263" s="1141">
        <v>0</v>
      </c>
      <c r="F263" s="1141">
        <v>0</v>
      </c>
      <c r="G263" s="1141">
        <v>0</v>
      </c>
      <c r="H263" s="1119"/>
      <c r="I263" s="1119"/>
      <c r="J263" s="1119"/>
      <c r="K263" s="1119"/>
    </row>
    <row r="264" spans="1:11" ht="20.100000000000001" customHeight="1" x14ac:dyDescent="0.25">
      <c r="A264" s="1119"/>
      <c r="B264" s="1119"/>
      <c r="C264" s="1123" t="s">
        <v>1155</v>
      </c>
      <c r="D264" s="1142">
        <v>0</v>
      </c>
      <c r="E264" s="1142">
        <v>0</v>
      </c>
      <c r="F264" s="1142">
        <v>0</v>
      </c>
      <c r="G264" s="1142">
        <v>0</v>
      </c>
      <c r="H264" s="1119"/>
      <c r="I264" s="1119"/>
      <c r="J264" s="1119"/>
      <c r="K264" s="1119"/>
    </row>
    <row r="265" spans="1:11" ht="15" customHeight="1" x14ac:dyDescent="0.25">
      <c r="A265" s="1119"/>
      <c r="B265" s="1119"/>
      <c r="C265" s="1123" t="s">
        <v>1048</v>
      </c>
      <c r="D265" s="1141">
        <v>0</v>
      </c>
      <c r="E265" s="1141">
        <v>0</v>
      </c>
      <c r="F265" s="1141">
        <v>0</v>
      </c>
      <c r="G265" s="1141">
        <v>0</v>
      </c>
      <c r="H265" s="1119"/>
      <c r="I265" s="1119"/>
      <c r="J265" s="1119"/>
      <c r="K265" s="1119"/>
    </row>
    <row r="266" spans="1:11" ht="15" customHeight="1" x14ac:dyDescent="0.25">
      <c r="A266" s="1119"/>
      <c r="B266" s="1119"/>
      <c r="C266" s="1123" t="s">
        <v>1049</v>
      </c>
      <c r="D266" s="1141">
        <v>0</v>
      </c>
      <c r="E266" s="1141">
        <v>0</v>
      </c>
      <c r="F266" s="1141">
        <v>0</v>
      </c>
      <c r="G266" s="1141">
        <v>0</v>
      </c>
      <c r="H266" s="1119"/>
      <c r="I266" s="1119"/>
      <c r="J266" s="1119"/>
      <c r="K266" s="1119"/>
    </row>
    <row r="267" spans="1:11" ht="15" customHeight="1" x14ac:dyDescent="0.25">
      <c r="A267" s="1119"/>
      <c r="B267" s="1119"/>
      <c r="C267" s="1123" t="s">
        <v>1054</v>
      </c>
      <c r="D267" s="1141">
        <v>0</v>
      </c>
      <c r="E267" s="1141">
        <v>0</v>
      </c>
      <c r="F267" s="1141">
        <v>0</v>
      </c>
      <c r="G267" s="1141">
        <v>0</v>
      </c>
      <c r="H267" s="1119"/>
      <c r="I267" s="1119"/>
      <c r="J267" s="1119"/>
      <c r="K267" s="1119"/>
    </row>
    <row r="268" spans="1:11" ht="15" customHeight="1" x14ac:dyDescent="0.25">
      <c r="A268" s="1119"/>
      <c r="B268" s="1119"/>
      <c r="C268" s="1123" t="s">
        <v>1048</v>
      </c>
      <c r="D268" s="1141">
        <v>0</v>
      </c>
      <c r="E268" s="1141">
        <v>0</v>
      </c>
      <c r="F268" s="1141">
        <v>0</v>
      </c>
      <c r="G268" s="1141">
        <v>0</v>
      </c>
      <c r="H268" s="1119"/>
      <c r="I268" s="1119"/>
      <c r="J268" s="1119"/>
      <c r="K268" s="1119"/>
    </row>
    <row r="269" spans="1:11" ht="15" customHeight="1" x14ac:dyDescent="0.25">
      <c r="A269" s="1119"/>
      <c r="B269" s="1119"/>
      <c r="C269" s="1123" t="s">
        <v>1049</v>
      </c>
      <c r="D269" s="1141">
        <v>0</v>
      </c>
      <c r="E269" s="1141">
        <v>0</v>
      </c>
      <c r="F269" s="1141">
        <v>0</v>
      </c>
      <c r="G269" s="1141">
        <v>0</v>
      </c>
      <c r="H269" s="1119"/>
      <c r="I269" s="1119"/>
      <c r="J269" s="1119"/>
      <c r="K269" s="1119"/>
    </row>
    <row r="270" spans="1:11" ht="15" customHeight="1" x14ac:dyDescent="0.25">
      <c r="A270" s="1119"/>
      <c r="B270" s="1119"/>
      <c r="C270" s="1123" t="s">
        <v>1055</v>
      </c>
      <c r="D270" s="1141">
        <v>0</v>
      </c>
      <c r="E270" s="1141">
        <v>1500000</v>
      </c>
      <c r="F270" s="1141">
        <v>1500000</v>
      </c>
      <c r="G270" s="1141">
        <v>1500000</v>
      </c>
      <c r="H270" s="1119"/>
      <c r="I270" s="1119"/>
      <c r="J270" s="1119"/>
      <c r="K270" s="1119"/>
    </row>
    <row r="271" spans="1:11" ht="15" customHeight="1" x14ac:dyDescent="0.25">
      <c r="A271" s="1119"/>
      <c r="B271" s="1119"/>
      <c r="C271" s="1123" t="s">
        <v>1048</v>
      </c>
      <c r="D271" s="1141">
        <v>0</v>
      </c>
      <c r="E271" s="1141">
        <v>1500000</v>
      </c>
      <c r="F271" s="1141">
        <v>1500000</v>
      </c>
      <c r="G271" s="1141">
        <v>1500000</v>
      </c>
      <c r="H271" s="1119"/>
      <c r="I271" s="1119"/>
      <c r="J271" s="1119"/>
      <c r="K271" s="1119"/>
    </row>
    <row r="272" spans="1:11" ht="15" customHeight="1" x14ac:dyDescent="0.25">
      <c r="A272" s="1119"/>
      <c r="B272" s="1119"/>
      <c r="C272" s="1123" t="s">
        <v>1049</v>
      </c>
      <c r="D272" s="1141">
        <v>0</v>
      </c>
      <c r="E272" s="1141">
        <v>0</v>
      </c>
      <c r="F272" s="1141">
        <v>0</v>
      </c>
      <c r="G272" s="1141">
        <v>0</v>
      </c>
      <c r="H272" s="1119"/>
      <c r="I272" s="1119"/>
      <c r="J272" s="1119"/>
      <c r="K272" s="1119"/>
    </row>
    <row r="273" spans="1:11" ht="15" customHeight="1" x14ac:dyDescent="0.25">
      <c r="A273" s="1119"/>
      <c r="B273" s="1119"/>
      <c r="C273" s="1123" t="s">
        <v>1056</v>
      </c>
      <c r="D273" s="1141">
        <v>0</v>
      </c>
      <c r="E273" s="1141">
        <v>0</v>
      </c>
      <c r="F273" s="1141">
        <v>0</v>
      </c>
      <c r="G273" s="1141">
        <v>0</v>
      </c>
      <c r="H273" s="1119"/>
      <c r="I273" s="1119"/>
      <c r="J273" s="1119"/>
      <c r="K273" s="1119"/>
    </row>
    <row r="274" spans="1:11" ht="15" customHeight="1" x14ac:dyDescent="0.25">
      <c r="A274" s="1119"/>
      <c r="B274" s="1119"/>
      <c r="C274" s="1123" t="s">
        <v>1048</v>
      </c>
      <c r="D274" s="1141">
        <v>0</v>
      </c>
      <c r="E274" s="1141">
        <v>0</v>
      </c>
      <c r="F274" s="1141">
        <v>0</v>
      </c>
      <c r="G274" s="1141">
        <v>0</v>
      </c>
      <c r="H274" s="1119"/>
      <c r="I274" s="1119"/>
      <c r="J274" s="1119"/>
      <c r="K274" s="1119"/>
    </row>
    <row r="275" spans="1:11" ht="15" customHeight="1" x14ac:dyDescent="0.25">
      <c r="A275" s="1119"/>
      <c r="B275" s="1119"/>
      <c r="C275" s="1123" t="s">
        <v>1057</v>
      </c>
      <c r="D275" s="1141">
        <v>0</v>
      </c>
      <c r="E275" s="1141">
        <v>0</v>
      </c>
      <c r="F275" s="1141">
        <v>0</v>
      </c>
      <c r="G275" s="1141">
        <v>0</v>
      </c>
      <c r="H275" s="1119"/>
      <c r="I275" s="1119"/>
      <c r="J275" s="1119"/>
      <c r="K275" s="1119"/>
    </row>
    <row r="276" spans="1:11" ht="15" customHeight="1" x14ac:dyDescent="0.25">
      <c r="A276" s="1119"/>
      <c r="B276" s="1119"/>
      <c r="C276" s="1123" t="s">
        <v>1058</v>
      </c>
      <c r="D276" s="1141">
        <v>0</v>
      </c>
      <c r="E276" s="1141">
        <v>0</v>
      </c>
      <c r="F276" s="1141">
        <v>0</v>
      </c>
      <c r="G276" s="1141">
        <v>0</v>
      </c>
      <c r="H276" s="1119"/>
      <c r="I276" s="1119"/>
      <c r="J276" s="1119"/>
      <c r="K276" s="1119"/>
    </row>
    <row r="277" spans="1:11" ht="15" customHeight="1" x14ac:dyDescent="0.25">
      <c r="A277" s="1119"/>
      <c r="B277" s="1119"/>
      <c r="C277" s="1123" t="s">
        <v>1059</v>
      </c>
      <c r="D277" s="1141">
        <v>0</v>
      </c>
      <c r="E277" s="1141">
        <v>0</v>
      </c>
      <c r="F277" s="1141">
        <v>0</v>
      </c>
      <c r="G277" s="1141">
        <v>0</v>
      </c>
      <c r="H277" s="1119"/>
      <c r="I277" s="1119"/>
      <c r="J277" s="1119"/>
      <c r="K277" s="1119"/>
    </row>
    <row r="278" spans="1:11" ht="15" customHeight="1" x14ac:dyDescent="0.25">
      <c r="A278" s="1119"/>
      <c r="B278" s="1119"/>
      <c r="C278" s="1123" t="s">
        <v>1060</v>
      </c>
      <c r="D278" s="1141">
        <v>0</v>
      </c>
      <c r="E278" s="1141">
        <v>0</v>
      </c>
      <c r="F278" s="1141">
        <v>0</v>
      </c>
      <c r="G278" s="1141">
        <v>0</v>
      </c>
      <c r="H278" s="1119"/>
      <c r="I278" s="1119"/>
      <c r="J278" s="1119"/>
      <c r="K278" s="1119"/>
    </row>
    <row r="279" spans="1:11" ht="15" customHeight="1" x14ac:dyDescent="0.25">
      <c r="A279" s="1119"/>
      <c r="B279" s="1119"/>
      <c r="C279" s="1123" t="s">
        <v>1061</v>
      </c>
      <c r="D279" s="1141">
        <v>0</v>
      </c>
      <c r="E279" s="1141">
        <v>15000000</v>
      </c>
      <c r="F279" s="1141">
        <v>15000000</v>
      </c>
      <c r="G279" s="1141">
        <v>15000000</v>
      </c>
      <c r="H279" s="1119"/>
      <c r="I279" s="1119"/>
      <c r="J279" s="1119"/>
      <c r="K279" s="1119"/>
    </row>
    <row r="280" spans="1:11" ht="15" customHeight="1" x14ac:dyDescent="0.25">
      <c r="A280" s="1119"/>
      <c r="B280" s="1119"/>
      <c r="C280" s="1123" t="s">
        <v>1048</v>
      </c>
      <c r="D280" s="1141">
        <v>0</v>
      </c>
      <c r="E280" s="1141">
        <v>15000000</v>
      </c>
      <c r="F280" s="1141">
        <v>15000000</v>
      </c>
      <c r="G280" s="1141">
        <v>15000000</v>
      </c>
      <c r="H280" s="1119"/>
      <c r="I280" s="1119"/>
      <c r="J280" s="1119"/>
      <c r="K280" s="1119"/>
    </row>
    <row r="281" spans="1:11" ht="15" customHeight="1" x14ac:dyDescent="0.25">
      <c r="A281" s="1119"/>
      <c r="B281" s="1119"/>
      <c r="C281" s="1123" t="s">
        <v>1057</v>
      </c>
      <c r="D281" s="1141">
        <v>0</v>
      </c>
      <c r="E281" s="1141">
        <v>0</v>
      </c>
      <c r="F281" s="1141">
        <v>0</v>
      </c>
      <c r="G281" s="1141">
        <v>0</v>
      </c>
      <c r="H281" s="1119"/>
      <c r="I281" s="1119"/>
      <c r="J281" s="1119"/>
      <c r="K281" s="1119"/>
    </row>
    <row r="282" spans="1:11" ht="15" customHeight="1" x14ac:dyDescent="0.25">
      <c r="A282" s="1119"/>
      <c r="B282" s="1119"/>
      <c r="C282" s="1123" t="s">
        <v>1058</v>
      </c>
      <c r="D282" s="1141">
        <v>0</v>
      </c>
      <c r="E282" s="1141">
        <v>0</v>
      </c>
      <c r="F282" s="1141">
        <v>0</v>
      </c>
      <c r="G282" s="1141">
        <v>0</v>
      </c>
      <c r="H282" s="1119"/>
      <c r="I282" s="1119"/>
      <c r="J282" s="1119"/>
      <c r="K282" s="1119"/>
    </row>
    <row r="283" spans="1:11" ht="15" customHeight="1" x14ac:dyDescent="0.25">
      <c r="A283" s="1119"/>
      <c r="B283" s="1119"/>
      <c r="C283" s="1123" t="s">
        <v>1059</v>
      </c>
      <c r="D283" s="1141">
        <v>0</v>
      </c>
      <c r="E283" s="1141">
        <v>0</v>
      </c>
      <c r="F283" s="1141">
        <v>0</v>
      </c>
      <c r="G283" s="1141">
        <v>0</v>
      </c>
      <c r="H283" s="1119"/>
      <c r="I283" s="1119"/>
      <c r="J283" s="1119"/>
      <c r="K283" s="1119"/>
    </row>
    <row r="284" spans="1:11" ht="15" customHeight="1" x14ac:dyDescent="0.25">
      <c r="A284" s="1119"/>
      <c r="B284" s="1119"/>
      <c r="C284" s="1123" t="s">
        <v>1060</v>
      </c>
      <c r="D284" s="1141">
        <v>0</v>
      </c>
      <c r="E284" s="1141">
        <v>0</v>
      </c>
      <c r="F284" s="1141">
        <v>0</v>
      </c>
      <c r="G284" s="1141">
        <v>0</v>
      </c>
      <c r="H284" s="1119"/>
      <c r="I284" s="1119"/>
      <c r="J284" s="1119"/>
      <c r="K284" s="1119"/>
    </row>
    <row r="285" spans="1:11" ht="15" customHeight="1" x14ac:dyDescent="0.25">
      <c r="A285" s="1119"/>
      <c r="B285" s="1119"/>
      <c r="C285" s="1123" t="s">
        <v>1062</v>
      </c>
      <c r="D285" s="1141">
        <v>0</v>
      </c>
      <c r="E285" s="1141">
        <v>0</v>
      </c>
      <c r="F285" s="1141">
        <v>0</v>
      </c>
      <c r="G285" s="1141">
        <v>0</v>
      </c>
      <c r="H285" s="1119"/>
      <c r="I285" s="1119"/>
      <c r="J285" s="1119"/>
      <c r="K285" s="1119"/>
    </row>
    <row r="286" spans="1:11" ht="15" customHeight="1" x14ac:dyDescent="0.25">
      <c r="A286" s="1119"/>
      <c r="B286" s="1119"/>
      <c r="C286" s="1123" t="s">
        <v>1048</v>
      </c>
      <c r="D286" s="1141">
        <v>0</v>
      </c>
      <c r="E286" s="1141">
        <v>0</v>
      </c>
      <c r="F286" s="1141">
        <v>0</v>
      </c>
      <c r="G286" s="1141">
        <v>0</v>
      </c>
      <c r="H286" s="1119"/>
      <c r="I286" s="1119"/>
      <c r="J286" s="1119"/>
      <c r="K286" s="1119"/>
    </row>
    <row r="287" spans="1:11" ht="15" customHeight="1" x14ac:dyDescent="0.25">
      <c r="A287" s="1119"/>
      <c r="B287" s="1119"/>
      <c r="C287" s="1123" t="s">
        <v>1057</v>
      </c>
      <c r="D287" s="1141">
        <v>0</v>
      </c>
      <c r="E287" s="1141">
        <v>0</v>
      </c>
      <c r="F287" s="1141">
        <v>0</v>
      </c>
      <c r="G287" s="1141">
        <v>0</v>
      </c>
      <c r="H287" s="1119"/>
      <c r="I287" s="1119"/>
      <c r="J287" s="1119"/>
      <c r="K287" s="1119"/>
    </row>
    <row r="288" spans="1:11" ht="15" customHeight="1" x14ac:dyDescent="0.25">
      <c r="A288" s="1119"/>
      <c r="B288" s="1119"/>
      <c r="C288" s="1123" t="s">
        <v>1058</v>
      </c>
      <c r="D288" s="1141">
        <v>0</v>
      </c>
      <c r="E288" s="1141">
        <v>0</v>
      </c>
      <c r="F288" s="1141">
        <v>0</v>
      </c>
      <c r="G288" s="1141">
        <v>0</v>
      </c>
      <c r="H288" s="1119"/>
      <c r="I288" s="1119"/>
      <c r="J288" s="1119"/>
      <c r="K288" s="1119"/>
    </row>
    <row r="289" spans="1:11" ht="15" customHeight="1" x14ac:dyDescent="0.25">
      <c r="A289" s="1119"/>
      <c r="B289" s="1119"/>
      <c r="C289" s="1123" t="s">
        <v>1059</v>
      </c>
      <c r="D289" s="1141">
        <v>0</v>
      </c>
      <c r="E289" s="1141">
        <v>0</v>
      </c>
      <c r="F289" s="1141">
        <v>0</v>
      </c>
      <c r="G289" s="1141">
        <v>0</v>
      </c>
      <c r="H289" s="1119"/>
      <c r="I289" s="1119"/>
      <c r="J289" s="1119"/>
      <c r="K289" s="1119"/>
    </row>
    <row r="290" spans="1:11" ht="15" customHeight="1" x14ac:dyDescent="0.25">
      <c r="A290" s="1119"/>
      <c r="B290" s="1119"/>
      <c r="C290" s="1123" t="s">
        <v>1060</v>
      </c>
      <c r="D290" s="1141">
        <v>0</v>
      </c>
      <c r="E290" s="1141">
        <v>0</v>
      </c>
      <c r="F290" s="1141">
        <v>0</v>
      </c>
      <c r="G290" s="1141">
        <v>0</v>
      </c>
      <c r="H290" s="1119"/>
      <c r="I290" s="1119"/>
      <c r="J290" s="1119"/>
      <c r="K290" s="1119"/>
    </row>
    <row r="291" spans="1:11" ht="15" customHeight="1" x14ac:dyDescent="0.25">
      <c r="A291" s="1119"/>
      <c r="B291" s="1119"/>
      <c r="C291" s="1123" t="s">
        <v>1063</v>
      </c>
      <c r="D291" s="1141">
        <v>0</v>
      </c>
      <c r="E291" s="1141">
        <v>0</v>
      </c>
      <c r="F291" s="1141">
        <v>0</v>
      </c>
      <c r="G291" s="1141">
        <v>0</v>
      </c>
      <c r="H291" s="1119"/>
      <c r="I291" s="1119"/>
      <c r="J291" s="1119"/>
      <c r="K291" s="1119"/>
    </row>
    <row r="292" spans="1:11" ht="15" customHeight="1" x14ac:dyDescent="0.25">
      <c r="A292" s="1119"/>
      <c r="B292" s="1119"/>
      <c r="C292" s="1123" t="s">
        <v>1064</v>
      </c>
      <c r="D292" s="1141">
        <v>0</v>
      </c>
      <c r="E292" s="1141">
        <v>0</v>
      </c>
      <c r="F292" s="1141">
        <v>0</v>
      </c>
      <c r="G292" s="1141">
        <v>0</v>
      </c>
      <c r="H292" s="1119"/>
      <c r="I292" s="1119"/>
      <c r="J292" s="1119"/>
      <c r="K292" s="1119"/>
    </row>
    <row r="293" spans="1:11" ht="20.100000000000001" customHeight="1" x14ac:dyDescent="0.25">
      <c r="A293" s="1119"/>
      <c r="B293" s="1119"/>
      <c r="C293" s="1143" t="s">
        <v>1038</v>
      </c>
      <c r="D293" s="1119"/>
      <c r="E293" s="1119"/>
      <c r="F293" s="1119"/>
      <c r="G293" s="1119"/>
      <c r="H293" s="1119"/>
      <c r="I293" s="1119"/>
      <c r="J293" s="1119"/>
      <c r="K293" s="1119"/>
    </row>
  </sheetData>
  <mergeCells count="33">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C78:G78"/>
    <mergeCell ref="D79:G79"/>
    <mergeCell ref="D80:G80"/>
    <mergeCell ref="D81:G81"/>
    <mergeCell ref="D82:G82"/>
    <mergeCell ref="C91:G91"/>
    <mergeCell ref="D195:G195"/>
    <mergeCell ref="D196:G196"/>
    <mergeCell ref="C205:G205"/>
    <mergeCell ref="D137:G137"/>
    <mergeCell ref="D138:G138"/>
    <mergeCell ref="D139:G139"/>
    <mergeCell ref="C148:G148"/>
    <mergeCell ref="D193:G193"/>
    <mergeCell ref="D194:G194"/>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2975-C79A-4EF1-A986-C6B988735D90}">
  <sheetPr>
    <outlinePr summaryBelow="0"/>
  </sheetPr>
  <dimension ref="A1:K119"/>
  <sheetViews>
    <sheetView topLeftCell="A96" workbookViewId="0">
      <selection activeCell="A120" sqref="A120:XFD124"/>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2619</v>
      </c>
      <c r="E3" s="1265"/>
      <c r="F3" s="1265"/>
      <c r="G3" s="1265"/>
      <c r="H3" s="1119"/>
      <c r="I3" s="1119"/>
      <c r="J3" s="1119"/>
      <c r="K3" s="1119"/>
    </row>
    <row r="4" spans="1:11" ht="14.1" customHeight="1" x14ac:dyDescent="0.25">
      <c r="A4" s="1119"/>
      <c r="B4" s="1119"/>
      <c r="C4" s="1121" t="s">
        <v>984</v>
      </c>
      <c r="D4" s="1264" t="s">
        <v>991</v>
      </c>
      <c r="E4" s="1265"/>
      <c r="F4" s="1265"/>
      <c r="G4" s="1265"/>
      <c r="H4" s="1119"/>
      <c r="I4" s="1119"/>
      <c r="J4" s="1119"/>
      <c r="K4" s="1119"/>
    </row>
    <row r="5" spans="1:11" ht="14.1" customHeight="1" x14ac:dyDescent="0.25">
      <c r="A5" s="1119"/>
      <c r="B5" s="1119"/>
      <c r="C5" s="1121" t="s">
        <v>2</v>
      </c>
      <c r="D5" s="1264" t="s">
        <v>2671</v>
      </c>
      <c r="E5" s="1265"/>
      <c r="F5" s="1265"/>
      <c r="G5" s="1265"/>
      <c r="H5" s="1119"/>
      <c r="I5" s="1119"/>
      <c r="J5" s="1119"/>
      <c r="K5" s="1119"/>
    </row>
    <row r="6" spans="1:11" ht="14.1" customHeight="1" x14ac:dyDescent="0.25">
      <c r="A6" s="1119"/>
      <c r="B6" s="1119"/>
      <c r="C6" s="1121" t="s">
        <v>4</v>
      </c>
      <c r="D6" s="1264" t="s">
        <v>481</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14.1" customHeight="1" x14ac:dyDescent="0.25">
      <c r="A9" s="1119"/>
      <c r="B9" s="1119"/>
      <c r="C9" s="1270" t="s">
        <v>2671</v>
      </c>
      <c r="D9" s="1271"/>
      <c r="E9" s="1271"/>
      <c r="F9" s="1271"/>
      <c r="G9" s="1271"/>
      <c r="H9" s="1119"/>
      <c r="I9" s="1119"/>
      <c r="J9" s="1119"/>
      <c r="K9" s="1119"/>
    </row>
    <row r="10" spans="1:11" ht="44.1" customHeight="1" x14ac:dyDescent="0.25">
      <c r="A10" s="1119"/>
      <c r="B10" s="1119"/>
      <c r="C10" s="1122" t="s">
        <v>10</v>
      </c>
      <c r="D10" s="1258" t="s">
        <v>2672</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30.95" customHeight="1" x14ac:dyDescent="0.25">
      <c r="A13" s="1119"/>
      <c r="B13" s="1119"/>
      <c r="C13" s="1123" t="s">
        <v>2673</v>
      </c>
      <c r="D13" s="1127" t="s">
        <v>2001</v>
      </c>
      <c r="E13" s="1127" t="s">
        <v>1544</v>
      </c>
      <c r="F13" s="1127" t="s">
        <v>2001</v>
      </c>
      <c r="G13" s="1127" t="s">
        <v>1550</v>
      </c>
      <c r="H13" s="1119"/>
      <c r="I13" s="1119"/>
      <c r="J13" s="1119"/>
      <c r="K13" s="1119"/>
    </row>
    <row r="14" spans="1:11" ht="32.1" customHeight="1" x14ac:dyDescent="0.25">
      <c r="A14" s="1119"/>
      <c r="B14" s="1119"/>
      <c r="C14" s="1122" t="s">
        <v>646</v>
      </c>
      <c r="D14" s="1258" t="s">
        <v>2674</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20.100000000000001" customHeight="1" x14ac:dyDescent="0.25">
      <c r="A17" s="1119"/>
      <c r="B17" s="1119"/>
      <c r="C17" s="1123" t="s">
        <v>2675</v>
      </c>
      <c r="D17" s="1127" t="s">
        <v>2001</v>
      </c>
      <c r="E17" s="1127" t="s">
        <v>1544</v>
      </c>
      <c r="F17" s="1127" t="s">
        <v>2001</v>
      </c>
      <c r="G17" s="1127" t="s">
        <v>1550</v>
      </c>
      <c r="H17" s="1119"/>
      <c r="I17" s="1119"/>
      <c r="J17" s="1119"/>
      <c r="K17" s="1119"/>
    </row>
    <row r="18" spans="1:11" ht="14.1" customHeight="1" x14ac:dyDescent="0.25">
      <c r="A18" s="1119"/>
      <c r="B18" s="1119"/>
      <c r="C18" s="1256" t="s">
        <v>1019</v>
      </c>
      <c r="D18" s="1257"/>
      <c r="E18" s="1257"/>
      <c r="F18" s="1257"/>
      <c r="G18" s="1257"/>
      <c r="H18" s="1119"/>
      <c r="I18" s="1119"/>
      <c r="J18" s="1119"/>
      <c r="K18" s="1119"/>
    </row>
    <row r="19" spans="1:11" ht="14.1" customHeight="1" x14ac:dyDescent="0.25">
      <c r="A19" s="1119"/>
      <c r="B19" s="1119"/>
      <c r="C19" s="1128" t="s">
        <v>2676</v>
      </c>
      <c r="D19" s="1256" t="s">
        <v>2677</v>
      </c>
      <c r="E19" s="1257"/>
      <c r="F19" s="1257"/>
      <c r="G19" s="1257"/>
      <c r="H19" s="1119"/>
      <c r="I19" s="1119"/>
      <c r="J19" s="1119"/>
      <c r="K19" s="1119"/>
    </row>
    <row r="20" spans="1:11" ht="18" customHeight="1" x14ac:dyDescent="0.25">
      <c r="A20" s="1119"/>
      <c r="B20" s="1119"/>
      <c r="C20" s="1129" t="s">
        <v>1022</v>
      </c>
      <c r="D20" s="1252" t="s">
        <v>2678</v>
      </c>
      <c r="E20" s="1253"/>
      <c r="F20" s="1253"/>
      <c r="G20" s="1253"/>
      <c r="H20" s="1119"/>
      <c r="I20" s="1119"/>
      <c r="J20" s="1119"/>
      <c r="K20" s="1119"/>
    </row>
    <row r="21" spans="1:11" ht="18" customHeight="1" x14ac:dyDescent="0.25">
      <c r="A21" s="1119"/>
      <c r="B21" s="1119"/>
      <c r="C21" s="1130" t="s">
        <v>1024</v>
      </c>
      <c r="D21" s="1254" t="s">
        <v>2679</v>
      </c>
      <c r="E21" s="1255"/>
      <c r="F21" s="1255"/>
      <c r="G21" s="1255"/>
      <c r="H21" s="1119"/>
      <c r="I21" s="1119"/>
      <c r="J21" s="1119"/>
      <c r="K21" s="1119"/>
    </row>
    <row r="22" spans="1:11" ht="18" customHeight="1" x14ac:dyDescent="0.25">
      <c r="A22" s="1119"/>
      <c r="B22" s="1119"/>
      <c r="C22" s="1130" t="s">
        <v>31</v>
      </c>
      <c r="D22" s="1254" t="s">
        <v>2680</v>
      </c>
      <c r="E22" s="1255"/>
      <c r="F22" s="1255"/>
      <c r="G22" s="1255"/>
      <c r="H22" s="1119"/>
      <c r="I22" s="1119"/>
      <c r="J22" s="1119"/>
      <c r="K22" s="1119"/>
    </row>
    <row r="23" spans="1:11" ht="15" customHeight="1" x14ac:dyDescent="0.25">
      <c r="A23" s="1119"/>
      <c r="B23" s="1119"/>
      <c r="C23" s="1131"/>
      <c r="D23" s="1132">
        <v>2024</v>
      </c>
      <c r="E23" s="1132">
        <v>2025</v>
      </c>
      <c r="F23" s="1132">
        <v>2026</v>
      </c>
      <c r="G23" s="1132">
        <v>2027</v>
      </c>
      <c r="H23" s="1119"/>
      <c r="I23" s="1119"/>
      <c r="J23" s="1119"/>
      <c r="K23" s="1119"/>
    </row>
    <row r="24" spans="1:11" ht="15" customHeight="1" x14ac:dyDescent="0.25">
      <c r="A24" s="1119"/>
      <c r="B24" s="1119"/>
      <c r="C24" s="1133"/>
      <c r="D24" s="1134" t="s">
        <v>13</v>
      </c>
      <c r="E24" s="1134" t="s">
        <v>14</v>
      </c>
      <c r="F24" s="1134" t="s">
        <v>14</v>
      </c>
      <c r="G24" s="1134" t="s">
        <v>14</v>
      </c>
      <c r="H24" s="1119"/>
      <c r="I24" s="1119"/>
      <c r="J24" s="1119"/>
      <c r="K24" s="1119"/>
    </row>
    <row r="25" spans="1:11" ht="14.1" customHeight="1" x14ac:dyDescent="0.25">
      <c r="A25" s="1119"/>
      <c r="B25" s="1119"/>
      <c r="C25" s="1123" t="s">
        <v>33</v>
      </c>
      <c r="D25" s="1127" t="s">
        <v>1038</v>
      </c>
      <c r="E25" s="1127" t="s">
        <v>992</v>
      </c>
      <c r="F25" s="1127" t="s">
        <v>1068</v>
      </c>
      <c r="G25" s="1127" t="s">
        <v>2681</v>
      </c>
      <c r="H25" s="1119"/>
      <c r="I25" s="1119"/>
      <c r="J25" s="1119"/>
      <c r="K25" s="1119"/>
    </row>
    <row r="26" spans="1:11" ht="14.1" customHeight="1" x14ac:dyDescent="0.25">
      <c r="A26" s="1119"/>
      <c r="B26" s="1119"/>
      <c r="C26" s="1123" t="s">
        <v>1029</v>
      </c>
      <c r="D26" s="1127" t="s">
        <v>1039</v>
      </c>
      <c r="E26" s="1127" t="s">
        <v>2682</v>
      </c>
      <c r="F26" s="1127" t="s">
        <v>2682</v>
      </c>
      <c r="G26" s="1127" t="s">
        <v>2682</v>
      </c>
      <c r="H26" s="1119"/>
      <c r="I26" s="1119"/>
      <c r="J26" s="1119"/>
      <c r="K26" s="1119"/>
    </row>
    <row r="27" spans="1:11" ht="14.1" customHeight="1" x14ac:dyDescent="0.25">
      <c r="A27" s="1119"/>
      <c r="B27" s="1119"/>
      <c r="C27" s="1123" t="s">
        <v>1032</v>
      </c>
      <c r="D27" s="1127" t="s">
        <v>1039</v>
      </c>
      <c r="E27" s="1127" t="s">
        <v>2683</v>
      </c>
      <c r="F27" s="1127" t="s">
        <v>2684</v>
      </c>
      <c r="G27" s="1127" t="s">
        <v>2685</v>
      </c>
      <c r="H27" s="1119"/>
      <c r="I27" s="1119"/>
      <c r="J27" s="1119"/>
      <c r="K27" s="1119"/>
    </row>
    <row r="28" spans="1:11" ht="14.1" customHeight="1" x14ac:dyDescent="0.25">
      <c r="A28" s="1119"/>
      <c r="B28" s="1119"/>
      <c r="C28" s="1123" t="s">
        <v>1037</v>
      </c>
      <c r="D28" s="1127" t="s">
        <v>1038</v>
      </c>
      <c r="E28" s="1127" t="s">
        <v>1038</v>
      </c>
      <c r="F28" s="1127" t="s">
        <v>1512</v>
      </c>
      <c r="G28" s="1127" t="s">
        <v>2686</v>
      </c>
      <c r="H28" s="1119"/>
      <c r="I28" s="1119"/>
      <c r="J28" s="1119"/>
      <c r="K28" s="1119"/>
    </row>
    <row r="29" spans="1:11" ht="14.1" customHeight="1" x14ac:dyDescent="0.25">
      <c r="A29" s="1119"/>
      <c r="B29" s="1119"/>
      <c r="C29" s="1123" t="s">
        <v>1042</v>
      </c>
      <c r="D29" s="1127" t="s">
        <v>1038</v>
      </c>
      <c r="E29" s="1127" t="s">
        <v>1038</v>
      </c>
      <c r="F29" s="1127" t="s">
        <v>1039</v>
      </c>
      <c r="G29" s="1127" t="s">
        <v>1039</v>
      </c>
      <c r="H29" s="1119"/>
      <c r="I29" s="1119"/>
      <c r="J29" s="1119"/>
      <c r="K29" s="1119"/>
    </row>
    <row r="30" spans="1:11" ht="14.1" customHeight="1" x14ac:dyDescent="0.25">
      <c r="A30" s="1119"/>
      <c r="B30" s="1119"/>
      <c r="C30" s="1123" t="s">
        <v>39</v>
      </c>
      <c r="D30" s="1127" t="s">
        <v>1038</v>
      </c>
      <c r="E30" s="1127" t="s">
        <v>1038</v>
      </c>
      <c r="F30" s="1127" t="s">
        <v>1515</v>
      </c>
      <c r="G30" s="1127" t="s">
        <v>2687</v>
      </c>
      <c r="H30" s="1119"/>
      <c r="I30" s="1119"/>
      <c r="J30" s="1119"/>
      <c r="K30" s="1119"/>
    </row>
    <row r="31" spans="1:11" ht="14.1" customHeight="1" x14ac:dyDescent="0.25">
      <c r="A31" s="1119"/>
      <c r="B31" s="1119"/>
      <c r="C31" s="1250" t="s">
        <v>1046</v>
      </c>
      <c r="D31" s="1251"/>
      <c r="E31" s="1251"/>
      <c r="F31" s="1251"/>
      <c r="G31" s="1251"/>
      <c r="H31" s="1119"/>
      <c r="I31" s="1119"/>
      <c r="J31" s="1119"/>
      <c r="K31" s="1119"/>
    </row>
    <row r="32" spans="1:11" ht="14.1" customHeight="1" x14ac:dyDescent="0.25">
      <c r="A32" s="1119"/>
      <c r="B32" s="1119"/>
      <c r="C32" s="1131"/>
      <c r="D32" s="1132">
        <v>2024</v>
      </c>
      <c r="E32" s="1132">
        <v>2025</v>
      </c>
      <c r="F32" s="1132">
        <v>2026</v>
      </c>
      <c r="G32" s="1132">
        <v>2027</v>
      </c>
      <c r="H32" s="1119"/>
      <c r="I32" s="1119"/>
      <c r="J32" s="1119"/>
      <c r="K32" s="1119"/>
    </row>
    <row r="33" spans="1:11" ht="14.1" customHeight="1" x14ac:dyDescent="0.25">
      <c r="A33" s="1119"/>
      <c r="B33" s="1119"/>
      <c r="C33" s="1133"/>
      <c r="D33" s="1134" t="s">
        <v>13</v>
      </c>
      <c r="E33" s="1134" t="s">
        <v>14</v>
      </c>
      <c r="F33" s="1134" t="s">
        <v>14</v>
      </c>
      <c r="G33" s="1134" t="s">
        <v>14</v>
      </c>
      <c r="H33" s="1119"/>
      <c r="I33" s="1119"/>
      <c r="J33" s="1119"/>
      <c r="K33" s="1119"/>
    </row>
    <row r="34" spans="1:11" ht="14.1" customHeight="1" x14ac:dyDescent="0.25">
      <c r="A34" s="1119"/>
      <c r="B34" s="1119"/>
      <c r="C34" s="1135" t="s">
        <v>1047</v>
      </c>
      <c r="D34" s="1136">
        <v>0</v>
      </c>
      <c r="E34" s="1136">
        <v>14578000</v>
      </c>
      <c r="F34" s="1136">
        <v>14578000</v>
      </c>
      <c r="G34" s="1136">
        <v>14578000</v>
      </c>
      <c r="H34" s="1119"/>
      <c r="I34" s="1119"/>
      <c r="J34" s="1119"/>
      <c r="K34" s="1119"/>
    </row>
    <row r="35" spans="1:11" ht="14.1" customHeight="1" x14ac:dyDescent="0.25">
      <c r="A35" s="1119"/>
      <c r="B35" s="1119"/>
      <c r="C35" s="1135" t="s">
        <v>1048</v>
      </c>
      <c r="D35" s="1136">
        <v>0</v>
      </c>
      <c r="E35" s="1136">
        <v>14578000</v>
      </c>
      <c r="F35" s="1136">
        <v>14578000</v>
      </c>
      <c r="G35" s="1136">
        <v>14578000</v>
      </c>
      <c r="H35" s="1119"/>
      <c r="I35" s="1119"/>
      <c r="J35" s="1119"/>
      <c r="K35" s="1119"/>
    </row>
    <row r="36" spans="1:11" ht="14.1" customHeight="1" x14ac:dyDescent="0.25">
      <c r="A36" s="1119"/>
      <c r="B36" s="1119"/>
      <c r="C36" s="1135" t="s">
        <v>1049</v>
      </c>
      <c r="D36" s="1136">
        <v>0</v>
      </c>
      <c r="E36" s="1136">
        <v>0</v>
      </c>
      <c r="F36" s="1136">
        <v>0</v>
      </c>
      <c r="G36" s="1136">
        <v>0</v>
      </c>
      <c r="H36" s="1119"/>
      <c r="I36" s="1119"/>
      <c r="J36" s="1119"/>
      <c r="K36" s="1119"/>
    </row>
    <row r="37" spans="1:11" ht="14.1" customHeight="1" x14ac:dyDescent="0.25">
      <c r="A37" s="1119"/>
      <c r="B37" s="1119"/>
      <c r="C37" s="1135" t="s">
        <v>1050</v>
      </c>
      <c r="D37" s="1136">
        <v>0</v>
      </c>
      <c r="E37" s="1136">
        <v>2500000</v>
      </c>
      <c r="F37" s="1136">
        <v>2500000</v>
      </c>
      <c r="G37" s="1136">
        <v>2500000</v>
      </c>
      <c r="H37" s="1119"/>
      <c r="I37" s="1119"/>
      <c r="J37" s="1119"/>
      <c r="K37" s="1119"/>
    </row>
    <row r="38" spans="1:11" ht="14.1" customHeight="1" x14ac:dyDescent="0.25">
      <c r="A38" s="1119"/>
      <c r="B38" s="1119"/>
      <c r="C38" s="1135" t="s">
        <v>1048</v>
      </c>
      <c r="D38" s="1136">
        <v>0</v>
      </c>
      <c r="E38" s="1136">
        <v>2500000</v>
      </c>
      <c r="F38" s="1136">
        <v>2500000</v>
      </c>
      <c r="G38" s="1136">
        <v>2500000</v>
      </c>
      <c r="H38" s="1119"/>
      <c r="I38" s="1119"/>
      <c r="J38" s="1119"/>
      <c r="K38" s="1119"/>
    </row>
    <row r="39" spans="1:11" ht="14.1" customHeight="1" x14ac:dyDescent="0.25">
      <c r="A39" s="1119"/>
      <c r="B39" s="1119"/>
      <c r="C39" s="1135" t="s">
        <v>1049</v>
      </c>
      <c r="D39" s="1136">
        <v>0</v>
      </c>
      <c r="E39" s="1136">
        <v>0</v>
      </c>
      <c r="F39" s="1136">
        <v>0</v>
      </c>
      <c r="G39" s="1136">
        <v>0</v>
      </c>
      <c r="H39" s="1119"/>
      <c r="I39" s="1119"/>
      <c r="J39" s="1119"/>
      <c r="K39" s="1119"/>
    </row>
    <row r="40" spans="1:11" ht="14.1" customHeight="1" x14ac:dyDescent="0.25">
      <c r="A40" s="1119"/>
      <c r="B40" s="1119"/>
      <c r="C40" s="1135" t="s">
        <v>1051</v>
      </c>
      <c r="D40" s="1136">
        <v>0</v>
      </c>
      <c r="E40" s="1136">
        <v>2976000</v>
      </c>
      <c r="F40" s="1136">
        <v>2976000</v>
      </c>
      <c r="G40" s="1136">
        <v>2976000</v>
      </c>
      <c r="H40" s="1119"/>
      <c r="I40" s="1119"/>
      <c r="J40" s="1119"/>
      <c r="K40" s="1119"/>
    </row>
    <row r="41" spans="1:11" ht="14.1" customHeight="1" x14ac:dyDescent="0.25">
      <c r="A41" s="1119"/>
      <c r="B41" s="1119"/>
      <c r="C41" s="1135" t="s">
        <v>1048</v>
      </c>
      <c r="D41" s="1136">
        <v>0</v>
      </c>
      <c r="E41" s="1136">
        <v>2976000</v>
      </c>
      <c r="F41" s="1136">
        <v>2976000</v>
      </c>
      <c r="G41" s="1136">
        <v>2976000</v>
      </c>
      <c r="H41" s="1119"/>
      <c r="I41" s="1119"/>
      <c r="J41" s="1119"/>
      <c r="K41" s="1119"/>
    </row>
    <row r="42" spans="1:11" ht="14.1" customHeight="1" x14ac:dyDescent="0.25">
      <c r="A42" s="1119"/>
      <c r="B42" s="1119"/>
      <c r="C42" s="1135" t="s">
        <v>1049</v>
      </c>
      <c r="D42" s="1136">
        <v>0</v>
      </c>
      <c r="E42" s="1136">
        <v>0</v>
      </c>
      <c r="F42" s="1136">
        <v>0</v>
      </c>
      <c r="G42" s="1136">
        <v>0</v>
      </c>
      <c r="H42" s="1119"/>
      <c r="I42" s="1119"/>
      <c r="J42" s="1119"/>
      <c r="K42" s="1119"/>
    </row>
    <row r="43" spans="1:11" ht="14.1" customHeight="1" x14ac:dyDescent="0.25">
      <c r="A43" s="1119"/>
      <c r="B43" s="1119"/>
      <c r="C43" s="1135" t="s">
        <v>1052</v>
      </c>
      <c r="D43" s="1136">
        <v>0</v>
      </c>
      <c r="E43" s="1136">
        <v>0</v>
      </c>
      <c r="F43" s="1136">
        <v>0</v>
      </c>
      <c r="G43" s="1136">
        <v>0</v>
      </c>
      <c r="H43" s="1119"/>
      <c r="I43" s="1119"/>
      <c r="J43" s="1119"/>
      <c r="K43" s="1119"/>
    </row>
    <row r="44" spans="1:11" ht="14.1" customHeight="1" x14ac:dyDescent="0.25">
      <c r="A44" s="1119"/>
      <c r="B44" s="1119"/>
      <c r="C44" s="1135" t="s">
        <v>1048</v>
      </c>
      <c r="D44" s="1136">
        <v>0</v>
      </c>
      <c r="E44" s="1136">
        <v>0</v>
      </c>
      <c r="F44" s="1136">
        <v>0</v>
      </c>
      <c r="G44" s="1136">
        <v>0</v>
      </c>
      <c r="H44" s="1119"/>
      <c r="I44" s="1119"/>
      <c r="J44" s="1119"/>
      <c r="K44" s="1119"/>
    </row>
    <row r="45" spans="1:11" ht="14.1" customHeight="1" x14ac:dyDescent="0.25">
      <c r="A45" s="1119"/>
      <c r="B45" s="1119"/>
      <c r="C45" s="1135" t="s">
        <v>1049</v>
      </c>
      <c r="D45" s="1136">
        <v>0</v>
      </c>
      <c r="E45" s="1136">
        <v>0</v>
      </c>
      <c r="F45" s="1136">
        <v>0</v>
      </c>
      <c r="G45" s="1136">
        <v>0</v>
      </c>
      <c r="H45" s="1119"/>
      <c r="I45" s="1119"/>
      <c r="J45" s="1119"/>
      <c r="K45" s="1119"/>
    </row>
    <row r="46" spans="1:11" ht="14.1" customHeight="1" x14ac:dyDescent="0.25">
      <c r="A46" s="1119"/>
      <c r="B46" s="1119"/>
      <c r="C46" s="1135" t="s">
        <v>1053</v>
      </c>
      <c r="D46" s="1136">
        <v>0</v>
      </c>
      <c r="E46" s="1136">
        <v>0</v>
      </c>
      <c r="F46" s="1136">
        <v>0</v>
      </c>
      <c r="G46" s="1136">
        <v>0</v>
      </c>
      <c r="H46" s="1119"/>
      <c r="I46" s="1119"/>
      <c r="J46" s="1119"/>
      <c r="K46" s="1119"/>
    </row>
    <row r="47" spans="1:11" ht="14.1" customHeight="1" x14ac:dyDescent="0.25">
      <c r="A47" s="1119"/>
      <c r="B47" s="1119"/>
      <c r="C47" s="1135" t="s">
        <v>1048</v>
      </c>
      <c r="D47" s="1136">
        <v>0</v>
      </c>
      <c r="E47" s="1136">
        <v>0</v>
      </c>
      <c r="F47" s="1136">
        <v>0</v>
      </c>
      <c r="G47" s="1136">
        <v>0</v>
      </c>
      <c r="H47" s="1119"/>
      <c r="I47" s="1119"/>
      <c r="J47" s="1119"/>
      <c r="K47" s="1119"/>
    </row>
    <row r="48" spans="1:11" ht="14.1" customHeight="1" x14ac:dyDescent="0.25">
      <c r="A48" s="1119"/>
      <c r="B48" s="1119"/>
      <c r="C48" s="1135" t="s">
        <v>1049</v>
      </c>
      <c r="D48" s="1136">
        <v>0</v>
      </c>
      <c r="E48" s="1136">
        <v>0</v>
      </c>
      <c r="F48" s="1136">
        <v>0</v>
      </c>
      <c r="G48" s="1136">
        <v>0</v>
      </c>
      <c r="H48" s="1119"/>
      <c r="I48" s="1119"/>
      <c r="J48" s="1119"/>
      <c r="K48" s="1119"/>
    </row>
    <row r="49" spans="1:11" ht="14.1" customHeight="1" x14ac:dyDescent="0.25">
      <c r="A49" s="1119"/>
      <c r="B49" s="1119"/>
      <c r="C49" s="1135" t="s">
        <v>1054</v>
      </c>
      <c r="D49" s="1136">
        <v>0</v>
      </c>
      <c r="E49" s="1136">
        <v>0</v>
      </c>
      <c r="F49" s="1136">
        <v>0</v>
      </c>
      <c r="G49" s="1136">
        <v>0</v>
      </c>
      <c r="H49" s="1119"/>
      <c r="I49" s="1119"/>
      <c r="J49" s="1119"/>
      <c r="K49" s="1119"/>
    </row>
    <row r="50" spans="1:11" ht="14.1" customHeight="1" x14ac:dyDescent="0.25">
      <c r="A50" s="1119"/>
      <c r="B50" s="1119"/>
      <c r="C50" s="1135" t="s">
        <v>1048</v>
      </c>
      <c r="D50" s="1136">
        <v>0</v>
      </c>
      <c r="E50" s="1136">
        <v>0</v>
      </c>
      <c r="F50" s="1136">
        <v>0</v>
      </c>
      <c r="G50" s="1136">
        <v>0</v>
      </c>
      <c r="H50" s="1119"/>
      <c r="I50" s="1119"/>
      <c r="J50" s="1119"/>
      <c r="K50" s="1119"/>
    </row>
    <row r="51" spans="1:11" ht="14.1" customHeight="1" x14ac:dyDescent="0.25">
      <c r="A51" s="1119"/>
      <c r="B51" s="1119"/>
      <c r="C51" s="1135" t="s">
        <v>1049</v>
      </c>
      <c r="D51" s="1136">
        <v>0</v>
      </c>
      <c r="E51" s="1136">
        <v>0</v>
      </c>
      <c r="F51" s="1136">
        <v>0</v>
      </c>
      <c r="G51" s="1136">
        <v>0</v>
      </c>
      <c r="H51" s="1119"/>
      <c r="I51" s="1119"/>
      <c r="J51" s="1119"/>
      <c r="K51" s="1119"/>
    </row>
    <row r="52" spans="1:11" ht="14.1" customHeight="1" x14ac:dyDescent="0.25">
      <c r="A52" s="1119"/>
      <c r="B52" s="1119"/>
      <c r="C52" s="1135" t="s">
        <v>1055</v>
      </c>
      <c r="D52" s="1136">
        <v>0</v>
      </c>
      <c r="E52" s="1136">
        <v>24000</v>
      </c>
      <c r="F52" s="1136">
        <v>24000</v>
      </c>
      <c r="G52" s="1136">
        <v>24000</v>
      </c>
      <c r="H52" s="1119"/>
      <c r="I52" s="1119"/>
      <c r="J52" s="1119"/>
      <c r="K52" s="1119"/>
    </row>
    <row r="53" spans="1:11" ht="14.1" customHeight="1" x14ac:dyDescent="0.25">
      <c r="A53" s="1119"/>
      <c r="B53" s="1119"/>
      <c r="C53" s="1135" t="s">
        <v>1048</v>
      </c>
      <c r="D53" s="1136">
        <v>0</v>
      </c>
      <c r="E53" s="1136">
        <v>24000</v>
      </c>
      <c r="F53" s="1136">
        <v>24000</v>
      </c>
      <c r="G53" s="1136">
        <v>24000</v>
      </c>
      <c r="H53" s="1119"/>
      <c r="I53" s="1119"/>
      <c r="J53" s="1119"/>
      <c r="K53" s="1119"/>
    </row>
    <row r="54" spans="1:11" ht="14.1" customHeight="1" x14ac:dyDescent="0.25">
      <c r="A54" s="1119"/>
      <c r="B54" s="1119"/>
      <c r="C54" s="1135" t="s">
        <v>1049</v>
      </c>
      <c r="D54" s="1136">
        <v>0</v>
      </c>
      <c r="E54" s="1136">
        <v>0</v>
      </c>
      <c r="F54" s="1136">
        <v>0</v>
      </c>
      <c r="G54" s="1136">
        <v>0</v>
      </c>
      <c r="H54" s="1119"/>
      <c r="I54" s="1119"/>
      <c r="J54" s="1119"/>
      <c r="K54" s="1119"/>
    </row>
    <row r="55" spans="1:11" ht="14.1" customHeight="1" x14ac:dyDescent="0.25">
      <c r="A55" s="1119"/>
      <c r="B55" s="1119"/>
      <c r="C55" s="1135" t="s">
        <v>1056</v>
      </c>
      <c r="D55" s="1136">
        <v>0</v>
      </c>
      <c r="E55" s="1136">
        <v>0</v>
      </c>
      <c r="F55" s="1136">
        <v>0</v>
      </c>
      <c r="G55" s="1136">
        <v>0</v>
      </c>
      <c r="H55" s="1119"/>
      <c r="I55" s="1119"/>
      <c r="J55" s="1119"/>
      <c r="K55" s="1119"/>
    </row>
    <row r="56" spans="1:11" ht="14.1" customHeight="1" x14ac:dyDescent="0.25">
      <c r="A56" s="1119"/>
      <c r="B56" s="1119"/>
      <c r="C56" s="1135" t="s">
        <v>1048</v>
      </c>
      <c r="D56" s="1136">
        <v>0</v>
      </c>
      <c r="E56" s="1136">
        <v>0</v>
      </c>
      <c r="F56" s="1136">
        <v>0</v>
      </c>
      <c r="G56" s="1136">
        <v>0</v>
      </c>
      <c r="H56" s="1119"/>
      <c r="I56" s="1119"/>
      <c r="J56" s="1119"/>
      <c r="K56" s="1119"/>
    </row>
    <row r="57" spans="1:11" ht="14.1" customHeight="1" x14ac:dyDescent="0.25">
      <c r="A57" s="1119"/>
      <c r="B57" s="1119"/>
      <c r="C57" s="1135" t="s">
        <v>1057</v>
      </c>
      <c r="D57" s="1136">
        <v>0</v>
      </c>
      <c r="E57" s="1136">
        <v>0</v>
      </c>
      <c r="F57" s="1136">
        <v>0</v>
      </c>
      <c r="G57" s="1136">
        <v>0</v>
      </c>
      <c r="H57" s="1119"/>
      <c r="I57" s="1119"/>
      <c r="J57" s="1119"/>
      <c r="K57" s="1119"/>
    </row>
    <row r="58" spans="1:11" ht="14.1" customHeight="1" x14ac:dyDescent="0.25">
      <c r="A58" s="1119"/>
      <c r="B58" s="1119"/>
      <c r="C58" s="1135" t="s">
        <v>1058</v>
      </c>
      <c r="D58" s="1136">
        <v>0</v>
      </c>
      <c r="E58" s="1136">
        <v>0</v>
      </c>
      <c r="F58" s="1136">
        <v>0</v>
      </c>
      <c r="G58" s="1136">
        <v>0</v>
      </c>
      <c r="H58" s="1119"/>
      <c r="I58" s="1119"/>
      <c r="J58" s="1119"/>
      <c r="K58" s="1119"/>
    </row>
    <row r="59" spans="1:11" ht="14.1" customHeight="1" x14ac:dyDescent="0.25">
      <c r="A59" s="1119"/>
      <c r="B59" s="1119"/>
      <c r="C59" s="1135" t="s">
        <v>1059</v>
      </c>
      <c r="D59" s="1136">
        <v>0</v>
      </c>
      <c r="E59" s="1136">
        <v>0</v>
      </c>
      <c r="F59" s="1136">
        <v>0</v>
      </c>
      <c r="G59" s="1136">
        <v>0</v>
      </c>
      <c r="H59" s="1119"/>
      <c r="I59" s="1119"/>
      <c r="J59" s="1119"/>
      <c r="K59" s="1119"/>
    </row>
    <row r="60" spans="1:11" ht="14.1" customHeight="1" x14ac:dyDescent="0.25">
      <c r="A60" s="1119"/>
      <c r="B60" s="1119"/>
      <c r="C60" s="1135" t="s">
        <v>1060</v>
      </c>
      <c r="D60" s="1136">
        <v>0</v>
      </c>
      <c r="E60" s="1136">
        <v>0</v>
      </c>
      <c r="F60" s="1136">
        <v>0</v>
      </c>
      <c r="G60" s="1136">
        <v>0</v>
      </c>
      <c r="H60" s="1119"/>
      <c r="I60" s="1119"/>
      <c r="J60" s="1119"/>
      <c r="K60" s="1119"/>
    </row>
    <row r="61" spans="1:11" ht="14.1" customHeight="1" x14ac:dyDescent="0.25">
      <c r="A61" s="1119"/>
      <c r="B61" s="1119"/>
      <c r="C61" s="1135" t="s">
        <v>1061</v>
      </c>
      <c r="D61" s="1136">
        <v>0</v>
      </c>
      <c r="E61" s="1136">
        <v>0</v>
      </c>
      <c r="F61" s="1136">
        <v>0</v>
      </c>
      <c r="G61" s="1136">
        <v>0</v>
      </c>
      <c r="H61" s="1119"/>
      <c r="I61" s="1119"/>
      <c r="J61" s="1119"/>
      <c r="K61" s="1119"/>
    </row>
    <row r="62" spans="1:11" ht="14.1" customHeight="1" x14ac:dyDescent="0.25">
      <c r="A62" s="1119"/>
      <c r="B62" s="1119"/>
      <c r="C62" s="1135" t="s">
        <v>1048</v>
      </c>
      <c r="D62" s="1136">
        <v>0</v>
      </c>
      <c r="E62" s="1136">
        <v>0</v>
      </c>
      <c r="F62" s="1136">
        <v>0</v>
      </c>
      <c r="G62" s="1136">
        <v>0</v>
      </c>
      <c r="H62" s="1119"/>
      <c r="I62" s="1119"/>
      <c r="J62" s="1119"/>
      <c r="K62" s="1119"/>
    </row>
    <row r="63" spans="1:11" ht="14.1" customHeight="1" x14ac:dyDescent="0.25">
      <c r="A63" s="1119"/>
      <c r="B63" s="1119"/>
      <c r="C63" s="1135" t="s">
        <v>1057</v>
      </c>
      <c r="D63" s="1136">
        <v>0</v>
      </c>
      <c r="E63" s="1136">
        <v>0</v>
      </c>
      <c r="F63" s="1136">
        <v>0</v>
      </c>
      <c r="G63" s="1136">
        <v>0</v>
      </c>
      <c r="H63" s="1119"/>
      <c r="I63" s="1119"/>
      <c r="J63" s="1119"/>
      <c r="K63" s="1119"/>
    </row>
    <row r="64" spans="1:11" ht="14.1" customHeight="1" x14ac:dyDescent="0.25">
      <c r="A64" s="1119"/>
      <c r="B64" s="1119"/>
      <c r="C64" s="1135" t="s">
        <v>1058</v>
      </c>
      <c r="D64" s="1136">
        <v>0</v>
      </c>
      <c r="E64" s="1136">
        <v>0</v>
      </c>
      <c r="F64" s="1136">
        <v>0</v>
      </c>
      <c r="G64" s="1136">
        <v>0</v>
      </c>
      <c r="H64" s="1119"/>
      <c r="I64" s="1119"/>
      <c r="J64" s="1119"/>
      <c r="K64" s="1119"/>
    </row>
    <row r="65" spans="1:11" ht="14.1" customHeight="1" x14ac:dyDescent="0.25">
      <c r="A65" s="1119"/>
      <c r="B65" s="1119"/>
      <c r="C65" s="1135" t="s">
        <v>1059</v>
      </c>
      <c r="D65" s="1136">
        <v>0</v>
      </c>
      <c r="E65" s="1136">
        <v>0</v>
      </c>
      <c r="F65" s="1136">
        <v>0</v>
      </c>
      <c r="G65" s="1136">
        <v>0</v>
      </c>
      <c r="H65" s="1119"/>
      <c r="I65" s="1119"/>
      <c r="J65" s="1119"/>
      <c r="K65" s="1119"/>
    </row>
    <row r="66" spans="1:11" ht="14.1" customHeight="1" x14ac:dyDescent="0.25">
      <c r="A66" s="1119"/>
      <c r="B66" s="1119"/>
      <c r="C66" s="1135" t="s">
        <v>1060</v>
      </c>
      <c r="D66" s="1136">
        <v>0</v>
      </c>
      <c r="E66" s="1136">
        <v>0</v>
      </c>
      <c r="F66" s="1136">
        <v>0</v>
      </c>
      <c r="G66" s="1136">
        <v>0</v>
      </c>
      <c r="H66" s="1119"/>
      <c r="I66" s="1119"/>
      <c r="J66" s="1119"/>
      <c r="K66" s="1119"/>
    </row>
    <row r="67" spans="1:11" ht="14.1" customHeight="1" x14ac:dyDescent="0.25">
      <c r="A67" s="1119"/>
      <c r="B67" s="1119"/>
      <c r="C67" s="1135" t="s">
        <v>1062</v>
      </c>
      <c r="D67" s="1136">
        <v>0</v>
      </c>
      <c r="E67" s="1136">
        <v>0</v>
      </c>
      <c r="F67" s="1136">
        <v>0</v>
      </c>
      <c r="G67" s="1136">
        <v>0</v>
      </c>
      <c r="H67" s="1119"/>
      <c r="I67" s="1119"/>
      <c r="J67" s="1119"/>
      <c r="K67" s="1119"/>
    </row>
    <row r="68" spans="1:11" ht="14.1" customHeight="1" x14ac:dyDescent="0.25">
      <c r="A68" s="1119"/>
      <c r="B68" s="1119"/>
      <c r="C68" s="1135" t="s">
        <v>1048</v>
      </c>
      <c r="D68" s="1136">
        <v>0</v>
      </c>
      <c r="E68" s="1136">
        <v>0</v>
      </c>
      <c r="F68" s="1136">
        <v>0</v>
      </c>
      <c r="G68" s="1136">
        <v>0</v>
      </c>
      <c r="H68" s="1119"/>
      <c r="I68" s="1119"/>
      <c r="J68" s="1119"/>
      <c r="K68" s="1119"/>
    </row>
    <row r="69" spans="1:11" ht="14.1" customHeight="1" x14ac:dyDescent="0.25">
      <c r="A69" s="1119"/>
      <c r="B69" s="1119"/>
      <c r="C69" s="1135" t="s">
        <v>1057</v>
      </c>
      <c r="D69" s="1136">
        <v>0</v>
      </c>
      <c r="E69" s="1136">
        <v>0</v>
      </c>
      <c r="F69" s="1136">
        <v>0</v>
      </c>
      <c r="G69" s="1136">
        <v>0</v>
      </c>
      <c r="H69" s="1119"/>
      <c r="I69" s="1119"/>
      <c r="J69" s="1119"/>
      <c r="K69" s="1119"/>
    </row>
    <row r="70" spans="1:11" ht="14.1" customHeight="1" x14ac:dyDescent="0.25">
      <c r="A70" s="1119"/>
      <c r="B70" s="1119"/>
      <c r="C70" s="1135" t="s">
        <v>1058</v>
      </c>
      <c r="D70" s="1136">
        <v>0</v>
      </c>
      <c r="E70" s="1136">
        <v>0</v>
      </c>
      <c r="F70" s="1136">
        <v>0</v>
      </c>
      <c r="G70" s="1136">
        <v>0</v>
      </c>
      <c r="H70" s="1119"/>
      <c r="I70" s="1119"/>
      <c r="J70" s="1119"/>
      <c r="K70" s="1119"/>
    </row>
    <row r="71" spans="1:11" ht="14.1" customHeight="1" x14ac:dyDescent="0.25">
      <c r="A71" s="1119"/>
      <c r="B71" s="1119"/>
      <c r="C71" s="1135" t="s">
        <v>1059</v>
      </c>
      <c r="D71" s="1136">
        <v>0</v>
      </c>
      <c r="E71" s="1136">
        <v>0</v>
      </c>
      <c r="F71" s="1136">
        <v>0</v>
      </c>
      <c r="G71" s="1136">
        <v>0</v>
      </c>
      <c r="H71" s="1119"/>
      <c r="I71" s="1119"/>
      <c r="J71" s="1119"/>
      <c r="K71" s="1119"/>
    </row>
    <row r="72" spans="1:11" ht="14.1" customHeight="1" x14ac:dyDescent="0.25">
      <c r="A72" s="1119"/>
      <c r="B72" s="1119"/>
      <c r="C72" s="1135" t="s">
        <v>1060</v>
      </c>
      <c r="D72" s="1136">
        <v>0</v>
      </c>
      <c r="E72" s="1136">
        <v>0</v>
      </c>
      <c r="F72" s="1136">
        <v>0</v>
      </c>
      <c r="G72" s="1136">
        <v>0</v>
      </c>
      <c r="H72" s="1119"/>
      <c r="I72" s="1119"/>
      <c r="J72" s="1119"/>
      <c r="K72" s="1119"/>
    </row>
    <row r="73" spans="1:11" ht="14.1" customHeight="1" x14ac:dyDescent="0.25">
      <c r="A73" s="1119"/>
      <c r="B73" s="1119"/>
      <c r="C73" s="1135" t="s">
        <v>1063</v>
      </c>
      <c r="D73" s="1136">
        <v>0</v>
      </c>
      <c r="E73" s="1136">
        <v>0</v>
      </c>
      <c r="F73" s="1136">
        <v>0</v>
      </c>
      <c r="G73" s="1136">
        <v>0</v>
      </c>
      <c r="H73" s="1119"/>
      <c r="I73" s="1119"/>
      <c r="J73" s="1119"/>
      <c r="K73" s="1119"/>
    </row>
    <row r="74" spans="1:11" ht="14.1" customHeight="1" x14ac:dyDescent="0.25">
      <c r="A74" s="1119"/>
      <c r="B74" s="1119"/>
      <c r="C74" s="1135" t="s">
        <v>1064</v>
      </c>
      <c r="D74" s="1136">
        <v>0</v>
      </c>
      <c r="E74" s="1136">
        <v>0</v>
      </c>
      <c r="F74" s="1136">
        <v>0</v>
      </c>
      <c r="G74" s="1136">
        <v>0</v>
      </c>
      <c r="H74" s="1119"/>
      <c r="I74" s="1119"/>
      <c r="J74" s="1119"/>
      <c r="K74" s="1119"/>
    </row>
    <row r="75" spans="1:11" ht="14.1" customHeight="1" x14ac:dyDescent="0.25">
      <c r="A75" s="1119"/>
      <c r="B75" s="1119"/>
      <c r="C75" s="1137" t="s">
        <v>572</v>
      </c>
      <c r="D75" s="1136">
        <v>0</v>
      </c>
      <c r="E75" s="1136">
        <v>20078000</v>
      </c>
      <c r="F75" s="1136">
        <v>20078000</v>
      </c>
      <c r="G75" s="1136">
        <v>20078000</v>
      </c>
      <c r="H75" s="1119"/>
      <c r="I75" s="1119"/>
      <c r="J75" s="1119"/>
      <c r="K75" s="1119"/>
    </row>
    <row r="76" spans="1:11" ht="15" customHeight="1" x14ac:dyDescent="0.25">
      <c r="A76" s="1119"/>
      <c r="B76" s="1119"/>
      <c r="C76" s="1138" t="s">
        <v>1038</v>
      </c>
      <c r="D76" s="1139" t="s">
        <v>1038</v>
      </c>
      <c r="E76" s="1139" t="s">
        <v>1038</v>
      </c>
      <c r="F76" s="1139" t="s">
        <v>1038</v>
      </c>
      <c r="G76" s="1139" t="s">
        <v>1038</v>
      </c>
      <c r="H76" s="1119"/>
      <c r="I76" s="1119"/>
      <c r="J76" s="1119"/>
      <c r="K76" s="1119"/>
    </row>
    <row r="77" spans="1:11" ht="15" customHeight="1" x14ac:dyDescent="0.25">
      <c r="A77" s="1119"/>
      <c r="B77" s="1119"/>
      <c r="C77" s="1122" t="s">
        <v>1154</v>
      </c>
      <c r="D77" s="1140">
        <v>0</v>
      </c>
      <c r="E77" s="1140">
        <v>20078000</v>
      </c>
      <c r="F77" s="1140">
        <v>20078000</v>
      </c>
      <c r="G77" s="1140">
        <v>20078000</v>
      </c>
      <c r="H77" s="1119"/>
      <c r="I77" s="1119"/>
      <c r="J77" s="1119"/>
      <c r="K77" s="1119"/>
    </row>
    <row r="78" spans="1:11" ht="15" customHeight="1" x14ac:dyDescent="0.25">
      <c r="A78" s="1119"/>
      <c r="B78" s="1119"/>
      <c r="C78" s="1123" t="s">
        <v>1047</v>
      </c>
      <c r="D78" s="1141">
        <v>0</v>
      </c>
      <c r="E78" s="1141">
        <v>14578000</v>
      </c>
      <c r="F78" s="1141">
        <v>14578000</v>
      </c>
      <c r="G78" s="1141">
        <v>14578000</v>
      </c>
      <c r="H78" s="1119"/>
      <c r="I78" s="1119"/>
      <c r="J78" s="1119"/>
      <c r="K78" s="1119"/>
    </row>
    <row r="79" spans="1:11" ht="15" customHeight="1" x14ac:dyDescent="0.25">
      <c r="A79" s="1119"/>
      <c r="B79" s="1119"/>
      <c r="C79" s="1123" t="s">
        <v>1048</v>
      </c>
      <c r="D79" s="1141">
        <v>0</v>
      </c>
      <c r="E79" s="1141">
        <v>14578000</v>
      </c>
      <c r="F79" s="1141">
        <v>14578000</v>
      </c>
      <c r="G79" s="1141">
        <v>14578000</v>
      </c>
      <c r="H79" s="1119"/>
      <c r="I79" s="1119"/>
      <c r="J79" s="1119"/>
      <c r="K79" s="1119"/>
    </row>
    <row r="80" spans="1:11" ht="15" customHeight="1" x14ac:dyDescent="0.25">
      <c r="A80" s="1119"/>
      <c r="B80" s="1119"/>
      <c r="C80" s="1123" t="s">
        <v>1049</v>
      </c>
      <c r="D80" s="1141">
        <v>0</v>
      </c>
      <c r="E80" s="1141">
        <v>0</v>
      </c>
      <c r="F80" s="1141">
        <v>0</v>
      </c>
      <c r="G80" s="1141">
        <v>0</v>
      </c>
      <c r="H80" s="1119"/>
      <c r="I80" s="1119"/>
      <c r="J80" s="1119"/>
      <c r="K80" s="1119"/>
    </row>
    <row r="81" spans="1:11" ht="15" customHeight="1" x14ac:dyDescent="0.25">
      <c r="A81" s="1119"/>
      <c r="B81" s="1119"/>
      <c r="C81" s="1123" t="s">
        <v>1050</v>
      </c>
      <c r="D81" s="1141">
        <v>0</v>
      </c>
      <c r="E81" s="1141">
        <v>2500000</v>
      </c>
      <c r="F81" s="1141">
        <v>2500000</v>
      </c>
      <c r="G81" s="1141">
        <v>2500000</v>
      </c>
      <c r="H81" s="1119"/>
      <c r="I81" s="1119"/>
      <c r="J81" s="1119"/>
      <c r="K81" s="1119"/>
    </row>
    <row r="82" spans="1:11" ht="15" customHeight="1" x14ac:dyDescent="0.25">
      <c r="A82" s="1119"/>
      <c r="B82" s="1119"/>
      <c r="C82" s="1123" t="s">
        <v>1048</v>
      </c>
      <c r="D82" s="1141">
        <v>0</v>
      </c>
      <c r="E82" s="1141">
        <v>2500000</v>
      </c>
      <c r="F82" s="1141">
        <v>2500000</v>
      </c>
      <c r="G82" s="1141">
        <v>2500000</v>
      </c>
      <c r="H82" s="1119"/>
      <c r="I82" s="1119"/>
      <c r="J82" s="1119"/>
      <c r="K82" s="1119"/>
    </row>
    <row r="83" spans="1:11" ht="15" customHeight="1" x14ac:dyDescent="0.25">
      <c r="A83" s="1119"/>
      <c r="B83" s="1119"/>
      <c r="C83" s="1123" t="s">
        <v>1049</v>
      </c>
      <c r="D83" s="1141">
        <v>0</v>
      </c>
      <c r="E83" s="1141">
        <v>0</v>
      </c>
      <c r="F83" s="1141">
        <v>0</v>
      </c>
      <c r="G83" s="1141">
        <v>0</v>
      </c>
      <c r="H83" s="1119"/>
      <c r="I83" s="1119"/>
      <c r="J83" s="1119"/>
      <c r="K83" s="1119"/>
    </row>
    <row r="84" spans="1:11" ht="15" customHeight="1" x14ac:dyDescent="0.25">
      <c r="A84" s="1119"/>
      <c r="B84" s="1119"/>
      <c r="C84" s="1123" t="s">
        <v>1051</v>
      </c>
      <c r="D84" s="1141">
        <v>0</v>
      </c>
      <c r="E84" s="1141">
        <v>2976000</v>
      </c>
      <c r="F84" s="1141">
        <v>2976000</v>
      </c>
      <c r="G84" s="1141">
        <v>2976000</v>
      </c>
      <c r="H84" s="1119"/>
      <c r="I84" s="1119"/>
      <c r="J84" s="1119"/>
      <c r="K84" s="1119"/>
    </row>
    <row r="85" spans="1:11" ht="15" customHeight="1" x14ac:dyDescent="0.25">
      <c r="A85" s="1119"/>
      <c r="B85" s="1119"/>
      <c r="C85" s="1123" t="s">
        <v>1048</v>
      </c>
      <c r="D85" s="1141">
        <v>0</v>
      </c>
      <c r="E85" s="1141">
        <v>2976000</v>
      </c>
      <c r="F85" s="1141">
        <v>2976000</v>
      </c>
      <c r="G85" s="1141">
        <v>2976000</v>
      </c>
      <c r="H85" s="1119"/>
      <c r="I85" s="1119"/>
      <c r="J85" s="1119"/>
      <c r="K85" s="1119"/>
    </row>
    <row r="86" spans="1:11" ht="15" customHeight="1" x14ac:dyDescent="0.25">
      <c r="A86" s="1119"/>
      <c r="B86" s="1119"/>
      <c r="C86" s="1123" t="s">
        <v>1049</v>
      </c>
      <c r="D86" s="1141">
        <v>0</v>
      </c>
      <c r="E86" s="1141">
        <v>0</v>
      </c>
      <c r="F86" s="1141">
        <v>0</v>
      </c>
      <c r="G86" s="1141">
        <v>0</v>
      </c>
      <c r="H86" s="1119"/>
      <c r="I86" s="1119"/>
      <c r="J86" s="1119"/>
      <c r="K86" s="1119"/>
    </row>
    <row r="87" spans="1:11" ht="15" customHeight="1" x14ac:dyDescent="0.25">
      <c r="A87" s="1119"/>
      <c r="B87" s="1119"/>
      <c r="C87" s="1123" t="s">
        <v>1052</v>
      </c>
      <c r="D87" s="1141">
        <v>0</v>
      </c>
      <c r="E87" s="1141">
        <v>0</v>
      </c>
      <c r="F87" s="1141">
        <v>0</v>
      </c>
      <c r="G87" s="1141">
        <v>0</v>
      </c>
      <c r="H87" s="1119"/>
      <c r="I87" s="1119"/>
      <c r="J87" s="1119"/>
      <c r="K87" s="1119"/>
    </row>
    <row r="88" spans="1:11" ht="15" customHeight="1" x14ac:dyDescent="0.25">
      <c r="A88" s="1119"/>
      <c r="B88" s="1119"/>
      <c r="C88" s="1123" t="s">
        <v>1048</v>
      </c>
      <c r="D88" s="1141">
        <v>0</v>
      </c>
      <c r="E88" s="1141">
        <v>0</v>
      </c>
      <c r="F88" s="1141">
        <v>0</v>
      </c>
      <c r="G88" s="1141">
        <v>0</v>
      </c>
      <c r="H88" s="1119"/>
      <c r="I88" s="1119"/>
      <c r="J88" s="1119"/>
      <c r="K88" s="1119"/>
    </row>
    <row r="89" spans="1:11" ht="15" customHeight="1" x14ac:dyDescent="0.25">
      <c r="A89" s="1119"/>
      <c r="B89" s="1119"/>
      <c r="C89" s="1123" t="s">
        <v>1049</v>
      </c>
      <c r="D89" s="1141">
        <v>0</v>
      </c>
      <c r="E89" s="1141">
        <v>0</v>
      </c>
      <c r="F89" s="1141">
        <v>0</v>
      </c>
      <c r="G89" s="1141">
        <v>0</v>
      </c>
      <c r="H89" s="1119"/>
      <c r="I89" s="1119"/>
      <c r="J89" s="1119"/>
      <c r="K89" s="1119"/>
    </row>
    <row r="90" spans="1:11" ht="20.100000000000001" customHeight="1" x14ac:dyDescent="0.25">
      <c r="A90" s="1119"/>
      <c r="B90" s="1119"/>
      <c r="C90" s="1123" t="s">
        <v>1155</v>
      </c>
      <c r="D90" s="1142">
        <v>0</v>
      </c>
      <c r="E90" s="1142">
        <v>0</v>
      </c>
      <c r="F90" s="1142">
        <v>0</v>
      </c>
      <c r="G90" s="1142">
        <v>0</v>
      </c>
      <c r="H90" s="1119"/>
      <c r="I90" s="1119"/>
      <c r="J90" s="1119"/>
      <c r="K90" s="1119"/>
    </row>
    <row r="91" spans="1:11" ht="15" customHeight="1" x14ac:dyDescent="0.25">
      <c r="A91" s="1119"/>
      <c r="B91" s="1119"/>
      <c r="C91" s="1123" t="s">
        <v>1048</v>
      </c>
      <c r="D91" s="1141">
        <v>0</v>
      </c>
      <c r="E91" s="1141">
        <v>0</v>
      </c>
      <c r="F91" s="1141">
        <v>0</v>
      </c>
      <c r="G91" s="1141">
        <v>0</v>
      </c>
      <c r="H91" s="1119"/>
      <c r="I91" s="1119"/>
      <c r="J91" s="1119"/>
      <c r="K91" s="1119"/>
    </row>
    <row r="92" spans="1:11" ht="15" customHeight="1" x14ac:dyDescent="0.25">
      <c r="A92" s="1119"/>
      <c r="B92" s="1119"/>
      <c r="C92" s="1123" t="s">
        <v>1049</v>
      </c>
      <c r="D92" s="1141">
        <v>0</v>
      </c>
      <c r="E92" s="1141">
        <v>0</v>
      </c>
      <c r="F92" s="1141">
        <v>0</v>
      </c>
      <c r="G92" s="1141">
        <v>0</v>
      </c>
      <c r="H92" s="1119"/>
      <c r="I92" s="1119"/>
      <c r="J92" s="1119"/>
      <c r="K92" s="1119"/>
    </row>
    <row r="93" spans="1:11" ht="15" customHeight="1" x14ac:dyDescent="0.25">
      <c r="A93" s="1119"/>
      <c r="B93" s="1119"/>
      <c r="C93" s="1123" t="s">
        <v>1054</v>
      </c>
      <c r="D93" s="1141">
        <v>0</v>
      </c>
      <c r="E93" s="1141">
        <v>0</v>
      </c>
      <c r="F93" s="1141">
        <v>0</v>
      </c>
      <c r="G93" s="1141">
        <v>0</v>
      </c>
      <c r="H93" s="1119"/>
      <c r="I93" s="1119"/>
      <c r="J93" s="1119"/>
      <c r="K93" s="1119"/>
    </row>
    <row r="94" spans="1:11" ht="15" customHeight="1" x14ac:dyDescent="0.25">
      <c r="A94" s="1119"/>
      <c r="B94" s="1119"/>
      <c r="C94" s="1123" t="s">
        <v>1048</v>
      </c>
      <c r="D94" s="1141">
        <v>0</v>
      </c>
      <c r="E94" s="1141">
        <v>0</v>
      </c>
      <c r="F94" s="1141">
        <v>0</v>
      </c>
      <c r="G94" s="1141">
        <v>0</v>
      </c>
      <c r="H94" s="1119"/>
      <c r="I94" s="1119"/>
      <c r="J94" s="1119"/>
      <c r="K94" s="1119"/>
    </row>
    <row r="95" spans="1:11" ht="15" customHeight="1" x14ac:dyDescent="0.25">
      <c r="A95" s="1119"/>
      <c r="B95" s="1119"/>
      <c r="C95" s="1123" t="s">
        <v>1049</v>
      </c>
      <c r="D95" s="1141">
        <v>0</v>
      </c>
      <c r="E95" s="1141">
        <v>0</v>
      </c>
      <c r="F95" s="1141">
        <v>0</v>
      </c>
      <c r="G95" s="1141">
        <v>0</v>
      </c>
      <c r="H95" s="1119"/>
      <c r="I95" s="1119"/>
      <c r="J95" s="1119"/>
      <c r="K95" s="1119"/>
    </row>
    <row r="96" spans="1:11" ht="15" customHeight="1" x14ac:dyDescent="0.25">
      <c r="A96" s="1119"/>
      <c r="B96" s="1119"/>
      <c r="C96" s="1123" t="s">
        <v>1055</v>
      </c>
      <c r="D96" s="1141">
        <v>0</v>
      </c>
      <c r="E96" s="1141">
        <v>24000</v>
      </c>
      <c r="F96" s="1141">
        <v>24000</v>
      </c>
      <c r="G96" s="1141">
        <v>24000</v>
      </c>
      <c r="H96" s="1119"/>
      <c r="I96" s="1119"/>
      <c r="J96" s="1119"/>
      <c r="K96" s="1119"/>
    </row>
    <row r="97" spans="1:11" ht="15" customHeight="1" x14ac:dyDescent="0.25">
      <c r="A97" s="1119"/>
      <c r="B97" s="1119"/>
      <c r="C97" s="1123" t="s">
        <v>1048</v>
      </c>
      <c r="D97" s="1141">
        <v>0</v>
      </c>
      <c r="E97" s="1141">
        <v>24000</v>
      </c>
      <c r="F97" s="1141">
        <v>24000</v>
      </c>
      <c r="G97" s="1141">
        <v>24000</v>
      </c>
      <c r="H97" s="1119"/>
      <c r="I97" s="1119"/>
      <c r="J97" s="1119"/>
      <c r="K97" s="1119"/>
    </row>
    <row r="98" spans="1:11" ht="15" customHeight="1" x14ac:dyDescent="0.25">
      <c r="A98" s="1119"/>
      <c r="B98" s="1119"/>
      <c r="C98" s="1123" t="s">
        <v>1049</v>
      </c>
      <c r="D98" s="1141">
        <v>0</v>
      </c>
      <c r="E98" s="1141">
        <v>0</v>
      </c>
      <c r="F98" s="1141">
        <v>0</v>
      </c>
      <c r="G98" s="1141">
        <v>0</v>
      </c>
      <c r="H98" s="1119"/>
      <c r="I98" s="1119"/>
      <c r="J98" s="1119"/>
      <c r="K98" s="1119"/>
    </row>
    <row r="99" spans="1:11" ht="15" customHeight="1" x14ac:dyDescent="0.25">
      <c r="A99" s="1119"/>
      <c r="B99" s="1119"/>
      <c r="C99" s="1123" t="s">
        <v>1056</v>
      </c>
      <c r="D99" s="1141">
        <v>0</v>
      </c>
      <c r="E99" s="1141">
        <v>0</v>
      </c>
      <c r="F99" s="1141">
        <v>0</v>
      </c>
      <c r="G99" s="1141">
        <v>0</v>
      </c>
      <c r="H99" s="1119"/>
      <c r="I99" s="1119"/>
      <c r="J99" s="1119"/>
      <c r="K99" s="1119"/>
    </row>
    <row r="100" spans="1:11" ht="15" customHeight="1" x14ac:dyDescent="0.25">
      <c r="A100" s="1119"/>
      <c r="B100" s="1119"/>
      <c r="C100" s="1123" t="s">
        <v>1048</v>
      </c>
      <c r="D100" s="1141">
        <v>0</v>
      </c>
      <c r="E100" s="1141">
        <v>0</v>
      </c>
      <c r="F100" s="1141">
        <v>0</v>
      </c>
      <c r="G100" s="1141">
        <v>0</v>
      </c>
      <c r="H100" s="1119"/>
      <c r="I100" s="1119"/>
      <c r="J100" s="1119"/>
      <c r="K100" s="1119"/>
    </row>
    <row r="101" spans="1:11" ht="15" customHeight="1" x14ac:dyDescent="0.25">
      <c r="A101" s="1119"/>
      <c r="B101" s="1119"/>
      <c r="C101" s="1123" t="s">
        <v>1057</v>
      </c>
      <c r="D101" s="1141">
        <v>0</v>
      </c>
      <c r="E101" s="1141">
        <v>0</v>
      </c>
      <c r="F101" s="1141">
        <v>0</v>
      </c>
      <c r="G101" s="1141">
        <v>0</v>
      </c>
      <c r="H101" s="1119"/>
      <c r="I101" s="1119"/>
      <c r="J101" s="1119"/>
      <c r="K101" s="1119"/>
    </row>
    <row r="102" spans="1:11" ht="15" customHeight="1" x14ac:dyDescent="0.25">
      <c r="A102" s="1119"/>
      <c r="B102" s="1119"/>
      <c r="C102" s="1123" t="s">
        <v>1058</v>
      </c>
      <c r="D102" s="1141">
        <v>0</v>
      </c>
      <c r="E102" s="1141">
        <v>0</v>
      </c>
      <c r="F102" s="1141">
        <v>0</v>
      </c>
      <c r="G102" s="1141">
        <v>0</v>
      </c>
      <c r="H102" s="1119"/>
      <c r="I102" s="1119"/>
      <c r="J102" s="1119"/>
      <c r="K102" s="1119"/>
    </row>
    <row r="103" spans="1:11" ht="15" customHeight="1" x14ac:dyDescent="0.25">
      <c r="A103" s="1119"/>
      <c r="B103" s="1119"/>
      <c r="C103" s="1123" t="s">
        <v>1059</v>
      </c>
      <c r="D103" s="1141">
        <v>0</v>
      </c>
      <c r="E103" s="1141">
        <v>0</v>
      </c>
      <c r="F103" s="1141">
        <v>0</v>
      </c>
      <c r="G103" s="1141">
        <v>0</v>
      </c>
      <c r="H103" s="1119"/>
      <c r="I103" s="1119"/>
      <c r="J103" s="1119"/>
      <c r="K103" s="1119"/>
    </row>
    <row r="104" spans="1:11" ht="15" customHeight="1" x14ac:dyDescent="0.25">
      <c r="A104" s="1119"/>
      <c r="B104" s="1119"/>
      <c r="C104" s="1123" t="s">
        <v>1060</v>
      </c>
      <c r="D104" s="1141">
        <v>0</v>
      </c>
      <c r="E104" s="1141">
        <v>0</v>
      </c>
      <c r="F104" s="1141">
        <v>0</v>
      </c>
      <c r="G104" s="1141">
        <v>0</v>
      </c>
      <c r="H104" s="1119"/>
      <c r="I104" s="1119"/>
      <c r="J104" s="1119"/>
      <c r="K104" s="1119"/>
    </row>
    <row r="105" spans="1:11" ht="15" customHeight="1" x14ac:dyDescent="0.25">
      <c r="A105" s="1119"/>
      <c r="B105" s="1119"/>
      <c r="C105" s="1123" t="s">
        <v>1061</v>
      </c>
      <c r="D105" s="1141">
        <v>0</v>
      </c>
      <c r="E105" s="1141">
        <v>0</v>
      </c>
      <c r="F105" s="1141">
        <v>0</v>
      </c>
      <c r="G105" s="1141">
        <v>0</v>
      </c>
      <c r="H105" s="1119"/>
      <c r="I105" s="1119"/>
      <c r="J105" s="1119"/>
      <c r="K105" s="1119"/>
    </row>
    <row r="106" spans="1:11" ht="15" customHeight="1" x14ac:dyDescent="0.25">
      <c r="A106" s="1119"/>
      <c r="B106" s="1119"/>
      <c r="C106" s="1123" t="s">
        <v>1048</v>
      </c>
      <c r="D106" s="1141">
        <v>0</v>
      </c>
      <c r="E106" s="1141">
        <v>0</v>
      </c>
      <c r="F106" s="1141">
        <v>0</v>
      </c>
      <c r="G106" s="1141">
        <v>0</v>
      </c>
      <c r="H106" s="1119"/>
      <c r="I106" s="1119"/>
      <c r="J106" s="1119"/>
      <c r="K106" s="1119"/>
    </row>
    <row r="107" spans="1:11" ht="15" customHeight="1" x14ac:dyDescent="0.25">
      <c r="A107" s="1119"/>
      <c r="B107" s="1119"/>
      <c r="C107" s="1123" t="s">
        <v>1057</v>
      </c>
      <c r="D107" s="1141">
        <v>0</v>
      </c>
      <c r="E107" s="1141">
        <v>0</v>
      </c>
      <c r="F107" s="1141">
        <v>0</v>
      </c>
      <c r="G107" s="1141">
        <v>0</v>
      </c>
      <c r="H107" s="1119"/>
      <c r="I107" s="1119"/>
      <c r="J107" s="1119"/>
      <c r="K107" s="1119"/>
    </row>
    <row r="108" spans="1:11" ht="15" customHeight="1" x14ac:dyDescent="0.25">
      <c r="A108" s="1119"/>
      <c r="B108" s="1119"/>
      <c r="C108" s="1123" t="s">
        <v>1058</v>
      </c>
      <c r="D108" s="1141">
        <v>0</v>
      </c>
      <c r="E108" s="1141">
        <v>0</v>
      </c>
      <c r="F108" s="1141">
        <v>0</v>
      </c>
      <c r="G108" s="1141">
        <v>0</v>
      </c>
      <c r="H108" s="1119"/>
      <c r="I108" s="1119"/>
      <c r="J108" s="1119"/>
      <c r="K108" s="1119"/>
    </row>
    <row r="109" spans="1:11" ht="15" customHeight="1" x14ac:dyDescent="0.25">
      <c r="A109" s="1119"/>
      <c r="B109" s="1119"/>
      <c r="C109" s="1123" t="s">
        <v>1059</v>
      </c>
      <c r="D109" s="1141">
        <v>0</v>
      </c>
      <c r="E109" s="1141">
        <v>0</v>
      </c>
      <c r="F109" s="1141">
        <v>0</v>
      </c>
      <c r="G109" s="1141">
        <v>0</v>
      </c>
      <c r="H109" s="1119"/>
      <c r="I109" s="1119"/>
      <c r="J109" s="1119"/>
      <c r="K109" s="1119"/>
    </row>
    <row r="110" spans="1:11" ht="15" customHeight="1" x14ac:dyDescent="0.25">
      <c r="A110" s="1119"/>
      <c r="B110" s="1119"/>
      <c r="C110" s="1123" t="s">
        <v>1060</v>
      </c>
      <c r="D110" s="1141">
        <v>0</v>
      </c>
      <c r="E110" s="1141">
        <v>0</v>
      </c>
      <c r="F110" s="1141">
        <v>0</v>
      </c>
      <c r="G110" s="1141">
        <v>0</v>
      </c>
      <c r="H110" s="1119"/>
      <c r="I110" s="1119"/>
      <c r="J110" s="1119"/>
      <c r="K110" s="1119"/>
    </row>
    <row r="111" spans="1:11" ht="15" customHeight="1" x14ac:dyDescent="0.25">
      <c r="A111" s="1119"/>
      <c r="B111" s="1119"/>
      <c r="C111" s="1123" t="s">
        <v>1062</v>
      </c>
      <c r="D111" s="1141">
        <v>0</v>
      </c>
      <c r="E111" s="1141">
        <v>0</v>
      </c>
      <c r="F111" s="1141">
        <v>0</v>
      </c>
      <c r="G111" s="1141">
        <v>0</v>
      </c>
      <c r="H111" s="1119"/>
      <c r="I111" s="1119"/>
      <c r="J111" s="1119"/>
      <c r="K111" s="1119"/>
    </row>
    <row r="112" spans="1:11" ht="15" customHeight="1" x14ac:dyDescent="0.25">
      <c r="A112" s="1119"/>
      <c r="B112" s="1119"/>
      <c r="C112" s="1123" t="s">
        <v>1048</v>
      </c>
      <c r="D112" s="1141">
        <v>0</v>
      </c>
      <c r="E112" s="1141">
        <v>0</v>
      </c>
      <c r="F112" s="1141">
        <v>0</v>
      </c>
      <c r="G112" s="1141">
        <v>0</v>
      </c>
      <c r="H112" s="1119"/>
      <c r="I112" s="1119"/>
      <c r="J112" s="1119"/>
      <c r="K112" s="1119"/>
    </row>
    <row r="113" spans="1:11" ht="15" customHeight="1" x14ac:dyDescent="0.25">
      <c r="A113" s="1119"/>
      <c r="B113" s="1119"/>
      <c r="C113" s="1123" t="s">
        <v>1057</v>
      </c>
      <c r="D113" s="1141">
        <v>0</v>
      </c>
      <c r="E113" s="1141">
        <v>0</v>
      </c>
      <c r="F113" s="1141">
        <v>0</v>
      </c>
      <c r="G113" s="1141">
        <v>0</v>
      </c>
      <c r="H113" s="1119"/>
      <c r="I113" s="1119"/>
      <c r="J113" s="1119"/>
      <c r="K113" s="1119"/>
    </row>
    <row r="114" spans="1:11" ht="15" customHeight="1" x14ac:dyDescent="0.25">
      <c r="A114" s="1119"/>
      <c r="B114" s="1119"/>
      <c r="C114" s="1123" t="s">
        <v>1058</v>
      </c>
      <c r="D114" s="1141">
        <v>0</v>
      </c>
      <c r="E114" s="1141">
        <v>0</v>
      </c>
      <c r="F114" s="1141">
        <v>0</v>
      </c>
      <c r="G114" s="1141">
        <v>0</v>
      </c>
      <c r="H114" s="1119"/>
      <c r="I114" s="1119"/>
      <c r="J114" s="1119"/>
      <c r="K114" s="1119"/>
    </row>
    <row r="115" spans="1:11" ht="15" customHeight="1" x14ac:dyDescent="0.25">
      <c r="A115" s="1119"/>
      <c r="B115" s="1119"/>
      <c r="C115" s="1123" t="s">
        <v>1059</v>
      </c>
      <c r="D115" s="1141">
        <v>0</v>
      </c>
      <c r="E115" s="1141">
        <v>0</v>
      </c>
      <c r="F115" s="1141">
        <v>0</v>
      </c>
      <c r="G115" s="1141">
        <v>0</v>
      </c>
      <c r="H115" s="1119"/>
      <c r="I115" s="1119"/>
      <c r="J115" s="1119"/>
      <c r="K115" s="1119"/>
    </row>
    <row r="116" spans="1:11" ht="15" customHeight="1" x14ac:dyDescent="0.25">
      <c r="A116" s="1119"/>
      <c r="B116" s="1119"/>
      <c r="C116" s="1123" t="s">
        <v>1060</v>
      </c>
      <c r="D116" s="1141">
        <v>0</v>
      </c>
      <c r="E116" s="1141">
        <v>0</v>
      </c>
      <c r="F116" s="1141">
        <v>0</v>
      </c>
      <c r="G116" s="1141">
        <v>0</v>
      </c>
      <c r="H116" s="1119"/>
      <c r="I116" s="1119"/>
      <c r="J116" s="1119"/>
      <c r="K116" s="1119"/>
    </row>
    <row r="117" spans="1:11" ht="15" customHeight="1" x14ac:dyDescent="0.25">
      <c r="A117" s="1119"/>
      <c r="B117" s="1119"/>
      <c r="C117" s="1123" t="s">
        <v>1063</v>
      </c>
      <c r="D117" s="1141">
        <v>0</v>
      </c>
      <c r="E117" s="1141">
        <v>0</v>
      </c>
      <c r="F117" s="1141">
        <v>0</v>
      </c>
      <c r="G117" s="1141">
        <v>0</v>
      </c>
      <c r="H117" s="1119"/>
      <c r="I117" s="1119"/>
      <c r="J117" s="1119"/>
      <c r="K117" s="1119"/>
    </row>
    <row r="118" spans="1:11" ht="15" customHeight="1" x14ac:dyDescent="0.25">
      <c r="A118" s="1119"/>
      <c r="B118" s="1119"/>
      <c r="C118" s="1123" t="s">
        <v>1064</v>
      </c>
      <c r="D118" s="1141">
        <v>0</v>
      </c>
      <c r="E118" s="1141">
        <v>0</v>
      </c>
      <c r="F118" s="1141">
        <v>0</v>
      </c>
      <c r="G118" s="1141">
        <v>0</v>
      </c>
      <c r="H118" s="1119"/>
      <c r="I118" s="1119"/>
      <c r="J118" s="1119"/>
      <c r="K118" s="1119"/>
    </row>
    <row r="119" spans="1:11" ht="20.100000000000001" customHeight="1" x14ac:dyDescent="0.25">
      <c r="A119" s="1119"/>
      <c r="B119" s="1119"/>
      <c r="C119" s="1143" t="s">
        <v>1038</v>
      </c>
      <c r="D119" s="1119"/>
      <c r="E119" s="1119"/>
      <c r="F119" s="1119"/>
      <c r="G119" s="1119"/>
      <c r="H119" s="1119"/>
      <c r="I119" s="1119"/>
      <c r="J119" s="1119"/>
      <c r="K119" s="1119"/>
    </row>
  </sheetData>
  <mergeCells count="17">
    <mergeCell ref="C18:G18"/>
    <mergeCell ref="C1:G1"/>
    <mergeCell ref="C2:G2"/>
    <mergeCell ref="D3:G3"/>
    <mergeCell ref="D4:G4"/>
    <mergeCell ref="D5:G5"/>
    <mergeCell ref="D6:G6"/>
    <mergeCell ref="D7:G7"/>
    <mergeCell ref="C8:G8"/>
    <mergeCell ref="C9:G9"/>
    <mergeCell ref="D10:G10"/>
    <mergeCell ref="D14:G14"/>
    <mergeCell ref="D19:G19"/>
    <mergeCell ref="D20:G20"/>
    <mergeCell ref="D21:G21"/>
    <mergeCell ref="D22:G22"/>
    <mergeCell ref="C31:G31"/>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A4883-379A-4A6F-8876-D8D6DEAA641F}">
  <sheetPr>
    <outlinePr summaryBelow="0"/>
  </sheetPr>
  <dimension ref="A1:K522"/>
  <sheetViews>
    <sheetView topLeftCell="A496" workbookViewId="0">
      <selection activeCell="A523" sqref="A523:XFD527"/>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2619</v>
      </c>
      <c r="E3" s="1265"/>
      <c r="F3" s="1265"/>
      <c r="G3" s="1265"/>
      <c r="H3" s="1119"/>
      <c r="I3" s="1119"/>
      <c r="J3" s="1119"/>
      <c r="K3" s="1119"/>
    </row>
    <row r="4" spans="1:11" ht="14.1" customHeight="1" x14ac:dyDescent="0.25">
      <c r="A4" s="1119"/>
      <c r="B4" s="1119"/>
      <c r="C4" s="1121" t="s">
        <v>984</v>
      </c>
      <c r="D4" s="1264" t="s">
        <v>991</v>
      </c>
      <c r="E4" s="1265"/>
      <c r="F4" s="1265"/>
      <c r="G4" s="1265"/>
      <c r="H4" s="1119"/>
      <c r="I4" s="1119"/>
      <c r="J4" s="1119"/>
      <c r="K4" s="1119"/>
    </row>
    <row r="5" spans="1:11" ht="14.1" customHeight="1" x14ac:dyDescent="0.25">
      <c r="A5" s="1119"/>
      <c r="B5" s="1119"/>
      <c r="C5" s="1121" t="s">
        <v>2</v>
      </c>
      <c r="D5" s="1264" t="s">
        <v>2688</v>
      </c>
      <c r="E5" s="1265"/>
      <c r="F5" s="1265"/>
      <c r="G5" s="1265"/>
      <c r="H5" s="1119"/>
      <c r="I5" s="1119"/>
      <c r="J5" s="1119"/>
      <c r="K5" s="1119"/>
    </row>
    <row r="6" spans="1:11" ht="14.1" customHeight="1" x14ac:dyDescent="0.25">
      <c r="A6" s="1119"/>
      <c r="B6" s="1119"/>
      <c r="C6" s="1121" t="s">
        <v>4</v>
      </c>
      <c r="D6" s="1264" t="s">
        <v>170</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30.95" customHeight="1" x14ac:dyDescent="0.25">
      <c r="A9" s="1119"/>
      <c r="B9" s="1119"/>
      <c r="C9" s="1270" t="s">
        <v>2689</v>
      </c>
      <c r="D9" s="1271"/>
      <c r="E9" s="1271"/>
      <c r="F9" s="1271"/>
      <c r="G9" s="1271"/>
      <c r="H9" s="1119"/>
      <c r="I9" s="1119"/>
      <c r="J9" s="1119"/>
      <c r="K9" s="1119"/>
    </row>
    <row r="10" spans="1:11" ht="65.099999999999994" customHeight="1" x14ac:dyDescent="0.25">
      <c r="A10" s="1119"/>
      <c r="B10" s="1119"/>
      <c r="C10" s="1122" t="s">
        <v>10</v>
      </c>
      <c r="D10" s="1258" t="s">
        <v>2690</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51.95" customHeight="1" x14ac:dyDescent="0.25">
      <c r="A13" s="1119"/>
      <c r="B13" s="1119"/>
      <c r="C13" s="1123" t="s">
        <v>2691</v>
      </c>
      <c r="D13" s="1127" t="s">
        <v>1550</v>
      </c>
      <c r="E13" s="1127" t="s">
        <v>1967</v>
      </c>
      <c r="F13" s="1127" t="s">
        <v>2623</v>
      </c>
      <c r="G13" s="1127" t="s">
        <v>2064</v>
      </c>
      <c r="H13" s="1119"/>
      <c r="I13" s="1119"/>
      <c r="J13" s="1119"/>
      <c r="K13" s="1119"/>
    </row>
    <row r="14" spans="1:11" ht="64.5" customHeight="1" x14ac:dyDescent="0.25">
      <c r="A14" s="1119"/>
      <c r="B14" s="1119"/>
      <c r="C14" s="1122" t="s">
        <v>646</v>
      </c>
      <c r="D14" s="1258" t="s">
        <v>2692</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72.95" customHeight="1" x14ac:dyDescent="0.25">
      <c r="A17" s="1119"/>
      <c r="B17" s="1119"/>
      <c r="C17" s="1123" t="s">
        <v>2693</v>
      </c>
      <c r="D17" s="1127" t="s">
        <v>1631</v>
      </c>
      <c r="E17" s="1127" t="s">
        <v>1631</v>
      </c>
      <c r="F17" s="1127" t="s">
        <v>2694</v>
      </c>
      <c r="G17" s="1127" t="s">
        <v>2632</v>
      </c>
      <c r="H17" s="1119"/>
      <c r="I17" s="1119"/>
      <c r="J17" s="1119"/>
      <c r="K17" s="1119"/>
    </row>
    <row r="18" spans="1:11" ht="72.95" customHeight="1" x14ac:dyDescent="0.25">
      <c r="A18" s="1119"/>
      <c r="B18" s="1119"/>
      <c r="C18" s="1123" t="s">
        <v>2695</v>
      </c>
      <c r="D18" s="1127" t="s">
        <v>1233</v>
      </c>
      <c r="E18" s="1127" t="s">
        <v>2392</v>
      </c>
      <c r="F18" s="1127" t="s">
        <v>2446</v>
      </c>
      <c r="G18" s="1127" t="s">
        <v>1544</v>
      </c>
      <c r="H18" s="1119"/>
      <c r="I18" s="1119"/>
      <c r="J18" s="1119"/>
      <c r="K18" s="1119"/>
    </row>
    <row r="19" spans="1:11" ht="20.100000000000001" customHeight="1" x14ac:dyDescent="0.25">
      <c r="A19" s="1119"/>
      <c r="B19" s="1119"/>
      <c r="C19" s="1123" t="s">
        <v>2696</v>
      </c>
      <c r="D19" s="1127" t="s">
        <v>1676</v>
      </c>
      <c r="E19" s="1127" t="s">
        <v>2697</v>
      </c>
      <c r="F19" s="1127" t="s">
        <v>1257</v>
      </c>
      <c r="G19" s="1127" t="s">
        <v>2129</v>
      </c>
      <c r="H19" s="1119"/>
      <c r="I19" s="1119"/>
      <c r="J19" s="1119"/>
      <c r="K19" s="1119"/>
    </row>
    <row r="20" spans="1:11" ht="20.100000000000001" customHeight="1" x14ac:dyDescent="0.25">
      <c r="A20" s="1119"/>
      <c r="B20" s="1119"/>
      <c r="C20" s="1123" t="s">
        <v>2698</v>
      </c>
      <c r="D20" s="1127" t="s">
        <v>1540</v>
      </c>
      <c r="E20" s="1127" t="s">
        <v>2699</v>
      </c>
      <c r="F20" s="1127" t="s">
        <v>2700</v>
      </c>
      <c r="G20" s="1127" t="s">
        <v>1233</v>
      </c>
      <c r="H20" s="1119"/>
      <c r="I20" s="1119"/>
      <c r="J20" s="1119"/>
      <c r="K20" s="1119"/>
    </row>
    <row r="21" spans="1:11" ht="41.1" customHeight="1" x14ac:dyDescent="0.25">
      <c r="A21" s="1119"/>
      <c r="B21" s="1119"/>
      <c r="C21" s="1123" t="s">
        <v>2701</v>
      </c>
      <c r="D21" s="1127" t="s">
        <v>1038</v>
      </c>
      <c r="E21" s="1127" t="s">
        <v>1550</v>
      </c>
      <c r="F21" s="1127" t="s">
        <v>1967</v>
      </c>
      <c r="G21" s="1127" t="s">
        <v>2623</v>
      </c>
      <c r="H21" s="1119"/>
      <c r="I21" s="1119"/>
      <c r="J21" s="1119"/>
      <c r="K21" s="1119"/>
    </row>
    <row r="22" spans="1:11" ht="14.1" customHeight="1" x14ac:dyDescent="0.25">
      <c r="A22" s="1119"/>
      <c r="B22" s="1119"/>
      <c r="C22" s="1256" t="s">
        <v>1019</v>
      </c>
      <c r="D22" s="1257"/>
      <c r="E22" s="1257"/>
      <c r="F22" s="1257"/>
      <c r="G22" s="1257"/>
      <c r="H22" s="1119"/>
      <c r="I22" s="1119"/>
      <c r="J22" s="1119"/>
      <c r="K22" s="1119"/>
    </row>
    <row r="23" spans="1:11" ht="14.1" customHeight="1" x14ac:dyDescent="0.25">
      <c r="A23" s="1119"/>
      <c r="B23" s="1119"/>
      <c r="C23" s="1128" t="s">
        <v>2702</v>
      </c>
      <c r="D23" s="1256" t="s">
        <v>2703</v>
      </c>
      <c r="E23" s="1257"/>
      <c r="F23" s="1257"/>
      <c r="G23" s="1257"/>
      <c r="H23" s="1119"/>
      <c r="I23" s="1119"/>
      <c r="J23" s="1119"/>
      <c r="K23" s="1119"/>
    </row>
    <row r="24" spans="1:11" ht="14.1" customHeight="1" x14ac:dyDescent="0.25">
      <c r="A24" s="1119"/>
      <c r="B24" s="1119"/>
      <c r="C24" s="1129" t="s">
        <v>1022</v>
      </c>
      <c r="D24" s="1252" t="s">
        <v>2704</v>
      </c>
      <c r="E24" s="1253"/>
      <c r="F24" s="1253"/>
      <c r="G24" s="1253"/>
      <c r="H24" s="1119"/>
      <c r="I24" s="1119"/>
      <c r="J24" s="1119"/>
      <c r="K24" s="1119"/>
    </row>
    <row r="25" spans="1:11" ht="14.1" customHeight="1" x14ac:dyDescent="0.25">
      <c r="A25" s="1119"/>
      <c r="B25" s="1119"/>
      <c r="C25" s="1130" t="s">
        <v>1024</v>
      </c>
      <c r="D25" s="1254" t="s">
        <v>2705</v>
      </c>
      <c r="E25" s="1255"/>
      <c r="F25" s="1255"/>
      <c r="G25" s="1255"/>
      <c r="H25" s="1119"/>
      <c r="I25" s="1119"/>
      <c r="J25" s="1119"/>
      <c r="K25" s="1119"/>
    </row>
    <row r="26" spans="1:11" ht="14.1" customHeight="1" x14ac:dyDescent="0.25">
      <c r="A26" s="1119"/>
      <c r="B26" s="1119"/>
      <c r="C26" s="1130" t="s">
        <v>31</v>
      </c>
      <c r="D26" s="1254" t="s">
        <v>2706</v>
      </c>
      <c r="E26" s="1255"/>
      <c r="F26" s="1255"/>
      <c r="G26" s="1255"/>
      <c r="H26" s="1119"/>
      <c r="I26" s="1119"/>
      <c r="J26" s="1119"/>
      <c r="K26" s="1119"/>
    </row>
    <row r="27" spans="1:11" ht="15" customHeight="1" x14ac:dyDescent="0.25">
      <c r="A27" s="1119"/>
      <c r="B27" s="1119"/>
      <c r="C27" s="1131"/>
      <c r="D27" s="1132">
        <v>2024</v>
      </c>
      <c r="E27" s="1132">
        <v>2025</v>
      </c>
      <c r="F27" s="1132">
        <v>2026</v>
      </c>
      <c r="G27" s="1132">
        <v>2027</v>
      </c>
      <c r="H27" s="1119"/>
      <c r="I27" s="1119"/>
      <c r="J27" s="1119"/>
      <c r="K27" s="1119"/>
    </row>
    <row r="28" spans="1:11" ht="15" customHeight="1" x14ac:dyDescent="0.25">
      <c r="A28" s="1119"/>
      <c r="B28" s="1119"/>
      <c r="C28" s="1133"/>
      <c r="D28" s="1134" t="s">
        <v>13</v>
      </c>
      <c r="E28" s="1134" t="s">
        <v>14</v>
      </c>
      <c r="F28" s="1134" t="s">
        <v>14</v>
      </c>
      <c r="G28" s="1134" t="s">
        <v>14</v>
      </c>
      <c r="H28" s="1119"/>
      <c r="I28" s="1119"/>
      <c r="J28" s="1119"/>
      <c r="K28" s="1119"/>
    </row>
    <row r="29" spans="1:11" ht="14.1" customHeight="1" x14ac:dyDescent="0.25">
      <c r="A29" s="1119"/>
      <c r="B29" s="1119"/>
      <c r="C29" s="1123" t="s">
        <v>33</v>
      </c>
      <c r="D29" s="1127" t="s">
        <v>2707</v>
      </c>
      <c r="E29" s="1127" t="s">
        <v>2708</v>
      </c>
      <c r="F29" s="1127" t="s">
        <v>2709</v>
      </c>
      <c r="G29" s="1127" t="s">
        <v>2710</v>
      </c>
      <c r="H29" s="1119"/>
      <c r="I29" s="1119"/>
      <c r="J29" s="1119"/>
      <c r="K29" s="1119"/>
    </row>
    <row r="30" spans="1:11" ht="14.1" customHeight="1" x14ac:dyDescent="0.25">
      <c r="A30" s="1119"/>
      <c r="B30" s="1119"/>
      <c r="C30" s="1123" t="s">
        <v>1029</v>
      </c>
      <c r="D30" s="1127" t="s">
        <v>2711</v>
      </c>
      <c r="E30" s="1127" t="s">
        <v>2712</v>
      </c>
      <c r="F30" s="1127" t="s">
        <v>2713</v>
      </c>
      <c r="G30" s="1127" t="s">
        <v>2714</v>
      </c>
      <c r="H30" s="1119"/>
      <c r="I30" s="1119"/>
      <c r="J30" s="1119"/>
      <c r="K30" s="1119"/>
    </row>
    <row r="31" spans="1:11" ht="14.1" customHeight="1" x14ac:dyDescent="0.25">
      <c r="A31" s="1119"/>
      <c r="B31" s="1119"/>
      <c r="C31" s="1123" t="s">
        <v>1032</v>
      </c>
      <c r="D31" s="1127" t="s">
        <v>2715</v>
      </c>
      <c r="E31" s="1127" t="s">
        <v>2716</v>
      </c>
      <c r="F31" s="1127" t="s">
        <v>2717</v>
      </c>
      <c r="G31" s="1127" t="s">
        <v>2718</v>
      </c>
      <c r="H31" s="1119"/>
      <c r="I31" s="1119"/>
      <c r="J31" s="1119"/>
      <c r="K31" s="1119"/>
    </row>
    <row r="32" spans="1:11" ht="14.1" customHeight="1" x14ac:dyDescent="0.25">
      <c r="A32" s="1119"/>
      <c r="B32" s="1119"/>
      <c r="C32" s="1123" t="s">
        <v>1037</v>
      </c>
      <c r="D32" s="1127" t="s">
        <v>1038</v>
      </c>
      <c r="E32" s="1127" t="s">
        <v>2719</v>
      </c>
      <c r="F32" s="1127" t="s">
        <v>2720</v>
      </c>
      <c r="G32" s="1127" t="s">
        <v>2721</v>
      </c>
      <c r="H32" s="1119"/>
      <c r="I32" s="1119"/>
      <c r="J32" s="1119"/>
      <c r="K32" s="1119"/>
    </row>
    <row r="33" spans="1:11" ht="14.1" customHeight="1" x14ac:dyDescent="0.25">
      <c r="A33" s="1119"/>
      <c r="B33" s="1119"/>
      <c r="C33" s="1123" t="s">
        <v>1042</v>
      </c>
      <c r="D33" s="1127" t="s">
        <v>1038</v>
      </c>
      <c r="E33" s="1127" t="s">
        <v>2722</v>
      </c>
      <c r="F33" s="1127" t="s">
        <v>2723</v>
      </c>
      <c r="G33" s="1127" t="s">
        <v>2389</v>
      </c>
      <c r="H33" s="1119"/>
      <c r="I33" s="1119"/>
      <c r="J33" s="1119"/>
      <c r="K33" s="1119"/>
    </row>
    <row r="34" spans="1:11" ht="14.1" customHeight="1" x14ac:dyDescent="0.25">
      <c r="A34" s="1119"/>
      <c r="B34" s="1119"/>
      <c r="C34" s="1123" t="s">
        <v>39</v>
      </c>
      <c r="D34" s="1127" t="s">
        <v>1038</v>
      </c>
      <c r="E34" s="1127" t="s">
        <v>2724</v>
      </c>
      <c r="F34" s="1127" t="s">
        <v>2725</v>
      </c>
      <c r="G34" s="1127" t="s">
        <v>2726</v>
      </c>
      <c r="H34" s="1119"/>
      <c r="I34" s="1119"/>
      <c r="J34" s="1119"/>
      <c r="K34" s="1119"/>
    </row>
    <row r="35" spans="1:11" ht="14.1" customHeight="1" x14ac:dyDescent="0.25">
      <c r="A35" s="1119"/>
      <c r="B35" s="1119"/>
      <c r="C35" s="1250" t="s">
        <v>1046</v>
      </c>
      <c r="D35" s="1251"/>
      <c r="E35" s="1251"/>
      <c r="F35" s="1251"/>
      <c r="G35" s="1251"/>
      <c r="H35" s="1119"/>
      <c r="I35" s="1119"/>
      <c r="J35" s="1119"/>
      <c r="K35" s="1119"/>
    </row>
    <row r="36" spans="1:11" ht="14.1" customHeight="1" x14ac:dyDescent="0.25">
      <c r="A36" s="1119"/>
      <c r="B36" s="1119"/>
      <c r="C36" s="1131"/>
      <c r="D36" s="1132">
        <v>2024</v>
      </c>
      <c r="E36" s="1132">
        <v>2025</v>
      </c>
      <c r="F36" s="1132">
        <v>2026</v>
      </c>
      <c r="G36" s="1132">
        <v>2027</v>
      </c>
      <c r="H36" s="1119"/>
      <c r="I36" s="1119"/>
      <c r="J36" s="1119"/>
      <c r="K36" s="1119"/>
    </row>
    <row r="37" spans="1:11" ht="14.1" customHeight="1" x14ac:dyDescent="0.25">
      <c r="A37" s="1119"/>
      <c r="B37" s="1119"/>
      <c r="C37" s="1133"/>
      <c r="D37" s="1134" t="s">
        <v>13</v>
      </c>
      <c r="E37" s="1134" t="s">
        <v>14</v>
      </c>
      <c r="F37" s="1134" t="s">
        <v>14</v>
      </c>
      <c r="G37" s="1134" t="s">
        <v>14</v>
      </c>
      <c r="H37" s="1119"/>
      <c r="I37" s="1119"/>
      <c r="J37" s="1119"/>
      <c r="K37" s="1119"/>
    </row>
    <row r="38" spans="1:11" ht="14.1" customHeight="1" x14ac:dyDescent="0.25">
      <c r="A38" s="1119"/>
      <c r="B38" s="1119"/>
      <c r="C38" s="1135" t="s">
        <v>1047</v>
      </c>
      <c r="D38" s="1136">
        <v>0</v>
      </c>
      <c r="E38" s="1136">
        <v>3397060000</v>
      </c>
      <c r="F38" s="1136">
        <v>3397060000</v>
      </c>
      <c r="G38" s="1136">
        <v>3397060000</v>
      </c>
      <c r="H38" s="1119"/>
      <c r="I38" s="1119"/>
      <c r="J38" s="1119"/>
      <c r="K38" s="1119"/>
    </row>
    <row r="39" spans="1:11" ht="14.1" customHeight="1" x14ac:dyDescent="0.25">
      <c r="A39" s="1119"/>
      <c r="B39" s="1119"/>
      <c r="C39" s="1135" t="s">
        <v>1048</v>
      </c>
      <c r="D39" s="1136">
        <v>0</v>
      </c>
      <c r="E39" s="1136">
        <v>3397060000</v>
      </c>
      <c r="F39" s="1136">
        <v>3397060000</v>
      </c>
      <c r="G39" s="1136">
        <v>3397060000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1050</v>
      </c>
      <c r="D41" s="1136">
        <v>0</v>
      </c>
      <c r="E41" s="1136">
        <v>500600000</v>
      </c>
      <c r="F41" s="1136">
        <v>500600000</v>
      </c>
      <c r="G41" s="1136">
        <v>500600000</v>
      </c>
      <c r="H41" s="1119"/>
      <c r="I41" s="1119"/>
      <c r="J41" s="1119"/>
      <c r="K41" s="1119"/>
    </row>
    <row r="42" spans="1:11" ht="14.1" customHeight="1" x14ac:dyDescent="0.25">
      <c r="A42" s="1119"/>
      <c r="B42" s="1119"/>
      <c r="C42" s="1135" t="s">
        <v>1048</v>
      </c>
      <c r="D42" s="1136">
        <v>0</v>
      </c>
      <c r="E42" s="1136">
        <v>500600000</v>
      </c>
      <c r="F42" s="1136">
        <v>500600000</v>
      </c>
      <c r="G42" s="1136">
        <v>500600000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1051</v>
      </c>
      <c r="D44" s="1136">
        <v>0</v>
      </c>
      <c r="E44" s="1136">
        <v>909900000</v>
      </c>
      <c r="F44" s="1136">
        <v>603800000</v>
      </c>
      <c r="G44" s="1136">
        <v>623300000</v>
      </c>
      <c r="H44" s="1119"/>
      <c r="I44" s="1119"/>
      <c r="J44" s="1119"/>
      <c r="K44" s="1119"/>
    </row>
    <row r="45" spans="1:11" ht="14.1" customHeight="1" x14ac:dyDescent="0.25">
      <c r="A45" s="1119"/>
      <c r="B45" s="1119"/>
      <c r="C45" s="1135" t="s">
        <v>1048</v>
      </c>
      <c r="D45" s="1136">
        <v>0</v>
      </c>
      <c r="E45" s="1136">
        <v>909900000</v>
      </c>
      <c r="F45" s="1136">
        <v>603800000</v>
      </c>
      <c r="G45" s="1136">
        <v>623300000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1052</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1053</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1054</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1055</v>
      </c>
      <c r="D56" s="1136">
        <v>0</v>
      </c>
      <c r="E56" s="1136">
        <v>6400000</v>
      </c>
      <c r="F56" s="1136">
        <v>6500000</v>
      </c>
      <c r="G56" s="1136">
        <v>7000000</v>
      </c>
      <c r="H56" s="1119"/>
      <c r="I56" s="1119"/>
      <c r="J56" s="1119"/>
      <c r="K56" s="1119"/>
    </row>
    <row r="57" spans="1:11" ht="14.1" customHeight="1" x14ac:dyDescent="0.25">
      <c r="A57" s="1119"/>
      <c r="B57" s="1119"/>
      <c r="C57" s="1135" t="s">
        <v>1048</v>
      </c>
      <c r="D57" s="1136">
        <v>0</v>
      </c>
      <c r="E57" s="1136">
        <v>6400000</v>
      </c>
      <c r="F57" s="1136">
        <v>6500000</v>
      </c>
      <c r="G57" s="1136">
        <v>7000000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1056</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1061</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1062</v>
      </c>
      <c r="D71" s="1136">
        <v>0</v>
      </c>
      <c r="E71" s="1136">
        <v>0</v>
      </c>
      <c r="F71" s="1136">
        <v>0</v>
      </c>
      <c r="G71" s="1136">
        <v>0</v>
      </c>
      <c r="H71" s="1119"/>
      <c r="I71" s="1119"/>
      <c r="J71" s="1119"/>
      <c r="K71" s="1119"/>
    </row>
    <row r="72" spans="1:11" ht="14.1" customHeight="1" x14ac:dyDescent="0.25">
      <c r="A72" s="1119"/>
      <c r="B72" s="1119"/>
      <c r="C72" s="1135" t="s">
        <v>1048</v>
      </c>
      <c r="D72" s="1136">
        <v>0</v>
      </c>
      <c r="E72" s="1136">
        <v>0</v>
      </c>
      <c r="F72" s="1136">
        <v>0</v>
      </c>
      <c r="G72" s="1136">
        <v>0</v>
      </c>
      <c r="H72" s="1119"/>
      <c r="I72" s="1119"/>
      <c r="J72" s="1119"/>
      <c r="K72" s="1119"/>
    </row>
    <row r="73" spans="1:11" ht="14.1" customHeight="1" x14ac:dyDescent="0.25">
      <c r="A73" s="1119"/>
      <c r="B73" s="1119"/>
      <c r="C73" s="1135" t="s">
        <v>1057</v>
      </c>
      <c r="D73" s="1136">
        <v>0</v>
      </c>
      <c r="E73" s="1136">
        <v>0</v>
      </c>
      <c r="F73" s="1136">
        <v>0</v>
      </c>
      <c r="G73" s="1136">
        <v>0</v>
      </c>
      <c r="H73" s="1119"/>
      <c r="I73" s="1119"/>
      <c r="J73" s="1119"/>
      <c r="K73" s="1119"/>
    </row>
    <row r="74" spans="1:11" ht="14.1" customHeight="1" x14ac:dyDescent="0.25">
      <c r="A74" s="1119"/>
      <c r="B74" s="1119"/>
      <c r="C74" s="1135" t="s">
        <v>1058</v>
      </c>
      <c r="D74" s="1136">
        <v>0</v>
      </c>
      <c r="E74" s="1136">
        <v>0</v>
      </c>
      <c r="F74" s="1136">
        <v>0</v>
      </c>
      <c r="G74" s="1136">
        <v>0</v>
      </c>
      <c r="H74" s="1119"/>
      <c r="I74" s="1119"/>
      <c r="J74" s="1119"/>
      <c r="K74" s="1119"/>
    </row>
    <row r="75" spans="1:11" ht="14.1" customHeight="1" x14ac:dyDescent="0.25">
      <c r="A75" s="1119"/>
      <c r="B75" s="1119"/>
      <c r="C75" s="1135" t="s">
        <v>1059</v>
      </c>
      <c r="D75" s="1136">
        <v>0</v>
      </c>
      <c r="E75" s="1136">
        <v>0</v>
      </c>
      <c r="F75" s="1136">
        <v>0</v>
      </c>
      <c r="G75" s="1136">
        <v>0</v>
      </c>
      <c r="H75" s="1119"/>
      <c r="I75" s="1119"/>
      <c r="J75" s="1119"/>
      <c r="K75" s="1119"/>
    </row>
    <row r="76" spans="1:11" ht="14.1" customHeight="1" x14ac:dyDescent="0.25">
      <c r="A76" s="1119"/>
      <c r="B76" s="1119"/>
      <c r="C76" s="1135" t="s">
        <v>1060</v>
      </c>
      <c r="D76" s="1136">
        <v>0</v>
      </c>
      <c r="E76" s="1136">
        <v>0</v>
      </c>
      <c r="F76" s="1136">
        <v>0</v>
      </c>
      <c r="G76" s="1136">
        <v>0</v>
      </c>
      <c r="H76" s="1119"/>
      <c r="I76" s="1119"/>
      <c r="J76" s="1119"/>
      <c r="K76" s="1119"/>
    </row>
    <row r="77" spans="1:11" ht="14.1" customHeight="1" x14ac:dyDescent="0.25">
      <c r="A77" s="1119"/>
      <c r="B77" s="1119"/>
      <c r="C77" s="1135" t="s">
        <v>1063</v>
      </c>
      <c r="D77" s="1136">
        <v>0</v>
      </c>
      <c r="E77" s="1136">
        <v>0</v>
      </c>
      <c r="F77" s="1136">
        <v>0</v>
      </c>
      <c r="G77" s="1136">
        <v>0</v>
      </c>
      <c r="H77" s="1119"/>
      <c r="I77" s="1119"/>
      <c r="J77" s="1119"/>
      <c r="K77" s="1119"/>
    </row>
    <row r="78" spans="1:11" ht="14.1" customHeight="1" x14ac:dyDescent="0.25">
      <c r="A78" s="1119"/>
      <c r="B78" s="1119"/>
      <c r="C78" s="1135" t="s">
        <v>1064</v>
      </c>
      <c r="D78" s="1136">
        <v>0</v>
      </c>
      <c r="E78" s="1136">
        <v>0</v>
      </c>
      <c r="F78" s="1136">
        <v>0</v>
      </c>
      <c r="G78" s="1136">
        <v>0</v>
      </c>
      <c r="H78" s="1119"/>
      <c r="I78" s="1119"/>
      <c r="J78" s="1119"/>
      <c r="K78" s="1119"/>
    </row>
    <row r="79" spans="1:11" ht="14.1" customHeight="1" x14ac:dyDescent="0.25">
      <c r="A79" s="1119"/>
      <c r="B79" s="1119"/>
      <c r="C79" s="1137" t="s">
        <v>572</v>
      </c>
      <c r="D79" s="1136">
        <v>0</v>
      </c>
      <c r="E79" s="1136">
        <v>4813960000</v>
      </c>
      <c r="F79" s="1136">
        <v>4507960000</v>
      </c>
      <c r="G79" s="1136">
        <v>4527960000</v>
      </c>
      <c r="H79" s="1119"/>
      <c r="I79" s="1119"/>
      <c r="J79" s="1119"/>
      <c r="K79" s="1119"/>
    </row>
    <row r="80" spans="1:11" ht="14.1" customHeight="1" x14ac:dyDescent="0.25">
      <c r="A80" s="1119"/>
      <c r="B80" s="1119"/>
      <c r="C80" s="1256" t="s">
        <v>51</v>
      </c>
      <c r="D80" s="1257"/>
      <c r="E80" s="1257"/>
      <c r="F80" s="1257"/>
      <c r="G80" s="1257"/>
      <c r="H80" s="1119"/>
      <c r="I80" s="1119"/>
      <c r="J80" s="1119"/>
      <c r="K80" s="1119"/>
    </row>
    <row r="81" spans="1:11" ht="14.1" customHeight="1" x14ac:dyDescent="0.25">
      <c r="A81" s="1119"/>
      <c r="B81" s="1119"/>
      <c r="C81" s="1128" t="s">
        <v>2727</v>
      </c>
      <c r="D81" s="1256" t="s">
        <v>2728</v>
      </c>
      <c r="E81" s="1257"/>
      <c r="F81" s="1257"/>
      <c r="G81" s="1257"/>
      <c r="H81" s="1119"/>
      <c r="I81" s="1119"/>
      <c r="J81" s="1119"/>
      <c r="K81" s="1119"/>
    </row>
    <row r="82" spans="1:11" ht="14.1" customHeight="1" x14ac:dyDescent="0.25">
      <c r="A82" s="1119"/>
      <c r="B82" s="1119"/>
      <c r="C82" s="1129" t="s">
        <v>1022</v>
      </c>
      <c r="D82" s="1252" t="s">
        <v>2729</v>
      </c>
      <c r="E82" s="1253"/>
      <c r="F82" s="1253"/>
      <c r="G82" s="1253"/>
      <c r="H82" s="1119"/>
      <c r="I82" s="1119"/>
      <c r="J82" s="1119"/>
      <c r="K82" s="1119"/>
    </row>
    <row r="83" spans="1:11" ht="14.1" customHeight="1" x14ac:dyDescent="0.25">
      <c r="A83" s="1119"/>
      <c r="B83" s="1119"/>
      <c r="C83" s="1130" t="s">
        <v>1024</v>
      </c>
      <c r="D83" s="1254" t="s">
        <v>2730</v>
      </c>
      <c r="E83" s="1255"/>
      <c r="F83" s="1255"/>
      <c r="G83" s="1255"/>
      <c r="H83" s="1119"/>
      <c r="I83" s="1119"/>
      <c r="J83" s="1119"/>
      <c r="K83" s="1119"/>
    </row>
    <row r="84" spans="1:11" ht="14.1" customHeight="1" x14ac:dyDescent="0.25">
      <c r="A84" s="1119"/>
      <c r="B84" s="1119"/>
      <c r="C84" s="1130" t="s">
        <v>31</v>
      </c>
      <c r="D84" s="1254" t="s">
        <v>2731</v>
      </c>
      <c r="E84" s="1255"/>
      <c r="F84" s="1255"/>
      <c r="G84" s="1255"/>
      <c r="H84" s="1119"/>
      <c r="I84" s="1119"/>
      <c r="J84" s="1119"/>
      <c r="K84" s="1119"/>
    </row>
    <row r="85" spans="1:11" ht="15" customHeight="1" x14ac:dyDescent="0.25">
      <c r="A85" s="1119"/>
      <c r="B85" s="1119"/>
      <c r="C85" s="1131"/>
      <c r="D85" s="1132">
        <v>2024</v>
      </c>
      <c r="E85" s="1132">
        <v>2025</v>
      </c>
      <c r="F85" s="1132">
        <v>2026</v>
      </c>
      <c r="G85" s="1132">
        <v>2027</v>
      </c>
      <c r="H85" s="1119"/>
      <c r="I85" s="1119"/>
      <c r="J85" s="1119"/>
      <c r="K85" s="1119"/>
    </row>
    <row r="86" spans="1:11" ht="15" customHeight="1" x14ac:dyDescent="0.25">
      <c r="A86" s="1119"/>
      <c r="B86" s="1119"/>
      <c r="C86" s="1133"/>
      <c r="D86" s="1134" t="s">
        <v>13</v>
      </c>
      <c r="E86" s="1134" t="s">
        <v>14</v>
      </c>
      <c r="F86" s="1134" t="s">
        <v>14</v>
      </c>
      <c r="G86" s="1134" t="s">
        <v>14</v>
      </c>
      <c r="H86" s="1119"/>
      <c r="I86" s="1119"/>
      <c r="J86" s="1119"/>
      <c r="K86" s="1119"/>
    </row>
    <row r="87" spans="1:11" ht="14.1" customHeight="1" x14ac:dyDescent="0.25">
      <c r="A87" s="1119"/>
      <c r="B87" s="1119"/>
      <c r="C87" s="1123" t="s">
        <v>33</v>
      </c>
      <c r="D87" s="1127" t="s">
        <v>2168</v>
      </c>
      <c r="E87" s="1127" t="s">
        <v>1089</v>
      </c>
      <c r="F87" s="1127" t="s">
        <v>1039</v>
      </c>
      <c r="G87" s="1127" t="s">
        <v>1439</v>
      </c>
      <c r="H87" s="1119"/>
      <c r="I87" s="1119"/>
      <c r="J87" s="1119"/>
      <c r="K87" s="1119"/>
    </row>
    <row r="88" spans="1:11" ht="14.1" customHeight="1" x14ac:dyDescent="0.25">
      <c r="A88" s="1119"/>
      <c r="B88" s="1119"/>
      <c r="C88" s="1123" t="s">
        <v>1029</v>
      </c>
      <c r="D88" s="1127" t="s">
        <v>2732</v>
      </c>
      <c r="E88" s="1127" t="s">
        <v>1433</v>
      </c>
      <c r="F88" s="1127" t="s">
        <v>1039</v>
      </c>
      <c r="G88" s="1127" t="s">
        <v>2609</v>
      </c>
      <c r="H88" s="1119"/>
      <c r="I88" s="1119"/>
      <c r="J88" s="1119"/>
      <c r="K88" s="1119"/>
    </row>
    <row r="89" spans="1:11" ht="14.1" customHeight="1" x14ac:dyDescent="0.25">
      <c r="A89" s="1119"/>
      <c r="B89" s="1119"/>
      <c r="C89" s="1123" t="s">
        <v>1032</v>
      </c>
      <c r="D89" s="1127" t="s">
        <v>2733</v>
      </c>
      <c r="E89" s="1127" t="s">
        <v>2734</v>
      </c>
      <c r="F89" s="1127" t="s">
        <v>1039</v>
      </c>
      <c r="G89" s="1127" t="s">
        <v>2735</v>
      </c>
      <c r="H89" s="1119"/>
      <c r="I89" s="1119"/>
      <c r="J89" s="1119"/>
      <c r="K89" s="1119"/>
    </row>
    <row r="90" spans="1:11" ht="14.1" customHeight="1" x14ac:dyDescent="0.25">
      <c r="A90" s="1119"/>
      <c r="B90" s="1119"/>
      <c r="C90" s="1123" t="s">
        <v>1037</v>
      </c>
      <c r="D90" s="1127" t="s">
        <v>1038</v>
      </c>
      <c r="E90" s="1127" t="s">
        <v>2736</v>
      </c>
      <c r="F90" s="1127" t="s">
        <v>1083</v>
      </c>
      <c r="G90" s="1127" t="s">
        <v>1038</v>
      </c>
      <c r="H90" s="1119"/>
      <c r="I90" s="1119"/>
      <c r="J90" s="1119"/>
      <c r="K90" s="1119"/>
    </row>
    <row r="91" spans="1:11" ht="14.1" customHeight="1" x14ac:dyDescent="0.25">
      <c r="A91" s="1119"/>
      <c r="B91" s="1119"/>
      <c r="C91" s="1123" t="s">
        <v>1042</v>
      </c>
      <c r="D91" s="1127" t="s">
        <v>1038</v>
      </c>
      <c r="E91" s="1127" t="s">
        <v>2737</v>
      </c>
      <c r="F91" s="1127" t="s">
        <v>1083</v>
      </c>
      <c r="G91" s="1127" t="s">
        <v>1038</v>
      </c>
      <c r="H91" s="1119"/>
      <c r="I91" s="1119"/>
      <c r="J91" s="1119"/>
      <c r="K91" s="1119"/>
    </row>
    <row r="92" spans="1:11" ht="14.1" customHeight="1" x14ac:dyDescent="0.25">
      <c r="A92" s="1119"/>
      <c r="B92" s="1119"/>
      <c r="C92" s="1123" t="s">
        <v>39</v>
      </c>
      <c r="D92" s="1127" t="s">
        <v>1038</v>
      </c>
      <c r="E92" s="1127" t="s">
        <v>2738</v>
      </c>
      <c r="F92" s="1127" t="s">
        <v>1083</v>
      </c>
      <c r="G92" s="1127" t="s">
        <v>1038</v>
      </c>
      <c r="H92" s="1119"/>
      <c r="I92" s="1119"/>
      <c r="J92" s="1119"/>
      <c r="K92" s="1119"/>
    </row>
    <row r="93" spans="1:11" ht="14.1" customHeight="1" x14ac:dyDescent="0.25">
      <c r="A93" s="1119"/>
      <c r="B93" s="1119"/>
      <c r="C93" s="1250" t="s">
        <v>1046</v>
      </c>
      <c r="D93" s="1251"/>
      <c r="E93" s="1251"/>
      <c r="F93" s="1251"/>
      <c r="G93" s="1251"/>
      <c r="H93" s="1119"/>
      <c r="I93" s="1119"/>
      <c r="J93" s="1119"/>
      <c r="K93" s="1119"/>
    </row>
    <row r="94" spans="1:11" ht="14.1" customHeight="1" x14ac:dyDescent="0.25">
      <c r="A94" s="1119"/>
      <c r="B94" s="1119"/>
      <c r="C94" s="1131"/>
      <c r="D94" s="1132">
        <v>2024</v>
      </c>
      <c r="E94" s="1132">
        <v>2025</v>
      </c>
      <c r="F94" s="1132">
        <v>2026</v>
      </c>
      <c r="G94" s="1132">
        <v>2027</v>
      </c>
      <c r="H94" s="1119"/>
      <c r="I94" s="1119"/>
      <c r="J94" s="1119"/>
      <c r="K94" s="1119"/>
    </row>
    <row r="95" spans="1:11" ht="14.1" customHeight="1" x14ac:dyDescent="0.25">
      <c r="A95" s="1119"/>
      <c r="B95" s="1119"/>
      <c r="C95" s="1133"/>
      <c r="D95" s="1134" t="s">
        <v>13</v>
      </c>
      <c r="E95" s="1134" t="s">
        <v>14</v>
      </c>
      <c r="F95" s="1134" t="s">
        <v>14</v>
      </c>
      <c r="G95" s="1134" t="s">
        <v>14</v>
      </c>
      <c r="H95" s="1119"/>
      <c r="I95" s="1119"/>
      <c r="J95" s="1119"/>
      <c r="K95" s="1119"/>
    </row>
    <row r="96" spans="1:11" ht="14.1" customHeight="1" x14ac:dyDescent="0.25">
      <c r="A96" s="1119"/>
      <c r="B96" s="1119"/>
      <c r="C96" s="1135" t="s">
        <v>1047</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1050</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1051</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1052</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1053</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1054</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1055</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1056</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1057</v>
      </c>
      <c r="D119" s="1136">
        <v>0</v>
      </c>
      <c r="E119" s="1136">
        <v>0</v>
      </c>
      <c r="F119" s="1136">
        <v>0</v>
      </c>
      <c r="G119" s="1136">
        <v>0</v>
      </c>
      <c r="H119" s="1119"/>
      <c r="I119" s="1119"/>
      <c r="J119" s="1119"/>
      <c r="K119" s="1119"/>
    </row>
    <row r="120" spans="1:11" ht="14.1" customHeight="1" x14ac:dyDescent="0.25">
      <c r="A120" s="1119"/>
      <c r="B120" s="1119"/>
      <c r="C120" s="1135" t="s">
        <v>1058</v>
      </c>
      <c r="D120" s="1136">
        <v>0</v>
      </c>
      <c r="E120" s="1136">
        <v>0</v>
      </c>
      <c r="F120" s="1136">
        <v>0</v>
      </c>
      <c r="G120" s="1136">
        <v>0</v>
      </c>
      <c r="H120" s="1119"/>
      <c r="I120" s="1119"/>
      <c r="J120" s="1119"/>
      <c r="K120" s="1119"/>
    </row>
    <row r="121" spans="1:11" ht="14.1" customHeight="1" x14ac:dyDescent="0.25">
      <c r="A121" s="1119"/>
      <c r="B121" s="1119"/>
      <c r="C121" s="1135" t="s">
        <v>1059</v>
      </c>
      <c r="D121" s="1136">
        <v>0</v>
      </c>
      <c r="E121" s="1136">
        <v>0</v>
      </c>
      <c r="F121" s="1136">
        <v>0</v>
      </c>
      <c r="G121" s="1136">
        <v>0</v>
      </c>
      <c r="H121" s="1119"/>
      <c r="I121" s="1119"/>
      <c r="J121" s="1119"/>
      <c r="K121" s="1119"/>
    </row>
    <row r="122" spans="1:11" ht="14.1" customHeight="1" x14ac:dyDescent="0.25">
      <c r="A122" s="1119"/>
      <c r="B122" s="1119"/>
      <c r="C122" s="1135" t="s">
        <v>1060</v>
      </c>
      <c r="D122" s="1136">
        <v>0</v>
      </c>
      <c r="E122" s="1136">
        <v>0</v>
      </c>
      <c r="F122" s="1136">
        <v>0</v>
      </c>
      <c r="G122" s="1136">
        <v>0</v>
      </c>
      <c r="H122" s="1119"/>
      <c r="I122" s="1119"/>
      <c r="J122" s="1119"/>
      <c r="K122" s="1119"/>
    </row>
    <row r="123" spans="1:11" ht="14.1" customHeight="1" x14ac:dyDescent="0.25">
      <c r="A123" s="1119"/>
      <c r="B123" s="1119"/>
      <c r="C123" s="1135" t="s">
        <v>1061</v>
      </c>
      <c r="D123" s="1136">
        <v>0</v>
      </c>
      <c r="E123" s="1136">
        <v>55000000</v>
      </c>
      <c r="F123" s="1136">
        <v>0</v>
      </c>
      <c r="G123" s="1136">
        <v>5500000</v>
      </c>
      <c r="H123" s="1119"/>
      <c r="I123" s="1119"/>
      <c r="J123" s="1119"/>
      <c r="K123" s="1119"/>
    </row>
    <row r="124" spans="1:11" ht="14.1" customHeight="1" x14ac:dyDescent="0.25">
      <c r="A124" s="1119"/>
      <c r="B124" s="1119"/>
      <c r="C124" s="1135" t="s">
        <v>1048</v>
      </c>
      <c r="D124" s="1136">
        <v>0</v>
      </c>
      <c r="E124" s="1136">
        <v>55000000</v>
      </c>
      <c r="F124" s="1136">
        <v>0</v>
      </c>
      <c r="G124" s="1136">
        <v>5500000</v>
      </c>
      <c r="H124" s="1119"/>
      <c r="I124" s="1119"/>
      <c r="J124" s="1119"/>
      <c r="K124" s="1119"/>
    </row>
    <row r="125" spans="1:11" ht="14.1" customHeight="1" x14ac:dyDescent="0.25">
      <c r="A125" s="1119"/>
      <c r="B125" s="1119"/>
      <c r="C125" s="1135" t="s">
        <v>1057</v>
      </c>
      <c r="D125" s="1136">
        <v>0</v>
      </c>
      <c r="E125" s="1136">
        <v>0</v>
      </c>
      <c r="F125" s="1136">
        <v>0</v>
      </c>
      <c r="G125" s="1136">
        <v>0</v>
      </c>
      <c r="H125" s="1119"/>
      <c r="I125" s="1119"/>
      <c r="J125" s="1119"/>
      <c r="K125" s="1119"/>
    </row>
    <row r="126" spans="1:11" ht="14.1" customHeight="1" x14ac:dyDescent="0.25">
      <c r="A126" s="1119"/>
      <c r="B126" s="1119"/>
      <c r="C126" s="1135" t="s">
        <v>1058</v>
      </c>
      <c r="D126" s="1136">
        <v>0</v>
      </c>
      <c r="E126" s="1136">
        <v>0</v>
      </c>
      <c r="F126" s="1136">
        <v>0</v>
      </c>
      <c r="G126" s="1136">
        <v>0</v>
      </c>
      <c r="H126" s="1119"/>
      <c r="I126" s="1119"/>
      <c r="J126" s="1119"/>
      <c r="K126" s="1119"/>
    </row>
    <row r="127" spans="1:11" ht="14.1" customHeight="1" x14ac:dyDescent="0.25">
      <c r="A127" s="1119"/>
      <c r="B127" s="1119"/>
      <c r="C127" s="1135" t="s">
        <v>1059</v>
      </c>
      <c r="D127" s="1136">
        <v>0</v>
      </c>
      <c r="E127" s="1136">
        <v>0</v>
      </c>
      <c r="F127" s="1136">
        <v>0</v>
      </c>
      <c r="G127" s="1136">
        <v>0</v>
      </c>
      <c r="H127" s="1119"/>
      <c r="I127" s="1119"/>
      <c r="J127" s="1119"/>
      <c r="K127" s="1119"/>
    </row>
    <row r="128" spans="1:11" ht="14.1" customHeight="1" x14ac:dyDescent="0.25">
      <c r="A128" s="1119"/>
      <c r="B128" s="1119"/>
      <c r="C128" s="1135" t="s">
        <v>1060</v>
      </c>
      <c r="D128" s="1136">
        <v>0</v>
      </c>
      <c r="E128" s="1136">
        <v>0</v>
      </c>
      <c r="F128" s="1136">
        <v>0</v>
      </c>
      <c r="G128" s="1136">
        <v>0</v>
      </c>
      <c r="H128" s="1119"/>
      <c r="I128" s="1119"/>
      <c r="J128" s="1119"/>
      <c r="K128" s="1119"/>
    </row>
    <row r="129" spans="1:11" ht="14.1" customHeight="1" x14ac:dyDescent="0.25">
      <c r="A129" s="1119"/>
      <c r="B129" s="1119"/>
      <c r="C129" s="1135" t="s">
        <v>1062</v>
      </c>
      <c r="D129" s="1136">
        <v>0</v>
      </c>
      <c r="E129" s="1136">
        <v>0</v>
      </c>
      <c r="F129" s="1136">
        <v>0</v>
      </c>
      <c r="G129" s="1136">
        <v>0</v>
      </c>
      <c r="H129" s="1119"/>
      <c r="I129" s="1119"/>
      <c r="J129" s="1119"/>
      <c r="K129" s="1119"/>
    </row>
    <row r="130" spans="1:11" ht="14.1" customHeight="1" x14ac:dyDescent="0.25">
      <c r="A130" s="1119"/>
      <c r="B130" s="1119"/>
      <c r="C130" s="1135" t="s">
        <v>1048</v>
      </c>
      <c r="D130" s="1136">
        <v>0</v>
      </c>
      <c r="E130" s="1136">
        <v>0</v>
      </c>
      <c r="F130" s="1136">
        <v>0</v>
      </c>
      <c r="G130" s="1136">
        <v>0</v>
      </c>
      <c r="H130" s="1119"/>
      <c r="I130" s="1119"/>
      <c r="J130" s="1119"/>
      <c r="K130" s="1119"/>
    </row>
    <row r="131" spans="1:11" ht="14.1" customHeight="1" x14ac:dyDescent="0.25">
      <c r="A131" s="1119"/>
      <c r="B131" s="1119"/>
      <c r="C131" s="1135" t="s">
        <v>1057</v>
      </c>
      <c r="D131" s="1136">
        <v>0</v>
      </c>
      <c r="E131" s="1136">
        <v>0</v>
      </c>
      <c r="F131" s="1136">
        <v>0</v>
      </c>
      <c r="G131" s="1136">
        <v>0</v>
      </c>
      <c r="H131" s="1119"/>
      <c r="I131" s="1119"/>
      <c r="J131" s="1119"/>
      <c r="K131" s="1119"/>
    </row>
    <row r="132" spans="1:11" ht="14.1" customHeight="1" x14ac:dyDescent="0.25">
      <c r="A132" s="1119"/>
      <c r="B132" s="1119"/>
      <c r="C132" s="1135" t="s">
        <v>1058</v>
      </c>
      <c r="D132" s="1136">
        <v>0</v>
      </c>
      <c r="E132" s="1136">
        <v>0</v>
      </c>
      <c r="F132" s="1136">
        <v>0</v>
      </c>
      <c r="G132" s="1136">
        <v>0</v>
      </c>
      <c r="H132" s="1119"/>
      <c r="I132" s="1119"/>
      <c r="J132" s="1119"/>
      <c r="K132" s="1119"/>
    </row>
    <row r="133" spans="1:11" ht="14.1" customHeight="1" x14ac:dyDescent="0.25">
      <c r="A133" s="1119"/>
      <c r="B133" s="1119"/>
      <c r="C133" s="1135" t="s">
        <v>1059</v>
      </c>
      <c r="D133" s="1136">
        <v>0</v>
      </c>
      <c r="E133" s="1136">
        <v>0</v>
      </c>
      <c r="F133" s="1136">
        <v>0</v>
      </c>
      <c r="G133" s="1136">
        <v>0</v>
      </c>
      <c r="H133" s="1119"/>
      <c r="I133" s="1119"/>
      <c r="J133" s="1119"/>
      <c r="K133" s="1119"/>
    </row>
    <row r="134" spans="1:11" ht="14.1" customHeight="1" x14ac:dyDescent="0.25">
      <c r="A134" s="1119"/>
      <c r="B134" s="1119"/>
      <c r="C134" s="1135" t="s">
        <v>1060</v>
      </c>
      <c r="D134" s="1136">
        <v>0</v>
      </c>
      <c r="E134" s="1136">
        <v>0</v>
      </c>
      <c r="F134" s="1136">
        <v>0</v>
      </c>
      <c r="G134" s="1136">
        <v>0</v>
      </c>
      <c r="H134" s="1119"/>
      <c r="I134" s="1119"/>
      <c r="J134" s="1119"/>
      <c r="K134" s="1119"/>
    </row>
    <row r="135" spans="1:11" ht="14.1" customHeight="1" x14ac:dyDescent="0.25">
      <c r="A135" s="1119"/>
      <c r="B135" s="1119"/>
      <c r="C135" s="1135" t="s">
        <v>1063</v>
      </c>
      <c r="D135" s="1136">
        <v>0</v>
      </c>
      <c r="E135" s="1136">
        <v>0</v>
      </c>
      <c r="F135" s="1136">
        <v>0</v>
      </c>
      <c r="G135" s="1136">
        <v>0</v>
      </c>
      <c r="H135" s="1119"/>
      <c r="I135" s="1119"/>
      <c r="J135" s="1119"/>
      <c r="K135" s="1119"/>
    </row>
    <row r="136" spans="1:11" ht="14.1" customHeight="1" x14ac:dyDescent="0.25">
      <c r="A136" s="1119"/>
      <c r="B136" s="1119"/>
      <c r="C136" s="1135" t="s">
        <v>1064</v>
      </c>
      <c r="D136" s="1136">
        <v>0</v>
      </c>
      <c r="E136" s="1136">
        <v>0</v>
      </c>
      <c r="F136" s="1136">
        <v>0</v>
      </c>
      <c r="G136" s="1136">
        <v>0</v>
      </c>
      <c r="H136" s="1119"/>
      <c r="I136" s="1119"/>
      <c r="J136" s="1119"/>
      <c r="K136" s="1119"/>
    </row>
    <row r="137" spans="1:11" ht="14.1" customHeight="1" x14ac:dyDescent="0.25">
      <c r="A137" s="1119"/>
      <c r="B137" s="1119"/>
      <c r="C137" s="1137" t="s">
        <v>572</v>
      </c>
      <c r="D137" s="1136">
        <v>0</v>
      </c>
      <c r="E137" s="1136">
        <v>55000000</v>
      </c>
      <c r="F137" s="1136">
        <v>0</v>
      </c>
      <c r="G137" s="1136">
        <v>5500000</v>
      </c>
      <c r="H137" s="1119"/>
      <c r="I137" s="1119"/>
      <c r="J137" s="1119"/>
      <c r="K137" s="1119"/>
    </row>
    <row r="138" spans="1:11" ht="14.1" customHeight="1" x14ac:dyDescent="0.25">
      <c r="A138" s="1119"/>
      <c r="B138" s="1119"/>
      <c r="C138" s="1128" t="s">
        <v>2739</v>
      </c>
      <c r="D138" s="1256" t="s">
        <v>2575</v>
      </c>
      <c r="E138" s="1257"/>
      <c r="F138" s="1257"/>
      <c r="G138" s="1257"/>
      <c r="H138" s="1119"/>
      <c r="I138" s="1119"/>
      <c r="J138" s="1119"/>
      <c r="K138" s="1119"/>
    </row>
    <row r="139" spans="1:11" ht="14.1" customHeight="1" x14ac:dyDescent="0.25">
      <c r="A139" s="1119"/>
      <c r="B139" s="1119"/>
      <c r="C139" s="1129" t="s">
        <v>1022</v>
      </c>
      <c r="D139" s="1252" t="s">
        <v>2740</v>
      </c>
      <c r="E139" s="1253"/>
      <c r="F139" s="1253"/>
      <c r="G139" s="1253"/>
      <c r="H139" s="1119"/>
      <c r="I139" s="1119"/>
      <c r="J139" s="1119"/>
      <c r="K139" s="1119"/>
    </row>
    <row r="140" spans="1:11" ht="14.1" customHeight="1" x14ac:dyDescent="0.25">
      <c r="A140" s="1119"/>
      <c r="B140" s="1119"/>
      <c r="C140" s="1130" t="s">
        <v>1024</v>
      </c>
      <c r="D140" s="1254" t="s">
        <v>2741</v>
      </c>
      <c r="E140" s="1255"/>
      <c r="F140" s="1255"/>
      <c r="G140" s="1255"/>
      <c r="H140" s="1119"/>
      <c r="I140" s="1119"/>
      <c r="J140" s="1119"/>
      <c r="K140" s="1119"/>
    </row>
    <row r="141" spans="1:11" ht="14.1" customHeight="1" x14ac:dyDescent="0.25">
      <c r="A141" s="1119"/>
      <c r="B141" s="1119"/>
      <c r="C141" s="1130" t="s">
        <v>31</v>
      </c>
      <c r="D141" s="1254" t="s">
        <v>2742</v>
      </c>
      <c r="E141" s="1255"/>
      <c r="F141" s="1255"/>
      <c r="G141" s="1255"/>
      <c r="H141" s="1119"/>
      <c r="I141" s="1119"/>
      <c r="J141" s="1119"/>
      <c r="K141" s="1119"/>
    </row>
    <row r="142" spans="1:11" ht="15" customHeight="1" x14ac:dyDescent="0.25">
      <c r="A142" s="1119"/>
      <c r="B142" s="1119"/>
      <c r="C142" s="1131"/>
      <c r="D142" s="1132">
        <v>2024</v>
      </c>
      <c r="E142" s="1132">
        <v>2025</v>
      </c>
      <c r="F142" s="1132">
        <v>2026</v>
      </c>
      <c r="G142" s="1132">
        <v>2027</v>
      </c>
      <c r="H142" s="1119"/>
      <c r="I142" s="1119"/>
      <c r="J142" s="1119"/>
      <c r="K142" s="1119"/>
    </row>
    <row r="143" spans="1:11" ht="15" customHeight="1" x14ac:dyDescent="0.25">
      <c r="A143" s="1119"/>
      <c r="B143" s="1119"/>
      <c r="C143" s="1133"/>
      <c r="D143" s="1134" t="s">
        <v>13</v>
      </c>
      <c r="E143" s="1134" t="s">
        <v>14</v>
      </c>
      <c r="F143" s="1134" t="s">
        <v>14</v>
      </c>
      <c r="G143" s="1134" t="s">
        <v>14</v>
      </c>
      <c r="H143" s="1119"/>
      <c r="I143" s="1119"/>
      <c r="J143" s="1119"/>
      <c r="K143" s="1119"/>
    </row>
    <row r="144" spans="1:11" ht="14.1" customHeight="1" x14ac:dyDescent="0.25">
      <c r="A144" s="1119"/>
      <c r="B144" s="1119"/>
      <c r="C144" s="1123" t="s">
        <v>33</v>
      </c>
      <c r="D144" s="1127" t="s">
        <v>1230</v>
      </c>
      <c r="E144" s="1127" t="s">
        <v>1230</v>
      </c>
      <c r="F144" s="1127" t="s">
        <v>1039</v>
      </c>
      <c r="G144" s="1127" t="s">
        <v>1230</v>
      </c>
      <c r="H144" s="1119"/>
      <c r="I144" s="1119"/>
      <c r="J144" s="1119"/>
      <c r="K144" s="1119"/>
    </row>
    <row r="145" spans="1:11" ht="14.1" customHeight="1" x14ac:dyDescent="0.25">
      <c r="A145" s="1119"/>
      <c r="B145" s="1119"/>
      <c r="C145" s="1123" t="s">
        <v>1029</v>
      </c>
      <c r="D145" s="1127" t="s">
        <v>1841</v>
      </c>
      <c r="E145" s="1127" t="s">
        <v>1841</v>
      </c>
      <c r="F145" s="1127" t="s">
        <v>1039</v>
      </c>
      <c r="G145" s="1127" t="s">
        <v>1841</v>
      </c>
      <c r="H145" s="1119"/>
      <c r="I145" s="1119"/>
      <c r="J145" s="1119"/>
      <c r="K145" s="1119"/>
    </row>
    <row r="146" spans="1:11" ht="14.1" customHeight="1" x14ac:dyDescent="0.25">
      <c r="A146" s="1119"/>
      <c r="B146" s="1119"/>
      <c r="C146" s="1123" t="s">
        <v>1032</v>
      </c>
      <c r="D146" s="1127" t="s">
        <v>1260</v>
      </c>
      <c r="E146" s="1127" t="s">
        <v>1260</v>
      </c>
      <c r="F146" s="1127" t="s">
        <v>1039</v>
      </c>
      <c r="G146" s="1127" t="s">
        <v>1260</v>
      </c>
      <c r="H146" s="1119"/>
      <c r="I146" s="1119"/>
      <c r="J146" s="1119"/>
      <c r="K146" s="1119"/>
    </row>
    <row r="147" spans="1:11" ht="14.1" customHeight="1" x14ac:dyDescent="0.25">
      <c r="A147" s="1119"/>
      <c r="B147" s="1119"/>
      <c r="C147" s="1123" t="s">
        <v>1037</v>
      </c>
      <c r="D147" s="1127" t="s">
        <v>1038</v>
      </c>
      <c r="E147" s="1127" t="s">
        <v>1039</v>
      </c>
      <c r="F147" s="1127" t="s">
        <v>1083</v>
      </c>
      <c r="G147" s="1127" t="s">
        <v>1038</v>
      </c>
      <c r="H147" s="1119"/>
      <c r="I147" s="1119"/>
      <c r="J147" s="1119"/>
      <c r="K147" s="1119"/>
    </row>
    <row r="148" spans="1:11" ht="14.1" customHeight="1" x14ac:dyDescent="0.25">
      <c r="A148" s="1119"/>
      <c r="B148" s="1119"/>
      <c r="C148" s="1123" t="s">
        <v>1042</v>
      </c>
      <c r="D148" s="1127" t="s">
        <v>1038</v>
      </c>
      <c r="E148" s="1127" t="s">
        <v>1039</v>
      </c>
      <c r="F148" s="1127" t="s">
        <v>1083</v>
      </c>
      <c r="G148" s="1127" t="s">
        <v>1038</v>
      </c>
      <c r="H148" s="1119"/>
      <c r="I148" s="1119"/>
      <c r="J148" s="1119"/>
      <c r="K148" s="1119"/>
    </row>
    <row r="149" spans="1:11" ht="14.1" customHeight="1" x14ac:dyDescent="0.25">
      <c r="A149" s="1119"/>
      <c r="B149" s="1119"/>
      <c r="C149" s="1123" t="s">
        <v>39</v>
      </c>
      <c r="D149" s="1127" t="s">
        <v>1038</v>
      </c>
      <c r="E149" s="1127" t="s">
        <v>1039</v>
      </c>
      <c r="F149" s="1127" t="s">
        <v>1083</v>
      </c>
      <c r="G149" s="1127" t="s">
        <v>1038</v>
      </c>
      <c r="H149" s="1119"/>
      <c r="I149" s="1119"/>
      <c r="J149" s="1119"/>
      <c r="K149" s="1119"/>
    </row>
    <row r="150" spans="1:11" ht="14.1" customHeight="1" x14ac:dyDescent="0.25">
      <c r="A150" s="1119"/>
      <c r="B150" s="1119"/>
      <c r="C150" s="1250" t="s">
        <v>1046</v>
      </c>
      <c r="D150" s="1251"/>
      <c r="E150" s="1251"/>
      <c r="F150" s="1251"/>
      <c r="G150" s="1251"/>
      <c r="H150" s="1119"/>
      <c r="I150" s="1119"/>
      <c r="J150" s="1119"/>
      <c r="K150" s="1119"/>
    </row>
    <row r="151" spans="1:11" ht="14.1" customHeight="1" x14ac:dyDescent="0.25">
      <c r="A151" s="1119"/>
      <c r="B151" s="1119"/>
      <c r="C151" s="1131"/>
      <c r="D151" s="1132">
        <v>2024</v>
      </c>
      <c r="E151" s="1132">
        <v>2025</v>
      </c>
      <c r="F151" s="1132">
        <v>2026</v>
      </c>
      <c r="G151" s="1132">
        <v>2027</v>
      </c>
      <c r="H151" s="1119"/>
      <c r="I151" s="1119"/>
      <c r="J151" s="1119"/>
      <c r="K151" s="1119"/>
    </row>
    <row r="152" spans="1:11" ht="14.1" customHeight="1" x14ac:dyDescent="0.25">
      <c r="A152" s="1119"/>
      <c r="B152" s="1119"/>
      <c r="C152" s="1133"/>
      <c r="D152" s="1134" t="s">
        <v>13</v>
      </c>
      <c r="E152" s="1134" t="s">
        <v>14</v>
      </c>
      <c r="F152" s="1134" t="s">
        <v>14</v>
      </c>
      <c r="G152" s="1134" t="s">
        <v>14</v>
      </c>
      <c r="H152" s="1119"/>
      <c r="I152" s="1119"/>
      <c r="J152" s="1119"/>
      <c r="K152" s="1119"/>
    </row>
    <row r="153" spans="1:11" ht="14.1" customHeight="1" x14ac:dyDescent="0.25">
      <c r="A153" s="1119"/>
      <c r="B153" s="1119"/>
      <c r="C153" s="1135" t="s">
        <v>1047</v>
      </c>
      <c r="D153" s="1136">
        <v>0</v>
      </c>
      <c r="E153" s="1136">
        <v>0</v>
      </c>
      <c r="F153" s="1136">
        <v>0</v>
      </c>
      <c r="G153" s="1136">
        <v>0</v>
      </c>
      <c r="H153" s="1119"/>
      <c r="I153" s="1119"/>
      <c r="J153" s="1119"/>
      <c r="K153" s="1119"/>
    </row>
    <row r="154" spans="1:11" ht="14.1" customHeight="1" x14ac:dyDescent="0.25">
      <c r="A154" s="1119"/>
      <c r="B154" s="1119"/>
      <c r="C154" s="1135" t="s">
        <v>1048</v>
      </c>
      <c r="D154" s="1136">
        <v>0</v>
      </c>
      <c r="E154" s="1136">
        <v>0</v>
      </c>
      <c r="F154" s="1136">
        <v>0</v>
      </c>
      <c r="G154" s="1136">
        <v>0</v>
      </c>
      <c r="H154" s="1119"/>
      <c r="I154" s="1119"/>
      <c r="J154" s="1119"/>
      <c r="K154" s="1119"/>
    </row>
    <row r="155" spans="1:11" ht="14.1" customHeight="1" x14ac:dyDescent="0.25">
      <c r="A155" s="1119"/>
      <c r="B155" s="1119"/>
      <c r="C155" s="1135" t="s">
        <v>1049</v>
      </c>
      <c r="D155" s="1136">
        <v>0</v>
      </c>
      <c r="E155" s="1136">
        <v>0</v>
      </c>
      <c r="F155" s="1136">
        <v>0</v>
      </c>
      <c r="G155" s="1136">
        <v>0</v>
      </c>
      <c r="H155" s="1119"/>
      <c r="I155" s="1119"/>
      <c r="J155" s="1119"/>
      <c r="K155" s="1119"/>
    </row>
    <row r="156" spans="1:11" ht="14.1" customHeight="1" x14ac:dyDescent="0.25">
      <c r="A156" s="1119"/>
      <c r="B156" s="1119"/>
      <c r="C156" s="1135" t="s">
        <v>1050</v>
      </c>
      <c r="D156" s="1136">
        <v>0</v>
      </c>
      <c r="E156" s="1136">
        <v>0</v>
      </c>
      <c r="F156" s="1136">
        <v>0</v>
      </c>
      <c r="G156" s="1136">
        <v>0</v>
      </c>
      <c r="H156" s="1119"/>
      <c r="I156" s="1119"/>
      <c r="J156" s="1119"/>
      <c r="K156" s="1119"/>
    </row>
    <row r="157" spans="1:11" ht="14.1" customHeight="1" x14ac:dyDescent="0.25">
      <c r="A157" s="1119"/>
      <c r="B157" s="1119"/>
      <c r="C157" s="1135" t="s">
        <v>1048</v>
      </c>
      <c r="D157" s="1136">
        <v>0</v>
      </c>
      <c r="E157" s="1136">
        <v>0</v>
      </c>
      <c r="F157" s="1136">
        <v>0</v>
      </c>
      <c r="G157" s="1136">
        <v>0</v>
      </c>
      <c r="H157" s="1119"/>
      <c r="I157" s="1119"/>
      <c r="J157" s="1119"/>
      <c r="K157" s="1119"/>
    </row>
    <row r="158" spans="1:11" ht="14.1" customHeight="1" x14ac:dyDescent="0.25">
      <c r="A158" s="1119"/>
      <c r="B158" s="1119"/>
      <c r="C158" s="1135" t="s">
        <v>1049</v>
      </c>
      <c r="D158" s="1136">
        <v>0</v>
      </c>
      <c r="E158" s="1136">
        <v>0</v>
      </c>
      <c r="F158" s="1136">
        <v>0</v>
      </c>
      <c r="G158" s="1136">
        <v>0</v>
      </c>
      <c r="H158" s="1119"/>
      <c r="I158" s="1119"/>
      <c r="J158" s="1119"/>
      <c r="K158" s="1119"/>
    </row>
    <row r="159" spans="1:11" ht="14.1" customHeight="1" x14ac:dyDescent="0.25">
      <c r="A159" s="1119"/>
      <c r="B159" s="1119"/>
      <c r="C159" s="1135" t="s">
        <v>1051</v>
      </c>
      <c r="D159" s="1136">
        <v>0</v>
      </c>
      <c r="E159" s="1136">
        <v>0</v>
      </c>
      <c r="F159" s="1136">
        <v>0</v>
      </c>
      <c r="G159" s="1136">
        <v>0</v>
      </c>
      <c r="H159" s="1119"/>
      <c r="I159" s="1119"/>
      <c r="J159" s="1119"/>
      <c r="K159" s="1119"/>
    </row>
    <row r="160" spans="1:11" ht="14.1" customHeight="1" x14ac:dyDescent="0.25">
      <c r="A160" s="1119"/>
      <c r="B160" s="1119"/>
      <c r="C160" s="1135" t="s">
        <v>1048</v>
      </c>
      <c r="D160" s="1136">
        <v>0</v>
      </c>
      <c r="E160" s="1136">
        <v>0</v>
      </c>
      <c r="F160" s="1136">
        <v>0</v>
      </c>
      <c r="G160" s="1136">
        <v>0</v>
      </c>
      <c r="H160" s="1119"/>
      <c r="I160" s="1119"/>
      <c r="J160" s="1119"/>
      <c r="K160" s="1119"/>
    </row>
    <row r="161" spans="1:11" ht="14.1" customHeight="1" x14ac:dyDescent="0.25">
      <c r="A161" s="1119"/>
      <c r="B161" s="1119"/>
      <c r="C161" s="1135" t="s">
        <v>1049</v>
      </c>
      <c r="D161" s="1136">
        <v>0</v>
      </c>
      <c r="E161" s="1136">
        <v>0</v>
      </c>
      <c r="F161" s="1136">
        <v>0</v>
      </c>
      <c r="G161" s="1136">
        <v>0</v>
      </c>
      <c r="H161" s="1119"/>
      <c r="I161" s="1119"/>
      <c r="J161" s="1119"/>
      <c r="K161" s="1119"/>
    </row>
    <row r="162" spans="1:11" ht="14.1" customHeight="1" x14ac:dyDescent="0.25">
      <c r="A162" s="1119"/>
      <c r="B162" s="1119"/>
      <c r="C162" s="1135" t="s">
        <v>1052</v>
      </c>
      <c r="D162" s="1136">
        <v>0</v>
      </c>
      <c r="E162" s="1136">
        <v>0</v>
      </c>
      <c r="F162" s="1136">
        <v>0</v>
      </c>
      <c r="G162" s="1136">
        <v>0</v>
      </c>
      <c r="H162" s="1119"/>
      <c r="I162" s="1119"/>
      <c r="J162" s="1119"/>
      <c r="K162" s="1119"/>
    </row>
    <row r="163" spans="1:11" ht="14.1" customHeight="1" x14ac:dyDescent="0.25">
      <c r="A163" s="1119"/>
      <c r="B163" s="1119"/>
      <c r="C163" s="1135" t="s">
        <v>1048</v>
      </c>
      <c r="D163" s="1136">
        <v>0</v>
      </c>
      <c r="E163" s="1136">
        <v>0</v>
      </c>
      <c r="F163" s="1136">
        <v>0</v>
      </c>
      <c r="G163" s="1136">
        <v>0</v>
      </c>
      <c r="H163" s="1119"/>
      <c r="I163" s="1119"/>
      <c r="J163" s="1119"/>
      <c r="K163" s="1119"/>
    </row>
    <row r="164" spans="1:11" ht="14.1" customHeight="1" x14ac:dyDescent="0.25">
      <c r="A164" s="1119"/>
      <c r="B164" s="1119"/>
      <c r="C164" s="1135" t="s">
        <v>1049</v>
      </c>
      <c r="D164" s="1136">
        <v>0</v>
      </c>
      <c r="E164" s="1136">
        <v>0</v>
      </c>
      <c r="F164" s="1136">
        <v>0</v>
      </c>
      <c r="G164" s="1136">
        <v>0</v>
      </c>
      <c r="H164" s="1119"/>
      <c r="I164" s="1119"/>
      <c r="J164" s="1119"/>
      <c r="K164" s="1119"/>
    </row>
    <row r="165" spans="1:11" ht="14.1" customHeight="1" x14ac:dyDescent="0.25">
      <c r="A165" s="1119"/>
      <c r="B165" s="1119"/>
      <c r="C165" s="1135" t="s">
        <v>1053</v>
      </c>
      <c r="D165" s="1136">
        <v>0</v>
      </c>
      <c r="E165" s="1136">
        <v>0</v>
      </c>
      <c r="F165" s="1136">
        <v>0</v>
      </c>
      <c r="G165" s="1136">
        <v>0</v>
      </c>
      <c r="H165" s="1119"/>
      <c r="I165" s="1119"/>
      <c r="J165" s="1119"/>
      <c r="K165" s="1119"/>
    </row>
    <row r="166" spans="1:11" ht="14.1" customHeight="1" x14ac:dyDescent="0.25">
      <c r="A166" s="1119"/>
      <c r="B166" s="1119"/>
      <c r="C166" s="1135" t="s">
        <v>1048</v>
      </c>
      <c r="D166" s="1136">
        <v>0</v>
      </c>
      <c r="E166" s="1136">
        <v>0</v>
      </c>
      <c r="F166" s="1136">
        <v>0</v>
      </c>
      <c r="G166" s="1136">
        <v>0</v>
      </c>
      <c r="H166" s="1119"/>
      <c r="I166" s="1119"/>
      <c r="J166" s="1119"/>
      <c r="K166" s="1119"/>
    </row>
    <row r="167" spans="1:11" ht="14.1" customHeight="1" x14ac:dyDescent="0.25">
      <c r="A167" s="1119"/>
      <c r="B167" s="1119"/>
      <c r="C167" s="1135" t="s">
        <v>1049</v>
      </c>
      <c r="D167" s="1136">
        <v>0</v>
      </c>
      <c r="E167" s="1136">
        <v>0</v>
      </c>
      <c r="F167" s="1136">
        <v>0</v>
      </c>
      <c r="G167" s="1136">
        <v>0</v>
      </c>
      <c r="H167" s="1119"/>
      <c r="I167" s="1119"/>
      <c r="J167" s="1119"/>
      <c r="K167" s="1119"/>
    </row>
    <row r="168" spans="1:11" ht="14.1" customHeight="1" x14ac:dyDescent="0.25">
      <c r="A168" s="1119"/>
      <c r="B168" s="1119"/>
      <c r="C168" s="1135" t="s">
        <v>1054</v>
      </c>
      <c r="D168" s="1136">
        <v>0</v>
      </c>
      <c r="E168" s="1136">
        <v>0</v>
      </c>
      <c r="F168" s="1136">
        <v>0</v>
      </c>
      <c r="G168" s="1136">
        <v>0</v>
      </c>
      <c r="H168" s="1119"/>
      <c r="I168" s="1119"/>
      <c r="J168" s="1119"/>
      <c r="K168" s="1119"/>
    </row>
    <row r="169" spans="1:11" ht="14.1" customHeight="1" x14ac:dyDescent="0.25">
      <c r="A169" s="1119"/>
      <c r="B169" s="1119"/>
      <c r="C169" s="1135" t="s">
        <v>1048</v>
      </c>
      <c r="D169" s="1136">
        <v>0</v>
      </c>
      <c r="E169" s="1136">
        <v>0</v>
      </c>
      <c r="F169" s="1136">
        <v>0</v>
      </c>
      <c r="G169" s="1136">
        <v>0</v>
      </c>
      <c r="H169" s="1119"/>
      <c r="I169" s="1119"/>
      <c r="J169" s="1119"/>
      <c r="K169" s="1119"/>
    </row>
    <row r="170" spans="1:11" ht="14.1" customHeight="1" x14ac:dyDescent="0.25">
      <c r="A170" s="1119"/>
      <c r="B170" s="1119"/>
      <c r="C170" s="1135" t="s">
        <v>1049</v>
      </c>
      <c r="D170" s="1136">
        <v>0</v>
      </c>
      <c r="E170" s="1136">
        <v>0</v>
      </c>
      <c r="F170" s="1136">
        <v>0</v>
      </c>
      <c r="G170" s="1136">
        <v>0</v>
      </c>
      <c r="H170" s="1119"/>
      <c r="I170" s="1119"/>
      <c r="J170" s="1119"/>
      <c r="K170" s="1119"/>
    </row>
    <row r="171" spans="1:11" ht="14.1" customHeight="1" x14ac:dyDescent="0.25">
      <c r="A171" s="1119"/>
      <c r="B171" s="1119"/>
      <c r="C171" s="1135" t="s">
        <v>1055</v>
      </c>
      <c r="D171" s="1136">
        <v>0</v>
      </c>
      <c r="E171" s="1136">
        <v>0</v>
      </c>
      <c r="F171" s="1136">
        <v>0</v>
      </c>
      <c r="G171" s="1136">
        <v>0</v>
      </c>
      <c r="H171" s="1119"/>
      <c r="I171" s="1119"/>
      <c r="J171" s="1119"/>
      <c r="K171" s="1119"/>
    </row>
    <row r="172" spans="1:11" ht="14.1" customHeight="1" x14ac:dyDescent="0.25">
      <c r="A172" s="1119"/>
      <c r="B172" s="1119"/>
      <c r="C172" s="1135" t="s">
        <v>1048</v>
      </c>
      <c r="D172" s="1136">
        <v>0</v>
      </c>
      <c r="E172" s="1136">
        <v>0</v>
      </c>
      <c r="F172" s="1136">
        <v>0</v>
      </c>
      <c r="G172" s="1136">
        <v>0</v>
      </c>
      <c r="H172" s="1119"/>
      <c r="I172" s="1119"/>
      <c r="J172" s="1119"/>
      <c r="K172" s="1119"/>
    </row>
    <row r="173" spans="1:11" ht="14.1" customHeight="1" x14ac:dyDescent="0.25">
      <c r="A173" s="1119"/>
      <c r="B173" s="1119"/>
      <c r="C173" s="1135" t="s">
        <v>1049</v>
      </c>
      <c r="D173" s="1136">
        <v>0</v>
      </c>
      <c r="E173" s="1136">
        <v>0</v>
      </c>
      <c r="F173" s="1136">
        <v>0</v>
      </c>
      <c r="G173" s="1136">
        <v>0</v>
      </c>
      <c r="H173" s="1119"/>
      <c r="I173" s="1119"/>
      <c r="J173" s="1119"/>
      <c r="K173" s="1119"/>
    </row>
    <row r="174" spans="1:11" ht="14.1" customHeight="1" x14ac:dyDescent="0.25">
      <c r="A174" s="1119"/>
      <c r="B174" s="1119"/>
      <c r="C174" s="1135" t="s">
        <v>1056</v>
      </c>
      <c r="D174" s="1136">
        <v>0</v>
      </c>
      <c r="E174" s="1136">
        <v>0</v>
      </c>
      <c r="F174" s="1136">
        <v>0</v>
      </c>
      <c r="G174" s="1136">
        <v>0</v>
      </c>
      <c r="H174" s="1119"/>
      <c r="I174" s="1119"/>
      <c r="J174" s="1119"/>
      <c r="K174" s="1119"/>
    </row>
    <row r="175" spans="1:11" ht="14.1" customHeight="1" x14ac:dyDescent="0.25">
      <c r="A175" s="1119"/>
      <c r="B175" s="1119"/>
      <c r="C175" s="1135" t="s">
        <v>1048</v>
      </c>
      <c r="D175" s="1136">
        <v>0</v>
      </c>
      <c r="E175" s="1136">
        <v>0</v>
      </c>
      <c r="F175" s="1136">
        <v>0</v>
      </c>
      <c r="G175" s="1136">
        <v>0</v>
      </c>
      <c r="H175" s="1119"/>
      <c r="I175" s="1119"/>
      <c r="J175" s="1119"/>
      <c r="K175" s="1119"/>
    </row>
    <row r="176" spans="1:11" ht="14.1" customHeight="1" x14ac:dyDescent="0.25">
      <c r="A176" s="1119"/>
      <c r="B176" s="1119"/>
      <c r="C176" s="1135" t="s">
        <v>1057</v>
      </c>
      <c r="D176" s="1136">
        <v>0</v>
      </c>
      <c r="E176" s="1136">
        <v>0</v>
      </c>
      <c r="F176" s="1136">
        <v>0</v>
      </c>
      <c r="G176" s="1136">
        <v>0</v>
      </c>
      <c r="H176" s="1119"/>
      <c r="I176" s="1119"/>
      <c r="J176" s="1119"/>
      <c r="K176" s="1119"/>
    </row>
    <row r="177" spans="1:11" ht="14.1" customHeight="1" x14ac:dyDescent="0.25">
      <c r="A177" s="1119"/>
      <c r="B177" s="1119"/>
      <c r="C177" s="1135" t="s">
        <v>1058</v>
      </c>
      <c r="D177" s="1136">
        <v>0</v>
      </c>
      <c r="E177" s="1136">
        <v>0</v>
      </c>
      <c r="F177" s="1136">
        <v>0</v>
      </c>
      <c r="G177" s="1136">
        <v>0</v>
      </c>
      <c r="H177" s="1119"/>
      <c r="I177" s="1119"/>
      <c r="J177" s="1119"/>
      <c r="K177" s="1119"/>
    </row>
    <row r="178" spans="1:11" ht="14.1" customHeight="1" x14ac:dyDescent="0.25">
      <c r="A178" s="1119"/>
      <c r="B178" s="1119"/>
      <c r="C178" s="1135" t="s">
        <v>1059</v>
      </c>
      <c r="D178" s="1136">
        <v>0</v>
      </c>
      <c r="E178" s="1136">
        <v>0</v>
      </c>
      <c r="F178" s="1136">
        <v>0</v>
      </c>
      <c r="G178" s="1136">
        <v>0</v>
      </c>
      <c r="H178" s="1119"/>
      <c r="I178" s="1119"/>
      <c r="J178" s="1119"/>
      <c r="K178" s="1119"/>
    </row>
    <row r="179" spans="1:11" ht="14.1" customHeight="1" x14ac:dyDescent="0.25">
      <c r="A179" s="1119"/>
      <c r="B179" s="1119"/>
      <c r="C179" s="1135" t="s">
        <v>1060</v>
      </c>
      <c r="D179" s="1136">
        <v>0</v>
      </c>
      <c r="E179" s="1136">
        <v>0</v>
      </c>
      <c r="F179" s="1136">
        <v>0</v>
      </c>
      <c r="G179" s="1136">
        <v>0</v>
      </c>
      <c r="H179" s="1119"/>
      <c r="I179" s="1119"/>
      <c r="J179" s="1119"/>
      <c r="K179" s="1119"/>
    </row>
    <row r="180" spans="1:11" ht="14.1" customHeight="1" x14ac:dyDescent="0.25">
      <c r="A180" s="1119"/>
      <c r="B180" s="1119"/>
      <c r="C180" s="1135" t="s">
        <v>1061</v>
      </c>
      <c r="D180" s="1136">
        <v>0</v>
      </c>
      <c r="E180" s="1136">
        <v>30000000</v>
      </c>
      <c r="F180" s="1136">
        <v>0</v>
      </c>
      <c r="G180" s="1136">
        <v>30000000</v>
      </c>
      <c r="H180" s="1119"/>
      <c r="I180" s="1119"/>
      <c r="J180" s="1119"/>
      <c r="K180" s="1119"/>
    </row>
    <row r="181" spans="1:11" ht="14.1" customHeight="1" x14ac:dyDescent="0.25">
      <c r="A181" s="1119"/>
      <c r="B181" s="1119"/>
      <c r="C181" s="1135" t="s">
        <v>1048</v>
      </c>
      <c r="D181" s="1136">
        <v>0</v>
      </c>
      <c r="E181" s="1136">
        <v>30000000</v>
      </c>
      <c r="F181" s="1136">
        <v>0</v>
      </c>
      <c r="G181" s="1136">
        <v>30000000</v>
      </c>
      <c r="H181" s="1119"/>
      <c r="I181" s="1119"/>
      <c r="J181" s="1119"/>
      <c r="K181" s="1119"/>
    </row>
    <row r="182" spans="1:11" ht="14.1" customHeight="1" x14ac:dyDescent="0.25">
      <c r="A182" s="1119"/>
      <c r="B182" s="1119"/>
      <c r="C182" s="1135" t="s">
        <v>1057</v>
      </c>
      <c r="D182" s="1136">
        <v>0</v>
      </c>
      <c r="E182" s="1136">
        <v>0</v>
      </c>
      <c r="F182" s="1136">
        <v>0</v>
      </c>
      <c r="G182" s="1136">
        <v>0</v>
      </c>
      <c r="H182" s="1119"/>
      <c r="I182" s="1119"/>
      <c r="J182" s="1119"/>
      <c r="K182" s="1119"/>
    </row>
    <row r="183" spans="1:11" ht="14.1" customHeight="1" x14ac:dyDescent="0.25">
      <c r="A183" s="1119"/>
      <c r="B183" s="1119"/>
      <c r="C183" s="1135" t="s">
        <v>1058</v>
      </c>
      <c r="D183" s="1136">
        <v>0</v>
      </c>
      <c r="E183" s="1136">
        <v>0</v>
      </c>
      <c r="F183" s="1136">
        <v>0</v>
      </c>
      <c r="G183" s="1136">
        <v>0</v>
      </c>
      <c r="H183" s="1119"/>
      <c r="I183" s="1119"/>
      <c r="J183" s="1119"/>
      <c r="K183" s="1119"/>
    </row>
    <row r="184" spans="1:11" ht="14.1" customHeight="1" x14ac:dyDescent="0.25">
      <c r="A184" s="1119"/>
      <c r="B184" s="1119"/>
      <c r="C184" s="1135" t="s">
        <v>1059</v>
      </c>
      <c r="D184" s="1136">
        <v>0</v>
      </c>
      <c r="E184" s="1136">
        <v>0</v>
      </c>
      <c r="F184" s="1136">
        <v>0</v>
      </c>
      <c r="G184" s="1136">
        <v>0</v>
      </c>
      <c r="H184" s="1119"/>
      <c r="I184" s="1119"/>
      <c r="J184" s="1119"/>
      <c r="K184" s="1119"/>
    </row>
    <row r="185" spans="1:11" ht="14.1" customHeight="1" x14ac:dyDescent="0.25">
      <c r="A185" s="1119"/>
      <c r="B185" s="1119"/>
      <c r="C185" s="1135" t="s">
        <v>1060</v>
      </c>
      <c r="D185" s="1136">
        <v>0</v>
      </c>
      <c r="E185" s="1136">
        <v>0</v>
      </c>
      <c r="F185" s="1136">
        <v>0</v>
      </c>
      <c r="G185" s="1136">
        <v>0</v>
      </c>
      <c r="H185" s="1119"/>
      <c r="I185" s="1119"/>
      <c r="J185" s="1119"/>
      <c r="K185" s="1119"/>
    </row>
    <row r="186" spans="1:11" ht="14.1" customHeight="1" x14ac:dyDescent="0.25">
      <c r="A186" s="1119"/>
      <c r="B186" s="1119"/>
      <c r="C186" s="1135" t="s">
        <v>1062</v>
      </c>
      <c r="D186" s="1136">
        <v>0</v>
      </c>
      <c r="E186" s="1136">
        <v>0</v>
      </c>
      <c r="F186" s="1136">
        <v>0</v>
      </c>
      <c r="G186" s="1136">
        <v>0</v>
      </c>
      <c r="H186" s="1119"/>
      <c r="I186" s="1119"/>
      <c r="J186" s="1119"/>
      <c r="K186" s="1119"/>
    </row>
    <row r="187" spans="1:11" ht="14.1" customHeight="1" x14ac:dyDescent="0.25">
      <c r="A187" s="1119"/>
      <c r="B187" s="1119"/>
      <c r="C187" s="1135" t="s">
        <v>1048</v>
      </c>
      <c r="D187" s="1136">
        <v>0</v>
      </c>
      <c r="E187" s="1136">
        <v>0</v>
      </c>
      <c r="F187" s="1136">
        <v>0</v>
      </c>
      <c r="G187" s="1136">
        <v>0</v>
      </c>
      <c r="H187" s="1119"/>
      <c r="I187" s="1119"/>
      <c r="J187" s="1119"/>
      <c r="K187" s="1119"/>
    </row>
    <row r="188" spans="1:11" ht="14.1" customHeight="1" x14ac:dyDescent="0.25">
      <c r="A188" s="1119"/>
      <c r="B188" s="1119"/>
      <c r="C188" s="1135" t="s">
        <v>1057</v>
      </c>
      <c r="D188" s="1136">
        <v>0</v>
      </c>
      <c r="E188" s="1136">
        <v>0</v>
      </c>
      <c r="F188" s="1136">
        <v>0</v>
      </c>
      <c r="G188" s="1136">
        <v>0</v>
      </c>
      <c r="H188" s="1119"/>
      <c r="I188" s="1119"/>
      <c r="J188" s="1119"/>
      <c r="K188" s="1119"/>
    </row>
    <row r="189" spans="1:11" ht="14.1" customHeight="1" x14ac:dyDescent="0.25">
      <c r="A189" s="1119"/>
      <c r="B189" s="1119"/>
      <c r="C189" s="1135" t="s">
        <v>1058</v>
      </c>
      <c r="D189" s="1136">
        <v>0</v>
      </c>
      <c r="E189" s="1136">
        <v>0</v>
      </c>
      <c r="F189" s="1136">
        <v>0</v>
      </c>
      <c r="G189" s="1136">
        <v>0</v>
      </c>
      <c r="H189" s="1119"/>
      <c r="I189" s="1119"/>
      <c r="J189" s="1119"/>
      <c r="K189" s="1119"/>
    </row>
    <row r="190" spans="1:11" ht="14.1" customHeight="1" x14ac:dyDescent="0.25">
      <c r="A190" s="1119"/>
      <c r="B190" s="1119"/>
      <c r="C190" s="1135" t="s">
        <v>1059</v>
      </c>
      <c r="D190" s="1136">
        <v>0</v>
      </c>
      <c r="E190" s="1136">
        <v>0</v>
      </c>
      <c r="F190" s="1136">
        <v>0</v>
      </c>
      <c r="G190" s="1136">
        <v>0</v>
      </c>
      <c r="H190" s="1119"/>
      <c r="I190" s="1119"/>
      <c r="J190" s="1119"/>
      <c r="K190" s="1119"/>
    </row>
    <row r="191" spans="1:11" ht="14.1" customHeight="1" x14ac:dyDescent="0.25">
      <c r="A191" s="1119"/>
      <c r="B191" s="1119"/>
      <c r="C191" s="1135" t="s">
        <v>1060</v>
      </c>
      <c r="D191" s="1136">
        <v>0</v>
      </c>
      <c r="E191" s="1136">
        <v>0</v>
      </c>
      <c r="F191" s="1136">
        <v>0</v>
      </c>
      <c r="G191" s="1136">
        <v>0</v>
      </c>
      <c r="H191" s="1119"/>
      <c r="I191" s="1119"/>
      <c r="J191" s="1119"/>
      <c r="K191" s="1119"/>
    </row>
    <row r="192" spans="1:11" ht="14.1" customHeight="1" x14ac:dyDescent="0.25">
      <c r="A192" s="1119"/>
      <c r="B192" s="1119"/>
      <c r="C192" s="1135" t="s">
        <v>1063</v>
      </c>
      <c r="D192" s="1136">
        <v>0</v>
      </c>
      <c r="E192" s="1136">
        <v>0</v>
      </c>
      <c r="F192" s="1136">
        <v>0</v>
      </c>
      <c r="G192" s="1136">
        <v>0</v>
      </c>
      <c r="H192" s="1119"/>
      <c r="I192" s="1119"/>
      <c r="J192" s="1119"/>
      <c r="K192" s="1119"/>
    </row>
    <row r="193" spans="1:11" ht="14.1" customHeight="1" x14ac:dyDescent="0.25">
      <c r="A193" s="1119"/>
      <c r="B193" s="1119"/>
      <c r="C193" s="1135" t="s">
        <v>1064</v>
      </c>
      <c r="D193" s="1136">
        <v>0</v>
      </c>
      <c r="E193" s="1136">
        <v>0</v>
      </c>
      <c r="F193" s="1136">
        <v>0</v>
      </c>
      <c r="G193" s="1136">
        <v>0</v>
      </c>
      <c r="H193" s="1119"/>
      <c r="I193" s="1119"/>
      <c r="J193" s="1119"/>
      <c r="K193" s="1119"/>
    </row>
    <row r="194" spans="1:11" ht="14.1" customHeight="1" x14ac:dyDescent="0.25">
      <c r="A194" s="1119"/>
      <c r="B194" s="1119"/>
      <c r="C194" s="1137" t="s">
        <v>572</v>
      </c>
      <c r="D194" s="1136">
        <v>0</v>
      </c>
      <c r="E194" s="1136">
        <v>30000000</v>
      </c>
      <c r="F194" s="1136">
        <v>0</v>
      </c>
      <c r="G194" s="1136">
        <v>30000000</v>
      </c>
      <c r="H194" s="1119"/>
      <c r="I194" s="1119"/>
      <c r="J194" s="1119"/>
      <c r="K194" s="1119"/>
    </row>
    <row r="195" spans="1:11" ht="14.1" customHeight="1" x14ac:dyDescent="0.25">
      <c r="A195" s="1119"/>
      <c r="B195" s="1119"/>
      <c r="C195" s="1128" t="s">
        <v>2743</v>
      </c>
      <c r="D195" s="1256" t="s">
        <v>2744</v>
      </c>
      <c r="E195" s="1257"/>
      <c r="F195" s="1257"/>
      <c r="G195" s="1257"/>
      <c r="H195" s="1119"/>
      <c r="I195" s="1119"/>
      <c r="J195" s="1119"/>
      <c r="K195" s="1119"/>
    </row>
    <row r="196" spans="1:11" ht="14.1" customHeight="1" x14ac:dyDescent="0.25">
      <c r="A196" s="1119"/>
      <c r="B196" s="1119"/>
      <c r="C196" s="1129" t="s">
        <v>1022</v>
      </c>
      <c r="D196" s="1252" t="s">
        <v>2745</v>
      </c>
      <c r="E196" s="1253"/>
      <c r="F196" s="1253"/>
      <c r="G196" s="1253"/>
      <c r="H196" s="1119"/>
      <c r="I196" s="1119"/>
      <c r="J196" s="1119"/>
      <c r="K196" s="1119"/>
    </row>
    <row r="197" spans="1:11" ht="14.1" customHeight="1" x14ac:dyDescent="0.25">
      <c r="A197" s="1119"/>
      <c r="B197" s="1119"/>
      <c r="C197" s="1130" t="s">
        <v>1024</v>
      </c>
      <c r="D197" s="1254" t="s">
        <v>2746</v>
      </c>
      <c r="E197" s="1255"/>
      <c r="F197" s="1255"/>
      <c r="G197" s="1255"/>
      <c r="H197" s="1119"/>
      <c r="I197" s="1119"/>
      <c r="J197" s="1119"/>
      <c r="K197" s="1119"/>
    </row>
    <row r="198" spans="1:11" ht="14.1" customHeight="1" x14ac:dyDescent="0.25">
      <c r="A198" s="1119"/>
      <c r="B198" s="1119"/>
      <c r="C198" s="1130" t="s">
        <v>31</v>
      </c>
      <c r="D198" s="1254" t="s">
        <v>2747</v>
      </c>
      <c r="E198" s="1255"/>
      <c r="F198" s="1255"/>
      <c r="G198" s="1255"/>
      <c r="H198" s="1119"/>
      <c r="I198" s="1119"/>
      <c r="J198" s="1119"/>
      <c r="K198" s="1119"/>
    </row>
    <row r="199" spans="1:11" ht="15" customHeight="1" x14ac:dyDescent="0.25">
      <c r="A199" s="1119"/>
      <c r="B199" s="1119"/>
      <c r="C199" s="1131"/>
      <c r="D199" s="1132">
        <v>2024</v>
      </c>
      <c r="E199" s="1132">
        <v>2025</v>
      </c>
      <c r="F199" s="1132">
        <v>2026</v>
      </c>
      <c r="G199" s="1132">
        <v>2027</v>
      </c>
      <c r="H199" s="1119"/>
      <c r="I199" s="1119"/>
      <c r="J199" s="1119"/>
      <c r="K199" s="1119"/>
    </row>
    <row r="200" spans="1:11" ht="15" customHeight="1" x14ac:dyDescent="0.25">
      <c r="A200" s="1119"/>
      <c r="B200" s="1119"/>
      <c r="C200" s="1133"/>
      <c r="D200" s="1134" t="s">
        <v>13</v>
      </c>
      <c r="E200" s="1134" t="s">
        <v>14</v>
      </c>
      <c r="F200" s="1134" t="s">
        <v>14</v>
      </c>
      <c r="G200" s="1134" t="s">
        <v>14</v>
      </c>
      <c r="H200" s="1119"/>
      <c r="I200" s="1119"/>
      <c r="J200" s="1119"/>
      <c r="K200" s="1119"/>
    </row>
    <row r="201" spans="1:11" ht="14.1" customHeight="1" x14ac:dyDescent="0.25">
      <c r="A201" s="1119"/>
      <c r="B201" s="1119"/>
      <c r="C201" s="1123" t="s">
        <v>33</v>
      </c>
      <c r="D201" s="1127" t="s">
        <v>1092</v>
      </c>
      <c r="E201" s="1127" t="s">
        <v>1094</v>
      </c>
      <c r="F201" s="1127" t="s">
        <v>1039</v>
      </c>
      <c r="G201" s="1127" t="s">
        <v>1039</v>
      </c>
      <c r="H201" s="1119"/>
      <c r="I201" s="1119"/>
      <c r="J201" s="1119"/>
      <c r="K201" s="1119"/>
    </row>
    <row r="202" spans="1:11" ht="14.1" customHeight="1" x14ac:dyDescent="0.25">
      <c r="A202" s="1119"/>
      <c r="B202" s="1119"/>
      <c r="C202" s="1123" t="s">
        <v>1029</v>
      </c>
      <c r="D202" s="1127" t="s">
        <v>1909</v>
      </c>
      <c r="E202" s="1127" t="s">
        <v>2748</v>
      </c>
      <c r="F202" s="1127" t="s">
        <v>1039</v>
      </c>
      <c r="G202" s="1127" t="s">
        <v>1039</v>
      </c>
      <c r="H202" s="1119"/>
      <c r="I202" s="1119"/>
      <c r="J202" s="1119"/>
      <c r="K202" s="1119"/>
    </row>
    <row r="203" spans="1:11" ht="14.1" customHeight="1" x14ac:dyDescent="0.25">
      <c r="A203" s="1119"/>
      <c r="B203" s="1119"/>
      <c r="C203" s="1123" t="s">
        <v>1032</v>
      </c>
      <c r="D203" s="1127" t="s">
        <v>1909</v>
      </c>
      <c r="E203" s="1127" t="s">
        <v>2749</v>
      </c>
      <c r="F203" s="1127" t="s">
        <v>1039</v>
      </c>
      <c r="G203" s="1127" t="s">
        <v>1039</v>
      </c>
      <c r="H203" s="1119"/>
      <c r="I203" s="1119"/>
      <c r="J203" s="1119"/>
      <c r="K203" s="1119"/>
    </row>
    <row r="204" spans="1:11" ht="14.1" customHeight="1" x14ac:dyDescent="0.25">
      <c r="A204" s="1119"/>
      <c r="B204" s="1119"/>
      <c r="C204" s="1123" t="s">
        <v>1037</v>
      </c>
      <c r="D204" s="1127" t="s">
        <v>1038</v>
      </c>
      <c r="E204" s="1127" t="s">
        <v>1093</v>
      </c>
      <c r="F204" s="1127" t="s">
        <v>1083</v>
      </c>
      <c r="G204" s="1127" t="s">
        <v>1038</v>
      </c>
      <c r="H204" s="1119"/>
      <c r="I204" s="1119"/>
      <c r="J204" s="1119"/>
      <c r="K204" s="1119"/>
    </row>
    <row r="205" spans="1:11" ht="14.1" customHeight="1" x14ac:dyDescent="0.25">
      <c r="A205" s="1119"/>
      <c r="B205" s="1119"/>
      <c r="C205" s="1123" t="s">
        <v>1042</v>
      </c>
      <c r="D205" s="1127" t="s">
        <v>1038</v>
      </c>
      <c r="E205" s="1127" t="s">
        <v>2750</v>
      </c>
      <c r="F205" s="1127" t="s">
        <v>1083</v>
      </c>
      <c r="G205" s="1127" t="s">
        <v>1038</v>
      </c>
      <c r="H205" s="1119"/>
      <c r="I205" s="1119"/>
      <c r="J205" s="1119"/>
      <c r="K205" s="1119"/>
    </row>
    <row r="206" spans="1:11" ht="14.1" customHeight="1" x14ac:dyDescent="0.25">
      <c r="A206" s="1119"/>
      <c r="B206" s="1119"/>
      <c r="C206" s="1123" t="s">
        <v>39</v>
      </c>
      <c r="D206" s="1127" t="s">
        <v>1038</v>
      </c>
      <c r="E206" s="1127" t="s">
        <v>2751</v>
      </c>
      <c r="F206" s="1127" t="s">
        <v>1083</v>
      </c>
      <c r="G206" s="1127" t="s">
        <v>1038</v>
      </c>
      <c r="H206" s="1119"/>
      <c r="I206" s="1119"/>
      <c r="J206" s="1119"/>
      <c r="K206" s="1119"/>
    </row>
    <row r="207" spans="1:11" ht="14.1" customHeight="1" x14ac:dyDescent="0.25">
      <c r="A207" s="1119"/>
      <c r="B207" s="1119"/>
      <c r="C207" s="1250" t="s">
        <v>1046</v>
      </c>
      <c r="D207" s="1251"/>
      <c r="E207" s="1251"/>
      <c r="F207" s="1251"/>
      <c r="G207" s="1251"/>
      <c r="H207" s="1119"/>
      <c r="I207" s="1119"/>
      <c r="J207" s="1119"/>
      <c r="K207" s="1119"/>
    </row>
    <row r="208" spans="1:11" ht="14.1" customHeight="1" x14ac:dyDescent="0.25">
      <c r="A208" s="1119"/>
      <c r="B208" s="1119"/>
      <c r="C208" s="1131"/>
      <c r="D208" s="1132">
        <v>2024</v>
      </c>
      <c r="E208" s="1132">
        <v>2025</v>
      </c>
      <c r="F208" s="1132">
        <v>2026</v>
      </c>
      <c r="G208" s="1132">
        <v>2027</v>
      </c>
      <c r="H208" s="1119"/>
      <c r="I208" s="1119"/>
      <c r="J208" s="1119"/>
      <c r="K208" s="1119"/>
    </row>
    <row r="209" spans="1:11" ht="14.1" customHeight="1" x14ac:dyDescent="0.25">
      <c r="A209" s="1119"/>
      <c r="B209" s="1119"/>
      <c r="C209" s="1133"/>
      <c r="D209" s="1134" t="s">
        <v>13</v>
      </c>
      <c r="E209" s="1134" t="s">
        <v>14</v>
      </c>
      <c r="F209" s="1134" t="s">
        <v>14</v>
      </c>
      <c r="G209" s="1134" t="s">
        <v>14</v>
      </c>
      <c r="H209" s="1119"/>
      <c r="I209" s="1119"/>
      <c r="J209" s="1119"/>
      <c r="K209" s="1119"/>
    </row>
    <row r="210" spans="1:11" ht="14.1" customHeight="1" x14ac:dyDescent="0.25">
      <c r="A210" s="1119"/>
      <c r="B210" s="1119"/>
      <c r="C210" s="1135" t="s">
        <v>1047</v>
      </c>
      <c r="D210" s="1136">
        <v>0</v>
      </c>
      <c r="E210" s="1136">
        <v>0</v>
      </c>
      <c r="F210" s="1136">
        <v>0</v>
      </c>
      <c r="G210" s="1136">
        <v>0</v>
      </c>
      <c r="H210" s="1119"/>
      <c r="I210" s="1119"/>
      <c r="J210" s="1119"/>
      <c r="K210" s="1119"/>
    </row>
    <row r="211" spans="1:11" ht="14.1" customHeight="1" x14ac:dyDescent="0.25">
      <c r="A211" s="1119"/>
      <c r="B211" s="1119"/>
      <c r="C211" s="1135" t="s">
        <v>1048</v>
      </c>
      <c r="D211" s="1136">
        <v>0</v>
      </c>
      <c r="E211" s="1136">
        <v>0</v>
      </c>
      <c r="F211" s="1136">
        <v>0</v>
      </c>
      <c r="G211" s="1136">
        <v>0</v>
      </c>
      <c r="H211" s="1119"/>
      <c r="I211" s="1119"/>
      <c r="J211" s="1119"/>
      <c r="K211" s="1119"/>
    </row>
    <row r="212" spans="1:11" ht="14.1" customHeight="1" x14ac:dyDescent="0.25">
      <c r="A212" s="1119"/>
      <c r="B212" s="1119"/>
      <c r="C212" s="1135" t="s">
        <v>1049</v>
      </c>
      <c r="D212" s="1136">
        <v>0</v>
      </c>
      <c r="E212" s="1136">
        <v>0</v>
      </c>
      <c r="F212" s="1136">
        <v>0</v>
      </c>
      <c r="G212" s="1136">
        <v>0</v>
      </c>
      <c r="H212" s="1119"/>
      <c r="I212" s="1119"/>
      <c r="J212" s="1119"/>
      <c r="K212" s="1119"/>
    </row>
    <row r="213" spans="1:11" ht="14.1" customHeight="1" x14ac:dyDescent="0.25">
      <c r="A213" s="1119"/>
      <c r="B213" s="1119"/>
      <c r="C213" s="1135" t="s">
        <v>1050</v>
      </c>
      <c r="D213" s="1136">
        <v>0</v>
      </c>
      <c r="E213" s="1136">
        <v>0</v>
      </c>
      <c r="F213" s="1136">
        <v>0</v>
      </c>
      <c r="G213" s="1136">
        <v>0</v>
      </c>
      <c r="H213" s="1119"/>
      <c r="I213" s="1119"/>
      <c r="J213" s="1119"/>
      <c r="K213" s="1119"/>
    </row>
    <row r="214" spans="1:11" ht="14.1" customHeight="1" x14ac:dyDescent="0.25">
      <c r="A214" s="1119"/>
      <c r="B214" s="1119"/>
      <c r="C214" s="1135" t="s">
        <v>1048</v>
      </c>
      <c r="D214" s="1136">
        <v>0</v>
      </c>
      <c r="E214" s="1136">
        <v>0</v>
      </c>
      <c r="F214" s="1136">
        <v>0</v>
      </c>
      <c r="G214" s="1136">
        <v>0</v>
      </c>
      <c r="H214" s="1119"/>
      <c r="I214" s="1119"/>
      <c r="J214" s="1119"/>
      <c r="K214" s="1119"/>
    </row>
    <row r="215" spans="1:11" ht="14.1" customHeight="1" x14ac:dyDescent="0.25">
      <c r="A215" s="1119"/>
      <c r="B215" s="1119"/>
      <c r="C215" s="1135" t="s">
        <v>1049</v>
      </c>
      <c r="D215" s="1136">
        <v>0</v>
      </c>
      <c r="E215" s="1136">
        <v>0</v>
      </c>
      <c r="F215" s="1136">
        <v>0</v>
      </c>
      <c r="G215" s="1136">
        <v>0</v>
      </c>
      <c r="H215" s="1119"/>
      <c r="I215" s="1119"/>
      <c r="J215" s="1119"/>
      <c r="K215" s="1119"/>
    </row>
    <row r="216" spans="1:11" ht="14.1" customHeight="1" x14ac:dyDescent="0.25">
      <c r="A216" s="1119"/>
      <c r="B216" s="1119"/>
      <c r="C216" s="1135" t="s">
        <v>1051</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1052</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1053</v>
      </c>
      <c r="D222" s="1136">
        <v>0</v>
      </c>
      <c r="E222" s="1136">
        <v>0</v>
      </c>
      <c r="F222" s="1136">
        <v>0</v>
      </c>
      <c r="G222" s="1136">
        <v>0</v>
      </c>
      <c r="H222" s="1119"/>
      <c r="I222" s="1119"/>
      <c r="J222" s="1119"/>
      <c r="K222" s="1119"/>
    </row>
    <row r="223" spans="1:11" ht="14.1" customHeight="1" x14ac:dyDescent="0.25">
      <c r="A223" s="1119"/>
      <c r="B223" s="1119"/>
      <c r="C223" s="1135" t="s">
        <v>1048</v>
      </c>
      <c r="D223" s="1136">
        <v>0</v>
      </c>
      <c r="E223" s="1136">
        <v>0</v>
      </c>
      <c r="F223" s="1136">
        <v>0</v>
      </c>
      <c r="G223" s="1136">
        <v>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1054</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1049</v>
      </c>
      <c r="D227" s="1136">
        <v>0</v>
      </c>
      <c r="E227" s="1136">
        <v>0</v>
      </c>
      <c r="F227" s="1136">
        <v>0</v>
      </c>
      <c r="G227" s="1136">
        <v>0</v>
      </c>
      <c r="H227" s="1119"/>
      <c r="I227" s="1119"/>
      <c r="J227" s="1119"/>
      <c r="K227" s="1119"/>
    </row>
    <row r="228" spans="1:11" ht="14.1" customHeight="1" x14ac:dyDescent="0.25">
      <c r="A228" s="1119"/>
      <c r="B228" s="1119"/>
      <c r="C228" s="1135" t="s">
        <v>1055</v>
      </c>
      <c r="D228" s="1136">
        <v>0</v>
      </c>
      <c r="E228" s="1136">
        <v>0</v>
      </c>
      <c r="F228" s="1136">
        <v>0</v>
      </c>
      <c r="G228" s="1136">
        <v>0</v>
      </c>
      <c r="H228" s="1119"/>
      <c r="I228" s="1119"/>
      <c r="J228" s="1119"/>
      <c r="K228" s="1119"/>
    </row>
    <row r="229" spans="1:11" ht="14.1" customHeight="1" x14ac:dyDescent="0.25">
      <c r="A229" s="1119"/>
      <c r="B229" s="1119"/>
      <c r="C229" s="1135" t="s">
        <v>1048</v>
      </c>
      <c r="D229" s="1136">
        <v>0</v>
      </c>
      <c r="E229" s="1136">
        <v>0</v>
      </c>
      <c r="F229" s="1136">
        <v>0</v>
      </c>
      <c r="G229" s="1136">
        <v>0</v>
      </c>
      <c r="H229" s="1119"/>
      <c r="I229" s="1119"/>
      <c r="J229" s="1119"/>
      <c r="K229" s="1119"/>
    </row>
    <row r="230" spans="1:11" ht="14.1" customHeight="1" x14ac:dyDescent="0.25">
      <c r="A230" s="1119"/>
      <c r="B230" s="1119"/>
      <c r="C230" s="1135" t="s">
        <v>1049</v>
      </c>
      <c r="D230" s="1136">
        <v>0</v>
      </c>
      <c r="E230" s="1136">
        <v>0</v>
      </c>
      <c r="F230" s="1136">
        <v>0</v>
      </c>
      <c r="G230" s="1136">
        <v>0</v>
      </c>
      <c r="H230" s="1119"/>
      <c r="I230" s="1119"/>
      <c r="J230" s="1119"/>
      <c r="K230" s="1119"/>
    </row>
    <row r="231" spans="1:11" ht="14.1" customHeight="1" x14ac:dyDescent="0.25">
      <c r="A231" s="1119"/>
      <c r="B231" s="1119"/>
      <c r="C231" s="1135" t="s">
        <v>1056</v>
      </c>
      <c r="D231" s="1136">
        <v>0</v>
      </c>
      <c r="E231" s="1136">
        <v>41000000</v>
      </c>
      <c r="F231" s="1136">
        <v>0</v>
      </c>
      <c r="G231" s="1136">
        <v>0</v>
      </c>
      <c r="H231" s="1119"/>
      <c r="I231" s="1119"/>
      <c r="J231" s="1119"/>
      <c r="K231" s="1119"/>
    </row>
    <row r="232" spans="1:11" ht="14.1" customHeight="1" x14ac:dyDescent="0.25">
      <c r="A232" s="1119"/>
      <c r="B232" s="1119"/>
      <c r="C232" s="1135" t="s">
        <v>1048</v>
      </c>
      <c r="D232" s="1136">
        <v>0</v>
      </c>
      <c r="E232" s="1136">
        <v>41000000</v>
      </c>
      <c r="F232" s="1136">
        <v>0</v>
      </c>
      <c r="G232" s="1136">
        <v>0</v>
      </c>
      <c r="H232" s="1119"/>
      <c r="I232" s="1119"/>
      <c r="J232" s="1119"/>
      <c r="K232" s="1119"/>
    </row>
    <row r="233" spans="1:11" ht="14.1" customHeight="1" x14ac:dyDescent="0.25">
      <c r="A233" s="1119"/>
      <c r="B233" s="1119"/>
      <c r="C233" s="1135" t="s">
        <v>1057</v>
      </c>
      <c r="D233" s="1136">
        <v>0</v>
      </c>
      <c r="E233" s="1136">
        <v>0</v>
      </c>
      <c r="F233" s="1136">
        <v>0</v>
      </c>
      <c r="G233" s="1136">
        <v>0</v>
      </c>
      <c r="H233" s="1119"/>
      <c r="I233" s="1119"/>
      <c r="J233" s="1119"/>
      <c r="K233" s="1119"/>
    </row>
    <row r="234" spans="1:11" ht="14.1" customHeight="1" x14ac:dyDescent="0.25">
      <c r="A234" s="1119"/>
      <c r="B234" s="1119"/>
      <c r="C234" s="1135" t="s">
        <v>1058</v>
      </c>
      <c r="D234" s="1136">
        <v>0</v>
      </c>
      <c r="E234" s="1136">
        <v>0</v>
      </c>
      <c r="F234" s="1136">
        <v>0</v>
      </c>
      <c r="G234" s="1136">
        <v>0</v>
      </c>
      <c r="H234" s="1119"/>
      <c r="I234" s="1119"/>
      <c r="J234" s="1119"/>
      <c r="K234" s="1119"/>
    </row>
    <row r="235" spans="1:11" ht="14.1" customHeight="1" x14ac:dyDescent="0.25">
      <c r="A235" s="1119"/>
      <c r="B235" s="1119"/>
      <c r="C235" s="1135" t="s">
        <v>1059</v>
      </c>
      <c r="D235" s="1136">
        <v>0</v>
      </c>
      <c r="E235" s="1136">
        <v>0</v>
      </c>
      <c r="F235" s="1136">
        <v>0</v>
      </c>
      <c r="G235" s="1136">
        <v>0</v>
      </c>
      <c r="H235" s="1119"/>
      <c r="I235" s="1119"/>
      <c r="J235" s="1119"/>
      <c r="K235" s="1119"/>
    </row>
    <row r="236" spans="1:11" ht="14.1" customHeight="1" x14ac:dyDescent="0.25">
      <c r="A236" s="1119"/>
      <c r="B236" s="1119"/>
      <c r="C236" s="1135" t="s">
        <v>1060</v>
      </c>
      <c r="D236" s="1136">
        <v>0</v>
      </c>
      <c r="E236" s="1136">
        <v>0</v>
      </c>
      <c r="F236" s="1136">
        <v>0</v>
      </c>
      <c r="G236" s="1136">
        <v>0</v>
      </c>
      <c r="H236" s="1119"/>
      <c r="I236" s="1119"/>
      <c r="J236" s="1119"/>
      <c r="K236" s="1119"/>
    </row>
    <row r="237" spans="1:11" ht="14.1" customHeight="1" x14ac:dyDescent="0.25">
      <c r="A237" s="1119"/>
      <c r="B237" s="1119"/>
      <c r="C237" s="1135" t="s">
        <v>1061</v>
      </c>
      <c r="D237" s="1136">
        <v>0</v>
      </c>
      <c r="E237" s="1136">
        <v>0</v>
      </c>
      <c r="F237" s="1136">
        <v>0</v>
      </c>
      <c r="G237" s="1136">
        <v>0</v>
      </c>
      <c r="H237" s="1119"/>
      <c r="I237" s="1119"/>
      <c r="J237" s="1119"/>
      <c r="K237" s="1119"/>
    </row>
    <row r="238" spans="1:11" ht="14.1" customHeight="1" x14ac:dyDescent="0.25">
      <c r="A238" s="1119"/>
      <c r="B238" s="1119"/>
      <c r="C238" s="1135" t="s">
        <v>1048</v>
      </c>
      <c r="D238" s="1136">
        <v>0</v>
      </c>
      <c r="E238" s="1136">
        <v>0</v>
      </c>
      <c r="F238" s="1136">
        <v>0</v>
      </c>
      <c r="G238" s="1136">
        <v>0</v>
      </c>
      <c r="H238" s="1119"/>
      <c r="I238" s="1119"/>
      <c r="J238" s="1119"/>
      <c r="K238" s="1119"/>
    </row>
    <row r="239" spans="1:11" ht="14.1" customHeight="1" x14ac:dyDescent="0.25">
      <c r="A239" s="1119"/>
      <c r="B239" s="1119"/>
      <c r="C239" s="1135" t="s">
        <v>1057</v>
      </c>
      <c r="D239" s="1136">
        <v>0</v>
      </c>
      <c r="E239" s="1136">
        <v>0</v>
      </c>
      <c r="F239" s="1136">
        <v>0</v>
      </c>
      <c r="G239" s="1136">
        <v>0</v>
      </c>
      <c r="H239" s="1119"/>
      <c r="I239" s="1119"/>
      <c r="J239" s="1119"/>
      <c r="K239" s="1119"/>
    </row>
    <row r="240" spans="1:11" ht="14.1" customHeight="1" x14ac:dyDescent="0.25">
      <c r="A240" s="1119"/>
      <c r="B240" s="1119"/>
      <c r="C240" s="1135" t="s">
        <v>1058</v>
      </c>
      <c r="D240" s="1136">
        <v>0</v>
      </c>
      <c r="E240" s="1136">
        <v>0</v>
      </c>
      <c r="F240" s="1136">
        <v>0</v>
      </c>
      <c r="G240" s="1136">
        <v>0</v>
      </c>
      <c r="H240" s="1119"/>
      <c r="I240" s="1119"/>
      <c r="J240" s="1119"/>
      <c r="K240" s="1119"/>
    </row>
    <row r="241" spans="1:11" ht="14.1" customHeight="1" x14ac:dyDescent="0.25">
      <c r="A241" s="1119"/>
      <c r="B241" s="1119"/>
      <c r="C241" s="1135" t="s">
        <v>1059</v>
      </c>
      <c r="D241" s="1136">
        <v>0</v>
      </c>
      <c r="E241" s="1136">
        <v>0</v>
      </c>
      <c r="F241" s="1136">
        <v>0</v>
      </c>
      <c r="G241" s="1136">
        <v>0</v>
      </c>
      <c r="H241" s="1119"/>
      <c r="I241" s="1119"/>
      <c r="J241" s="1119"/>
      <c r="K241" s="1119"/>
    </row>
    <row r="242" spans="1:11" ht="14.1" customHeight="1" x14ac:dyDescent="0.25">
      <c r="A242" s="1119"/>
      <c r="B242" s="1119"/>
      <c r="C242" s="1135" t="s">
        <v>1060</v>
      </c>
      <c r="D242" s="1136">
        <v>0</v>
      </c>
      <c r="E242" s="1136">
        <v>0</v>
      </c>
      <c r="F242" s="1136">
        <v>0</v>
      </c>
      <c r="G242" s="1136">
        <v>0</v>
      </c>
      <c r="H242" s="1119"/>
      <c r="I242" s="1119"/>
      <c r="J242" s="1119"/>
      <c r="K242" s="1119"/>
    </row>
    <row r="243" spans="1:11" ht="14.1" customHeight="1" x14ac:dyDescent="0.25">
      <c r="A243" s="1119"/>
      <c r="B243" s="1119"/>
      <c r="C243" s="1135" t="s">
        <v>1062</v>
      </c>
      <c r="D243" s="1136">
        <v>0</v>
      </c>
      <c r="E243" s="1136">
        <v>0</v>
      </c>
      <c r="F243" s="1136">
        <v>0</v>
      </c>
      <c r="G243" s="1136">
        <v>0</v>
      </c>
      <c r="H243" s="1119"/>
      <c r="I243" s="1119"/>
      <c r="J243" s="1119"/>
      <c r="K243" s="1119"/>
    </row>
    <row r="244" spans="1:11" ht="14.1" customHeight="1" x14ac:dyDescent="0.25">
      <c r="A244" s="1119"/>
      <c r="B244" s="1119"/>
      <c r="C244" s="1135" t="s">
        <v>1048</v>
      </c>
      <c r="D244" s="1136">
        <v>0</v>
      </c>
      <c r="E244" s="1136">
        <v>0</v>
      </c>
      <c r="F244" s="1136">
        <v>0</v>
      </c>
      <c r="G244" s="1136">
        <v>0</v>
      </c>
      <c r="H244" s="1119"/>
      <c r="I244" s="1119"/>
      <c r="J244" s="1119"/>
      <c r="K244" s="1119"/>
    </row>
    <row r="245" spans="1:11" ht="14.1" customHeight="1" x14ac:dyDescent="0.25">
      <c r="A245" s="1119"/>
      <c r="B245" s="1119"/>
      <c r="C245" s="1135" t="s">
        <v>1057</v>
      </c>
      <c r="D245" s="1136">
        <v>0</v>
      </c>
      <c r="E245" s="1136">
        <v>0</v>
      </c>
      <c r="F245" s="1136">
        <v>0</v>
      </c>
      <c r="G245" s="1136">
        <v>0</v>
      </c>
      <c r="H245" s="1119"/>
      <c r="I245" s="1119"/>
      <c r="J245" s="1119"/>
      <c r="K245" s="1119"/>
    </row>
    <row r="246" spans="1:11" ht="14.1" customHeight="1" x14ac:dyDescent="0.25">
      <c r="A246" s="1119"/>
      <c r="B246" s="1119"/>
      <c r="C246" s="1135" t="s">
        <v>1058</v>
      </c>
      <c r="D246" s="1136">
        <v>0</v>
      </c>
      <c r="E246" s="1136">
        <v>0</v>
      </c>
      <c r="F246" s="1136">
        <v>0</v>
      </c>
      <c r="G246" s="1136">
        <v>0</v>
      </c>
      <c r="H246" s="1119"/>
      <c r="I246" s="1119"/>
      <c r="J246" s="1119"/>
      <c r="K246" s="1119"/>
    </row>
    <row r="247" spans="1:11" ht="14.1" customHeight="1" x14ac:dyDescent="0.25">
      <c r="A247" s="1119"/>
      <c r="B247" s="1119"/>
      <c r="C247" s="1135" t="s">
        <v>1059</v>
      </c>
      <c r="D247" s="1136">
        <v>0</v>
      </c>
      <c r="E247" s="1136">
        <v>0</v>
      </c>
      <c r="F247" s="1136">
        <v>0</v>
      </c>
      <c r="G247" s="1136">
        <v>0</v>
      </c>
      <c r="H247" s="1119"/>
      <c r="I247" s="1119"/>
      <c r="J247" s="1119"/>
      <c r="K247" s="1119"/>
    </row>
    <row r="248" spans="1:11" ht="14.1" customHeight="1" x14ac:dyDescent="0.25">
      <c r="A248" s="1119"/>
      <c r="B248" s="1119"/>
      <c r="C248" s="1135" t="s">
        <v>1060</v>
      </c>
      <c r="D248" s="1136">
        <v>0</v>
      </c>
      <c r="E248" s="1136">
        <v>0</v>
      </c>
      <c r="F248" s="1136">
        <v>0</v>
      </c>
      <c r="G248" s="1136">
        <v>0</v>
      </c>
      <c r="H248" s="1119"/>
      <c r="I248" s="1119"/>
      <c r="J248" s="1119"/>
      <c r="K248" s="1119"/>
    </row>
    <row r="249" spans="1:11" ht="14.1" customHeight="1" x14ac:dyDescent="0.25">
      <c r="A249" s="1119"/>
      <c r="B249" s="1119"/>
      <c r="C249" s="1135" t="s">
        <v>1063</v>
      </c>
      <c r="D249" s="1136">
        <v>0</v>
      </c>
      <c r="E249" s="1136">
        <v>0</v>
      </c>
      <c r="F249" s="1136">
        <v>0</v>
      </c>
      <c r="G249" s="1136">
        <v>0</v>
      </c>
      <c r="H249" s="1119"/>
      <c r="I249" s="1119"/>
      <c r="J249" s="1119"/>
      <c r="K249" s="1119"/>
    </row>
    <row r="250" spans="1:11" ht="14.1" customHeight="1" x14ac:dyDescent="0.25">
      <c r="A250" s="1119"/>
      <c r="B250" s="1119"/>
      <c r="C250" s="1135" t="s">
        <v>1064</v>
      </c>
      <c r="D250" s="1136">
        <v>0</v>
      </c>
      <c r="E250" s="1136">
        <v>0</v>
      </c>
      <c r="F250" s="1136">
        <v>0</v>
      </c>
      <c r="G250" s="1136">
        <v>0</v>
      </c>
      <c r="H250" s="1119"/>
      <c r="I250" s="1119"/>
      <c r="J250" s="1119"/>
      <c r="K250" s="1119"/>
    </row>
    <row r="251" spans="1:11" ht="14.1" customHeight="1" x14ac:dyDescent="0.25">
      <c r="A251" s="1119"/>
      <c r="B251" s="1119"/>
      <c r="C251" s="1137" t="s">
        <v>572</v>
      </c>
      <c r="D251" s="1136">
        <v>0</v>
      </c>
      <c r="E251" s="1136">
        <v>41000000</v>
      </c>
      <c r="F251" s="1136">
        <v>0</v>
      </c>
      <c r="G251" s="1136">
        <v>0</v>
      </c>
      <c r="H251" s="1119"/>
      <c r="I251" s="1119"/>
      <c r="J251" s="1119"/>
      <c r="K251" s="1119"/>
    </row>
    <row r="252" spans="1:11" ht="14.1" customHeight="1" x14ac:dyDescent="0.25">
      <c r="A252" s="1119"/>
      <c r="B252" s="1119"/>
      <c r="C252" s="1129" t="s">
        <v>1022</v>
      </c>
      <c r="D252" s="1252" t="s">
        <v>2752</v>
      </c>
      <c r="E252" s="1253"/>
      <c r="F252" s="1253"/>
      <c r="G252" s="1253"/>
      <c r="H252" s="1119"/>
      <c r="I252" s="1119"/>
      <c r="J252" s="1119"/>
      <c r="K252" s="1119"/>
    </row>
    <row r="253" spans="1:11" ht="14.1" customHeight="1" x14ac:dyDescent="0.25">
      <c r="A253" s="1119"/>
      <c r="B253" s="1119"/>
      <c r="C253" s="1130" t="s">
        <v>1024</v>
      </c>
      <c r="D253" s="1254" t="s">
        <v>2753</v>
      </c>
      <c r="E253" s="1255"/>
      <c r="F253" s="1255"/>
      <c r="G253" s="1255"/>
      <c r="H253" s="1119"/>
      <c r="I253" s="1119"/>
      <c r="J253" s="1119"/>
      <c r="K253" s="1119"/>
    </row>
    <row r="254" spans="1:11" ht="14.1" customHeight="1" x14ac:dyDescent="0.25">
      <c r="A254" s="1119"/>
      <c r="B254" s="1119"/>
      <c r="C254" s="1130" t="s">
        <v>31</v>
      </c>
      <c r="D254" s="1254" t="s">
        <v>2731</v>
      </c>
      <c r="E254" s="1255"/>
      <c r="F254" s="1255"/>
      <c r="G254" s="1255"/>
      <c r="H254" s="1119"/>
      <c r="I254" s="1119"/>
      <c r="J254" s="1119"/>
      <c r="K254" s="1119"/>
    </row>
    <row r="255" spans="1:11" ht="15" customHeight="1" x14ac:dyDescent="0.25">
      <c r="A255" s="1119"/>
      <c r="B255" s="1119"/>
      <c r="C255" s="1131"/>
      <c r="D255" s="1132">
        <v>2024</v>
      </c>
      <c r="E255" s="1132">
        <v>2025</v>
      </c>
      <c r="F255" s="1132">
        <v>2026</v>
      </c>
      <c r="G255" s="1132">
        <v>2027</v>
      </c>
      <c r="H255" s="1119"/>
      <c r="I255" s="1119"/>
      <c r="J255" s="1119"/>
      <c r="K255" s="1119"/>
    </row>
    <row r="256" spans="1:11" ht="15" customHeight="1" x14ac:dyDescent="0.25">
      <c r="A256" s="1119"/>
      <c r="B256" s="1119"/>
      <c r="C256" s="1133"/>
      <c r="D256" s="1134" t="s">
        <v>13</v>
      </c>
      <c r="E256" s="1134" t="s">
        <v>14</v>
      </c>
      <c r="F256" s="1134" t="s">
        <v>14</v>
      </c>
      <c r="G256" s="1134" t="s">
        <v>14</v>
      </c>
      <c r="H256" s="1119"/>
      <c r="I256" s="1119"/>
      <c r="J256" s="1119"/>
      <c r="K256" s="1119"/>
    </row>
    <row r="257" spans="1:11" ht="14.1" customHeight="1" x14ac:dyDescent="0.25">
      <c r="A257" s="1119"/>
      <c r="B257" s="1119"/>
      <c r="C257" s="1123" t="s">
        <v>33</v>
      </c>
      <c r="D257" s="1127" t="s">
        <v>1230</v>
      </c>
      <c r="E257" s="1127" t="s">
        <v>1481</v>
      </c>
      <c r="F257" s="1127" t="s">
        <v>1092</v>
      </c>
      <c r="G257" s="1127" t="s">
        <v>1093</v>
      </c>
      <c r="H257" s="1119"/>
      <c r="I257" s="1119"/>
      <c r="J257" s="1119"/>
      <c r="K257" s="1119"/>
    </row>
    <row r="258" spans="1:11" ht="14.1" customHeight="1" x14ac:dyDescent="0.25">
      <c r="A258" s="1119"/>
      <c r="B258" s="1119"/>
      <c r="C258" s="1123" t="s">
        <v>1029</v>
      </c>
      <c r="D258" s="1127" t="s">
        <v>2754</v>
      </c>
      <c r="E258" s="1127" t="s">
        <v>2755</v>
      </c>
      <c r="F258" s="1127" t="s">
        <v>1877</v>
      </c>
      <c r="G258" s="1127" t="s">
        <v>2756</v>
      </c>
      <c r="H258" s="1119"/>
      <c r="I258" s="1119"/>
      <c r="J258" s="1119"/>
      <c r="K258" s="1119"/>
    </row>
    <row r="259" spans="1:11" ht="14.1" customHeight="1" x14ac:dyDescent="0.25">
      <c r="A259" s="1119"/>
      <c r="B259" s="1119"/>
      <c r="C259" s="1123" t="s">
        <v>1032</v>
      </c>
      <c r="D259" s="1127" t="s">
        <v>2757</v>
      </c>
      <c r="E259" s="1127" t="s">
        <v>2758</v>
      </c>
      <c r="F259" s="1127" t="s">
        <v>1877</v>
      </c>
      <c r="G259" s="1127" t="s">
        <v>2759</v>
      </c>
      <c r="H259" s="1119"/>
      <c r="I259" s="1119"/>
      <c r="J259" s="1119"/>
      <c r="K259" s="1119"/>
    </row>
    <row r="260" spans="1:11" ht="14.1" customHeight="1" x14ac:dyDescent="0.25">
      <c r="A260" s="1119"/>
      <c r="B260" s="1119"/>
      <c r="C260" s="1123" t="s">
        <v>1037</v>
      </c>
      <c r="D260" s="1127" t="s">
        <v>1038</v>
      </c>
      <c r="E260" s="1127" t="s">
        <v>2760</v>
      </c>
      <c r="F260" s="1127" t="s">
        <v>2761</v>
      </c>
      <c r="G260" s="1127" t="s">
        <v>1092</v>
      </c>
      <c r="H260" s="1119"/>
      <c r="I260" s="1119"/>
      <c r="J260" s="1119"/>
      <c r="K260" s="1119"/>
    </row>
    <row r="261" spans="1:11" ht="14.1" customHeight="1" x14ac:dyDescent="0.25">
      <c r="A261" s="1119"/>
      <c r="B261" s="1119"/>
      <c r="C261" s="1123" t="s">
        <v>1042</v>
      </c>
      <c r="D261" s="1127" t="s">
        <v>1038</v>
      </c>
      <c r="E261" s="1127" t="s">
        <v>2762</v>
      </c>
      <c r="F261" s="1127" t="s">
        <v>2763</v>
      </c>
      <c r="G261" s="1127" t="s">
        <v>2764</v>
      </c>
      <c r="H261" s="1119"/>
      <c r="I261" s="1119"/>
      <c r="J261" s="1119"/>
      <c r="K261" s="1119"/>
    </row>
    <row r="262" spans="1:11" ht="14.1" customHeight="1" x14ac:dyDescent="0.25">
      <c r="A262" s="1119"/>
      <c r="B262" s="1119"/>
      <c r="C262" s="1123" t="s">
        <v>39</v>
      </c>
      <c r="D262" s="1127" t="s">
        <v>1038</v>
      </c>
      <c r="E262" s="1127" t="s">
        <v>2765</v>
      </c>
      <c r="F262" s="1127" t="s">
        <v>2766</v>
      </c>
      <c r="G262" s="1127" t="s">
        <v>2767</v>
      </c>
      <c r="H262" s="1119"/>
      <c r="I262" s="1119"/>
      <c r="J262" s="1119"/>
      <c r="K262" s="1119"/>
    </row>
    <row r="263" spans="1:11" ht="14.1" customHeight="1" x14ac:dyDescent="0.25">
      <c r="A263" s="1119"/>
      <c r="B263" s="1119"/>
      <c r="C263" s="1250" t="s">
        <v>1046</v>
      </c>
      <c r="D263" s="1251"/>
      <c r="E263" s="1251"/>
      <c r="F263" s="1251"/>
      <c r="G263" s="1251"/>
      <c r="H263" s="1119"/>
      <c r="I263" s="1119"/>
      <c r="J263" s="1119"/>
      <c r="K263" s="1119"/>
    </row>
    <row r="264" spans="1:11" ht="14.1" customHeight="1" x14ac:dyDescent="0.25">
      <c r="A264" s="1119"/>
      <c r="B264" s="1119"/>
      <c r="C264" s="1131"/>
      <c r="D264" s="1132">
        <v>2024</v>
      </c>
      <c r="E264" s="1132">
        <v>2025</v>
      </c>
      <c r="F264" s="1132">
        <v>2026</v>
      </c>
      <c r="G264" s="1132">
        <v>2027</v>
      </c>
      <c r="H264" s="1119"/>
      <c r="I264" s="1119"/>
      <c r="J264" s="1119"/>
      <c r="K264" s="1119"/>
    </row>
    <row r="265" spans="1:11" ht="14.1" customHeight="1" x14ac:dyDescent="0.25">
      <c r="A265" s="1119"/>
      <c r="B265" s="1119"/>
      <c r="C265" s="1133"/>
      <c r="D265" s="1134" t="s">
        <v>13</v>
      </c>
      <c r="E265" s="1134" t="s">
        <v>14</v>
      </c>
      <c r="F265" s="1134" t="s">
        <v>14</v>
      </c>
      <c r="G265" s="1134" t="s">
        <v>14</v>
      </c>
      <c r="H265" s="1119"/>
      <c r="I265" s="1119"/>
      <c r="J265" s="1119"/>
      <c r="K265" s="1119"/>
    </row>
    <row r="266" spans="1:11" ht="14.1" customHeight="1" x14ac:dyDescent="0.25">
      <c r="A266" s="1119"/>
      <c r="B266" s="1119"/>
      <c r="C266" s="1135" t="s">
        <v>1047</v>
      </c>
      <c r="D266" s="1136">
        <v>0</v>
      </c>
      <c r="E266" s="1136">
        <v>0</v>
      </c>
      <c r="F266" s="1136">
        <v>0</v>
      </c>
      <c r="G266" s="1136">
        <v>0</v>
      </c>
      <c r="H266" s="1119"/>
      <c r="I266" s="1119"/>
      <c r="J266" s="1119"/>
      <c r="K266" s="1119"/>
    </row>
    <row r="267" spans="1:11" ht="14.1" customHeight="1" x14ac:dyDescent="0.25">
      <c r="A267" s="1119"/>
      <c r="B267" s="1119"/>
      <c r="C267" s="1135" t="s">
        <v>1048</v>
      </c>
      <c r="D267" s="1136">
        <v>0</v>
      </c>
      <c r="E267" s="1136">
        <v>0</v>
      </c>
      <c r="F267" s="1136">
        <v>0</v>
      </c>
      <c r="G267" s="1136">
        <v>0</v>
      </c>
      <c r="H267" s="1119"/>
      <c r="I267" s="1119"/>
      <c r="J267" s="1119"/>
      <c r="K267" s="1119"/>
    </row>
    <row r="268" spans="1:11" ht="14.1" customHeight="1" x14ac:dyDescent="0.25">
      <c r="A268" s="1119"/>
      <c r="B268" s="1119"/>
      <c r="C268" s="1135" t="s">
        <v>1049</v>
      </c>
      <c r="D268" s="1136">
        <v>0</v>
      </c>
      <c r="E268" s="1136">
        <v>0</v>
      </c>
      <c r="F268" s="1136">
        <v>0</v>
      </c>
      <c r="G268" s="1136">
        <v>0</v>
      </c>
      <c r="H268" s="1119"/>
      <c r="I268" s="1119"/>
      <c r="J268" s="1119"/>
      <c r="K268" s="1119"/>
    </row>
    <row r="269" spans="1:11" ht="14.1" customHeight="1" x14ac:dyDescent="0.25">
      <c r="A269" s="1119"/>
      <c r="B269" s="1119"/>
      <c r="C269" s="1135" t="s">
        <v>1050</v>
      </c>
      <c r="D269" s="1136">
        <v>0</v>
      </c>
      <c r="E269" s="1136">
        <v>0</v>
      </c>
      <c r="F269" s="1136">
        <v>0</v>
      </c>
      <c r="G269" s="1136">
        <v>0</v>
      </c>
      <c r="H269" s="1119"/>
      <c r="I269" s="1119"/>
      <c r="J269" s="1119"/>
      <c r="K269" s="1119"/>
    </row>
    <row r="270" spans="1:11" ht="14.1" customHeight="1" x14ac:dyDescent="0.25">
      <c r="A270" s="1119"/>
      <c r="B270" s="1119"/>
      <c r="C270" s="1135" t="s">
        <v>1048</v>
      </c>
      <c r="D270" s="1136">
        <v>0</v>
      </c>
      <c r="E270" s="1136">
        <v>0</v>
      </c>
      <c r="F270" s="1136">
        <v>0</v>
      </c>
      <c r="G270" s="1136">
        <v>0</v>
      </c>
      <c r="H270" s="1119"/>
      <c r="I270" s="1119"/>
      <c r="J270" s="1119"/>
      <c r="K270" s="1119"/>
    </row>
    <row r="271" spans="1:11" ht="14.1" customHeight="1" x14ac:dyDescent="0.25">
      <c r="A271" s="1119"/>
      <c r="B271" s="1119"/>
      <c r="C271" s="1135" t="s">
        <v>1049</v>
      </c>
      <c r="D271" s="1136">
        <v>0</v>
      </c>
      <c r="E271" s="1136">
        <v>0</v>
      </c>
      <c r="F271" s="1136">
        <v>0</v>
      </c>
      <c r="G271" s="1136">
        <v>0</v>
      </c>
      <c r="H271" s="1119"/>
      <c r="I271" s="1119"/>
      <c r="J271" s="1119"/>
      <c r="K271" s="1119"/>
    </row>
    <row r="272" spans="1:11" ht="14.1" customHeight="1" x14ac:dyDescent="0.25">
      <c r="A272" s="1119"/>
      <c r="B272" s="1119"/>
      <c r="C272" s="1135" t="s">
        <v>1051</v>
      </c>
      <c r="D272" s="1136">
        <v>0</v>
      </c>
      <c r="E272" s="1136">
        <v>0</v>
      </c>
      <c r="F272" s="1136">
        <v>0</v>
      </c>
      <c r="G272" s="1136">
        <v>0</v>
      </c>
      <c r="H272" s="1119"/>
      <c r="I272" s="1119"/>
      <c r="J272" s="1119"/>
      <c r="K272" s="1119"/>
    </row>
    <row r="273" spans="1:11" ht="14.1" customHeight="1" x14ac:dyDescent="0.25">
      <c r="A273" s="1119"/>
      <c r="B273" s="1119"/>
      <c r="C273" s="1135" t="s">
        <v>1048</v>
      </c>
      <c r="D273" s="1136">
        <v>0</v>
      </c>
      <c r="E273" s="1136">
        <v>0</v>
      </c>
      <c r="F273" s="1136">
        <v>0</v>
      </c>
      <c r="G273" s="1136">
        <v>0</v>
      </c>
      <c r="H273" s="1119"/>
      <c r="I273" s="1119"/>
      <c r="J273" s="1119"/>
      <c r="K273" s="1119"/>
    </row>
    <row r="274" spans="1:11" ht="14.1" customHeight="1" x14ac:dyDescent="0.25">
      <c r="A274" s="1119"/>
      <c r="B274" s="1119"/>
      <c r="C274" s="1135" t="s">
        <v>1049</v>
      </c>
      <c r="D274" s="1136">
        <v>0</v>
      </c>
      <c r="E274" s="1136">
        <v>0</v>
      </c>
      <c r="F274" s="1136">
        <v>0</v>
      </c>
      <c r="G274" s="1136">
        <v>0</v>
      </c>
      <c r="H274" s="1119"/>
      <c r="I274" s="1119"/>
      <c r="J274" s="1119"/>
      <c r="K274" s="1119"/>
    </row>
    <row r="275" spans="1:11" ht="14.1" customHeight="1" x14ac:dyDescent="0.25">
      <c r="A275" s="1119"/>
      <c r="B275" s="1119"/>
      <c r="C275" s="1135" t="s">
        <v>1052</v>
      </c>
      <c r="D275" s="1136">
        <v>0</v>
      </c>
      <c r="E275" s="1136">
        <v>0</v>
      </c>
      <c r="F275" s="1136">
        <v>0</v>
      </c>
      <c r="G275" s="1136">
        <v>0</v>
      </c>
      <c r="H275" s="1119"/>
      <c r="I275" s="1119"/>
      <c r="J275" s="1119"/>
      <c r="K275" s="1119"/>
    </row>
    <row r="276" spans="1:11" ht="14.1" customHeight="1" x14ac:dyDescent="0.25">
      <c r="A276" s="1119"/>
      <c r="B276" s="1119"/>
      <c r="C276" s="1135" t="s">
        <v>1048</v>
      </c>
      <c r="D276" s="1136">
        <v>0</v>
      </c>
      <c r="E276" s="1136">
        <v>0</v>
      </c>
      <c r="F276" s="1136">
        <v>0</v>
      </c>
      <c r="G276" s="1136">
        <v>0</v>
      </c>
      <c r="H276" s="1119"/>
      <c r="I276" s="1119"/>
      <c r="J276" s="1119"/>
      <c r="K276" s="1119"/>
    </row>
    <row r="277" spans="1:11" ht="14.1" customHeight="1" x14ac:dyDescent="0.25">
      <c r="A277" s="1119"/>
      <c r="B277" s="1119"/>
      <c r="C277" s="1135" t="s">
        <v>1049</v>
      </c>
      <c r="D277" s="1136">
        <v>0</v>
      </c>
      <c r="E277" s="1136">
        <v>0</v>
      </c>
      <c r="F277" s="1136">
        <v>0</v>
      </c>
      <c r="G277" s="1136">
        <v>0</v>
      </c>
      <c r="H277" s="1119"/>
      <c r="I277" s="1119"/>
      <c r="J277" s="1119"/>
      <c r="K277" s="1119"/>
    </row>
    <row r="278" spans="1:11" ht="14.1" customHeight="1" x14ac:dyDescent="0.25">
      <c r="A278" s="1119"/>
      <c r="B278" s="1119"/>
      <c r="C278" s="1135" t="s">
        <v>1053</v>
      </c>
      <c r="D278" s="1136">
        <v>0</v>
      </c>
      <c r="E278" s="1136">
        <v>0</v>
      </c>
      <c r="F278" s="1136">
        <v>0</v>
      </c>
      <c r="G278" s="1136">
        <v>0</v>
      </c>
      <c r="H278" s="1119"/>
      <c r="I278" s="1119"/>
      <c r="J278" s="1119"/>
      <c r="K278" s="1119"/>
    </row>
    <row r="279" spans="1:11" ht="14.1" customHeight="1" x14ac:dyDescent="0.25">
      <c r="A279" s="1119"/>
      <c r="B279" s="1119"/>
      <c r="C279" s="1135" t="s">
        <v>1048</v>
      </c>
      <c r="D279" s="1136">
        <v>0</v>
      </c>
      <c r="E279" s="1136">
        <v>0</v>
      </c>
      <c r="F279" s="1136">
        <v>0</v>
      </c>
      <c r="G279" s="1136">
        <v>0</v>
      </c>
      <c r="H279" s="1119"/>
      <c r="I279" s="1119"/>
      <c r="J279" s="1119"/>
      <c r="K279" s="1119"/>
    </row>
    <row r="280" spans="1:11" ht="14.1" customHeight="1" x14ac:dyDescent="0.25">
      <c r="A280" s="1119"/>
      <c r="B280" s="1119"/>
      <c r="C280" s="1135" t="s">
        <v>1049</v>
      </c>
      <c r="D280" s="1136">
        <v>0</v>
      </c>
      <c r="E280" s="1136">
        <v>0</v>
      </c>
      <c r="F280" s="1136">
        <v>0</v>
      </c>
      <c r="G280" s="1136">
        <v>0</v>
      </c>
      <c r="H280" s="1119"/>
      <c r="I280" s="1119"/>
      <c r="J280" s="1119"/>
      <c r="K280" s="1119"/>
    </row>
    <row r="281" spans="1:11" ht="14.1" customHeight="1" x14ac:dyDescent="0.25">
      <c r="A281" s="1119"/>
      <c r="B281" s="1119"/>
      <c r="C281" s="1135" t="s">
        <v>1054</v>
      </c>
      <c r="D281" s="1136">
        <v>0</v>
      </c>
      <c r="E281" s="1136">
        <v>0</v>
      </c>
      <c r="F281" s="1136">
        <v>0</v>
      </c>
      <c r="G281" s="1136">
        <v>0</v>
      </c>
      <c r="H281" s="1119"/>
      <c r="I281" s="1119"/>
      <c r="J281" s="1119"/>
      <c r="K281" s="1119"/>
    </row>
    <row r="282" spans="1:11" ht="14.1" customHeight="1" x14ac:dyDescent="0.25">
      <c r="A282" s="1119"/>
      <c r="B282" s="1119"/>
      <c r="C282" s="1135" t="s">
        <v>1048</v>
      </c>
      <c r="D282" s="1136">
        <v>0</v>
      </c>
      <c r="E282" s="1136">
        <v>0</v>
      </c>
      <c r="F282" s="1136">
        <v>0</v>
      </c>
      <c r="G282" s="1136">
        <v>0</v>
      </c>
      <c r="H282" s="1119"/>
      <c r="I282" s="1119"/>
      <c r="J282" s="1119"/>
      <c r="K282" s="1119"/>
    </row>
    <row r="283" spans="1:11" ht="14.1" customHeight="1" x14ac:dyDescent="0.25">
      <c r="A283" s="1119"/>
      <c r="B283" s="1119"/>
      <c r="C283" s="1135" t="s">
        <v>1049</v>
      </c>
      <c r="D283" s="1136">
        <v>0</v>
      </c>
      <c r="E283" s="1136">
        <v>0</v>
      </c>
      <c r="F283" s="1136">
        <v>0</v>
      </c>
      <c r="G283" s="1136">
        <v>0</v>
      </c>
      <c r="H283" s="1119"/>
      <c r="I283" s="1119"/>
      <c r="J283" s="1119"/>
      <c r="K283" s="1119"/>
    </row>
    <row r="284" spans="1:11" ht="14.1" customHeight="1" x14ac:dyDescent="0.25">
      <c r="A284" s="1119"/>
      <c r="B284" s="1119"/>
      <c r="C284" s="1135" t="s">
        <v>1055</v>
      </c>
      <c r="D284" s="1136">
        <v>0</v>
      </c>
      <c r="E284" s="1136">
        <v>0</v>
      </c>
      <c r="F284" s="1136">
        <v>0</v>
      </c>
      <c r="G284" s="1136">
        <v>0</v>
      </c>
      <c r="H284" s="1119"/>
      <c r="I284" s="1119"/>
      <c r="J284" s="1119"/>
      <c r="K284" s="1119"/>
    </row>
    <row r="285" spans="1:11" ht="14.1" customHeight="1" x14ac:dyDescent="0.25">
      <c r="A285" s="1119"/>
      <c r="B285" s="1119"/>
      <c r="C285" s="1135" t="s">
        <v>1048</v>
      </c>
      <c r="D285" s="1136">
        <v>0</v>
      </c>
      <c r="E285" s="1136">
        <v>0</v>
      </c>
      <c r="F285" s="1136">
        <v>0</v>
      </c>
      <c r="G285" s="1136">
        <v>0</v>
      </c>
      <c r="H285" s="1119"/>
      <c r="I285" s="1119"/>
      <c r="J285" s="1119"/>
      <c r="K285" s="1119"/>
    </row>
    <row r="286" spans="1:11" ht="14.1" customHeight="1" x14ac:dyDescent="0.25">
      <c r="A286" s="1119"/>
      <c r="B286" s="1119"/>
      <c r="C286" s="1135" t="s">
        <v>1049</v>
      </c>
      <c r="D286" s="1136">
        <v>0</v>
      </c>
      <c r="E286" s="1136">
        <v>0</v>
      </c>
      <c r="F286" s="1136">
        <v>0</v>
      </c>
      <c r="G286" s="1136">
        <v>0</v>
      </c>
      <c r="H286" s="1119"/>
      <c r="I286" s="1119"/>
      <c r="J286" s="1119"/>
      <c r="K286" s="1119"/>
    </row>
    <row r="287" spans="1:11" ht="14.1" customHeight="1" x14ac:dyDescent="0.25">
      <c r="A287" s="1119"/>
      <c r="B287" s="1119"/>
      <c r="C287" s="1135" t="s">
        <v>1056</v>
      </c>
      <c r="D287" s="1136">
        <v>0</v>
      </c>
      <c r="E287" s="1136">
        <v>0</v>
      </c>
      <c r="F287" s="1136">
        <v>0</v>
      </c>
      <c r="G287" s="1136">
        <v>0</v>
      </c>
      <c r="H287" s="1119"/>
      <c r="I287" s="1119"/>
      <c r="J287" s="1119"/>
      <c r="K287" s="1119"/>
    </row>
    <row r="288" spans="1:11" ht="14.1" customHeight="1" x14ac:dyDescent="0.25">
      <c r="A288" s="1119"/>
      <c r="B288" s="1119"/>
      <c r="C288" s="1135" t="s">
        <v>1048</v>
      </c>
      <c r="D288" s="1136">
        <v>0</v>
      </c>
      <c r="E288" s="1136">
        <v>0</v>
      </c>
      <c r="F288" s="1136">
        <v>0</v>
      </c>
      <c r="G288" s="1136">
        <v>0</v>
      </c>
      <c r="H288" s="1119"/>
      <c r="I288" s="1119"/>
      <c r="J288" s="1119"/>
      <c r="K288" s="1119"/>
    </row>
    <row r="289" spans="1:11" ht="14.1" customHeight="1" x14ac:dyDescent="0.25">
      <c r="A289" s="1119"/>
      <c r="B289" s="1119"/>
      <c r="C289" s="1135" t="s">
        <v>1057</v>
      </c>
      <c r="D289" s="1136">
        <v>0</v>
      </c>
      <c r="E289" s="1136">
        <v>0</v>
      </c>
      <c r="F289" s="1136">
        <v>0</v>
      </c>
      <c r="G289" s="1136">
        <v>0</v>
      </c>
      <c r="H289" s="1119"/>
      <c r="I289" s="1119"/>
      <c r="J289" s="1119"/>
      <c r="K289" s="1119"/>
    </row>
    <row r="290" spans="1:11" ht="14.1" customHeight="1" x14ac:dyDescent="0.25">
      <c r="A290" s="1119"/>
      <c r="B290" s="1119"/>
      <c r="C290" s="1135" t="s">
        <v>1058</v>
      </c>
      <c r="D290" s="1136">
        <v>0</v>
      </c>
      <c r="E290" s="1136">
        <v>0</v>
      </c>
      <c r="F290" s="1136">
        <v>0</v>
      </c>
      <c r="G290" s="1136">
        <v>0</v>
      </c>
      <c r="H290" s="1119"/>
      <c r="I290" s="1119"/>
      <c r="J290" s="1119"/>
      <c r="K290" s="1119"/>
    </row>
    <row r="291" spans="1:11" ht="14.1" customHeight="1" x14ac:dyDescent="0.25">
      <c r="A291" s="1119"/>
      <c r="B291" s="1119"/>
      <c r="C291" s="1135" t="s">
        <v>1059</v>
      </c>
      <c r="D291" s="1136">
        <v>0</v>
      </c>
      <c r="E291" s="1136">
        <v>0</v>
      </c>
      <c r="F291" s="1136">
        <v>0</v>
      </c>
      <c r="G291" s="1136">
        <v>0</v>
      </c>
      <c r="H291" s="1119"/>
      <c r="I291" s="1119"/>
      <c r="J291" s="1119"/>
      <c r="K291" s="1119"/>
    </row>
    <row r="292" spans="1:11" ht="14.1" customHeight="1" x14ac:dyDescent="0.25">
      <c r="A292" s="1119"/>
      <c r="B292" s="1119"/>
      <c r="C292" s="1135" t="s">
        <v>1060</v>
      </c>
      <c r="D292" s="1136">
        <v>0</v>
      </c>
      <c r="E292" s="1136">
        <v>0</v>
      </c>
      <c r="F292" s="1136">
        <v>0</v>
      </c>
      <c r="G292" s="1136">
        <v>0</v>
      </c>
      <c r="H292" s="1119"/>
      <c r="I292" s="1119"/>
      <c r="J292" s="1119"/>
      <c r="K292" s="1119"/>
    </row>
    <row r="293" spans="1:11" ht="14.1" customHeight="1" x14ac:dyDescent="0.25">
      <c r="A293" s="1119"/>
      <c r="B293" s="1119"/>
      <c r="C293" s="1135" t="s">
        <v>1061</v>
      </c>
      <c r="D293" s="1136">
        <v>0</v>
      </c>
      <c r="E293" s="1136">
        <v>98900000</v>
      </c>
      <c r="F293" s="1136">
        <v>18000000</v>
      </c>
      <c r="G293" s="1136">
        <v>262600000</v>
      </c>
      <c r="H293" s="1119"/>
      <c r="I293" s="1119"/>
      <c r="J293" s="1119"/>
      <c r="K293" s="1119"/>
    </row>
    <row r="294" spans="1:11" ht="14.1" customHeight="1" x14ac:dyDescent="0.25">
      <c r="A294" s="1119"/>
      <c r="B294" s="1119"/>
      <c r="C294" s="1135" t="s">
        <v>1048</v>
      </c>
      <c r="D294" s="1136">
        <v>0</v>
      </c>
      <c r="E294" s="1136">
        <v>98900000</v>
      </c>
      <c r="F294" s="1136">
        <v>18000000</v>
      </c>
      <c r="G294" s="1136">
        <v>262600000</v>
      </c>
      <c r="H294" s="1119"/>
      <c r="I294" s="1119"/>
      <c r="J294" s="1119"/>
      <c r="K294" s="1119"/>
    </row>
    <row r="295" spans="1:11" ht="14.1" customHeight="1" x14ac:dyDescent="0.25">
      <c r="A295" s="1119"/>
      <c r="B295" s="1119"/>
      <c r="C295" s="1135" t="s">
        <v>1057</v>
      </c>
      <c r="D295" s="1136">
        <v>0</v>
      </c>
      <c r="E295" s="1136">
        <v>0</v>
      </c>
      <c r="F295" s="1136">
        <v>0</v>
      </c>
      <c r="G295" s="1136">
        <v>0</v>
      </c>
      <c r="H295" s="1119"/>
      <c r="I295" s="1119"/>
      <c r="J295" s="1119"/>
      <c r="K295" s="1119"/>
    </row>
    <row r="296" spans="1:11" ht="14.1" customHeight="1" x14ac:dyDescent="0.25">
      <c r="A296" s="1119"/>
      <c r="B296" s="1119"/>
      <c r="C296" s="1135" t="s">
        <v>1058</v>
      </c>
      <c r="D296" s="1136">
        <v>0</v>
      </c>
      <c r="E296" s="1136">
        <v>0</v>
      </c>
      <c r="F296" s="1136">
        <v>0</v>
      </c>
      <c r="G296" s="1136">
        <v>0</v>
      </c>
      <c r="H296" s="1119"/>
      <c r="I296" s="1119"/>
      <c r="J296" s="1119"/>
      <c r="K296" s="1119"/>
    </row>
    <row r="297" spans="1:11" ht="14.1" customHeight="1" x14ac:dyDescent="0.25">
      <c r="A297" s="1119"/>
      <c r="B297" s="1119"/>
      <c r="C297" s="1135" t="s">
        <v>1059</v>
      </c>
      <c r="D297" s="1136">
        <v>0</v>
      </c>
      <c r="E297" s="1136">
        <v>0</v>
      </c>
      <c r="F297" s="1136">
        <v>0</v>
      </c>
      <c r="G297" s="1136">
        <v>0</v>
      </c>
      <c r="H297" s="1119"/>
      <c r="I297" s="1119"/>
      <c r="J297" s="1119"/>
      <c r="K297" s="1119"/>
    </row>
    <row r="298" spans="1:11" ht="14.1" customHeight="1" x14ac:dyDescent="0.25">
      <c r="A298" s="1119"/>
      <c r="B298" s="1119"/>
      <c r="C298" s="1135" t="s">
        <v>1060</v>
      </c>
      <c r="D298" s="1136">
        <v>0</v>
      </c>
      <c r="E298" s="1136">
        <v>0</v>
      </c>
      <c r="F298" s="1136">
        <v>0</v>
      </c>
      <c r="G298" s="1136">
        <v>0</v>
      </c>
      <c r="H298" s="1119"/>
      <c r="I298" s="1119"/>
      <c r="J298" s="1119"/>
      <c r="K298" s="1119"/>
    </row>
    <row r="299" spans="1:11" ht="14.1" customHeight="1" x14ac:dyDescent="0.25">
      <c r="A299" s="1119"/>
      <c r="B299" s="1119"/>
      <c r="C299" s="1135" t="s">
        <v>1062</v>
      </c>
      <c r="D299" s="1136">
        <v>0</v>
      </c>
      <c r="E299" s="1136">
        <v>0</v>
      </c>
      <c r="F299" s="1136">
        <v>0</v>
      </c>
      <c r="G299" s="1136">
        <v>0</v>
      </c>
      <c r="H299" s="1119"/>
      <c r="I299" s="1119"/>
      <c r="J299" s="1119"/>
      <c r="K299" s="1119"/>
    </row>
    <row r="300" spans="1:11" ht="14.1" customHeight="1" x14ac:dyDescent="0.25">
      <c r="A300" s="1119"/>
      <c r="B300" s="1119"/>
      <c r="C300" s="1135" t="s">
        <v>1048</v>
      </c>
      <c r="D300" s="1136">
        <v>0</v>
      </c>
      <c r="E300" s="1136">
        <v>0</v>
      </c>
      <c r="F300" s="1136">
        <v>0</v>
      </c>
      <c r="G300" s="1136">
        <v>0</v>
      </c>
      <c r="H300" s="1119"/>
      <c r="I300" s="1119"/>
      <c r="J300" s="1119"/>
      <c r="K300" s="1119"/>
    </row>
    <row r="301" spans="1:11" ht="14.1" customHeight="1" x14ac:dyDescent="0.25">
      <c r="A301" s="1119"/>
      <c r="B301" s="1119"/>
      <c r="C301" s="1135" t="s">
        <v>1057</v>
      </c>
      <c r="D301" s="1136">
        <v>0</v>
      </c>
      <c r="E301" s="1136">
        <v>0</v>
      </c>
      <c r="F301" s="1136">
        <v>0</v>
      </c>
      <c r="G301" s="1136">
        <v>0</v>
      </c>
      <c r="H301" s="1119"/>
      <c r="I301" s="1119"/>
      <c r="J301" s="1119"/>
      <c r="K301" s="1119"/>
    </row>
    <row r="302" spans="1:11" ht="14.1" customHeight="1" x14ac:dyDescent="0.25">
      <c r="A302" s="1119"/>
      <c r="B302" s="1119"/>
      <c r="C302" s="1135" t="s">
        <v>1058</v>
      </c>
      <c r="D302" s="1136">
        <v>0</v>
      </c>
      <c r="E302" s="1136">
        <v>0</v>
      </c>
      <c r="F302" s="1136">
        <v>0</v>
      </c>
      <c r="G302" s="1136">
        <v>0</v>
      </c>
      <c r="H302" s="1119"/>
      <c r="I302" s="1119"/>
      <c r="J302" s="1119"/>
      <c r="K302" s="1119"/>
    </row>
    <row r="303" spans="1:11" ht="14.1" customHeight="1" x14ac:dyDescent="0.25">
      <c r="A303" s="1119"/>
      <c r="B303" s="1119"/>
      <c r="C303" s="1135" t="s">
        <v>1059</v>
      </c>
      <c r="D303" s="1136">
        <v>0</v>
      </c>
      <c r="E303" s="1136">
        <v>0</v>
      </c>
      <c r="F303" s="1136">
        <v>0</v>
      </c>
      <c r="G303" s="1136">
        <v>0</v>
      </c>
      <c r="H303" s="1119"/>
      <c r="I303" s="1119"/>
      <c r="J303" s="1119"/>
      <c r="K303" s="1119"/>
    </row>
    <row r="304" spans="1:11" ht="14.1" customHeight="1" x14ac:dyDescent="0.25">
      <c r="A304" s="1119"/>
      <c r="B304" s="1119"/>
      <c r="C304" s="1135" t="s">
        <v>1060</v>
      </c>
      <c r="D304" s="1136">
        <v>0</v>
      </c>
      <c r="E304" s="1136">
        <v>0</v>
      </c>
      <c r="F304" s="1136">
        <v>0</v>
      </c>
      <c r="G304" s="1136">
        <v>0</v>
      </c>
      <c r="H304" s="1119"/>
      <c r="I304" s="1119"/>
      <c r="J304" s="1119"/>
      <c r="K304" s="1119"/>
    </row>
    <row r="305" spans="1:11" ht="14.1" customHeight="1" x14ac:dyDescent="0.25">
      <c r="A305" s="1119"/>
      <c r="B305" s="1119"/>
      <c r="C305" s="1135" t="s">
        <v>1063</v>
      </c>
      <c r="D305" s="1136">
        <v>0</v>
      </c>
      <c r="E305" s="1136">
        <v>0</v>
      </c>
      <c r="F305" s="1136">
        <v>0</v>
      </c>
      <c r="G305" s="1136">
        <v>0</v>
      </c>
      <c r="H305" s="1119"/>
      <c r="I305" s="1119"/>
      <c r="J305" s="1119"/>
      <c r="K305" s="1119"/>
    </row>
    <row r="306" spans="1:11" ht="14.1" customHeight="1" x14ac:dyDescent="0.25">
      <c r="A306" s="1119"/>
      <c r="B306" s="1119"/>
      <c r="C306" s="1135" t="s">
        <v>1064</v>
      </c>
      <c r="D306" s="1136">
        <v>0</v>
      </c>
      <c r="E306" s="1136">
        <v>0</v>
      </c>
      <c r="F306" s="1136">
        <v>0</v>
      </c>
      <c r="G306" s="1136">
        <v>0</v>
      </c>
      <c r="H306" s="1119"/>
      <c r="I306" s="1119"/>
      <c r="J306" s="1119"/>
      <c r="K306" s="1119"/>
    </row>
    <row r="307" spans="1:11" ht="14.1" customHeight="1" x14ac:dyDescent="0.25">
      <c r="A307" s="1119"/>
      <c r="B307" s="1119"/>
      <c r="C307" s="1137" t="s">
        <v>572</v>
      </c>
      <c r="D307" s="1136">
        <v>0</v>
      </c>
      <c r="E307" s="1136">
        <v>98900000</v>
      </c>
      <c r="F307" s="1136">
        <v>18000000</v>
      </c>
      <c r="G307" s="1136">
        <v>262600000</v>
      </c>
      <c r="H307" s="1119"/>
      <c r="I307" s="1119"/>
      <c r="J307" s="1119"/>
      <c r="K307" s="1119"/>
    </row>
    <row r="308" spans="1:11" ht="14.1" customHeight="1" x14ac:dyDescent="0.25">
      <c r="A308" s="1119"/>
      <c r="B308" s="1119"/>
      <c r="C308" s="1128" t="s">
        <v>2768</v>
      </c>
      <c r="D308" s="1256" t="s">
        <v>314</v>
      </c>
      <c r="E308" s="1257"/>
      <c r="F308" s="1257"/>
      <c r="G308" s="1257"/>
      <c r="H308" s="1119"/>
      <c r="I308" s="1119"/>
      <c r="J308" s="1119"/>
      <c r="K308" s="1119"/>
    </row>
    <row r="309" spans="1:11" ht="14.1" customHeight="1" x14ac:dyDescent="0.25">
      <c r="A309" s="1119"/>
      <c r="B309" s="1119"/>
      <c r="C309" s="1129" t="s">
        <v>1022</v>
      </c>
      <c r="D309" s="1252" t="s">
        <v>2769</v>
      </c>
      <c r="E309" s="1253"/>
      <c r="F309" s="1253"/>
      <c r="G309" s="1253"/>
      <c r="H309" s="1119"/>
      <c r="I309" s="1119"/>
      <c r="J309" s="1119"/>
      <c r="K309" s="1119"/>
    </row>
    <row r="310" spans="1:11" ht="14.1" customHeight="1" x14ac:dyDescent="0.25">
      <c r="A310" s="1119"/>
      <c r="B310" s="1119"/>
      <c r="C310" s="1130" t="s">
        <v>1024</v>
      </c>
      <c r="D310" s="1254" t="s">
        <v>2770</v>
      </c>
      <c r="E310" s="1255"/>
      <c r="F310" s="1255"/>
      <c r="G310" s="1255"/>
      <c r="H310" s="1119"/>
      <c r="I310" s="1119"/>
      <c r="J310" s="1119"/>
      <c r="K310" s="1119"/>
    </row>
    <row r="311" spans="1:11" ht="14.1" customHeight="1" x14ac:dyDescent="0.25">
      <c r="A311" s="1119"/>
      <c r="B311" s="1119"/>
      <c r="C311" s="1130" t="s">
        <v>31</v>
      </c>
      <c r="D311" s="1254" t="s">
        <v>2771</v>
      </c>
      <c r="E311" s="1255"/>
      <c r="F311" s="1255"/>
      <c r="G311" s="1255"/>
      <c r="H311" s="1119"/>
      <c r="I311" s="1119"/>
      <c r="J311" s="1119"/>
      <c r="K311" s="1119"/>
    </row>
    <row r="312" spans="1:11" ht="15" customHeight="1" x14ac:dyDescent="0.25">
      <c r="A312" s="1119"/>
      <c r="B312" s="1119"/>
      <c r="C312" s="1131"/>
      <c r="D312" s="1132">
        <v>2024</v>
      </c>
      <c r="E312" s="1132">
        <v>2025</v>
      </c>
      <c r="F312" s="1132">
        <v>2026</v>
      </c>
      <c r="G312" s="1132">
        <v>2027</v>
      </c>
      <c r="H312" s="1119"/>
      <c r="I312" s="1119"/>
      <c r="J312" s="1119"/>
      <c r="K312" s="1119"/>
    </row>
    <row r="313" spans="1:11" ht="15" customHeight="1" x14ac:dyDescent="0.25">
      <c r="A313" s="1119"/>
      <c r="B313" s="1119"/>
      <c r="C313" s="1133"/>
      <c r="D313" s="1134" t="s">
        <v>13</v>
      </c>
      <c r="E313" s="1134" t="s">
        <v>14</v>
      </c>
      <c r="F313" s="1134" t="s">
        <v>14</v>
      </c>
      <c r="G313" s="1134" t="s">
        <v>14</v>
      </c>
      <c r="H313" s="1119"/>
      <c r="I313" s="1119"/>
      <c r="J313" s="1119"/>
      <c r="K313" s="1119"/>
    </row>
    <row r="314" spans="1:11" ht="14.1" customHeight="1" x14ac:dyDescent="0.25">
      <c r="A314" s="1119"/>
      <c r="B314" s="1119"/>
      <c r="C314" s="1123" t="s">
        <v>33</v>
      </c>
      <c r="D314" s="1127" t="s">
        <v>1017</v>
      </c>
      <c r="E314" s="1127" t="s">
        <v>1017</v>
      </c>
      <c r="F314" s="1127" t="s">
        <v>1039</v>
      </c>
      <c r="G314" s="1127" t="s">
        <v>2168</v>
      </c>
      <c r="H314" s="1119"/>
      <c r="I314" s="1119"/>
      <c r="J314" s="1119"/>
      <c r="K314" s="1119"/>
    </row>
    <row r="315" spans="1:11" ht="14.1" customHeight="1" x14ac:dyDescent="0.25">
      <c r="A315" s="1119"/>
      <c r="B315" s="1119"/>
      <c r="C315" s="1123" t="s">
        <v>1029</v>
      </c>
      <c r="D315" s="1127" t="s">
        <v>2772</v>
      </c>
      <c r="E315" s="1127" t="s">
        <v>2773</v>
      </c>
      <c r="F315" s="1127" t="s">
        <v>1039</v>
      </c>
      <c r="G315" s="1127" t="s">
        <v>2774</v>
      </c>
      <c r="H315" s="1119"/>
      <c r="I315" s="1119"/>
      <c r="J315" s="1119"/>
      <c r="K315" s="1119"/>
    </row>
    <row r="316" spans="1:11" ht="14.1" customHeight="1" x14ac:dyDescent="0.25">
      <c r="A316" s="1119"/>
      <c r="B316" s="1119"/>
      <c r="C316" s="1123" t="s">
        <v>1032</v>
      </c>
      <c r="D316" s="1127" t="s">
        <v>2775</v>
      </c>
      <c r="E316" s="1127" t="s">
        <v>2776</v>
      </c>
      <c r="F316" s="1127" t="s">
        <v>1039</v>
      </c>
      <c r="G316" s="1127" t="s">
        <v>2777</v>
      </c>
      <c r="H316" s="1119"/>
      <c r="I316" s="1119"/>
      <c r="J316" s="1119"/>
      <c r="K316" s="1119"/>
    </row>
    <row r="317" spans="1:11" ht="14.1" customHeight="1" x14ac:dyDescent="0.25">
      <c r="A317" s="1119"/>
      <c r="B317" s="1119"/>
      <c r="C317" s="1123" t="s">
        <v>1037</v>
      </c>
      <c r="D317" s="1127" t="s">
        <v>1038</v>
      </c>
      <c r="E317" s="1127" t="s">
        <v>1039</v>
      </c>
      <c r="F317" s="1127" t="s">
        <v>1083</v>
      </c>
      <c r="G317" s="1127" t="s">
        <v>1038</v>
      </c>
      <c r="H317" s="1119"/>
      <c r="I317" s="1119"/>
      <c r="J317" s="1119"/>
      <c r="K317" s="1119"/>
    </row>
    <row r="318" spans="1:11" ht="14.1" customHeight="1" x14ac:dyDescent="0.25">
      <c r="A318" s="1119"/>
      <c r="B318" s="1119"/>
      <c r="C318" s="1123" t="s">
        <v>1042</v>
      </c>
      <c r="D318" s="1127" t="s">
        <v>1038</v>
      </c>
      <c r="E318" s="1127" t="s">
        <v>2778</v>
      </c>
      <c r="F318" s="1127" t="s">
        <v>1083</v>
      </c>
      <c r="G318" s="1127" t="s">
        <v>1038</v>
      </c>
      <c r="H318" s="1119"/>
      <c r="I318" s="1119"/>
      <c r="J318" s="1119"/>
      <c r="K318" s="1119"/>
    </row>
    <row r="319" spans="1:11" ht="14.1" customHeight="1" x14ac:dyDescent="0.25">
      <c r="A319" s="1119"/>
      <c r="B319" s="1119"/>
      <c r="C319" s="1123" t="s">
        <v>39</v>
      </c>
      <c r="D319" s="1127" t="s">
        <v>1038</v>
      </c>
      <c r="E319" s="1127" t="s">
        <v>2778</v>
      </c>
      <c r="F319" s="1127" t="s">
        <v>1083</v>
      </c>
      <c r="G319" s="1127" t="s">
        <v>1038</v>
      </c>
      <c r="H319" s="1119"/>
      <c r="I319" s="1119"/>
      <c r="J319" s="1119"/>
      <c r="K319" s="1119"/>
    </row>
    <row r="320" spans="1:11" ht="14.1" customHeight="1" x14ac:dyDescent="0.25">
      <c r="A320" s="1119"/>
      <c r="B320" s="1119"/>
      <c r="C320" s="1250" t="s">
        <v>1046</v>
      </c>
      <c r="D320" s="1251"/>
      <c r="E320" s="1251"/>
      <c r="F320" s="1251"/>
      <c r="G320" s="1251"/>
      <c r="H320" s="1119"/>
      <c r="I320" s="1119"/>
      <c r="J320" s="1119"/>
      <c r="K320" s="1119"/>
    </row>
    <row r="321" spans="1:11" ht="14.1" customHeight="1" x14ac:dyDescent="0.25">
      <c r="A321" s="1119"/>
      <c r="B321" s="1119"/>
      <c r="C321" s="1131"/>
      <c r="D321" s="1132">
        <v>2024</v>
      </c>
      <c r="E321" s="1132">
        <v>2025</v>
      </c>
      <c r="F321" s="1132">
        <v>2026</v>
      </c>
      <c r="G321" s="1132">
        <v>2027</v>
      </c>
      <c r="H321" s="1119"/>
      <c r="I321" s="1119"/>
      <c r="J321" s="1119"/>
      <c r="K321" s="1119"/>
    </row>
    <row r="322" spans="1:11" ht="14.1" customHeight="1" x14ac:dyDescent="0.25">
      <c r="A322" s="1119"/>
      <c r="B322" s="1119"/>
      <c r="C322" s="1133"/>
      <c r="D322" s="1134" t="s">
        <v>13</v>
      </c>
      <c r="E322" s="1134" t="s">
        <v>14</v>
      </c>
      <c r="F322" s="1134" t="s">
        <v>14</v>
      </c>
      <c r="G322" s="1134" t="s">
        <v>14</v>
      </c>
      <c r="H322" s="1119"/>
      <c r="I322" s="1119"/>
      <c r="J322" s="1119"/>
      <c r="K322" s="1119"/>
    </row>
    <row r="323" spans="1:11" ht="14.1" customHeight="1" x14ac:dyDescent="0.25">
      <c r="A323" s="1119"/>
      <c r="B323" s="1119"/>
      <c r="C323" s="1135" t="s">
        <v>1047</v>
      </c>
      <c r="D323" s="1136">
        <v>0</v>
      </c>
      <c r="E323" s="1136">
        <v>0</v>
      </c>
      <c r="F323" s="1136">
        <v>0</v>
      </c>
      <c r="G323" s="1136">
        <v>0</v>
      </c>
      <c r="H323" s="1119"/>
      <c r="I323" s="1119"/>
      <c r="J323" s="1119"/>
      <c r="K323" s="1119"/>
    </row>
    <row r="324" spans="1:11" ht="14.1" customHeight="1" x14ac:dyDescent="0.25">
      <c r="A324" s="1119"/>
      <c r="B324" s="1119"/>
      <c r="C324" s="1135" t="s">
        <v>1048</v>
      </c>
      <c r="D324" s="1136">
        <v>0</v>
      </c>
      <c r="E324" s="1136">
        <v>0</v>
      </c>
      <c r="F324" s="1136">
        <v>0</v>
      </c>
      <c r="G324" s="1136">
        <v>0</v>
      </c>
      <c r="H324" s="1119"/>
      <c r="I324" s="1119"/>
      <c r="J324" s="1119"/>
      <c r="K324" s="1119"/>
    </row>
    <row r="325" spans="1:11" ht="14.1" customHeight="1" x14ac:dyDescent="0.25">
      <c r="A325" s="1119"/>
      <c r="B325" s="1119"/>
      <c r="C325" s="1135" t="s">
        <v>1049</v>
      </c>
      <c r="D325" s="1136">
        <v>0</v>
      </c>
      <c r="E325" s="1136">
        <v>0</v>
      </c>
      <c r="F325" s="1136">
        <v>0</v>
      </c>
      <c r="G325" s="1136">
        <v>0</v>
      </c>
      <c r="H325" s="1119"/>
      <c r="I325" s="1119"/>
      <c r="J325" s="1119"/>
      <c r="K325" s="1119"/>
    </row>
    <row r="326" spans="1:11" ht="14.1" customHeight="1" x14ac:dyDescent="0.25">
      <c r="A326" s="1119"/>
      <c r="B326" s="1119"/>
      <c r="C326" s="1135" t="s">
        <v>1050</v>
      </c>
      <c r="D326" s="1136">
        <v>0</v>
      </c>
      <c r="E326" s="1136">
        <v>0</v>
      </c>
      <c r="F326" s="1136">
        <v>0</v>
      </c>
      <c r="G326" s="1136">
        <v>0</v>
      </c>
      <c r="H326" s="1119"/>
      <c r="I326" s="1119"/>
      <c r="J326" s="1119"/>
      <c r="K326" s="1119"/>
    </row>
    <row r="327" spans="1:11" ht="14.1" customHeight="1" x14ac:dyDescent="0.25">
      <c r="A327" s="1119"/>
      <c r="B327" s="1119"/>
      <c r="C327" s="1135" t="s">
        <v>1048</v>
      </c>
      <c r="D327" s="1136">
        <v>0</v>
      </c>
      <c r="E327" s="1136">
        <v>0</v>
      </c>
      <c r="F327" s="1136">
        <v>0</v>
      </c>
      <c r="G327" s="1136">
        <v>0</v>
      </c>
      <c r="H327" s="1119"/>
      <c r="I327" s="1119"/>
      <c r="J327" s="1119"/>
      <c r="K327" s="1119"/>
    </row>
    <row r="328" spans="1:11" ht="14.1" customHeight="1" x14ac:dyDescent="0.25">
      <c r="A328" s="1119"/>
      <c r="B328" s="1119"/>
      <c r="C328" s="1135" t="s">
        <v>1049</v>
      </c>
      <c r="D328" s="1136">
        <v>0</v>
      </c>
      <c r="E328" s="1136">
        <v>0</v>
      </c>
      <c r="F328" s="1136">
        <v>0</v>
      </c>
      <c r="G328" s="1136">
        <v>0</v>
      </c>
      <c r="H328" s="1119"/>
      <c r="I328" s="1119"/>
      <c r="J328" s="1119"/>
      <c r="K328" s="1119"/>
    </row>
    <row r="329" spans="1:11" ht="14.1" customHeight="1" x14ac:dyDescent="0.25">
      <c r="A329" s="1119"/>
      <c r="B329" s="1119"/>
      <c r="C329" s="1135" t="s">
        <v>1051</v>
      </c>
      <c r="D329" s="1136">
        <v>0</v>
      </c>
      <c r="E329" s="1136">
        <v>0</v>
      </c>
      <c r="F329" s="1136">
        <v>0</v>
      </c>
      <c r="G329" s="1136">
        <v>0</v>
      </c>
      <c r="H329" s="1119"/>
      <c r="I329" s="1119"/>
      <c r="J329" s="1119"/>
      <c r="K329" s="1119"/>
    </row>
    <row r="330" spans="1:11" ht="14.1" customHeight="1" x14ac:dyDescent="0.25">
      <c r="A330" s="1119"/>
      <c r="B330" s="1119"/>
      <c r="C330" s="1135" t="s">
        <v>1048</v>
      </c>
      <c r="D330" s="1136">
        <v>0</v>
      </c>
      <c r="E330" s="1136">
        <v>0</v>
      </c>
      <c r="F330" s="1136">
        <v>0</v>
      </c>
      <c r="G330" s="1136">
        <v>0</v>
      </c>
      <c r="H330" s="1119"/>
      <c r="I330" s="1119"/>
      <c r="J330" s="1119"/>
      <c r="K330" s="1119"/>
    </row>
    <row r="331" spans="1:11" ht="14.1" customHeight="1" x14ac:dyDescent="0.25">
      <c r="A331" s="1119"/>
      <c r="B331" s="1119"/>
      <c r="C331" s="1135" t="s">
        <v>1049</v>
      </c>
      <c r="D331" s="1136">
        <v>0</v>
      </c>
      <c r="E331" s="1136">
        <v>0</v>
      </c>
      <c r="F331" s="1136">
        <v>0</v>
      </c>
      <c r="G331" s="1136">
        <v>0</v>
      </c>
      <c r="H331" s="1119"/>
      <c r="I331" s="1119"/>
      <c r="J331" s="1119"/>
      <c r="K331" s="1119"/>
    </row>
    <row r="332" spans="1:11" ht="14.1" customHeight="1" x14ac:dyDescent="0.25">
      <c r="A332" s="1119"/>
      <c r="B332" s="1119"/>
      <c r="C332" s="1135" t="s">
        <v>1052</v>
      </c>
      <c r="D332" s="1136">
        <v>0</v>
      </c>
      <c r="E332" s="1136">
        <v>0</v>
      </c>
      <c r="F332" s="1136">
        <v>0</v>
      </c>
      <c r="G332" s="1136">
        <v>0</v>
      </c>
      <c r="H332" s="1119"/>
      <c r="I332" s="1119"/>
      <c r="J332" s="1119"/>
      <c r="K332" s="1119"/>
    </row>
    <row r="333" spans="1:11" ht="14.1" customHeight="1" x14ac:dyDescent="0.25">
      <c r="A333" s="1119"/>
      <c r="B333" s="1119"/>
      <c r="C333" s="1135" t="s">
        <v>1048</v>
      </c>
      <c r="D333" s="1136">
        <v>0</v>
      </c>
      <c r="E333" s="1136">
        <v>0</v>
      </c>
      <c r="F333" s="1136">
        <v>0</v>
      </c>
      <c r="G333" s="1136">
        <v>0</v>
      </c>
      <c r="H333" s="1119"/>
      <c r="I333" s="1119"/>
      <c r="J333" s="1119"/>
      <c r="K333" s="1119"/>
    </row>
    <row r="334" spans="1:11" ht="14.1" customHeight="1" x14ac:dyDescent="0.25">
      <c r="A334" s="1119"/>
      <c r="B334" s="1119"/>
      <c r="C334" s="1135" t="s">
        <v>1049</v>
      </c>
      <c r="D334" s="1136">
        <v>0</v>
      </c>
      <c r="E334" s="1136">
        <v>0</v>
      </c>
      <c r="F334" s="1136">
        <v>0</v>
      </c>
      <c r="G334" s="1136">
        <v>0</v>
      </c>
      <c r="H334" s="1119"/>
      <c r="I334" s="1119"/>
      <c r="J334" s="1119"/>
      <c r="K334" s="1119"/>
    </row>
    <row r="335" spans="1:11" ht="14.1" customHeight="1" x14ac:dyDescent="0.25">
      <c r="A335" s="1119"/>
      <c r="B335" s="1119"/>
      <c r="C335" s="1135" t="s">
        <v>1053</v>
      </c>
      <c r="D335" s="1136">
        <v>0</v>
      </c>
      <c r="E335" s="1136">
        <v>0</v>
      </c>
      <c r="F335" s="1136">
        <v>0</v>
      </c>
      <c r="G335" s="1136">
        <v>0</v>
      </c>
      <c r="H335" s="1119"/>
      <c r="I335" s="1119"/>
      <c r="J335" s="1119"/>
      <c r="K335" s="1119"/>
    </row>
    <row r="336" spans="1:11" ht="14.1" customHeight="1" x14ac:dyDescent="0.25">
      <c r="A336" s="1119"/>
      <c r="B336" s="1119"/>
      <c r="C336" s="1135" t="s">
        <v>1048</v>
      </c>
      <c r="D336" s="1136">
        <v>0</v>
      </c>
      <c r="E336" s="1136">
        <v>0</v>
      </c>
      <c r="F336" s="1136">
        <v>0</v>
      </c>
      <c r="G336" s="1136">
        <v>0</v>
      </c>
      <c r="H336" s="1119"/>
      <c r="I336" s="1119"/>
      <c r="J336" s="1119"/>
      <c r="K336" s="1119"/>
    </row>
    <row r="337" spans="1:11" ht="14.1" customHeight="1" x14ac:dyDescent="0.25">
      <c r="A337" s="1119"/>
      <c r="B337" s="1119"/>
      <c r="C337" s="1135" t="s">
        <v>1049</v>
      </c>
      <c r="D337" s="1136">
        <v>0</v>
      </c>
      <c r="E337" s="1136">
        <v>0</v>
      </c>
      <c r="F337" s="1136">
        <v>0</v>
      </c>
      <c r="G337" s="1136">
        <v>0</v>
      </c>
      <c r="H337" s="1119"/>
      <c r="I337" s="1119"/>
      <c r="J337" s="1119"/>
      <c r="K337" s="1119"/>
    </row>
    <row r="338" spans="1:11" ht="14.1" customHeight="1" x14ac:dyDescent="0.25">
      <c r="A338" s="1119"/>
      <c r="B338" s="1119"/>
      <c r="C338" s="1135" t="s">
        <v>1054</v>
      </c>
      <c r="D338" s="1136">
        <v>0</v>
      </c>
      <c r="E338" s="1136">
        <v>0</v>
      </c>
      <c r="F338" s="1136">
        <v>0</v>
      </c>
      <c r="G338" s="1136">
        <v>0</v>
      </c>
      <c r="H338" s="1119"/>
      <c r="I338" s="1119"/>
      <c r="J338" s="1119"/>
      <c r="K338" s="1119"/>
    </row>
    <row r="339" spans="1:11" ht="14.1" customHeight="1" x14ac:dyDescent="0.25">
      <c r="A339" s="1119"/>
      <c r="B339" s="1119"/>
      <c r="C339" s="1135" t="s">
        <v>1048</v>
      </c>
      <c r="D339" s="1136">
        <v>0</v>
      </c>
      <c r="E339" s="1136">
        <v>0</v>
      </c>
      <c r="F339" s="1136">
        <v>0</v>
      </c>
      <c r="G339" s="1136">
        <v>0</v>
      </c>
      <c r="H339" s="1119"/>
      <c r="I339" s="1119"/>
      <c r="J339" s="1119"/>
      <c r="K339" s="1119"/>
    </row>
    <row r="340" spans="1:11" ht="14.1" customHeight="1" x14ac:dyDescent="0.25">
      <c r="A340" s="1119"/>
      <c r="B340" s="1119"/>
      <c r="C340" s="1135" t="s">
        <v>1049</v>
      </c>
      <c r="D340" s="1136">
        <v>0</v>
      </c>
      <c r="E340" s="1136">
        <v>0</v>
      </c>
      <c r="F340" s="1136">
        <v>0</v>
      </c>
      <c r="G340" s="1136">
        <v>0</v>
      </c>
      <c r="H340" s="1119"/>
      <c r="I340" s="1119"/>
      <c r="J340" s="1119"/>
      <c r="K340" s="1119"/>
    </row>
    <row r="341" spans="1:11" ht="14.1" customHeight="1" x14ac:dyDescent="0.25">
      <c r="A341" s="1119"/>
      <c r="B341" s="1119"/>
      <c r="C341" s="1135" t="s">
        <v>1055</v>
      </c>
      <c r="D341" s="1136">
        <v>0</v>
      </c>
      <c r="E341" s="1136">
        <v>0</v>
      </c>
      <c r="F341" s="1136">
        <v>0</v>
      </c>
      <c r="G341" s="1136">
        <v>0</v>
      </c>
      <c r="H341" s="1119"/>
      <c r="I341" s="1119"/>
      <c r="J341" s="1119"/>
      <c r="K341" s="1119"/>
    </row>
    <row r="342" spans="1:11" ht="14.1" customHeight="1" x14ac:dyDescent="0.25">
      <c r="A342" s="1119"/>
      <c r="B342" s="1119"/>
      <c r="C342" s="1135" t="s">
        <v>1048</v>
      </c>
      <c r="D342" s="1136">
        <v>0</v>
      </c>
      <c r="E342" s="1136">
        <v>0</v>
      </c>
      <c r="F342" s="1136">
        <v>0</v>
      </c>
      <c r="G342" s="1136">
        <v>0</v>
      </c>
      <c r="H342" s="1119"/>
      <c r="I342" s="1119"/>
      <c r="J342" s="1119"/>
      <c r="K342" s="1119"/>
    </row>
    <row r="343" spans="1:11" ht="14.1" customHeight="1" x14ac:dyDescent="0.25">
      <c r="A343" s="1119"/>
      <c r="B343" s="1119"/>
      <c r="C343" s="1135" t="s">
        <v>1049</v>
      </c>
      <c r="D343" s="1136">
        <v>0</v>
      </c>
      <c r="E343" s="1136">
        <v>0</v>
      </c>
      <c r="F343" s="1136">
        <v>0</v>
      </c>
      <c r="G343" s="1136">
        <v>0</v>
      </c>
      <c r="H343" s="1119"/>
      <c r="I343" s="1119"/>
      <c r="J343" s="1119"/>
      <c r="K343" s="1119"/>
    </row>
    <row r="344" spans="1:11" ht="14.1" customHeight="1" x14ac:dyDescent="0.25">
      <c r="A344" s="1119"/>
      <c r="B344" s="1119"/>
      <c r="C344" s="1135" t="s">
        <v>1056</v>
      </c>
      <c r="D344" s="1136">
        <v>0</v>
      </c>
      <c r="E344" s="1136">
        <v>0</v>
      </c>
      <c r="F344" s="1136">
        <v>0</v>
      </c>
      <c r="G344" s="1136">
        <v>0</v>
      </c>
      <c r="H344" s="1119"/>
      <c r="I344" s="1119"/>
      <c r="J344" s="1119"/>
      <c r="K344" s="1119"/>
    </row>
    <row r="345" spans="1:11" ht="14.1" customHeight="1" x14ac:dyDescent="0.25">
      <c r="A345" s="1119"/>
      <c r="B345" s="1119"/>
      <c r="C345" s="1135" t="s">
        <v>1048</v>
      </c>
      <c r="D345" s="1136">
        <v>0</v>
      </c>
      <c r="E345" s="1136">
        <v>0</v>
      </c>
      <c r="F345" s="1136">
        <v>0</v>
      </c>
      <c r="G345" s="1136">
        <v>0</v>
      </c>
      <c r="H345" s="1119"/>
      <c r="I345" s="1119"/>
      <c r="J345" s="1119"/>
      <c r="K345" s="1119"/>
    </row>
    <row r="346" spans="1:11" ht="14.1" customHeight="1" x14ac:dyDescent="0.25">
      <c r="A346" s="1119"/>
      <c r="B346" s="1119"/>
      <c r="C346" s="1135" t="s">
        <v>1057</v>
      </c>
      <c r="D346" s="1136">
        <v>0</v>
      </c>
      <c r="E346" s="1136">
        <v>0</v>
      </c>
      <c r="F346" s="1136">
        <v>0</v>
      </c>
      <c r="G346" s="1136">
        <v>0</v>
      </c>
      <c r="H346" s="1119"/>
      <c r="I346" s="1119"/>
      <c r="J346" s="1119"/>
      <c r="K346" s="1119"/>
    </row>
    <row r="347" spans="1:11" ht="14.1" customHeight="1" x14ac:dyDescent="0.25">
      <c r="A347" s="1119"/>
      <c r="B347" s="1119"/>
      <c r="C347" s="1135" t="s">
        <v>1058</v>
      </c>
      <c r="D347" s="1136">
        <v>0</v>
      </c>
      <c r="E347" s="1136">
        <v>0</v>
      </c>
      <c r="F347" s="1136">
        <v>0</v>
      </c>
      <c r="G347" s="1136">
        <v>0</v>
      </c>
      <c r="H347" s="1119"/>
      <c r="I347" s="1119"/>
      <c r="J347" s="1119"/>
      <c r="K347" s="1119"/>
    </row>
    <row r="348" spans="1:11" ht="14.1" customHeight="1" x14ac:dyDescent="0.25">
      <c r="A348" s="1119"/>
      <c r="B348" s="1119"/>
      <c r="C348" s="1135" t="s">
        <v>1059</v>
      </c>
      <c r="D348" s="1136">
        <v>0</v>
      </c>
      <c r="E348" s="1136">
        <v>0</v>
      </c>
      <c r="F348" s="1136">
        <v>0</v>
      </c>
      <c r="G348" s="1136">
        <v>0</v>
      </c>
      <c r="H348" s="1119"/>
      <c r="I348" s="1119"/>
      <c r="J348" s="1119"/>
      <c r="K348" s="1119"/>
    </row>
    <row r="349" spans="1:11" ht="14.1" customHeight="1" x14ac:dyDescent="0.25">
      <c r="A349" s="1119"/>
      <c r="B349" s="1119"/>
      <c r="C349" s="1135" t="s">
        <v>1060</v>
      </c>
      <c r="D349" s="1136">
        <v>0</v>
      </c>
      <c r="E349" s="1136">
        <v>0</v>
      </c>
      <c r="F349" s="1136">
        <v>0</v>
      </c>
      <c r="G349" s="1136">
        <v>0</v>
      </c>
      <c r="H349" s="1119"/>
      <c r="I349" s="1119"/>
      <c r="J349" s="1119"/>
      <c r="K349" s="1119"/>
    </row>
    <row r="350" spans="1:11" ht="14.1" customHeight="1" x14ac:dyDescent="0.25">
      <c r="A350" s="1119"/>
      <c r="B350" s="1119"/>
      <c r="C350" s="1135" t="s">
        <v>1061</v>
      </c>
      <c r="D350" s="1136">
        <v>0</v>
      </c>
      <c r="E350" s="1136">
        <v>60300000</v>
      </c>
      <c r="F350" s="1136">
        <v>0</v>
      </c>
      <c r="G350" s="1136">
        <v>29100000</v>
      </c>
      <c r="H350" s="1119"/>
      <c r="I350" s="1119"/>
      <c r="J350" s="1119"/>
      <c r="K350" s="1119"/>
    </row>
    <row r="351" spans="1:11" ht="14.1" customHeight="1" x14ac:dyDescent="0.25">
      <c r="A351" s="1119"/>
      <c r="B351" s="1119"/>
      <c r="C351" s="1135" t="s">
        <v>1048</v>
      </c>
      <c r="D351" s="1136">
        <v>0</v>
      </c>
      <c r="E351" s="1136">
        <v>60300000</v>
      </c>
      <c r="F351" s="1136">
        <v>0</v>
      </c>
      <c r="G351" s="1136">
        <v>29100000</v>
      </c>
      <c r="H351" s="1119"/>
      <c r="I351" s="1119"/>
      <c r="J351" s="1119"/>
      <c r="K351" s="1119"/>
    </row>
    <row r="352" spans="1:11" ht="14.1" customHeight="1" x14ac:dyDescent="0.25">
      <c r="A352" s="1119"/>
      <c r="B352" s="1119"/>
      <c r="C352" s="1135" t="s">
        <v>1057</v>
      </c>
      <c r="D352" s="1136">
        <v>0</v>
      </c>
      <c r="E352" s="1136">
        <v>0</v>
      </c>
      <c r="F352" s="1136">
        <v>0</v>
      </c>
      <c r="G352" s="1136">
        <v>0</v>
      </c>
      <c r="H352" s="1119"/>
      <c r="I352" s="1119"/>
      <c r="J352" s="1119"/>
      <c r="K352" s="1119"/>
    </row>
    <row r="353" spans="1:11" ht="14.1" customHeight="1" x14ac:dyDescent="0.25">
      <c r="A353" s="1119"/>
      <c r="B353" s="1119"/>
      <c r="C353" s="1135" t="s">
        <v>1058</v>
      </c>
      <c r="D353" s="1136">
        <v>0</v>
      </c>
      <c r="E353" s="1136">
        <v>0</v>
      </c>
      <c r="F353" s="1136">
        <v>0</v>
      </c>
      <c r="G353" s="1136">
        <v>0</v>
      </c>
      <c r="H353" s="1119"/>
      <c r="I353" s="1119"/>
      <c r="J353" s="1119"/>
      <c r="K353" s="1119"/>
    </row>
    <row r="354" spans="1:11" ht="14.1" customHeight="1" x14ac:dyDescent="0.25">
      <c r="A354" s="1119"/>
      <c r="B354" s="1119"/>
      <c r="C354" s="1135" t="s">
        <v>1059</v>
      </c>
      <c r="D354" s="1136">
        <v>0</v>
      </c>
      <c r="E354" s="1136">
        <v>0</v>
      </c>
      <c r="F354" s="1136">
        <v>0</v>
      </c>
      <c r="G354" s="1136">
        <v>0</v>
      </c>
      <c r="H354" s="1119"/>
      <c r="I354" s="1119"/>
      <c r="J354" s="1119"/>
      <c r="K354" s="1119"/>
    </row>
    <row r="355" spans="1:11" ht="14.1" customHeight="1" x14ac:dyDescent="0.25">
      <c r="A355" s="1119"/>
      <c r="B355" s="1119"/>
      <c r="C355" s="1135" t="s">
        <v>1060</v>
      </c>
      <c r="D355" s="1136">
        <v>0</v>
      </c>
      <c r="E355" s="1136">
        <v>0</v>
      </c>
      <c r="F355" s="1136">
        <v>0</v>
      </c>
      <c r="G355" s="1136">
        <v>0</v>
      </c>
      <c r="H355" s="1119"/>
      <c r="I355" s="1119"/>
      <c r="J355" s="1119"/>
      <c r="K355" s="1119"/>
    </row>
    <row r="356" spans="1:11" ht="14.1" customHeight="1" x14ac:dyDescent="0.25">
      <c r="A356" s="1119"/>
      <c r="B356" s="1119"/>
      <c r="C356" s="1135" t="s">
        <v>1062</v>
      </c>
      <c r="D356" s="1136">
        <v>0</v>
      </c>
      <c r="E356" s="1136">
        <v>0</v>
      </c>
      <c r="F356" s="1136">
        <v>0</v>
      </c>
      <c r="G356" s="1136">
        <v>0</v>
      </c>
      <c r="H356" s="1119"/>
      <c r="I356" s="1119"/>
      <c r="J356" s="1119"/>
      <c r="K356" s="1119"/>
    </row>
    <row r="357" spans="1:11" ht="14.1" customHeight="1" x14ac:dyDescent="0.25">
      <c r="A357" s="1119"/>
      <c r="B357" s="1119"/>
      <c r="C357" s="1135" t="s">
        <v>1048</v>
      </c>
      <c r="D357" s="1136">
        <v>0</v>
      </c>
      <c r="E357" s="1136">
        <v>0</v>
      </c>
      <c r="F357" s="1136">
        <v>0</v>
      </c>
      <c r="G357" s="1136">
        <v>0</v>
      </c>
      <c r="H357" s="1119"/>
      <c r="I357" s="1119"/>
      <c r="J357" s="1119"/>
      <c r="K357" s="1119"/>
    </row>
    <row r="358" spans="1:11" ht="14.1" customHeight="1" x14ac:dyDescent="0.25">
      <c r="A358" s="1119"/>
      <c r="B358" s="1119"/>
      <c r="C358" s="1135" t="s">
        <v>1057</v>
      </c>
      <c r="D358" s="1136">
        <v>0</v>
      </c>
      <c r="E358" s="1136">
        <v>0</v>
      </c>
      <c r="F358" s="1136">
        <v>0</v>
      </c>
      <c r="G358" s="1136">
        <v>0</v>
      </c>
      <c r="H358" s="1119"/>
      <c r="I358" s="1119"/>
      <c r="J358" s="1119"/>
      <c r="K358" s="1119"/>
    </row>
    <row r="359" spans="1:11" ht="14.1" customHeight="1" x14ac:dyDescent="0.25">
      <c r="A359" s="1119"/>
      <c r="B359" s="1119"/>
      <c r="C359" s="1135" t="s">
        <v>1058</v>
      </c>
      <c r="D359" s="1136">
        <v>0</v>
      </c>
      <c r="E359" s="1136">
        <v>0</v>
      </c>
      <c r="F359" s="1136">
        <v>0</v>
      </c>
      <c r="G359" s="1136">
        <v>0</v>
      </c>
      <c r="H359" s="1119"/>
      <c r="I359" s="1119"/>
      <c r="J359" s="1119"/>
      <c r="K359" s="1119"/>
    </row>
    <row r="360" spans="1:11" ht="14.1" customHeight="1" x14ac:dyDescent="0.25">
      <c r="A360" s="1119"/>
      <c r="B360" s="1119"/>
      <c r="C360" s="1135" t="s">
        <v>1059</v>
      </c>
      <c r="D360" s="1136">
        <v>0</v>
      </c>
      <c r="E360" s="1136">
        <v>0</v>
      </c>
      <c r="F360" s="1136">
        <v>0</v>
      </c>
      <c r="G360" s="1136">
        <v>0</v>
      </c>
      <c r="H360" s="1119"/>
      <c r="I360" s="1119"/>
      <c r="J360" s="1119"/>
      <c r="K360" s="1119"/>
    </row>
    <row r="361" spans="1:11" ht="14.1" customHeight="1" x14ac:dyDescent="0.25">
      <c r="A361" s="1119"/>
      <c r="B361" s="1119"/>
      <c r="C361" s="1135" t="s">
        <v>1060</v>
      </c>
      <c r="D361" s="1136">
        <v>0</v>
      </c>
      <c r="E361" s="1136">
        <v>0</v>
      </c>
      <c r="F361" s="1136">
        <v>0</v>
      </c>
      <c r="G361" s="1136">
        <v>0</v>
      </c>
      <c r="H361" s="1119"/>
      <c r="I361" s="1119"/>
      <c r="J361" s="1119"/>
      <c r="K361" s="1119"/>
    </row>
    <row r="362" spans="1:11" ht="14.1" customHeight="1" x14ac:dyDescent="0.25">
      <c r="A362" s="1119"/>
      <c r="B362" s="1119"/>
      <c r="C362" s="1135" t="s">
        <v>1063</v>
      </c>
      <c r="D362" s="1136">
        <v>0</v>
      </c>
      <c r="E362" s="1136">
        <v>0</v>
      </c>
      <c r="F362" s="1136">
        <v>0</v>
      </c>
      <c r="G362" s="1136">
        <v>0</v>
      </c>
      <c r="H362" s="1119"/>
      <c r="I362" s="1119"/>
      <c r="J362" s="1119"/>
      <c r="K362" s="1119"/>
    </row>
    <row r="363" spans="1:11" ht="14.1" customHeight="1" x14ac:dyDescent="0.25">
      <c r="A363" s="1119"/>
      <c r="B363" s="1119"/>
      <c r="C363" s="1135" t="s">
        <v>1064</v>
      </c>
      <c r="D363" s="1136">
        <v>0</v>
      </c>
      <c r="E363" s="1136">
        <v>0</v>
      </c>
      <c r="F363" s="1136">
        <v>0</v>
      </c>
      <c r="G363" s="1136">
        <v>0</v>
      </c>
      <c r="H363" s="1119"/>
      <c r="I363" s="1119"/>
      <c r="J363" s="1119"/>
      <c r="K363" s="1119"/>
    </row>
    <row r="364" spans="1:11" ht="14.1" customHeight="1" x14ac:dyDescent="0.25">
      <c r="A364" s="1119"/>
      <c r="B364" s="1119"/>
      <c r="C364" s="1137" t="s">
        <v>572</v>
      </c>
      <c r="D364" s="1136">
        <v>0</v>
      </c>
      <c r="E364" s="1136">
        <v>60300000</v>
      </c>
      <c r="F364" s="1136">
        <v>0</v>
      </c>
      <c r="G364" s="1136">
        <v>29100000</v>
      </c>
      <c r="H364" s="1119"/>
      <c r="I364" s="1119"/>
      <c r="J364" s="1119"/>
      <c r="K364" s="1119"/>
    </row>
    <row r="365" spans="1:11" ht="14.1" customHeight="1" x14ac:dyDescent="0.25">
      <c r="A365" s="1119"/>
      <c r="B365" s="1119"/>
      <c r="C365" s="1128" t="s">
        <v>2779</v>
      </c>
      <c r="D365" s="1256" t="s">
        <v>2780</v>
      </c>
      <c r="E365" s="1257"/>
      <c r="F365" s="1257"/>
      <c r="G365" s="1257"/>
      <c r="H365" s="1119"/>
      <c r="I365" s="1119"/>
      <c r="J365" s="1119"/>
      <c r="K365" s="1119"/>
    </row>
    <row r="366" spans="1:11" ht="14.1" customHeight="1" x14ac:dyDescent="0.25">
      <c r="A366" s="1119"/>
      <c r="B366" s="1119"/>
      <c r="C366" s="1129" t="s">
        <v>1022</v>
      </c>
      <c r="D366" s="1252" t="s">
        <v>2781</v>
      </c>
      <c r="E366" s="1253"/>
      <c r="F366" s="1253"/>
      <c r="G366" s="1253"/>
      <c r="H366" s="1119"/>
      <c r="I366" s="1119"/>
      <c r="J366" s="1119"/>
      <c r="K366" s="1119"/>
    </row>
    <row r="367" spans="1:11" ht="14.1" customHeight="1" x14ac:dyDescent="0.25">
      <c r="A367" s="1119"/>
      <c r="B367" s="1119"/>
      <c r="C367" s="1130" t="s">
        <v>1024</v>
      </c>
      <c r="D367" s="1254" t="s">
        <v>2667</v>
      </c>
      <c r="E367" s="1255"/>
      <c r="F367" s="1255"/>
      <c r="G367" s="1255"/>
      <c r="H367" s="1119"/>
      <c r="I367" s="1119"/>
      <c r="J367" s="1119"/>
      <c r="K367" s="1119"/>
    </row>
    <row r="368" spans="1:11" ht="14.1" customHeight="1" x14ac:dyDescent="0.25">
      <c r="A368" s="1119"/>
      <c r="B368" s="1119"/>
      <c r="C368" s="1130" t="s">
        <v>31</v>
      </c>
      <c r="D368" s="1254" t="s">
        <v>2782</v>
      </c>
      <c r="E368" s="1255"/>
      <c r="F368" s="1255"/>
      <c r="G368" s="1255"/>
      <c r="H368" s="1119"/>
      <c r="I368" s="1119"/>
      <c r="J368" s="1119"/>
      <c r="K368" s="1119"/>
    </row>
    <row r="369" spans="1:11" ht="15" customHeight="1" x14ac:dyDescent="0.25">
      <c r="A369" s="1119"/>
      <c r="B369" s="1119"/>
      <c r="C369" s="1131"/>
      <c r="D369" s="1132">
        <v>2024</v>
      </c>
      <c r="E369" s="1132">
        <v>2025</v>
      </c>
      <c r="F369" s="1132">
        <v>2026</v>
      </c>
      <c r="G369" s="1132">
        <v>2027</v>
      </c>
      <c r="H369" s="1119"/>
      <c r="I369" s="1119"/>
      <c r="J369" s="1119"/>
      <c r="K369" s="1119"/>
    </row>
    <row r="370" spans="1:11" ht="15" customHeight="1" x14ac:dyDescent="0.25">
      <c r="A370" s="1119"/>
      <c r="B370" s="1119"/>
      <c r="C370" s="1133"/>
      <c r="D370" s="1134" t="s">
        <v>13</v>
      </c>
      <c r="E370" s="1134" t="s">
        <v>14</v>
      </c>
      <c r="F370" s="1134" t="s">
        <v>14</v>
      </c>
      <c r="G370" s="1134" t="s">
        <v>14</v>
      </c>
      <c r="H370" s="1119"/>
      <c r="I370" s="1119"/>
      <c r="J370" s="1119"/>
      <c r="K370" s="1119"/>
    </row>
    <row r="371" spans="1:11" ht="14.1" customHeight="1" x14ac:dyDescent="0.25">
      <c r="A371" s="1119"/>
      <c r="B371" s="1119"/>
      <c r="C371" s="1123" t="s">
        <v>33</v>
      </c>
      <c r="D371" s="1127" t="s">
        <v>1519</v>
      </c>
      <c r="E371" s="1127" t="s">
        <v>1094</v>
      </c>
      <c r="F371" s="1127" t="s">
        <v>1094</v>
      </c>
      <c r="G371" s="1127" t="s">
        <v>1094</v>
      </c>
      <c r="H371" s="1119"/>
      <c r="I371" s="1119"/>
      <c r="J371" s="1119"/>
      <c r="K371" s="1119"/>
    </row>
    <row r="372" spans="1:11" ht="14.1" customHeight="1" x14ac:dyDescent="0.25">
      <c r="A372" s="1119"/>
      <c r="B372" s="1119"/>
      <c r="C372" s="1123" t="s">
        <v>1029</v>
      </c>
      <c r="D372" s="1127" t="s">
        <v>2783</v>
      </c>
      <c r="E372" s="1127" t="s">
        <v>2784</v>
      </c>
      <c r="F372" s="1127" t="s">
        <v>2785</v>
      </c>
      <c r="G372" s="1127" t="s">
        <v>2786</v>
      </c>
      <c r="H372" s="1119"/>
      <c r="I372" s="1119"/>
      <c r="J372" s="1119"/>
      <c r="K372" s="1119"/>
    </row>
    <row r="373" spans="1:11" ht="14.1" customHeight="1" x14ac:dyDescent="0.25">
      <c r="A373" s="1119"/>
      <c r="B373" s="1119"/>
      <c r="C373" s="1123" t="s">
        <v>1032</v>
      </c>
      <c r="D373" s="1127" t="s">
        <v>2787</v>
      </c>
      <c r="E373" s="1127" t="s">
        <v>2788</v>
      </c>
      <c r="F373" s="1127" t="s">
        <v>2789</v>
      </c>
      <c r="G373" s="1127" t="s">
        <v>2790</v>
      </c>
      <c r="H373" s="1119"/>
      <c r="I373" s="1119"/>
      <c r="J373" s="1119"/>
      <c r="K373" s="1119"/>
    </row>
    <row r="374" spans="1:11" ht="14.1" customHeight="1" x14ac:dyDescent="0.25">
      <c r="A374" s="1119"/>
      <c r="B374" s="1119"/>
      <c r="C374" s="1123" t="s">
        <v>1037</v>
      </c>
      <c r="D374" s="1127" t="s">
        <v>1038</v>
      </c>
      <c r="E374" s="1127" t="s">
        <v>1523</v>
      </c>
      <c r="F374" s="1127" t="s">
        <v>1039</v>
      </c>
      <c r="G374" s="1127" t="s">
        <v>1039</v>
      </c>
      <c r="H374" s="1119"/>
      <c r="I374" s="1119"/>
      <c r="J374" s="1119"/>
      <c r="K374" s="1119"/>
    </row>
    <row r="375" spans="1:11" ht="14.1" customHeight="1" x14ac:dyDescent="0.25">
      <c r="A375" s="1119"/>
      <c r="B375" s="1119"/>
      <c r="C375" s="1123" t="s">
        <v>1042</v>
      </c>
      <c r="D375" s="1127" t="s">
        <v>1038</v>
      </c>
      <c r="E375" s="1127" t="s">
        <v>2791</v>
      </c>
      <c r="F375" s="1127" t="s">
        <v>2792</v>
      </c>
      <c r="G375" s="1127" t="s">
        <v>2793</v>
      </c>
      <c r="H375" s="1119"/>
      <c r="I375" s="1119"/>
      <c r="J375" s="1119"/>
      <c r="K375" s="1119"/>
    </row>
    <row r="376" spans="1:11" ht="14.1" customHeight="1" x14ac:dyDescent="0.25">
      <c r="A376" s="1119"/>
      <c r="B376" s="1119"/>
      <c r="C376" s="1123" t="s">
        <v>39</v>
      </c>
      <c r="D376" s="1127" t="s">
        <v>1038</v>
      </c>
      <c r="E376" s="1127" t="s">
        <v>2794</v>
      </c>
      <c r="F376" s="1127" t="s">
        <v>2792</v>
      </c>
      <c r="G376" s="1127" t="s">
        <v>2793</v>
      </c>
      <c r="H376" s="1119"/>
      <c r="I376" s="1119"/>
      <c r="J376" s="1119"/>
      <c r="K376" s="1119"/>
    </row>
    <row r="377" spans="1:11" ht="14.1" customHeight="1" x14ac:dyDescent="0.25">
      <c r="A377" s="1119"/>
      <c r="B377" s="1119"/>
      <c r="C377" s="1250" t="s">
        <v>1046</v>
      </c>
      <c r="D377" s="1251"/>
      <c r="E377" s="1251"/>
      <c r="F377" s="1251"/>
      <c r="G377" s="1251"/>
      <c r="H377" s="1119"/>
      <c r="I377" s="1119"/>
      <c r="J377" s="1119"/>
      <c r="K377" s="1119"/>
    </row>
    <row r="378" spans="1:11" ht="14.1" customHeight="1" x14ac:dyDescent="0.25">
      <c r="A378" s="1119"/>
      <c r="B378" s="1119"/>
      <c r="C378" s="1131"/>
      <c r="D378" s="1132">
        <v>2024</v>
      </c>
      <c r="E378" s="1132">
        <v>2025</v>
      </c>
      <c r="F378" s="1132">
        <v>2026</v>
      </c>
      <c r="G378" s="1132">
        <v>2027</v>
      </c>
      <c r="H378" s="1119"/>
      <c r="I378" s="1119"/>
      <c r="J378" s="1119"/>
      <c r="K378" s="1119"/>
    </row>
    <row r="379" spans="1:11" ht="14.1" customHeight="1" x14ac:dyDescent="0.25">
      <c r="A379" s="1119"/>
      <c r="B379" s="1119"/>
      <c r="C379" s="1133"/>
      <c r="D379" s="1134" t="s">
        <v>13</v>
      </c>
      <c r="E379" s="1134" t="s">
        <v>14</v>
      </c>
      <c r="F379" s="1134" t="s">
        <v>14</v>
      </c>
      <c r="G379" s="1134" t="s">
        <v>14</v>
      </c>
      <c r="H379" s="1119"/>
      <c r="I379" s="1119"/>
      <c r="J379" s="1119"/>
      <c r="K379" s="1119"/>
    </row>
    <row r="380" spans="1:11" ht="14.1" customHeight="1" x14ac:dyDescent="0.25">
      <c r="A380" s="1119"/>
      <c r="B380" s="1119"/>
      <c r="C380" s="1135" t="s">
        <v>1047</v>
      </c>
      <c r="D380" s="1136">
        <v>0</v>
      </c>
      <c r="E380" s="1136">
        <v>0</v>
      </c>
      <c r="F380" s="1136">
        <v>0</v>
      </c>
      <c r="G380" s="1136">
        <v>0</v>
      </c>
      <c r="H380" s="1119"/>
      <c r="I380" s="1119"/>
      <c r="J380" s="1119"/>
      <c r="K380" s="1119"/>
    </row>
    <row r="381" spans="1:11" ht="14.1" customHeight="1" x14ac:dyDescent="0.25">
      <c r="A381" s="1119"/>
      <c r="B381" s="1119"/>
      <c r="C381" s="1135" t="s">
        <v>1048</v>
      </c>
      <c r="D381" s="1136">
        <v>0</v>
      </c>
      <c r="E381" s="1136">
        <v>0</v>
      </c>
      <c r="F381" s="1136">
        <v>0</v>
      </c>
      <c r="G381" s="1136">
        <v>0</v>
      </c>
      <c r="H381" s="1119"/>
      <c r="I381" s="1119"/>
      <c r="J381" s="1119"/>
      <c r="K381" s="1119"/>
    </row>
    <row r="382" spans="1:11" ht="14.1" customHeight="1" x14ac:dyDescent="0.25">
      <c r="A382" s="1119"/>
      <c r="B382" s="1119"/>
      <c r="C382" s="1135" t="s">
        <v>1049</v>
      </c>
      <c r="D382" s="1136">
        <v>0</v>
      </c>
      <c r="E382" s="1136">
        <v>0</v>
      </c>
      <c r="F382" s="1136">
        <v>0</v>
      </c>
      <c r="G382" s="1136">
        <v>0</v>
      </c>
      <c r="H382" s="1119"/>
      <c r="I382" s="1119"/>
      <c r="J382" s="1119"/>
      <c r="K382" s="1119"/>
    </row>
    <row r="383" spans="1:11" ht="14.1" customHeight="1" x14ac:dyDescent="0.25">
      <c r="A383" s="1119"/>
      <c r="B383" s="1119"/>
      <c r="C383" s="1135" t="s">
        <v>1050</v>
      </c>
      <c r="D383" s="1136">
        <v>0</v>
      </c>
      <c r="E383" s="1136">
        <v>0</v>
      </c>
      <c r="F383" s="1136">
        <v>0</v>
      </c>
      <c r="G383" s="1136">
        <v>0</v>
      </c>
      <c r="H383" s="1119"/>
      <c r="I383" s="1119"/>
      <c r="J383" s="1119"/>
      <c r="K383" s="1119"/>
    </row>
    <row r="384" spans="1:11" ht="14.1" customHeight="1" x14ac:dyDescent="0.25">
      <c r="A384" s="1119"/>
      <c r="B384" s="1119"/>
      <c r="C384" s="1135" t="s">
        <v>1048</v>
      </c>
      <c r="D384" s="1136">
        <v>0</v>
      </c>
      <c r="E384" s="1136">
        <v>0</v>
      </c>
      <c r="F384" s="1136">
        <v>0</v>
      </c>
      <c r="G384" s="1136">
        <v>0</v>
      </c>
      <c r="H384" s="1119"/>
      <c r="I384" s="1119"/>
      <c r="J384" s="1119"/>
      <c r="K384" s="1119"/>
    </row>
    <row r="385" spans="1:11" ht="14.1" customHeight="1" x14ac:dyDescent="0.25">
      <c r="A385" s="1119"/>
      <c r="B385" s="1119"/>
      <c r="C385" s="1135" t="s">
        <v>1049</v>
      </c>
      <c r="D385" s="1136">
        <v>0</v>
      </c>
      <c r="E385" s="1136">
        <v>0</v>
      </c>
      <c r="F385" s="1136">
        <v>0</v>
      </c>
      <c r="G385" s="1136">
        <v>0</v>
      </c>
      <c r="H385" s="1119"/>
      <c r="I385" s="1119"/>
      <c r="J385" s="1119"/>
      <c r="K385" s="1119"/>
    </row>
    <row r="386" spans="1:11" ht="14.1" customHeight="1" x14ac:dyDescent="0.25">
      <c r="A386" s="1119"/>
      <c r="B386" s="1119"/>
      <c r="C386" s="1135" t="s">
        <v>1051</v>
      </c>
      <c r="D386" s="1136">
        <v>0</v>
      </c>
      <c r="E386" s="1136">
        <v>0</v>
      </c>
      <c r="F386" s="1136">
        <v>0</v>
      </c>
      <c r="G386" s="1136">
        <v>0</v>
      </c>
      <c r="H386" s="1119"/>
      <c r="I386" s="1119"/>
      <c r="J386" s="1119"/>
      <c r="K386" s="1119"/>
    </row>
    <row r="387" spans="1:11" ht="14.1" customHeight="1" x14ac:dyDescent="0.25">
      <c r="A387" s="1119"/>
      <c r="B387" s="1119"/>
      <c r="C387" s="1135" t="s">
        <v>1048</v>
      </c>
      <c r="D387" s="1136">
        <v>0</v>
      </c>
      <c r="E387" s="1136">
        <v>0</v>
      </c>
      <c r="F387" s="1136">
        <v>0</v>
      </c>
      <c r="G387" s="1136">
        <v>0</v>
      </c>
      <c r="H387" s="1119"/>
      <c r="I387" s="1119"/>
      <c r="J387" s="1119"/>
      <c r="K387" s="1119"/>
    </row>
    <row r="388" spans="1:11" ht="14.1" customHeight="1" x14ac:dyDescent="0.25">
      <c r="A388" s="1119"/>
      <c r="B388" s="1119"/>
      <c r="C388" s="1135" t="s">
        <v>1049</v>
      </c>
      <c r="D388" s="1136">
        <v>0</v>
      </c>
      <c r="E388" s="1136">
        <v>0</v>
      </c>
      <c r="F388" s="1136">
        <v>0</v>
      </c>
      <c r="G388" s="1136">
        <v>0</v>
      </c>
      <c r="H388" s="1119"/>
      <c r="I388" s="1119"/>
      <c r="J388" s="1119"/>
      <c r="K388" s="1119"/>
    </row>
    <row r="389" spans="1:11" ht="14.1" customHeight="1" x14ac:dyDescent="0.25">
      <c r="A389" s="1119"/>
      <c r="B389" s="1119"/>
      <c r="C389" s="1135" t="s">
        <v>1052</v>
      </c>
      <c r="D389" s="1136">
        <v>0</v>
      </c>
      <c r="E389" s="1136">
        <v>0</v>
      </c>
      <c r="F389" s="1136">
        <v>0</v>
      </c>
      <c r="G389" s="1136">
        <v>0</v>
      </c>
      <c r="H389" s="1119"/>
      <c r="I389" s="1119"/>
      <c r="J389" s="1119"/>
      <c r="K389" s="1119"/>
    </row>
    <row r="390" spans="1:11" ht="14.1" customHeight="1" x14ac:dyDescent="0.25">
      <c r="A390" s="1119"/>
      <c r="B390" s="1119"/>
      <c r="C390" s="1135" t="s">
        <v>1048</v>
      </c>
      <c r="D390" s="1136">
        <v>0</v>
      </c>
      <c r="E390" s="1136">
        <v>0</v>
      </c>
      <c r="F390" s="1136">
        <v>0</v>
      </c>
      <c r="G390" s="1136">
        <v>0</v>
      </c>
      <c r="H390" s="1119"/>
      <c r="I390" s="1119"/>
      <c r="J390" s="1119"/>
      <c r="K390" s="1119"/>
    </row>
    <row r="391" spans="1:11" ht="14.1" customHeight="1" x14ac:dyDescent="0.25">
      <c r="A391" s="1119"/>
      <c r="B391" s="1119"/>
      <c r="C391" s="1135" t="s">
        <v>1049</v>
      </c>
      <c r="D391" s="1136">
        <v>0</v>
      </c>
      <c r="E391" s="1136">
        <v>0</v>
      </c>
      <c r="F391" s="1136">
        <v>0</v>
      </c>
      <c r="G391" s="1136">
        <v>0</v>
      </c>
      <c r="H391" s="1119"/>
      <c r="I391" s="1119"/>
      <c r="J391" s="1119"/>
      <c r="K391" s="1119"/>
    </row>
    <row r="392" spans="1:11" ht="14.1" customHeight="1" x14ac:dyDescent="0.25">
      <c r="A392" s="1119"/>
      <c r="B392" s="1119"/>
      <c r="C392" s="1135" t="s">
        <v>1053</v>
      </c>
      <c r="D392" s="1136">
        <v>0</v>
      </c>
      <c r="E392" s="1136">
        <v>0</v>
      </c>
      <c r="F392" s="1136">
        <v>0</v>
      </c>
      <c r="G392" s="1136">
        <v>0</v>
      </c>
      <c r="H392" s="1119"/>
      <c r="I392" s="1119"/>
      <c r="J392" s="1119"/>
      <c r="K392" s="1119"/>
    </row>
    <row r="393" spans="1:11" ht="14.1" customHeight="1" x14ac:dyDescent="0.25">
      <c r="A393" s="1119"/>
      <c r="B393" s="1119"/>
      <c r="C393" s="1135" t="s">
        <v>1048</v>
      </c>
      <c r="D393" s="1136">
        <v>0</v>
      </c>
      <c r="E393" s="1136">
        <v>0</v>
      </c>
      <c r="F393" s="1136">
        <v>0</v>
      </c>
      <c r="G393" s="1136">
        <v>0</v>
      </c>
      <c r="H393" s="1119"/>
      <c r="I393" s="1119"/>
      <c r="J393" s="1119"/>
      <c r="K393" s="1119"/>
    </row>
    <row r="394" spans="1:11" ht="14.1" customHeight="1" x14ac:dyDescent="0.25">
      <c r="A394" s="1119"/>
      <c r="B394" s="1119"/>
      <c r="C394" s="1135" t="s">
        <v>1049</v>
      </c>
      <c r="D394" s="1136">
        <v>0</v>
      </c>
      <c r="E394" s="1136">
        <v>0</v>
      </c>
      <c r="F394" s="1136">
        <v>0</v>
      </c>
      <c r="G394" s="1136">
        <v>0</v>
      </c>
      <c r="H394" s="1119"/>
      <c r="I394" s="1119"/>
      <c r="J394" s="1119"/>
      <c r="K394" s="1119"/>
    </row>
    <row r="395" spans="1:11" ht="14.1" customHeight="1" x14ac:dyDescent="0.25">
      <c r="A395" s="1119"/>
      <c r="B395" s="1119"/>
      <c r="C395" s="1135" t="s">
        <v>1054</v>
      </c>
      <c r="D395" s="1136">
        <v>0</v>
      </c>
      <c r="E395" s="1136">
        <v>0</v>
      </c>
      <c r="F395" s="1136">
        <v>0</v>
      </c>
      <c r="G395" s="1136">
        <v>0</v>
      </c>
      <c r="H395" s="1119"/>
      <c r="I395" s="1119"/>
      <c r="J395" s="1119"/>
      <c r="K395" s="1119"/>
    </row>
    <row r="396" spans="1:11" ht="14.1" customHeight="1" x14ac:dyDescent="0.25">
      <c r="A396" s="1119"/>
      <c r="B396" s="1119"/>
      <c r="C396" s="1135" t="s">
        <v>1048</v>
      </c>
      <c r="D396" s="1136">
        <v>0</v>
      </c>
      <c r="E396" s="1136">
        <v>0</v>
      </c>
      <c r="F396" s="1136">
        <v>0</v>
      </c>
      <c r="G396" s="1136">
        <v>0</v>
      </c>
      <c r="H396" s="1119"/>
      <c r="I396" s="1119"/>
      <c r="J396" s="1119"/>
      <c r="K396" s="1119"/>
    </row>
    <row r="397" spans="1:11" ht="14.1" customHeight="1" x14ac:dyDescent="0.25">
      <c r="A397" s="1119"/>
      <c r="B397" s="1119"/>
      <c r="C397" s="1135" t="s">
        <v>1049</v>
      </c>
      <c r="D397" s="1136">
        <v>0</v>
      </c>
      <c r="E397" s="1136">
        <v>0</v>
      </c>
      <c r="F397" s="1136">
        <v>0</v>
      </c>
      <c r="G397" s="1136">
        <v>0</v>
      </c>
      <c r="H397" s="1119"/>
      <c r="I397" s="1119"/>
      <c r="J397" s="1119"/>
      <c r="K397" s="1119"/>
    </row>
    <row r="398" spans="1:11" ht="14.1" customHeight="1" x14ac:dyDescent="0.25">
      <c r="A398" s="1119"/>
      <c r="B398" s="1119"/>
      <c r="C398" s="1135" t="s">
        <v>1055</v>
      </c>
      <c r="D398" s="1136">
        <v>0</v>
      </c>
      <c r="E398" s="1136">
        <v>0</v>
      </c>
      <c r="F398" s="1136">
        <v>0</v>
      </c>
      <c r="G398" s="1136">
        <v>0</v>
      </c>
      <c r="H398" s="1119"/>
      <c r="I398" s="1119"/>
      <c r="J398" s="1119"/>
      <c r="K398" s="1119"/>
    </row>
    <row r="399" spans="1:11" ht="14.1" customHeight="1" x14ac:dyDescent="0.25">
      <c r="A399" s="1119"/>
      <c r="B399" s="1119"/>
      <c r="C399" s="1135" t="s">
        <v>1048</v>
      </c>
      <c r="D399" s="1136">
        <v>0</v>
      </c>
      <c r="E399" s="1136">
        <v>0</v>
      </c>
      <c r="F399" s="1136">
        <v>0</v>
      </c>
      <c r="G399" s="1136">
        <v>0</v>
      </c>
      <c r="H399" s="1119"/>
      <c r="I399" s="1119"/>
      <c r="J399" s="1119"/>
      <c r="K399" s="1119"/>
    </row>
    <row r="400" spans="1:11" ht="14.1" customHeight="1" x14ac:dyDescent="0.25">
      <c r="A400" s="1119"/>
      <c r="B400" s="1119"/>
      <c r="C400" s="1135" t="s">
        <v>1049</v>
      </c>
      <c r="D400" s="1136">
        <v>0</v>
      </c>
      <c r="E400" s="1136">
        <v>0</v>
      </c>
      <c r="F400" s="1136">
        <v>0</v>
      </c>
      <c r="G400" s="1136">
        <v>0</v>
      </c>
      <c r="H400" s="1119"/>
      <c r="I400" s="1119"/>
      <c r="J400" s="1119"/>
      <c r="K400" s="1119"/>
    </row>
    <row r="401" spans="1:11" ht="14.1" customHeight="1" x14ac:dyDescent="0.25">
      <c r="A401" s="1119"/>
      <c r="B401" s="1119"/>
      <c r="C401" s="1135" t="s">
        <v>1056</v>
      </c>
      <c r="D401" s="1136">
        <v>0</v>
      </c>
      <c r="E401" s="1136">
        <v>0</v>
      </c>
      <c r="F401" s="1136">
        <v>0</v>
      </c>
      <c r="G401" s="1136">
        <v>0</v>
      </c>
      <c r="H401" s="1119"/>
      <c r="I401" s="1119"/>
      <c r="J401" s="1119"/>
      <c r="K401" s="1119"/>
    </row>
    <row r="402" spans="1:11" ht="14.1" customHeight="1" x14ac:dyDescent="0.25">
      <c r="A402" s="1119"/>
      <c r="B402" s="1119"/>
      <c r="C402" s="1135" t="s">
        <v>1048</v>
      </c>
      <c r="D402" s="1136">
        <v>0</v>
      </c>
      <c r="E402" s="1136">
        <v>0</v>
      </c>
      <c r="F402" s="1136">
        <v>0</v>
      </c>
      <c r="G402" s="1136">
        <v>0</v>
      </c>
      <c r="H402" s="1119"/>
      <c r="I402" s="1119"/>
      <c r="J402" s="1119"/>
      <c r="K402" s="1119"/>
    </row>
    <row r="403" spans="1:11" ht="14.1" customHeight="1" x14ac:dyDescent="0.25">
      <c r="A403" s="1119"/>
      <c r="B403" s="1119"/>
      <c r="C403" s="1135" t="s">
        <v>1057</v>
      </c>
      <c r="D403" s="1136">
        <v>0</v>
      </c>
      <c r="E403" s="1136">
        <v>0</v>
      </c>
      <c r="F403" s="1136">
        <v>0</v>
      </c>
      <c r="G403" s="1136">
        <v>0</v>
      </c>
      <c r="H403" s="1119"/>
      <c r="I403" s="1119"/>
      <c r="J403" s="1119"/>
      <c r="K403" s="1119"/>
    </row>
    <row r="404" spans="1:11" ht="14.1" customHeight="1" x14ac:dyDescent="0.25">
      <c r="A404" s="1119"/>
      <c r="B404" s="1119"/>
      <c r="C404" s="1135" t="s">
        <v>1058</v>
      </c>
      <c r="D404" s="1136">
        <v>0</v>
      </c>
      <c r="E404" s="1136">
        <v>0</v>
      </c>
      <c r="F404" s="1136">
        <v>0</v>
      </c>
      <c r="G404" s="1136">
        <v>0</v>
      </c>
      <c r="H404" s="1119"/>
      <c r="I404" s="1119"/>
      <c r="J404" s="1119"/>
      <c r="K404" s="1119"/>
    </row>
    <row r="405" spans="1:11" ht="14.1" customHeight="1" x14ac:dyDescent="0.25">
      <c r="A405" s="1119"/>
      <c r="B405" s="1119"/>
      <c r="C405" s="1135" t="s">
        <v>1059</v>
      </c>
      <c r="D405" s="1136">
        <v>0</v>
      </c>
      <c r="E405" s="1136">
        <v>0</v>
      </c>
      <c r="F405" s="1136">
        <v>0</v>
      </c>
      <c r="G405" s="1136">
        <v>0</v>
      </c>
      <c r="H405" s="1119"/>
      <c r="I405" s="1119"/>
      <c r="J405" s="1119"/>
      <c r="K405" s="1119"/>
    </row>
    <row r="406" spans="1:11" ht="14.1" customHeight="1" x14ac:dyDescent="0.25">
      <c r="A406" s="1119"/>
      <c r="B406" s="1119"/>
      <c r="C406" s="1135" t="s">
        <v>1060</v>
      </c>
      <c r="D406" s="1136">
        <v>0</v>
      </c>
      <c r="E406" s="1136">
        <v>0</v>
      </c>
      <c r="F406" s="1136">
        <v>0</v>
      </c>
      <c r="G406" s="1136">
        <v>0</v>
      </c>
      <c r="H406" s="1119"/>
      <c r="I406" s="1119"/>
      <c r="J406" s="1119"/>
      <c r="K406" s="1119"/>
    </row>
    <row r="407" spans="1:11" ht="14.1" customHeight="1" x14ac:dyDescent="0.25">
      <c r="A407" s="1119"/>
      <c r="B407" s="1119"/>
      <c r="C407" s="1135" t="s">
        <v>1061</v>
      </c>
      <c r="D407" s="1136">
        <v>0</v>
      </c>
      <c r="E407" s="1136">
        <v>520300000</v>
      </c>
      <c r="F407" s="1136">
        <v>569000000</v>
      </c>
      <c r="G407" s="1136">
        <v>391300000</v>
      </c>
      <c r="H407" s="1119"/>
      <c r="I407" s="1119"/>
      <c r="J407" s="1119"/>
      <c r="K407" s="1119"/>
    </row>
    <row r="408" spans="1:11" ht="14.1" customHeight="1" x14ac:dyDescent="0.25">
      <c r="A408" s="1119"/>
      <c r="B408" s="1119"/>
      <c r="C408" s="1135" t="s">
        <v>1048</v>
      </c>
      <c r="D408" s="1136">
        <v>0</v>
      </c>
      <c r="E408" s="1136">
        <v>415300000</v>
      </c>
      <c r="F408" s="1136">
        <v>464000000</v>
      </c>
      <c r="G408" s="1136">
        <v>391300000</v>
      </c>
      <c r="H408" s="1119"/>
      <c r="I408" s="1119"/>
      <c r="J408" s="1119"/>
      <c r="K408" s="1119"/>
    </row>
    <row r="409" spans="1:11" ht="14.1" customHeight="1" x14ac:dyDescent="0.25">
      <c r="A409" s="1119"/>
      <c r="B409" s="1119"/>
      <c r="C409" s="1135" t="s">
        <v>1057</v>
      </c>
      <c r="D409" s="1136">
        <v>0</v>
      </c>
      <c r="E409" s="1136">
        <v>105000000</v>
      </c>
      <c r="F409" s="1136">
        <v>105000000</v>
      </c>
      <c r="G409" s="1136">
        <v>0</v>
      </c>
      <c r="H409" s="1119"/>
      <c r="I409" s="1119"/>
      <c r="J409" s="1119"/>
      <c r="K409" s="1119"/>
    </row>
    <row r="410" spans="1:11" ht="14.1" customHeight="1" x14ac:dyDescent="0.25">
      <c r="A410" s="1119"/>
      <c r="B410" s="1119"/>
      <c r="C410" s="1135" t="s">
        <v>1058</v>
      </c>
      <c r="D410" s="1136">
        <v>0</v>
      </c>
      <c r="E410" s="1136">
        <v>0</v>
      </c>
      <c r="F410" s="1136">
        <v>0</v>
      </c>
      <c r="G410" s="1136">
        <v>0</v>
      </c>
      <c r="H410" s="1119"/>
      <c r="I410" s="1119"/>
      <c r="J410" s="1119"/>
      <c r="K410" s="1119"/>
    </row>
    <row r="411" spans="1:11" ht="14.1" customHeight="1" x14ac:dyDescent="0.25">
      <c r="A411" s="1119"/>
      <c r="B411" s="1119"/>
      <c r="C411" s="1135" t="s">
        <v>1059</v>
      </c>
      <c r="D411" s="1136">
        <v>0</v>
      </c>
      <c r="E411" s="1136">
        <v>0</v>
      </c>
      <c r="F411" s="1136">
        <v>0</v>
      </c>
      <c r="G411" s="1136">
        <v>0</v>
      </c>
      <c r="H411" s="1119"/>
      <c r="I411" s="1119"/>
      <c r="J411" s="1119"/>
      <c r="K411" s="1119"/>
    </row>
    <row r="412" spans="1:11" ht="14.1" customHeight="1" x14ac:dyDescent="0.25">
      <c r="A412" s="1119"/>
      <c r="B412" s="1119"/>
      <c r="C412" s="1135" t="s">
        <v>1060</v>
      </c>
      <c r="D412" s="1136">
        <v>0</v>
      </c>
      <c r="E412" s="1136">
        <v>0</v>
      </c>
      <c r="F412" s="1136">
        <v>0</v>
      </c>
      <c r="G412" s="1136">
        <v>0</v>
      </c>
      <c r="H412" s="1119"/>
      <c r="I412" s="1119"/>
      <c r="J412" s="1119"/>
      <c r="K412" s="1119"/>
    </row>
    <row r="413" spans="1:11" ht="14.1" customHeight="1" x14ac:dyDescent="0.25">
      <c r="A413" s="1119"/>
      <c r="B413" s="1119"/>
      <c r="C413" s="1135" t="s">
        <v>1062</v>
      </c>
      <c r="D413" s="1136">
        <v>0</v>
      </c>
      <c r="E413" s="1136">
        <v>0</v>
      </c>
      <c r="F413" s="1136">
        <v>0</v>
      </c>
      <c r="G413" s="1136">
        <v>0</v>
      </c>
      <c r="H413" s="1119"/>
      <c r="I413" s="1119"/>
      <c r="J413" s="1119"/>
      <c r="K413" s="1119"/>
    </row>
    <row r="414" spans="1:11" ht="14.1" customHeight="1" x14ac:dyDescent="0.25">
      <c r="A414" s="1119"/>
      <c r="B414" s="1119"/>
      <c r="C414" s="1135" t="s">
        <v>1048</v>
      </c>
      <c r="D414" s="1136">
        <v>0</v>
      </c>
      <c r="E414" s="1136">
        <v>0</v>
      </c>
      <c r="F414" s="1136">
        <v>0</v>
      </c>
      <c r="G414" s="1136">
        <v>0</v>
      </c>
      <c r="H414" s="1119"/>
      <c r="I414" s="1119"/>
      <c r="J414" s="1119"/>
      <c r="K414" s="1119"/>
    </row>
    <row r="415" spans="1:11" ht="14.1" customHeight="1" x14ac:dyDescent="0.25">
      <c r="A415" s="1119"/>
      <c r="B415" s="1119"/>
      <c r="C415" s="1135" t="s">
        <v>1057</v>
      </c>
      <c r="D415" s="1136">
        <v>0</v>
      </c>
      <c r="E415" s="1136">
        <v>0</v>
      </c>
      <c r="F415" s="1136">
        <v>0</v>
      </c>
      <c r="G415" s="1136">
        <v>0</v>
      </c>
      <c r="H415" s="1119"/>
      <c r="I415" s="1119"/>
      <c r="J415" s="1119"/>
      <c r="K415" s="1119"/>
    </row>
    <row r="416" spans="1:11" ht="14.1" customHeight="1" x14ac:dyDescent="0.25">
      <c r="A416" s="1119"/>
      <c r="B416" s="1119"/>
      <c r="C416" s="1135" t="s">
        <v>1058</v>
      </c>
      <c r="D416" s="1136">
        <v>0</v>
      </c>
      <c r="E416" s="1136">
        <v>0</v>
      </c>
      <c r="F416" s="1136">
        <v>0</v>
      </c>
      <c r="G416" s="1136">
        <v>0</v>
      </c>
      <c r="H416" s="1119"/>
      <c r="I416" s="1119"/>
      <c r="J416" s="1119"/>
      <c r="K416" s="1119"/>
    </row>
    <row r="417" spans="1:11" ht="14.1" customHeight="1" x14ac:dyDescent="0.25">
      <c r="A417" s="1119"/>
      <c r="B417" s="1119"/>
      <c r="C417" s="1135" t="s">
        <v>1059</v>
      </c>
      <c r="D417" s="1136">
        <v>0</v>
      </c>
      <c r="E417" s="1136">
        <v>0</v>
      </c>
      <c r="F417" s="1136">
        <v>0</v>
      </c>
      <c r="G417" s="1136">
        <v>0</v>
      </c>
      <c r="H417" s="1119"/>
      <c r="I417" s="1119"/>
      <c r="J417" s="1119"/>
      <c r="K417" s="1119"/>
    </row>
    <row r="418" spans="1:11" ht="14.1" customHeight="1" x14ac:dyDescent="0.25">
      <c r="A418" s="1119"/>
      <c r="B418" s="1119"/>
      <c r="C418" s="1135" t="s">
        <v>1060</v>
      </c>
      <c r="D418" s="1136">
        <v>0</v>
      </c>
      <c r="E418" s="1136">
        <v>0</v>
      </c>
      <c r="F418" s="1136">
        <v>0</v>
      </c>
      <c r="G418" s="1136">
        <v>0</v>
      </c>
      <c r="H418" s="1119"/>
      <c r="I418" s="1119"/>
      <c r="J418" s="1119"/>
      <c r="K418" s="1119"/>
    </row>
    <row r="419" spans="1:11" ht="14.1" customHeight="1" x14ac:dyDescent="0.25">
      <c r="A419" s="1119"/>
      <c r="B419" s="1119"/>
      <c r="C419" s="1135" t="s">
        <v>1063</v>
      </c>
      <c r="D419" s="1136">
        <v>0</v>
      </c>
      <c r="E419" s="1136">
        <v>0</v>
      </c>
      <c r="F419" s="1136">
        <v>0</v>
      </c>
      <c r="G419" s="1136">
        <v>0</v>
      </c>
      <c r="H419" s="1119"/>
      <c r="I419" s="1119"/>
      <c r="J419" s="1119"/>
      <c r="K419" s="1119"/>
    </row>
    <row r="420" spans="1:11" ht="14.1" customHeight="1" x14ac:dyDescent="0.25">
      <c r="A420" s="1119"/>
      <c r="B420" s="1119"/>
      <c r="C420" s="1135" t="s">
        <v>1064</v>
      </c>
      <c r="D420" s="1136">
        <v>0</v>
      </c>
      <c r="E420" s="1136">
        <v>0</v>
      </c>
      <c r="F420" s="1136">
        <v>0</v>
      </c>
      <c r="G420" s="1136">
        <v>0</v>
      </c>
      <c r="H420" s="1119"/>
      <c r="I420" s="1119"/>
      <c r="J420" s="1119"/>
      <c r="K420" s="1119"/>
    </row>
    <row r="421" spans="1:11" ht="14.1" customHeight="1" x14ac:dyDescent="0.25">
      <c r="A421" s="1119"/>
      <c r="B421" s="1119"/>
      <c r="C421" s="1137" t="s">
        <v>572</v>
      </c>
      <c r="D421" s="1136">
        <v>0</v>
      </c>
      <c r="E421" s="1136">
        <v>520300000</v>
      </c>
      <c r="F421" s="1136">
        <v>569000000</v>
      </c>
      <c r="G421" s="1136">
        <v>391300000</v>
      </c>
      <c r="H421" s="1119"/>
      <c r="I421" s="1119"/>
      <c r="J421" s="1119"/>
      <c r="K421" s="1119"/>
    </row>
    <row r="422" spans="1:11" ht="14.1" customHeight="1" x14ac:dyDescent="0.25">
      <c r="A422" s="1119"/>
      <c r="B422" s="1119"/>
      <c r="C422" s="1128" t="s">
        <v>2795</v>
      </c>
      <c r="D422" s="1256" t="s">
        <v>2796</v>
      </c>
      <c r="E422" s="1257"/>
      <c r="F422" s="1257"/>
      <c r="G422" s="1257"/>
      <c r="H422" s="1119"/>
      <c r="I422" s="1119"/>
      <c r="J422" s="1119"/>
      <c r="K422" s="1119"/>
    </row>
    <row r="423" spans="1:11" ht="14.1" customHeight="1" x14ac:dyDescent="0.25">
      <c r="A423" s="1119"/>
      <c r="B423" s="1119"/>
      <c r="C423" s="1129" t="s">
        <v>1022</v>
      </c>
      <c r="D423" s="1252" t="s">
        <v>2797</v>
      </c>
      <c r="E423" s="1253"/>
      <c r="F423" s="1253"/>
      <c r="G423" s="1253"/>
      <c r="H423" s="1119"/>
      <c r="I423" s="1119"/>
      <c r="J423" s="1119"/>
      <c r="K423" s="1119"/>
    </row>
    <row r="424" spans="1:11" ht="14.1" customHeight="1" x14ac:dyDescent="0.25">
      <c r="A424" s="1119"/>
      <c r="B424" s="1119"/>
      <c r="C424" s="1130" t="s">
        <v>1024</v>
      </c>
      <c r="D424" s="1254" t="s">
        <v>1038</v>
      </c>
      <c r="E424" s="1255"/>
      <c r="F424" s="1255"/>
      <c r="G424" s="1255"/>
      <c r="H424" s="1119"/>
      <c r="I424" s="1119"/>
      <c r="J424" s="1119"/>
      <c r="K424" s="1119"/>
    </row>
    <row r="425" spans="1:11" ht="14.1" customHeight="1" x14ac:dyDescent="0.25">
      <c r="A425" s="1119"/>
      <c r="B425" s="1119"/>
      <c r="C425" s="1130" t="s">
        <v>31</v>
      </c>
      <c r="D425" s="1254" t="s">
        <v>2798</v>
      </c>
      <c r="E425" s="1255"/>
      <c r="F425" s="1255"/>
      <c r="G425" s="1255"/>
      <c r="H425" s="1119"/>
      <c r="I425" s="1119"/>
      <c r="J425" s="1119"/>
      <c r="K425" s="1119"/>
    </row>
    <row r="426" spans="1:11" ht="15" customHeight="1" x14ac:dyDescent="0.25">
      <c r="A426" s="1119"/>
      <c r="B426" s="1119"/>
      <c r="C426" s="1131"/>
      <c r="D426" s="1132">
        <v>2024</v>
      </c>
      <c r="E426" s="1132">
        <v>2025</v>
      </c>
      <c r="F426" s="1132">
        <v>2026</v>
      </c>
      <c r="G426" s="1132">
        <v>2027</v>
      </c>
      <c r="H426" s="1119"/>
      <c r="I426" s="1119"/>
      <c r="J426" s="1119"/>
      <c r="K426" s="1119"/>
    </row>
    <row r="427" spans="1:11" ht="15" customHeight="1" x14ac:dyDescent="0.25">
      <c r="A427" s="1119"/>
      <c r="B427" s="1119"/>
      <c r="C427" s="1133"/>
      <c r="D427" s="1134" t="s">
        <v>13</v>
      </c>
      <c r="E427" s="1134" t="s">
        <v>14</v>
      </c>
      <c r="F427" s="1134" t="s">
        <v>14</v>
      </c>
      <c r="G427" s="1134" t="s">
        <v>14</v>
      </c>
      <c r="H427" s="1119"/>
      <c r="I427" s="1119"/>
      <c r="J427" s="1119"/>
      <c r="K427" s="1119"/>
    </row>
    <row r="428" spans="1:11" ht="14.1" customHeight="1" x14ac:dyDescent="0.25">
      <c r="A428" s="1119"/>
      <c r="B428" s="1119"/>
      <c r="C428" s="1123" t="s">
        <v>33</v>
      </c>
      <c r="D428" s="1127" t="s">
        <v>1039</v>
      </c>
      <c r="E428" s="1127" t="s">
        <v>1092</v>
      </c>
      <c r="F428" s="1127" t="s">
        <v>1092</v>
      </c>
      <c r="G428" s="1127" t="s">
        <v>1092</v>
      </c>
      <c r="H428" s="1119"/>
      <c r="I428" s="1119"/>
      <c r="J428" s="1119"/>
      <c r="K428" s="1119"/>
    </row>
    <row r="429" spans="1:11" ht="14.1" customHeight="1" x14ac:dyDescent="0.25">
      <c r="A429" s="1119"/>
      <c r="B429" s="1119"/>
      <c r="C429" s="1123" t="s">
        <v>1029</v>
      </c>
      <c r="D429" s="1127" t="s">
        <v>1039</v>
      </c>
      <c r="E429" s="1127" t="s">
        <v>1144</v>
      </c>
      <c r="F429" s="1127" t="s">
        <v>2799</v>
      </c>
      <c r="G429" s="1127" t="s">
        <v>2800</v>
      </c>
      <c r="H429" s="1119"/>
      <c r="I429" s="1119"/>
      <c r="J429" s="1119"/>
      <c r="K429" s="1119"/>
    </row>
    <row r="430" spans="1:11" ht="14.1" customHeight="1" x14ac:dyDescent="0.25">
      <c r="A430" s="1119"/>
      <c r="B430" s="1119"/>
      <c r="C430" s="1123" t="s">
        <v>1032</v>
      </c>
      <c r="D430" s="1127" t="s">
        <v>1039</v>
      </c>
      <c r="E430" s="1127" t="s">
        <v>1144</v>
      </c>
      <c r="F430" s="1127" t="s">
        <v>2799</v>
      </c>
      <c r="G430" s="1127" t="s">
        <v>2800</v>
      </c>
      <c r="H430" s="1119"/>
      <c r="I430" s="1119"/>
      <c r="J430" s="1119"/>
      <c r="K430" s="1119"/>
    </row>
    <row r="431" spans="1:11" ht="14.1" customHeight="1" x14ac:dyDescent="0.25">
      <c r="A431" s="1119"/>
      <c r="B431" s="1119"/>
      <c r="C431" s="1123" t="s">
        <v>1037</v>
      </c>
      <c r="D431" s="1127" t="s">
        <v>1038</v>
      </c>
      <c r="E431" s="1127" t="s">
        <v>1038</v>
      </c>
      <c r="F431" s="1127" t="s">
        <v>1039</v>
      </c>
      <c r="G431" s="1127" t="s">
        <v>1039</v>
      </c>
      <c r="H431" s="1119"/>
      <c r="I431" s="1119"/>
      <c r="J431" s="1119"/>
      <c r="K431" s="1119"/>
    </row>
    <row r="432" spans="1:11" ht="14.1" customHeight="1" x14ac:dyDescent="0.25">
      <c r="A432" s="1119"/>
      <c r="B432" s="1119"/>
      <c r="C432" s="1123" t="s">
        <v>1042</v>
      </c>
      <c r="D432" s="1127" t="s">
        <v>1038</v>
      </c>
      <c r="E432" s="1127" t="s">
        <v>1038</v>
      </c>
      <c r="F432" s="1127" t="s">
        <v>2801</v>
      </c>
      <c r="G432" s="1127" t="s">
        <v>2802</v>
      </c>
      <c r="H432" s="1119"/>
      <c r="I432" s="1119"/>
      <c r="J432" s="1119"/>
      <c r="K432" s="1119"/>
    </row>
    <row r="433" spans="1:11" ht="14.1" customHeight="1" x14ac:dyDescent="0.25">
      <c r="A433" s="1119"/>
      <c r="B433" s="1119"/>
      <c r="C433" s="1123" t="s">
        <v>39</v>
      </c>
      <c r="D433" s="1127" t="s">
        <v>1038</v>
      </c>
      <c r="E433" s="1127" t="s">
        <v>1038</v>
      </c>
      <c r="F433" s="1127" t="s">
        <v>2801</v>
      </c>
      <c r="G433" s="1127" t="s">
        <v>2802</v>
      </c>
      <c r="H433" s="1119"/>
      <c r="I433" s="1119"/>
      <c r="J433" s="1119"/>
      <c r="K433" s="1119"/>
    </row>
    <row r="434" spans="1:11" ht="14.1" customHeight="1" x14ac:dyDescent="0.25">
      <c r="A434" s="1119"/>
      <c r="B434" s="1119"/>
      <c r="C434" s="1250" t="s">
        <v>1046</v>
      </c>
      <c r="D434" s="1251"/>
      <c r="E434" s="1251"/>
      <c r="F434" s="1251"/>
      <c r="G434" s="1251"/>
      <c r="H434" s="1119"/>
      <c r="I434" s="1119"/>
      <c r="J434" s="1119"/>
      <c r="K434" s="1119"/>
    </row>
    <row r="435" spans="1:11" ht="14.1" customHeight="1" x14ac:dyDescent="0.25">
      <c r="A435" s="1119"/>
      <c r="B435" s="1119"/>
      <c r="C435" s="1131"/>
      <c r="D435" s="1132">
        <v>2024</v>
      </c>
      <c r="E435" s="1132">
        <v>2025</v>
      </c>
      <c r="F435" s="1132">
        <v>2026</v>
      </c>
      <c r="G435" s="1132">
        <v>2027</v>
      </c>
      <c r="H435" s="1119"/>
      <c r="I435" s="1119"/>
      <c r="J435" s="1119"/>
      <c r="K435" s="1119"/>
    </row>
    <row r="436" spans="1:11" ht="14.1" customHeight="1" x14ac:dyDescent="0.25">
      <c r="A436" s="1119"/>
      <c r="B436" s="1119"/>
      <c r="C436" s="1133"/>
      <c r="D436" s="1134" t="s">
        <v>13</v>
      </c>
      <c r="E436" s="1134" t="s">
        <v>14</v>
      </c>
      <c r="F436" s="1134" t="s">
        <v>14</v>
      </c>
      <c r="G436" s="1134" t="s">
        <v>14</v>
      </c>
      <c r="H436" s="1119"/>
      <c r="I436" s="1119"/>
      <c r="J436" s="1119"/>
      <c r="K436" s="1119"/>
    </row>
    <row r="437" spans="1:11" ht="14.1" customHeight="1" x14ac:dyDescent="0.25">
      <c r="A437" s="1119"/>
      <c r="B437" s="1119"/>
      <c r="C437" s="1135" t="s">
        <v>1047</v>
      </c>
      <c r="D437" s="1136">
        <v>0</v>
      </c>
      <c r="E437" s="1136">
        <v>0</v>
      </c>
      <c r="F437" s="1136">
        <v>0</v>
      </c>
      <c r="G437" s="1136">
        <v>0</v>
      </c>
      <c r="H437" s="1119"/>
      <c r="I437" s="1119"/>
      <c r="J437" s="1119"/>
      <c r="K437" s="1119"/>
    </row>
    <row r="438" spans="1:11" ht="14.1" customHeight="1" x14ac:dyDescent="0.25">
      <c r="A438" s="1119"/>
      <c r="B438" s="1119"/>
      <c r="C438" s="1135" t="s">
        <v>1048</v>
      </c>
      <c r="D438" s="1136">
        <v>0</v>
      </c>
      <c r="E438" s="1136">
        <v>0</v>
      </c>
      <c r="F438" s="1136">
        <v>0</v>
      </c>
      <c r="G438" s="1136">
        <v>0</v>
      </c>
      <c r="H438" s="1119"/>
      <c r="I438" s="1119"/>
      <c r="J438" s="1119"/>
      <c r="K438" s="1119"/>
    </row>
    <row r="439" spans="1:11" ht="14.1" customHeight="1" x14ac:dyDescent="0.25">
      <c r="A439" s="1119"/>
      <c r="B439" s="1119"/>
      <c r="C439" s="1135" t="s">
        <v>1049</v>
      </c>
      <c r="D439" s="1136">
        <v>0</v>
      </c>
      <c r="E439" s="1136">
        <v>0</v>
      </c>
      <c r="F439" s="1136">
        <v>0</v>
      </c>
      <c r="G439" s="1136">
        <v>0</v>
      </c>
      <c r="H439" s="1119"/>
      <c r="I439" s="1119"/>
      <c r="J439" s="1119"/>
      <c r="K439" s="1119"/>
    </row>
    <row r="440" spans="1:11" ht="14.1" customHeight="1" x14ac:dyDescent="0.25">
      <c r="A440" s="1119"/>
      <c r="B440" s="1119"/>
      <c r="C440" s="1135" t="s">
        <v>1050</v>
      </c>
      <c r="D440" s="1136">
        <v>0</v>
      </c>
      <c r="E440" s="1136">
        <v>0</v>
      </c>
      <c r="F440" s="1136">
        <v>0</v>
      </c>
      <c r="G440" s="1136">
        <v>0</v>
      </c>
      <c r="H440" s="1119"/>
      <c r="I440" s="1119"/>
      <c r="J440" s="1119"/>
      <c r="K440" s="1119"/>
    </row>
    <row r="441" spans="1:11" ht="14.1" customHeight="1" x14ac:dyDescent="0.25">
      <c r="A441" s="1119"/>
      <c r="B441" s="1119"/>
      <c r="C441" s="1135" t="s">
        <v>1048</v>
      </c>
      <c r="D441" s="1136">
        <v>0</v>
      </c>
      <c r="E441" s="1136">
        <v>0</v>
      </c>
      <c r="F441" s="1136">
        <v>0</v>
      </c>
      <c r="G441" s="1136">
        <v>0</v>
      </c>
      <c r="H441" s="1119"/>
      <c r="I441" s="1119"/>
      <c r="J441" s="1119"/>
      <c r="K441" s="1119"/>
    </row>
    <row r="442" spans="1:11" ht="14.1" customHeight="1" x14ac:dyDescent="0.25">
      <c r="A442" s="1119"/>
      <c r="B442" s="1119"/>
      <c r="C442" s="1135" t="s">
        <v>1049</v>
      </c>
      <c r="D442" s="1136">
        <v>0</v>
      </c>
      <c r="E442" s="1136">
        <v>0</v>
      </c>
      <c r="F442" s="1136">
        <v>0</v>
      </c>
      <c r="G442" s="1136">
        <v>0</v>
      </c>
      <c r="H442" s="1119"/>
      <c r="I442" s="1119"/>
      <c r="J442" s="1119"/>
      <c r="K442" s="1119"/>
    </row>
    <row r="443" spans="1:11" ht="14.1" customHeight="1" x14ac:dyDescent="0.25">
      <c r="A443" s="1119"/>
      <c r="B443" s="1119"/>
      <c r="C443" s="1135" t="s">
        <v>1051</v>
      </c>
      <c r="D443" s="1136">
        <v>0</v>
      </c>
      <c r="E443" s="1136">
        <v>0</v>
      </c>
      <c r="F443" s="1136">
        <v>0</v>
      </c>
      <c r="G443" s="1136">
        <v>0</v>
      </c>
      <c r="H443" s="1119"/>
      <c r="I443" s="1119"/>
      <c r="J443" s="1119"/>
      <c r="K443" s="1119"/>
    </row>
    <row r="444" spans="1:11" ht="14.1" customHeight="1" x14ac:dyDescent="0.25">
      <c r="A444" s="1119"/>
      <c r="B444" s="1119"/>
      <c r="C444" s="1135" t="s">
        <v>1048</v>
      </c>
      <c r="D444" s="1136">
        <v>0</v>
      </c>
      <c r="E444" s="1136">
        <v>0</v>
      </c>
      <c r="F444" s="1136">
        <v>0</v>
      </c>
      <c r="G444" s="1136">
        <v>0</v>
      </c>
      <c r="H444" s="1119"/>
      <c r="I444" s="1119"/>
      <c r="J444" s="1119"/>
      <c r="K444" s="1119"/>
    </row>
    <row r="445" spans="1:11" ht="14.1" customHeight="1" x14ac:dyDescent="0.25">
      <c r="A445" s="1119"/>
      <c r="B445" s="1119"/>
      <c r="C445" s="1135" t="s">
        <v>1049</v>
      </c>
      <c r="D445" s="1136">
        <v>0</v>
      </c>
      <c r="E445" s="1136">
        <v>0</v>
      </c>
      <c r="F445" s="1136">
        <v>0</v>
      </c>
      <c r="G445" s="1136">
        <v>0</v>
      </c>
      <c r="H445" s="1119"/>
      <c r="I445" s="1119"/>
      <c r="J445" s="1119"/>
      <c r="K445" s="1119"/>
    </row>
    <row r="446" spans="1:11" ht="14.1" customHeight="1" x14ac:dyDescent="0.25">
      <c r="A446" s="1119"/>
      <c r="B446" s="1119"/>
      <c r="C446" s="1135" t="s">
        <v>1052</v>
      </c>
      <c r="D446" s="1136">
        <v>0</v>
      </c>
      <c r="E446" s="1136">
        <v>0</v>
      </c>
      <c r="F446" s="1136">
        <v>0</v>
      </c>
      <c r="G446" s="1136">
        <v>0</v>
      </c>
      <c r="H446" s="1119"/>
      <c r="I446" s="1119"/>
      <c r="J446" s="1119"/>
      <c r="K446" s="1119"/>
    </row>
    <row r="447" spans="1:11" ht="14.1" customHeight="1" x14ac:dyDescent="0.25">
      <c r="A447" s="1119"/>
      <c r="B447" s="1119"/>
      <c r="C447" s="1135" t="s">
        <v>1048</v>
      </c>
      <c r="D447" s="1136">
        <v>0</v>
      </c>
      <c r="E447" s="1136">
        <v>0</v>
      </c>
      <c r="F447" s="1136">
        <v>0</v>
      </c>
      <c r="G447" s="1136">
        <v>0</v>
      </c>
      <c r="H447" s="1119"/>
      <c r="I447" s="1119"/>
      <c r="J447" s="1119"/>
      <c r="K447" s="1119"/>
    </row>
    <row r="448" spans="1:11" ht="14.1" customHeight="1" x14ac:dyDescent="0.25">
      <c r="A448" s="1119"/>
      <c r="B448" s="1119"/>
      <c r="C448" s="1135" t="s">
        <v>1049</v>
      </c>
      <c r="D448" s="1136">
        <v>0</v>
      </c>
      <c r="E448" s="1136">
        <v>0</v>
      </c>
      <c r="F448" s="1136">
        <v>0</v>
      </c>
      <c r="G448" s="1136">
        <v>0</v>
      </c>
      <c r="H448" s="1119"/>
      <c r="I448" s="1119"/>
      <c r="J448" s="1119"/>
      <c r="K448" s="1119"/>
    </row>
    <row r="449" spans="1:11" ht="14.1" customHeight="1" x14ac:dyDescent="0.25">
      <c r="A449" s="1119"/>
      <c r="B449" s="1119"/>
      <c r="C449" s="1135" t="s">
        <v>1053</v>
      </c>
      <c r="D449" s="1136">
        <v>0</v>
      </c>
      <c r="E449" s="1136">
        <v>0</v>
      </c>
      <c r="F449" s="1136">
        <v>0</v>
      </c>
      <c r="G449" s="1136">
        <v>0</v>
      </c>
      <c r="H449" s="1119"/>
      <c r="I449" s="1119"/>
      <c r="J449" s="1119"/>
      <c r="K449" s="1119"/>
    </row>
    <row r="450" spans="1:11" ht="14.1" customHeight="1" x14ac:dyDescent="0.25">
      <c r="A450" s="1119"/>
      <c r="B450" s="1119"/>
      <c r="C450" s="1135" t="s">
        <v>1048</v>
      </c>
      <c r="D450" s="1136">
        <v>0</v>
      </c>
      <c r="E450" s="1136">
        <v>0</v>
      </c>
      <c r="F450" s="1136">
        <v>0</v>
      </c>
      <c r="G450" s="1136">
        <v>0</v>
      </c>
      <c r="H450" s="1119"/>
      <c r="I450" s="1119"/>
      <c r="J450" s="1119"/>
      <c r="K450" s="1119"/>
    </row>
    <row r="451" spans="1:11" ht="14.1" customHeight="1" x14ac:dyDescent="0.25">
      <c r="A451" s="1119"/>
      <c r="B451" s="1119"/>
      <c r="C451" s="1135" t="s">
        <v>1049</v>
      </c>
      <c r="D451" s="1136">
        <v>0</v>
      </c>
      <c r="E451" s="1136">
        <v>0</v>
      </c>
      <c r="F451" s="1136">
        <v>0</v>
      </c>
      <c r="G451" s="1136">
        <v>0</v>
      </c>
      <c r="H451" s="1119"/>
      <c r="I451" s="1119"/>
      <c r="J451" s="1119"/>
      <c r="K451" s="1119"/>
    </row>
    <row r="452" spans="1:11" ht="14.1" customHeight="1" x14ac:dyDescent="0.25">
      <c r="A452" s="1119"/>
      <c r="B452" s="1119"/>
      <c r="C452" s="1135" t="s">
        <v>1054</v>
      </c>
      <c r="D452" s="1136">
        <v>0</v>
      </c>
      <c r="E452" s="1136">
        <v>0</v>
      </c>
      <c r="F452" s="1136">
        <v>0</v>
      </c>
      <c r="G452" s="1136">
        <v>0</v>
      </c>
      <c r="H452" s="1119"/>
      <c r="I452" s="1119"/>
      <c r="J452" s="1119"/>
      <c r="K452" s="1119"/>
    </row>
    <row r="453" spans="1:11" ht="14.1" customHeight="1" x14ac:dyDescent="0.25">
      <c r="A453" s="1119"/>
      <c r="B453" s="1119"/>
      <c r="C453" s="1135" t="s">
        <v>1048</v>
      </c>
      <c r="D453" s="1136">
        <v>0</v>
      </c>
      <c r="E453" s="1136">
        <v>0</v>
      </c>
      <c r="F453" s="1136">
        <v>0</v>
      </c>
      <c r="G453" s="1136">
        <v>0</v>
      </c>
      <c r="H453" s="1119"/>
      <c r="I453" s="1119"/>
      <c r="J453" s="1119"/>
      <c r="K453" s="1119"/>
    </row>
    <row r="454" spans="1:11" ht="14.1" customHeight="1" x14ac:dyDescent="0.25">
      <c r="A454" s="1119"/>
      <c r="B454" s="1119"/>
      <c r="C454" s="1135" t="s">
        <v>1049</v>
      </c>
      <c r="D454" s="1136">
        <v>0</v>
      </c>
      <c r="E454" s="1136">
        <v>0</v>
      </c>
      <c r="F454" s="1136">
        <v>0</v>
      </c>
      <c r="G454" s="1136">
        <v>0</v>
      </c>
      <c r="H454" s="1119"/>
      <c r="I454" s="1119"/>
      <c r="J454" s="1119"/>
      <c r="K454" s="1119"/>
    </row>
    <row r="455" spans="1:11" ht="14.1" customHeight="1" x14ac:dyDescent="0.25">
      <c r="A455" s="1119"/>
      <c r="B455" s="1119"/>
      <c r="C455" s="1135" t="s">
        <v>1055</v>
      </c>
      <c r="D455" s="1136">
        <v>0</v>
      </c>
      <c r="E455" s="1136">
        <v>0</v>
      </c>
      <c r="F455" s="1136">
        <v>0</v>
      </c>
      <c r="G455" s="1136">
        <v>0</v>
      </c>
      <c r="H455" s="1119"/>
      <c r="I455" s="1119"/>
      <c r="J455" s="1119"/>
      <c r="K455" s="1119"/>
    </row>
    <row r="456" spans="1:11" ht="14.1" customHeight="1" x14ac:dyDescent="0.25">
      <c r="A456" s="1119"/>
      <c r="B456" s="1119"/>
      <c r="C456" s="1135" t="s">
        <v>1048</v>
      </c>
      <c r="D456" s="1136">
        <v>0</v>
      </c>
      <c r="E456" s="1136">
        <v>0</v>
      </c>
      <c r="F456" s="1136">
        <v>0</v>
      </c>
      <c r="G456" s="1136">
        <v>0</v>
      </c>
      <c r="H456" s="1119"/>
      <c r="I456" s="1119"/>
      <c r="J456" s="1119"/>
      <c r="K456" s="1119"/>
    </row>
    <row r="457" spans="1:11" ht="14.1" customHeight="1" x14ac:dyDescent="0.25">
      <c r="A457" s="1119"/>
      <c r="B457" s="1119"/>
      <c r="C457" s="1135" t="s">
        <v>1049</v>
      </c>
      <c r="D457" s="1136">
        <v>0</v>
      </c>
      <c r="E457" s="1136">
        <v>0</v>
      </c>
      <c r="F457" s="1136">
        <v>0</v>
      </c>
      <c r="G457" s="1136">
        <v>0</v>
      </c>
      <c r="H457" s="1119"/>
      <c r="I457" s="1119"/>
      <c r="J457" s="1119"/>
      <c r="K457" s="1119"/>
    </row>
    <row r="458" spans="1:11" ht="14.1" customHeight="1" x14ac:dyDescent="0.25">
      <c r="A458" s="1119"/>
      <c r="B458" s="1119"/>
      <c r="C458" s="1135" t="s">
        <v>1056</v>
      </c>
      <c r="D458" s="1136">
        <v>0</v>
      </c>
      <c r="E458" s="1136">
        <v>0</v>
      </c>
      <c r="F458" s="1136">
        <v>0</v>
      </c>
      <c r="G458" s="1136">
        <v>0</v>
      </c>
      <c r="H458" s="1119"/>
      <c r="I458" s="1119"/>
      <c r="J458" s="1119"/>
      <c r="K458" s="1119"/>
    </row>
    <row r="459" spans="1:11" ht="14.1" customHeight="1" x14ac:dyDescent="0.25">
      <c r="A459" s="1119"/>
      <c r="B459" s="1119"/>
      <c r="C459" s="1135" t="s">
        <v>1048</v>
      </c>
      <c r="D459" s="1136">
        <v>0</v>
      </c>
      <c r="E459" s="1136">
        <v>0</v>
      </c>
      <c r="F459" s="1136">
        <v>0</v>
      </c>
      <c r="G459" s="1136">
        <v>0</v>
      </c>
      <c r="H459" s="1119"/>
      <c r="I459" s="1119"/>
      <c r="J459" s="1119"/>
      <c r="K459" s="1119"/>
    </row>
    <row r="460" spans="1:11" ht="14.1" customHeight="1" x14ac:dyDescent="0.25">
      <c r="A460" s="1119"/>
      <c r="B460" s="1119"/>
      <c r="C460" s="1135" t="s">
        <v>1057</v>
      </c>
      <c r="D460" s="1136">
        <v>0</v>
      </c>
      <c r="E460" s="1136">
        <v>0</v>
      </c>
      <c r="F460" s="1136">
        <v>0</v>
      </c>
      <c r="G460" s="1136">
        <v>0</v>
      </c>
      <c r="H460" s="1119"/>
      <c r="I460" s="1119"/>
      <c r="J460" s="1119"/>
      <c r="K460" s="1119"/>
    </row>
    <row r="461" spans="1:11" ht="14.1" customHeight="1" x14ac:dyDescent="0.25">
      <c r="A461" s="1119"/>
      <c r="B461" s="1119"/>
      <c r="C461" s="1135" t="s">
        <v>1058</v>
      </c>
      <c r="D461" s="1136">
        <v>0</v>
      </c>
      <c r="E461" s="1136">
        <v>0</v>
      </c>
      <c r="F461" s="1136">
        <v>0</v>
      </c>
      <c r="G461" s="1136">
        <v>0</v>
      </c>
      <c r="H461" s="1119"/>
      <c r="I461" s="1119"/>
      <c r="J461" s="1119"/>
      <c r="K461" s="1119"/>
    </row>
    <row r="462" spans="1:11" ht="14.1" customHeight="1" x14ac:dyDescent="0.25">
      <c r="A462" s="1119"/>
      <c r="B462" s="1119"/>
      <c r="C462" s="1135" t="s">
        <v>1059</v>
      </c>
      <c r="D462" s="1136">
        <v>0</v>
      </c>
      <c r="E462" s="1136">
        <v>0</v>
      </c>
      <c r="F462" s="1136">
        <v>0</v>
      </c>
      <c r="G462" s="1136">
        <v>0</v>
      </c>
      <c r="H462" s="1119"/>
      <c r="I462" s="1119"/>
      <c r="J462" s="1119"/>
      <c r="K462" s="1119"/>
    </row>
    <row r="463" spans="1:11" ht="14.1" customHeight="1" x14ac:dyDescent="0.25">
      <c r="A463" s="1119"/>
      <c r="B463" s="1119"/>
      <c r="C463" s="1135" t="s">
        <v>1060</v>
      </c>
      <c r="D463" s="1136">
        <v>0</v>
      </c>
      <c r="E463" s="1136">
        <v>0</v>
      </c>
      <c r="F463" s="1136">
        <v>0</v>
      </c>
      <c r="G463" s="1136">
        <v>0</v>
      </c>
      <c r="H463" s="1119"/>
      <c r="I463" s="1119"/>
      <c r="J463" s="1119"/>
      <c r="K463" s="1119"/>
    </row>
    <row r="464" spans="1:11" ht="14.1" customHeight="1" x14ac:dyDescent="0.25">
      <c r="A464" s="1119"/>
      <c r="B464" s="1119"/>
      <c r="C464" s="1135" t="s">
        <v>1061</v>
      </c>
      <c r="D464" s="1136">
        <v>0</v>
      </c>
      <c r="E464" s="1136">
        <v>50000000</v>
      </c>
      <c r="F464" s="1136">
        <v>118000000</v>
      </c>
      <c r="G464" s="1136">
        <v>39000000</v>
      </c>
      <c r="H464" s="1119"/>
      <c r="I464" s="1119"/>
      <c r="J464" s="1119"/>
      <c r="K464" s="1119"/>
    </row>
    <row r="465" spans="1:11" ht="14.1" customHeight="1" x14ac:dyDescent="0.25">
      <c r="A465" s="1119"/>
      <c r="B465" s="1119"/>
      <c r="C465" s="1135" t="s">
        <v>1048</v>
      </c>
      <c r="D465" s="1136">
        <v>0</v>
      </c>
      <c r="E465" s="1136">
        <v>50000000</v>
      </c>
      <c r="F465" s="1136">
        <v>118000000</v>
      </c>
      <c r="G465" s="1136">
        <v>39000000</v>
      </c>
      <c r="H465" s="1119"/>
      <c r="I465" s="1119"/>
      <c r="J465" s="1119"/>
      <c r="K465" s="1119"/>
    </row>
    <row r="466" spans="1:11" ht="14.1" customHeight="1" x14ac:dyDescent="0.25">
      <c r="A466" s="1119"/>
      <c r="B466" s="1119"/>
      <c r="C466" s="1135" t="s">
        <v>1057</v>
      </c>
      <c r="D466" s="1136">
        <v>0</v>
      </c>
      <c r="E466" s="1136">
        <v>0</v>
      </c>
      <c r="F466" s="1136">
        <v>0</v>
      </c>
      <c r="G466" s="1136">
        <v>0</v>
      </c>
      <c r="H466" s="1119"/>
      <c r="I466" s="1119"/>
      <c r="J466" s="1119"/>
      <c r="K466" s="1119"/>
    </row>
    <row r="467" spans="1:11" ht="14.1" customHeight="1" x14ac:dyDescent="0.25">
      <c r="A467" s="1119"/>
      <c r="B467" s="1119"/>
      <c r="C467" s="1135" t="s">
        <v>1058</v>
      </c>
      <c r="D467" s="1136">
        <v>0</v>
      </c>
      <c r="E467" s="1136">
        <v>0</v>
      </c>
      <c r="F467" s="1136">
        <v>0</v>
      </c>
      <c r="G467" s="1136">
        <v>0</v>
      </c>
      <c r="H467" s="1119"/>
      <c r="I467" s="1119"/>
      <c r="J467" s="1119"/>
      <c r="K467" s="1119"/>
    </row>
    <row r="468" spans="1:11" ht="14.1" customHeight="1" x14ac:dyDescent="0.25">
      <c r="A468" s="1119"/>
      <c r="B468" s="1119"/>
      <c r="C468" s="1135" t="s">
        <v>1059</v>
      </c>
      <c r="D468" s="1136">
        <v>0</v>
      </c>
      <c r="E468" s="1136">
        <v>0</v>
      </c>
      <c r="F468" s="1136">
        <v>0</v>
      </c>
      <c r="G468" s="1136">
        <v>0</v>
      </c>
      <c r="H468" s="1119"/>
      <c r="I468" s="1119"/>
      <c r="J468" s="1119"/>
      <c r="K468" s="1119"/>
    </row>
    <row r="469" spans="1:11" ht="14.1" customHeight="1" x14ac:dyDescent="0.25">
      <c r="A469" s="1119"/>
      <c r="B469" s="1119"/>
      <c r="C469" s="1135" t="s">
        <v>1060</v>
      </c>
      <c r="D469" s="1136">
        <v>0</v>
      </c>
      <c r="E469" s="1136">
        <v>0</v>
      </c>
      <c r="F469" s="1136">
        <v>0</v>
      </c>
      <c r="G469" s="1136">
        <v>0</v>
      </c>
      <c r="H469" s="1119"/>
      <c r="I469" s="1119"/>
      <c r="J469" s="1119"/>
      <c r="K469" s="1119"/>
    </row>
    <row r="470" spans="1:11" ht="14.1" customHeight="1" x14ac:dyDescent="0.25">
      <c r="A470" s="1119"/>
      <c r="B470" s="1119"/>
      <c r="C470" s="1135" t="s">
        <v>1062</v>
      </c>
      <c r="D470" s="1136">
        <v>0</v>
      </c>
      <c r="E470" s="1136">
        <v>0</v>
      </c>
      <c r="F470" s="1136">
        <v>0</v>
      </c>
      <c r="G470" s="1136">
        <v>0</v>
      </c>
      <c r="H470" s="1119"/>
      <c r="I470" s="1119"/>
      <c r="J470" s="1119"/>
      <c r="K470" s="1119"/>
    </row>
    <row r="471" spans="1:11" ht="14.1" customHeight="1" x14ac:dyDescent="0.25">
      <c r="A471" s="1119"/>
      <c r="B471" s="1119"/>
      <c r="C471" s="1135" t="s">
        <v>1048</v>
      </c>
      <c r="D471" s="1136">
        <v>0</v>
      </c>
      <c r="E471" s="1136">
        <v>0</v>
      </c>
      <c r="F471" s="1136">
        <v>0</v>
      </c>
      <c r="G471" s="1136">
        <v>0</v>
      </c>
      <c r="H471" s="1119"/>
      <c r="I471" s="1119"/>
      <c r="J471" s="1119"/>
      <c r="K471" s="1119"/>
    </row>
    <row r="472" spans="1:11" ht="14.1" customHeight="1" x14ac:dyDescent="0.25">
      <c r="A472" s="1119"/>
      <c r="B472" s="1119"/>
      <c r="C472" s="1135" t="s">
        <v>1057</v>
      </c>
      <c r="D472" s="1136">
        <v>0</v>
      </c>
      <c r="E472" s="1136">
        <v>0</v>
      </c>
      <c r="F472" s="1136">
        <v>0</v>
      </c>
      <c r="G472" s="1136">
        <v>0</v>
      </c>
      <c r="H472" s="1119"/>
      <c r="I472" s="1119"/>
      <c r="J472" s="1119"/>
      <c r="K472" s="1119"/>
    </row>
    <row r="473" spans="1:11" ht="14.1" customHeight="1" x14ac:dyDescent="0.25">
      <c r="A473" s="1119"/>
      <c r="B473" s="1119"/>
      <c r="C473" s="1135" t="s">
        <v>1058</v>
      </c>
      <c r="D473" s="1136">
        <v>0</v>
      </c>
      <c r="E473" s="1136">
        <v>0</v>
      </c>
      <c r="F473" s="1136">
        <v>0</v>
      </c>
      <c r="G473" s="1136">
        <v>0</v>
      </c>
      <c r="H473" s="1119"/>
      <c r="I473" s="1119"/>
      <c r="J473" s="1119"/>
      <c r="K473" s="1119"/>
    </row>
    <row r="474" spans="1:11" ht="14.1" customHeight="1" x14ac:dyDescent="0.25">
      <c r="A474" s="1119"/>
      <c r="B474" s="1119"/>
      <c r="C474" s="1135" t="s">
        <v>1059</v>
      </c>
      <c r="D474" s="1136">
        <v>0</v>
      </c>
      <c r="E474" s="1136">
        <v>0</v>
      </c>
      <c r="F474" s="1136">
        <v>0</v>
      </c>
      <c r="G474" s="1136">
        <v>0</v>
      </c>
      <c r="H474" s="1119"/>
      <c r="I474" s="1119"/>
      <c r="J474" s="1119"/>
      <c r="K474" s="1119"/>
    </row>
    <row r="475" spans="1:11" ht="14.1" customHeight="1" x14ac:dyDescent="0.25">
      <c r="A475" s="1119"/>
      <c r="B475" s="1119"/>
      <c r="C475" s="1135" t="s">
        <v>1060</v>
      </c>
      <c r="D475" s="1136">
        <v>0</v>
      </c>
      <c r="E475" s="1136">
        <v>0</v>
      </c>
      <c r="F475" s="1136">
        <v>0</v>
      </c>
      <c r="G475" s="1136">
        <v>0</v>
      </c>
      <c r="H475" s="1119"/>
      <c r="I475" s="1119"/>
      <c r="J475" s="1119"/>
      <c r="K475" s="1119"/>
    </row>
    <row r="476" spans="1:11" ht="14.1" customHeight="1" x14ac:dyDescent="0.25">
      <c r="A476" s="1119"/>
      <c r="B476" s="1119"/>
      <c r="C476" s="1135" t="s">
        <v>1063</v>
      </c>
      <c r="D476" s="1136">
        <v>0</v>
      </c>
      <c r="E476" s="1136">
        <v>0</v>
      </c>
      <c r="F476" s="1136">
        <v>0</v>
      </c>
      <c r="G476" s="1136">
        <v>0</v>
      </c>
      <c r="H476" s="1119"/>
      <c r="I476" s="1119"/>
      <c r="J476" s="1119"/>
      <c r="K476" s="1119"/>
    </row>
    <row r="477" spans="1:11" ht="14.1" customHeight="1" x14ac:dyDescent="0.25">
      <c r="A477" s="1119"/>
      <c r="B477" s="1119"/>
      <c r="C477" s="1135" t="s">
        <v>1064</v>
      </c>
      <c r="D477" s="1136">
        <v>0</v>
      </c>
      <c r="E477" s="1136">
        <v>0</v>
      </c>
      <c r="F477" s="1136">
        <v>0</v>
      </c>
      <c r="G477" s="1136">
        <v>0</v>
      </c>
      <c r="H477" s="1119"/>
      <c r="I477" s="1119"/>
      <c r="J477" s="1119"/>
      <c r="K477" s="1119"/>
    </row>
    <row r="478" spans="1:11" ht="14.1" customHeight="1" x14ac:dyDescent="0.25">
      <c r="A478" s="1119"/>
      <c r="B478" s="1119"/>
      <c r="C478" s="1137" t="s">
        <v>572</v>
      </c>
      <c r="D478" s="1136">
        <v>0</v>
      </c>
      <c r="E478" s="1136">
        <v>50000000</v>
      </c>
      <c r="F478" s="1136">
        <v>118000000</v>
      </c>
      <c r="G478" s="1136">
        <v>39000000</v>
      </c>
      <c r="H478" s="1119"/>
      <c r="I478" s="1119"/>
      <c r="J478" s="1119"/>
      <c r="K478" s="1119"/>
    </row>
    <row r="479" spans="1:11" ht="15" customHeight="1" x14ac:dyDescent="0.25">
      <c r="A479" s="1119"/>
      <c r="B479" s="1119"/>
      <c r="C479" s="1138" t="s">
        <v>1038</v>
      </c>
      <c r="D479" s="1139" t="s">
        <v>1038</v>
      </c>
      <c r="E479" s="1139" t="s">
        <v>1038</v>
      </c>
      <c r="F479" s="1139" t="s">
        <v>1038</v>
      </c>
      <c r="G479" s="1139" t="s">
        <v>1038</v>
      </c>
      <c r="H479" s="1119"/>
      <c r="I479" s="1119"/>
      <c r="J479" s="1119"/>
      <c r="K479" s="1119"/>
    </row>
    <row r="480" spans="1:11" ht="15" customHeight="1" x14ac:dyDescent="0.25">
      <c r="A480" s="1119"/>
      <c r="B480" s="1119"/>
      <c r="C480" s="1122" t="s">
        <v>1154</v>
      </c>
      <c r="D480" s="1140">
        <v>0</v>
      </c>
      <c r="E480" s="1140">
        <v>5669460000</v>
      </c>
      <c r="F480" s="1140">
        <v>5212960000</v>
      </c>
      <c r="G480" s="1140">
        <v>5285460000</v>
      </c>
      <c r="H480" s="1119"/>
      <c r="I480" s="1119"/>
      <c r="J480" s="1119"/>
      <c r="K480" s="1119"/>
    </row>
    <row r="481" spans="1:11" ht="15" customHeight="1" x14ac:dyDescent="0.25">
      <c r="A481" s="1119"/>
      <c r="B481" s="1119"/>
      <c r="C481" s="1123" t="s">
        <v>1047</v>
      </c>
      <c r="D481" s="1141">
        <v>0</v>
      </c>
      <c r="E481" s="1141">
        <v>3397060000</v>
      </c>
      <c r="F481" s="1141">
        <v>3397060000</v>
      </c>
      <c r="G481" s="1141">
        <v>3397060000</v>
      </c>
      <c r="H481" s="1119"/>
      <c r="I481" s="1119"/>
      <c r="J481" s="1119"/>
      <c r="K481" s="1119"/>
    </row>
    <row r="482" spans="1:11" ht="15" customHeight="1" x14ac:dyDescent="0.25">
      <c r="A482" s="1119"/>
      <c r="B482" s="1119"/>
      <c r="C482" s="1123" t="s">
        <v>1048</v>
      </c>
      <c r="D482" s="1141">
        <v>0</v>
      </c>
      <c r="E482" s="1141">
        <v>3397060000</v>
      </c>
      <c r="F482" s="1141">
        <v>3397060000</v>
      </c>
      <c r="G482" s="1141">
        <v>3397060000</v>
      </c>
      <c r="H482" s="1119"/>
      <c r="I482" s="1119"/>
      <c r="J482" s="1119"/>
      <c r="K482" s="1119"/>
    </row>
    <row r="483" spans="1:11" ht="15" customHeight="1" x14ac:dyDescent="0.25">
      <c r="A483" s="1119"/>
      <c r="B483" s="1119"/>
      <c r="C483" s="1123" t="s">
        <v>1049</v>
      </c>
      <c r="D483" s="1141">
        <v>0</v>
      </c>
      <c r="E483" s="1141">
        <v>0</v>
      </c>
      <c r="F483" s="1141">
        <v>0</v>
      </c>
      <c r="G483" s="1141">
        <v>0</v>
      </c>
      <c r="H483" s="1119"/>
      <c r="I483" s="1119"/>
      <c r="J483" s="1119"/>
      <c r="K483" s="1119"/>
    </row>
    <row r="484" spans="1:11" ht="15" customHeight="1" x14ac:dyDescent="0.25">
      <c r="A484" s="1119"/>
      <c r="B484" s="1119"/>
      <c r="C484" s="1123" t="s">
        <v>1050</v>
      </c>
      <c r="D484" s="1141">
        <v>0</v>
      </c>
      <c r="E484" s="1141">
        <v>500600000</v>
      </c>
      <c r="F484" s="1141">
        <v>500600000</v>
      </c>
      <c r="G484" s="1141">
        <v>500600000</v>
      </c>
      <c r="H484" s="1119"/>
      <c r="I484" s="1119"/>
      <c r="J484" s="1119"/>
      <c r="K484" s="1119"/>
    </row>
    <row r="485" spans="1:11" ht="15" customHeight="1" x14ac:dyDescent="0.25">
      <c r="A485" s="1119"/>
      <c r="B485" s="1119"/>
      <c r="C485" s="1123" t="s">
        <v>1048</v>
      </c>
      <c r="D485" s="1141">
        <v>0</v>
      </c>
      <c r="E485" s="1141">
        <v>500600000</v>
      </c>
      <c r="F485" s="1141">
        <v>500600000</v>
      </c>
      <c r="G485" s="1141">
        <v>500600000</v>
      </c>
      <c r="H485" s="1119"/>
      <c r="I485" s="1119"/>
      <c r="J485" s="1119"/>
      <c r="K485" s="1119"/>
    </row>
    <row r="486" spans="1:11" ht="15" customHeight="1" x14ac:dyDescent="0.25">
      <c r="A486" s="1119"/>
      <c r="B486" s="1119"/>
      <c r="C486" s="1123" t="s">
        <v>1049</v>
      </c>
      <c r="D486" s="1141">
        <v>0</v>
      </c>
      <c r="E486" s="1141">
        <v>0</v>
      </c>
      <c r="F486" s="1141">
        <v>0</v>
      </c>
      <c r="G486" s="1141">
        <v>0</v>
      </c>
      <c r="H486" s="1119"/>
      <c r="I486" s="1119"/>
      <c r="J486" s="1119"/>
      <c r="K486" s="1119"/>
    </row>
    <row r="487" spans="1:11" ht="15" customHeight="1" x14ac:dyDescent="0.25">
      <c r="A487" s="1119"/>
      <c r="B487" s="1119"/>
      <c r="C487" s="1123" t="s">
        <v>1051</v>
      </c>
      <c r="D487" s="1141">
        <v>0</v>
      </c>
      <c r="E487" s="1141">
        <v>909900000</v>
      </c>
      <c r="F487" s="1141">
        <v>603800000</v>
      </c>
      <c r="G487" s="1141">
        <v>623300000</v>
      </c>
      <c r="H487" s="1119"/>
      <c r="I487" s="1119"/>
      <c r="J487" s="1119"/>
      <c r="K487" s="1119"/>
    </row>
    <row r="488" spans="1:11" ht="15" customHeight="1" x14ac:dyDescent="0.25">
      <c r="A488" s="1119"/>
      <c r="B488" s="1119"/>
      <c r="C488" s="1123" t="s">
        <v>1048</v>
      </c>
      <c r="D488" s="1141">
        <v>0</v>
      </c>
      <c r="E488" s="1141">
        <v>909900000</v>
      </c>
      <c r="F488" s="1141">
        <v>603800000</v>
      </c>
      <c r="G488" s="1141">
        <v>623300000</v>
      </c>
      <c r="H488" s="1119"/>
      <c r="I488" s="1119"/>
      <c r="J488" s="1119"/>
      <c r="K488" s="1119"/>
    </row>
    <row r="489" spans="1:11" ht="15" customHeight="1" x14ac:dyDescent="0.25">
      <c r="A489" s="1119"/>
      <c r="B489" s="1119"/>
      <c r="C489" s="1123" t="s">
        <v>1049</v>
      </c>
      <c r="D489" s="1141">
        <v>0</v>
      </c>
      <c r="E489" s="1141">
        <v>0</v>
      </c>
      <c r="F489" s="1141">
        <v>0</v>
      </c>
      <c r="G489" s="1141">
        <v>0</v>
      </c>
      <c r="H489" s="1119"/>
      <c r="I489" s="1119"/>
      <c r="J489" s="1119"/>
      <c r="K489" s="1119"/>
    </row>
    <row r="490" spans="1:11" ht="15" customHeight="1" x14ac:dyDescent="0.25">
      <c r="A490" s="1119"/>
      <c r="B490" s="1119"/>
      <c r="C490" s="1123" t="s">
        <v>1052</v>
      </c>
      <c r="D490" s="1141">
        <v>0</v>
      </c>
      <c r="E490" s="1141">
        <v>0</v>
      </c>
      <c r="F490" s="1141">
        <v>0</v>
      </c>
      <c r="G490" s="1141">
        <v>0</v>
      </c>
      <c r="H490" s="1119"/>
      <c r="I490" s="1119"/>
      <c r="J490" s="1119"/>
      <c r="K490" s="1119"/>
    </row>
    <row r="491" spans="1:11" ht="15" customHeight="1" x14ac:dyDescent="0.25">
      <c r="A491" s="1119"/>
      <c r="B491" s="1119"/>
      <c r="C491" s="1123" t="s">
        <v>1048</v>
      </c>
      <c r="D491" s="1141">
        <v>0</v>
      </c>
      <c r="E491" s="1141">
        <v>0</v>
      </c>
      <c r="F491" s="1141">
        <v>0</v>
      </c>
      <c r="G491" s="1141">
        <v>0</v>
      </c>
      <c r="H491" s="1119"/>
      <c r="I491" s="1119"/>
      <c r="J491" s="1119"/>
      <c r="K491" s="1119"/>
    </row>
    <row r="492" spans="1:11" ht="15" customHeight="1" x14ac:dyDescent="0.25">
      <c r="A492" s="1119"/>
      <c r="B492" s="1119"/>
      <c r="C492" s="1123" t="s">
        <v>1049</v>
      </c>
      <c r="D492" s="1141">
        <v>0</v>
      </c>
      <c r="E492" s="1141">
        <v>0</v>
      </c>
      <c r="F492" s="1141">
        <v>0</v>
      </c>
      <c r="G492" s="1141">
        <v>0</v>
      </c>
      <c r="H492" s="1119"/>
      <c r="I492" s="1119"/>
      <c r="J492" s="1119"/>
      <c r="K492" s="1119"/>
    </row>
    <row r="493" spans="1:11" ht="20.100000000000001" customHeight="1" x14ac:dyDescent="0.25">
      <c r="A493" s="1119"/>
      <c r="B493" s="1119"/>
      <c r="C493" s="1123" t="s">
        <v>1155</v>
      </c>
      <c r="D493" s="1142">
        <v>0</v>
      </c>
      <c r="E493" s="1142">
        <v>0</v>
      </c>
      <c r="F493" s="1142">
        <v>0</v>
      </c>
      <c r="G493" s="1142">
        <v>0</v>
      </c>
      <c r="H493" s="1119"/>
      <c r="I493" s="1119"/>
      <c r="J493" s="1119"/>
      <c r="K493" s="1119"/>
    </row>
    <row r="494" spans="1:11" ht="15" customHeight="1" x14ac:dyDescent="0.25">
      <c r="A494" s="1119"/>
      <c r="B494" s="1119"/>
      <c r="C494" s="1123" t="s">
        <v>1048</v>
      </c>
      <c r="D494" s="1141">
        <v>0</v>
      </c>
      <c r="E494" s="1141">
        <v>0</v>
      </c>
      <c r="F494" s="1141">
        <v>0</v>
      </c>
      <c r="G494" s="1141">
        <v>0</v>
      </c>
      <c r="H494" s="1119"/>
      <c r="I494" s="1119"/>
      <c r="J494" s="1119"/>
      <c r="K494" s="1119"/>
    </row>
    <row r="495" spans="1:11" ht="15" customHeight="1" x14ac:dyDescent="0.25">
      <c r="A495" s="1119"/>
      <c r="B495" s="1119"/>
      <c r="C495" s="1123" t="s">
        <v>1049</v>
      </c>
      <c r="D495" s="1141">
        <v>0</v>
      </c>
      <c r="E495" s="1141">
        <v>0</v>
      </c>
      <c r="F495" s="1141">
        <v>0</v>
      </c>
      <c r="G495" s="1141">
        <v>0</v>
      </c>
      <c r="H495" s="1119"/>
      <c r="I495" s="1119"/>
      <c r="J495" s="1119"/>
      <c r="K495" s="1119"/>
    </row>
    <row r="496" spans="1:11" ht="15" customHeight="1" x14ac:dyDescent="0.25">
      <c r="A496" s="1119"/>
      <c r="B496" s="1119"/>
      <c r="C496" s="1123" t="s">
        <v>1054</v>
      </c>
      <c r="D496" s="1141">
        <v>0</v>
      </c>
      <c r="E496" s="1141">
        <v>0</v>
      </c>
      <c r="F496" s="1141">
        <v>0</v>
      </c>
      <c r="G496" s="1141">
        <v>0</v>
      </c>
      <c r="H496" s="1119"/>
      <c r="I496" s="1119"/>
      <c r="J496" s="1119"/>
      <c r="K496" s="1119"/>
    </row>
    <row r="497" spans="1:11" ht="15" customHeight="1" x14ac:dyDescent="0.25">
      <c r="A497" s="1119"/>
      <c r="B497" s="1119"/>
      <c r="C497" s="1123" t="s">
        <v>1048</v>
      </c>
      <c r="D497" s="1141">
        <v>0</v>
      </c>
      <c r="E497" s="1141">
        <v>0</v>
      </c>
      <c r="F497" s="1141">
        <v>0</v>
      </c>
      <c r="G497" s="1141">
        <v>0</v>
      </c>
      <c r="H497" s="1119"/>
      <c r="I497" s="1119"/>
      <c r="J497" s="1119"/>
      <c r="K497" s="1119"/>
    </row>
    <row r="498" spans="1:11" ht="15" customHeight="1" x14ac:dyDescent="0.25">
      <c r="A498" s="1119"/>
      <c r="B498" s="1119"/>
      <c r="C498" s="1123" t="s">
        <v>1049</v>
      </c>
      <c r="D498" s="1141">
        <v>0</v>
      </c>
      <c r="E498" s="1141">
        <v>0</v>
      </c>
      <c r="F498" s="1141">
        <v>0</v>
      </c>
      <c r="G498" s="1141">
        <v>0</v>
      </c>
      <c r="H498" s="1119"/>
      <c r="I498" s="1119"/>
      <c r="J498" s="1119"/>
      <c r="K498" s="1119"/>
    </row>
    <row r="499" spans="1:11" ht="15" customHeight="1" x14ac:dyDescent="0.25">
      <c r="A499" s="1119"/>
      <c r="B499" s="1119"/>
      <c r="C499" s="1123" t="s">
        <v>1055</v>
      </c>
      <c r="D499" s="1141">
        <v>0</v>
      </c>
      <c r="E499" s="1141">
        <v>6400000</v>
      </c>
      <c r="F499" s="1141">
        <v>6500000</v>
      </c>
      <c r="G499" s="1141">
        <v>7000000</v>
      </c>
      <c r="H499" s="1119"/>
      <c r="I499" s="1119"/>
      <c r="J499" s="1119"/>
      <c r="K499" s="1119"/>
    </row>
    <row r="500" spans="1:11" ht="15" customHeight="1" x14ac:dyDescent="0.25">
      <c r="A500" s="1119"/>
      <c r="B500" s="1119"/>
      <c r="C500" s="1123" t="s">
        <v>1048</v>
      </c>
      <c r="D500" s="1141">
        <v>0</v>
      </c>
      <c r="E500" s="1141">
        <v>6400000</v>
      </c>
      <c r="F500" s="1141">
        <v>6500000</v>
      </c>
      <c r="G500" s="1141">
        <v>7000000</v>
      </c>
      <c r="H500" s="1119"/>
      <c r="I500" s="1119"/>
      <c r="J500" s="1119"/>
      <c r="K500" s="1119"/>
    </row>
    <row r="501" spans="1:11" ht="15" customHeight="1" x14ac:dyDescent="0.25">
      <c r="A501" s="1119"/>
      <c r="B501" s="1119"/>
      <c r="C501" s="1123" t="s">
        <v>1049</v>
      </c>
      <c r="D501" s="1141">
        <v>0</v>
      </c>
      <c r="E501" s="1141">
        <v>0</v>
      </c>
      <c r="F501" s="1141">
        <v>0</v>
      </c>
      <c r="G501" s="1141">
        <v>0</v>
      </c>
      <c r="H501" s="1119"/>
      <c r="I501" s="1119"/>
      <c r="J501" s="1119"/>
      <c r="K501" s="1119"/>
    </row>
    <row r="502" spans="1:11" ht="15" customHeight="1" x14ac:dyDescent="0.25">
      <c r="A502" s="1119"/>
      <c r="B502" s="1119"/>
      <c r="C502" s="1123" t="s">
        <v>1056</v>
      </c>
      <c r="D502" s="1141">
        <v>0</v>
      </c>
      <c r="E502" s="1141">
        <v>41000000</v>
      </c>
      <c r="F502" s="1141">
        <v>0</v>
      </c>
      <c r="G502" s="1141">
        <v>0</v>
      </c>
      <c r="H502" s="1119"/>
      <c r="I502" s="1119"/>
      <c r="J502" s="1119"/>
      <c r="K502" s="1119"/>
    </row>
    <row r="503" spans="1:11" ht="15" customHeight="1" x14ac:dyDescent="0.25">
      <c r="A503" s="1119"/>
      <c r="B503" s="1119"/>
      <c r="C503" s="1123" t="s">
        <v>1048</v>
      </c>
      <c r="D503" s="1141">
        <v>0</v>
      </c>
      <c r="E503" s="1141">
        <v>41000000</v>
      </c>
      <c r="F503" s="1141">
        <v>0</v>
      </c>
      <c r="G503" s="1141">
        <v>0</v>
      </c>
      <c r="H503" s="1119"/>
      <c r="I503" s="1119"/>
      <c r="J503" s="1119"/>
      <c r="K503" s="1119"/>
    </row>
    <row r="504" spans="1:11" ht="15" customHeight="1" x14ac:dyDescent="0.25">
      <c r="A504" s="1119"/>
      <c r="B504" s="1119"/>
      <c r="C504" s="1123" t="s">
        <v>1057</v>
      </c>
      <c r="D504" s="1141">
        <v>0</v>
      </c>
      <c r="E504" s="1141">
        <v>0</v>
      </c>
      <c r="F504" s="1141">
        <v>0</v>
      </c>
      <c r="G504" s="1141">
        <v>0</v>
      </c>
      <c r="H504" s="1119"/>
      <c r="I504" s="1119"/>
      <c r="J504" s="1119"/>
      <c r="K504" s="1119"/>
    </row>
    <row r="505" spans="1:11" ht="15" customHeight="1" x14ac:dyDescent="0.25">
      <c r="A505" s="1119"/>
      <c r="B505" s="1119"/>
      <c r="C505" s="1123" t="s">
        <v>1058</v>
      </c>
      <c r="D505" s="1141">
        <v>0</v>
      </c>
      <c r="E505" s="1141">
        <v>0</v>
      </c>
      <c r="F505" s="1141">
        <v>0</v>
      </c>
      <c r="G505" s="1141">
        <v>0</v>
      </c>
      <c r="H505" s="1119"/>
      <c r="I505" s="1119"/>
      <c r="J505" s="1119"/>
      <c r="K505" s="1119"/>
    </row>
    <row r="506" spans="1:11" ht="15" customHeight="1" x14ac:dyDescent="0.25">
      <c r="A506" s="1119"/>
      <c r="B506" s="1119"/>
      <c r="C506" s="1123" t="s">
        <v>1059</v>
      </c>
      <c r="D506" s="1141">
        <v>0</v>
      </c>
      <c r="E506" s="1141">
        <v>0</v>
      </c>
      <c r="F506" s="1141">
        <v>0</v>
      </c>
      <c r="G506" s="1141">
        <v>0</v>
      </c>
      <c r="H506" s="1119"/>
      <c r="I506" s="1119"/>
      <c r="J506" s="1119"/>
      <c r="K506" s="1119"/>
    </row>
    <row r="507" spans="1:11" ht="15" customHeight="1" x14ac:dyDescent="0.25">
      <c r="A507" s="1119"/>
      <c r="B507" s="1119"/>
      <c r="C507" s="1123" t="s">
        <v>1060</v>
      </c>
      <c r="D507" s="1141">
        <v>0</v>
      </c>
      <c r="E507" s="1141">
        <v>0</v>
      </c>
      <c r="F507" s="1141">
        <v>0</v>
      </c>
      <c r="G507" s="1141">
        <v>0</v>
      </c>
      <c r="H507" s="1119"/>
      <c r="I507" s="1119"/>
      <c r="J507" s="1119"/>
      <c r="K507" s="1119"/>
    </row>
    <row r="508" spans="1:11" ht="15" customHeight="1" x14ac:dyDescent="0.25">
      <c r="A508" s="1119"/>
      <c r="B508" s="1119"/>
      <c r="C508" s="1123" t="s">
        <v>1061</v>
      </c>
      <c r="D508" s="1141">
        <v>0</v>
      </c>
      <c r="E508" s="1141">
        <v>814500000</v>
      </c>
      <c r="F508" s="1141">
        <v>705000000</v>
      </c>
      <c r="G508" s="1141">
        <v>757500000</v>
      </c>
      <c r="H508" s="1119"/>
      <c r="I508" s="1119"/>
      <c r="J508" s="1119"/>
      <c r="K508" s="1119"/>
    </row>
    <row r="509" spans="1:11" ht="15" customHeight="1" x14ac:dyDescent="0.25">
      <c r="A509" s="1119"/>
      <c r="B509" s="1119"/>
      <c r="C509" s="1123" t="s">
        <v>1048</v>
      </c>
      <c r="D509" s="1141">
        <v>0</v>
      </c>
      <c r="E509" s="1141">
        <v>709500000</v>
      </c>
      <c r="F509" s="1141">
        <v>600000000</v>
      </c>
      <c r="G509" s="1141">
        <v>757500000</v>
      </c>
      <c r="H509" s="1119"/>
      <c r="I509" s="1119"/>
      <c r="J509" s="1119"/>
      <c r="K509" s="1119"/>
    </row>
    <row r="510" spans="1:11" ht="15" customHeight="1" x14ac:dyDescent="0.25">
      <c r="A510" s="1119"/>
      <c r="B510" s="1119"/>
      <c r="C510" s="1123" t="s">
        <v>1057</v>
      </c>
      <c r="D510" s="1141">
        <v>0</v>
      </c>
      <c r="E510" s="1141">
        <v>105000000</v>
      </c>
      <c r="F510" s="1141">
        <v>105000000</v>
      </c>
      <c r="G510" s="1141">
        <v>0</v>
      </c>
      <c r="H510" s="1119"/>
      <c r="I510" s="1119"/>
      <c r="J510" s="1119"/>
      <c r="K510" s="1119"/>
    </row>
    <row r="511" spans="1:11" ht="15" customHeight="1" x14ac:dyDescent="0.25">
      <c r="A511" s="1119"/>
      <c r="B511" s="1119"/>
      <c r="C511" s="1123" t="s">
        <v>1058</v>
      </c>
      <c r="D511" s="1141">
        <v>0</v>
      </c>
      <c r="E511" s="1141">
        <v>0</v>
      </c>
      <c r="F511" s="1141">
        <v>0</v>
      </c>
      <c r="G511" s="1141">
        <v>0</v>
      </c>
      <c r="H511" s="1119"/>
      <c r="I511" s="1119"/>
      <c r="J511" s="1119"/>
      <c r="K511" s="1119"/>
    </row>
    <row r="512" spans="1:11" ht="15" customHeight="1" x14ac:dyDescent="0.25">
      <c r="A512" s="1119"/>
      <c r="B512" s="1119"/>
      <c r="C512" s="1123" t="s">
        <v>1059</v>
      </c>
      <c r="D512" s="1141">
        <v>0</v>
      </c>
      <c r="E512" s="1141">
        <v>0</v>
      </c>
      <c r="F512" s="1141">
        <v>0</v>
      </c>
      <c r="G512" s="1141">
        <v>0</v>
      </c>
      <c r="H512" s="1119"/>
      <c r="I512" s="1119"/>
      <c r="J512" s="1119"/>
      <c r="K512" s="1119"/>
    </row>
    <row r="513" spans="1:11" ht="15" customHeight="1" x14ac:dyDescent="0.25">
      <c r="A513" s="1119"/>
      <c r="B513" s="1119"/>
      <c r="C513" s="1123" t="s">
        <v>1060</v>
      </c>
      <c r="D513" s="1141">
        <v>0</v>
      </c>
      <c r="E513" s="1141">
        <v>0</v>
      </c>
      <c r="F513" s="1141">
        <v>0</v>
      </c>
      <c r="G513" s="1141">
        <v>0</v>
      </c>
      <c r="H513" s="1119"/>
      <c r="I513" s="1119"/>
      <c r="J513" s="1119"/>
      <c r="K513" s="1119"/>
    </row>
    <row r="514" spans="1:11" ht="15" customHeight="1" x14ac:dyDescent="0.25">
      <c r="A514" s="1119"/>
      <c r="B514" s="1119"/>
      <c r="C514" s="1123" t="s">
        <v>1062</v>
      </c>
      <c r="D514" s="1141">
        <v>0</v>
      </c>
      <c r="E514" s="1141">
        <v>0</v>
      </c>
      <c r="F514" s="1141">
        <v>0</v>
      </c>
      <c r="G514" s="1141">
        <v>0</v>
      </c>
      <c r="H514" s="1119"/>
      <c r="I514" s="1119"/>
      <c r="J514" s="1119"/>
      <c r="K514" s="1119"/>
    </row>
    <row r="515" spans="1:11" ht="15" customHeight="1" x14ac:dyDescent="0.25">
      <c r="A515" s="1119"/>
      <c r="B515" s="1119"/>
      <c r="C515" s="1123" t="s">
        <v>1048</v>
      </c>
      <c r="D515" s="1141">
        <v>0</v>
      </c>
      <c r="E515" s="1141">
        <v>0</v>
      </c>
      <c r="F515" s="1141">
        <v>0</v>
      </c>
      <c r="G515" s="1141">
        <v>0</v>
      </c>
      <c r="H515" s="1119"/>
      <c r="I515" s="1119"/>
      <c r="J515" s="1119"/>
      <c r="K515" s="1119"/>
    </row>
    <row r="516" spans="1:11" ht="15" customHeight="1" x14ac:dyDescent="0.25">
      <c r="A516" s="1119"/>
      <c r="B516" s="1119"/>
      <c r="C516" s="1123" t="s">
        <v>1057</v>
      </c>
      <c r="D516" s="1141">
        <v>0</v>
      </c>
      <c r="E516" s="1141">
        <v>0</v>
      </c>
      <c r="F516" s="1141">
        <v>0</v>
      </c>
      <c r="G516" s="1141">
        <v>0</v>
      </c>
      <c r="H516" s="1119"/>
      <c r="I516" s="1119"/>
      <c r="J516" s="1119"/>
      <c r="K516" s="1119"/>
    </row>
    <row r="517" spans="1:11" ht="15" customHeight="1" x14ac:dyDescent="0.25">
      <c r="A517" s="1119"/>
      <c r="B517" s="1119"/>
      <c r="C517" s="1123" t="s">
        <v>1058</v>
      </c>
      <c r="D517" s="1141">
        <v>0</v>
      </c>
      <c r="E517" s="1141">
        <v>0</v>
      </c>
      <c r="F517" s="1141">
        <v>0</v>
      </c>
      <c r="G517" s="1141">
        <v>0</v>
      </c>
      <c r="H517" s="1119"/>
      <c r="I517" s="1119"/>
      <c r="J517" s="1119"/>
      <c r="K517" s="1119"/>
    </row>
    <row r="518" spans="1:11" ht="15" customHeight="1" x14ac:dyDescent="0.25">
      <c r="A518" s="1119"/>
      <c r="B518" s="1119"/>
      <c r="C518" s="1123" t="s">
        <v>1059</v>
      </c>
      <c r="D518" s="1141">
        <v>0</v>
      </c>
      <c r="E518" s="1141">
        <v>0</v>
      </c>
      <c r="F518" s="1141">
        <v>0</v>
      </c>
      <c r="G518" s="1141">
        <v>0</v>
      </c>
      <c r="H518" s="1119"/>
      <c r="I518" s="1119"/>
      <c r="J518" s="1119"/>
      <c r="K518" s="1119"/>
    </row>
    <row r="519" spans="1:11" ht="15" customHeight="1" x14ac:dyDescent="0.25">
      <c r="A519" s="1119"/>
      <c r="B519" s="1119"/>
      <c r="C519" s="1123" t="s">
        <v>1060</v>
      </c>
      <c r="D519" s="1141">
        <v>0</v>
      </c>
      <c r="E519" s="1141">
        <v>0</v>
      </c>
      <c r="F519" s="1141">
        <v>0</v>
      </c>
      <c r="G519" s="1141">
        <v>0</v>
      </c>
      <c r="H519" s="1119"/>
      <c r="I519" s="1119"/>
      <c r="J519" s="1119"/>
      <c r="K519" s="1119"/>
    </row>
    <row r="520" spans="1:11" ht="15" customHeight="1" x14ac:dyDescent="0.25">
      <c r="A520" s="1119"/>
      <c r="B520" s="1119"/>
      <c r="C520" s="1123" t="s">
        <v>1063</v>
      </c>
      <c r="D520" s="1141">
        <v>0</v>
      </c>
      <c r="E520" s="1141">
        <v>0</v>
      </c>
      <c r="F520" s="1141">
        <v>0</v>
      </c>
      <c r="G520" s="1141">
        <v>0</v>
      </c>
      <c r="H520" s="1119"/>
      <c r="I520" s="1119"/>
      <c r="J520" s="1119"/>
      <c r="K520" s="1119"/>
    </row>
    <row r="521" spans="1:11" ht="15" customHeight="1" x14ac:dyDescent="0.25">
      <c r="A521" s="1119"/>
      <c r="B521" s="1119"/>
      <c r="C521" s="1123" t="s">
        <v>1064</v>
      </c>
      <c r="D521" s="1141">
        <v>0</v>
      </c>
      <c r="E521" s="1141">
        <v>0</v>
      </c>
      <c r="F521" s="1141">
        <v>0</v>
      </c>
      <c r="G521" s="1141">
        <v>0</v>
      </c>
      <c r="H521" s="1119"/>
      <c r="I521" s="1119"/>
      <c r="J521" s="1119"/>
      <c r="K521" s="1119"/>
    </row>
    <row r="522" spans="1:11" ht="20.100000000000001" customHeight="1" x14ac:dyDescent="0.25">
      <c r="A522" s="1119"/>
      <c r="B522" s="1119"/>
      <c r="C522" s="1143" t="s">
        <v>1038</v>
      </c>
      <c r="D522" s="1119"/>
      <c r="E522" s="1119"/>
      <c r="F522" s="1119"/>
      <c r="G522" s="1119"/>
      <c r="H522" s="1119"/>
      <c r="I522" s="1119"/>
      <c r="J522" s="1119"/>
      <c r="K522" s="1119"/>
    </row>
  </sheetData>
  <mergeCells count="52">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196:G196"/>
    <mergeCell ref="D81:G81"/>
    <mergeCell ref="D82:G82"/>
    <mergeCell ref="D83:G83"/>
    <mergeCell ref="D84:G84"/>
    <mergeCell ref="C93:G93"/>
    <mergeCell ref="D138:G138"/>
    <mergeCell ref="D139:G139"/>
    <mergeCell ref="D140:G140"/>
    <mergeCell ref="D141:G141"/>
    <mergeCell ref="C150:G150"/>
    <mergeCell ref="D195:G195"/>
    <mergeCell ref="C320:G320"/>
    <mergeCell ref="D197:G197"/>
    <mergeCell ref="D198:G198"/>
    <mergeCell ref="C207:G207"/>
    <mergeCell ref="D252:G252"/>
    <mergeCell ref="D253:G253"/>
    <mergeCell ref="D254:G254"/>
    <mergeCell ref="C263:G263"/>
    <mergeCell ref="D308:G308"/>
    <mergeCell ref="D309:G309"/>
    <mergeCell ref="D310:G310"/>
    <mergeCell ref="D311:G311"/>
    <mergeCell ref="D423:G423"/>
    <mergeCell ref="D424:G424"/>
    <mergeCell ref="D425:G425"/>
    <mergeCell ref="C434:G434"/>
    <mergeCell ref="D365:G365"/>
    <mergeCell ref="D366:G366"/>
    <mergeCell ref="D367:G367"/>
    <mergeCell ref="D368:G368"/>
    <mergeCell ref="C377:G377"/>
    <mergeCell ref="D422:G422"/>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B3A2E-FED9-4FDF-8225-81726F273011}">
  <sheetPr>
    <outlinePr summaryBelow="0"/>
  </sheetPr>
  <dimension ref="A1:K348"/>
  <sheetViews>
    <sheetView topLeftCell="A322" workbookViewId="0">
      <selection activeCell="L341" sqref="L341"/>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2803</v>
      </c>
      <c r="E3" s="1265"/>
      <c r="F3" s="1265"/>
      <c r="G3" s="1265"/>
      <c r="H3" s="1119"/>
      <c r="I3" s="1119"/>
      <c r="J3" s="1119"/>
      <c r="K3" s="1119"/>
    </row>
    <row r="4" spans="1:11" ht="14.1" customHeight="1" x14ac:dyDescent="0.25">
      <c r="A4" s="1119"/>
      <c r="B4" s="1119"/>
      <c r="C4" s="1121" t="s">
        <v>984</v>
      </c>
      <c r="D4" s="1264" t="s">
        <v>992</v>
      </c>
      <c r="E4" s="1265"/>
      <c r="F4" s="1265"/>
      <c r="G4" s="1265"/>
      <c r="H4" s="1119"/>
      <c r="I4" s="1119"/>
      <c r="J4" s="1119"/>
      <c r="K4" s="1119"/>
    </row>
    <row r="5" spans="1:11" ht="14.1" customHeight="1" x14ac:dyDescent="0.25">
      <c r="A5" s="1119"/>
      <c r="B5" s="1119"/>
      <c r="C5" s="1121" t="s">
        <v>2</v>
      </c>
      <c r="D5" s="1264" t="s">
        <v>2804</v>
      </c>
      <c r="E5" s="1265"/>
      <c r="F5" s="1265"/>
      <c r="G5" s="1265"/>
      <c r="H5" s="1119"/>
      <c r="I5" s="1119"/>
      <c r="J5" s="1119"/>
      <c r="K5" s="1119"/>
    </row>
    <row r="6" spans="1:11" ht="14.1" customHeight="1" x14ac:dyDescent="0.25">
      <c r="A6" s="1119"/>
      <c r="B6" s="1119"/>
      <c r="C6" s="1121" t="s">
        <v>4</v>
      </c>
      <c r="D6" s="1264" t="s">
        <v>2394</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30.95" customHeight="1" x14ac:dyDescent="0.25">
      <c r="A9" s="1119"/>
      <c r="B9" s="1119"/>
      <c r="C9" s="1270" t="s">
        <v>2805</v>
      </c>
      <c r="D9" s="1271"/>
      <c r="E9" s="1271"/>
      <c r="F9" s="1271"/>
      <c r="G9" s="1271"/>
      <c r="H9" s="1119"/>
      <c r="I9" s="1119"/>
      <c r="J9" s="1119"/>
      <c r="K9" s="1119"/>
    </row>
    <row r="10" spans="1:11" ht="120.95" customHeight="1" x14ac:dyDescent="0.25">
      <c r="A10" s="1119"/>
      <c r="B10" s="1119"/>
      <c r="C10" s="1122" t="s">
        <v>10</v>
      </c>
      <c r="D10" s="1258" t="s">
        <v>2806</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30.95" customHeight="1" x14ac:dyDescent="0.25">
      <c r="A13" s="1119"/>
      <c r="B13" s="1119"/>
      <c r="C13" s="1123" t="s">
        <v>2807</v>
      </c>
      <c r="D13" s="1127" t="s">
        <v>2353</v>
      </c>
      <c r="E13" s="1127" t="s">
        <v>1772</v>
      </c>
      <c r="F13" s="1127" t="s">
        <v>1772</v>
      </c>
      <c r="G13" s="1127" t="s">
        <v>1772</v>
      </c>
      <c r="H13" s="1119"/>
      <c r="I13" s="1119"/>
      <c r="J13" s="1119"/>
      <c r="K13" s="1119"/>
    </row>
    <row r="14" spans="1:11" ht="78.95" customHeight="1" x14ac:dyDescent="0.25">
      <c r="A14" s="1119"/>
      <c r="B14" s="1119"/>
      <c r="C14" s="1122" t="s">
        <v>646</v>
      </c>
      <c r="D14" s="1258" t="s">
        <v>2808</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30.95" customHeight="1" x14ac:dyDescent="0.25">
      <c r="A17" s="1119"/>
      <c r="B17" s="1119"/>
      <c r="C17" s="1123" t="s">
        <v>2809</v>
      </c>
      <c r="D17" s="1127" t="s">
        <v>2151</v>
      </c>
      <c r="E17" s="1127" t="s">
        <v>2151</v>
      </c>
      <c r="F17" s="1127" t="s">
        <v>2151</v>
      </c>
      <c r="G17" s="1127" t="s">
        <v>2151</v>
      </c>
      <c r="H17" s="1119"/>
      <c r="I17" s="1119"/>
      <c r="J17" s="1119"/>
      <c r="K17" s="1119"/>
    </row>
    <row r="18" spans="1:11" ht="30.95" customHeight="1" x14ac:dyDescent="0.25">
      <c r="A18" s="1119"/>
      <c r="B18" s="1119"/>
      <c r="C18" s="1123" t="s">
        <v>2810</v>
      </c>
      <c r="D18" s="1127" t="s">
        <v>1536</v>
      </c>
      <c r="E18" s="1127" t="s">
        <v>1536</v>
      </c>
      <c r="F18" s="1127" t="s">
        <v>1536</v>
      </c>
      <c r="G18" s="1127" t="s">
        <v>1536</v>
      </c>
      <c r="H18" s="1119"/>
      <c r="I18" s="1119"/>
      <c r="J18" s="1119"/>
      <c r="K18" s="1119"/>
    </row>
    <row r="19" spans="1:11" ht="14.1" customHeight="1" x14ac:dyDescent="0.25">
      <c r="A19" s="1119"/>
      <c r="B19" s="1119"/>
      <c r="C19" s="1256" t="s">
        <v>1019</v>
      </c>
      <c r="D19" s="1257"/>
      <c r="E19" s="1257"/>
      <c r="F19" s="1257"/>
      <c r="G19" s="1257"/>
      <c r="H19" s="1119"/>
      <c r="I19" s="1119"/>
      <c r="J19" s="1119"/>
      <c r="K19" s="1119"/>
    </row>
    <row r="20" spans="1:11" ht="14.1" customHeight="1" x14ac:dyDescent="0.25">
      <c r="A20" s="1119"/>
      <c r="B20" s="1119"/>
      <c r="C20" s="1128" t="s">
        <v>2811</v>
      </c>
      <c r="D20" s="1256" t="s">
        <v>2812</v>
      </c>
      <c r="E20" s="1257"/>
      <c r="F20" s="1257"/>
      <c r="G20" s="1257"/>
      <c r="H20" s="1119"/>
      <c r="I20" s="1119"/>
      <c r="J20" s="1119"/>
      <c r="K20" s="1119"/>
    </row>
    <row r="21" spans="1:11" ht="18" customHeight="1" x14ac:dyDescent="0.25">
      <c r="A21" s="1119"/>
      <c r="B21" s="1119"/>
      <c r="C21" s="1129" t="s">
        <v>1022</v>
      </c>
      <c r="D21" s="1252" t="s">
        <v>2813</v>
      </c>
      <c r="E21" s="1253"/>
      <c r="F21" s="1253"/>
      <c r="G21" s="1253"/>
      <c r="H21" s="1119"/>
      <c r="I21" s="1119"/>
      <c r="J21" s="1119"/>
      <c r="K21" s="1119"/>
    </row>
    <row r="22" spans="1:11" ht="18" customHeight="1" x14ac:dyDescent="0.25">
      <c r="A22" s="1119"/>
      <c r="B22" s="1119"/>
      <c r="C22" s="1130" t="s">
        <v>1024</v>
      </c>
      <c r="D22" s="1254" t="s">
        <v>2814</v>
      </c>
      <c r="E22" s="1255"/>
      <c r="F22" s="1255"/>
      <c r="G22" s="1255"/>
      <c r="H22" s="1119"/>
      <c r="I22" s="1119"/>
      <c r="J22" s="1119"/>
      <c r="K22" s="1119"/>
    </row>
    <row r="23" spans="1:11" ht="18" customHeight="1" x14ac:dyDescent="0.25">
      <c r="A23" s="1119"/>
      <c r="B23" s="1119"/>
      <c r="C23" s="1130" t="s">
        <v>31</v>
      </c>
      <c r="D23" s="1254" t="s">
        <v>160</v>
      </c>
      <c r="E23" s="1255"/>
      <c r="F23" s="1255"/>
      <c r="G23" s="1255"/>
      <c r="H23" s="1119"/>
      <c r="I23" s="1119"/>
      <c r="J23" s="1119"/>
      <c r="K23" s="1119"/>
    </row>
    <row r="24" spans="1:11" ht="15" customHeight="1" x14ac:dyDescent="0.25">
      <c r="A24" s="1119"/>
      <c r="B24" s="1119"/>
      <c r="C24" s="1131"/>
      <c r="D24" s="1132">
        <v>2024</v>
      </c>
      <c r="E24" s="1132">
        <v>2025</v>
      </c>
      <c r="F24" s="1132">
        <v>2026</v>
      </c>
      <c r="G24" s="1132">
        <v>2027</v>
      </c>
      <c r="H24" s="1119"/>
      <c r="I24" s="1119"/>
      <c r="J24" s="1119"/>
      <c r="K24" s="1119"/>
    </row>
    <row r="25" spans="1:11" ht="15" customHeight="1" x14ac:dyDescent="0.25">
      <c r="A25" s="1119"/>
      <c r="B25" s="1119"/>
      <c r="C25" s="1133"/>
      <c r="D25" s="1134" t="s">
        <v>13</v>
      </c>
      <c r="E25" s="1134" t="s">
        <v>14</v>
      </c>
      <c r="F25" s="1134" t="s">
        <v>14</v>
      </c>
      <c r="G25" s="1134" t="s">
        <v>14</v>
      </c>
      <c r="H25" s="1119"/>
      <c r="I25" s="1119"/>
      <c r="J25" s="1119"/>
      <c r="K25" s="1119"/>
    </row>
    <row r="26" spans="1:11" ht="14.1" customHeight="1" x14ac:dyDescent="0.25">
      <c r="A26" s="1119"/>
      <c r="B26" s="1119"/>
      <c r="C26" s="1123" t="s">
        <v>33</v>
      </c>
      <c r="D26" s="1127" t="s">
        <v>2815</v>
      </c>
      <c r="E26" s="1127" t="s">
        <v>1221</v>
      </c>
      <c r="F26" s="1127" t="s">
        <v>2816</v>
      </c>
      <c r="G26" s="1127" t="s">
        <v>2815</v>
      </c>
      <c r="H26" s="1119"/>
      <c r="I26" s="1119"/>
      <c r="J26" s="1119"/>
      <c r="K26" s="1119"/>
    </row>
    <row r="27" spans="1:11" ht="14.1" customHeight="1" x14ac:dyDescent="0.25">
      <c r="A27" s="1119"/>
      <c r="B27" s="1119"/>
      <c r="C27" s="1123" t="s">
        <v>1029</v>
      </c>
      <c r="D27" s="1127" t="s">
        <v>2817</v>
      </c>
      <c r="E27" s="1127" t="s">
        <v>2818</v>
      </c>
      <c r="F27" s="1127" t="s">
        <v>2819</v>
      </c>
      <c r="G27" s="1127" t="s">
        <v>2820</v>
      </c>
      <c r="H27" s="1119"/>
      <c r="I27" s="1119"/>
      <c r="J27" s="1119"/>
      <c r="K27" s="1119"/>
    </row>
    <row r="28" spans="1:11" ht="14.1" customHeight="1" x14ac:dyDescent="0.25">
      <c r="A28" s="1119"/>
      <c r="B28" s="1119"/>
      <c r="C28" s="1123" t="s">
        <v>1032</v>
      </c>
      <c r="D28" s="1127" t="s">
        <v>2821</v>
      </c>
      <c r="E28" s="1127" t="s">
        <v>2822</v>
      </c>
      <c r="F28" s="1127" t="s">
        <v>2823</v>
      </c>
      <c r="G28" s="1127" t="s">
        <v>2824</v>
      </c>
      <c r="H28" s="1119"/>
      <c r="I28" s="1119"/>
      <c r="J28" s="1119"/>
      <c r="K28" s="1119"/>
    </row>
    <row r="29" spans="1:11" ht="14.1" customHeight="1" x14ac:dyDescent="0.25">
      <c r="A29" s="1119"/>
      <c r="B29" s="1119"/>
      <c r="C29" s="1123" t="s">
        <v>1037</v>
      </c>
      <c r="D29" s="1127" t="s">
        <v>1038</v>
      </c>
      <c r="E29" s="1127" t="s">
        <v>1044</v>
      </c>
      <c r="F29" s="1127" t="s">
        <v>2825</v>
      </c>
      <c r="G29" s="1127" t="s">
        <v>2826</v>
      </c>
      <c r="H29" s="1119"/>
      <c r="I29" s="1119"/>
      <c r="J29" s="1119"/>
      <c r="K29" s="1119"/>
    </row>
    <row r="30" spans="1:11" ht="14.1" customHeight="1" x14ac:dyDescent="0.25">
      <c r="A30" s="1119"/>
      <c r="B30" s="1119"/>
      <c r="C30" s="1123" t="s">
        <v>1042</v>
      </c>
      <c r="D30" s="1127" t="s">
        <v>1038</v>
      </c>
      <c r="E30" s="1127" t="s">
        <v>2827</v>
      </c>
      <c r="F30" s="1127" t="s">
        <v>2828</v>
      </c>
      <c r="G30" s="1127" t="s">
        <v>2829</v>
      </c>
      <c r="H30" s="1119"/>
      <c r="I30" s="1119"/>
      <c r="J30" s="1119"/>
      <c r="K30" s="1119"/>
    </row>
    <row r="31" spans="1:11" ht="14.1" customHeight="1" x14ac:dyDescent="0.25">
      <c r="A31" s="1119"/>
      <c r="B31" s="1119"/>
      <c r="C31" s="1123" t="s">
        <v>39</v>
      </c>
      <c r="D31" s="1127" t="s">
        <v>1038</v>
      </c>
      <c r="E31" s="1127" t="s">
        <v>2830</v>
      </c>
      <c r="F31" s="1127" t="s">
        <v>2831</v>
      </c>
      <c r="G31" s="1127" t="s">
        <v>2832</v>
      </c>
      <c r="H31" s="1119"/>
      <c r="I31" s="1119"/>
      <c r="J31" s="1119"/>
      <c r="K31" s="1119"/>
    </row>
    <row r="32" spans="1:11" ht="14.1" customHeight="1" x14ac:dyDescent="0.25">
      <c r="A32" s="1119"/>
      <c r="B32" s="1119"/>
      <c r="C32" s="1250" t="s">
        <v>1046</v>
      </c>
      <c r="D32" s="1251"/>
      <c r="E32" s="1251"/>
      <c r="F32" s="1251"/>
      <c r="G32" s="1251"/>
      <c r="H32" s="1119"/>
      <c r="I32" s="1119"/>
      <c r="J32" s="1119"/>
      <c r="K32" s="1119"/>
    </row>
    <row r="33" spans="1:11" ht="14.1" customHeight="1" x14ac:dyDescent="0.25">
      <c r="A33" s="1119"/>
      <c r="B33" s="1119"/>
      <c r="C33" s="1131"/>
      <c r="D33" s="1132">
        <v>2024</v>
      </c>
      <c r="E33" s="1132">
        <v>2025</v>
      </c>
      <c r="F33" s="1132">
        <v>2026</v>
      </c>
      <c r="G33" s="1132">
        <v>2027</v>
      </c>
      <c r="H33" s="1119"/>
      <c r="I33" s="1119"/>
      <c r="J33" s="1119"/>
      <c r="K33" s="1119"/>
    </row>
    <row r="34" spans="1:11" ht="14.1" customHeight="1" x14ac:dyDescent="0.25">
      <c r="A34" s="1119"/>
      <c r="B34" s="1119"/>
      <c r="C34" s="1133"/>
      <c r="D34" s="1134" t="s">
        <v>13</v>
      </c>
      <c r="E34" s="1134" t="s">
        <v>14</v>
      </c>
      <c r="F34" s="1134" t="s">
        <v>14</v>
      </c>
      <c r="G34" s="1134" t="s">
        <v>14</v>
      </c>
      <c r="H34" s="1119"/>
      <c r="I34" s="1119"/>
      <c r="J34" s="1119"/>
      <c r="K34" s="1119"/>
    </row>
    <row r="35" spans="1:11" ht="14.1" customHeight="1" x14ac:dyDescent="0.25">
      <c r="A35" s="1119"/>
      <c r="B35" s="1119"/>
      <c r="C35" s="1135" t="s">
        <v>1047</v>
      </c>
      <c r="D35" s="1136">
        <v>0</v>
      </c>
      <c r="E35" s="1136">
        <v>177500000</v>
      </c>
      <c r="F35" s="1136">
        <v>177500000</v>
      </c>
      <c r="G35" s="1136">
        <v>177500000</v>
      </c>
      <c r="H35" s="1119"/>
      <c r="I35" s="1119"/>
      <c r="J35" s="1119"/>
      <c r="K35" s="1119"/>
    </row>
    <row r="36" spans="1:11" ht="14.1" customHeight="1" x14ac:dyDescent="0.25">
      <c r="A36" s="1119"/>
      <c r="B36" s="1119"/>
      <c r="C36" s="1135" t="s">
        <v>1048</v>
      </c>
      <c r="D36" s="1136">
        <v>0</v>
      </c>
      <c r="E36" s="1136">
        <v>177500000</v>
      </c>
      <c r="F36" s="1136">
        <v>177500000</v>
      </c>
      <c r="G36" s="1136">
        <v>177500000</v>
      </c>
      <c r="H36" s="1119"/>
      <c r="I36" s="1119"/>
      <c r="J36" s="1119"/>
      <c r="K36" s="1119"/>
    </row>
    <row r="37" spans="1:11" ht="14.1" customHeight="1" x14ac:dyDescent="0.25">
      <c r="A37" s="1119"/>
      <c r="B37" s="1119"/>
      <c r="C37" s="1135" t="s">
        <v>1049</v>
      </c>
      <c r="D37" s="1136">
        <v>0</v>
      </c>
      <c r="E37" s="1136">
        <v>0</v>
      </c>
      <c r="F37" s="1136">
        <v>0</v>
      </c>
      <c r="G37" s="1136">
        <v>0</v>
      </c>
      <c r="H37" s="1119"/>
      <c r="I37" s="1119"/>
      <c r="J37" s="1119"/>
      <c r="K37" s="1119"/>
    </row>
    <row r="38" spans="1:11" ht="14.1" customHeight="1" x14ac:dyDescent="0.25">
      <c r="A38" s="1119"/>
      <c r="B38" s="1119"/>
      <c r="C38" s="1135" t="s">
        <v>1050</v>
      </c>
      <c r="D38" s="1136">
        <v>0</v>
      </c>
      <c r="E38" s="1136">
        <v>22000000</v>
      </c>
      <c r="F38" s="1136">
        <v>22000000</v>
      </c>
      <c r="G38" s="1136">
        <v>22000000</v>
      </c>
      <c r="H38" s="1119"/>
      <c r="I38" s="1119"/>
      <c r="J38" s="1119"/>
      <c r="K38" s="1119"/>
    </row>
    <row r="39" spans="1:11" ht="14.1" customHeight="1" x14ac:dyDescent="0.25">
      <c r="A39" s="1119"/>
      <c r="B39" s="1119"/>
      <c r="C39" s="1135" t="s">
        <v>1048</v>
      </c>
      <c r="D39" s="1136">
        <v>0</v>
      </c>
      <c r="E39" s="1136">
        <v>22000000</v>
      </c>
      <c r="F39" s="1136">
        <v>22000000</v>
      </c>
      <c r="G39" s="1136">
        <v>22000000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1051</v>
      </c>
      <c r="D41" s="1136">
        <v>0</v>
      </c>
      <c r="E41" s="1136">
        <v>47500000</v>
      </c>
      <c r="F41" s="1136">
        <v>35500000</v>
      </c>
      <c r="G41" s="1136">
        <v>36500000</v>
      </c>
      <c r="H41" s="1119"/>
      <c r="I41" s="1119"/>
      <c r="J41" s="1119"/>
      <c r="K41" s="1119"/>
    </row>
    <row r="42" spans="1:11" ht="14.1" customHeight="1" x14ac:dyDescent="0.25">
      <c r="A42" s="1119"/>
      <c r="B42" s="1119"/>
      <c r="C42" s="1135" t="s">
        <v>1048</v>
      </c>
      <c r="D42" s="1136">
        <v>0</v>
      </c>
      <c r="E42" s="1136">
        <v>47500000</v>
      </c>
      <c r="F42" s="1136">
        <v>35500000</v>
      </c>
      <c r="G42" s="1136">
        <v>36500000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1052</v>
      </c>
      <c r="D44" s="1136">
        <v>0</v>
      </c>
      <c r="E44" s="1136">
        <v>0</v>
      </c>
      <c r="F44" s="1136">
        <v>0</v>
      </c>
      <c r="G44" s="1136">
        <v>0</v>
      </c>
      <c r="H44" s="1119"/>
      <c r="I44" s="1119"/>
      <c r="J44" s="1119"/>
      <c r="K44" s="1119"/>
    </row>
    <row r="45" spans="1:11" ht="14.1" customHeight="1" x14ac:dyDescent="0.25">
      <c r="A45" s="1119"/>
      <c r="B45" s="1119"/>
      <c r="C45" s="1135" t="s">
        <v>1048</v>
      </c>
      <c r="D45" s="1136">
        <v>0</v>
      </c>
      <c r="E45" s="1136">
        <v>0</v>
      </c>
      <c r="F45" s="1136">
        <v>0</v>
      </c>
      <c r="G45" s="1136">
        <v>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1053</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1054</v>
      </c>
      <c r="D50" s="1136">
        <v>0</v>
      </c>
      <c r="E50" s="1136">
        <v>1000000</v>
      </c>
      <c r="F50" s="1136">
        <v>1000000</v>
      </c>
      <c r="G50" s="1136">
        <v>1000000</v>
      </c>
      <c r="H50" s="1119"/>
      <c r="I50" s="1119"/>
      <c r="J50" s="1119"/>
      <c r="K50" s="1119"/>
    </row>
    <row r="51" spans="1:11" ht="14.1" customHeight="1" x14ac:dyDescent="0.25">
      <c r="A51" s="1119"/>
      <c r="B51" s="1119"/>
      <c r="C51" s="1135" t="s">
        <v>1048</v>
      </c>
      <c r="D51" s="1136">
        <v>0</v>
      </c>
      <c r="E51" s="1136">
        <v>1000000</v>
      </c>
      <c r="F51" s="1136">
        <v>1000000</v>
      </c>
      <c r="G51" s="1136">
        <v>1000000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1055</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1056</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1057</v>
      </c>
      <c r="D58" s="1136">
        <v>0</v>
      </c>
      <c r="E58" s="1136">
        <v>0</v>
      </c>
      <c r="F58" s="1136">
        <v>0</v>
      </c>
      <c r="G58" s="1136">
        <v>0</v>
      </c>
      <c r="H58" s="1119"/>
      <c r="I58" s="1119"/>
      <c r="J58" s="1119"/>
      <c r="K58" s="1119"/>
    </row>
    <row r="59" spans="1:11" ht="14.1" customHeight="1" x14ac:dyDescent="0.25">
      <c r="A59" s="1119"/>
      <c r="B59" s="1119"/>
      <c r="C59" s="1135" t="s">
        <v>1058</v>
      </c>
      <c r="D59" s="1136">
        <v>0</v>
      </c>
      <c r="E59" s="1136">
        <v>0</v>
      </c>
      <c r="F59" s="1136">
        <v>0</v>
      </c>
      <c r="G59" s="1136">
        <v>0</v>
      </c>
      <c r="H59" s="1119"/>
      <c r="I59" s="1119"/>
      <c r="J59" s="1119"/>
      <c r="K59" s="1119"/>
    </row>
    <row r="60" spans="1:11" ht="14.1" customHeight="1" x14ac:dyDescent="0.25">
      <c r="A60" s="1119"/>
      <c r="B60" s="1119"/>
      <c r="C60" s="1135" t="s">
        <v>1059</v>
      </c>
      <c r="D60" s="1136">
        <v>0</v>
      </c>
      <c r="E60" s="1136">
        <v>0</v>
      </c>
      <c r="F60" s="1136">
        <v>0</v>
      </c>
      <c r="G60" s="1136">
        <v>0</v>
      </c>
      <c r="H60" s="1119"/>
      <c r="I60" s="1119"/>
      <c r="J60" s="1119"/>
      <c r="K60" s="1119"/>
    </row>
    <row r="61" spans="1:11" ht="14.1" customHeight="1" x14ac:dyDescent="0.25">
      <c r="A61" s="1119"/>
      <c r="B61" s="1119"/>
      <c r="C61" s="1135" t="s">
        <v>1060</v>
      </c>
      <c r="D61" s="1136">
        <v>0</v>
      </c>
      <c r="E61" s="1136">
        <v>0</v>
      </c>
      <c r="F61" s="1136">
        <v>0</v>
      </c>
      <c r="G61" s="1136">
        <v>0</v>
      </c>
      <c r="H61" s="1119"/>
      <c r="I61" s="1119"/>
      <c r="J61" s="1119"/>
      <c r="K61" s="1119"/>
    </row>
    <row r="62" spans="1:11" ht="14.1" customHeight="1" x14ac:dyDescent="0.25">
      <c r="A62" s="1119"/>
      <c r="B62" s="1119"/>
      <c r="C62" s="1135" t="s">
        <v>1061</v>
      </c>
      <c r="D62" s="1136">
        <v>0</v>
      </c>
      <c r="E62" s="1136">
        <v>0</v>
      </c>
      <c r="F62" s="1136">
        <v>0</v>
      </c>
      <c r="G62" s="1136">
        <v>0</v>
      </c>
      <c r="H62" s="1119"/>
      <c r="I62" s="1119"/>
      <c r="J62" s="1119"/>
      <c r="K62" s="1119"/>
    </row>
    <row r="63" spans="1:11" ht="14.1" customHeight="1" x14ac:dyDescent="0.25">
      <c r="A63" s="1119"/>
      <c r="B63" s="1119"/>
      <c r="C63" s="1135" t="s">
        <v>1048</v>
      </c>
      <c r="D63" s="1136">
        <v>0</v>
      </c>
      <c r="E63" s="1136">
        <v>0</v>
      </c>
      <c r="F63" s="1136">
        <v>0</v>
      </c>
      <c r="G63" s="1136">
        <v>0</v>
      </c>
      <c r="H63" s="1119"/>
      <c r="I63" s="1119"/>
      <c r="J63" s="1119"/>
      <c r="K63" s="1119"/>
    </row>
    <row r="64" spans="1:11" ht="14.1" customHeight="1" x14ac:dyDescent="0.25">
      <c r="A64" s="1119"/>
      <c r="B64" s="1119"/>
      <c r="C64" s="1135" t="s">
        <v>1057</v>
      </c>
      <c r="D64" s="1136">
        <v>0</v>
      </c>
      <c r="E64" s="1136">
        <v>0</v>
      </c>
      <c r="F64" s="1136">
        <v>0</v>
      </c>
      <c r="G64" s="1136">
        <v>0</v>
      </c>
      <c r="H64" s="1119"/>
      <c r="I64" s="1119"/>
      <c r="J64" s="1119"/>
      <c r="K64" s="1119"/>
    </row>
    <row r="65" spans="1:11" ht="14.1" customHeight="1" x14ac:dyDescent="0.25">
      <c r="A65" s="1119"/>
      <c r="B65" s="1119"/>
      <c r="C65" s="1135" t="s">
        <v>1058</v>
      </c>
      <c r="D65" s="1136">
        <v>0</v>
      </c>
      <c r="E65" s="1136">
        <v>0</v>
      </c>
      <c r="F65" s="1136">
        <v>0</v>
      </c>
      <c r="G65" s="1136">
        <v>0</v>
      </c>
      <c r="H65" s="1119"/>
      <c r="I65" s="1119"/>
      <c r="J65" s="1119"/>
      <c r="K65" s="1119"/>
    </row>
    <row r="66" spans="1:11" ht="14.1" customHeight="1" x14ac:dyDescent="0.25">
      <c r="A66" s="1119"/>
      <c r="B66" s="1119"/>
      <c r="C66" s="1135" t="s">
        <v>1059</v>
      </c>
      <c r="D66" s="1136">
        <v>0</v>
      </c>
      <c r="E66" s="1136">
        <v>0</v>
      </c>
      <c r="F66" s="1136">
        <v>0</v>
      </c>
      <c r="G66" s="1136">
        <v>0</v>
      </c>
      <c r="H66" s="1119"/>
      <c r="I66" s="1119"/>
      <c r="J66" s="1119"/>
      <c r="K66" s="1119"/>
    </row>
    <row r="67" spans="1:11" ht="14.1" customHeight="1" x14ac:dyDescent="0.25">
      <c r="A67" s="1119"/>
      <c r="B67" s="1119"/>
      <c r="C67" s="1135" t="s">
        <v>1060</v>
      </c>
      <c r="D67" s="1136">
        <v>0</v>
      </c>
      <c r="E67" s="1136">
        <v>0</v>
      </c>
      <c r="F67" s="1136">
        <v>0</v>
      </c>
      <c r="G67" s="1136">
        <v>0</v>
      </c>
      <c r="H67" s="1119"/>
      <c r="I67" s="1119"/>
      <c r="J67" s="1119"/>
      <c r="K67" s="1119"/>
    </row>
    <row r="68" spans="1:11" ht="14.1" customHeight="1" x14ac:dyDescent="0.25">
      <c r="A68" s="1119"/>
      <c r="B68" s="1119"/>
      <c r="C68" s="1135" t="s">
        <v>1062</v>
      </c>
      <c r="D68" s="1136">
        <v>0</v>
      </c>
      <c r="E68" s="1136">
        <v>0</v>
      </c>
      <c r="F68" s="1136">
        <v>0</v>
      </c>
      <c r="G68" s="1136">
        <v>0</v>
      </c>
      <c r="H68" s="1119"/>
      <c r="I68" s="1119"/>
      <c r="J68" s="1119"/>
      <c r="K68" s="1119"/>
    </row>
    <row r="69" spans="1:11" ht="14.1" customHeight="1" x14ac:dyDescent="0.25">
      <c r="A69" s="1119"/>
      <c r="B69" s="1119"/>
      <c r="C69" s="1135" t="s">
        <v>1048</v>
      </c>
      <c r="D69" s="1136">
        <v>0</v>
      </c>
      <c r="E69" s="1136">
        <v>0</v>
      </c>
      <c r="F69" s="1136">
        <v>0</v>
      </c>
      <c r="G69" s="1136">
        <v>0</v>
      </c>
      <c r="H69" s="1119"/>
      <c r="I69" s="1119"/>
      <c r="J69" s="1119"/>
      <c r="K69" s="1119"/>
    </row>
    <row r="70" spans="1:11" ht="14.1" customHeight="1" x14ac:dyDescent="0.25">
      <c r="A70" s="1119"/>
      <c r="B70" s="1119"/>
      <c r="C70" s="1135" t="s">
        <v>1057</v>
      </c>
      <c r="D70" s="1136">
        <v>0</v>
      </c>
      <c r="E70" s="1136">
        <v>0</v>
      </c>
      <c r="F70" s="1136">
        <v>0</v>
      </c>
      <c r="G70" s="1136">
        <v>0</v>
      </c>
      <c r="H70" s="1119"/>
      <c r="I70" s="1119"/>
      <c r="J70" s="1119"/>
      <c r="K70" s="1119"/>
    </row>
    <row r="71" spans="1:11" ht="14.1" customHeight="1" x14ac:dyDescent="0.25">
      <c r="A71" s="1119"/>
      <c r="B71" s="1119"/>
      <c r="C71" s="1135" t="s">
        <v>1058</v>
      </c>
      <c r="D71" s="1136">
        <v>0</v>
      </c>
      <c r="E71" s="1136">
        <v>0</v>
      </c>
      <c r="F71" s="1136">
        <v>0</v>
      </c>
      <c r="G71" s="1136">
        <v>0</v>
      </c>
      <c r="H71" s="1119"/>
      <c r="I71" s="1119"/>
      <c r="J71" s="1119"/>
      <c r="K71" s="1119"/>
    </row>
    <row r="72" spans="1:11" ht="14.1" customHeight="1" x14ac:dyDescent="0.25">
      <c r="A72" s="1119"/>
      <c r="B72" s="1119"/>
      <c r="C72" s="1135" t="s">
        <v>1059</v>
      </c>
      <c r="D72" s="1136">
        <v>0</v>
      </c>
      <c r="E72" s="1136">
        <v>0</v>
      </c>
      <c r="F72" s="1136">
        <v>0</v>
      </c>
      <c r="G72" s="1136">
        <v>0</v>
      </c>
      <c r="H72" s="1119"/>
      <c r="I72" s="1119"/>
      <c r="J72" s="1119"/>
      <c r="K72" s="1119"/>
    </row>
    <row r="73" spans="1:11" ht="14.1" customHeight="1" x14ac:dyDescent="0.25">
      <c r="A73" s="1119"/>
      <c r="B73" s="1119"/>
      <c r="C73" s="1135" t="s">
        <v>1060</v>
      </c>
      <c r="D73" s="1136">
        <v>0</v>
      </c>
      <c r="E73" s="1136">
        <v>0</v>
      </c>
      <c r="F73" s="1136">
        <v>0</v>
      </c>
      <c r="G73" s="1136">
        <v>0</v>
      </c>
      <c r="H73" s="1119"/>
      <c r="I73" s="1119"/>
      <c r="J73" s="1119"/>
      <c r="K73" s="1119"/>
    </row>
    <row r="74" spans="1:11" ht="14.1" customHeight="1" x14ac:dyDescent="0.25">
      <c r="A74" s="1119"/>
      <c r="B74" s="1119"/>
      <c r="C74" s="1135" t="s">
        <v>1063</v>
      </c>
      <c r="D74" s="1136">
        <v>0</v>
      </c>
      <c r="E74" s="1136">
        <v>0</v>
      </c>
      <c r="F74" s="1136">
        <v>0</v>
      </c>
      <c r="G74" s="1136">
        <v>0</v>
      </c>
      <c r="H74" s="1119"/>
      <c r="I74" s="1119"/>
      <c r="J74" s="1119"/>
      <c r="K74" s="1119"/>
    </row>
    <row r="75" spans="1:11" ht="14.1" customHeight="1" x14ac:dyDescent="0.25">
      <c r="A75" s="1119"/>
      <c r="B75" s="1119"/>
      <c r="C75" s="1135" t="s">
        <v>1064</v>
      </c>
      <c r="D75" s="1136">
        <v>0</v>
      </c>
      <c r="E75" s="1136">
        <v>0</v>
      </c>
      <c r="F75" s="1136">
        <v>0</v>
      </c>
      <c r="G75" s="1136">
        <v>0</v>
      </c>
      <c r="H75" s="1119"/>
      <c r="I75" s="1119"/>
      <c r="J75" s="1119"/>
      <c r="K75" s="1119"/>
    </row>
    <row r="76" spans="1:11" ht="14.1" customHeight="1" x14ac:dyDescent="0.25">
      <c r="A76" s="1119"/>
      <c r="B76" s="1119"/>
      <c r="C76" s="1137" t="s">
        <v>572</v>
      </c>
      <c r="D76" s="1136">
        <v>0</v>
      </c>
      <c r="E76" s="1136">
        <v>248000000</v>
      </c>
      <c r="F76" s="1136">
        <v>236000000</v>
      </c>
      <c r="G76" s="1136">
        <v>237000000</v>
      </c>
      <c r="H76" s="1119"/>
      <c r="I76" s="1119"/>
      <c r="J76" s="1119"/>
      <c r="K76" s="1119"/>
    </row>
    <row r="77" spans="1:11" ht="14.1" customHeight="1" x14ac:dyDescent="0.25">
      <c r="A77" s="1119"/>
      <c r="B77" s="1119"/>
      <c r="C77" s="1256" t="s">
        <v>51</v>
      </c>
      <c r="D77" s="1257"/>
      <c r="E77" s="1257"/>
      <c r="F77" s="1257"/>
      <c r="G77" s="1257"/>
      <c r="H77" s="1119"/>
      <c r="I77" s="1119"/>
      <c r="J77" s="1119"/>
      <c r="K77" s="1119"/>
    </row>
    <row r="78" spans="1:11" ht="14.1" customHeight="1" x14ac:dyDescent="0.25">
      <c r="A78" s="1119"/>
      <c r="B78" s="1119"/>
      <c r="C78" s="1128" t="s">
        <v>2833</v>
      </c>
      <c r="D78" s="1256" t="s">
        <v>2728</v>
      </c>
      <c r="E78" s="1257"/>
      <c r="F78" s="1257"/>
      <c r="G78" s="1257"/>
      <c r="H78" s="1119"/>
      <c r="I78" s="1119"/>
      <c r="J78" s="1119"/>
      <c r="K78" s="1119"/>
    </row>
    <row r="79" spans="1:11" ht="14.1" customHeight="1" x14ac:dyDescent="0.25">
      <c r="A79" s="1119"/>
      <c r="B79" s="1119"/>
      <c r="C79" s="1129" t="s">
        <v>1022</v>
      </c>
      <c r="D79" s="1252" t="s">
        <v>2834</v>
      </c>
      <c r="E79" s="1253"/>
      <c r="F79" s="1253"/>
      <c r="G79" s="1253"/>
      <c r="H79" s="1119"/>
      <c r="I79" s="1119"/>
      <c r="J79" s="1119"/>
      <c r="K79" s="1119"/>
    </row>
    <row r="80" spans="1:11" ht="14.1" customHeight="1" x14ac:dyDescent="0.25">
      <c r="A80" s="1119"/>
      <c r="B80" s="1119"/>
      <c r="C80" s="1130" t="s">
        <v>1024</v>
      </c>
      <c r="D80" s="1254" t="s">
        <v>2835</v>
      </c>
      <c r="E80" s="1255"/>
      <c r="F80" s="1255"/>
      <c r="G80" s="1255"/>
      <c r="H80" s="1119"/>
      <c r="I80" s="1119"/>
      <c r="J80" s="1119"/>
      <c r="K80" s="1119"/>
    </row>
    <row r="81" spans="1:11" ht="14.1" customHeight="1" x14ac:dyDescent="0.25">
      <c r="A81" s="1119"/>
      <c r="B81" s="1119"/>
      <c r="C81" s="1130" t="s">
        <v>31</v>
      </c>
      <c r="D81" s="1254" t="s">
        <v>318</v>
      </c>
      <c r="E81" s="1255"/>
      <c r="F81" s="1255"/>
      <c r="G81" s="1255"/>
      <c r="H81" s="1119"/>
      <c r="I81" s="1119"/>
      <c r="J81" s="1119"/>
      <c r="K81" s="1119"/>
    </row>
    <row r="82" spans="1:11" ht="15" customHeight="1" x14ac:dyDescent="0.25">
      <c r="A82" s="1119"/>
      <c r="B82" s="1119"/>
      <c r="C82" s="1131"/>
      <c r="D82" s="1132">
        <v>2024</v>
      </c>
      <c r="E82" s="1132">
        <v>2025</v>
      </c>
      <c r="F82" s="1132">
        <v>2026</v>
      </c>
      <c r="G82" s="1132">
        <v>2027</v>
      </c>
      <c r="H82" s="1119"/>
      <c r="I82" s="1119"/>
      <c r="J82" s="1119"/>
      <c r="K82" s="1119"/>
    </row>
    <row r="83" spans="1:11" ht="15" customHeight="1" x14ac:dyDescent="0.25">
      <c r="A83" s="1119"/>
      <c r="B83" s="1119"/>
      <c r="C83" s="1133"/>
      <c r="D83" s="1134" t="s">
        <v>13</v>
      </c>
      <c r="E83" s="1134" t="s">
        <v>14</v>
      </c>
      <c r="F83" s="1134" t="s">
        <v>14</v>
      </c>
      <c r="G83" s="1134" t="s">
        <v>14</v>
      </c>
      <c r="H83" s="1119"/>
      <c r="I83" s="1119"/>
      <c r="J83" s="1119"/>
      <c r="K83" s="1119"/>
    </row>
    <row r="84" spans="1:11" ht="14.1" customHeight="1" x14ac:dyDescent="0.25">
      <c r="A84" s="1119"/>
      <c r="B84" s="1119"/>
      <c r="C84" s="1123" t="s">
        <v>33</v>
      </c>
      <c r="D84" s="1127" t="s">
        <v>1093</v>
      </c>
      <c r="E84" s="1127" t="s">
        <v>1093</v>
      </c>
      <c r="F84" s="1127" t="s">
        <v>1093</v>
      </c>
      <c r="G84" s="1127" t="s">
        <v>1093</v>
      </c>
      <c r="H84" s="1119"/>
      <c r="I84" s="1119"/>
      <c r="J84" s="1119"/>
      <c r="K84" s="1119"/>
    </row>
    <row r="85" spans="1:11" ht="14.1" customHeight="1" x14ac:dyDescent="0.25">
      <c r="A85" s="1119"/>
      <c r="B85" s="1119"/>
      <c r="C85" s="1123" t="s">
        <v>1029</v>
      </c>
      <c r="D85" s="1127" t="s">
        <v>2836</v>
      </c>
      <c r="E85" s="1127" t="s">
        <v>1520</v>
      </c>
      <c r="F85" s="1127" t="s">
        <v>1520</v>
      </c>
      <c r="G85" s="1127" t="s">
        <v>1520</v>
      </c>
      <c r="H85" s="1119"/>
      <c r="I85" s="1119"/>
      <c r="J85" s="1119"/>
      <c r="K85" s="1119"/>
    </row>
    <row r="86" spans="1:11" ht="14.1" customHeight="1" x14ac:dyDescent="0.25">
      <c r="A86" s="1119"/>
      <c r="B86" s="1119"/>
      <c r="C86" s="1123" t="s">
        <v>1032</v>
      </c>
      <c r="D86" s="1127" t="s">
        <v>2837</v>
      </c>
      <c r="E86" s="1127" t="s">
        <v>1080</v>
      </c>
      <c r="F86" s="1127" t="s">
        <v>1080</v>
      </c>
      <c r="G86" s="1127" t="s">
        <v>1080</v>
      </c>
      <c r="H86" s="1119"/>
      <c r="I86" s="1119"/>
      <c r="J86" s="1119"/>
      <c r="K86" s="1119"/>
    </row>
    <row r="87" spans="1:11" ht="14.1" customHeight="1" x14ac:dyDescent="0.25">
      <c r="A87" s="1119"/>
      <c r="B87" s="1119"/>
      <c r="C87" s="1123" t="s">
        <v>1037</v>
      </c>
      <c r="D87" s="1127" t="s">
        <v>1038</v>
      </c>
      <c r="E87" s="1127" t="s">
        <v>1039</v>
      </c>
      <c r="F87" s="1127" t="s">
        <v>1039</v>
      </c>
      <c r="G87" s="1127" t="s">
        <v>1039</v>
      </c>
      <c r="H87" s="1119"/>
      <c r="I87" s="1119"/>
      <c r="J87" s="1119"/>
      <c r="K87" s="1119"/>
    </row>
    <row r="88" spans="1:11" ht="14.1" customHeight="1" x14ac:dyDescent="0.25">
      <c r="A88" s="1119"/>
      <c r="B88" s="1119"/>
      <c r="C88" s="1123" t="s">
        <v>1042</v>
      </c>
      <c r="D88" s="1127" t="s">
        <v>1038</v>
      </c>
      <c r="E88" s="1127" t="s">
        <v>2838</v>
      </c>
      <c r="F88" s="1127" t="s">
        <v>1039</v>
      </c>
      <c r="G88" s="1127" t="s">
        <v>1039</v>
      </c>
      <c r="H88" s="1119"/>
      <c r="I88" s="1119"/>
      <c r="J88" s="1119"/>
      <c r="K88" s="1119"/>
    </row>
    <row r="89" spans="1:11" ht="14.1" customHeight="1" x14ac:dyDescent="0.25">
      <c r="A89" s="1119"/>
      <c r="B89" s="1119"/>
      <c r="C89" s="1123" t="s">
        <v>39</v>
      </c>
      <c r="D89" s="1127" t="s">
        <v>1038</v>
      </c>
      <c r="E89" s="1127" t="s">
        <v>2838</v>
      </c>
      <c r="F89" s="1127" t="s">
        <v>1039</v>
      </c>
      <c r="G89" s="1127" t="s">
        <v>1039</v>
      </c>
      <c r="H89" s="1119"/>
      <c r="I89" s="1119"/>
      <c r="J89" s="1119"/>
      <c r="K89" s="1119"/>
    </row>
    <row r="90" spans="1:11" ht="14.1" customHeight="1" x14ac:dyDescent="0.25">
      <c r="A90" s="1119"/>
      <c r="B90" s="1119"/>
      <c r="C90" s="1250" t="s">
        <v>1046</v>
      </c>
      <c r="D90" s="1251"/>
      <c r="E90" s="1251"/>
      <c r="F90" s="1251"/>
      <c r="G90" s="1251"/>
      <c r="H90" s="1119"/>
      <c r="I90" s="1119"/>
      <c r="J90" s="1119"/>
      <c r="K90" s="1119"/>
    </row>
    <row r="91" spans="1:11" ht="14.1" customHeight="1" x14ac:dyDescent="0.25">
      <c r="A91" s="1119"/>
      <c r="B91" s="1119"/>
      <c r="C91" s="1131"/>
      <c r="D91" s="1132">
        <v>2024</v>
      </c>
      <c r="E91" s="1132">
        <v>2025</v>
      </c>
      <c r="F91" s="1132">
        <v>2026</v>
      </c>
      <c r="G91" s="1132">
        <v>2027</v>
      </c>
      <c r="H91" s="1119"/>
      <c r="I91" s="1119"/>
      <c r="J91" s="1119"/>
      <c r="K91" s="1119"/>
    </row>
    <row r="92" spans="1:11" ht="14.1" customHeight="1" x14ac:dyDescent="0.25">
      <c r="A92" s="1119"/>
      <c r="B92" s="1119"/>
      <c r="C92" s="1133"/>
      <c r="D92" s="1134" t="s">
        <v>13</v>
      </c>
      <c r="E92" s="1134" t="s">
        <v>14</v>
      </c>
      <c r="F92" s="1134" t="s">
        <v>14</v>
      </c>
      <c r="G92" s="1134" t="s">
        <v>14</v>
      </c>
      <c r="H92" s="1119"/>
      <c r="I92" s="1119"/>
      <c r="J92" s="1119"/>
      <c r="K92" s="1119"/>
    </row>
    <row r="93" spans="1:11" ht="14.1" customHeight="1" x14ac:dyDescent="0.25">
      <c r="A93" s="1119"/>
      <c r="B93" s="1119"/>
      <c r="C93" s="1135" t="s">
        <v>1047</v>
      </c>
      <c r="D93" s="1136">
        <v>0</v>
      </c>
      <c r="E93" s="1136">
        <v>0</v>
      </c>
      <c r="F93" s="1136">
        <v>0</v>
      </c>
      <c r="G93" s="1136">
        <v>0</v>
      </c>
      <c r="H93" s="1119"/>
      <c r="I93" s="1119"/>
      <c r="J93" s="1119"/>
      <c r="K93" s="1119"/>
    </row>
    <row r="94" spans="1:11" ht="14.1" customHeight="1" x14ac:dyDescent="0.25">
      <c r="A94" s="1119"/>
      <c r="B94" s="1119"/>
      <c r="C94" s="1135" t="s">
        <v>1048</v>
      </c>
      <c r="D94" s="1136">
        <v>0</v>
      </c>
      <c r="E94" s="1136">
        <v>0</v>
      </c>
      <c r="F94" s="1136">
        <v>0</v>
      </c>
      <c r="G94" s="1136">
        <v>0</v>
      </c>
      <c r="H94" s="1119"/>
      <c r="I94" s="1119"/>
      <c r="J94" s="1119"/>
      <c r="K94" s="1119"/>
    </row>
    <row r="95" spans="1:11" ht="14.1" customHeight="1" x14ac:dyDescent="0.25">
      <c r="A95" s="1119"/>
      <c r="B95" s="1119"/>
      <c r="C95" s="1135" t="s">
        <v>1049</v>
      </c>
      <c r="D95" s="1136">
        <v>0</v>
      </c>
      <c r="E95" s="1136">
        <v>0</v>
      </c>
      <c r="F95" s="1136">
        <v>0</v>
      </c>
      <c r="G95" s="1136">
        <v>0</v>
      </c>
      <c r="H95" s="1119"/>
      <c r="I95" s="1119"/>
      <c r="J95" s="1119"/>
      <c r="K95" s="1119"/>
    </row>
    <row r="96" spans="1:11" ht="14.1" customHeight="1" x14ac:dyDescent="0.25">
      <c r="A96" s="1119"/>
      <c r="B96" s="1119"/>
      <c r="C96" s="1135" t="s">
        <v>1050</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1051</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1052</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1053</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1054</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1055</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1056</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1057</v>
      </c>
      <c r="D116" s="1136">
        <v>0</v>
      </c>
      <c r="E116" s="1136">
        <v>0</v>
      </c>
      <c r="F116" s="1136">
        <v>0</v>
      </c>
      <c r="G116" s="1136">
        <v>0</v>
      </c>
      <c r="H116" s="1119"/>
      <c r="I116" s="1119"/>
      <c r="J116" s="1119"/>
      <c r="K116" s="1119"/>
    </row>
    <row r="117" spans="1:11" ht="14.1" customHeight="1" x14ac:dyDescent="0.25">
      <c r="A117" s="1119"/>
      <c r="B117" s="1119"/>
      <c r="C117" s="1135" t="s">
        <v>1058</v>
      </c>
      <c r="D117" s="1136">
        <v>0</v>
      </c>
      <c r="E117" s="1136">
        <v>0</v>
      </c>
      <c r="F117" s="1136">
        <v>0</v>
      </c>
      <c r="G117" s="1136">
        <v>0</v>
      </c>
      <c r="H117" s="1119"/>
      <c r="I117" s="1119"/>
      <c r="J117" s="1119"/>
      <c r="K117" s="1119"/>
    </row>
    <row r="118" spans="1:11" ht="14.1" customHeight="1" x14ac:dyDescent="0.25">
      <c r="A118" s="1119"/>
      <c r="B118" s="1119"/>
      <c r="C118" s="1135" t="s">
        <v>1059</v>
      </c>
      <c r="D118" s="1136">
        <v>0</v>
      </c>
      <c r="E118" s="1136">
        <v>0</v>
      </c>
      <c r="F118" s="1136">
        <v>0</v>
      </c>
      <c r="G118" s="1136">
        <v>0</v>
      </c>
      <c r="H118" s="1119"/>
      <c r="I118" s="1119"/>
      <c r="J118" s="1119"/>
      <c r="K118" s="1119"/>
    </row>
    <row r="119" spans="1:11" ht="14.1" customHeight="1" x14ac:dyDescent="0.25">
      <c r="A119" s="1119"/>
      <c r="B119" s="1119"/>
      <c r="C119" s="1135" t="s">
        <v>1060</v>
      </c>
      <c r="D119" s="1136">
        <v>0</v>
      </c>
      <c r="E119" s="1136">
        <v>0</v>
      </c>
      <c r="F119" s="1136">
        <v>0</v>
      </c>
      <c r="G119" s="1136">
        <v>0</v>
      </c>
      <c r="H119" s="1119"/>
      <c r="I119" s="1119"/>
      <c r="J119" s="1119"/>
      <c r="K119" s="1119"/>
    </row>
    <row r="120" spans="1:11" ht="14.1" customHeight="1" x14ac:dyDescent="0.25">
      <c r="A120" s="1119"/>
      <c r="B120" s="1119"/>
      <c r="C120" s="1135" t="s">
        <v>1061</v>
      </c>
      <c r="D120" s="1136">
        <v>0</v>
      </c>
      <c r="E120" s="1136">
        <v>1000000</v>
      </c>
      <c r="F120" s="1136">
        <v>1000000</v>
      </c>
      <c r="G120" s="1136">
        <v>1000000</v>
      </c>
      <c r="H120" s="1119"/>
      <c r="I120" s="1119"/>
      <c r="J120" s="1119"/>
      <c r="K120" s="1119"/>
    </row>
    <row r="121" spans="1:11" ht="14.1" customHeight="1" x14ac:dyDescent="0.25">
      <c r="A121" s="1119"/>
      <c r="B121" s="1119"/>
      <c r="C121" s="1135" t="s">
        <v>1048</v>
      </c>
      <c r="D121" s="1136">
        <v>0</v>
      </c>
      <c r="E121" s="1136">
        <v>1000000</v>
      </c>
      <c r="F121" s="1136">
        <v>1000000</v>
      </c>
      <c r="G121" s="1136">
        <v>1000000</v>
      </c>
      <c r="H121" s="1119"/>
      <c r="I121" s="1119"/>
      <c r="J121" s="1119"/>
      <c r="K121" s="1119"/>
    </row>
    <row r="122" spans="1:11" ht="14.1" customHeight="1" x14ac:dyDescent="0.25">
      <c r="A122" s="1119"/>
      <c r="B122" s="1119"/>
      <c r="C122" s="1135" t="s">
        <v>1057</v>
      </c>
      <c r="D122" s="1136">
        <v>0</v>
      </c>
      <c r="E122" s="1136">
        <v>0</v>
      </c>
      <c r="F122" s="1136">
        <v>0</v>
      </c>
      <c r="G122" s="1136">
        <v>0</v>
      </c>
      <c r="H122" s="1119"/>
      <c r="I122" s="1119"/>
      <c r="J122" s="1119"/>
      <c r="K122" s="1119"/>
    </row>
    <row r="123" spans="1:11" ht="14.1" customHeight="1" x14ac:dyDescent="0.25">
      <c r="A123" s="1119"/>
      <c r="B123" s="1119"/>
      <c r="C123" s="1135" t="s">
        <v>1058</v>
      </c>
      <c r="D123" s="1136">
        <v>0</v>
      </c>
      <c r="E123" s="1136">
        <v>0</v>
      </c>
      <c r="F123" s="1136">
        <v>0</v>
      </c>
      <c r="G123" s="1136">
        <v>0</v>
      </c>
      <c r="H123" s="1119"/>
      <c r="I123" s="1119"/>
      <c r="J123" s="1119"/>
      <c r="K123" s="1119"/>
    </row>
    <row r="124" spans="1:11" ht="14.1" customHeight="1" x14ac:dyDescent="0.25">
      <c r="A124" s="1119"/>
      <c r="B124" s="1119"/>
      <c r="C124" s="1135" t="s">
        <v>1059</v>
      </c>
      <c r="D124" s="1136">
        <v>0</v>
      </c>
      <c r="E124" s="1136">
        <v>0</v>
      </c>
      <c r="F124" s="1136">
        <v>0</v>
      </c>
      <c r="G124" s="1136">
        <v>0</v>
      </c>
      <c r="H124" s="1119"/>
      <c r="I124" s="1119"/>
      <c r="J124" s="1119"/>
      <c r="K124" s="1119"/>
    </row>
    <row r="125" spans="1:11" ht="14.1" customHeight="1" x14ac:dyDescent="0.25">
      <c r="A125" s="1119"/>
      <c r="B125" s="1119"/>
      <c r="C125" s="1135" t="s">
        <v>1060</v>
      </c>
      <c r="D125" s="1136">
        <v>0</v>
      </c>
      <c r="E125" s="1136">
        <v>0</v>
      </c>
      <c r="F125" s="1136">
        <v>0</v>
      </c>
      <c r="G125" s="1136">
        <v>0</v>
      </c>
      <c r="H125" s="1119"/>
      <c r="I125" s="1119"/>
      <c r="J125" s="1119"/>
      <c r="K125" s="1119"/>
    </row>
    <row r="126" spans="1:11" ht="14.1" customHeight="1" x14ac:dyDescent="0.25">
      <c r="A126" s="1119"/>
      <c r="B126" s="1119"/>
      <c r="C126" s="1135" t="s">
        <v>1062</v>
      </c>
      <c r="D126" s="1136">
        <v>0</v>
      </c>
      <c r="E126" s="1136">
        <v>0</v>
      </c>
      <c r="F126" s="1136">
        <v>0</v>
      </c>
      <c r="G126" s="1136">
        <v>0</v>
      </c>
      <c r="H126" s="1119"/>
      <c r="I126" s="1119"/>
      <c r="J126" s="1119"/>
      <c r="K126" s="1119"/>
    </row>
    <row r="127" spans="1:11" ht="14.1" customHeight="1" x14ac:dyDescent="0.25">
      <c r="A127" s="1119"/>
      <c r="B127" s="1119"/>
      <c r="C127" s="1135" t="s">
        <v>1048</v>
      </c>
      <c r="D127" s="1136">
        <v>0</v>
      </c>
      <c r="E127" s="1136">
        <v>0</v>
      </c>
      <c r="F127" s="1136">
        <v>0</v>
      </c>
      <c r="G127" s="1136">
        <v>0</v>
      </c>
      <c r="H127" s="1119"/>
      <c r="I127" s="1119"/>
      <c r="J127" s="1119"/>
      <c r="K127" s="1119"/>
    </row>
    <row r="128" spans="1:11" ht="14.1" customHeight="1" x14ac:dyDescent="0.25">
      <c r="A128" s="1119"/>
      <c r="B128" s="1119"/>
      <c r="C128" s="1135" t="s">
        <v>1057</v>
      </c>
      <c r="D128" s="1136">
        <v>0</v>
      </c>
      <c r="E128" s="1136">
        <v>0</v>
      </c>
      <c r="F128" s="1136">
        <v>0</v>
      </c>
      <c r="G128" s="1136">
        <v>0</v>
      </c>
      <c r="H128" s="1119"/>
      <c r="I128" s="1119"/>
      <c r="J128" s="1119"/>
      <c r="K128" s="1119"/>
    </row>
    <row r="129" spans="1:11" ht="14.1" customHeight="1" x14ac:dyDescent="0.25">
      <c r="A129" s="1119"/>
      <c r="B129" s="1119"/>
      <c r="C129" s="1135" t="s">
        <v>1058</v>
      </c>
      <c r="D129" s="1136">
        <v>0</v>
      </c>
      <c r="E129" s="1136">
        <v>0</v>
      </c>
      <c r="F129" s="1136">
        <v>0</v>
      </c>
      <c r="G129" s="1136">
        <v>0</v>
      </c>
      <c r="H129" s="1119"/>
      <c r="I129" s="1119"/>
      <c r="J129" s="1119"/>
      <c r="K129" s="1119"/>
    </row>
    <row r="130" spans="1:11" ht="14.1" customHeight="1" x14ac:dyDescent="0.25">
      <c r="A130" s="1119"/>
      <c r="B130" s="1119"/>
      <c r="C130" s="1135" t="s">
        <v>1059</v>
      </c>
      <c r="D130" s="1136">
        <v>0</v>
      </c>
      <c r="E130" s="1136">
        <v>0</v>
      </c>
      <c r="F130" s="1136">
        <v>0</v>
      </c>
      <c r="G130" s="1136">
        <v>0</v>
      </c>
      <c r="H130" s="1119"/>
      <c r="I130" s="1119"/>
      <c r="J130" s="1119"/>
      <c r="K130" s="1119"/>
    </row>
    <row r="131" spans="1:11" ht="14.1" customHeight="1" x14ac:dyDescent="0.25">
      <c r="A131" s="1119"/>
      <c r="B131" s="1119"/>
      <c r="C131" s="1135" t="s">
        <v>1060</v>
      </c>
      <c r="D131" s="1136">
        <v>0</v>
      </c>
      <c r="E131" s="1136">
        <v>0</v>
      </c>
      <c r="F131" s="1136">
        <v>0</v>
      </c>
      <c r="G131" s="1136">
        <v>0</v>
      </c>
      <c r="H131" s="1119"/>
      <c r="I131" s="1119"/>
      <c r="J131" s="1119"/>
      <c r="K131" s="1119"/>
    </row>
    <row r="132" spans="1:11" ht="14.1" customHeight="1" x14ac:dyDescent="0.25">
      <c r="A132" s="1119"/>
      <c r="B132" s="1119"/>
      <c r="C132" s="1135" t="s">
        <v>1063</v>
      </c>
      <c r="D132" s="1136">
        <v>0</v>
      </c>
      <c r="E132" s="1136">
        <v>0</v>
      </c>
      <c r="F132" s="1136">
        <v>0</v>
      </c>
      <c r="G132" s="1136">
        <v>0</v>
      </c>
      <c r="H132" s="1119"/>
      <c r="I132" s="1119"/>
      <c r="J132" s="1119"/>
      <c r="K132" s="1119"/>
    </row>
    <row r="133" spans="1:11" ht="14.1" customHeight="1" x14ac:dyDescent="0.25">
      <c r="A133" s="1119"/>
      <c r="B133" s="1119"/>
      <c r="C133" s="1135" t="s">
        <v>1064</v>
      </c>
      <c r="D133" s="1136">
        <v>0</v>
      </c>
      <c r="E133" s="1136">
        <v>0</v>
      </c>
      <c r="F133" s="1136">
        <v>0</v>
      </c>
      <c r="G133" s="1136">
        <v>0</v>
      </c>
      <c r="H133" s="1119"/>
      <c r="I133" s="1119"/>
      <c r="J133" s="1119"/>
      <c r="K133" s="1119"/>
    </row>
    <row r="134" spans="1:11" ht="14.1" customHeight="1" x14ac:dyDescent="0.25">
      <c r="A134" s="1119"/>
      <c r="B134" s="1119"/>
      <c r="C134" s="1137" t="s">
        <v>572</v>
      </c>
      <c r="D134" s="1136">
        <v>0</v>
      </c>
      <c r="E134" s="1136">
        <v>1000000</v>
      </c>
      <c r="F134" s="1136">
        <v>1000000</v>
      </c>
      <c r="G134" s="1136">
        <v>1000000</v>
      </c>
      <c r="H134" s="1119"/>
      <c r="I134" s="1119"/>
      <c r="J134" s="1119"/>
      <c r="K134" s="1119"/>
    </row>
    <row r="135" spans="1:11" ht="14.1" customHeight="1" x14ac:dyDescent="0.25">
      <c r="A135" s="1119"/>
      <c r="B135" s="1119"/>
      <c r="C135" s="1129" t="s">
        <v>1022</v>
      </c>
      <c r="D135" s="1252" t="s">
        <v>2839</v>
      </c>
      <c r="E135" s="1253"/>
      <c r="F135" s="1253"/>
      <c r="G135" s="1253"/>
      <c r="H135" s="1119"/>
      <c r="I135" s="1119"/>
      <c r="J135" s="1119"/>
      <c r="K135" s="1119"/>
    </row>
    <row r="136" spans="1:11" ht="14.1" customHeight="1" x14ac:dyDescent="0.25">
      <c r="A136" s="1119"/>
      <c r="B136" s="1119"/>
      <c r="C136" s="1130" t="s">
        <v>1024</v>
      </c>
      <c r="D136" s="1254" t="s">
        <v>2840</v>
      </c>
      <c r="E136" s="1255"/>
      <c r="F136" s="1255"/>
      <c r="G136" s="1255"/>
      <c r="H136" s="1119"/>
      <c r="I136" s="1119"/>
      <c r="J136" s="1119"/>
      <c r="K136" s="1119"/>
    </row>
    <row r="137" spans="1:11" ht="14.1" customHeight="1" x14ac:dyDescent="0.25">
      <c r="A137" s="1119"/>
      <c r="B137" s="1119"/>
      <c r="C137" s="1130" t="s">
        <v>31</v>
      </c>
      <c r="D137" s="1254" t="s">
        <v>1138</v>
      </c>
      <c r="E137" s="1255"/>
      <c r="F137" s="1255"/>
      <c r="G137" s="1255"/>
      <c r="H137" s="1119"/>
      <c r="I137" s="1119"/>
      <c r="J137" s="1119"/>
      <c r="K137" s="1119"/>
    </row>
    <row r="138" spans="1:11" ht="15" customHeight="1" x14ac:dyDescent="0.25">
      <c r="A138" s="1119"/>
      <c r="B138" s="1119"/>
      <c r="C138" s="1131"/>
      <c r="D138" s="1132">
        <v>2024</v>
      </c>
      <c r="E138" s="1132">
        <v>2025</v>
      </c>
      <c r="F138" s="1132">
        <v>2026</v>
      </c>
      <c r="G138" s="1132">
        <v>2027</v>
      </c>
      <c r="H138" s="1119"/>
      <c r="I138" s="1119"/>
      <c r="J138" s="1119"/>
      <c r="K138" s="1119"/>
    </row>
    <row r="139" spans="1:11" ht="15" customHeight="1" x14ac:dyDescent="0.25">
      <c r="A139" s="1119"/>
      <c r="B139" s="1119"/>
      <c r="C139" s="1133"/>
      <c r="D139" s="1134" t="s">
        <v>13</v>
      </c>
      <c r="E139" s="1134" t="s">
        <v>14</v>
      </c>
      <c r="F139" s="1134" t="s">
        <v>14</v>
      </c>
      <c r="G139" s="1134" t="s">
        <v>14</v>
      </c>
      <c r="H139" s="1119"/>
      <c r="I139" s="1119"/>
      <c r="J139" s="1119"/>
      <c r="K139" s="1119"/>
    </row>
    <row r="140" spans="1:11" ht="14.1" customHeight="1" x14ac:dyDescent="0.25">
      <c r="A140" s="1119"/>
      <c r="B140" s="1119"/>
      <c r="C140" s="1123" t="s">
        <v>33</v>
      </c>
      <c r="D140" s="1127" t="s">
        <v>1939</v>
      </c>
      <c r="E140" s="1127" t="s">
        <v>1939</v>
      </c>
      <c r="F140" s="1127" t="s">
        <v>1939</v>
      </c>
      <c r="G140" s="1127" t="s">
        <v>1939</v>
      </c>
      <c r="H140" s="1119"/>
      <c r="I140" s="1119"/>
      <c r="J140" s="1119"/>
      <c r="K140" s="1119"/>
    </row>
    <row r="141" spans="1:11" ht="14.1" customHeight="1" x14ac:dyDescent="0.25">
      <c r="A141" s="1119"/>
      <c r="B141" s="1119"/>
      <c r="C141" s="1123" t="s">
        <v>1029</v>
      </c>
      <c r="D141" s="1127" t="s">
        <v>2315</v>
      </c>
      <c r="E141" s="1127" t="s">
        <v>1608</v>
      </c>
      <c r="F141" s="1127" t="s">
        <v>1608</v>
      </c>
      <c r="G141" s="1127" t="s">
        <v>1608</v>
      </c>
      <c r="H141" s="1119"/>
      <c r="I141" s="1119"/>
      <c r="J141" s="1119"/>
      <c r="K141" s="1119"/>
    </row>
    <row r="142" spans="1:11" ht="14.1" customHeight="1" x14ac:dyDescent="0.25">
      <c r="A142" s="1119"/>
      <c r="B142" s="1119"/>
      <c r="C142" s="1123" t="s">
        <v>1032</v>
      </c>
      <c r="D142" s="1127" t="s">
        <v>2841</v>
      </c>
      <c r="E142" s="1127" t="s">
        <v>1521</v>
      </c>
      <c r="F142" s="1127" t="s">
        <v>1521</v>
      </c>
      <c r="G142" s="1127" t="s">
        <v>1521</v>
      </c>
      <c r="H142" s="1119"/>
      <c r="I142" s="1119"/>
      <c r="J142" s="1119"/>
      <c r="K142" s="1119"/>
    </row>
    <row r="143" spans="1:11" ht="14.1" customHeight="1" x14ac:dyDescent="0.25">
      <c r="A143" s="1119"/>
      <c r="B143" s="1119"/>
      <c r="C143" s="1123" t="s">
        <v>1037</v>
      </c>
      <c r="D143" s="1127" t="s">
        <v>1038</v>
      </c>
      <c r="E143" s="1127" t="s">
        <v>1039</v>
      </c>
      <c r="F143" s="1127" t="s">
        <v>1039</v>
      </c>
      <c r="G143" s="1127" t="s">
        <v>1039</v>
      </c>
      <c r="H143" s="1119"/>
      <c r="I143" s="1119"/>
      <c r="J143" s="1119"/>
      <c r="K143" s="1119"/>
    </row>
    <row r="144" spans="1:11" ht="14.1" customHeight="1" x14ac:dyDescent="0.25">
      <c r="A144" s="1119"/>
      <c r="B144" s="1119"/>
      <c r="C144" s="1123" t="s">
        <v>1042</v>
      </c>
      <c r="D144" s="1127" t="s">
        <v>1038</v>
      </c>
      <c r="E144" s="1127" t="s">
        <v>2842</v>
      </c>
      <c r="F144" s="1127" t="s">
        <v>1039</v>
      </c>
      <c r="G144" s="1127" t="s">
        <v>1039</v>
      </c>
      <c r="H144" s="1119"/>
      <c r="I144" s="1119"/>
      <c r="J144" s="1119"/>
      <c r="K144" s="1119"/>
    </row>
    <row r="145" spans="1:11" ht="14.1" customHeight="1" x14ac:dyDescent="0.25">
      <c r="A145" s="1119"/>
      <c r="B145" s="1119"/>
      <c r="C145" s="1123" t="s">
        <v>39</v>
      </c>
      <c r="D145" s="1127" t="s">
        <v>1038</v>
      </c>
      <c r="E145" s="1127" t="s">
        <v>2842</v>
      </c>
      <c r="F145" s="1127" t="s">
        <v>1039</v>
      </c>
      <c r="G145" s="1127" t="s">
        <v>1039</v>
      </c>
      <c r="H145" s="1119"/>
      <c r="I145" s="1119"/>
      <c r="J145" s="1119"/>
      <c r="K145" s="1119"/>
    </row>
    <row r="146" spans="1:11" ht="14.1" customHeight="1" x14ac:dyDescent="0.25">
      <c r="A146" s="1119"/>
      <c r="B146" s="1119"/>
      <c r="C146" s="1250" t="s">
        <v>1046</v>
      </c>
      <c r="D146" s="1251"/>
      <c r="E146" s="1251"/>
      <c r="F146" s="1251"/>
      <c r="G146" s="1251"/>
      <c r="H146" s="1119"/>
      <c r="I146" s="1119"/>
      <c r="J146" s="1119"/>
      <c r="K146" s="1119"/>
    </row>
    <row r="147" spans="1:11" ht="14.1" customHeight="1" x14ac:dyDescent="0.25">
      <c r="A147" s="1119"/>
      <c r="B147" s="1119"/>
      <c r="C147" s="1131"/>
      <c r="D147" s="1132">
        <v>2024</v>
      </c>
      <c r="E147" s="1132">
        <v>2025</v>
      </c>
      <c r="F147" s="1132">
        <v>2026</v>
      </c>
      <c r="G147" s="1132">
        <v>2027</v>
      </c>
      <c r="H147" s="1119"/>
      <c r="I147" s="1119"/>
      <c r="J147" s="1119"/>
      <c r="K147" s="1119"/>
    </row>
    <row r="148" spans="1:11" ht="14.1" customHeight="1" x14ac:dyDescent="0.25">
      <c r="A148" s="1119"/>
      <c r="B148" s="1119"/>
      <c r="C148" s="1133"/>
      <c r="D148" s="1134" t="s">
        <v>13</v>
      </c>
      <c r="E148" s="1134" t="s">
        <v>14</v>
      </c>
      <c r="F148" s="1134" t="s">
        <v>14</v>
      </c>
      <c r="G148" s="1134" t="s">
        <v>14</v>
      </c>
      <c r="H148" s="1119"/>
      <c r="I148" s="1119"/>
      <c r="J148" s="1119"/>
      <c r="K148" s="1119"/>
    </row>
    <row r="149" spans="1:11" ht="14.1" customHeight="1" x14ac:dyDescent="0.25">
      <c r="A149" s="1119"/>
      <c r="B149" s="1119"/>
      <c r="C149" s="1135" t="s">
        <v>1047</v>
      </c>
      <c r="D149" s="1136">
        <v>0</v>
      </c>
      <c r="E149" s="1136">
        <v>0</v>
      </c>
      <c r="F149" s="1136">
        <v>0</v>
      </c>
      <c r="G149" s="1136">
        <v>0</v>
      </c>
      <c r="H149" s="1119"/>
      <c r="I149" s="1119"/>
      <c r="J149" s="1119"/>
      <c r="K149" s="1119"/>
    </row>
    <row r="150" spans="1:11" ht="14.1" customHeight="1" x14ac:dyDescent="0.25">
      <c r="A150" s="1119"/>
      <c r="B150" s="1119"/>
      <c r="C150" s="1135" t="s">
        <v>1048</v>
      </c>
      <c r="D150" s="1136">
        <v>0</v>
      </c>
      <c r="E150" s="1136">
        <v>0</v>
      </c>
      <c r="F150" s="1136">
        <v>0</v>
      </c>
      <c r="G150" s="1136">
        <v>0</v>
      </c>
      <c r="H150" s="1119"/>
      <c r="I150" s="1119"/>
      <c r="J150" s="1119"/>
      <c r="K150" s="1119"/>
    </row>
    <row r="151" spans="1:11" ht="14.1" customHeight="1" x14ac:dyDescent="0.25">
      <c r="A151" s="1119"/>
      <c r="B151" s="1119"/>
      <c r="C151" s="1135" t="s">
        <v>1049</v>
      </c>
      <c r="D151" s="1136">
        <v>0</v>
      </c>
      <c r="E151" s="1136">
        <v>0</v>
      </c>
      <c r="F151" s="1136">
        <v>0</v>
      </c>
      <c r="G151" s="1136">
        <v>0</v>
      </c>
      <c r="H151" s="1119"/>
      <c r="I151" s="1119"/>
      <c r="J151" s="1119"/>
      <c r="K151" s="1119"/>
    </row>
    <row r="152" spans="1:11" ht="14.1" customHeight="1" x14ac:dyDescent="0.25">
      <c r="A152" s="1119"/>
      <c r="B152" s="1119"/>
      <c r="C152" s="1135" t="s">
        <v>1050</v>
      </c>
      <c r="D152" s="1136">
        <v>0</v>
      </c>
      <c r="E152" s="1136">
        <v>0</v>
      </c>
      <c r="F152" s="1136">
        <v>0</v>
      </c>
      <c r="G152" s="1136">
        <v>0</v>
      </c>
      <c r="H152" s="1119"/>
      <c r="I152" s="1119"/>
      <c r="J152" s="1119"/>
      <c r="K152" s="1119"/>
    </row>
    <row r="153" spans="1:11" ht="14.1" customHeight="1" x14ac:dyDescent="0.25">
      <c r="A153" s="1119"/>
      <c r="B153" s="1119"/>
      <c r="C153" s="1135" t="s">
        <v>1048</v>
      </c>
      <c r="D153" s="1136">
        <v>0</v>
      </c>
      <c r="E153" s="1136">
        <v>0</v>
      </c>
      <c r="F153" s="1136">
        <v>0</v>
      </c>
      <c r="G153" s="1136">
        <v>0</v>
      </c>
      <c r="H153" s="1119"/>
      <c r="I153" s="1119"/>
      <c r="J153" s="1119"/>
      <c r="K153" s="1119"/>
    </row>
    <row r="154" spans="1:11" ht="14.1" customHeight="1" x14ac:dyDescent="0.25">
      <c r="A154" s="1119"/>
      <c r="B154" s="1119"/>
      <c r="C154" s="1135" t="s">
        <v>1049</v>
      </c>
      <c r="D154" s="1136">
        <v>0</v>
      </c>
      <c r="E154" s="1136">
        <v>0</v>
      </c>
      <c r="F154" s="1136">
        <v>0</v>
      </c>
      <c r="G154" s="1136">
        <v>0</v>
      </c>
      <c r="H154" s="1119"/>
      <c r="I154" s="1119"/>
      <c r="J154" s="1119"/>
      <c r="K154" s="1119"/>
    </row>
    <row r="155" spans="1:11" ht="14.1" customHeight="1" x14ac:dyDescent="0.25">
      <c r="A155" s="1119"/>
      <c r="B155" s="1119"/>
      <c r="C155" s="1135" t="s">
        <v>1051</v>
      </c>
      <c r="D155" s="1136">
        <v>0</v>
      </c>
      <c r="E155" s="1136">
        <v>0</v>
      </c>
      <c r="F155" s="1136">
        <v>0</v>
      </c>
      <c r="G155" s="1136">
        <v>0</v>
      </c>
      <c r="H155" s="1119"/>
      <c r="I155" s="1119"/>
      <c r="J155" s="1119"/>
      <c r="K155" s="1119"/>
    </row>
    <row r="156" spans="1:11" ht="14.1" customHeight="1" x14ac:dyDescent="0.25">
      <c r="A156" s="1119"/>
      <c r="B156" s="1119"/>
      <c r="C156" s="1135" t="s">
        <v>1048</v>
      </c>
      <c r="D156" s="1136">
        <v>0</v>
      </c>
      <c r="E156" s="1136">
        <v>0</v>
      </c>
      <c r="F156" s="1136">
        <v>0</v>
      </c>
      <c r="G156" s="1136">
        <v>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1052</v>
      </c>
      <c r="D158" s="1136">
        <v>0</v>
      </c>
      <c r="E158" s="1136">
        <v>0</v>
      </c>
      <c r="F158" s="1136">
        <v>0</v>
      </c>
      <c r="G158" s="1136">
        <v>0</v>
      </c>
      <c r="H158" s="1119"/>
      <c r="I158" s="1119"/>
      <c r="J158" s="1119"/>
      <c r="K158" s="1119"/>
    </row>
    <row r="159" spans="1:11" ht="14.1" customHeight="1" x14ac:dyDescent="0.25">
      <c r="A159" s="1119"/>
      <c r="B159" s="1119"/>
      <c r="C159" s="1135" t="s">
        <v>1048</v>
      </c>
      <c r="D159" s="1136">
        <v>0</v>
      </c>
      <c r="E159" s="1136">
        <v>0</v>
      </c>
      <c r="F159" s="1136">
        <v>0</v>
      </c>
      <c r="G159" s="1136">
        <v>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1053</v>
      </c>
      <c r="D161" s="1136">
        <v>0</v>
      </c>
      <c r="E161" s="1136">
        <v>0</v>
      </c>
      <c r="F161" s="1136">
        <v>0</v>
      </c>
      <c r="G161" s="1136">
        <v>0</v>
      </c>
      <c r="H161" s="1119"/>
      <c r="I161" s="1119"/>
      <c r="J161" s="1119"/>
      <c r="K161" s="1119"/>
    </row>
    <row r="162" spans="1:11" ht="14.1" customHeight="1" x14ac:dyDescent="0.25">
      <c r="A162" s="1119"/>
      <c r="B162" s="1119"/>
      <c r="C162" s="1135" t="s">
        <v>1048</v>
      </c>
      <c r="D162" s="1136">
        <v>0</v>
      </c>
      <c r="E162" s="1136">
        <v>0</v>
      </c>
      <c r="F162" s="1136">
        <v>0</v>
      </c>
      <c r="G162" s="1136">
        <v>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1054</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1055</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1056</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1057</v>
      </c>
      <c r="D172" s="1136">
        <v>0</v>
      </c>
      <c r="E172" s="1136">
        <v>0</v>
      </c>
      <c r="F172" s="1136">
        <v>0</v>
      </c>
      <c r="G172" s="1136">
        <v>0</v>
      </c>
      <c r="H172" s="1119"/>
      <c r="I172" s="1119"/>
      <c r="J172" s="1119"/>
      <c r="K172" s="1119"/>
    </row>
    <row r="173" spans="1:11" ht="14.1" customHeight="1" x14ac:dyDescent="0.25">
      <c r="A173" s="1119"/>
      <c r="B173" s="1119"/>
      <c r="C173" s="1135" t="s">
        <v>1058</v>
      </c>
      <c r="D173" s="1136">
        <v>0</v>
      </c>
      <c r="E173" s="1136">
        <v>0</v>
      </c>
      <c r="F173" s="1136">
        <v>0</v>
      </c>
      <c r="G173" s="1136">
        <v>0</v>
      </c>
      <c r="H173" s="1119"/>
      <c r="I173" s="1119"/>
      <c r="J173" s="1119"/>
      <c r="K173" s="1119"/>
    </row>
    <row r="174" spans="1:11" ht="14.1" customHeight="1" x14ac:dyDescent="0.25">
      <c r="A174" s="1119"/>
      <c r="B174" s="1119"/>
      <c r="C174" s="1135" t="s">
        <v>1059</v>
      </c>
      <c r="D174" s="1136">
        <v>0</v>
      </c>
      <c r="E174" s="1136">
        <v>0</v>
      </c>
      <c r="F174" s="1136">
        <v>0</v>
      </c>
      <c r="G174" s="1136">
        <v>0</v>
      </c>
      <c r="H174" s="1119"/>
      <c r="I174" s="1119"/>
      <c r="J174" s="1119"/>
      <c r="K174" s="1119"/>
    </row>
    <row r="175" spans="1:11" ht="14.1" customHeight="1" x14ac:dyDescent="0.25">
      <c r="A175" s="1119"/>
      <c r="B175" s="1119"/>
      <c r="C175" s="1135" t="s">
        <v>1060</v>
      </c>
      <c r="D175" s="1136">
        <v>0</v>
      </c>
      <c r="E175" s="1136">
        <v>0</v>
      </c>
      <c r="F175" s="1136">
        <v>0</v>
      </c>
      <c r="G175" s="1136">
        <v>0</v>
      </c>
      <c r="H175" s="1119"/>
      <c r="I175" s="1119"/>
      <c r="J175" s="1119"/>
      <c r="K175" s="1119"/>
    </row>
    <row r="176" spans="1:11" ht="14.1" customHeight="1" x14ac:dyDescent="0.25">
      <c r="A176" s="1119"/>
      <c r="B176" s="1119"/>
      <c r="C176" s="1135" t="s">
        <v>1061</v>
      </c>
      <c r="D176" s="1136">
        <v>0</v>
      </c>
      <c r="E176" s="1136">
        <v>2500000</v>
      </c>
      <c r="F176" s="1136">
        <v>2500000</v>
      </c>
      <c r="G176" s="1136">
        <v>2500000</v>
      </c>
      <c r="H176" s="1119"/>
      <c r="I176" s="1119"/>
      <c r="J176" s="1119"/>
      <c r="K176" s="1119"/>
    </row>
    <row r="177" spans="1:11" ht="14.1" customHeight="1" x14ac:dyDescent="0.25">
      <c r="A177" s="1119"/>
      <c r="B177" s="1119"/>
      <c r="C177" s="1135" t="s">
        <v>1048</v>
      </c>
      <c r="D177" s="1136">
        <v>0</v>
      </c>
      <c r="E177" s="1136">
        <v>2500000</v>
      </c>
      <c r="F177" s="1136">
        <v>2500000</v>
      </c>
      <c r="G177" s="1136">
        <v>2500000</v>
      </c>
      <c r="H177" s="1119"/>
      <c r="I177" s="1119"/>
      <c r="J177" s="1119"/>
      <c r="K177" s="1119"/>
    </row>
    <row r="178" spans="1:11" ht="14.1" customHeight="1" x14ac:dyDescent="0.25">
      <c r="A178" s="1119"/>
      <c r="B178" s="1119"/>
      <c r="C178" s="1135" t="s">
        <v>1057</v>
      </c>
      <c r="D178" s="1136">
        <v>0</v>
      </c>
      <c r="E178" s="1136">
        <v>0</v>
      </c>
      <c r="F178" s="1136">
        <v>0</v>
      </c>
      <c r="G178" s="1136">
        <v>0</v>
      </c>
      <c r="H178" s="1119"/>
      <c r="I178" s="1119"/>
      <c r="J178" s="1119"/>
      <c r="K178" s="1119"/>
    </row>
    <row r="179" spans="1:11" ht="14.1" customHeight="1" x14ac:dyDescent="0.25">
      <c r="A179" s="1119"/>
      <c r="B179" s="1119"/>
      <c r="C179" s="1135" t="s">
        <v>1058</v>
      </c>
      <c r="D179" s="1136">
        <v>0</v>
      </c>
      <c r="E179" s="1136">
        <v>0</v>
      </c>
      <c r="F179" s="1136">
        <v>0</v>
      </c>
      <c r="G179" s="1136">
        <v>0</v>
      </c>
      <c r="H179" s="1119"/>
      <c r="I179" s="1119"/>
      <c r="J179" s="1119"/>
      <c r="K179" s="1119"/>
    </row>
    <row r="180" spans="1:11" ht="14.1" customHeight="1" x14ac:dyDescent="0.25">
      <c r="A180" s="1119"/>
      <c r="B180" s="1119"/>
      <c r="C180" s="1135" t="s">
        <v>1059</v>
      </c>
      <c r="D180" s="1136">
        <v>0</v>
      </c>
      <c r="E180" s="1136">
        <v>0</v>
      </c>
      <c r="F180" s="1136">
        <v>0</v>
      </c>
      <c r="G180" s="1136">
        <v>0</v>
      </c>
      <c r="H180" s="1119"/>
      <c r="I180" s="1119"/>
      <c r="J180" s="1119"/>
      <c r="K180" s="1119"/>
    </row>
    <row r="181" spans="1:11" ht="14.1" customHeight="1" x14ac:dyDescent="0.25">
      <c r="A181" s="1119"/>
      <c r="B181" s="1119"/>
      <c r="C181" s="1135" t="s">
        <v>1060</v>
      </c>
      <c r="D181" s="1136">
        <v>0</v>
      </c>
      <c r="E181" s="1136">
        <v>0</v>
      </c>
      <c r="F181" s="1136">
        <v>0</v>
      </c>
      <c r="G181" s="1136">
        <v>0</v>
      </c>
      <c r="H181" s="1119"/>
      <c r="I181" s="1119"/>
      <c r="J181" s="1119"/>
      <c r="K181" s="1119"/>
    </row>
    <row r="182" spans="1:11" ht="14.1" customHeight="1" x14ac:dyDescent="0.25">
      <c r="A182" s="1119"/>
      <c r="B182" s="1119"/>
      <c r="C182" s="1135" t="s">
        <v>1062</v>
      </c>
      <c r="D182" s="1136">
        <v>0</v>
      </c>
      <c r="E182" s="1136">
        <v>0</v>
      </c>
      <c r="F182" s="1136">
        <v>0</v>
      </c>
      <c r="G182" s="1136">
        <v>0</v>
      </c>
      <c r="H182" s="1119"/>
      <c r="I182" s="1119"/>
      <c r="J182" s="1119"/>
      <c r="K182" s="1119"/>
    </row>
    <row r="183" spans="1:11" ht="14.1" customHeight="1" x14ac:dyDescent="0.25">
      <c r="A183" s="1119"/>
      <c r="B183" s="1119"/>
      <c r="C183" s="1135" t="s">
        <v>1048</v>
      </c>
      <c r="D183" s="1136">
        <v>0</v>
      </c>
      <c r="E183" s="1136">
        <v>0</v>
      </c>
      <c r="F183" s="1136">
        <v>0</v>
      </c>
      <c r="G183" s="1136">
        <v>0</v>
      </c>
      <c r="H183" s="1119"/>
      <c r="I183" s="1119"/>
      <c r="J183" s="1119"/>
      <c r="K183" s="1119"/>
    </row>
    <row r="184" spans="1:11" ht="14.1" customHeight="1" x14ac:dyDescent="0.25">
      <c r="A184" s="1119"/>
      <c r="B184" s="1119"/>
      <c r="C184" s="1135" t="s">
        <v>1057</v>
      </c>
      <c r="D184" s="1136">
        <v>0</v>
      </c>
      <c r="E184" s="1136">
        <v>0</v>
      </c>
      <c r="F184" s="1136">
        <v>0</v>
      </c>
      <c r="G184" s="1136">
        <v>0</v>
      </c>
      <c r="H184" s="1119"/>
      <c r="I184" s="1119"/>
      <c r="J184" s="1119"/>
      <c r="K184" s="1119"/>
    </row>
    <row r="185" spans="1:11" ht="14.1" customHeight="1" x14ac:dyDescent="0.25">
      <c r="A185" s="1119"/>
      <c r="B185" s="1119"/>
      <c r="C185" s="1135" t="s">
        <v>1058</v>
      </c>
      <c r="D185" s="1136">
        <v>0</v>
      </c>
      <c r="E185" s="1136">
        <v>0</v>
      </c>
      <c r="F185" s="1136">
        <v>0</v>
      </c>
      <c r="G185" s="1136">
        <v>0</v>
      </c>
      <c r="H185" s="1119"/>
      <c r="I185" s="1119"/>
      <c r="J185" s="1119"/>
      <c r="K185" s="1119"/>
    </row>
    <row r="186" spans="1:11" ht="14.1" customHeight="1" x14ac:dyDescent="0.25">
      <c r="A186" s="1119"/>
      <c r="B186" s="1119"/>
      <c r="C186" s="1135" t="s">
        <v>1059</v>
      </c>
      <c r="D186" s="1136">
        <v>0</v>
      </c>
      <c r="E186" s="1136">
        <v>0</v>
      </c>
      <c r="F186" s="1136">
        <v>0</v>
      </c>
      <c r="G186" s="1136">
        <v>0</v>
      </c>
      <c r="H186" s="1119"/>
      <c r="I186" s="1119"/>
      <c r="J186" s="1119"/>
      <c r="K186" s="1119"/>
    </row>
    <row r="187" spans="1:11" ht="14.1" customHeight="1" x14ac:dyDescent="0.25">
      <c r="A187" s="1119"/>
      <c r="B187" s="1119"/>
      <c r="C187" s="1135" t="s">
        <v>1060</v>
      </c>
      <c r="D187" s="1136">
        <v>0</v>
      </c>
      <c r="E187" s="1136">
        <v>0</v>
      </c>
      <c r="F187" s="1136">
        <v>0</v>
      </c>
      <c r="G187" s="1136">
        <v>0</v>
      </c>
      <c r="H187" s="1119"/>
      <c r="I187" s="1119"/>
      <c r="J187" s="1119"/>
      <c r="K187" s="1119"/>
    </row>
    <row r="188" spans="1:11" ht="14.1" customHeight="1" x14ac:dyDescent="0.25">
      <c r="A188" s="1119"/>
      <c r="B188" s="1119"/>
      <c r="C188" s="1135" t="s">
        <v>1063</v>
      </c>
      <c r="D188" s="1136">
        <v>0</v>
      </c>
      <c r="E188" s="1136">
        <v>0</v>
      </c>
      <c r="F188" s="1136">
        <v>0</v>
      </c>
      <c r="G188" s="1136">
        <v>0</v>
      </c>
      <c r="H188" s="1119"/>
      <c r="I188" s="1119"/>
      <c r="J188" s="1119"/>
      <c r="K188" s="1119"/>
    </row>
    <row r="189" spans="1:11" ht="14.1" customHeight="1" x14ac:dyDescent="0.25">
      <c r="A189" s="1119"/>
      <c r="B189" s="1119"/>
      <c r="C189" s="1135" t="s">
        <v>1064</v>
      </c>
      <c r="D189" s="1136">
        <v>0</v>
      </c>
      <c r="E189" s="1136">
        <v>0</v>
      </c>
      <c r="F189" s="1136">
        <v>0</v>
      </c>
      <c r="G189" s="1136">
        <v>0</v>
      </c>
      <c r="H189" s="1119"/>
      <c r="I189" s="1119"/>
      <c r="J189" s="1119"/>
      <c r="K189" s="1119"/>
    </row>
    <row r="190" spans="1:11" ht="14.1" customHeight="1" x14ac:dyDescent="0.25">
      <c r="A190" s="1119"/>
      <c r="B190" s="1119"/>
      <c r="C190" s="1137" t="s">
        <v>572</v>
      </c>
      <c r="D190" s="1136">
        <v>0</v>
      </c>
      <c r="E190" s="1136">
        <v>2500000</v>
      </c>
      <c r="F190" s="1136">
        <v>2500000</v>
      </c>
      <c r="G190" s="1136">
        <v>2500000</v>
      </c>
      <c r="H190" s="1119"/>
      <c r="I190" s="1119"/>
      <c r="J190" s="1119"/>
      <c r="K190" s="1119"/>
    </row>
    <row r="191" spans="1:11" ht="14.1" customHeight="1" x14ac:dyDescent="0.25">
      <c r="A191" s="1119"/>
      <c r="B191" s="1119"/>
      <c r="C191" s="1128" t="s">
        <v>2843</v>
      </c>
      <c r="D191" s="1256" t="s">
        <v>2844</v>
      </c>
      <c r="E191" s="1257"/>
      <c r="F191" s="1257"/>
      <c r="G191" s="1257"/>
      <c r="H191" s="1119"/>
      <c r="I191" s="1119"/>
      <c r="J191" s="1119"/>
      <c r="K191" s="1119"/>
    </row>
    <row r="192" spans="1:11" ht="18" customHeight="1" x14ac:dyDescent="0.25">
      <c r="A192" s="1119"/>
      <c r="B192" s="1119"/>
      <c r="C192" s="1129" t="s">
        <v>1022</v>
      </c>
      <c r="D192" s="1252" t="s">
        <v>2845</v>
      </c>
      <c r="E192" s="1253"/>
      <c r="F192" s="1253"/>
      <c r="G192" s="1253"/>
      <c r="H192" s="1119"/>
      <c r="I192" s="1119"/>
      <c r="J192" s="1119"/>
      <c r="K192" s="1119"/>
    </row>
    <row r="193" spans="1:11" ht="18" customHeight="1" x14ac:dyDescent="0.25">
      <c r="A193" s="1119"/>
      <c r="B193" s="1119"/>
      <c r="C193" s="1130" t="s">
        <v>1024</v>
      </c>
      <c r="D193" s="1254" t="s">
        <v>2846</v>
      </c>
      <c r="E193" s="1255"/>
      <c r="F193" s="1255"/>
      <c r="G193" s="1255"/>
      <c r="H193" s="1119"/>
      <c r="I193" s="1119"/>
      <c r="J193" s="1119"/>
      <c r="K193" s="1119"/>
    </row>
    <row r="194" spans="1:11" ht="18" customHeight="1" x14ac:dyDescent="0.25">
      <c r="A194" s="1119"/>
      <c r="B194" s="1119"/>
      <c r="C194" s="1130" t="s">
        <v>31</v>
      </c>
      <c r="D194" s="1254" t="s">
        <v>2847</v>
      </c>
      <c r="E194" s="1255"/>
      <c r="F194" s="1255"/>
      <c r="G194" s="1255"/>
      <c r="H194" s="1119"/>
      <c r="I194" s="1119"/>
      <c r="J194" s="1119"/>
      <c r="K194" s="1119"/>
    </row>
    <row r="195" spans="1:11" ht="15" customHeight="1" x14ac:dyDescent="0.25">
      <c r="A195" s="1119"/>
      <c r="B195" s="1119"/>
      <c r="C195" s="1131"/>
      <c r="D195" s="1132">
        <v>2024</v>
      </c>
      <c r="E195" s="1132">
        <v>2025</v>
      </c>
      <c r="F195" s="1132">
        <v>2026</v>
      </c>
      <c r="G195" s="1132">
        <v>2027</v>
      </c>
      <c r="H195" s="1119"/>
      <c r="I195" s="1119"/>
      <c r="J195" s="1119"/>
      <c r="K195" s="1119"/>
    </row>
    <row r="196" spans="1:11" ht="15" customHeight="1" x14ac:dyDescent="0.25">
      <c r="A196" s="1119"/>
      <c r="B196" s="1119"/>
      <c r="C196" s="1133"/>
      <c r="D196" s="1134" t="s">
        <v>13</v>
      </c>
      <c r="E196" s="1134" t="s">
        <v>14</v>
      </c>
      <c r="F196" s="1134" t="s">
        <v>14</v>
      </c>
      <c r="G196" s="1134" t="s">
        <v>14</v>
      </c>
      <c r="H196" s="1119"/>
      <c r="I196" s="1119"/>
      <c r="J196" s="1119"/>
      <c r="K196" s="1119"/>
    </row>
    <row r="197" spans="1:11" ht="14.1" customHeight="1" x14ac:dyDescent="0.25">
      <c r="A197" s="1119"/>
      <c r="B197" s="1119"/>
      <c r="C197" s="1123" t="s">
        <v>33</v>
      </c>
      <c r="D197" s="1127" t="s">
        <v>992</v>
      </c>
      <c r="E197" s="1127" t="s">
        <v>1939</v>
      </c>
      <c r="F197" s="1127" t="s">
        <v>1939</v>
      </c>
      <c r="G197" s="1127" t="s">
        <v>1939</v>
      </c>
      <c r="H197" s="1119"/>
      <c r="I197" s="1119"/>
      <c r="J197" s="1119"/>
      <c r="K197" s="1119"/>
    </row>
    <row r="198" spans="1:11" ht="14.1" customHeight="1" x14ac:dyDescent="0.25">
      <c r="A198" s="1119"/>
      <c r="B198" s="1119"/>
      <c r="C198" s="1123" t="s">
        <v>1029</v>
      </c>
      <c r="D198" s="1127" t="s">
        <v>2848</v>
      </c>
      <c r="E198" s="1127" t="s">
        <v>1080</v>
      </c>
      <c r="F198" s="1127" t="s">
        <v>1080</v>
      </c>
      <c r="G198" s="1127" t="s">
        <v>1080</v>
      </c>
      <c r="H198" s="1119"/>
      <c r="I198" s="1119"/>
      <c r="J198" s="1119"/>
      <c r="K198" s="1119"/>
    </row>
    <row r="199" spans="1:11" ht="14.1" customHeight="1" x14ac:dyDescent="0.25">
      <c r="A199" s="1119"/>
      <c r="B199" s="1119"/>
      <c r="C199" s="1123" t="s">
        <v>1032</v>
      </c>
      <c r="D199" s="1127" t="s">
        <v>2849</v>
      </c>
      <c r="E199" s="1127" t="s">
        <v>1565</v>
      </c>
      <c r="F199" s="1127" t="s">
        <v>1565</v>
      </c>
      <c r="G199" s="1127" t="s">
        <v>1565</v>
      </c>
      <c r="H199" s="1119"/>
      <c r="I199" s="1119"/>
      <c r="J199" s="1119"/>
      <c r="K199" s="1119"/>
    </row>
    <row r="200" spans="1:11" ht="14.1" customHeight="1" x14ac:dyDescent="0.25">
      <c r="A200" s="1119"/>
      <c r="B200" s="1119"/>
      <c r="C200" s="1123" t="s">
        <v>1037</v>
      </c>
      <c r="D200" s="1127" t="s">
        <v>1038</v>
      </c>
      <c r="E200" s="1127" t="s">
        <v>1671</v>
      </c>
      <c r="F200" s="1127" t="s">
        <v>1039</v>
      </c>
      <c r="G200" s="1127" t="s">
        <v>1039</v>
      </c>
      <c r="H200" s="1119"/>
      <c r="I200" s="1119"/>
      <c r="J200" s="1119"/>
      <c r="K200" s="1119"/>
    </row>
    <row r="201" spans="1:11" ht="14.1" customHeight="1" x14ac:dyDescent="0.25">
      <c r="A201" s="1119"/>
      <c r="B201" s="1119"/>
      <c r="C201" s="1123" t="s">
        <v>1042</v>
      </c>
      <c r="D201" s="1127" t="s">
        <v>1038</v>
      </c>
      <c r="E201" s="1127" t="s">
        <v>2850</v>
      </c>
      <c r="F201" s="1127" t="s">
        <v>1039</v>
      </c>
      <c r="G201" s="1127" t="s">
        <v>1039</v>
      </c>
      <c r="H201" s="1119"/>
      <c r="I201" s="1119"/>
      <c r="J201" s="1119"/>
      <c r="K201" s="1119"/>
    </row>
    <row r="202" spans="1:11" ht="14.1" customHeight="1" x14ac:dyDescent="0.25">
      <c r="A202" s="1119"/>
      <c r="B202" s="1119"/>
      <c r="C202" s="1123" t="s">
        <v>39</v>
      </c>
      <c r="D202" s="1127" t="s">
        <v>1038</v>
      </c>
      <c r="E202" s="1127" t="s">
        <v>2851</v>
      </c>
      <c r="F202" s="1127" t="s">
        <v>1039</v>
      </c>
      <c r="G202" s="1127" t="s">
        <v>1039</v>
      </c>
      <c r="H202" s="1119"/>
      <c r="I202" s="1119"/>
      <c r="J202" s="1119"/>
      <c r="K202" s="1119"/>
    </row>
    <row r="203" spans="1:11" ht="14.1" customHeight="1" x14ac:dyDescent="0.25">
      <c r="A203" s="1119"/>
      <c r="B203" s="1119"/>
      <c r="C203" s="1250" t="s">
        <v>1046</v>
      </c>
      <c r="D203" s="1251"/>
      <c r="E203" s="1251"/>
      <c r="F203" s="1251"/>
      <c r="G203" s="1251"/>
      <c r="H203" s="1119"/>
      <c r="I203" s="1119"/>
      <c r="J203" s="1119"/>
      <c r="K203" s="1119"/>
    </row>
    <row r="204" spans="1:11" ht="14.1" customHeight="1" x14ac:dyDescent="0.25">
      <c r="A204" s="1119"/>
      <c r="B204" s="1119"/>
      <c r="C204" s="1131"/>
      <c r="D204" s="1132">
        <v>2024</v>
      </c>
      <c r="E204" s="1132">
        <v>2025</v>
      </c>
      <c r="F204" s="1132">
        <v>2026</v>
      </c>
      <c r="G204" s="1132">
        <v>2027</v>
      </c>
      <c r="H204" s="1119"/>
      <c r="I204" s="1119"/>
      <c r="J204" s="1119"/>
      <c r="K204" s="1119"/>
    </row>
    <row r="205" spans="1:11" ht="14.1" customHeight="1" x14ac:dyDescent="0.25">
      <c r="A205" s="1119"/>
      <c r="B205" s="1119"/>
      <c r="C205" s="1133"/>
      <c r="D205" s="1134" t="s">
        <v>13</v>
      </c>
      <c r="E205" s="1134" t="s">
        <v>14</v>
      </c>
      <c r="F205" s="1134" t="s">
        <v>14</v>
      </c>
      <c r="G205" s="1134" t="s">
        <v>14</v>
      </c>
      <c r="H205" s="1119"/>
      <c r="I205" s="1119"/>
      <c r="J205" s="1119"/>
      <c r="K205" s="1119"/>
    </row>
    <row r="206" spans="1:11" ht="14.1" customHeight="1" x14ac:dyDescent="0.25">
      <c r="A206" s="1119"/>
      <c r="B206" s="1119"/>
      <c r="C206" s="1135" t="s">
        <v>1047</v>
      </c>
      <c r="D206" s="1136">
        <v>0</v>
      </c>
      <c r="E206" s="1136">
        <v>0</v>
      </c>
      <c r="F206" s="1136">
        <v>0</v>
      </c>
      <c r="G206" s="1136">
        <v>0</v>
      </c>
      <c r="H206" s="1119"/>
      <c r="I206" s="1119"/>
      <c r="J206" s="1119"/>
      <c r="K206" s="1119"/>
    </row>
    <row r="207" spans="1:11" ht="14.1" customHeight="1" x14ac:dyDescent="0.25">
      <c r="A207" s="1119"/>
      <c r="B207" s="1119"/>
      <c r="C207" s="1135" t="s">
        <v>1048</v>
      </c>
      <c r="D207" s="1136">
        <v>0</v>
      </c>
      <c r="E207" s="1136">
        <v>0</v>
      </c>
      <c r="F207" s="1136">
        <v>0</v>
      </c>
      <c r="G207" s="1136">
        <v>0</v>
      </c>
      <c r="H207" s="1119"/>
      <c r="I207" s="1119"/>
      <c r="J207" s="1119"/>
      <c r="K207" s="1119"/>
    </row>
    <row r="208" spans="1:11" ht="14.1" customHeight="1" x14ac:dyDescent="0.25">
      <c r="A208" s="1119"/>
      <c r="B208" s="1119"/>
      <c r="C208" s="1135" t="s">
        <v>1049</v>
      </c>
      <c r="D208" s="1136">
        <v>0</v>
      </c>
      <c r="E208" s="1136">
        <v>0</v>
      </c>
      <c r="F208" s="1136">
        <v>0</v>
      </c>
      <c r="G208" s="1136">
        <v>0</v>
      </c>
      <c r="H208" s="1119"/>
      <c r="I208" s="1119"/>
      <c r="J208" s="1119"/>
      <c r="K208" s="1119"/>
    </row>
    <row r="209" spans="1:11" ht="14.1" customHeight="1" x14ac:dyDescent="0.25">
      <c r="A209" s="1119"/>
      <c r="B209" s="1119"/>
      <c r="C209" s="1135" t="s">
        <v>1050</v>
      </c>
      <c r="D209" s="1136">
        <v>0</v>
      </c>
      <c r="E209" s="1136">
        <v>0</v>
      </c>
      <c r="F209" s="1136">
        <v>0</v>
      </c>
      <c r="G209" s="1136">
        <v>0</v>
      </c>
      <c r="H209" s="1119"/>
      <c r="I209" s="1119"/>
      <c r="J209" s="1119"/>
      <c r="K209" s="1119"/>
    </row>
    <row r="210" spans="1:11" ht="14.1" customHeight="1" x14ac:dyDescent="0.25">
      <c r="A210" s="1119"/>
      <c r="B210" s="1119"/>
      <c r="C210" s="1135" t="s">
        <v>1048</v>
      </c>
      <c r="D210" s="1136">
        <v>0</v>
      </c>
      <c r="E210" s="1136">
        <v>0</v>
      </c>
      <c r="F210" s="1136">
        <v>0</v>
      </c>
      <c r="G210" s="1136">
        <v>0</v>
      </c>
      <c r="H210" s="1119"/>
      <c r="I210" s="1119"/>
      <c r="J210" s="1119"/>
      <c r="K210" s="1119"/>
    </row>
    <row r="211" spans="1:11" ht="14.1" customHeight="1" x14ac:dyDescent="0.25">
      <c r="A211" s="1119"/>
      <c r="B211" s="1119"/>
      <c r="C211" s="1135" t="s">
        <v>1049</v>
      </c>
      <c r="D211" s="1136">
        <v>0</v>
      </c>
      <c r="E211" s="1136">
        <v>0</v>
      </c>
      <c r="F211" s="1136">
        <v>0</v>
      </c>
      <c r="G211" s="1136">
        <v>0</v>
      </c>
      <c r="H211" s="1119"/>
      <c r="I211" s="1119"/>
      <c r="J211" s="1119"/>
      <c r="K211" s="1119"/>
    </row>
    <row r="212" spans="1:11" ht="14.1" customHeight="1" x14ac:dyDescent="0.25">
      <c r="A212" s="1119"/>
      <c r="B212" s="1119"/>
      <c r="C212" s="1135" t="s">
        <v>1051</v>
      </c>
      <c r="D212" s="1136">
        <v>0</v>
      </c>
      <c r="E212" s="1136">
        <v>0</v>
      </c>
      <c r="F212" s="1136">
        <v>0</v>
      </c>
      <c r="G212" s="1136">
        <v>0</v>
      </c>
      <c r="H212" s="1119"/>
      <c r="I212" s="1119"/>
      <c r="J212" s="1119"/>
      <c r="K212" s="1119"/>
    </row>
    <row r="213" spans="1:11" ht="14.1" customHeight="1" x14ac:dyDescent="0.25">
      <c r="A213" s="1119"/>
      <c r="B213" s="1119"/>
      <c r="C213" s="1135" t="s">
        <v>1048</v>
      </c>
      <c r="D213" s="1136">
        <v>0</v>
      </c>
      <c r="E213" s="1136">
        <v>0</v>
      </c>
      <c r="F213" s="1136">
        <v>0</v>
      </c>
      <c r="G213" s="1136">
        <v>0</v>
      </c>
      <c r="H213" s="1119"/>
      <c r="I213" s="1119"/>
      <c r="J213" s="1119"/>
      <c r="K213" s="1119"/>
    </row>
    <row r="214" spans="1:11" ht="14.1" customHeight="1" x14ac:dyDescent="0.25">
      <c r="A214" s="1119"/>
      <c r="B214" s="1119"/>
      <c r="C214" s="1135" t="s">
        <v>1049</v>
      </c>
      <c r="D214" s="1136">
        <v>0</v>
      </c>
      <c r="E214" s="1136">
        <v>0</v>
      </c>
      <c r="F214" s="1136">
        <v>0</v>
      </c>
      <c r="G214" s="1136">
        <v>0</v>
      </c>
      <c r="H214" s="1119"/>
      <c r="I214" s="1119"/>
      <c r="J214" s="1119"/>
      <c r="K214" s="1119"/>
    </row>
    <row r="215" spans="1:11" ht="14.1" customHeight="1" x14ac:dyDescent="0.25">
      <c r="A215" s="1119"/>
      <c r="B215" s="1119"/>
      <c r="C215" s="1135" t="s">
        <v>1052</v>
      </c>
      <c r="D215" s="1136">
        <v>0</v>
      </c>
      <c r="E215" s="1136">
        <v>0</v>
      </c>
      <c r="F215" s="1136">
        <v>0</v>
      </c>
      <c r="G215" s="1136">
        <v>0</v>
      </c>
      <c r="H215" s="1119"/>
      <c r="I215" s="1119"/>
      <c r="J215" s="1119"/>
      <c r="K215" s="1119"/>
    </row>
    <row r="216" spans="1:11" ht="14.1" customHeight="1" x14ac:dyDescent="0.25">
      <c r="A216" s="1119"/>
      <c r="B216" s="1119"/>
      <c r="C216" s="1135" t="s">
        <v>1048</v>
      </c>
      <c r="D216" s="1136">
        <v>0</v>
      </c>
      <c r="E216" s="1136">
        <v>0</v>
      </c>
      <c r="F216" s="1136">
        <v>0</v>
      </c>
      <c r="G216" s="1136">
        <v>0</v>
      </c>
      <c r="H216" s="1119"/>
      <c r="I216" s="1119"/>
      <c r="J216" s="1119"/>
      <c r="K216" s="1119"/>
    </row>
    <row r="217" spans="1:11" ht="14.1" customHeight="1" x14ac:dyDescent="0.25">
      <c r="A217" s="1119"/>
      <c r="B217" s="1119"/>
      <c r="C217" s="1135" t="s">
        <v>1049</v>
      </c>
      <c r="D217" s="1136">
        <v>0</v>
      </c>
      <c r="E217" s="1136">
        <v>0</v>
      </c>
      <c r="F217" s="1136">
        <v>0</v>
      </c>
      <c r="G217" s="1136">
        <v>0</v>
      </c>
      <c r="H217" s="1119"/>
      <c r="I217" s="1119"/>
      <c r="J217" s="1119"/>
      <c r="K217" s="1119"/>
    </row>
    <row r="218" spans="1:11" ht="14.1" customHeight="1" x14ac:dyDescent="0.25">
      <c r="A218" s="1119"/>
      <c r="B218" s="1119"/>
      <c r="C218" s="1135" t="s">
        <v>1053</v>
      </c>
      <c r="D218" s="1136">
        <v>0</v>
      </c>
      <c r="E218" s="1136">
        <v>0</v>
      </c>
      <c r="F218" s="1136">
        <v>0</v>
      </c>
      <c r="G218" s="1136">
        <v>0</v>
      </c>
      <c r="H218" s="1119"/>
      <c r="I218" s="1119"/>
      <c r="J218" s="1119"/>
      <c r="K218" s="1119"/>
    </row>
    <row r="219" spans="1:11" ht="14.1" customHeight="1" x14ac:dyDescent="0.25">
      <c r="A219" s="1119"/>
      <c r="B219" s="1119"/>
      <c r="C219" s="1135" t="s">
        <v>1048</v>
      </c>
      <c r="D219" s="1136">
        <v>0</v>
      </c>
      <c r="E219" s="1136">
        <v>0</v>
      </c>
      <c r="F219" s="1136">
        <v>0</v>
      </c>
      <c r="G219" s="1136">
        <v>0</v>
      </c>
      <c r="H219" s="1119"/>
      <c r="I219" s="1119"/>
      <c r="J219" s="1119"/>
      <c r="K219" s="1119"/>
    </row>
    <row r="220" spans="1:11" ht="14.1" customHeight="1" x14ac:dyDescent="0.25">
      <c r="A220" s="1119"/>
      <c r="B220" s="1119"/>
      <c r="C220" s="1135" t="s">
        <v>1049</v>
      </c>
      <c r="D220" s="1136">
        <v>0</v>
      </c>
      <c r="E220" s="1136">
        <v>0</v>
      </c>
      <c r="F220" s="1136">
        <v>0</v>
      </c>
      <c r="G220" s="1136">
        <v>0</v>
      </c>
      <c r="H220" s="1119"/>
      <c r="I220" s="1119"/>
      <c r="J220" s="1119"/>
      <c r="K220" s="1119"/>
    </row>
    <row r="221" spans="1:11" ht="14.1" customHeight="1" x14ac:dyDescent="0.25">
      <c r="A221" s="1119"/>
      <c r="B221" s="1119"/>
      <c r="C221" s="1135" t="s">
        <v>1054</v>
      </c>
      <c r="D221" s="1136">
        <v>0</v>
      </c>
      <c r="E221" s="1136">
        <v>0</v>
      </c>
      <c r="F221" s="1136">
        <v>0</v>
      </c>
      <c r="G221" s="1136">
        <v>0</v>
      </c>
      <c r="H221" s="1119"/>
      <c r="I221" s="1119"/>
      <c r="J221" s="1119"/>
      <c r="K221" s="1119"/>
    </row>
    <row r="222" spans="1:11" ht="14.1" customHeight="1" x14ac:dyDescent="0.25">
      <c r="A222" s="1119"/>
      <c r="B222" s="1119"/>
      <c r="C222" s="1135" t="s">
        <v>1048</v>
      </c>
      <c r="D222" s="1136">
        <v>0</v>
      </c>
      <c r="E222" s="1136">
        <v>0</v>
      </c>
      <c r="F222" s="1136">
        <v>0</v>
      </c>
      <c r="G222" s="1136">
        <v>0</v>
      </c>
      <c r="H222" s="1119"/>
      <c r="I222" s="1119"/>
      <c r="J222" s="1119"/>
      <c r="K222" s="1119"/>
    </row>
    <row r="223" spans="1:11" ht="14.1" customHeight="1" x14ac:dyDescent="0.25">
      <c r="A223" s="1119"/>
      <c r="B223" s="1119"/>
      <c r="C223" s="1135" t="s">
        <v>1049</v>
      </c>
      <c r="D223" s="1136">
        <v>0</v>
      </c>
      <c r="E223" s="1136">
        <v>0</v>
      </c>
      <c r="F223" s="1136">
        <v>0</v>
      </c>
      <c r="G223" s="1136">
        <v>0</v>
      </c>
      <c r="H223" s="1119"/>
      <c r="I223" s="1119"/>
      <c r="J223" s="1119"/>
      <c r="K223" s="1119"/>
    </row>
    <row r="224" spans="1:11" ht="14.1" customHeight="1" x14ac:dyDescent="0.25">
      <c r="A224" s="1119"/>
      <c r="B224" s="1119"/>
      <c r="C224" s="1135" t="s">
        <v>1055</v>
      </c>
      <c r="D224" s="1136">
        <v>0</v>
      </c>
      <c r="E224" s="1136">
        <v>0</v>
      </c>
      <c r="F224" s="1136">
        <v>0</v>
      </c>
      <c r="G224" s="1136">
        <v>0</v>
      </c>
      <c r="H224" s="1119"/>
      <c r="I224" s="1119"/>
      <c r="J224" s="1119"/>
      <c r="K224" s="1119"/>
    </row>
    <row r="225" spans="1:11" ht="14.1" customHeight="1" x14ac:dyDescent="0.25">
      <c r="A225" s="1119"/>
      <c r="B225" s="1119"/>
      <c r="C225" s="1135" t="s">
        <v>1048</v>
      </c>
      <c r="D225" s="1136">
        <v>0</v>
      </c>
      <c r="E225" s="1136">
        <v>0</v>
      </c>
      <c r="F225" s="1136">
        <v>0</v>
      </c>
      <c r="G225" s="1136">
        <v>0</v>
      </c>
      <c r="H225" s="1119"/>
      <c r="I225" s="1119"/>
      <c r="J225" s="1119"/>
      <c r="K225" s="1119"/>
    </row>
    <row r="226" spans="1:11" ht="14.1" customHeight="1" x14ac:dyDescent="0.25">
      <c r="A226" s="1119"/>
      <c r="B226" s="1119"/>
      <c r="C226" s="1135" t="s">
        <v>1049</v>
      </c>
      <c r="D226" s="1136">
        <v>0</v>
      </c>
      <c r="E226" s="1136">
        <v>0</v>
      </c>
      <c r="F226" s="1136">
        <v>0</v>
      </c>
      <c r="G226" s="1136">
        <v>0</v>
      </c>
      <c r="H226" s="1119"/>
      <c r="I226" s="1119"/>
      <c r="J226" s="1119"/>
      <c r="K226" s="1119"/>
    </row>
    <row r="227" spans="1:11" ht="14.1" customHeight="1" x14ac:dyDescent="0.25">
      <c r="A227" s="1119"/>
      <c r="B227" s="1119"/>
      <c r="C227" s="1135" t="s">
        <v>1056</v>
      </c>
      <c r="D227" s="1136">
        <v>0</v>
      </c>
      <c r="E227" s="1136">
        <v>0</v>
      </c>
      <c r="F227" s="1136">
        <v>0</v>
      </c>
      <c r="G227" s="1136">
        <v>0</v>
      </c>
      <c r="H227" s="1119"/>
      <c r="I227" s="1119"/>
      <c r="J227" s="1119"/>
      <c r="K227" s="1119"/>
    </row>
    <row r="228" spans="1:11" ht="14.1" customHeight="1" x14ac:dyDescent="0.25">
      <c r="A228" s="1119"/>
      <c r="B228" s="1119"/>
      <c r="C228" s="1135" t="s">
        <v>1048</v>
      </c>
      <c r="D228" s="1136">
        <v>0</v>
      </c>
      <c r="E228" s="1136">
        <v>0</v>
      </c>
      <c r="F228" s="1136">
        <v>0</v>
      </c>
      <c r="G228" s="1136">
        <v>0</v>
      </c>
      <c r="H228" s="1119"/>
      <c r="I228" s="1119"/>
      <c r="J228" s="1119"/>
      <c r="K228" s="1119"/>
    </row>
    <row r="229" spans="1:11" ht="14.1" customHeight="1" x14ac:dyDescent="0.25">
      <c r="A229" s="1119"/>
      <c r="B229" s="1119"/>
      <c r="C229" s="1135" t="s">
        <v>1057</v>
      </c>
      <c r="D229" s="1136">
        <v>0</v>
      </c>
      <c r="E229" s="1136">
        <v>0</v>
      </c>
      <c r="F229" s="1136">
        <v>0</v>
      </c>
      <c r="G229" s="1136">
        <v>0</v>
      </c>
      <c r="H229" s="1119"/>
      <c r="I229" s="1119"/>
      <c r="J229" s="1119"/>
      <c r="K229" s="1119"/>
    </row>
    <row r="230" spans="1:11" ht="14.1" customHeight="1" x14ac:dyDescent="0.25">
      <c r="A230" s="1119"/>
      <c r="B230" s="1119"/>
      <c r="C230" s="1135" t="s">
        <v>1058</v>
      </c>
      <c r="D230" s="1136">
        <v>0</v>
      </c>
      <c r="E230" s="1136">
        <v>0</v>
      </c>
      <c r="F230" s="1136">
        <v>0</v>
      </c>
      <c r="G230" s="1136">
        <v>0</v>
      </c>
      <c r="H230" s="1119"/>
      <c r="I230" s="1119"/>
      <c r="J230" s="1119"/>
      <c r="K230" s="1119"/>
    </row>
    <row r="231" spans="1:11" ht="14.1" customHeight="1" x14ac:dyDescent="0.25">
      <c r="A231" s="1119"/>
      <c r="B231" s="1119"/>
      <c r="C231" s="1135" t="s">
        <v>1059</v>
      </c>
      <c r="D231" s="1136">
        <v>0</v>
      </c>
      <c r="E231" s="1136">
        <v>0</v>
      </c>
      <c r="F231" s="1136">
        <v>0</v>
      </c>
      <c r="G231" s="1136">
        <v>0</v>
      </c>
      <c r="H231" s="1119"/>
      <c r="I231" s="1119"/>
      <c r="J231" s="1119"/>
      <c r="K231" s="1119"/>
    </row>
    <row r="232" spans="1:11" ht="14.1" customHeight="1" x14ac:dyDescent="0.25">
      <c r="A232" s="1119"/>
      <c r="B232" s="1119"/>
      <c r="C232" s="1135" t="s">
        <v>1060</v>
      </c>
      <c r="D232" s="1136">
        <v>0</v>
      </c>
      <c r="E232" s="1136">
        <v>0</v>
      </c>
      <c r="F232" s="1136">
        <v>0</v>
      </c>
      <c r="G232" s="1136">
        <v>0</v>
      </c>
      <c r="H232" s="1119"/>
      <c r="I232" s="1119"/>
      <c r="J232" s="1119"/>
      <c r="K232" s="1119"/>
    </row>
    <row r="233" spans="1:11" ht="14.1" customHeight="1" x14ac:dyDescent="0.25">
      <c r="A233" s="1119"/>
      <c r="B233" s="1119"/>
      <c r="C233" s="1135" t="s">
        <v>1061</v>
      </c>
      <c r="D233" s="1136">
        <v>0</v>
      </c>
      <c r="E233" s="1136">
        <v>500000</v>
      </c>
      <c r="F233" s="1136">
        <v>500000</v>
      </c>
      <c r="G233" s="1136">
        <v>500000</v>
      </c>
      <c r="H233" s="1119"/>
      <c r="I233" s="1119"/>
      <c r="J233" s="1119"/>
      <c r="K233" s="1119"/>
    </row>
    <row r="234" spans="1:11" ht="14.1" customHeight="1" x14ac:dyDescent="0.25">
      <c r="A234" s="1119"/>
      <c r="B234" s="1119"/>
      <c r="C234" s="1135" t="s">
        <v>1048</v>
      </c>
      <c r="D234" s="1136">
        <v>0</v>
      </c>
      <c r="E234" s="1136">
        <v>500000</v>
      </c>
      <c r="F234" s="1136">
        <v>500000</v>
      </c>
      <c r="G234" s="1136">
        <v>500000</v>
      </c>
      <c r="H234" s="1119"/>
      <c r="I234" s="1119"/>
      <c r="J234" s="1119"/>
      <c r="K234" s="1119"/>
    </row>
    <row r="235" spans="1:11" ht="14.1" customHeight="1" x14ac:dyDescent="0.25">
      <c r="A235" s="1119"/>
      <c r="B235" s="1119"/>
      <c r="C235" s="1135" t="s">
        <v>1057</v>
      </c>
      <c r="D235" s="1136">
        <v>0</v>
      </c>
      <c r="E235" s="1136">
        <v>0</v>
      </c>
      <c r="F235" s="1136">
        <v>0</v>
      </c>
      <c r="G235" s="1136">
        <v>0</v>
      </c>
      <c r="H235" s="1119"/>
      <c r="I235" s="1119"/>
      <c r="J235" s="1119"/>
      <c r="K235" s="1119"/>
    </row>
    <row r="236" spans="1:11" ht="14.1" customHeight="1" x14ac:dyDescent="0.25">
      <c r="A236" s="1119"/>
      <c r="B236" s="1119"/>
      <c r="C236" s="1135" t="s">
        <v>1058</v>
      </c>
      <c r="D236" s="1136">
        <v>0</v>
      </c>
      <c r="E236" s="1136">
        <v>0</v>
      </c>
      <c r="F236" s="1136">
        <v>0</v>
      </c>
      <c r="G236" s="1136">
        <v>0</v>
      </c>
      <c r="H236" s="1119"/>
      <c r="I236" s="1119"/>
      <c r="J236" s="1119"/>
      <c r="K236" s="1119"/>
    </row>
    <row r="237" spans="1:11" ht="14.1" customHeight="1" x14ac:dyDescent="0.25">
      <c r="A237" s="1119"/>
      <c r="B237" s="1119"/>
      <c r="C237" s="1135" t="s">
        <v>1059</v>
      </c>
      <c r="D237" s="1136">
        <v>0</v>
      </c>
      <c r="E237" s="1136">
        <v>0</v>
      </c>
      <c r="F237" s="1136">
        <v>0</v>
      </c>
      <c r="G237" s="1136">
        <v>0</v>
      </c>
      <c r="H237" s="1119"/>
      <c r="I237" s="1119"/>
      <c r="J237" s="1119"/>
      <c r="K237" s="1119"/>
    </row>
    <row r="238" spans="1:11" ht="14.1" customHeight="1" x14ac:dyDescent="0.25">
      <c r="A238" s="1119"/>
      <c r="B238" s="1119"/>
      <c r="C238" s="1135" t="s">
        <v>1060</v>
      </c>
      <c r="D238" s="1136">
        <v>0</v>
      </c>
      <c r="E238" s="1136">
        <v>0</v>
      </c>
      <c r="F238" s="1136">
        <v>0</v>
      </c>
      <c r="G238" s="1136">
        <v>0</v>
      </c>
      <c r="H238" s="1119"/>
      <c r="I238" s="1119"/>
      <c r="J238" s="1119"/>
      <c r="K238" s="1119"/>
    </row>
    <row r="239" spans="1:11" ht="14.1" customHeight="1" x14ac:dyDescent="0.25">
      <c r="A239" s="1119"/>
      <c r="B239" s="1119"/>
      <c r="C239" s="1135" t="s">
        <v>1062</v>
      </c>
      <c r="D239" s="1136">
        <v>0</v>
      </c>
      <c r="E239" s="1136">
        <v>0</v>
      </c>
      <c r="F239" s="1136">
        <v>0</v>
      </c>
      <c r="G239" s="1136">
        <v>0</v>
      </c>
      <c r="H239" s="1119"/>
      <c r="I239" s="1119"/>
      <c r="J239" s="1119"/>
      <c r="K239" s="1119"/>
    </row>
    <row r="240" spans="1:11" ht="14.1" customHeight="1" x14ac:dyDescent="0.25">
      <c r="A240" s="1119"/>
      <c r="B240" s="1119"/>
      <c r="C240" s="1135" t="s">
        <v>1048</v>
      </c>
      <c r="D240" s="1136">
        <v>0</v>
      </c>
      <c r="E240" s="1136">
        <v>0</v>
      </c>
      <c r="F240" s="1136">
        <v>0</v>
      </c>
      <c r="G240" s="1136">
        <v>0</v>
      </c>
      <c r="H240" s="1119"/>
      <c r="I240" s="1119"/>
      <c r="J240" s="1119"/>
      <c r="K240" s="1119"/>
    </row>
    <row r="241" spans="1:11" ht="14.1" customHeight="1" x14ac:dyDescent="0.25">
      <c r="A241" s="1119"/>
      <c r="B241" s="1119"/>
      <c r="C241" s="1135" t="s">
        <v>1057</v>
      </c>
      <c r="D241" s="1136">
        <v>0</v>
      </c>
      <c r="E241" s="1136">
        <v>0</v>
      </c>
      <c r="F241" s="1136">
        <v>0</v>
      </c>
      <c r="G241" s="1136">
        <v>0</v>
      </c>
      <c r="H241" s="1119"/>
      <c r="I241" s="1119"/>
      <c r="J241" s="1119"/>
      <c r="K241" s="1119"/>
    </row>
    <row r="242" spans="1:11" ht="14.1" customHeight="1" x14ac:dyDescent="0.25">
      <c r="A242" s="1119"/>
      <c r="B242" s="1119"/>
      <c r="C242" s="1135" t="s">
        <v>1058</v>
      </c>
      <c r="D242" s="1136">
        <v>0</v>
      </c>
      <c r="E242" s="1136">
        <v>0</v>
      </c>
      <c r="F242" s="1136">
        <v>0</v>
      </c>
      <c r="G242" s="1136">
        <v>0</v>
      </c>
      <c r="H242" s="1119"/>
      <c r="I242" s="1119"/>
      <c r="J242" s="1119"/>
      <c r="K242" s="1119"/>
    </row>
    <row r="243" spans="1:11" ht="14.1" customHeight="1" x14ac:dyDescent="0.25">
      <c r="A243" s="1119"/>
      <c r="B243" s="1119"/>
      <c r="C243" s="1135" t="s">
        <v>1059</v>
      </c>
      <c r="D243" s="1136">
        <v>0</v>
      </c>
      <c r="E243" s="1136">
        <v>0</v>
      </c>
      <c r="F243" s="1136">
        <v>0</v>
      </c>
      <c r="G243" s="1136">
        <v>0</v>
      </c>
      <c r="H243" s="1119"/>
      <c r="I243" s="1119"/>
      <c r="J243" s="1119"/>
      <c r="K243" s="1119"/>
    </row>
    <row r="244" spans="1:11" ht="14.1" customHeight="1" x14ac:dyDescent="0.25">
      <c r="A244" s="1119"/>
      <c r="B244" s="1119"/>
      <c r="C244" s="1135" t="s">
        <v>1060</v>
      </c>
      <c r="D244" s="1136">
        <v>0</v>
      </c>
      <c r="E244" s="1136">
        <v>0</v>
      </c>
      <c r="F244" s="1136">
        <v>0</v>
      </c>
      <c r="G244" s="1136">
        <v>0</v>
      </c>
      <c r="H244" s="1119"/>
      <c r="I244" s="1119"/>
      <c r="J244" s="1119"/>
      <c r="K244" s="1119"/>
    </row>
    <row r="245" spans="1:11" ht="14.1" customHeight="1" x14ac:dyDescent="0.25">
      <c r="A245" s="1119"/>
      <c r="B245" s="1119"/>
      <c r="C245" s="1135" t="s">
        <v>1063</v>
      </c>
      <c r="D245" s="1136">
        <v>0</v>
      </c>
      <c r="E245" s="1136">
        <v>0</v>
      </c>
      <c r="F245" s="1136">
        <v>0</v>
      </c>
      <c r="G245" s="1136">
        <v>0</v>
      </c>
      <c r="H245" s="1119"/>
      <c r="I245" s="1119"/>
      <c r="J245" s="1119"/>
      <c r="K245" s="1119"/>
    </row>
    <row r="246" spans="1:11" ht="14.1" customHeight="1" x14ac:dyDescent="0.25">
      <c r="A246" s="1119"/>
      <c r="B246" s="1119"/>
      <c r="C246" s="1135" t="s">
        <v>1064</v>
      </c>
      <c r="D246" s="1136">
        <v>0</v>
      </c>
      <c r="E246" s="1136">
        <v>0</v>
      </c>
      <c r="F246" s="1136">
        <v>0</v>
      </c>
      <c r="G246" s="1136">
        <v>0</v>
      </c>
      <c r="H246" s="1119"/>
      <c r="I246" s="1119"/>
      <c r="J246" s="1119"/>
      <c r="K246" s="1119"/>
    </row>
    <row r="247" spans="1:11" ht="14.1" customHeight="1" x14ac:dyDescent="0.25">
      <c r="A247" s="1119"/>
      <c r="B247" s="1119"/>
      <c r="C247" s="1137" t="s">
        <v>572</v>
      </c>
      <c r="D247" s="1136">
        <v>0</v>
      </c>
      <c r="E247" s="1136">
        <v>500000</v>
      </c>
      <c r="F247" s="1136">
        <v>500000</v>
      </c>
      <c r="G247" s="1136">
        <v>500000</v>
      </c>
      <c r="H247" s="1119"/>
      <c r="I247" s="1119"/>
      <c r="J247" s="1119"/>
      <c r="K247" s="1119"/>
    </row>
    <row r="248" spans="1:11" ht="14.1" customHeight="1" x14ac:dyDescent="0.25">
      <c r="A248" s="1119"/>
      <c r="B248" s="1119"/>
      <c r="C248" s="1128" t="s">
        <v>2852</v>
      </c>
      <c r="D248" s="1256" t="s">
        <v>2853</v>
      </c>
      <c r="E248" s="1257"/>
      <c r="F248" s="1257"/>
      <c r="G248" s="1257"/>
      <c r="H248" s="1119"/>
      <c r="I248" s="1119"/>
      <c r="J248" s="1119"/>
      <c r="K248" s="1119"/>
    </row>
    <row r="249" spans="1:11" ht="18" customHeight="1" x14ac:dyDescent="0.25">
      <c r="A249" s="1119"/>
      <c r="B249" s="1119"/>
      <c r="C249" s="1129" t="s">
        <v>1022</v>
      </c>
      <c r="D249" s="1252" t="s">
        <v>2854</v>
      </c>
      <c r="E249" s="1253"/>
      <c r="F249" s="1253"/>
      <c r="G249" s="1253"/>
      <c r="H249" s="1119"/>
      <c r="I249" s="1119"/>
      <c r="J249" s="1119"/>
      <c r="K249" s="1119"/>
    </row>
    <row r="250" spans="1:11" ht="18" customHeight="1" x14ac:dyDescent="0.25">
      <c r="A250" s="1119"/>
      <c r="B250" s="1119"/>
      <c r="C250" s="1130" t="s">
        <v>1024</v>
      </c>
      <c r="D250" s="1254" t="s">
        <v>2855</v>
      </c>
      <c r="E250" s="1255"/>
      <c r="F250" s="1255"/>
      <c r="G250" s="1255"/>
      <c r="H250" s="1119"/>
      <c r="I250" s="1119"/>
      <c r="J250" s="1119"/>
      <c r="K250" s="1119"/>
    </row>
    <row r="251" spans="1:11" ht="18" customHeight="1" x14ac:dyDescent="0.25">
      <c r="A251" s="1119"/>
      <c r="B251" s="1119"/>
      <c r="C251" s="1130" t="s">
        <v>31</v>
      </c>
      <c r="D251" s="1254" t="s">
        <v>1138</v>
      </c>
      <c r="E251" s="1255"/>
      <c r="F251" s="1255"/>
      <c r="G251" s="1255"/>
      <c r="H251" s="1119"/>
      <c r="I251" s="1119"/>
      <c r="J251" s="1119"/>
      <c r="K251" s="1119"/>
    </row>
    <row r="252" spans="1:11" ht="15" customHeight="1" x14ac:dyDescent="0.25">
      <c r="A252" s="1119"/>
      <c r="B252" s="1119"/>
      <c r="C252" s="1131"/>
      <c r="D252" s="1132">
        <v>2024</v>
      </c>
      <c r="E252" s="1132">
        <v>2025</v>
      </c>
      <c r="F252" s="1132">
        <v>2026</v>
      </c>
      <c r="G252" s="1132">
        <v>2027</v>
      </c>
      <c r="H252" s="1119"/>
      <c r="I252" s="1119"/>
      <c r="J252" s="1119"/>
      <c r="K252" s="1119"/>
    </row>
    <row r="253" spans="1:11" ht="15" customHeight="1" x14ac:dyDescent="0.25">
      <c r="A253" s="1119"/>
      <c r="B253" s="1119"/>
      <c r="C253" s="1133"/>
      <c r="D253" s="1134" t="s">
        <v>13</v>
      </c>
      <c r="E253" s="1134" t="s">
        <v>14</v>
      </c>
      <c r="F253" s="1134" t="s">
        <v>14</v>
      </c>
      <c r="G253" s="1134" t="s">
        <v>14</v>
      </c>
      <c r="H253" s="1119"/>
      <c r="I253" s="1119"/>
      <c r="J253" s="1119"/>
      <c r="K253" s="1119"/>
    </row>
    <row r="254" spans="1:11" ht="14.1" customHeight="1" x14ac:dyDescent="0.25">
      <c r="A254" s="1119"/>
      <c r="B254" s="1119"/>
      <c r="C254" s="1123" t="s">
        <v>33</v>
      </c>
      <c r="D254" s="1127" t="s">
        <v>1092</v>
      </c>
      <c r="E254" s="1127" t="s">
        <v>1092</v>
      </c>
      <c r="F254" s="1127" t="s">
        <v>1039</v>
      </c>
      <c r="G254" s="1127" t="s">
        <v>1039</v>
      </c>
      <c r="H254" s="1119"/>
      <c r="I254" s="1119"/>
      <c r="J254" s="1119"/>
      <c r="K254" s="1119"/>
    </row>
    <row r="255" spans="1:11" ht="14.1" customHeight="1" x14ac:dyDescent="0.25">
      <c r="A255" s="1119"/>
      <c r="B255" s="1119"/>
      <c r="C255" s="1123" t="s">
        <v>1029</v>
      </c>
      <c r="D255" s="1127" t="s">
        <v>1039</v>
      </c>
      <c r="E255" s="1127" t="s">
        <v>1361</v>
      </c>
      <c r="F255" s="1127" t="s">
        <v>1039</v>
      </c>
      <c r="G255" s="1127" t="s">
        <v>1039</v>
      </c>
      <c r="H255" s="1119"/>
      <c r="I255" s="1119"/>
      <c r="J255" s="1119"/>
      <c r="K255" s="1119"/>
    </row>
    <row r="256" spans="1:11" ht="14.1" customHeight="1" x14ac:dyDescent="0.25">
      <c r="A256" s="1119"/>
      <c r="B256" s="1119"/>
      <c r="C256" s="1123" t="s">
        <v>1032</v>
      </c>
      <c r="D256" s="1127" t="s">
        <v>1039</v>
      </c>
      <c r="E256" s="1127" t="s">
        <v>1361</v>
      </c>
      <c r="F256" s="1127" t="s">
        <v>1039</v>
      </c>
      <c r="G256" s="1127" t="s">
        <v>1039</v>
      </c>
      <c r="H256" s="1119"/>
      <c r="I256" s="1119"/>
      <c r="J256" s="1119"/>
      <c r="K256" s="1119"/>
    </row>
    <row r="257" spans="1:11" ht="14.1" customHeight="1" x14ac:dyDescent="0.25">
      <c r="A257" s="1119"/>
      <c r="B257" s="1119"/>
      <c r="C257" s="1123" t="s">
        <v>1037</v>
      </c>
      <c r="D257" s="1127" t="s">
        <v>1038</v>
      </c>
      <c r="E257" s="1127" t="s">
        <v>1039</v>
      </c>
      <c r="F257" s="1127" t="s">
        <v>1083</v>
      </c>
      <c r="G257" s="1127" t="s">
        <v>1038</v>
      </c>
      <c r="H257" s="1119"/>
      <c r="I257" s="1119"/>
      <c r="J257" s="1119"/>
      <c r="K257" s="1119"/>
    </row>
    <row r="258" spans="1:11" ht="14.1" customHeight="1" x14ac:dyDescent="0.25">
      <c r="A258" s="1119"/>
      <c r="B258" s="1119"/>
      <c r="C258" s="1123" t="s">
        <v>1042</v>
      </c>
      <c r="D258" s="1127" t="s">
        <v>1038</v>
      </c>
      <c r="E258" s="1127" t="s">
        <v>1038</v>
      </c>
      <c r="F258" s="1127" t="s">
        <v>1083</v>
      </c>
      <c r="G258" s="1127" t="s">
        <v>1038</v>
      </c>
      <c r="H258" s="1119"/>
      <c r="I258" s="1119"/>
      <c r="J258" s="1119"/>
      <c r="K258" s="1119"/>
    </row>
    <row r="259" spans="1:11" ht="14.1" customHeight="1" x14ac:dyDescent="0.25">
      <c r="A259" s="1119"/>
      <c r="B259" s="1119"/>
      <c r="C259" s="1123" t="s">
        <v>39</v>
      </c>
      <c r="D259" s="1127" t="s">
        <v>1038</v>
      </c>
      <c r="E259" s="1127" t="s">
        <v>1038</v>
      </c>
      <c r="F259" s="1127" t="s">
        <v>1083</v>
      </c>
      <c r="G259" s="1127" t="s">
        <v>1038</v>
      </c>
      <c r="H259" s="1119"/>
      <c r="I259" s="1119"/>
      <c r="J259" s="1119"/>
      <c r="K259" s="1119"/>
    </row>
    <row r="260" spans="1:11" ht="14.1" customHeight="1" x14ac:dyDescent="0.25">
      <c r="A260" s="1119"/>
      <c r="B260" s="1119"/>
      <c r="C260" s="1250" t="s">
        <v>1046</v>
      </c>
      <c r="D260" s="1251"/>
      <c r="E260" s="1251"/>
      <c r="F260" s="1251"/>
      <c r="G260" s="1251"/>
      <c r="H260" s="1119"/>
      <c r="I260" s="1119"/>
      <c r="J260" s="1119"/>
      <c r="K260" s="1119"/>
    </row>
    <row r="261" spans="1:11" ht="14.1" customHeight="1" x14ac:dyDescent="0.25">
      <c r="A261" s="1119"/>
      <c r="B261" s="1119"/>
      <c r="C261" s="1131"/>
      <c r="D261" s="1132">
        <v>2024</v>
      </c>
      <c r="E261" s="1132">
        <v>2025</v>
      </c>
      <c r="F261" s="1132">
        <v>2026</v>
      </c>
      <c r="G261" s="1132">
        <v>2027</v>
      </c>
      <c r="H261" s="1119"/>
      <c r="I261" s="1119"/>
      <c r="J261" s="1119"/>
      <c r="K261" s="1119"/>
    </row>
    <row r="262" spans="1:11" ht="14.1" customHeight="1" x14ac:dyDescent="0.25">
      <c r="A262" s="1119"/>
      <c r="B262" s="1119"/>
      <c r="C262" s="1133"/>
      <c r="D262" s="1134" t="s">
        <v>13</v>
      </c>
      <c r="E262" s="1134" t="s">
        <v>14</v>
      </c>
      <c r="F262" s="1134" t="s">
        <v>14</v>
      </c>
      <c r="G262" s="1134" t="s">
        <v>14</v>
      </c>
      <c r="H262" s="1119"/>
      <c r="I262" s="1119"/>
      <c r="J262" s="1119"/>
      <c r="K262" s="1119"/>
    </row>
    <row r="263" spans="1:11" ht="14.1" customHeight="1" x14ac:dyDescent="0.25">
      <c r="A263" s="1119"/>
      <c r="B263" s="1119"/>
      <c r="C263" s="1135" t="s">
        <v>1047</v>
      </c>
      <c r="D263" s="1136">
        <v>0</v>
      </c>
      <c r="E263" s="1136">
        <v>0</v>
      </c>
      <c r="F263" s="1136">
        <v>0</v>
      </c>
      <c r="G263" s="1136">
        <v>0</v>
      </c>
      <c r="H263" s="1119"/>
      <c r="I263" s="1119"/>
      <c r="J263" s="1119"/>
      <c r="K263" s="1119"/>
    </row>
    <row r="264" spans="1:11" ht="14.1" customHeight="1" x14ac:dyDescent="0.25">
      <c r="A264" s="1119"/>
      <c r="B264" s="1119"/>
      <c r="C264" s="1135" t="s">
        <v>1048</v>
      </c>
      <c r="D264" s="1136">
        <v>0</v>
      </c>
      <c r="E264" s="1136">
        <v>0</v>
      </c>
      <c r="F264" s="1136">
        <v>0</v>
      </c>
      <c r="G264" s="1136">
        <v>0</v>
      </c>
      <c r="H264" s="1119"/>
      <c r="I264" s="1119"/>
      <c r="J264" s="1119"/>
      <c r="K264" s="1119"/>
    </row>
    <row r="265" spans="1:11" ht="14.1" customHeight="1" x14ac:dyDescent="0.25">
      <c r="A265" s="1119"/>
      <c r="B265" s="1119"/>
      <c r="C265" s="1135" t="s">
        <v>1049</v>
      </c>
      <c r="D265" s="1136">
        <v>0</v>
      </c>
      <c r="E265" s="1136">
        <v>0</v>
      </c>
      <c r="F265" s="1136">
        <v>0</v>
      </c>
      <c r="G265" s="1136">
        <v>0</v>
      </c>
      <c r="H265" s="1119"/>
      <c r="I265" s="1119"/>
      <c r="J265" s="1119"/>
      <c r="K265" s="1119"/>
    </row>
    <row r="266" spans="1:11" ht="14.1" customHeight="1" x14ac:dyDescent="0.25">
      <c r="A266" s="1119"/>
      <c r="B266" s="1119"/>
      <c r="C266" s="1135" t="s">
        <v>1050</v>
      </c>
      <c r="D266" s="1136">
        <v>0</v>
      </c>
      <c r="E266" s="1136">
        <v>0</v>
      </c>
      <c r="F266" s="1136">
        <v>0</v>
      </c>
      <c r="G266" s="1136">
        <v>0</v>
      </c>
      <c r="H266" s="1119"/>
      <c r="I266" s="1119"/>
      <c r="J266" s="1119"/>
      <c r="K266" s="1119"/>
    </row>
    <row r="267" spans="1:11" ht="14.1" customHeight="1" x14ac:dyDescent="0.25">
      <c r="A267" s="1119"/>
      <c r="B267" s="1119"/>
      <c r="C267" s="1135" t="s">
        <v>1048</v>
      </c>
      <c r="D267" s="1136">
        <v>0</v>
      </c>
      <c r="E267" s="1136">
        <v>0</v>
      </c>
      <c r="F267" s="1136">
        <v>0</v>
      </c>
      <c r="G267" s="1136">
        <v>0</v>
      </c>
      <c r="H267" s="1119"/>
      <c r="I267" s="1119"/>
      <c r="J267" s="1119"/>
      <c r="K267" s="1119"/>
    </row>
    <row r="268" spans="1:11" ht="14.1" customHeight="1" x14ac:dyDescent="0.25">
      <c r="A268" s="1119"/>
      <c r="B268" s="1119"/>
      <c r="C268" s="1135" t="s">
        <v>1049</v>
      </c>
      <c r="D268" s="1136">
        <v>0</v>
      </c>
      <c r="E268" s="1136">
        <v>0</v>
      </c>
      <c r="F268" s="1136">
        <v>0</v>
      </c>
      <c r="G268" s="1136">
        <v>0</v>
      </c>
      <c r="H268" s="1119"/>
      <c r="I268" s="1119"/>
      <c r="J268" s="1119"/>
      <c r="K268" s="1119"/>
    </row>
    <row r="269" spans="1:11" ht="14.1" customHeight="1" x14ac:dyDescent="0.25">
      <c r="A269" s="1119"/>
      <c r="B269" s="1119"/>
      <c r="C269" s="1135" t="s">
        <v>1051</v>
      </c>
      <c r="D269" s="1136">
        <v>0</v>
      </c>
      <c r="E269" s="1136">
        <v>0</v>
      </c>
      <c r="F269" s="1136">
        <v>0</v>
      </c>
      <c r="G269" s="1136">
        <v>0</v>
      </c>
      <c r="H269" s="1119"/>
      <c r="I269" s="1119"/>
      <c r="J269" s="1119"/>
      <c r="K269" s="1119"/>
    </row>
    <row r="270" spans="1:11" ht="14.1" customHeight="1" x14ac:dyDescent="0.25">
      <c r="A270" s="1119"/>
      <c r="B270" s="1119"/>
      <c r="C270" s="1135" t="s">
        <v>1048</v>
      </c>
      <c r="D270" s="1136">
        <v>0</v>
      </c>
      <c r="E270" s="1136">
        <v>0</v>
      </c>
      <c r="F270" s="1136">
        <v>0</v>
      </c>
      <c r="G270" s="1136">
        <v>0</v>
      </c>
      <c r="H270" s="1119"/>
      <c r="I270" s="1119"/>
      <c r="J270" s="1119"/>
      <c r="K270" s="1119"/>
    </row>
    <row r="271" spans="1:11" ht="14.1" customHeight="1" x14ac:dyDescent="0.25">
      <c r="A271" s="1119"/>
      <c r="B271" s="1119"/>
      <c r="C271" s="1135" t="s">
        <v>1049</v>
      </c>
      <c r="D271" s="1136">
        <v>0</v>
      </c>
      <c r="E271" s="1136">
        <v>0</v>
      </c>
      <c r="F271" s="1136">
        <v>0</v>
      </c>
      <c r="G271" s="1136">
        <v>0</v>
      </c>
      <c r="H271" s="1119"/>
      <c r="I271" s="1119"/>
      <c r="J271" s="1119"/>
      <c r="K271" s="1119"/>
    </row>
    <row r="272" spans="1:11" ht="14.1" customHeight="1" x14ac:dyDescent="0.25">
      <c r="A272" s="1119"/>
      <c r="B272" s="1119"/>
      <c r="C272" s="1135" t="s">
        <v>1052</v>
      </c>
      <c r="D272" s="1136">
        <v>0</v>
      </c>
      <c r="E272" s="1136">
        <v>0</v>
      </c>
      <c r="F272" s="1136">
        <v>0</v>
      </c>
      <c r="G272" s="1136">
        <v>0</v>
      </c>
      <c r="H272" s="1119"/>
      <c r="I272" s="1119"/>
      <c r="J272" s="1119"/>
      <c r="K272" s="1119"/>
    </row>
    <row r="273" spans="1:11" ht="14.1" customHeight="1" x14ac:dyDescent="0.25">
      <c r="A273" s="1119"/>
      <c r="B273" s="1119"/>
      <c r="C273" s="1135" t="s">
        <v>1048</v>
      </c>
      <c r="D273" s="1136">
        <v>0</v>
      </c>
      <c r="E273" s="1136">
        <v>0</v>
      </c>
      <c r="F273" s="1136">
        <v>0</v>
      </c>
      <c r="G273" s="1136">
        <v>0</v>
      </c>
      <c r="H273" s="1119"/>
      <c r="I273" s="1119"/>
      <c r="J273" s="1119"/>
      <c r="K273" s="1119"/>
    </row>
    <row r="274" spans="1:11" ht="14.1" customHeight="1" x14ac:dyDescent="0.25">
      <c r="A274" s="1119"/>
      <c r="B274" s="1119"/>
      <c r="C274" s="1135" t="s">
        <v>1049</v>
      </c>
      <c r="D274" s="1136">
        <v>0</v>
      </c>
      <c r="E274" s="1136">
        <v>0</v>
      </c>
      <c r="F274" s="1136">
        <v>0</v>
      </c>
      <c r="G274" s="1136">
        <v>0</v>
      </c>
      <c r="H274" s="1119"/>
      <c r="I274" s="1119"/>
      <c r="J274" s="1119"/>
      <c r="K274" s="1119"/>
    </row>
    <row r="275" spans="1:11" ht="14.1" customHeight="1" x14ac:dyDescent="0.25">
      <c r="A275" s="1119"/>
      <c r="B275" s="1119"/>
      <c r="C275" s="1135" t="s">
        <v>1053</v>
      </c>
      <c r="D275" s="1136">
        <v>0</v>
      </c>
      <c r="E275" s="1136">
        <v>0</v>
      </c>
      <c r="F275" s="1136">
        <v>0</v>
      </c>
      <c r="G275" s="1136">
        <v>0</v>
      </c>
      <c r="H275" s="1119"/>
      <c r="I275" s="1119"/>
      <c r="J275" s="1119"/>
      <c r="K275" s="1119"/>
    </row>
    <row r="276" spans="1:11" ht="14.1" customHeight="1" x14ac:dyDescent="0.25">
      <c r="A276" s="1119"/>
      <c r="B276" s="1119"/>
      <c r="C276" s="1135" t="s">
        <v>1048</v>
      </c>
      <c r="D276" s="1136">
        <v>0</v>
      </c>
      <c r="E276" s="1136">
        <v>0</v>
      </c>
      <c r="F276" s="1136">
        <v>0</v>
      </c>
      <c r="G276" s="1136">
        <v>0</v>
      </c>
      <c r="H276" s="1119"/>
      <c r="I276" s="1119"/>
      <c r="J276" s="1119"/>
      <c r="K276" s="1119"/>
    </row>
    <row r="277" spans="1:11" ht="14.1" customHeight="1" x14ac:dyDescent="0.25">
      <c r="A277" s="1119"/>
      <c r="B277" s="1119"/>
      <c r="C277" s="1135" t="s">
        <v>1049</v>
      </c>
      <c r="D277" s="1136">
        <v>0</v>
      </c>
      <c r="E277" s="1136">
        <v>0</v>
      </c>
      <c r="F277" s="1136">
        <v>0</v>
      </c>
      <c r="G277" s="1136">
        <v>0</v>
      </c>
      <c r="H277" s="1119"/>
      <c r="I277" s="1119"/>
      <c r="J277" s="1119"/>
      <c r="K277" s="1119"/>
    </row>
    <row r="278" spans="1:11" ht="14.1" customHeight="1" x14ac:dyDescent="0.25">
      <c r="A278" s="1119"/>
      <c r="B278" s="1119"/>
      <c r="C278" s="1135" t="s">
        <v>1054</v>
      </c>
      <c r="D278" s="1136">
        <v>0</v>
      </c>
      <c r="E278" s="1136">
        <v>0</v>
      </c>
      <c r="F278" s="1136">
        <v>0</v>
      </c>
      <c r="G278" s="1136">
        <v>0</v>
      </c>
      <c r="H278" s="1119"/>
      <c r="I278" s="1119"/>
      <c r="J278" s="1119"/>
      <c r="K278" s="1119"/>
    </row>
    <row r="279" spans="1:11" ht="14.1" customHeight="1" x14ac:dyDescent="0.25">
      <c r="A279" s="1119"/>
      <c r="B279" s="1119"/>
      <c r="C279" s="1135" t="s">
        <v>1048</v>
      </c>
      <c r="D279" s="1136">
        <v>0</v>
      </c>
      <c r="E279" s="1136">
        <v>0</v>
      </c>
      <c r="F279" s="1136">
        <v>0</v>
      </c>
      <c r="G279" s="1136">
        <v>0</v>
      </c>
      <c r="H279" s="1119"/>
      <c r="I279" s="1119"/>
      <c r="J279" s="1119"/>
      <c r="K279" s="1119"/>
    </row>
    <row r="280" spans="1:11" ht="14.1" customHeight="1" x14ac:dyDescent="0.25">
      <c r="A280" s="1119"/>
      <c r="B280" s="1119"/>
      <c r="C280" s="1135" t="s">
        <v>1049</v>
      </c>
      <c r="D280" s="1136">
        <v>0</v>
      </c>
      <c r="E280" s="1136">
        <v>0</v>
      </c>
      <c r="F280" s="1136">
        <v>0</v>
      </c>
      <c r="G280" s="1136">
        <v>0</v>
      </c>
      <c r="H280" s="1119"/>
      <c r="I280" s="1119"/>
      <c r="J280" s="1119"/>
      <c r="K280" s="1119"/>
    </row>
    <row r="281" spans="1:11" ht="14.1" customHeight="1" x14ac:dyDescent="0.25">
      <c r="A281" s="1119"/>
      <c r="B281" s="1119"/>
      <c r="C281" s="1135" t="s">
        <v>1055</v>
      </c>
      <c r="D281" s="1136">
        <v>0</v>
      </c>
      <c r="E281" s="1136">
        <v>0</v>
      </c>
      <c r="F281" s="1136">
        <v>0</v>
      </c>
      <c r="G281" s="1136">
        <v>0</v>
      </c>
      <c r="H281" s="1119"/>
      <c r="I281" s="1119"/>
      <c r="J281" s="1119"/>
      <c r="K281" s="1119"/>
    </row>
    <row r="282" spans="1:11" ht="14.1" customHeight="1" x14ac:dyDescent="0.25">
      <c r="A282" s="1119"/>
      <c r="B282" s="1119"/>
      <c r="C282" s="1135" t="s">
        <v>1048</v>
      </c>
      <c r="D282" s="1136">
        <v>0</v>
      </c>
      <c r="E282" s="1136">
        <v>0</v>
      </c>
      <c r="F282" s="1136">
        <v>0</v>
      </c>
      <c r="G282" s="1136">
        <v>0</v>
      </c>
      <c r="H282" s="1119"/>
      <c r="I282" s="1119"/>
      <c r="J282" s="1119"/>
      <c r="K282" s="1119"/>
    </row>
    <row r="283" spans="1:11" ht="14.1" customHeight="1" x14ac:dyDescent="0.25">
      <c r="A283" s="1119"/>
      <c r="B283" s="1119"/>
      <c r="C283" s="1135" t="s">
        <v>1049</v>
      </c>
      <c r="D283" s="1136">
        <v>0</v>
      </c>
      <c r="E283" s="1136">
        <v>0</v>
      </c>
      <c r="F283" s="1136">
        <v>0</v>
      </c>
      <c r="G283" s="1136">
        <v>0</v>
      </c>
      <c r="H283" s="1119"/>
      <c r="I283" s="1119"/>
      <c r="J283" s="1119"/>
      <c r="K283" s="1119"/>
    </row>
    <row r="284" spans="1:11" ht="14.1" customHeight="1" x14ac:dyDescent="0.25">
      <c r="A284" s="1119"/>
      <c r="B284" s="1119"/>
      <c r="C284" s="1135" t="s">
        <v>1056</v>
      </c>
      <c r="D284" s="1136">
        <v>0</v>
      </c>
      <c r="E284" s="1136">
        <v>0</v>
      </c>
      <c r="F284" s="1136">
        <v>0</v>
      </c>
      <c r="G284" s="1136">
        <v>0</v>
      </c>
      <c r="H284" s="1119"/>
      <c r="I284" s="1119"/>
      <c r="J284" s="1119"/>
      <c r="K284" s="1119"/>
    </row>
    <row r="285" spans="1:11" ht="14.1" customHeight="1" x14ac:dyDescent="0.25">
      <c r="A285" s="1119"/>
      <c r="B285" s="1119"/>
      <c r="C285" s="1135" t="s">
        <v>1048</v>
      </c>
      <c r="D285" s="1136">
        <v>0</v>
      </c>
      <c r="E285" s="1136">
        <v>0</v>
      </c>
      <c r="F285" s="1136">
        <v>0</v>
      </c>
      <c r="G285" s="1136">
        <v>0</v>
      </c>
      <c r="H285" s="1119"/>
      <c r="I285" s="1119"/>
      <c r="J285" s="1119"/>
      <c r="K285" s="1119"/>
    </row>
    <row r="286" spans="1:11" ht="14.1" customHeight="1" x14ac:dyDescent="0.25">
      <c r="A286" s="1119"/>
      <c r="B286" s="1119"/>
      <c r="C286" s="1135" t="s">
        <v>1057</v>
      </c>
      <c r="D286" s="1136">
        <v>0</v>
      </c>
      <c r="E286" s="1136">
        <v>0</v>
      </c>
      <c r="F286" s="1136">
        <v>0</v>
      </c>
      <c r="G286" s="1136">
        <v>0</v>
      </c>
      <c r="H286" s="1119"/>
      <c r="I286" s="1119"/>
      <c r="J286" s="1119"/>
      <c r="K286" s="1119"/>
    </row>
    <row r="287" spans="1:11" ht="14.1" customHeight="1" x14ac:dyDescent="0.25">
      <c r="A287" s="1119"/>
      <c r="B287" s="1119"/>
      <c r="C287" s="1135" t="s">
        <v>1058</v>
      </c>
      <c r="D287" s="1136">
        <v>0</v>
      </c>
      <c r="E287" s="1136">
        <v>0</v>
      </c>
      <c r="F287" s="1136">
        <v>0</v>
      </c>
      <c r="G287" s="1136">
        <v>0</v>
      </c>
      <c r="H287" s="1119"/>
      <c r="I287" s="1119"/>
      <c r="J287" s="1119"/>
      <c r="K287" s="1119"/>
    </row>
    <row r="288" spans="1:11" ht="14.1" customHeight="1" x14ac:dyDescent="0.25">
      <c r="A288" s="1119"/>
      <c r="B288" s="1119"/>
      <c r="C288" s="1135" t="s">
        <v>1059</v>
      </c>
      <c r="D288" s="1136">
        <v>0</v>
      </c>
      <c r="E288" s="1136">
        <v>0</v>
      </c>
      <c r="F288" s="1136">
        <v>0</v>
      </c>
      <c r="G288" s="1136">
        <v>0</v>
      </c>
      <c r="H288" s="1119"/>
      <c r="I288" s="1119"/>
      <c r="J288" s="1119"/>
      <c r="K288" s="1119"/>
    </row>
    <row r="289" spans="1:11" ht="14.1" customHeight="1" x14ac:dyDescent="0.25">
      <c r="A289" s="1119"/>
      <c r="B289" s="1119"/>
      <c r="C289" s="1135" t="s">
        <v>1060</v>
      </c>
      <c r="D289" s="1136">
        <v>0</v>
      </c>
      <c r="E289" s="1136">
        <v>0</v>
      </c>
      <c r="F289" s="1136">
        <v>0</v>
      </c>
      <c r="G289" s="1136">
        <v>0</v>
      </c>
      <c r="H289" s="1119"/>
      <c r="I289" s="1119"/>
      <c r="J289" s="1119"/>
      <c r="K289" s="1119"/>
    </row>
    <row r="290" spans="1:11" ht="14.1" customHeight="1" x14ac:dyDescent="0.25">
      <c r="A290" s="1119"/>
      <c r="B290" s="1119"/>
      <c r="C290" s="1135" t="s">
        <v>1061</v>
      </c>
      <c r="D290" s="1136">
        <v>0</v>
      </c>
      <c r="E290" s="1136">
        <v>10000000</v>
      </c>
      <c r="F290" s="1136">
        <v>0</v>
      </c>
      <c r="G290" s="1136">
        <v>0</v>
      </c>
      <c r="H290" s="1119"/>
      <c r="I290" s="1119"/>
      <c r="J290" s="1119"/>
      <c r="K290" s="1119"/>
    </row>
    <row r="291" spans="1:11" ht="14.1" customHeight="1" x14ac:dyDescent="0.25">
      <c r="A291" s="1119"/>
      <c r="B291" s="1119"/>
      <c r="C291" s="1135" t="s">
        <v>1048</v>
      </c>
      <c r="D291" s="1136">
        <v>0</v>
      </c>
      <c r="E291" s="1136">
        <v>10000000</v>
      </c>
      <c r="F291" s="1136">
        <v>0</v>
      </c>
      <c r="G291" s="1136">
        <v>0</v>
      </c>
      <c r="H291" s="1119"/>
      <c r="I291" s="1119"/>
      <c r="J291" s="1119"/>
      <c r="K291" s="1119"/>
    </row>
    <row r="292" spans="1:11" ht="14.1" customHeight="1" x14ac:dyDescent="0.25">
      <c r="A292" s="1119"/>
      <c r="B292" s="1119"/>
      <c r="C292" s="1135" t="s">
        <v>1057</v>
      </c>
      <c r="D292" s="1136">
        <v>0</v>
      </c>
      <c r="E292" s="1136">
        <v>0</v>
      </c>
      <c r="F292" s="1136">
        <v>0</v>
      </c>
      <c r="G292" s="1136">
        <v>0</v>
      </c>
      <c r="H292" s="1119"/>
      <c r="I292" s="1119"/>
      <c r="J292" s="1119"/>
      <c r="K292" s="1119"/>
    </row>
    <row r="293" spans="1:11" ht="14.1" customHeight="1" x14ac:dyDescent="0.25">
      <c r="A293" s="1119"/>
      <c r="B293" s="1119"/>
      <c r="C293" s="1135" t="s">
        <v>1058</v>
      </c>
      <c r="D293" s="1136">
        <v>0</v>
      </c>
      <c r="E293" s="1136">
        <v>0</v>
      </c>
      <c r="F293" s="1136">
        <v>0</v>
      </c>
      <c r="G293" s="1136">
        <v>0</v>
      </c>
      <c r="H293" s="1119"/>
      <c r="I293" s="1119"/>
      <c r="J293" s="1119"/>
      <c r="K293" s="1119"/>
    </row>
    <row r="294" spans="1:11" ht="14.1" customHeight="1" x14ac:dyDescent="0.25">
      <c r="A294" s="1119"/>
      <c r="B294" s="1119"/>
      <c r="C294" s="1135" t="s">
        <v>1059</v>
      </c>
      <c r="D294" s="1136">
        <v>0</v>
      </c>
      <c r="E294" s="1136">
        <v>0</v>
      </c>
      <c r="F294" s="1136">
        <v>0</v>
      </c>
      <c r="G294" s="1136">
        <v>0</v>
      </c>
      <c r="H294" s="1119"/>
      <c r="I294" s="1119"/>
      <c r="J294" s="1119"/>
      <c r="K294" s="1119"/>
    </row>
    <row r="295" spans="1:11" ht="14.1" customHeight="1" x14ac:dyDescent="0.25">
      <c r="A295" s="1119"/>
      <c r="B295" s="1119"/>
      <c r="C295" s="1135" t="s">
        <v>1060</v>
      </c>
      <c r="D295" s="1136">
        <v>0</v>
      </c>
      <c r="E295" s="1136">
        <v>0</v>
      </c>
      <c r="F295" s="1136">
        <v>0</v>
      </c>
      <c r="G295" s="1136">
        <v>0</v>
      </c>
      <c r="H295" s="1119"/>
      <c r="I295" s="1119"/>
      <c r="J295" s="1119"/>
      <c r="K295" s="1119"/>
    </row>
    <row r="296" spans="1:11" ht="14.1" customHeight="1" x14ac:dyDescent="0.25">
      <c r="A296" s="1119"/>
      <c r="B296" s="1119"/>
      <c r="C296" s="1135" t="s">
        <v>1062</v>
      </c>
      <c r="D296" s="1136">
        <v>0</v>
      </c>
      <c r="E296" s="1136">
        <v>0</v>
      </c>
      <c r="F296" s="1136">
        <v>0</v>
      </c>
      <c r="G296" s="1136">
        <v>0</v>
      </c>
      <c r="H296" s="1119"/>
      <c r="I296" s="1119"/>
      <c r="J296" s="1119"/>
      <c r="K296" s="1119"/>
    </row>
    <row r="297" spans="1:11" ht="14.1" customHeight="1" x14ac:dyDescent="0.25">
      <c r="A297" s="1119"/>
      <c r="B297" s="1119"/>
      <c r="C297" s="1135" t="s">
        <v>1048</v>
      </c>
      <c r="D297" s="1136">
        <v>0</v>
      </c>
      <c r="E297" s="1136">
        <v>0</v>
      </c>
      <c r="F297" s="1136">
        <v>0</v>
      </c>
      <c r="G297" s="1136">
        <v>0</v>
      </c>
      <c r="H297" s="1119"/>
      <c r="I297" s="1119"/>
      <c r="J297" s="1119"/>
      <c r="K297" s="1119"/>
    </row>
    <row r="298" spans="1:11" ht="14.1" customHeight="1" x14ac:dyDescent="0.25">
      <c r="A298" s="1119"/>
      <c r="B298" s="1119"/>
      <c r="C298" s="1135" t="s">
        <v>1057</v>
      </c>
      <c r="D298" s="1136">
        <v>0</v>
      </c>
      <c r="E298" s="1136">
        <v>0</v>
      </c>
      <c r="F298" s="1136">
        <v>0</v>
      </c>
      <c r="G298" s="1136">
        <v>0</v>
      </c>
      <c r="H298" s="1119"/>
      <c r="I298" s="1119"/>
      <c r="J298" s="1119"/>
      <c r="K298" s="1119"/>
    </row>
    <row r="299" spans="1:11" ht="14.1" customHeight="1" x14ac:dyDescent="0.25">
      <c r="A299" s="1119"/>
      <c r="B299" s="1119"/>
      <c r="C299" s="1135" t="s">
        <v>1058</v>
      </c>
      <c r="D299" s="1136">
        <v>0</v>
      </c>
      <c r="E299" s="1136">
        <v>0</v>
      </c>
      <c r="F299" s="1136">
        <v>0</v>
      </c>
      <c r="G299" s="1136">
        <v>0</v>
      </c>
      <c r="H299" s="1119"/>
      <c r="I299" s="1119"/>
      <c r="J299" s="1119"/>
      <c r="K299" s="1119"/>
    </row>
    <row r="300" spans="1:11" ht="14.1" customHeight="1" x14ac:dyDescent="0.25">
      <c r="A300" s="1119"/>
      <c r="B300" s="1119"/>
      <c r="C300" s="1135" t="s">
        <v>1059</v>
      </c>
      <c r="D300" s="1136">
        <v>0</v>
      </c>
      <c r="E300" s="1136">
        <v>0</v>
      </c>
      <c r="F300" s="1136">
        <v>0</v>
      </c>
      <c r="G300" s="1136">
        <v>0</v>
      </c>
      <c r="H300" s="1119"/>
      <c r="I300" s="1119"/>
      <c r="J300" s="1119"/>
      <c r="K300" s="1119"/>
    </row>
    <row r="301" spans="1:11" ht="14.1" customHeight="1" x14ac:dyDescent="0.25">
      <c r="A301" s="1119"/>
      <c r="B301" s="1119"/>
      <c r="C301" s="1135" t="s">
        <v>1060</v>
      </c>
      <c r="D301" s="1136">
        <v>0</v>
      </c>
      <c r="E301" s="1136">
        <v>0</v>
      </c>
      <c r="F301" s="1136">
        <v>0</v>
      </c>
      <c r="G301" s="1136">
        <v>0</v>
      </c>
      <c r="H301" s="1119"/>
      <c r="I301" s="1119"/>
      <c r="J301" s="1119"/>
      <c r="K301" s="1119"/>
    </row>
    <row r="302" spans="1:11" ht="14.1" customHeight="1" x14ac:dyDescent="0.25">
      <c r="A302" s="1119"/>
      <c r="B302" s="1119"/>
      <c r="C302" s="1135" t="s">
        <v>1063</v>
      </c>
      <c r="D302" s="1136">
        <v>0</v>
      </c>
      <c r="E302" s="1136">
        <v>0</v>
      </c>
      <c r="F302" s="1136">
        <v>0</v>
      </c>
      <c r="G302" s="1136">
        <v>0</v>
      </c>
      <c r="H302" s="1119"/>
      <c r="I302" s="1119"/>
      <c r="J302" s="1119"/>
      <c r="K302" s="1119"/>
    </row>
    <row r="303" spans="1:11" ht="14.1" customHeight="1" x14ac:dyDescent="0.25">
      <c r="A303" s="1119"/>
      <c r="B303" s="1119"/>
      <c r="C303" s="1135" t="s">
        <v>1064</v>
      </c>
      <c r="D303" s="1136">
        <v>0</v>
      </c>
      <c r="E303" s="1136">
        <v>0</v>
      </c>
      <c r="F303" s="1136">
        <v>0</v>
      </c>
      <c r="G303" s="1136">
        <v>0</v>
      </c>
      <c r="H303" s="1119"/>
      <c r="I303" s="1119"/>
      <c r="J303" s="1119"/>
      <c r="K303" s="1119"/>
    </row>
    <row r="304" spans="1:11" ht="14.1" customHeight="1" x14ac:dyDescent="0.25">
      <c r="A304" s="1119"/>
      <c r="B304" s="1119"/>
      <c r="C304" s="1137" t="s">
        <v>572</v>
      </c>
      <c r="D304" s="1136">
        <v>0</v>
      </c>
      <c r="E304" s="1136">
        <v>10000000</v>
      </c>
      <c r="F304" s="1136">
        <v>0</v>
      </c>
      <c r="G304" s="1136">
        <v>0</v>
      </c>
      <c r="H304" s="1119"/>
      <c r="I304" s="1119"/>
      <c r="J304" s="1119"/>
      <c r="K304" s="1119"/>
    </row>
    <row r="305" spans="1:11" ht="15" customHeight="1" x14ac:dyDescent="0.25">
      <c r="A305" s="1119"/>
      <c r="B305" s="1119"/>
      <c r="C305" s="1138" t="s">
        <v>1038</v>
      </c>
      <c r="D305" s="1139" t="s">
        <v>1038</v>
      </c>
      <c r="E305" s="1139" t="s">
        <v>1038</v>
      </c>
      <c r="F305" s="1139" t="s">
        <v>1038</v>
      </c>
      <c r="G305" s="1139" t="s">
        <v>1038</v>
      </c>
      <c r="H305" s="1119"/>
      <c r="I305" s="1119"/>
      <c r="J305" s="1119"/>
      <c r="K305" s="1119"/>
    </row>
    <row r="306" spans="1:11" ht="15" customHeight="1" x14ac:dyDescent="0.25">
      <c r="A306" s="1119"/>
      <c r="B306" s="1119"/>
      <c r="C306" s="1122" t="s">
        <v>1154</v>
      </c>
      <c r="D306" s="1140">
        <v>0</v>
      </c>
      <c r="E306" s="1140">
        <v>262000000</v>
      </c>
      <c r="F306" s="1140">
        <v>240000000</v>
      </c>
      <c r="G306" s="1140">
        <v>241000000</v>
      </c>
      <c r="H306" s="1119"/>
      <c r="I306" s="1119"/>
      <c r="J306" s="1119"/>
      <c r="K306" s="1119"/>
    </row>
    <row r="307" spans="1:11" ht="15" customHeight="1" x14ac:dyDescent="0.25">
      <c r="A307" s="1119"/>
      <c r="B307" s="1119"/>
      <c r="C307" s="1123" t="s">
        <v>1047</v>
      </c>
      <c r="D307" s="1141">
        <v>0</v>
      </c>
      <c r="E307" s="1141">
        <v>177500000</v>
      </c>
      <c r="F307" s="1141">
        <v>177500000</v>
      </c>
      <c r="G307" s="1141">
        <v>177500000</v>
      </c>
      <c r="H307" s="1119"/>
      <c r="I307" s="1119"/>
      <c r="J307" s="1119"/>
      <c r="K307" s="1119"/>
    </row>
    <row r="308" spans="1:11" ht="15" customHeight="1" x14ac:dyDescent="0.25">
      <c r="A308" s="1119"/>
      <c r="B308" s="1119"/>
      <c r="C308" s="1123" t="s">
        <v>1048</v>
      </c>
      <c r="D308" s="1141">
        <v>0</v>
      </c>
      <c r="E308" s="1141">
        <v>177500000</v>
      </c>
      <c r="F308" s="1141">
        <v>177500000</v>
      </c>
      <c r="G308" s="1141">
        <v>177500000</v>
      </c>
      <c r="H308" s="1119"/>
      <c r="I308" s="1119"/>
      <c r="J308" s="1119"/>
      <c r="K308" s="1119"/>
    </row>
    <row r="309" spans="1:11" ht="15" customHeight="1" x14ac:dyDescent="0.25">
      <c r="A309" s="1119"/>
      <c r="B309" s="1119"/>
      <c r="C309" s="1123" t="s">
        <v>1049</v>
      </c>
      <c r="D309" s="1141">
        <v>0</v>
      </c>
      <c r="E309" s="1141">
        <v>0</v>
      </c>
      <c r="F309" s="1141">
        <v>0</v>
      </c>
      <c r="G309" s="1141">
        <v>0</v>
      </c>
      <c r="H309" s="1119"/>
      <c r="I309" s="1119"/>
      <c r="J309" s="1119"/>
      <c r="K309" s="1119"/>
    </row>
    <row r="310" spans="1:11" ht="15" customHeight="1" x14ac:dyDescent="0.25">
      <c r="A310" s="1119"/>
      <c r="B310" s="1119"/>
      <c r="C310" s="1123" t="s">
        <v>1050</v>
      </c>
      <c r="D310" s="1141">
        <v>0</v>
      </c>
      <c r="E310" s="1141">
        <v>22000000</v>
      </c>
      <c r="F310" s="1141">
        <v>22000000</v>
      </c>
      <c r="G310" s="1141">
        <v>22000000</v>
      </c>
      <c r="H310" s="1119"/>
      <c r="I310" s="1119"/>
      <c r="J310" s="1119"/>
      <c r="K310" s="1119"/>
    </row>
    <row r="311" spans="1:11" ht="15" customHeight="1" x14ac:dyDescent="0.25">
      <c r="A311" s="1119"/>
      <c r="B311" s="1119"/>
      <c r="C311" s="1123" t="s">
        <v>1048</v>
      </c>
      <c r="D311" s="1141">
        <v>0</v>
      </c>
      <c r="E311" s="1141">
        <v>22000000</v>
      </c>
      <c r="F311" s="1141">
        <v>22000000</v>
      </c>
      <c r="G311" s="1141">
        <v>22000000</v>
      </c>
      <c r="H311" s="1119"/>
      <c r="I311" s="1119"/>
      <c r="J311" s="1119"/>
      <c r="K311" s="1119"/>
    </row>
    <row r="312" spans="1:11" ht="15" customHeight="1" x14ac:dyDescent="0.25">
      <c r="A312" s="1119"/>
      <c r="B312" s="1119"/>
      <c r="C312" s="1123" t="s">
        <v>1049</v>
      </c>
      <c r="D312" s="1141">
        <v>0</v>
      </c>
      <c r="E312" s="1141">
        <v>0</v>
      </c>
      <c r="F312" s="1141">
        <v>0</v>
      </c>
      <c r="G312" s="1141">
        <v>0</v>
      </c>
      <c r="H312" s="1119"/>
      <c r="I312" s="1119"/>
      <c r="J312" s="1119"/>
      <c r="K312" s="1119"/>
    </row>
    <row r="313" spans="1:11" ht="15" customHeight="1" x14ac:dyDescent="0.25">
      <c r="A313" s="1119"/>
      <c r="B313" s="1119"/>
      <c r="C313" s="1123" t="s">
        <v>1051</v>
      </c>
      <c r="D313" s="1141">
        <v>0</v>
      </c>
      <c r="E313" s="1141">
        <v>47500000</v>
      </c>
      <c r="F313" s="1141">
        <v>35500000</v>
      </c>
      <c r="G313" s="1141">
        <v>36500000</v>
      </c>
      <c r="H313" s="1119"/>
      <c r="I313" s="1119"/>
      <c r="J313" s="1119"/>
      <c r="K313" s="1119"/>
    </row>
    <row r="314" spans="1:11" ht="15" customHeight="1" x14ac:dyDescent="0.25">
      <c r="A314" s="1119"/>
      <c r="B314" s="1119"/>
      <c r="C314" s="1123" t="s">
        <v>1048</v>
      </c>
      <c r="D314" s="1141">
        <v>0</v>
      </c>
      <c r="E314" s="1141">
        <v>47500000</v>
      </c>
      <c r="F314" s="1141">
        <v>35500000</v>
      </c>
      <c r="G314" s="1141">
        <v>36500000</v>
      </c>
      <c r="H314" s="1119"/>
      <c r="I314" s="1119"/>
      <c r="J314" s="1119"/>
      <c r="K314" s="1119"/>
    </row>
    <row r="315" spans="1:11" ht="15" customHeight="1" x14ac:dyDescent="0.25">
      <c r="A315" s="1119"/>
      <c r="B315" s="1119"/>
      <c r="C315" s="1123" t="s">
        <v>1049</v>
      </c>
      <c r="D315" s="1141">
        <v>0</v>
      </c>
      <c r="E315" s="1141">
        <v>0</v>
      </c>
      <c r="F315" s="1141">
        <v>0</v>
      </c>
      <c r="G315" s="1141">
        <v>0</v>
      </c>
      <c r="H315" s="1119"/>
      <c r="I315" s="1119"/>
      <c r="J315" s="1119"/>
      <c r="K315" s="1119"/>
    </row>
    <row r="316" spans="1:11" ht="15" customHeight="1" x14ac:dyDescent="0.25">
      <c r="A316" s="1119"/>
      <c r="B316" s="1119"/>
      <c r="C316" s="1123" t="s">
        <v>1052</v>
      </c>
      <c r="D316" s="1141">
        <v>0</v>
      </c>
      <c r="E316" s="1141">
        <v>0</v>
      </c>
      <c r="F316" s="1141">
        <v>0</v>
      </c>
      <c r="G316" s="1141">
        <v>0</v>
      </c>
      <c r="H316" s="1119"/>
      <c r="I316" s="1119"/>
      <c r="J316" s="1119"/>
      <c r="K316" s="1119"/>
    </row>
    <row r="317" spans="1:11" ht="15" customHeight="1" x14ac:dyDescent="0.25">
      <c r="A317" s="1119"/>
      <c r="B317" s="1119"/>
      <c r="C317" s="1123" t="s">
        <v>1048</v>
      </c>
      <c r="D317" s="1141">
        <v>0</v>
      </c>
      <c r="E317" s="1141">
        <v>0</v>
      </c>
      <c r="F317" s="1141">
        <v>0</v>
      </c>
      <c r="G317" s="1141">
        <v>0</v>
      </c>
      <c r="H317" s="1119"/>
      <c r="I317" s="1119"/>
      <c r="J317" s="1119"/>
      <c r="K317" s="1119"/>
    </row>
    <row r="318" spans="1:11" ht="15" customHeight="1" x14ac:dyDescent="0.25">
      <c r="A318" s="1119"/>
      <c r="B318" s="1119"/>
      <c r="C318" s="1123" t="s">
        <v>1049</v>
      </c>
      <c r="D318" s="1141">
        <v>0</v>
      </c>
      <c r="E318" s="1141">
        <v>0</v>
      </c>
      <c r="F318" s="1141">
        <v>0</v>
      </c>
      <c r="G318" s="1141">
        <v>0</v>
      </c>
      <c r="H318" s="1119"/>
      <c r="I318" s="1119"/>
      <c r="J318" s="1119"/>
      <c r="K318" s="1119"/>
    </row>
    <row r="319" spans="1:11" ht="20.100000000000001" customHeight="1" x14ac:dyDescent="0.25">
      <c r="A319" s="1119"/>
      <c r="B319" s="1119"/>
      <c r="C319" s="1123" t="s">
        <v>1155</v>
      </c>
      <c r="D319" s="1142">
        <v>0</v>
      </c>
      <c r="E319" s="1142">
        <v>0</v>
      </c>
      <c r="F319" s="1142">
        <v>0</v>
      </c>
      <c r="G319" s="1142">
        <v>0</v>
      </c>
      <c r="H319" s="1119"/>
      <c r="I319" s="1119"/>
      <c r="J319" s="1119"/>
      <c r="K319" s="1119"/>
    </row>
    <row r="320" spans="1:11" ht="15" customHeight="1" x14ac:dyDescent="0.25">
      <c r="A320" s="1119"/>
      <c r="B320" s="1119"/>
      <c r="C320" s="1123" t="s">
        <v>1048</v>
      </c>
      <c r="D320" s="1141">
        <v>0</v>
      </c>
      <c r="E320" s="1141">
        <v>0</v>
      </c>
      <c r="F320" s="1141">
        <v>0</v>
      </c>
      <c r="G320" s="1141">
        <v>0</v>
      </c>
      <c r="H320" s="1119"/>
      <c r="I320" s="1119"/>
      <c r="J320" s="1119"/>
      <c r="K320" s="1119"/>
    </row>
    <row r="321" spans="1:11" ht="15" customHeight="1" x14ac:dyDescent="0.25">
      <c r="A321" s="1119"/>
      <c r="B321" s="1119"/>
      <c r="C321" s="1123" t="s">
        <v>1049</v>
      </c>
      <c r="D321" s="1141">
        <v>0</v>
      </c>
      <c r="E321" s="1141">
        <v>0</v>
      </c>
      <c r="F321" s="1141">
        <v>0</v>
      </c>
      <c r="G321" s="1141">
        <v>0</v>
      </c>
      <c r="H321" s="1119"/>
      <c r="I321" s="1119"/>
      <c r="J321" s="1119"/>
      <c r="K321" s="1119"/>
    </row>
    <row r="322" spans="1:11" ht="15" customHeight="1" x14ac:dyDescent="0.25">
      <c r="A322" s="1119"/>
      <c r="B322" s="1119"/>
      <c r="C322" s="1123" t="s">
        <v>1054</v>
      </c>
      <c r="D322" s="1141">
        <v>0</v>
      </c>
      <c r="E322" s="1141">
        <v>1000000</v>
      </c>
      <c r="F322" s="1141">
        <v>1000000</v>
      </c>
      <c r="G322" s="1141">
        <v>1000000</v>
      </c>
      <c r="H322" s="1119"/>
      <c r="I322" s="1119"/>
      <c r="J322" s="1119"/>
      <c r="K322" s="1119"/>
    </row>
    <row r="323" spans="1:11" ht="15" customHeight="1" x14ac:dyDescent="0.25">
      <c r="A323" s="1119"/>
      <c r="B323" s="1119"/>
      <c r="C323" s="1123" t="s">
        <v>1048</v>
      </c>
      <c r="D323" s="1141">
        <v>0</v>
      </c>
      <c r="E323" s="1141">
        <v>1000000</v>
      </c>
      <c r="F323" s="1141">
        <v>1000000</v>
      </c>
      <c r="G323" s="1141">
        <v>1000000</v>
      </c>
      <c r="H323" s="1119"/>
      <c r="I323" s="1119"/>
      <c r="J323" s="1119"/>
      <c r="K323" s="1119"/>
    </row>
    <row r="324" spans="1:11" ht="15" customHeight="1" x14ac:dyDescent="0.25">
      <c r="A324" s="1119"/>
      <c r="B324" s="1119"/>
      <c r="C324" s="1123" t="s">
        <v>1049</v>
      </c>
      <c r="D324" s="1141">
        <v>0</v>
      </c>
      <c r="E324" s="1141">
        <v>0</v>
      </c>
      <c r="F324" s="1141">
        <v>0</v>
      </c>
      <c r="G324" s="1141">
        <v>0</v>
      </c>
      <c r="H324" s="1119"/>
      <c r="I324" s="1119"/>
      <c r="J324" s="1119"/>
      <c r="K324" s="1119"/>
    </row>
    <row r="325" spans="1:11" ht="15" customHeight="1" x14ac:dyDescent="0.25">
      <c r="A325" s="1119"/>
      <c r="B325" s="1119"/>
      <c r="C325" s="1123" t="s">
        <v>1055</v>
      </c>
      <c r="D325" s="1141">
        <v>0</v>
      </c>
      <c r="E325" s="1141">
        <v>0</v>
      </c>
      <c r="F325" s="1141">
        <v>0</v>
      </c>
      <c r="G325" s="1141">
        <v>0</v>
      </c>
      <c r="H325" s="1119"/>
      <c r="I325" s="1119"/>
      <c r="J325" s="1119"/>
      <c r="K325" s="1119"/>
    </row>
    <row r="326" spans="1:11" ht="15" customHeight="1" x14ac:dyDescent="0.25">
      <c r="A326" s="1119"/>
      <c r="B326" s="1119"/>
      <c r="C326" s="1123" t="s">
        <v>1048</v>
      </c>
      <c r="D326" s="1141">
        <v>0</v>
      </c>
      <c r="E326" s="1141">
        <v>0</v>
      </c>
      <c r="F326" s="1141">
        <v>0</v>
      </c>
      <c r="G326" s="1141">
        <v>0</v>
      </c>
      <c r="H326" s="1119"/>
      <c r="I326" s="1119"/>
      <c r="J326" s="1119"/>
      <c r="K326" s="1119"/>
    </row>
    <row r="327" spans="1:11" ht="15" customHeight="1" x14ac:dyDescent="0.25">
      <c r="A327" s="1119"/>
      <c r="B327" s="1119"/>
      <c r="C327" s="1123" t="s">
        <v>1049</v>
      </c>
      <c r="D327" s="1141">
        <v>0</v>
      </c>
      <c r="E327" s="1141">
        <v>0</v>
      </c>
      <c r="F327" s="1141">
        <v>0</v>
      </c>
      <c r="G327" s="1141">
        <v>0</v>
      </c>
      <c r="H327" s="1119"/>
      <c r="I327" s="1119"/>
      <c r="J327" s="1119"/>
      <c r="K327" s="1119"/>
    </row>
    <row r="328" spans="1:11" ht="15" customHeight="1" x14ac:dyDescent="0.25">
      <c r="A328" s="1119"/>
      <c r="B328" s="1119"/>
      <c r="C328" s="1123" t="s">
        <v>1056</v>
      </c>
      <c r="D328" s="1141">
        <v>0</v>
      </c>
      <c r="E328" s="1141">
        <v>0</v>
      </c>
      <c r="F328" s="1141">
        <v>0</v>
      </c>
      <c r="G328" s="1141">
        <v>0</v>
      </c>
      <c r="H328" s="1119"/>
      <c r="I328" s="1119"/>
      <c r="J328" s="1119"/>
      <c r="K328" s="1119"/>
    </row>
    <row r="329" spans="1:11" ht="15" customHeight="1" x14ac:dyDescent="0.25">
      <c r="A329" s="1119"/>
      <c r="B329" s="1119"/>
      <c r="C329" s="1123" t="s">
        <v>1048</v>
      </c>
      <c r="D329" s="1141">
        <v>0</v>
      </c>
      <c r="E329" s="1141">
        <v>0</v>
      </c>
      <c r="F329" s="1141">
        <v>0</v>
      </c>
      <c r="G329" s="1141">
        <v>0</v>
      </c>
      <c r="H329" s="1119"/>
      <c r="I329" s="1119"/>
      <c r="J329" s="1119"/>
      <c r="K329" s="1119"/>
    </row>
    <row r="330" spans="1:11" ht="15" customHeight="1" x14ac:dyDescent="0.25">
      <c r="A330" s="1119"/>
      <c r="B330" s="1119"/>
      <c r="C330" s="1123" t="s">
        <v>1057</v>
      </c>
      <c r="D330" s="1141">
        <v>0</v>
      </c>
      <c r="E330" s="1141">
        <v>0</v>
      </c>
      <c r="F330" s="1141">
        <v>0</v>
      </c>
      <c r="G330" s="1141">
        <v>0</v>
      </c>
      <c r="H330" s="1119"/>
      <c r="I330" s="1119"/>
      <c r="J330" s="1119"/>
      <c r="K330" s="1119"/>
    </row>
    <row r="331" spans="1:11" ht="15" customHeight="1" x14ac:dyDescent="0.25">
      <c r="A331" s="1119"/>
      <c r="B331" s="1119"/>
      <c r="C331" s="1123" t="s">
        <v>1058</v>
      </c>
      <c r="D331" s="1141">
        <v>0</v>
      </c>
      <c r="E331" s="1141">
        <v>0</v>
      </c>
      <c r="F331" s="1141">
        <v>0</v>
      </c>
      <c r="G331" s="1141">
        <v>0</v>
      </c>
      <c r="H331" s="1119"/>
      <c r="I331" s="1119"/>
      <c r="J331" s="1119"/>
      <c r="K331" s="1119"/>
    </row>
    <row r="332" spans="1:11" ht="15" customHeight="1" x14ac:dyDescent="0.25">
      <c r="A332" s="1119"/>
      <c r="B332" s="1119"/>
      <c r="C332" s="1123" t="s">
        <v>1059</v>
      </c>
      <c r="D332" s="1141">
        <v>0</v>
      </c>
      <c r="E332" s="1141">
        <v>0</v>
      </c>
      <c r="F332" s="1141">
        <v>0</v>
      </c>
      <c r="G332" s="1141">
        <v>0</v>
      </c>
      <c r="H332" s="1119"/>
      <c r="I332" s="1119"/>
      <c r="J332" s="1119"/>
      <c r="K332" s="1119"/>
    </row>
    <row r="333" spans="1:11" ht="15" customHeight="1" x14ac:dyDescent="0.25">
      <c r="A333" s="1119"/>
      <c r="B333" s="1119"/>
      <c r="C333" s="1123" t="s">
        <v>1060</v>
      </c>
      <c r="D333" s="1141">
        <v>0</v>
      </c>
      <c r="E333" s="1141">
        <v>0</v>
      </c>
      <c r="F333" s="1141">
        <v>0</v>
      </c>
      <c r="G333" s="1141">
        <v>0</v>
      </c>
      <c r="H333" s="1119"/>
      <c r="I333" s="1119"/>
      <c r="J333" s="1119"/>
      <c r="K333" s="1119"/>
    </row>
    <row r="334" spans="1:11" ht="15" customHeight="1" x14ac:dyDescent="0.25">
      <c r="A334" s="1119"/>
      <c r="B334" s="1119"/>
      <c r="C334" s="1123" t="s">
        <v>1061</v>
      </c>
      <c r="D334" s="1141">
        <v>0</v>
      </c>
      <c r="E334" s="1141">
        <v>14000000</v>
      </c>
      <c r="F334" s="1141">
        <v>4000000</v>
      </c>
      <c r="G334" s="1141">
        <v>4000000</v>
      </c>
      <c r="H334" s="1119"/>
      <c r="I334" s="1119"/>
      <c r="J334" s="1119"/>
      <c r="K334" s="1119"/>
    </row>
    <row r="335" spans="1:11" ht="15" customHeight="1" x14ac:dyDescent="0.25">
      <c r="A335" s="1119"/>
      <c r="B335" s="1119"/>
      <c r="C335" s="1123" t="s">
        <v>1048</v>
      </c>
      <c r="D335" s="1141">
        <v>0</v>
      </c>
      <c r="E335" s="1141">
        <v>14000000</v>
      </c>
      <c r="F335" s="1141">
        <v>4000000</v>
      </c>
      <c r="G335" s="1141">
        <v>4000000</v>
      </c>
      <c r="H335" s="1119"/>
      <c r="I335" s="1119"/>
      <c r="J335" s="1119"/>
      <c r="K335" s="1119"/>
    </row>
    <row r="336" spans="1:11" ht="15" customHeight="1" x14ac:dyDescent="0.25">
      <c r="A336" s="1119"/>
      <c r="B336" s="1119"/>
      <c r="C336" s="1123" t="s">
        <v>1057</v>
      </c>
      <c r="D336" s="1141">
        <v>0</v>
      </c>
      <c r="E336" s="1141">
        <v>0</v>
      </c>
      <c r="F336" s="1141">
        <v>0</v>
      </c>
      <c r="G336" s="1141">
        <v>0</v>
      </c>
      <c r="H336" s="1119"/>
      <c r="I336" s="1119"/>
      <c r="J336" s="1119"/>
      <c r="K336" s="1119"/>
    </row>
    <row r="337" spans="1:11" ht="15" customHeight="1" x14ac:dyDescent="0.25">
      <c r="A337" s="1119"/>
      <c r="B337" s="1119"/>
      <c r="C337" s="1123" t="s">
        <v>1058</v>
      </c>
      <c r="D337" s="1141">
        <v>0</v>
      </c>
      <c r="E337" s="1141">
        <v>0</v>
      </c>
      <c r="F337" s="1141">
        <v>0</v>
      </c>
      <c r="G337" s="1141">
        <v>0</v>
      </c>
      <c r="H337" s="1119"/>
      <c r="I337" s="1119"/>
      <c r="J337" s="1119"/>
      <c r="K337" s="1119"/>
    </row>
    <row r="338" spans="1:11" ht="15" customHeight="1" x14ac:dyDescent="0.25">
      <c r="A338" s="1119"/>
      <c r="B338" s="1119"/>
      <c r="C338" s="1123" t="s">
        <v>1059</v>
      </c>
      <c r="D338" s="1141">
        <v>0</v>
      </c>
      <c r="E338" s="1141">
        <v>0</v>
      </c>
      <c r="F338" s="1141">
        <v>0</v>
      </c>
      <c r="G338" s="1141">
        <v>0</v>
      </c>
      <c r="H338" s="1119"/>
      <c r="I338" s="1119"/>
      <c r="J338" s="1119"/>
      <c r="K338" s="1119"/>
    </row>
    <row r="339" spans="1:11" ht="15" customHeight="1" x14ac:dyDescent="0.25">
      <c r="A339" s="1119"/>
      <c r="B339" s="1119"/>
      <c r="C339" s="1123" t="s">
        <v>1060</v>
      </c>
      <c r="D339" s="1141">
        <v>0</v>
      </c>
      <c r="E339" s="1141">
        <v>0</v>
      </c>
      <c r="F339" s="1141">
        <v>0</v>
      </c>
      <c r="G339" s="1141">
        <v>0</v>
      </c>
      <c r="H339" s="1119"/>
      <c r="I339" s="1119"/>
      <c r="J339" s="1119"/>
      <c r="K339" s="1119"/>
    </row>
    <row r="340" spans="1:11" ht="15" customHeight="1" x14ac:dyDescent="0.25">
      <c r="A340" s="1119"/>
      <c r="B340" s="1119"/>
      <c r="C340" s="1123" t="s">
        <v>1062</v>
      </c>
      <c r="D340" s="1141">
        <v>0</v>
      </c>
      <c r="E340" s="1141">
        <v>0</v>
      </c>
      <c r="F340" s="1141">
        <v>0</v>
      </c>
      <c r="G340" s="1141">
        <v>0</v>
      </c>
      <c r="H340" s="1119"/>
      <c r="I340" s="1119"/>
      <c r="J340" s="1119"/>
      <c r="K340" s="1119"/>
    </row>
    <row r="341" spans="1:11" ht="15" customHeight="1" x14ac:dyDescent="0.25">
      <c r="A341" s="1119"/>
      <c r="B341" s="1119"/>
      <c r="C341" s="1123" t="s">
        <v>1048</v>
      </c>
      <c r="D341" s="1141">
        <v>0</v>
      </c>
      <c r="E341" s="1141">
        <v>0</v>
      </c>
      <c r="F341" s="1141">
        <v>0</v>
      </c>
      <c r="G341" s="1141">
        <v>0</v>
      </c>
      <c r="H341" s="1119"/>
      <c r="I341" s="1119"/>
      <c r="J341" s="1119"/>
      <c r="K341" s="1119"/>
    </row>
    <row r="342" spans="1:11" ht="15" customHeight="1" x14ac:dyDescent="0.25">
      <c r="A342" s="1119"/>
      <c r="B342" s="1119"/>
      <c r="C342" s="1123" t="s">
        <v>1057</v>
      </c>
      <c r="D342" s="1141">
        <v>0</v>
      </c>
      <c r="E342" s="1141">
        <v>0</v>
      </c>
      <c r="F342" s="1141">
        <v>0</v>
      </c>
      <c r="G342" s="1141">
        <v>0</v>
      </c>
      <c r="H342" s="1119"/>
      <c r="I342" s="1119"/>
      <c r="J342" s="1119"/>
      <c r="K342" s="1119"/>
    </row>
    <row r="343" spans="1:11" ht="15" customHeight="1" x14ac:dyDescent="0.25">
      <c r="A343" s="1119"/>
      <c r="B343" s="1119"/>
      <c r="C343" s="1123" t="s">
        <v>1058</v>
      </c>
      <c r="D343" s="1141">
        <v>0</v>
      </c>
      <c r="E343" s="1141">
        <v>0</v>
      </c>
      <c r="F343" s="1141">
        <v>0</v>
      </c>
      <c r="G343" s="1141">
        <v>0</v>
      </c>
      <c r="H343" s="1119"/>
      <c r="I343" s="1119"/>
      <c r="J343" s="1119"/>
      <c r="K343" s="1119"/>
    </row>
    <row r="344" spans="1:11" ht="15" customHeight="1" x14ac:dyDescent="0.25">
      <c r="A344" s="1119"/>
      <c r="B344" s="1119"/>
      <c r="C344" s="1123" t="s">
        <v>1059</v>
      </c>
      <c r="D344" s="1141">
        <v>0</v>
      </c>
      <c r="E344" s="1141">
        <v>0</v>
      </c>
      <c r="F344" s="1141">
        <v>0</v>
      </c>
      <c r="G344" s="1141">
        <v>0</v>
      </c>
      <c r="H344" s="1119"/>
      <c r="I344" s="1119"/>
      <c r="J344" s="1119"/>
      <c r="K344" s="1119"/>
    </row>
    <row r="345" spans="1:11" ht="15" customHeight="1" x14ac:dyDescent="0.25">
      <c r="A345" s="1119"/>
      <c r="B345" s="1119"/>
      <c r="C345" s="1123" t="s">
        <v>1060</v>
      </c>
      <c r="D345" s="1141">
        <v>0</v>
      </c>
      <c r="E345" s="1141">
        <v>0</v>
      </c>
      <c r="F345" s="1141">
        <v>0</v>
      </c>
      <c r="G345" s="1141">
        <v>0</v>
      </c>
      <c r="H345" s="1119"/>
      <c r="I345" s="1119"/>
      <c r="J345" s="1119"/>
      <c r="K345" s="1119"/>
    </row>
    <row r="346" spans="1:11" ht="15" customHeight="1" x14ac:dyDescent="0.25">
      <c r="A346" s="1119"/>
      <c r="B346" s="1119"/>
      <c r="C346" s="1123" t="s">
        <v>1063</v>
      </c>
      <c r="D346" s="1141">
        <v>0</v>
      </c>
      <c r="E346" s="1141">
        <v>0</v>
      </c>
      <c r="F346" s="1141">
        <v>0</v>
      </c>
      <c r="G346" s="1141">
        <v>0</v>
      </c>
      <c r="H346" s="1119"/>
      <c r="I346" s="1119"/>
      <c r="J346" s="1119"/>
      <c r="K346" s="1119"/>
    </row>
    <row r="347" spans="1:11" ht="15" customHeight="1" x14ac:dyDescent="0.25">
      <c r="A347" s="1119"/>
      <c r="B347" s="1119"/>
      <c r="C347" s="1123" t="s">
        <v>1064</v>
      </c>
      <c r="D347" s="1141">
        <v>0</v>
      </c>
      <c r="E347" s="1141">
        <v>0</v>
      </c>
      <c r="F347" s="1141">
        <v>0</v>
      </c>
      <c r="G347" s="1141">
        <v>0</v>
      </c>
      <c r="H347" s="1119"/>
      <c r="I347" s="1119"/>
      <c r="J347" s="1119"/>
      <c r="K347" s="1119"/>
    </row>
    <row r="348" spans="1:11" ht="20.100000000000001" customHeight="1" x14ac:dyDescent="0.25">
      <c r="A348" s="1119"/>
      <c r="B348" s="1119"/>
      <c r="C348" s="1143" t="s">
        <v>1038</v>
      </c>
      <c r="D348" s="1119"/>
      <c r="E348" s="1119"/>
      <c r="F348" s="1119"/>
      <c r="G348" s="1119"/>
      <c r="H348" s="1119"/>
      <c r="I348" s="1119"/>
      <c r="J348" s="1119"/>
      <c r="K348" s="1119"/>
    </row>
  </sheetData>
  <mergeCells count="37">
    <mergeCell ref="D6:G6"/>
    <mergeCell ref="C1:G1"/>
    <mergeCell ref="C2:G2"/>
    <mergeCell ref="D3:G3"/>
    <mergeCell ref="D4:G4"/>
    <mergeCell ref="D5:G5"/>
    <mergeCell ref="C77:G77"/>
    <mergeCell ref="D7:G7"/>
    <mergeCell ref="C8:G8"/>
    <mergeCell ref="C9:G9"/>
    <mergeCell ref="D10:G10"/>
    <mergeCell ref="D14:G14"/>
    <mergeCell ref="C19:G19"/>
    <mergeCell ref="D20:G20"/>
    <mergeCell ref="D21:G21"/>
    <mergeCell ref="D22:G22"/>
    <mergeCell ref="D23:G23"/>
    <mergeCell ref="C32:G32"/>
    <mergeCell ref="D193:G193"/>
    <mergeCell ref="D78:G78"/>
    <mergeCell ref="D79:G79"/>
    <mergeCell ref="D80:G80"/>
    <mergeCell ref="D81:G81"/>
    <mergeCell ref="C90:G90"/>
    <mergeCell ref="D135:G135"/>
    <mergeCell ref="D136:G136"/>
    <mergeCell ref="D137:G137"/>
    <mergeCell ref="C146:G146"/>
    <mergeCell ref="D191:G191"/>
    <mergeCell ref="D192:G192"/>
    <mergeCell ref="C260:G260"/>
    <mergeCell ref="D194:G194"/>
    <mergeCell ref="C203:G203"/>
    <mergeCell ref="D248:G248"/>
    <mergeCell ref="D249:G249"/>
    <mergeCell ref="D250:G250"/>
    <mergeCell ref="D251:G251"/>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55CD6-C7EB-4D40-9833-04C69FC018EE}">
  <sheetPr>
    <outlinePr summaryBelow="0"/>
  </sheetPr>
  <dimension ref="A1:K186"/>
  <sheetViews>
    <sheetView topLeftCell="A176" workbookViewId="0">
      <selection activeCell="F203" sqref="F203"/>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2341</v>
      </c>
      <c r="E3" s="1243"/>
      <c r="F3" s="1243"/>
      <c r="G3" s="1243"/>
      <c r="H3" s="1094"/>
      <c r="I3" s="1094"/>
      <c r="J3" s="1094"/>
      <c r="K3" s="1094"/>
    </row>
    <row r="4" spans="1:11" ht="14.1" customHeight="1" x14ac:dyDescent="0.25">
      <c r="A4" s="1094"/>
      <c r="B4" s="1094"/>
      <c r="C4" s="1095" t="s">
        <v>984</v>
      </c>
      <c r="D4" s="1242" t="s">
        <v>2342</v>
      </c>
      <c r="E4" s="1243"/>
      <c r="F4" s="1243"/>
      <c r="G4" s="1243"/>
      <c r="H4" s="1094"/>
      <c r="I4" s="1094"/>
      <c r="J4" s="1094"/>
      <c r="K4" s="1094"/>
    </row>
    <row r="5" spans="1:11" ht="14.1" customHeight="1" x14ac:dyDescent="0.25">
      <c r="A5" s="1094"/>
      <c r="B5" s="1094"/>
      <c r="C5" s="1095" t="s">
        <v>2</v>
      </c>
      <c r="D5" s="1242" t="s">
        <v>2343</v>
      </c>
      <c r="E5" s="1243"/>
      <c r="F5" s="1243"/>
      <c r="G5" s="1243"/>
      <c r="H5" s="1094"/>
      <c r="I5" s="1094"/>
      <c r="J5" s="1094"/>
      <c r="K5" s="1094"/>
    </row>
    <row r="6" spans="1:11" ht="14.1" customHeight="1" x14ac:dyDescent="0.25">
      <c r="A6" s="1094"/>
      <c r="B6" s="1094"/>
      <c r="C6" s="1095" t="s">
        <v>4</v>
      </c>
      <c r="D6" s="1242" t="s">
        <v>2344</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20.100000000000001" customHeight="1" x14ac:dyDescent="0.25">
      <c r="A9" s="1094"/>
      <c r="B9" s="1094"/>
      <c r="C9" s="1248" t="s">
        <v>2345</v>
      </c>
      <c r="D9" s="1249"/>
      <c r="E9" s="1249"/>
      <c r="F9" s="1249"/>
      <c r="G9" s="1249"/>
      <c r="H9" s="1094"/>
      <c r="I9" s="1094"/>
      <c r="J9" s="1094"/>
      <c r="K9" s="1094"/>
    </row>
    <row r="10" spans="1:11" ht="87" customHeight="1" x14ac:dyDescent="0.25">
      <c r="A10" s="1094"/>
      <c r="B10" s="1094"/>
      <c r="C10" s="1096" t="s">
        <v>10</v>
      </c>
      <c r="D10" s="1236" t="s">
        <v>2346</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14.1" customHeight="1" x14ac:dyDescent="0.25">
      <c r="A13" s="1094"/>
      <c r="B13" s="1094"/>
      <c r="C13" s="1097" t="s">
        <v>2347</v>
      </c>
      <c r="D13" s="1101" t="s">
        <v>1738</v>
      </c>
      <c r="E13" s="1101" t="s">
        <v>1738</v>
      </c>
      <c r="F13" s="1101" t="s">
        <v>1738</v>
      </c>
      <c r="G13" s="1101" t="s">
        <v>1738</v>
      </c>
      <c r="H13" s="1094"/>
      <c r="I13" s="1094"/>
      <c r="J13" s="1094"/>
      <c r="K13" s="1094"/>
    </row>
    <row r="14" spans="1:11" ht="14.1" customHeight="1" x14ac:dyDescent="0.25">
      <c r="A14" s="1094"/>
      <c r="B14" s="1094"/>
      <c r="C14" s="1097" t="s">
        <v>2348</v>
      </c>
      <c r="D14" s="1101" t="s">
        <v>1738</v>
      </c>
      <c r="E14" s="1101" t="s">
        <v>1738</v>
      </c>
      <c r="F14" s="1101" t="s">
        <v>1738</v>
      </c>
      <c r="G14" s="1101" t="s">
        <v>1738</v>
      </c>
      <c r="H14" s="1094"/>
      <c r="I14" s="1094"/>
      <c r="J14" s="1094"/>
      <c r="K14" s="1094"/>
    </row>
    <row r="15" spans="1:11" ht="14.1" customHeight="1" x14ac:dyDescent="0.25">
      <c r="A15" s="1094"/>
      <c r="B15" s="1094"/>
      <c r="C15" s="1097" t="s">
        <v>2349</v>
      </c>
      <c r="D15" s="1101" t="s">
        <v>2350</v>
      </c>
      <c r="E15" s="1101" t="s">
        <v>1921</v>
      </c>
      <c r="F15" s="1101" t="s">
        <v>1922</v>
      </c>
      <c r="G15" s="1101" t="s">
        <v>2209</v>
      </c>
      <c r="H15" s="1094"/>
      <c r="I15" s="1094"/>
      <c r="J15" s="1094"/>
      <c r="K15" s="1094"/>
    </row>
    <row r="16" spans="1:11" ht="14.1" customHeight="1" x14ac:dyDescent="0.25">
      <c r="A16" s="1094"/>
      <c r="B16" s="1094"/>
      <c r="C16" s="1097" t="s">
        <v>2351</v>
      </c>
      <c r="D16" s="1101" t="s">
        <v>2350</v>
      </c>
      <c r="E16" s="1101" t="s">
        <v>2350</v>
      </c>
      <c r="F16" s="1101" t="s">
        <v>2352</v>
      </c>
      <c r="G16" s="1101" t="s">
        <v>2353</v>
      </c>
      <c r="H16" s="1094"/>
      <c r="I16" s="1094"/>
      <c r="J16" s="1094"/>
      <c r="K16" s="1094"/>
    </row>
    <row r="17" spans="1:11" ht="14.1" customHeight="1" x14ac:dyDescent="0.25">
      <c r="A17" s="1094"/>
      <c r="B17" s="1094"/>
      <c r="C17" s="1097" t="s">
        <v>2354</v>
      </c>
      <c r="D17" s="1101" t="s">
        <v>2350</v>
      </c>
      <c r="E17" s="1101" t="s">
        <v>2350</v>
      </c>
      <c r="F17" s="1101" t="s">
        <v>2352</v>
      </c>
      <c r="G17" s="1101" t="s">
        <v>2353</v>
      </c>
      <c r="H17" s="1094"/>
      <c r="I17" s="1094"/>
      <c r="J17" s="1094"/>
      <c r="K17" s="1094"/>
    </row>
    <row r="18" spans="1:11" ht="52.5" customHeight="1" x14ac:dyDescent="0.25">
      <c r="A18" s="1094"/>
      <c r="B18" s="1094"/>
      <c r="C18" s="1096" t="s">
        <v>646</v>
      </c>
      <c r="D18" s="1236" t="s">
        <v>2355</v>
      </c>
      <c r="E18" s="1237"/>
      <c r="F18" s="1237"/>
      <c r="G18" s="1237"/>
      <c r="H18" s="1094"/>
      <c r="I18" s="1094"/>
      <c r="J18" s="1094"/>
      <c r="K18" s="1094"/>
    </row>
    <row r="19" spans="1:11" ht="27.95" customHeight="1" x14ac:dyDescent="0.25">
      <c r="A19" s="1094"/>
      <c r="B19" s="1094"/>
      <c r="C19" s="1097" t="s">
        <v>1005</v>
      </c>
      <c r="D19" s="1098">
        <v>2024</v>
      </c>
      <c r="E19" s="1098">
        <v>2025</v>
      </c>
      <c r="F19" s="1098">
        <v>2026</v>
      </c>
      <c r="G19" s="1098">
        <v>2027</v>
      </c>
      <c r="H19" s="1094"/>
      <c r="I19" s="1094"/>
      <c r="J19" s="1094"/>
      <c r="K19" s="1094"/>
    </row>
    <row r="20" spans="1:11" ht="14.1" customHeight="1" x14ac:dyDescent="0.25">
      <c r="A20" s="1094"/>
      <c r="B20" s="1094"/>
      <c r="C20" s="1099"/>
      <c r="D20" s="1100" t="s">
        <v>13</v>
      </c>
      <c r="E20" s="1100" t="s">
        <v>14</v>
      </c>
      <c r="F20" s="1100" t="s">
        <v>14</v>
      </c>
      <c r="G20" s="1100" t="s">
        <v>14</v>
      </c>
      <c r="H20" s="1094"/>
      <c r="I20" s="1094"/>
      <c r="J20" s="1094"/>
      <c r="K20" s="1094"/>
    </row>
    <row r="21" spans="1:11" ht="30.95" customHeight="1" x14ac:dyDescent="0.25">
      <c r="A21" s="1094"/>
      <c r="B21" s="1094"/>
      <c r="C21" s="1097" t="s">
        <v>2356</v>
      </c>
      <c r="D21" s="1101" t="s">
        <v>1536</v>
      </c>
      <c r="E21" s="1101" t="s">
        <v>1738</v>
      </c>
      <c r="F21" s="1101" t="s">
        <v>1738</v>
      </c>
      <c r="G21" s="1101" t="s">
        <v>1738</v>
      </c>
      <c r="H21" s="1094"/>
      <c r="I21" s="1094"/>
      <c r="J21" s="1094"/>
      <c r="K21" s="1094"/>
    </row>
    <row r="22" spans="1:11" ht="30.95" customHeight="1" x14ac:dyDescent="0.25">
      <c r="A22" s="1094"/>
      <c r="B22" s="1094"/>
      <c r="C22" s="1097" t="s">
        <v>2357</v>
      </c>
      <c r="D22" s="1101" t="s">
        <v>1536</v>
      </c>
      <c r="E22" s="1101" t="s">
        <v>1738</v>
      </c>
      <c r="F22" s="1101" t="s">
        <v>1738</v>
      </c>
      <c r="G22" s="1101" t="s">
        <v>1738</v>
      </c>
      <c r="H22" s="1094"/>
      <c r="I22" s="1094"/>
      <c r="J22" s="1094"/>
      <c r="K22" s="1094"/>
    </row>
    <row r="23" spans="1:11" ht="20.100000000000001" customHeight="1" x14ac:dyDescent="0.25">
      <c r="A23" s="1094"/>
      <c r="B23" s="1094"/>
      <c r="C23" s="1097" t="s">
        <v>2358</v>
      </c>
      <c r="D23" s="1101" t="s">
        <v>1094</v>
      </c>
      <c r="E23" s="1101" t="s">
        <v>1475</v>
      </c>
      <c r="F23" s="1101" t="s">
        <v>1230</v>
      </c>
      <c r="G23" s="1101" t="s">
        <v>1519</v>
      </c>
      <c r="H23" s="1094"/>
      <c r="I23" s="1094"/>
      <c r="J23" s="1094"/>
      <c r="K23" s="1094"/>
    </row>
    <row r="24" spans="1:11" ht="14.1" customHeight="1" x14ac:dyDescent="0.25">
      <c r="A24" s="1094"/>
      <c r="B24" s="1094"/>
      <c r="C24" s="1097" t="s">
        <v>2359</v>
      </c>
      <c r="D24" s="1101" t="s">
        <v>1094</v>
      </c>
      <c r="E24" s="1101" t="s">
        <v>1519</v>
      </c>
      <c r="F24" s="1101" t="s">
        <v>1519</v>
      </c>
      <c r="G24" s="1101" t="s">
        <v>1481</v>
      </c>
      <c r="H24" s="1094"/>
      <c r="I24" s="1094"/>
      <c r="J24" s="1094"/>
      <c r="K24" s="1094"/>
    </row>
    <row r="25" spans="1:11" ht="62.1" customHeight="1" x14ac:dyDescent="0.25">
      <c r="A25" s="1094"/>
      <c r="B25" s="1094"/>
      <c r="C25" s="1097" t="s">
        <v>2360</v>
      </c>
      <c r="D25" s="1101" t="s">
        <v>1536</v>
      </c>
      <c r="E25" s="1101" t="s">
        <v>1536</v>
      </c>
      <c r="F25" s="1101" t="s">
        <v>1536</v>
      </c>
      <c r="G25" s="1101" t="s">
        <v>1536</v>
      </c>
      <c r="H25" s="1094"/>
      <c r="I25" s="1094"/>
      <c r="J25" s="1094"/>
      <c r="K25" s="1094"/>
    </row>
    <row r="26" spans="1:11" ht="51.95" customHeight="1" x14ac:dyDescent="0.25">
      <c r="A26" s="1094"/>
      <c r="B26" s="1094"/>
      <c r="C26" s="1097" t="s">
        <v>2361</v>
      </c>
      <c r="D26" s="1101" t="s">
        <v>1535</v>
      </c>
      <c r="E26" s="1101" t="s">
        <v>1550</v>
      </c>
      <c r="F26" s="1101" t="s">
        <v>1227</v>
      </c>
      <c r="G26" s="1101" t="s">
        <v>1580</v>
      </c>
      <c r="H26" s="1094"/>
      <c r="I26" s="1094"/>
      <c r="J26" s="1094"/>
      <c r="K26" s="1094"/>
    </row>
    <row r="27" spans="1:11" ht="14.1" customHeight="1" x14ac:dyDescent="0.25">
      <c r="A27" s="1094"/>
      <c r="B27" s="1094"/>
      <c r="C27" s="1234" t="s">
        <v>1019</v>
      </c>
      <c r="D27" s="1235"/>
      <c r="E27" s="1235"/>
      <c r="F27" s="1235"/>
      <c r="G27" s="1235"/>
      <c r="H27" s="1094"/>
      <c r="I27" s="1094"/>
      <c r="J27" s="1094"/>
      <c r="K27" s="1094"/>
    </row>
    <row r="28" spans="1:11" ht="14.1" customHeight="1" x14ac:dyDescent="0.25">
      <c r="A28" s="1094"/>
      <c r="B28" s="1094"/>
      <c r="C28" s="1102" t="s">
        <v>2362</v>
      </c>
      <c r="D28" s="1234" t="s">
        <v>2363</v>
      </c>
      <c r="E28" s="1235"/>
      <c r="F28" s="1235"/>
      <c r="G28" s="1235"/>
      <c r="H28" s="1094"/>
      <c r="I28" s="1094"/>
      <c r="J28" s="1094"/>
      <c r="K28" s="1094"/>
    </row>
    <row r="29" spans="1:11" ht="18" customHeight="1" x14ac:dyDescent="0.25">
      <c r="A29" s="1094"/>
      <c r="B29" s="1094"/>
      <c r="C29" s="1103" t="s">
        <v>1022</v>
      </c>
      <c r="D29" s="1232" t="s">
        <v>2364</v>
      </c>
      <c r="E29" s="1233"/>
      <c r="F29" s="1233"/>
      <c r="G29" s="1233"/>
      <c r="H29" s="1094"/>
      <c r="I29" s="1094"/>
      <c r="J29" s="1094"/>
      <c r="K29" s="1094"/>
    </row>
    <row r="30" spans="1:11" ht="18" customHeight="1" x14ac:dyDescent="0.25">
      <c r="A30" s="1094"/>
      <c r="B30" s="1094"/>
      <c r="C30" s="1104" t="s">
        <v>1024</v>
      </c>
      <c r="D30" s="1230" t="s">
        <v>2365</v>
      </c>
      <c r="E30" s="1231"/>
      <c r="F30" s="1231"/>
      <c r="G30" s="1231"/>
      <c r="H30" s="1094"/>
      <c r="I30" s="1094"/>
      <c r="J30" s="1094"/>
      <c r="K30" s="1094"/>
    </row>
    <row r="31" spans="1:11" ht="18" customHeight="1" x14ac:dyDescent="0.25">
      <c r="A31" s="1094"/>
      <c r="B31" s="1094"/>
      <c r="C31" s="1104" t="s">
        <v>31</v>
      </c>
      <c r="D31" s="1230" t="s">
        <v>2366</v>
      </c>
      <c r="E31" s="1231"/>
      <c r="F31" s="1231"/>
      <c r="G31" s="1231"/>
      <c r="H31" s="1094"/>
      <c r="I31" s="1094"/>
      <c r="J31" s="1094"/>
      <c r="K31" s="1094"/>
    </row>
    <row r="32" spans="1:11" ht="15" customHeight="1" x14ac:dyDescent="0.25">
      <c r="A32" s="1094"/>
      <c r="B32" s="1094"/>
      <c r="C32" s="1105"/>
      <c r="D32" s="1106">
        <v>2024</v>
      </c>
      <c r="E32" s="1106">
        <v>2025</v>
      </c>
      <c r="F32" s="1106">
        <v>2026</v>
      </c>
      <c r="G32" s="1106">
        <v>2027</v>
      </c>
      <c r="H32" s="1094"/>
      <c r="I32" s="1094"/>
      <c r="J32" s="1094"/>
      <c r="K32" s="1094"/>
    </row>
    <row r="33" spans="1:11" ht="15" customHeight="1" x14ac:dyDescent="0.25">
      <c r="A33" s="1094"/>
      <c r="B33" s="1094"/>
      <c r="C33" s="1107"/>
      <c r="D33" s="1108" t="s">
        <v>13</v>
      </c>
      <c r="E33" s="1108" t="s">
        <v>14</v>
      </c>
      <c r="F33" s="1108" t="s">
        <v>14</v>
      </c>
      <c r="G33" s="1108" t="s">
        <v>14</v>
      </c>
      <c r="H33" s="1094"/>
      <c r="I33" s="1094"/>
      <c r="J33" s="1094"/>
      <c r="K33" s="1094"/>
    </row>
    <row r="34" spans="1:11" ht="14.1" customHeight="1" x14ac:dyDescent="0.25">
      <c r="A34" s="1094"/>
      <c r="B34" s="1094"/>
      <c r="C34" s="1097" t="s">
        <v>33</v>
      </c>
      <c r="D34" s="1101" t="s">
        <v>2367</v>
      </c>
      <c r="E34" s="1101" t="s">
        <v>2368</v>
      </c>
      <c r="F34" s="1101" t="s">
        <v>2369</v>
      </c>
      <c r="G34" s="1101" t="s">
        <v>2370</v>
      </c>
      <c r="H34" s="1094"/>
      <c r="I34" s="1094"/>
      <c r="J34" s="1094"/>
      <c r="K34" s="1094"/>
    </row>
    <row r="35" spans="1:11" ht="14.1" customHeight="1" x14ac:dyDescent="0.25">
      <c r="A35" s="1094"/>
      <c r="B35" s="1094"/>
      <c r="C35" s="1097" t="s">
        <v>1029</v>
      </c>
      <c r="D35" s="1101" t="s">
        <v>2371</v>
      </c>
      <c r="E35" s="1101" t="s">
        <v>2372</v>
      </c>
      <c r="F35" s="1101" t="s">
        <v>2372</v>
      </c>
      <c r="G35" s="1101" t="s">
        <v>2372</v>
      </c>
      <c r="H35" s="1094"/>
      <c r="I35" s="1094"/>
      <c r="J35" s="1094"/>
      <c r="K35" s="1094"/>
    </row>
    <row r="36" spans="1:11" ht="14.1" customHeight="1" x14ac:dyDescent="0.25">
      <c r="A36" s="1094"/>
      <c r="B36" s="1094"/>
      <c r="C36" s="1097" t="s">
        <v>1032</v>
      </c>
      <c r="D36" s="1101" t="s">
        <v>2373</v>
      </c>
      <c r="E36" s="1101" t="s">
        <v>2374</v>
      </c>
      <c r="F36" s="1101" t="s">
        <v>2375</v>
      </c>
      <c r="G36" s="1101" t="s">
        <v>2376</v>
      </c>
      <c r="H36" s="1094"/>
      <c r="I36" s="1094"/>
      <c r="J36" s="1094"/>
      <c r="K36" s="1094"/>
    </row>
    <row r="37" spans="1:11" ht="14.1" customHeight="1" x14ac:dyDescent="0.25">
      <c r="A37" s="1094"/>
      <c r="B37" s="1094"/>
      <c r="C37" s="1097" t="s">
        <v>1037</v>
      </c>
      <c r="D37" s="1101" t="s">
        <v>1038</v>
      </c>
      <c r="E37" s="1101" t="s">
        <v>2377</v>
      </c>
      <c r="F37" s="1101" t="s">
        <v>2378</v>
      </c>
      <c r="G37" s="1101" t="s">
        <v>2379</v>
      </c>
      <c r="H37" s="1094"/>
      <c r="I37" s="1094"/>
      <c r="J37" s="1094"/>
      <c r="K37" s="1094"/>
    </row>
    <row r="38" spans="1:11" ht="14.1" customHeight="1" x14ac:dyDescent="0.25">
      <c r="A38" s="1094"/>
      <c r="B38" s="1094"/>
      <c r="C38" s="1097" t="s">
        <v>1042</v>
      </c>
      <c r="D38" s="1101" t="s">
        <v>1038</v>
      </c>
      <c r="E38" s="1101" t="s">
        <v>2380</v>
      </c>
      <c r="F38" s="1101" t="s">
        <v>1039</v>
      </c>
      <c r="G38" s="1101" t="s">
        <v>1039</v>
      </c>
      <c r="H38" s="1094"/>
      <c r="I38" s="1094"/>
      <c r="J38" s="1094"/>
      <c r="K38" s="1094"/>
    </row>
    <row r="39" spans="1:11" ht="14.1" customHeight="1" x14ac:dyDescent="0.25">
      <c r="A39" s="1094"/>
      <c r="B39" s="1094"/>
      <c r="C39" s="1097" t="s">
        <v>39</v>
      </c>
      <c r="D39" s="1101" t="s">
        <v>1038</v>
      </c>
      <c r="E39" s="1101" t="s">
        <v>2076</v>
      </c>
      <c r="F39" s="1101" t="s">
        <v>2381</v>
      </c>
      <c r="G39" s="1101" t="s">
        <v>2382</v>
      </c>
      <c r="H39" s="1094"/>
      <c r="I39" s="1094"/>
      <c r="J39" s="1094"/>
      <c r="K39" s="1094"/>
    </row>
    <row r="40" spans="1:11" ht="14.1" customHeight="1" x14ac:dyDescent="0.25">
      <c r="A40" s="1094"/>
      <c r="B40" s="1094"/>
      <c r="C40" s="1228" t="s">
        <v>1046</v>
      </c>
      <c r="D40" s="1229"/>
      <c r="E40" s="1229"/>
      <c r="F40" s="1229"/>
      <c r="G40" s="1229"/>
      <c r="H40" s="1094"/>
      <c r="I40" s="1094"/>
      <c r="J40" s="1094"/>
      <c r="K40" s="1094"/>
    </row>
    <row r="41" spans="1:11" ht="14.1" customHeight="1" x14ac:dyDescent="0.25">
      <c r="A41" s="1094"/>
      <c r="B41" s="1094"/>
      <c r="C41" s="1105"/>
      <c r="D41" s="1106">
        <v>2024</v>
      </c>
      <c r="E41" s="1106">
        <v>2025</v>
      </c>
      <c r="F41" s="1106">
        <v>2026</v>
      </c>
      <c r="G41" s="1106">
        <v>2027</v>
      </c>
      <c r="H41" s="1094"/>
      <c r="I41" s="1094"/>
      <c r="J41" s="1094"/>
      <c r="K41" s="1094"/>
    </row>
    <row r="42" spans="1:11" ht="14.1" customHeight="1" x14ac:dyDescent="0.25">
      <c r="A42" s="1094"/>
      <c r="B42" s="1094"/>
      <c r="C42" s="1107"/>
      <c r="D42" s="1108" t="s">
        <v>13</v>
      </c>
      <c r="E42" s="1108" t="s">
        <v>14</v>
      </c>
      <c r="F42" s="1108" t="s">
        <v>14</v>
      </c>
      <c r="G42" s="1108" t="s">
        <v>14</v>
      </c>
      <c r="H42" s="1094"/>
      <c r="I42" s="1094"/>
      <c r="J42" s="1094"/>
      <c r="K42" s="1094"/>
    </row>
    <row r="43" spans="1:11" ht="14.1" customHeight="1" x14ac:dyDescent="0.25">
      <c r="A43" s="1094"/>
      <c r="B43" s="1094"/>
      <c r="C43" s="1109" t="s">
        <v>1047</v>
      </c>
      <c r="D43" s="1110">
        <v>0</v>
      </c>
      <c r="E43" s="1110">
        <v>61693000</v>
      </c>
      <c r="F43" s="1110">
        <v>61693000</v>
      </c>
      <c r="G43" s="1110">
        <v>61693000</v>
      </c>
      <c r="H43" s="1094"/>
      <c r="I43" s="1094"/>
      <c r="J43" s="1094"/>
      <c r="K43" s="1094"/>
    </row>
    <row r="44" spans="1:11" ht="14.1" customHeight="1" x14ac:dyDescent="0.25">
      <c r="A44" s="1094"/>
      <c r="B44" s="1094"/>
      <c r="C44" s="1109" t="s">
        <v>1048</v>
      </c>
      <c r="D44" s="1110">
        <v>0</v>
      </c>
      <c r="E44" s="1110">
        <v>61693000</v>
      </c>
      <c r="F44" s="1110">
        <v>61693000</v>
      </c>
      <c r="G44" s="1110">
        <v>61693000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1050</v>
      </c>
      <c r="D46" s="1110">
        <v>0</v>
      </c>
      <c r="E46" s="1110">
        <v>10326000</v>
      </c>
      <c r="F46" s="1110">
        <v>10326000</v>
      </c>
      <c r="G46" s="1110">
        <v>10326000</v>
      </c>
      <c r="H46" s="1094"/>
      <c r="I46" s="1094"/>
      <c r="J46" s="1094"/>
      <c r="K46" s="1094"/>
    </row>
    <row r="47" spans="1:11" ht="14.1" customHeight="1" x14ac:dyDescent="0.25">
      <c r="A47" s="1094"/>
      <c r="B47" s="1094"/>
      <c r="C47" s="1109" t="s">
        <v>1048</v>
      </c>
      <c r="D47" s="1110">
        <v>0</v>
      </c>
      <c r="E47" s="1110">
        <v>10326000</v>
      </c>
      <c r="F47" s="1110">
        <v>10326000</v>
      </c>
      <c r="G47" s="1110">
        <v>10326000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1051</v>
      </c>
      <c r="D49" s="1110">
        <v>0</v>
      </c>
      <c r="E49" s="1110">
        <v>11950000</v>
      </c>
      <c r="F49" s="1110">
        <v>11950000</v>
      </c>
      <c r="G49" s="1110">
        <v>11950000</v>
      </c>
      <c r="H49" s="1094"/>
      <c r="I49" s="1094"/>
      <c r="J49" s="1094"/>
      <c r="K49" s="1094"/>
    </row>
    <row r="50" spans="1:11" ht="14.1" customHeight="1" x14ac:dyDescent="0.25">
      <c r="A50" s="1094"/>
      <c r="B50" s="1094"/>
      <c r="C50" s="1109" t="s">
        <v>1048</v>
      </c>
      <c r="D50" s="1110">
        <v>0</v>
      </c>
      <c r="E50" s="1110">
        <v>11950000</v>
      </c>
      <c r="F50" s="1110">
        <v>11950000</v>
      </c>
      <c r="G50" s="1110">
        <v>11950000</v>
      </c>
      <c r="H50" s="1094"/>
      <c r="I50" s="1094"/>
      <c r="J50" s="1094"/>
      <c r="K50" s="1094"/>
    </row>
    <row r="51" spans="1:11" ht="14.1" customHeight="1" x14ac:dyDescent="0.25">
      <c r="A51" s="1094"/>
      <c r="B51" s="1094"/>
      <c r="C51" s="1109" t="s">
        <v>1049</v>
      </c>
      <c r="D51" s="1110">
        <v>0</v>
      </c>
      <c r="E51" s="1110">
        <v>0</v>
      </c>
      <c r="F51" s="1110">
        <v>0</v>
      </c>
      <c r="G51" s="1110">
        <v>0</v>
      </c>
      <c r="H51" s="1094"/>
      <c r="I51" s="1094"/>
      <c r="J51" s="1094"/>
      <c r="K51" s="1094"/>
    </row>
    <row r="52" spans="1:11" ht="14.1" customHeight="1" x14ac:dyDescent="0.25">
      <c r="A52" s="1094"/>
      <c r="B52" s="1094"/>
      <c r="C52" s="1109" t="s">
        <v>1052</v>
      </c>
      <c r="D52" s="1110">
        <v>0</v>
      </c>
      <c r="E52" s="1110">
        <v>0</v>
      </c>
      <c r="F52" s="1110">
        <v>0</v>
      </c>
      <c r="G52" s="1110">
        <v>0</v>
      </c>
      <c r="H52" s="1094"/>
      <c r="I52" s="1094"/>
      <c r="J52" s="1094"/>
      <c r="K52" s="1094"/>
    </row>
    <row r="53" spans="1:11" ht="14.1" customHeight="1" x14ac:dyDescent="0.25">
      <c r="A53" s="1094"/>
      <c r="B53" s="1094"/>
      <c r="C53" s="1109" t="s">
        <v>1048</v>
      </c>
      <c r="D53" s="1110">
        <v>0</v>
      </c>
      <c r="E53" s="1110">
        <v>0</v>
      </c>
      <c r="F53" s="1110">
        <v>0</v>
      </c>
      <c r="G53" s="1110">
        <v>0</v>
      </c>
      <c r="H53" s="1094"/>
      <c r="I53" s="1094"/>
      <c r="J53" s="1094"/>
      <c r="K53" s="1094"/>
    </row>
    <row r="54" spans="1:11" ht="14.1" customHeight="1" x14ac:dyDescent="0.25">
      <c r="A54" s="1094"/>
      <c r="B54" s="1094"/>
      <c r="C54" s="1109" t="s">
        <v>1049</v>
      </c>
      <c r="D54" s="1110">
        <v>0</v>
      </c>
      <c r="E54" s="1110">
        <v>0</v>
      </c>
      <c r="F54" s="1110">
        <v>0</v>
      </c>
      <c r="G54" s="1110">
        <v>0</v>
      </c>
      <c r="H54" s="1094"/>
      <c r="I54" s="1094"/>
      <c r="J54" s="1094"/>
      <c r="K54" s="1094"/>
    </row>
    <row r="55" spans="1:11" ht="14.1" customHeight="1" x14ac:dyDescent="0.25">
      <c r="A55" s="1094"/>
      <c r="B55" s="1094"/>
      <c r="C55" s="1109" t="s">
        <v>1053</v>
      </c>
      <c r="D55" s="1110">
        <v>0</v>
      </c>
      <c r="E55" s="1110">
        <v>0</v>
      </c>
      <c r="F55" s="1110">
        <v>0</v>
      </c>
      <c r="G55" s="1110">
        <v>0</v>
      </c>
      <c r="H55" s="1094"/>
      <c r="I55" s="1094"/>
      <c r="J55" s="1094"/>
      <c r="K55" s="1094"/>
    </row>
    <row r="56" spans="1:11" ht="14.1" customHeight="1" x14ac:dyDescent="0.25">
      <c r="A56" s="1094"/>
      <c r="B56" s="1094"/>
      <c r="C56" s="1109" t="s">
        <v>1048</v>
      </c>
      <c r="D56" s="1110">
        <v>0</v>
      </c>
      <c r="E56" s="1110">
        <v>0</v>
      </c>
      <c r="F56" s="1110">
        <v>0</v>
      </c>
      <c r="G56" s="1110">
        <v>0</v>
      </c>
      <c r="H56" s="1094"/>
      <c r="I56" s="1094"/>
      <c r="J56" s="1094"/>
      <c r="K56" s="1094"/>
    </row>
    <row r="57" spans="1:11" ht="14.1" customHeight="1" x14ac:dyDescent="0.25">
      <c r="A57" s="1094"/>
      <c r="B57" s="1094"/>
      <c r="C57" s="1109" t="s">
        <v>1049</v>
      </c>
      <c r="D57" s="1110">
        <v>0</v>
      </c>
      <c r="E57" s="1110">
        <v>0</v>
      </c>
      <c r="F57" s="1110">
        <v>0</v>
      </c>
      <c r="G57" s="1110">
        <v>0</v>
      </c>
      <c r="H57" s="1094"/>
      <c r="I57" s="1094"/>
      <c r="J57" s="1094"/>
      <c r="K57" s="1094"/>
    </row>
    <row r="58" spans="1:11" ht="14.1" customHeight="1" x14ac:dyDescent="0.25">
      <c r="A58" s="1094"/>
      <c r="B58" s="1094"/>
      <c r="C58" s="1109" t="s">
        <v>1054</v>
      </c>
      <c r="D58" s="1110">
        <v>0</v>
      </c>
      <c r="E58" s="1110">
        <v>3500000</v>
      </c>
      <c r="F58" s="1110">
        <v>3500000</v>
      </c>
      <c r="G58" s="1110">
        <v>3500000</v>
      </c>
      <c r="H58" s="1094"/>
      <c r="I58" s="1094"/>
      <c r="J58" s="1094"/>
      <c r="K58" s="1094"/>
    </row>
    <row r="59" spans="1:11" ht="14.1" customHeight="1" x14ac:dyDescent="0.25">
      <c r="A59" s="1094"/>
      <c r="B59" s="1094"/>
      <c r="C59" s="1109" t="s">
        <v>1048</v>
      </c>
      <c r="D59" s="1110">
        <v>0</v>
      </c>
      <c r="E59" s="1110">
        <v>3500000</v>
      </c>
      <c r="F59" s="1110">
        <v>3500000</v>
      </c>
      <c r="G59" s="1110">
        <v>3500000</v>
      </c>
      <c r="H59" s="1094"/>
      <c r="I59" s="1094"/>
      <c r="J59" s="1094"/>
      <c r="K59" s="1094"/>
    </row>
    <row r="60" spans="1:11" ht="14.1" customHeight="1" x14ac:dyDescent="0.25">
      <c r="A60" s="1094"/>
      <c r="B60" s="1094"/>
      <c r="C60" s="1109" t="s">
        <v>1049</v>
      </c>
      <c r="D60" s="1110">
        <v>0</v>
      </c>
      <c r="E60" s="1110">
        <v>0</v>
      </c>
      <c r="F60" s="1110">
        <v>0</v>
      </c>
      <c r="G60" s="1110">
        <v>0</v>
      </c>
      <c r="H60" s="1094"/>
      <c r="I60" s="1094"/>
      <c r="J60" s="1094"/>
      <c r="K60" s="1094"/>
    </row>
    <row r="61" spans="1:11" ht="14.1" customHeight="1" x14ac:dyDescent="0.25">
      <c r="A61" s="1094"/>
      <c r="B61" s="1094"/>
      <c r="C61" s="1109" t="s">
        <v>1055</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1049</v>
      </c>
      <c r="D63" s="1110">
        <v>0</v>
      </c>
      <c r="E63" s="1110">
        <v>0</v>
      </c>
      <c r="F63" s="1110">
        <v>0</v>
      </c>
      <c r="G63" s="1110">
        <v>0</v>
      </c>
      <c r="H63" s="1094"/>
      <c r="I63" s="1094"/>
      <c r="J63" s="1094"/>
      <c r="K63" s="1094"/>
    </row>
    <row r="64" spans="1:11" ht="14.1" customHeight="1" x14ac:dyDescent="0.25">
      <c r="A64" s="1094"/>
      <c r="B64" s="1094"/>
      <c r="C64" s="1109" t="s">
        <v>1056</v>
      </c>
      <c r="D64" s="1110">
        <v>0</v>
      </c>
      <c r="E64" s="1110">
        <v>0</v>
      </c>
      <c r="F64" s="1110">
        <v>0</v>
      </c>
      <c r="G64" s="1110">
        <v>0</v>
      </c>
      <c r="H64" s="1094"/>
      <c r="I64" s="1094"/>
      <c r="J64" s="1094"/>
      <c r="K64" s="1094"/>
    </row>
    <row r="65" spans="1:11" ht="14.1" customHeight="1" x14ac:dyDescent="0.25">
      <c r="A65" s="1094"/>
      <c r="B65" s="1094"/>
      <c r="C65" s="1109" t="s">
        <v>1048</v>
      </c>
      <c r="D65" s="1110">
        <v>0</v>
      </c>
      <c r="E65" s="1110">
        <v>0</v>
      </c>
      <c r="F65" s="1110">
        <v>0</v>
      </c>
      <c r="G65" s="1110">
        <v>0</v>
      </c>
      <c r="H65" s="1094"/>
      <c r="I65" s="1094"/>
      <c r="J65" s="1094"/>
      <c r="K65" s="1094"/>
    </row>
    <row r="66" spans="1:11" ht="14.1" customHeight="1" x14ac:dyDescent="0.25">
      <c r="A66" s="1094"/>
      <c r="B66" s="1094"/>
      <c r="C66" s="1109" t="s">
        <v>1057</v>
      </c>
      <c r="D66" s="1110">
        <v>0</v>
      </c>
      <c r="E66" s="1110">
        <v>0</v>
      </c>
      <c r="F66" s="1110">
        <v>0</v>
      </c>
      <c r="G66" s="1110">
        <v>0</v>
      </c>
      <c r="H66" s="1094"/>
      <c r="I66" s="1094"/>
      <c r="J66" s="1094"/>
      <c r="K66" s="1094"/>
    </row>
    <row r="67" spans="1:11" ht="14.1" customHeight="1" x14ac:dyDescent="0.25">
      <c r="A67" s="1094"/>
      <c r="B67" s="1094"/>
      <c r="C67" s="1109" t="s">
        <v>1058</v>
      </c>
      <c r="D67" s="1110">
        <v>0</v>
      </c>
      <c r="E67" s="1110">
        <v>0</v>
      </c>
      <c r="F67" s="1110">
        <v>0</v>
      </c>
      <c r="G67" s="1110">
        <v>0</v>
      </c>
      <c r="H67" s="1094"/>
      <c r="I67" s="1094"/>
      <c r="J67" s="1094"/>
      <c r="K67" s="1094"/>
    </row>
    <row r="68" spans="1:11" ht="14.1" customHeight="1" x14ac:dyDescent="0.25">
      <c r="A68" s="1094"/>
      <c r="B68" s="1094"/>
      <c r="C68" s="1109" t="s">
        <v>1059</v>
      </c>
      <c r="D68" s="1110">
        <v>0</v>
      </c>
      <c r="E68" s="1110">
        <v>0</v>
      </c>
      <c r="F68" s="1110">
        <v>0</v>
      </c>
      <c r="G68" s="1110">
        <v>0</v>
      </c>
      <c r="H68" s="1094"/>
      <c r="I68" s="1094"/>
      <c r="J68" s="1094"/>
      <c r="K68" s="1094"/>
    </row>
    <row r="69" spans="1:11" ht="14.1" customHeight="1" x14ac:dyDescent="0.25">
      <c r="A69" s="1094"/>
      <c r="B69" s="1094"/>
      <c r="C69" s="1109" t="s">
        <v>1060</v>
      </c>
      <c r="D69" s="1110">
        <v>0</v>
      </c>
      <c r="E69" s="1110">
        <v>0</v>
      </c>
      <c r="F69" s="1110">
        <v>0</v>
      </c>
      <c r="G69" s="1110">
        <v>0</v>
      </c>
      <c r="H69" s="1094"/>
      <c r="I69" s="1094"/>
      <c r="J69" s="1094"/>
      <c r="K69" s="1094"/>
    </row>
    <row r="70" spans="1:11" ht="14.1" customHeight="1" x14ac:dyDescent="0.25">
      <c r="A70" s="1094"/>
      <c r="B70" s="1094"/>
      <c r="C70" s="1109" t="s">
        <v>1061</v>
      </c>
      <c r="D70" s="1110">
        <v>0</v>
      </c>
      <c r="E70" s="1110">
        <v>0</v>
      </c>
      <c r="F70" s="1110">
        <v>0</v>
      </c>
      <c r="G70" s="1110">
        <v>0</v>
      </c>
      <c r="H70" s="1094"/>
      <c r="I70" s="1094"/>
      <c r="J70" s="1094"/>
      <c r="K70" s="1094"/>
    </row>
    <row r="71" spans="1:11" ht="14.1" customHeight="1" x14ac:dyDescent="0.25">
      <c r="A71" s="1094"/>
      <c r="B71" s="1094"/>
      <c r="C71" s="1109" t="s">
        <v>1048</v>
      </c>
      <c r="D71" s="1110">
        <v>0</v>
      </c>
      <c r="E71" s="1110">
        <v>0</v>
      </c>
      <c r="F71" s="1110">
        <v>0</v>
      </c>
      <c r="G71" s="1110">
        <v>0</v>
      </c>
      <c r="H71" s="1094"/>
      <c r="I71" s="1094"/>
      <c r="J71" s="1094"/>
      <c r="K71" s="1094"/>
    </row>
    <row r="72" spans="1:11" ht="14.1" customHeight="1" x14ac:dyDescent="0.25">
      <c r="A72" s="1094"/>
      <c r="B72" s="1094"/>
      <c r="C72" s="1109" t="s">
        <v>1057</v>
      </c>
      <c r="D72" s="1110">
        <v>0</v>
      </c>
      <c r="E72" s="1110">
        <v>0</v>
      </c>
      <c r="F72" s="1110">
        <v>0</v>
      </c>
      <c r="G72" s="1110">
        <v>0</v>
      </c>
      <c r="H72" s="1094"/>
      <c r="I72" s="1094"/>
      <c r="J72" s="1094"/>
      <c r="K72" s="1094"/>
    </row>
    <row r="73" spans="1:11" ht="14.1" customHeight="1" x14ac:dyDescent="0.25">
      <c r="A73" s="1094"/>
      <c r="B73" s="1094"/>
      <c r="C73" s="1109" t="s">
        <v>1058</v>
      </c>
      <c r="D73" s="1110">
        <v>0</v>
      </c>
      <c r="E73" s="1110">
        <v>0</v>
      </c>
      <c r="F73" s="1110">
        <v>0</v>
      </c>
      <c r="G73" s="1110">
        <v>0</v>
      </c>
      <c r="H73" s="1094"/>
      <c r="I73" s="1094"/>
      <c r="J73" s="1094"/>
      <c r="K73" s="1094"/>
    </row>
    <row r="74" spans="1:11" ht="14.1" customHeight="1" x14ac:dyDescent="0.25">
      <c r="A74" s="1094"/>
      <c r="B74" s="1094"/>
      <c r="C74" s="1109" t="s">
        <v>1059</v>
      </c>
      <c r="D74" s="1110">
        <v>0</v>
      </c>
      <c r="E74" s="1110">
        <v>0</v>
      </c>
      <c r="F74" s="1110">
        <v>0</v>
      </c>
      <c r="G74" s="1110">
        <v>0</v>
      </c>
      <c r="H74" s="1094"/>
      <c r="I74" s="1094"/>
      <c r="J74" s="1094"/>
      <c r="K74" s="1094"/>
    </row>
    <row r="75" spans="1:11" ht="14.1" customHeight="1" x14ac:dyDescent="0.25">
      <c r="A75" s="1094"/>
      <c r="B75" s="1094"/>
      <c r="C75" s="1109" t="s">
        <v>1060</v>
      </c>
      <c r="D75" s="1110">
        <v>0</v>
      </c>
      <c r="E75" s="1110">
        <v>0</v>
      </c>
      <c r="F75" s="1110">
        <v>0</v>
      </c>
      <c r="G75" s="1110">
        <v>0</v>
      </c>
      <c r="H75" s="1094"/>
      <c r="I75" s="1094"/>
      <c r="J75" s="1094"/>
      <c r="K75" s="1094"/>
    </row>
    <row r="76" spans="1:11" ht="14.1" customHeight="1" x14ac:dyDescent="0.25">
      <c r="A76" s="1094"/>
      <c r="B76" s="1094"/>
      <c r="C76" s="1109" t="s">
        <v>1062</v>
      </c>
      <c r="D76" s="1110">
        <v>0</v>
      </c>
      <c r="E76" s="1110">
        <v>0</v>
      </c>
      <c r="F76" s="1110">
        <v>0</v>
      </c>
      <c r="G76" s="1110">
        <v>0</v>
      </c>
      <c r="H76" s="1094"/>
      <c r="I76" s="1094"/>
      <c r="J76" s="1094"/>
      <c r="K76" s="1094"/>
    </row>
    <row r="77" spans="1:11" ht="14.1" customHeight="1" x14ac:dyDescent="0.25">
      <c r="A77" s="1094"/>
      <c r="B77" s="1094"/>
      <c r="C77" s="1109" t="s">
        <v>1048</v>
      </c>
      <c r="D77" s="1110">
        <v>0</v>
      </c>
      <c r="E77" s="1110">
        <v>0</v>
      </c>
      <c r="F77" s="1110">
        <v>0</v>
      </c>
      <c r="G77" s="1110">
        <v>0</v>
      </c>
      <c r="H77" s="1094"/>
      <c r="I77" s="1094"/>
      <c r="J77" s="1094"/>
      <c r="K77" s="1094"/>
    </row>
    <row r="78" spans="1:11" ht="14.1" customHeight="1" x14ac:dyDescent="0.25">
      <c r="A78" s="1094"/>
      <c r="B78" s="1094"/>
      <c r="C78" s="1109" t="s">
        <v>1057</v>
      </c>
      <c r="D78" s="1110">
        <v>0</v>
      </c>
      <c r="E78" s="1110">
        <v>0</v>
      </c>
      <c r="F78" s="1110">
        <v>0</v>
      </c>
      <c r="G78" s="1110">
        <v>0</v>
      </c>
      <c r="H78" s="1094"/>
      <c r="I78" s="1094"/>
      <c r="J78" s="1094"/>
      <c r="K78" s="1094"/>
    </row>
    <row r="79" spans="1:11" ht="14.1" customHeight="1" x14ac:dyDescent="0.25">
      <c r="A79" s="1094"/>
      <c r="B79" s="1094"/>
      <c r="C79" s="1109" t="s">
        <v>1058</v>
      </c>
      <c r="D79" s="1110">
        <v>0</v>
      </c>
      <c r="E79" s="1110">
        <v>0</v>
      </c>
      <c r="F79" s="1110">
        <v>0</v>
      </c>
      <c r="G79" s="1110">
        <v>0</v>
      </c>
      <c r="H79" s="1094"/>
      <c r="I79" s="1094"/>
      <c r="J79" s="1094"/>
      <c r="K79" s="1094"/>
    </row>
    <row r="80" spans="1:11" ht="14.1" customHeight="1" x14ac:dyDescent="0.25">
      <c r="A80" s="1094"/>
      <c r="B80" s="1094"/>
      <c r="C80" s="1109" t="s">
        <v>1059</v>
      </c>
      <c r="D80" s="1110">
        <v>0</v>
      </c>
      <c r="E80" s="1110">
        <v>0</v>
      </c>
      <c r="F80" s="1110">
        <v>0</v>
      </c>
      <c r="G80" s="1110">
        <v>0</v>
      </c>
      <c r="H80" s="1094"/>
      <c r="I80" s="1094"/>
      <c r="J80" s="1094"/>
      <c r="K80" s="1094"/>
    </row>
    <row r="81" spans="1:11" ht="14.1" customHeight="1" x14ac:dyDescent="0.25">
      <c r="A81" s="1094"/>
      <c r="B81" s="1094"/>
      <c r="C81" s="1109" t="s">
        <v>1060</v>
      </c>
      <c r="D81" s="1110">
        <v>0</v>
      </c>
      <c r="E81" s="1110">
        <v>0</v>
      </c>
      <c r="F81" s="1110">
        <v>0</v>
      </c>
      <c r="G81" s="1110">
        <v>0</v>
      </c>
      <c r="H81" s="1094"/>
      <c r="I81" s="1094"/>
      <c r="J81" s="1094"/>
      <c r="K81" s="1094"/>
    </row>
    <row r="82" spans="1:11" ht="14.1" customHeight="1" x14ac:dyDescent="0.25">
      <c r="A82" s="1094"/>
      <c r="B82" s="1094"/>
      <c r="C82" s="1109" t="s">
        <v>1063</v>
      </c>
      <c r="D82" s="1110">
        <v>0</v>
      </c>
      <c r="E82" s="1110">
        <v>0</v>
      </c>
      <c r="F82" s="1110">
        <v>0</v>
      </c>
      <c r="G82" s="1110">
        <v>0</v>
      </c>
      <c r="H82" s="1094"/>
      <c r="I82" s="1094"/>
      <c r="J82" s="1094"/>
      <c r="K82" s="1094"/>
    </row>
    <row r="83" spans="1:11" ht="14.1" customHeight="1" x14ac:dyDescent="0.25">
      <c r="A83" s="1094"/>
      <c r="B83" s="1094"/>
      <c r="C83" s="1109" t="s">
        <v>1064</v>
      </c>
      <c r="D83" s="1110">
        <v>0</v>
      </c>
      <c r="E83" s="1110">
        <v>0</v>
      </c>
      <c r="F83" s="1110">
        <v>0</v>
      </c>
      <c r="G83" s="1110">
        <v>0</v>
      </c>
      <c r="H83" s="1094"/>
      <c r="I83" s="1094"/>
      <c r="J83" s="1094"/>
      <c r="K83" s="1094"/>
    </row>
    <row r="84" spans="1:11" ht="14.1" customHeight="1" x14ac:dyDescent="0.25">
      <c r="A84" s="1094"/>
      <c r="B84" s="1094"/>
      <c r="C84" s="1111" t="s">
        <v>572</v>
      </c>
      <c r="D84" s="1110">
        <v>0</v>
      </c>
      <c r="E84" s="1110">
        <v>87469000</v>
      </c>
      <c r="F84" s="1110">
        <v>87469000</v>
      </c>
      <c r="G84" s="1110">
        <v>87469000</v>
      </c>
      <c r="H84" s="1094"/>
      <c r="I84" s="1094"/>
      <c r="J84" s="1094"/>
      <c r="K84" s="1094"/>
    </row>
    <row r="85" spans="1:11" ht="14.1" customHeight="1" x14ac:dyDescent="0.25">
      <c r="A85" s="1094"/>
      <c r="B85" s="1094"/>
      <c r="C85" s="1234" t="s">
        <v>51</v>
      </c>
      <c r="D85" s="1235"/>
      <c r="E85" s="1235"/>
      <c r="F85" s="1235"/>
      <c r="G85" s="1235"/>
      <c r="H85" s="1094"/>
      <c r="I85" s="1094"/>
      <c r="J85" s="1094"/>
      <c r="K85" s="1094"/>
    </row>
    <row r="86" spans="1:11" ht="14.1" customHeight="1" x14ac:dyDescent="0.25">
      <c r="A86" s="1094"/>
      <c r="B86" s="1094"/>
      <c r="C86" s="1102" t="s">
        <v>2383</v>
      </c>
      <c r="D86" s="1234" t="s">
        <v>2384</v>
      </c>
      <c r="E86" s="1235"/>
      <c r="F86" s="1235"/>
      <c r="G86" s="1235"/>
      <c r="H86" s="1094"/>
      <c r="I86" s="1094"/>
      <c r="J86" s="1094"/>
      <c r="K86" s="1094"/>
    </row>
    <row r="87" spans="1:11" ht="14.1" customHeight="1" x14ac:dyDescent="0.25">
      <c r="A87" s="1094"/>
      <c r="B87" s="1094"/>
      <c r="C87" s="1103" t="s">
        <v>1022</v>
      </c>
      <c r="D87" s="1232" t="s">
        <v>2385</v>
      </c>
      <c r="E87" s="1233"/>
      <c r="F87" s="1233"/>
      <c r="G87" s="1233"/>
      <c r="H87" s="1094"/>
      <c r="I87" s="1094"/>
      <c r="J87" s="1094"/>
      <c r="K87" s="1094"/>
    </row>
    <row r="88" spans="1:11" ht="14.1" customHeight="1" x14ac:dyDescent="0.25">
      <c r="A88" s="1094"/>
      <c r="B88" s="1094"/>
      <c r="C88" s="1104" t="s">
        <v>1024</v>
      </c>
      <c r="D88" s="1230" t="s">
        <v>2384</v>
      </c>
      <c r="E88" s="1231"/>
      <c r="F88" s="1231"/>
      <c r="G88" s="1231"/>
      <c r="H88" s="1094"/>
      <c r="I88" s="1094"/>
      <c r="J88" s="1094"/>
      <c r="K88" s="1094"/>
    </row>
    <row r="89" spans="1:11" ht="14.1" customHeight="1" x14ac:dyDescent="0.25">
      <c r="A89" s="1094"/>
      <c r="B89" s="1094"/>
      <c r="C89" s="1104" t="s">
        <v>31</v>
      </c>
      <c r="D89" s="1230" t="s">
        <v>2386</v>
      </c>
      <c r="E89" s="1231"/>
      <c r="F89" s="1231"/>
      <c r="G89" s="1231"/>
      <c r="H89" s="1094"/>
      <c r="I89" s="1094"/>
      <c r="J89" s="1094"/>
      <c r="K89" s="1094"/>
    </row>
    <row r="90" spans="1:11" ht="15" customHeight="1" x14ac:dyDescent="0.25">
      <c r="A90" s="1094"/>
      <c r="B90" s="1094"/>
      <c r="C90" s="1105"/>
      <c r="D90" s="1106">
        <v>2024</v>
      </c>
      <c r="E90" s="1106">
        <v>2025</v>
      </c>
      <c r="F90" s="1106">
        <v>2026</v>
      </c>
      <c r="G90" s="1106">
        <v>2027</v>
      </c>
      <c r="H90" s="1094"/>
      <c r="I90" s="1094"/>
      <c r="J90" s="1094"/>
      <c r="K90" s="1094"/>
    </row>
    <row r="91" spans="1:11" ht="15" customHeight="1" x14ac:dyDescent="0.25">
      <c r="A91" s="1094"/>
      <c r="B91" s="1094"/>
      <c r="C91" s="1107"/>
      <c r="D91" s="1108" t="s">
        <v>13</v>
      </c>
      <c r="E91" s="1108" t="s">
        <v>14</v>
      </c>
      <c r="F91" s="1108" t="s">
        <v>14</v>
      </c>
      <c r="G91" s="1108" t="s">
        <v>14</v>
      </c>
      <c r="H91" s="1094"/>
      <c r="I91" s="1094"/>
      <c r="J91" s="1094"/>
      <c r="K91" s="1094"/>
    </row>
    <row r="92" spans="1:11" ht="14.1" customHeight="1" x14ac:dyDescent="0.25">
      <c r="A92" s="1094"/>
      <c r="B92" s="1094"/>
      <c r="C92" s="1097" t="s">
        <v>33</v>
      </c>
      <c r="D92" s="1101" t="s">
        <v>1092</v>
      </c>
      <c r="E92" s="1101" t="s">
        <v>1092</v>
      </c>
      <c r="F92" s="1101" t="s">
        <v>1092</v>
      </c>
      <c r="G92" s="1101" t="s">
        <v>1092</v>
      </c>
      <c r="H92" s="1094"/>
      <c r="I92" s="1094"/>
      <c r="J92" s="1094"/>
      <c r="K92" s="1094"/>
    </row>
    <row r="93" spans="1:11" ht="14.1" customHeight="1" x14ac:dyDescent="0.25">
      <c r="A93" s="1094"/>
      <c r="B93" s="1094"/>
      <c r="C93" s="1097" t="s">
        <v>1029</v>
      </c>
      <c r="D93" s="1101" t="s">
        <v>1039</v>
      </c>
      <c r="E93" s="1101" t="s">
        <v>2260</v>
      </c>
      <c r="F93" s="1101" t="s">
        <v>1876</v>
      </c>
      <c r="G93" s="1101" t="s">
        <v>1260</v>
      </c>
      <c r="H93" s="1094"/>
      <c r="I93" s="1094"/>
      <c r="J93" s="1094"/>
      <c r="K93" s="1094"/>
    </row>
    <row r="94" spans="1:11" ht="14.1" customHeight="1" x14ac:dyDescent="0.25">
      <c r="A94" s="1094"/>
      <c r="B94" s="1094"/>
      <c r="C94" s="1097" t="s">
        <v>1032</v>
      </c>
      <c r="D94" s="1101" t="s">
        <v>1039</v>
      </c>
      <c r="E94" s="1101" t="s">
        <v>2260</v>
      </c>
      <c r="F94" s="1101" t="s">
        <v>1876</v>
      </c>
      <c r="G94" s="1101" t="s">
        <v>1260</v>
      </c>
      <c r="H94" s="1094"/>
      <c r="I94" s="1094"/>
      <c r="J94" s="1094"/>
      <c r="K94" s="1094"/>
    </row>
    <row r="95" spans="1:11" ht="14.1" customHeight="1" x14ac:dyDescent="0.25">
      <c r="A95" s="1094"/>
      <c r="B95" s="1094"/>
      <c r="C95" s="1097" t="s">
        <v>1037</v>
      </c>
      <c r="D95" s="1101" t="s">
        <v>1038</v>
      </c>
      <c r="E95" s="1101" t="s">
        <v>1039</v>
      </c>
      <c r="F95" s="1101" t="s">
        <v>1039</v>
      </c>
      <c r="G95" s="1101" t="s">
        <v>1039</v>
      </c>
      <c r="H95" s="1094"/>
      <c r="I95" s="1094"/>
      <c r="J95" s="1094"/>
      <c r="K95" s="1094"/>
    </row>
    <row r="96" spans="1:11" ht="14.1" customHeight="1" x14ac:dyDescent="0.25">
      <c r="A96" s="1094"/>
      <c r="B96" s="1094"/>
      <c r="C96" s="1097" t="s">
        <v>1042</v>
      </c>
      <c r="D96" s="1101" t="s">
        <v>1038</v>
      </c>
      <c r="E96" s="1101" t="s">
        <v>1038</v>
      </c>
      <c r="F96" s="1101" t="s">
        <v>1365</v>
      </c>
      <c r="G96" s="1101" t="s">
        <v>1365</v>
      </c>
      <c r="H96" s="1094"/>
      <c r="I96" s="1094"/>
      <c r="J96" s="1094"/>
      <c r="K96" s="1094"/>
    </row>
    <row r="97" spans="1:11" ht="14.1" customHeight="1" x14ac:dyDescent="0.25">
      <c r="A97" s="1094"/>
      <c r="B97" s="1094"/>
      <c r="C97" s="1097" t="s">
        <v>39</v>
      </c>
      <c r="D97" s="1101" t="s">
        <v>1038</v>
      </c>
      <c r="E97" s="1101" t="s">
        <v>1038</v>
      </c>
      <c r="F97" s="1101" t="s">
        <v>1365</v>
      </c>
      <c r="G97" s="1101" t="s">
        <v>1365</v>
      </c>
      <c r="H97" s="1094"/>
      <c r="I97" s="1094"/>
      <c r="J97" s="1094"/>
      <c r="K97" s="1094"/>
    </row>
    <row r="98" spans="1:11" ht="14.1" customHeight="1" x14ac:dyDescent="0.25">
      <c r="A98" s="1094"/>
      <c r="B98" s="1094"/>
      <c r="C98" s="1228" t="s">
        <v>1046</v>
      </c>
      <c r="D98" s="1229"/>
      <c r="E98" s="1229"/>
      <c r="F98" s="1229"/>
      <c r="G98" s="1229"/>
      <c r="H98" s="1094"/>
      <c r="I98" s="1094"/>
      <c r="J98" s="1094"/>
      <c r="K98" s="1094"/>
    </row>
    <row r="99" spans="1:11" ht="14.1" customHeight="1" x14ac:dyDescent="0.25">
      <c r="A99" s="1094"/>
      <c r="B99" s="1094"/>
      <c r="C99" s="1105"/>
      <c r="D99" s="1106">
        <v>2024</v>
      </c>
      <c r="E99" s="1106">
        <v>2025</v>
      </c>
      <c r="F99" s="1106">
        <v>2026</v>
      </c>
      <c r="G99" s="1106">
        <v>2027</v>
      </c>
      <c r="H99" s="1094"/>
      <c r="I99" s="1094"/>
      <c r="J99" s="1094"/>
      <c r="K99" s="1094"/>
    </row>
    <row r="100" spans="1:11" ht="14.1" customHeight="1" x14ac:dyDescent="0.25">
      <c r="A100" s="1094"/>
      <c r="B100" s="1094"/>
      <c r="C100" s="1107"/>
      <c r="D100" s="1108" t="s">
        <v>13</v>
      </c>
      <c r="E100" s="1108" t="s">
        <v>14</v>
      </c>
      <c r="F100" s="1108" t="s">
        <v>14</v>
      </c>
      <c r="G100" s="1108" t="s">
        <v>14</v>
      </c>
      <c r="H100" s="1094"/>
      <c r="I100" s="1094"/>
      <c r="J100" s="1094"/>
      <c r="K100" s="1094"/>
    </row>
    <row r="101" spans="1:11" ht="14.1" customHeight="1" x14ac:dyDescent="0.25">
      <c r="A101" s="1094"/>
      <c r="B101" s="1094"/>
      <c r="C101" s="1109" t="s">
        <v>1047</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1050</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1051</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1052</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1053</v>
      </c>
      <c r="D113" s="1110">
        <v>0</v>
      </c>
      <c r="E113" s="1110">
        <v>0</v>
      </c>
      <c r="F113" s="1110">
        <v>0</v>
      </c>
      <c r="G113" s="1110">
        <v>0</v>
      </c>
      <c r="H113" s="1094"/>
      <c r="I113" s="1094"/>
      <c r="J113" s="1094"/>
      <c r="K113" s="1094"/>
    </row>
    <row r="114" spans="1:11" ht="14.1" customHeight="1" x14ac:dyDescent="0.25">
      <c r="A114" s="1094"/>
      <c r="B114" s="1094"/>
      <c r="C114" s="1109" t="s">
        <v>1048</v>
      </c>
      <c r="D114" s="1110">
        <v>0</v>
      </c>
      <c r="E114" s="1110">
        <v>0</v>
      </c>
      <c r="F114" s="1110">
        <v>0</v>
      </c>
      <c r="G114" s="1110">
        <v>0</v>
      </c>
      <c r="H114" s="1094"/>
      <c r="I114" s="1094"/>
      <c r="J114" s="1094"/>
      <c r="K114" s="1094"/>
    </row>
    <row r="115" spans="1:11" ht="14.1" customHeight="1" x14ac:dyDescent="0.25">
      <c r="A115" s="1094"/>
      <c r="B115" s="1094"/>
      <c r="C115" s="1109" t="s">
        <v>1049</v>
      </c>
      <c r="D115" s="1110">
        <v>0</v>
      </c>
      <c r="E115" s="1110">
        <v>0</v>
      </c>
      <c r="F115" s="1110">
        <v>0</v>
      </c>
      <c r="G115" s="1110">
        <v>0</v>
      </c>
      <c r="H115" s="1094"/>
      <c r="I115" s="1094"/>
      <c r="J115" s="1094"/>
      <c r="K115" s="1094"/>
    </row>
    <row r="116" spans="1:11" ht="14.1" customHeight="1" x14ac:dyDescent="0.25">
      <c r="A116" s="1094"/>
      <c r="B116" s="1094"/>
      <c r="C116" s="1109" t="s">
        <v>1054</v>
      </c>
      <c r="D116" s="1110">
        <v>0</v>
      </c>
      <c r="E116" s="1110">
        <v>0</v>
      </c>
      <c r="F116" s="1110">
        <v>0</v>
      </c>
      <c r="G116" s="1110">
        <v>0</v>
      </c>
      <c r="H116" s="1094"/>
      <c r="I116" s="1094"/>
      <c r="J116" s="1094"/>
      <c r="K116" s="1094"/>
    </row>
    <row r="117" spans="1:11" ht="14.1" customHeight="1" x14ac:dyDescent="0.25">
      <c r="A117" s="1094"/>
      <c r="B117" s="1094"/>
      <c r="C117" s="1109" t="s">
        <v>1048</v>
      </c>
      <c r="D117" s="1110">
        <v>0</v>
      </c>
      <c r="E117" s="1110">
        <v>0</v>
      </c>
      <c r="F117" s="1110">
        <v>0</v>
      </c>
      <c r="G117" s="1110">
        <v>0</v>
      </c>
      <c r="H117" s="1094"/>
      <c r="I117" s="1094"/>
      <c r="J117" s="1094"/>
      <c r="K117" s="1094"/>
    </row>
    <row r="118" spans="1:11" ht="14.1" customHeight="1" x14ac:dyDescent="0.25">
      <c r="A118" s="1094"/>
      <c r="B118" s="1094"/>
      <c r="C118" s="1109" t="s">
        <v>1049</v>
      </c>
      <c r="D118" s="1110">
        <v>0</v>
      </c>
      <c r="E118" s="1110">
        <v>0</v>
      </c>
      <c r="F118" s="1110">
        <v>0</v>
      </c>
      <c r="G118" s="1110">
        <v>0</v>
      </c>
      <c r="H118" s="1094"/>
      <c r="I118" s="1094"/>
      <c r="J118" s="1094"/>
      <c r="K118" s="1094"/>
    </row>
    <row r="119" spans="1:11" ht="14.1" customHeight="1" x14ac:dyDescent="0.25">
      <c r="A119" s="1094"/>
      <c r="B119" s="1094"/>
      <c r="C119" s="1109" t="s">
        <v>1055</v>
      </c>
      <c r="D119" s="1110">
        <v>0</v>
      </c>
      <c r="E119" s="1110">
        <v>0</v>
      </c>
      <c r="F119" s="1110">
        <v>0</v>
      </c>
      <c r="G119" s="1110">
        <v>0</v>
      </c>
      <c r="H119" s="1094"/>
      <c r="I119" s="1094"/>
      <c r="J119" s="1094"/>
      <c r="K119" s="1094"/>
    </row>
    <row r="120" spans="1:11" ht="14.1" customHeight="1" x14ac:dyDescent="0.25">
      <c r="A120" s="1094"/>
      <c r="B120" s="1094"/>
      <c r="C120" s="1109" t="s">
        <v>1048</v>
      </c>
      <c r="D120" s="1110">
        <v>0</v>
      </c>
      <c r="E120" s="1110">
        <v>0</v>
      </c>
      <c r="F120" s="1110">
        <v>0</v>
      </c>
      <c r="G120" s="1110">
        <v>0</v>
      </c>
      <c r="H120" s="1094"/>
      <c r="I120" s="1094"/>
      <c r="J120" s="1094"/>
      <c r="K120" s="1094"/>
    </row>
    <row r="121" spans="1:11" ht="14.1" customHeight="1" x14ac:dyDescent="0.25">
      <c r="A121" s="1094"/>
      <c r="B121" s="1094"/>
      <c r="C121" s="1109" t="s">
        <v>1049</v>
      </c>
      <c r="D121" s="1110">
        <v>0</v>
      </c>
      <c r="E121" s="1110">
        <v>0</v>
      </c>
      <c r="F121" s="1110">
        <v>0</v>
      </c>
      <c r="G121" s="1110">
        <v>0</v>
      </c>
      <c r="H121" s="1094"/>
      <c r="I121" s="1094"/>
      <c r="J121" s="1094"/>
      <c r="K121" s="1094"/>
    </row>
    <row r="122" spans="1:11" ht="14.1" customHeight="1" x14ac:dyDescent="0.25">
      <c r="A122" s="1094"/>
      <c r="B122" s="1094"/>
      <c r="C122" s="1109" t="s">
        <v>1056</v>
      </c>
      <c r="D122" s="1110">
        <v>0</v>
      </c>
      <c r="E122" s="1110">
        <v>0</v>
      </c>
      <c r="F122" s="1110">
        <v>0</v>
      </c>
      <c r="G122" s="1110">
        <v>0</v>
      </c>
      <c r="H122" s="1094"/>
      <c r="I122" s="1094"/>
      <c r="J122" s="1094"/>
      <c r="K122" s="1094"/>
    </row>
    <row r="123" spans="1:11" ht="14.1" customHeight="1" x14ac:dyDescent="0.25">
      <c r="A123" s="1094"/>
      <c r="B123" s="1094"/>
      <c r="C123" s="1109" t="s">
        <v>1048</v>
      </c>
      <c r="D123" s="1110">
        <v>0</v>
      </c>
      <c r="E123" s="1110">
        <v>0</v>
      </c>
      <c r="F123" s="1110">
        <v>0</v>
      </c>
      <c r="G123" s="1110">
        <v>0</v>
      </c>
      <c r="H123" s="1094"/>
      <c r="I123" s="1094"/>
      <c r="J123" s="1094"/>
      <c r="K123" s="1094"/>
    </row>
    <row r="124" spans="1:11" ht="14.1" customHeight="1" x14ac:dyDescent="0.25">
      <c r="A124" s="1094"/>
      <c r="B124" s="1094"/>
      <c r="C124" s="1109" t="s">
        <v>1057</v>
      </c>
      <c r="D124" s="1110">
        <v>0</v>
      </c>
      <c r="E124" s="1110">
        <v>0</v>
      </c>
      <c r="F124" s="1110">
        <v>0</v>
      </c>
      <c r="G124" s="1110">
        <v>0</v>
      </c>
      <c r="H124" s="1094"/>
      <c r="I124" s="1094"/>
      <c r="J124" s="1094"/>
      <c r="K124" s="1094"/>
    </row>
    <row r="125" spans="1:11" ht="14.1" customHeight="1" x14ac:dyDescent="0.25">
      <c r="A125" s="1094"/>
      <c r="B125" s="1094"/>
      <c r="C125" s="1109" t="s">
        <v>1058</v>
      </c>
      <c r="D125" s="1110">
        <v>0</v>
      </c>
      <c r="E125" s="1110">
        <v>0</v>
      </c>
      <c r="F125" s="1110">
        <v>0</v>
      </c>
      <c r="G125" s="1110">
        <v>0</v>
      </c>
      <c r="H125" s="1094"/>
      <c r="I125" s="1094"/>
      <c r="J125" s="1094"/>
      <c r="K125" s="1094"/>
    </row>
    <row r="126" spans="1:11" ht="14.1" customHeight="1" x14ac:dyDescent="0.25">
      <c r="A126" s="1094"/>
      <c r="B126" s="1094"/>
      <c r="C126" s="1109" t="s">
        <v>1059</v>
      </c>
      <c r="D126" s="1110">
        <v>0</v>
      </c>
      <c r="E126" s="1110">
        <v>0</v>
      </c>
      <c r="F126" s="1110">
        <v>0</v>
      </c>
      <c r="G126" s="1110">
        <v>0</v>
      </c>
      <c r="H126" s="1094"/>
      <c r="I126" s="1094"/>
      <c r="J126" s="1094"/>
      <c r="K126" s="1094"/>
    </row>
    <row r="127" spans="1:11" ht="14.1" customHeight="1" x14ac:dyDescent="0.25">
      <c r="A127" s="1094"/>
      <c r="B127" s="1094"/>
      <c r="C127" s="1109" t="s">
        <v>1060</v>
      </c>
      <c r="D127" s="1110">
        <v>0</v>
      </c>
      <c r="E127" s="1110">
        <v>0</v>
      </c>
      <c r="F127" s="1110">
        <v>0</v>
      </c>
      <c r="G127" s="1110">
        <v>0</v>
      </c>
      <c r="H127" s="1094"/>
      <c r="I127" s="1094"/>
      <c r="J127" s="1094"/>
      <c r="K127" s="1094"/>
    </row>
    <row r="128" spans="1:11" ht="14.1" customHeight="1" x14ac:dyDescent="0.25">
      <c r="A128" s="1094"/>
      <c r="B128" s="1094"/>
      <c r="C128" s="1109" t="s">
        <v>1061</v>
      </c>
      <c r="D128" s="1110">
        <v>0</v>
      </c>
      <c r="E128" s="1110">
        <v>9000000</v>
      </c>
      <c r="F128" s="1110">
        <v>3000000</v>
      </c>
      <c r="G128" s="1110">
        <v>3000000</v>
      </c>
      <c r="H128" s="1094"/>
      <c r="I128" s="1094"/>
      <c r="J128" s="1094"/>
      <c r="K128" s="1094"/>
    </row>
    <row r="129" spans="1:11" ht="14.1" customHeight="1" x14ac:dyDescent="0.25">
      <c r="A129" s="1094"/>
      <c r="B129" s="1094"/>
      <c r="C129" s="1109" t="s">
        <v>1048</v>
      </c>
      <c r="D129" s="1110">
        <v>0</v>
      </c>
      <c r="E129" s="1110">
        <v>9000000</v>
      </c>
      <c r="F129" s="1110">
        <v>3000000</v>
      </c>
      <c r="G129" s="1110">
        <v>3000000</v>
      </c>
      <c r="H129" s="1094"/>
      <c r="I129" s="1094"/>
      <c r="J129" s="1094"/>
      <c r="K129" s="1094"/>
    </row>
    <row r="130" spans="1:11" ht="14.1" customHeight="1" x14ac:dyDescent="0.25">
      <c r="A130" s="1094"/>
      <c r="B130" s="1094"/>
      <c r="C130" s="1109" t="s">
        <v>1057</v>
      </c>
      <c r="D130" s="1110">
        <v>0</v>
      </c>
      <c r="E130" s="1110">
        <v>0</v>
      </c>
      <c r="F130" s="1110">
        <v>0</v>
      </c>
      <c r="G130" s="1110">
        <v>0</v>
      </c>
      <c r="H130" s="1094"/>
      <c r="I130" s="1094"/>
      <c r="J130" s="1094"/>
      <c r="K130" s="1094"/>
    </row>
    <row r="131" spans="1:11" ht="14.1" customHeight="1" x14ac:dyDescent="0.25">
      <c r="A131" s="1094"/>
      <c r="B131" s="1094"/>
      <c r="C131" s="1109" t="s">
        <v>1058</v>
      </c>
      <c r="D131" s="1110">
        <v>0</v>
      </c>
      <c r="E131" s="1110">
        <v>0</v>
      </c>
      <c r="F131" s="1110">
        <v>0</v>
      </c>
      <c r="G131" s="1110">
        <v>0</v>
      </c>
      <c r="H131" s="1094"/>
      <c r="I131" s="1094"/>
      <c r="J131" s="1094"/>
      <c r="K131" s="1094"/>
    </row>
    <row r="132" spans="1:11" ht="14.1" customHeight="1" x14ac:dyDescent="0.25">
      <c r="A132" s="1094"/>
      <c r="B132" s="1094"/>
      <c r="C132" s="1109" t="s">
        <v>1059</v>
      </c>
      <c r="D132" s="1110">
        <v>0</v>
      </c>
      <c r="E132" s="1110">
        <v>0</v>
      </c>
      <c r="F132" s="1110">
        <v>0</v>
      </c>
      <c r="G132" s="1110">
        <v>0</v>
      </c>
      <c r="H132" s="1094"/>
      <c r="I132" s="1094"/>
      <c r="J132" s="1094"/>
      <c r="K132" s="1094"/>
    </row>
    <row r="133" spans="1:11" ht="14.1" customHeight="1" x14ac:dyDescent="0.25">
      <c r="A133" s="1094"/>
      <c r="B133" s="1094"/>
      <c r="C133" s="1109" t="s">
        <v>1060</v>
      </c>
      <c r="D133" s="1110">
        <v>0</v>
      </c>
      <c r="E133" s="1110">
        <v>0</v>
      </c>
      <c r="F133" s="1110">
        <v>0</v>
      </c>
      <c r="G133" s="1110">
        <v>0</v>
      </c>
      <c r="H133" s="1094"/>
      <c r="I133" s="1094"/>
      <c r="J133" s="1094"/>
      <c r="K133" s="1094"/>
    </row>
    <row r="134" spans="1:11" ht="14.1" customHeight="1" x14ac:dyDescent="0.25">
      <c r="A134" s="1094"/>
      <c r="B134" s="1094"/>
      <c r="C134" s="1109" t="s">
        <v>1062</v>
      </c>
      <c r="D134" s="1110">
        <v>0</v>
      </c>
      <c r="E134" s="1110">
        <v>3000000</v>
      </c>
      <c r="F134" s="1110">
        <v>3000000</v>
      </c>
      <c r="G134" s="1110">
        <v>0</v>
      </c>
      <c r="H134" s="1094"/>
      <c r="I134" s="1094"/>
      <c r="J134" s="1094"/>
      <c r="K134" s="1094"/>
    </row>
    <row r="135" spans="1:11" ht="14.1" customHeight="1" x14ac:dyDescent="0.25">
      <c r="A135" s="1094"/>
      <c r="B135" s="1094"/>
      <c r="C135" s="1109" t="s">
        <v>1048</v>
      </c>
      <c r="D135" s="1110">
        <v>0</v>
      </c>
      <c r="E135" s="1110">
        <v>0</v>
      </c>
      <c r="F135" s="1110">
        <v>0</v>
      </c>
      <c r="G135" s="1110">
        <v>0</v>
      </c>
      <c r="H135" s="1094"/>
      <c r="I135" s="1094"/>
      <c r="J135" s="1094"/>
      <c r="K135" s="1094"/>
    </row>
    <row r="136" spans="1:11" ht="14.1" customHeight="1" x14ac:dyDescent="0.25">
      <c r="A136" s="1094"/>
      <c r="B136" s="1094"/>
      <c r="C136" s="1109" t="s">
        <v>1057</v>
      </c>
      <c r="D136" s="1110">
        <v>0</v>
      </c>
      <c r="E136" s="1110">
        <v>3000000</v>
      </c>
      <c r="F136" s="1110">
        <v>3000000</v>
      </c>
      <c r="G136" s="1110">
        <v>0</v>
      </c>
      <c r="H136" s="1094"/>
      <c r="I136" s="1094"/>
      <c r="J136" s="1094"/>
      <c r="K136" s="1094"/>
    </row>
    <row r="137" spans="1:11" ht="14.1" customHeight="1" x14ac:dyDescent="0.25">
      <c r="A137" s="1094"/>
      <c r="B137" s="1094"/>
      <c r="C137" s="1109" t="s">
        <v>1058</v>
      </c>
      <c r="D137" s="1110">
        <v>0</v>
      </c>
      <c r="E137" s="1110">
        <v>0</v>
      </c>
      <c r="F137" s="1110">
        <v>0</v>
      </c>
      <c r="G137" s="1110">
        <v>0</v>
      </c>
      <c r="H137" s="1094"/>
      <c r="I137" s="1094"/>
      <c r="J137" s="1094"/>
      <c r="K137" s="1094"/>
    </row>
    <row r="138" spans="1:11" ht="14.1" customHeight="1" x14ac:dyDescent="0.25">
      <c r="A138" s="1094"/>
      <c r="B138" s="1094"/>
      <c r="C138" s="1109" t="s">
        <v>1059</v>
      </c>
      <c r="D138" s="1110">
        <v>0</v>
      </c>
      <c r="E138" s="1110">
        <v>0</v>
      </c>
      <c r="F138" s="1110">
        <v>0</v>
      </c>
      <c r="G138" s="1110">
        <v>0</v>
      </c>
      <c r="H138" s="1094"/>
      <c r="I138" s="1094"/>
      <c r="J138" s="1094"/>
      <c r="K138" s="1094"/>
    </row>
    <row r="139" spans="1:11" ht="14.1" customHeight="1" x14ac:dyDescent="0.25">
      <c r="A139" s="1094"/>
      <c r="B139" s="1094"/>
      <c r="C139" s="1109" t="s">
        <v>1060</v>
      </c>
      <c r="D139" s="1110">
        <v>0</v>
      </c>
      <c r="E139" s="1110">
        <v>0</v>
      </c>
      <c r="F139" s="1110">
        <v>0</v>
      </c>
      <c r="G139" s="1110">
        <v>0</v>
      </c>
      <c r="H139" s="1094"/>
      <c r="I139" s="1094"/>
      <c r="J139" s="1094"/>
      <c r="K139" s="1094"/>
    </row>
    <row r="140" spans="1:11" ht="14.1" customHeight="1" x14ac:dyDescent="0.25">
      <c r="A140" s="1094"/>
      <c r="B140" s="1094"/>
      <c r="C140" s="1109" t="s">
        <v>1063</v>
      </c>
      <c r="D140" s="1110">
        <v>0</v>
      </c>
      <c r="E140" s="1110">
        <v>0</v>
      </c>
      <c r="F140" s="1110">
        <v>0</v>
      </c>
      <c r="G140" s="1110">
        <v>0</v>
      </c>
      <c r="H140" s="1094"/>
      <c r="I140" s="1094"/>
      <c r="J140" s="1094"/>
      <c r="K140" s="1094"/>
    </row>
    <row r="141" spans="1:11" ht="14.1" customHeight="1" x14ac:dyDescent="0.25">
      <c r="A141" s="1094"/>
      <c r="B141" s="1094"/>
      <c r="C141" s="1109" t="s">
        <v>1064</v>
      </c>
      <c r="D141" s="1110">
        <v>0</v>
      </c>
      <c r="E141" s="1110">
        <v>0</v>
      </c>
      <c r="F141" s="1110">
        <v>0</v>
      </c>
      <c r="G141" s="1110">
        <v>0</v>
      </c>
      <c r="H141" s="1094"/>
      <c r="I141" s="1094"/>
      <c r="J141" s="1094"/>
      <c r="K141" s="1094"/>
    </row>
    <row r="142" spans="1:11" ht="14.1" customHeight="1" x14ac:dyDescent="0.25">
      <c r="A142" s="1094"/>
      <c r="B142" s="1094"/>
      <c r="C142" s="1111" t="s">
        <v>572</v>
      </c>
      <c r="D142" s="1110">
        <v>0</v>
      </c>
      <c r="E142" s="1110">
        <v>12000000</v>
      </c>
      <c r="F142" s="1110">
        <v>6000000</v>
      </c>
      <c r="G142" s="1110">
        <v>3000000</v>
      </c>
      <c r="H142" s="1094"/>
      <c r="I142" s="1094"/>
      <c r="J142" s="1094"/>
      <c r="K142" s="1094"/>
    </row>
    <row r="143" spans="1:11" ht="15" customHeight="1" x14ac:dyDescent="0.25">
      <c r="A143" s="1094"/>
      <c r="B143" s="1094"/>
      <c r="C143" s="1113" t="s">
        <v>1038</v>
      </c>
      <c r="D143" s="1114" t="s">
        <v>1038</v>
      </c>
      <c r="E143" s="1114" t="s">
        <v>1038</v>
      </c>
      <c r="F143" s="1114" t="s">
        <v>1038</v>
      </c>
      <c r="G143" s="1114" t="s">
        <v>1038</v>
      </c>
      <c r="H143" s="1094"/>
      <c r="I143" s="1094"/>
      <c r="J143" s="1094"/>
      <c r="K143" s="1094"/>
    </row>
    <row r="144" spans="1:11" ht="15" customHeight="1" x14ac:dyDescent="0.25">
      <c r="A144" s="1094"/>
      <c r="B144" s="1094"/>
      <c r="C144" s="1096" t="s">
        <v>1154</v>
      </c>
      <c r="D144" s="1115">
        <v>0</v>
      </c>
      <c r="E144" s="1115">
        <v>99469000</v>
      </c>
      <c r="F144" s="1115">
        <v>93469000</v>
      </c>
      <c r="G144" s="1115">
        <v>90469000</v>
      </c>
      <c r="H144" s="1094"/>
      <c r="I144" s="1094"/>
      <c r="J144" s="1094"/>
      <c r="K144" s="1094"/>
    </row>
    <row r="145" spans="1:11" ht="15" customHeight="1" x14ac:dyDescent="0.25">
      <c r="A145" s="1094"/>
      <c r="B145" s="1094"/>
      <c r="C145" s="1097" t="s">
        <v>1047</v>
      </c>
      <c r="D145" s="1116">
        <v>0</v>
      </c>
      <c r="E145" s="1116">
        <v>61693000</v>
      </c>
      <c r="F145" s="1116">
        <v>61693000</v>
      </c>
      <c r="G145" s="1116">
        <v>61693000</v>
      </c>
      <c r="H145" s="1094"/>
      <c r="I145" s="1094"/>
      <c r="J145" s="1094"/>
      <c r="K145" s="1094"/>
    </row>
    <row r="146" spans="1:11" ht="15" customHeight="1" x14ac:dyDescent="0.25">
      <c r="A146" s="1094"/>
      <c r="B146" s="1094"/>
      <c r="C146" s="1097" t="s">
        <v>1048</v>
      </c>
      <c r="D146" s="1116">
        <v>0</v>
      </c>
      <c r="E146" s="1116">
        <v>61693000</v>
      </c>
      <c r="F146" s="1116">
        <v>61693000</v>
      </c>
      <c r="G146" s="1116">
        <v>61693000</v>
      </c>
      <c r="H146" s="1094"/>
      <c r="I146" s="1094"/>
      <c r="J146" s="1094"/>
      <c r="K146" s="1094"/>
    </row>
    <row r="147" spans="1:11" ht="15" customHeight="1" x14ac:dyDescent="0.25">
      <c r="A147" s="1094"/>
      <c r="B147" s="1094"/>
      <c r="C147" s="1097" t="s">
        <v>1049</v>
      </c>
      <c r="D147" s="1116">
        <v>0</v>
      </c>
      <c r="E147" s="1116">
        <v>0</v>
      </c>
      <c r="F147" s="1116">
        <v>0</v>
      </c>
      <c r="G147" s="1116">
        <v>0</v>
      </c>
      <c r="H147" s="1094"/>
      <c r="I147" s="1094"/>
      <c r="J147" s="1094"/>
      <c r="K147" s="1094"/>
    </row>
    <row r="148" spans="1:11" ht="15" customHeight="1" x14ac:dyDescent="0.25">
      <c r="A148" s="1094"/>
      <c r="B148" s="1094"/>
      <c r="C148" s="1097" t="s">
        <v>1050</v>
      </c>
      <c r="D148" s="1116">
        <v>0</v>
      </c>
      <c r="E148" s="1116">
        <v>10326000</v>
      </c>
      <c r="F148" s="1116">
        <v>10326000</v>
      </c>
      <c r="G148" s="1116">
        <v>10326000</v>
      </c>
      <c r="H148" s="1094"/>
      <c r="I148" s="1094"/>
      <c r="J148" s="1094"/>
      <c r="K148" s="1094"/>
    </row>
    <row r="149" spans="1:11" ht="15" customHeight="1" x14ac:dyDescent="0.25">
      <c r="A149" s="1094"/>
      <c r="B149" s="1094"/>
      <c r="C149" s="1097" t="s">
        <v>1048</v>
      </c>
      <c r="D149" s="1116">
        <v>0</v>
      </c>
      <c r="E149" s="1116">
        <v>10326000</v>
      </c>
      <c r="F149" s="1116">
        <v>10326000</v>
      </c>
      <c r="G149" s="1116">
        <v>10326000</v>
      </c>
      <c r="H149" s="1094"/>
      <c r="I149" s="1094"/>
      <c r="J149" s="1094"/>
      <c r="K149" s="1094"/>
    </row>
    <row r="150" spans="1:11" ht="15" customHeight="1" x14ac:dyDescent="0.25">
      <c r="A150" s="1094"/>
      <c r="B150" s="1094"/>
      <c r="C150" s="1097" t="s">
        <v>1049</v>
      </c>
      <c r="D150" s="1116">
        <v>0</v>
      </c>
      <c r="E150" s="1116">
        <v>0</v>
      </c>
      <c r="F150" s="1116">
        <v>0</v>
      </c>
      <c r="G150" s="1116">
        <v>0</v>
      </c>
      <c r="H150" s="1094"/>
      <c r="I150" s="1094"/>
      <c r="J150" s="1094"/>
      <c r="K150" s="1094"/>
    </row>
    <row r="151" spans="1:11" ht="15" customHeight="1" x14ac:dyDescent="0.25">
      <c r="A151" s="1094"/>
      <c r="B151" s="1094"/>
      <c r="C151" s="1097" t="s">
        <v>1051</v>
      </c>
      <c r="D151" s="1116">
        <v>0</v>
      </c>
      <c r="E151" s="1116">
        <v>11950000</v>
      </c>
      <c r="F151" s="1116">
        <v>11950000</v>
      </c>
      <c r="G151" s="1116">
        <v>11950000</v>
      </c>
      <c r="H151" s="1094"/>
      <c r="I151" s="1094"/>
      <c r="J151" s="1094"/>
      <c r="K151" s="1094"/>
    </row>
    <row r="152" spans="1:11" ht="15" customHeight="1" x14ac:dyDescent="0.25">
      <c r="A152" s="1094"/>
      <c r="B152" s="1094"/>
      <c r="C152" s="1097" t="s">
        <v>1048</v>
      </c>
      <c r="D152" s="1116">
        <v>0</v>
      </c>
      <c r="E152" s="1116">
        <v>11950000</v>
      </c>
      <c r="F152" s="1116">
        <v>11950000</v>
      </c>
      <c r="G152" s="1116">
        <v>11950000</v>
      </c>
      <c r="H152" s="1094"/>
      <c r="I152" s="1094"/>
      <c r="J152" s="1094"/>
      <c r="K152" s="1094"/>
    </row>
    <row r="153" spans="1:11" ht="15" customHeight="1" x14ac:dyDescent="0.25">
      <c r="A153" s="1094"/>
      <c r="B153" s="1094"/>
      <c r="C153" s="1097" t="s">
        <v>1049</v>
      </c>
      <c r="D153" s="1116">
        <v>0</v>
      </c>
      <c r="E153" s="1116">
        <v>0</v>
      </c>
      <c r="F153" s="1116">
        <v>0</v>
      </c>
      <c r="G153" s="1116">
        <v>0</v>
      </c>
      <c r="H153" s="1094"/>
      <c r="I153" s="1094"/>
      <c r="J153" s="1094"/>
      <c r="K153" s="1094"/>
    </row>
    <row r="154" spans="1:11" ht="15" customHeight="1" x14ac:dyDescent="0.25">
      <c r="A154" s="1094"/>
      <c r="B154" s="1094"/>
      <c r="C154" s="1097" t="s">
        <v>1052</v>
      </c>
      <c r="D154" s="1116">
        <v>0</v>
      </c>
      <c r="E154" s="1116">
        <v>0</v>
      </c>
      <c r="F154" s="1116">
        <v>0</v>
      </c>
      <c r="G154" s="1116">
        <v>0</v>
      </c>
      <c r="H154" s="1094"/>
      <c r="I154" s="1094"/>
      <c r="J154" s="1094"/>
      <c r="K154" s="1094"/>
    </row>
    <row r="155" spans="1:11" ht="15" customHeight="1" x14ac:dyDescent="0.25">
      <c r="A155" s="1094"/>
      <c r="B155" s="1094"/>
      <c r="C155" s="1097" t="s">
        <v>1048</v>
      </c>
      <c r="D155" s="1116">
        <v>0</v>
      </c>
      <c r="E155" s="1116">
        <v>0</v>
      </c>
      <c r="F155" s="1116">
        <v>0</v>
      </c>
      <c r="G155" s="1116">
        <v>0</v>
      </c>
      <c r="H155" s="1094"/>
      <c r="I155" s="1094"/>
      <c r="J155" s="1094"/>
      <c r="K155" s="1094"/>
    </row>
    <row r="156" spans="1:11" ht="15" customHeight="1" x14ac:dyDescent="0.25">
      <c r="A156" s="1094"/>
      <c r="B156" s="1094"/>
      <c r="C156" s="1097" t="s">
        <v>1049</v>
      </c>
      <c r="D156" s="1116">
        <v>0</v>
      </c>
      <c r="E156" s="1116">
        <v>0</v>
      </c>
      <c r="F156" s="1116">
        <v>0</v>
      </c>
      <c r="G156" s="1116">
        <v>0</v>
      </c>
      <c r="H156" s="1094"/>
      <c r="I156" s="1094"/>
      <c r="J156" s="1094"/>
      <c r="K156" s="1094"/>
    </row>
    <row r="157" spans="1:11" ht="20.100000000000001" customHeight="1" x14ac:dyDescent="0.25">
      <c r="A157" s="1094"/>
      <c r="B157" s="1094"/>
      <c r="C157" s="1097" t="s">
        <v>1155</v>
      </c>
      <c r="D157" s="1117">
        <v>0</v>
      </c>
      <c r="E157" s="1117">
        <v>0</v>
      </c>
      <c r="F157" s="1117">
        <v>0</v>
      </c>
      <c r="G157" s="1117">
        <v>0</v>
      </c>
      <c r="H157" s="1094"/>
      <c r="I157" s="1094"/>
      <c r="J157" s="1094"/>
      <c r="K157" s="1094"/>
    </row>
    <row r="158" spans="1:11" ht="15" customHeight="1" x14ac:dyDescent="0.25">
      <c r="A158" s="1094"/>
      <c r="B158" s="1094"/>
      <c r="C158" s="1097" t="s">
        <v>1048</v>
      </c>
      <c r="D158" s="1116">
        <v>0</v>
      </c>
      <c r="E158" s="1116">
        <v>0</v>
      </c>
      <c r="F158" s="1116">
        <v>0</v>
      </c>
      <c r="G158" s="1116">
        <v>0</v>
      </c>
      <c r="H158" s="1094"/>
      <c r="I158" s="1094"/>
      <c r="J158" s="1094"/>
      <c r="K158" s="1094"/>
    </row>
    <row r="159" spans="1:11" ht="15" customHeight="1" x14ac:dyDescent="0.25">
      <c r="A159" s="1094"/>
      <c r="B159" s="1094"/>
      <c r="C159" s="1097" t="s">
        <v>1049</v>
      </c>
      <c r="D159" s="1116">
        <v>0</v>
      </c>
      <c r="E159" s="1116">
        <v>0</v>
      </c>
      <c r="F159" s="1116">
        <v>0</v>
      </c>
      <c r="G159" s="1116">
        <v>0</v>
      </c>
      <c r="H159" s="1094"/>
      <c r="I159" s="1094"/>
      <c r="J159" s="1094"/>
      <c r="K159" s="1094"/>
    </row>
    <row r="160" spans="1:11" ht="15" customHeight="1" x14ac:dyDescent="0.25">
      <c r="A160" s="1094"/>
      <c r="B160" s="1094"/>
      <c r="C160" s="1097" t="s">
        <v>1054</v>
      </c>
      <c r="D160" s="1116">
        <v>0</v>
      </c>
      <c r="E160" s="1116">
        <v>3500000</v>
      </c>
      <c r="F160" s="1116">
        <v>3500000</v>
      </c>
      <c r="G160" s="1116">
        <v>3500000</v>
      </c>
      <c r="H160" s="1094"/>
      <c r="I160" s="1094"/>
      <c r="J160" s="1094"/>
      <c r="K160" s="1094"/>
    </row>
    <row r="161" spans="1:11" ht="15" customHeight="1" x14ac:dyDescent="0.25">
      <c r="A161" s="1094"/>
      <c r="B161" s="1094"/>
      <c r="C161" s="1097" t="s">
        <v>1048</v>
      </c>
      <c r="D161" s="1116">
        <v>0</v>
      </c>
      <c r="E161" s="1116">
        <v>3500000</v>
      </c>
      <c r="F161" s="1116">
        <v>3500000</v>
      </c>
      <c r="G161" s="1116">
        <v>3500000</v>
      </c>
      <c r="H161" s="1094"/>
      <c r="I161" s="1094"/>
      <c r="J161" s="1094"/>
      <c r="K161" s="1094"/>
    </row>
    <row r="162" spans="1:11" ht="15" customHeight="1" x14ac:dyDescent="0.25">
      <c r="A162" s="1094"/>
      <c r="B162" s="1094"/>
      <c r="C162" s="1097" t="s">
        <v>1049</v>
      </c>
      <c r="D162" s="1116">
        <v>0</v>
      </c>
      <c r="E162" s="1116">
        <v>0</v>
      </c>
      <c r="F162" s="1116">
        <v>0</v>
      </c>
      <c r="G162" s="1116">
        <v>0</v>
      </c>
      <c r="H162" s="1094"/>
      <c r="I162" s="1094"/>
      <c r="J162" s="1094"/>
      <c r="K162" s="1094"/>
    </row>
    <row r="163" spans="1:11" ht="15" customHeight="1" x14ac:dyDescent="0.25">
      <c r="A163" s="1094"/>
      <c r="B163" s="1094"/>
      <c r="C163" s="1097" t="s">
        <v>1055</v>
      </c>
      <c r="D163" s="1116">
        <v>0</v>
      </c>
      <c r="E163" s="1116">
        <v>0</v>
      </c>
      <c r="F163" s="1116">
        <v>0</v>
      </c>
      <c r="G163" s="1116">
        <v>0</v>
      </c>
      <c r="H163" s="1094"/>
      <c r="I163" s="1094"/>
      <c r="J163" s="1094"/>
      <c r="K163" s="1094"/>
    </row>
    <row r="164" spans="1:11" ht="15" customHeight="1" x14ac:dyDescent="0.25">
      <c r="A164" s="1094"/>
      <c r="B164" s="1094"/>
      <c r="C164" s="1097" t="s">
        <v>1048</v>
      </c>
      <c r="D164" s="1116">
        <v>0</v>
      </c>
      <c r="E164" s="1116">
        <v>0</v>
      </c>
      <c r="F164" s="1116">
        <v>0</v>
      </c>
      <c r="G164" s="1116">
        <v>0</v>
      </c>
      <c r="H164" s="1094"/>
      <c r="I164" s="1094"/>
      <c r="J164" s="1094"/>
      <c r="K164" s="1094"/>
    </row>
    <row r="165" spans="1:11" ht="15" customHeight="1" x14ac:dyDescent="0.25">
      <c r="A165" s="1094"/>
      <c r="B165" s="1094"/>
      <c r="C165" s="1097" t="s">
        <v>1049</v>
      </c>
      <c r="D165" s="1116">
        <v>0</v>
      </c>
      <c r="E165" s="1116">
        <v>0</v>
      </c>
      <c r="F165" s="1116">
        <v>0</v>
      </c>
      <c r="G165" s="1116">
        <v>0</v>
      </c>
      <c r="H165" s="1094"/>
      <c r="I165" s="1094"/>
      <c r="J165" s="1094"/>
      <c r="K165" s="1094"/>
    </row>
    <row r="166" spans="1:11" ht="15" customHeight="1" x14ac:dyDescent="0.25">
      <c r="A166" s="1094"/>
      <c r="B166" s="1094"/>
      <c r="C166" s="1097" t="s">
        <v>1056</v>
      </c>
      <c r="D166" s="1116">
        <v>0</v>
      </c>
      <c r="E166" s="1116">
        <v>0</v>
      </c>
      <c r="F166" s="1116">
        <v>0</v>
      </c>
      <c r="G166" s="1116">
        <v>0</v>
      </c>
      <c r="H166" s="1094"/>
      <c r="I166" s="1094"/>
      <c r="J166" s="1094"/>
      <c r="K166" s="1094"/>
    </row>
    <row r="167" spans="1:11" ht="15" customHeight="1" x14ac:dyDescent="0.25">
      <c r="A167" s="1094"/>
      <c r="B167" s="1094"/>
      <c r="C167" s="1097" t="s">
        <v>1048</v>
      </c>
      <c r="D167" s="1116">
        <v>0</v>
      </c>
      <c r="E167" s="1116">
        <v>0</v>
      </c>
      <c r="F167" s="1116">
        <v>0</v>
      </c>
      <c r="G167" s="1116">
        <v>0</v>
      </c>
      <c r="H167" s="1094"/>
      <c r="I167" s="1094"/>
      <c r="J167" s="1094"/>
      <c r="K167" s="1094"/>
    </row>
    <row r="168" spans="1:11" ht="15" customHeight="1" x14ac:dyDescent="0.25">
      <c r="A168" s="1094"/>
      <c r="B168" s="1094"/>
      <c r="C168" s="1097" t="s">
        <v>1057</v>
      </c>
      <c r="D168" s="1116">
        <v>0</v>
      </c>
      <c r="E168" s="1116">
        <v>0</v>
      </c>
      <c r="F168" s="1116">
        <v>0</v>
      </c>
      <c r="G168" s="1116">
        <v>0</v>
      </c>
      <c r="H168" s="1094"/>
      <c r="I168" s="1094"/>
      <c r="J168" s="1094"/>
      <c r="K168" s="1094"/>
    </row>
    <row r="169" spans="1:11" ht="15" customHeight="1" x14ac:dyDescent="0.25">
      <c r="A169" s="1094"/>
      <c r="B169" s="1094"/>
      <c r="C169" s="1097" t="s">
        <v>1058</v>
      </c>
      <c r="D169" s="1116">
        <v>0</v>
      </c>
      <c r="E169" s="1116">
        <v>0</v>
      </c>
      <c r="F169" s="1116">
        <v>0</v>
      </c>
      <c r="G169" s="1116">
        <v>0</v>
      </c>
      <c r="H169" s="1094"/>
      <c r="I169" s="1094"/>
      <c r="J169" s="1094"/>
      <c r="K169" s="1094"/>
    </row>
    <row r="170" spans="1:11" ht="15" customHeight="1" x14ac:dyDescent="0.25">
      <c r="A170" s="1094"/>
      <c r="B170" s="1094"/>
      <c r="C170" s="1097" t="s">
        <v>1059</v>
      </c>
      <c r="D170" s="1116">
        <v>0</v>
      </c>
      <c r="E170" s="1116">
        <v>0</v>
      </c>
      <c r="F170" s="1116">
        <v>0</v>
      </c>
      <c r="G170" s="1116">
        <v>0</v>
      </c>
      <c r="H170" s="1094"/>
      <c r="I170" s="1094"/>
      <c r="J170" s="1094"/>
      <c r="K170" s="1094"/>
    </row>
    <row r="171" spans="1:11" ht="15" customHeight="1" x14ac:dyDescent="0.25">
      <c r="A171" s="1094"/>
      <c r="B171" s="1094"/>
      <c r="C171" s="1097" t="s">
        <v>1060</v>
      </c>
      <c r="D171" s="1116">
        <v>0</v>
      </c>
      <c r="E171" s="1116">
        <v>0</v>
      </c>
      <c r="F171" s="1116">
        <v>0</v>
      </c>
      <c r="G171" s="1116">
        <v>0</v>
      </c>
      <c r="H171" s="1094"/>
      <c r="I171" s="1094"/>
      <c r="J171" s="1094"/>
      <c r="K171" s="1094"/>
    </row>
    <row r="172" spans="1:11" ht="15" customHeight="1" x14ac:dyDescent="0.25">
      <c r="A172" s="1094"/>
      <c r="B172" s="1094"/>
      <c r="C172" s="1097" t="s">
        <v>1061</v>
      </c>
      <c r="D172" s="1116">
        <v>0</v>
      </c>
      <c r="E172" s="1116">
        <v>9000000</v>
      </c>
      <c r="F172" s="1116">
        <v>3000000</v>
      </c>
      <c r="G172" s="1116">
        <v>3000000</v>
      </c>
      <c r="H172" s="1094"/>
      <c r="I172" s="1094"/>
      <c r="J172" s="1094"/>
      <c r="K172" s="1094"/>
    </row>
    <row r="173" spans="1:11" ht="15" customHeight="1" x14ac:dyDescent="0.25">
      <c r="A173" s="1094"/>
      <c r="B173" s="1094"/>
      <c r="C173" s="1097" t="s">
        <v>1048</v>
      </c>
      <c r="D173" s="1116">
        <v>0</v>
      </c>
      <c r="E173" s="1116">
        <v>9000000</v>
      </c>
      <c r="F173" s="1116">
        <v>3000000</v>
      </c>
      <c r="G173" s="1116">
        <v>3000000</v>
      </c>
      <c r="H173" s="1094"/>
      <c r="I173" s="1094"/>
      <c r="J173" s="1094"/>
      <c r="K173" s="1094"/>
    </row>
    <row r="174" spans="1:11" ht="15" customHeight="1" x14ac:dyDescent="0.25">
      <c r="A174" s="1094"/>
      <c r="B174" s="1094"/>
      <c r="C174" s="1097" t="s">
        <v>1057</v>
      </c>
      <c r="D174" s="1116">
        <v>0</v>
      </c>
      <c r="E174" s="1116">
        <v>0</v>
      </c>
      <c r="F174" s="1116">
        <v>0</v>
      </c>
      <c r="G174" s="1116">
        <v>0</v>
      </c>
      <c r="H174" s="1094"/>
      <c r="I174" s="1094"/>
      <c r="J174" s="1094"/>
      <c r="K174" s="1094"/>
    </row>
    <row r="175" spans="1:11" ht="15" customHeight="1" x14ac:dyDescent="0.25">
      <c r="A175" s="1094"/>
      <c r="B175" s="1094"/>
      <c r="C175" s="1097" t="s">
        <v>1058</v>
      </c>
      <c r="D175" s="1116">
        <v>0</v>
      </c>
      <c r="E175" s="1116">
        <v>0</v>
      </c>
      <c r="F175" s="1116">
        <v>0</v>
      </c>
      <c r="G175" s="1116">
        <v>0</v>
      </c>
      <c r="H175" s="1094"/>
      <c r="I175" s="1094"/>
      <c r="J175" s="1094"/>
      <c r="K175" s="1094"/>
    </row>
    <row r="176" spans="1:11" ht="15" customHeight="1" x14ac:dyDescent="0.25">
      <c r="A176" s="1094"/>
      <c r="B176" s="1094"/>
      <c r="C176" s="1097" t="s">
        <v>1059</v>
      </c>
      <c r="D176" s="1116">
        <v>0</v>
      </c>
      <c r="E176" s="1116">
        <v>0</v>
      </c>
      <c r="F176" s="1116">
        <v>0</v>
      </c>
      <c r="G176" s="1116">
        <v>0</v>
      </c>
      <c r="H176" s="1094"/>
      <c r="I176" s="1094"/>
      <c r="J176" s="1094"/>
      <c r="K176" s="1094"/>
    </row>
    <row r="177" spans="1:11" ht="15" customHeight="1" x14ac:dyDescent="0.25">
      <c r="A177" s="1094"/>
      <c r="B177" s="1094"/>
      <c r="C177" s="1097" t="s">
        <v>1060</v>
      </c>
      <c r="D177" s="1116">
        <v>0</v>
      </c>
      <c r="E177" s="1116">
        <v>0</v>
      </c>
      <c r="F177" s="1116">
        <v>0</v>
      </c>
      <c r="G177" s="1116">
        <v>0</v>
      </c>
      <c r="H177" s="1094"/>
      <c r="I177" s="1094"/>
      <c r="J177" s="1094"/>
      <c r="K177" s="1094"/>
    </row>
    <row r="178" spans="1:11" ht="15" customHeight="1" x14ac:dyDescent="0.25">
      <c r="A178" s="1094"/>
      <c r="B178" s="1094"/>
      <c r="C178" s="1097" t="s">
        <v>1062</v>
      </c>
      <c r="D178" s="1116">
        <v>0</v>
      </c>
      <c r="E178" s="1116">
        <v>3000000</v>
      </c>
      <c r="F178" s="1116">
        <v>3000000</v>
      </c>
      <c r="G178" s="1116">
        <v>0</v>
      </c>
      <c r="H178" s="1094"/>
      <c r="I178" s="1094"/>
      <c r="J178" s="1094"/>
      <c r="K178" s="1094"/>
    </row>
    <row r="179" spans="1:11" ht="15" customHeight="1" x14ac:dyDescent="0.25">
      <c r="A179" s="1094"/>
      <c r="B179" s="1094"/>
      <c r="C179" s="1097" t="s">
        <v>1048</v>
      </c>
      <c r="D179" s="1116">
        <v>0</v>
      </c>
      <c r="E179" s="1116">
        <v>0</v>
      </c>
      <c r="F179" s="1116">
        <v>0</v>
      </c>
      <c r="G179" s="1116">
        <v>0</v>
      </c>
      <c r="H179" s="1094"/>
      <c r="I179" s="1094"/>
      <c r="J179" s="1094"/>
      <c r="K179" s="1094"/>
    </row>
    <row r="180" spans="1:11" ht="15" customHeight="1" x14ac:dyDescent="0.25">
      <c r="A180" s="1094"/>
      <c r="B180" s="1094"/>
      <c r="C180" s="1097" t="s">
        <v>1057</v>
      </c>
      <c r="D180" s="1116">
        <v>0</v>
      </c>
      <c r="E180" s="1116">
        <v>3000000</v>
      </c>
      <c r="F180" s="1116">
        <v>3000000</v>
      </c>
      <c r="G180" s="1116">
        <v>0</v>
      </c>
      <c r="H180" s="1094"/>
      <c r="I180" s="1094"/>
      <c r="J180" s="1094"/>
      <c r="K180" s="1094"/>
    </row>
    <row r="181" spans="1:11" ht="15" customHeight="1" x14ac:dyDescent="0.25">
      <c r="A181" s="1094"/>
      <c r="B181" s="1094"/>
      <c r="C181" s="1097" t="s">
        <v>1058</v>
      </c>
      <c r="D181" s="1116">
        <v>0</v>
      </c>
      <c r="E181" s="1116">
        <v>0</v>
      </c>
      <c r="F181" s="1116">
        <v>0</v>
      </c>
      <c r="G181" s="1116">
        <v>0</v>
      </c>
      <c r="H181" s="1094"/>
      <c r="I181" s="1094"/>
      <c r="J181" s="1094"/>
      <c r="K181" s="1094"/>
    </row>
    <row r="182" spans="1:11" ht="15" customHeight="1" x14ac:dyDescent="0.25">
      <c r="A182" s="1094"/>
      <c r="B182" s="1094"/>
      <c r="C182" s="1097" t="s">
        <v>1059</v>
      </c>
      <c r="D182" s="1116">
        <v>0</v>
      </c>
      <c r="E182" s="1116">
        <v>0</v>
      </c>
      <c r="F182" s="1116">
        <v>0</v>
      </c>
      <c r="G182" s="1116">
        <v>0</v>
      </c>
      <c r="H182" s="1094"/>
      <c r="I182" s="1094"/>
      <c r="J182" s="1094"/>
      <c r="K182" s="1094"/>
    </row>
    <row r="183" spans="1:11" ht="15" customHeight="1" x14ac:dyDescent="0.25">
      <c r="A183" s="1094"/>
      <c r="B183" s="1094"/>
      <c r="C183" s="1097" t="s">
        <v>1060</v>
      </c>
      <c r="D183" s="1116">
        <v>0</v>
      </c>
      <c r="E183" s="1116">
        <v>0</v>
      </c>
      <c r="F183" s="1116">
        <v>0</v>
      </c>
      <c r="G183" s="1116">
        <v>0</v>
      </c>
      <c r="H183" s="1094"/>
      <c r="I183" s="1094"/>
      <c r="J183" s="1094"/>
      <c r="K183" s="1094"/>
    </row>
    <row r="184" spans="1:11" ht="15" customHeight="1" x14ac:dyDescent="0.25">
      <c r="A184" s="1094"/>
      <c r="B184" s="1094"/>
      <c r="C184" s="1097" t="s">
        <v>1063</v>
      </c>
      <c r="D184" s="1116">
        <v>0</v>
      </c>
      <c r="E184" s="1116">
        <v>0</v>
      </c>
      <c r="F184" s="1116">
        <v>0</v>
      </c>
      <c r="G184" s="1116">
        <v>0</v>
      </c>
      <c r="H184" s="1094"/>
      <c r="I184" s="1094"/>
      <c r="J184" s="1094"/>
      <c r="K184" s="1094"/>
    </row>
    <row r="185" spans="1:11" ht="15" customHeight="1" x14ac:dyDescent="0.25">
      <c r="A185" s="1094"/>
      <c r="B185" s="1094"/>
      <c r="C185" s="1097" t="s">
        <v>1064</v>
      </c>
      <c r="D185" s="1116">
        <v>0</v>
      </c>
      <c r="E185" s="1116">
        <v>0</v>
      </c>
      <c r="F185" s="1116">
        <v>0</v>
      </c>
      <c r="G185" s="1116">
        <v>0</v>
      </c>
      <c r="H185" s="1094"/>
      <c r="I185" s="1094"/>
      <c r="J185" s="1094"/>
      <c r="K185" s="1094"/>
    </row>
    <row r="186" spans="1:11" ht="20.100000000000001" customHeight="1" x14ac:dyDescent="0.25">
      <c r="A186" s="1094"/>
      <c r="B186" s="1094"/>
      <c r="C186" s="1118" t="s">
        <v>1038</v>
      </c>
      <c r="D186" s="1094"/>
      <c r="E186" s="1094"/>
      <c r="F186" s="1094"/>
      <c r="G186" s="1094"/>
      <c r="H186" s="1094"/>
      <c r="I186" s="1094"/>
      <c r="J186" s="1094"/>
      <c r="K186" s="1094"/>
    </row>
  </sheetData>
  <mergeCells count="23">
    <mergeCell ref="D86:G86"/>
    <mergeCell ref="D87:G87"/>
    <mergeCell ref="D88:G88"/>
    <mergeCell ref="D89:G89"/>
    <mergeCell ref="C98:G98"/>
    <mergeCell ref="C85:G85"/>
    <mergeCell ref="D7:G7"/>
    <mergeCell ref="C8:G8"/>
    <mergeCell ref="C9:G9"/>
    <mergeCell ref="D10:G10"/>
    <mergeCell ref="D18:G18"/>
    <mergeCell ref="C27:G27"/>
    <mergeCell ref="D28:G28"/>
    <mergeCell ref="D29:G29"/>
    <mergeCell ref="D30:G30"/>
    <mergeCell ref="D31:G31"/>
    <mergeCell ref="C40:G40"/>
    <mergeCell ref="D6:G6"/>
    <mergeCell ref="C1:G1"/>
    <mergeCell ref="C2:G2"/>
    <mergeCell ref="D3:G3"/>
    <mergeCell ref="D4:G4"/>
    <mergeCell ref="D5:G5"/>
  </mergeCell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958E6-E5C1-42FA-8A32-CBC8020C90AB}">
  <sheetPr>
    <outlinePr summaryBelow="0"/>
  </sheetPr>
  <dimension ref="A1:K182"/>
  <sheetViews>
    <sheetView topLeftCell="A155" workbookViewId="0">
      <selection activeCell="A183" sqref="A183:XFD186"/>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2856</v>
      </c>
      <c r="E3" s="1265"/>
      <c r="F3" s="1265"/>
      <c r="G3" s="1265"/>
      <c r="H3" s="1119"/>
      <c r="I3" s="1119"/>
      <c r="J3" s="1119"/>
      <c r="K3" s="1119"/>
    </row>
    <row r="4" spans="1:11" ht="14.1" customHeight="1" x14ac:dyDescent="0.25">
      <c r="A4" s="1119"/>
      <c r="B4" s="1119"/>
      <c r="C4" s="1121" t="s">
        <v>984</v>
      </c>
      <c r="D4" s="1264" t="s">
        <v>993</v>
      </c>
      <c r="E4" s="1265"/>
      <c r="F4" s="1265"/>
      <c r="G4" s="1265"/>
      <c r="H4" s="1119"/>
      <c r="I4" s="1119"/>
      <c r="J4" s="1119"/>
      <c r="K4" s="1119"/>
    </row>
    <row r="5" spans="1:11" ht="14.1" customHeight="1" x14ac:dyDescent="0.25">
      <c r="A5" s="1119"/>
      <c r="B5" s="1119"/>
      <c r="C5" s="1121" t="s">
        <v>2</v>
      </c>
      <c r="D5" s="1264" t="s">
        <v>2857</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20.100000000000001" customHeight="1" x14ac:dyDescent="0.25">
      <c r="A9" s="1119"/>
      <c r="B9" s="1119"/>
      <c r="C9" s="1270" t="s">
        <v>2858</v>
      </c>
      <c r="D9" s="1271"/>
      <c r="E9" s="1271"/>
      <c r="F9" s="1271"/>
      <c r="G9" s="1271"/>
      <c r="H9" s="1119"/>
      <c r="I9" s="1119"/>
      <c r="J9" s="1119"/>
      <c r="K9" s="1119"/>
    </row>
    <row r="10" spans="1:11" ht="123.95" customHeight="1" x14ac:dyDescent="0.25">
      <c r="A10" s="1119"/>
      <c r="B10" s="1119"/>
      <c r="C10" s="1122" t="s">
        <v>10</v>
      </c>
      <c r="D10" s="1258" t="s">
        <v>2859</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14.1" customHeight="1" x14ac:dyDescent="0.25">
      <c r="A13" s="1119"/>
      <c r="B13" s="1119"/>
      <c r="C13" s="1123" t="s">
        <v>2860</v>
      </c>
      <c r="D13" s="1127" t="s">
        <v>1038</v>
      </c>
      <c r="E13" s="1127" t="s">
        <v>1536</v>
      </c>
      <c r="F13" s="1127" t="s">
        <v>1536</v>
      </c>
      <c r="G13" s="1127" t="s">
        <v>1038</v>
      </c>
      <c r="H13" s="1119"/>
      <c r="I13" s="1119"/>
      <c r="J13" s="1119"/>
      <c r="K13" s="1119"/>
    </row>
    <row r="14" spans="1:11" ht="30.95" customHeight="1" x14ac:dyDescent="0.25">
      <c r="A14" s="1119"/>
      <c r="B14" s="1119"/>
      <c r="C14" s="1123" t="s">
        <v>2861</v>
      </c>
      <c r="D14" s="1127" t="s">
        <v>1038</v>
      </c>
      <c r="E14" s="1127" t="s">
        <v>1321</v>
      </c>
      <c r="F14" s="1127" t="s">
        <v>1321</v>
      </c>
      <c r="G14" s="1127" t="s">
        <v>1038</v>
      </c>
      <c r="H14" s="1119"/>
      <c r="I14" s="1119"/>
      <c r="J14" s="1119"/>
      <c r="K14" s="1119"/>
    </row>
    <row r="15" spans="1:11" ht="30.95" customHeight="1" x14ac:dyDescent="0.25">
      <c r="A15" s="1119"/>
      <c r="B15" s="1119"/>
      <c r="C15" s="1123" t="s">
        <v>2862</v>
      </c>
      <c r="D15" s="1127" t="s">
        <v>1038</v>
      </c>
      <c r="E15" s="1127" t="s">
        <v>1039</v>
      </c>
      <c r="F15" s="1127" t="s">
        <v>1039</v>
      </c>
      <c r="G15" s="1127" t="s">
        <v>1038</v>
      </c>
      <c r="H15" s="1119"/>
      <c r="I15" s="1119"/>
      <c r="J15" s="1119"/>
      <c r="K15" s="1119"/>
    </row>
    <row r="16" spans="1:11" ht="30.95" customHeight="1" x14ac:dyDescent="0.25">
      <c r="A16" s="1119"/>
      <c r="B16" s="1119"/>
      <c r="C16" s="1123" t="s">
        <v>2863</v>
      </c>
      <c r="D16" s="1127" t="s">
        <v>1038</v>
      </c>
      <c r="E16" s="1127" t="s">
        <v>1001</v>
      </c>
      <c r="F16" s="1127" t="s">
        <v>1001</v>
      </c>
      <c r="G16" s="1127" t="s">
        <v>1038</v>
      </c>
      <c r="H16" s="1119"/>
      <c r="I16" s="1119"/>
      <c r="J16" s="1119"/>
      <c r="K16" s="1119"/>
    </row>
    <row r="17" spans="1:11" ht="72" customHeight="1" x14ac:dyDescent="0.25">
      <c r="A17" s="1119"/>
      <c r="B17" s="1119"/>
      <c r="C17" s="1122" t="s">
        <v>646</v>
      </c>
      <c r="D17" s="1258" t="s">
        <v>2864</v>
      </c>
      <c r="E17" s="1259"/>
      <c r="F17" s="1259"/>
      <c r="G17" s="1259"/>
      <c r="H17" s="1119"/>
      <c r="I17" s="1119"/>
      <c r="J17" s="1119"/>
      <c r="K17" s="1119"/>
    </row>
    <row r="18" spans="1:11" ht="27.95" customHeight="1" x14ac:dyDescent="0.25">
      <c r="A18" s="1119"/>
      <c r="B18" s="1119"/>
      <c r="C18" s="1123" t="s">
        <v>1005</v>
      </c>
      <c r="D18" s="1124">
        <v>2024</v>
      </c>
      <c r="E18" s="1124">
        <v>2025</v>
      </c>
      <c r="F18" s="1124">
        <v>2026</v>
      </c>
      <c r="G18" s="1124">
        <v>2027</v>
      </c>
      <c r="H18" s="1119"/>
      <c r="I18" s="1119"/>
      <c r="J18" s="1119"/>
      <c r="K18" s="1119"/>
    </row>
    <row r="19" spans="1:11" ht="14.1" customHeight="1" x14ac:dyDescent="0.25">
      <c r="A19" s="1119"/>
      <c r="B19" s="1119"/>
      <c r="C19" s="1125"/>
      <c r="D19" s="1126" t="s">
        <v>13</v>
      </c>
      <c r="E19" s="1126" t="s">
        <v>14</v>
      </c>
      <c r="F19" s="1126" t="s">
        <v>14</v>
      </c>
      <c r="G19" s="1126" t="s">
        <v>14</v>
      </c>
      <c r="H19" s="1119"/>
      <c r="I19" s="1119"/>
      <c r="J19" s="1119"/>
      <c r="K19" s="1119"/>
    </row>
    <row r="20" spans="1:11" ht="20.100000000000001" customHeight="1" x14ac:dyDescent="0.25">
      <c r="A20" s="1119"/>
      <c r="B20" s="1119"/>
      <c r="C20" s="1123" t="s">
        <v>2865</v>
      </c>
      <c r="D20" s="1127" t="s">
        <v>1038</v>
      </c>
      <c r="E20" s="1127" t="s">
        <v>1094</v>
      </c>
      <c r="F20" s="1127" t="s">
        <v>1094</v>
      </c>
      <c r="G20" s="1127" t="s">
        <v>1094</v>
      </c>
      <c r="H20" s="1119"/>
      <c r="I20" s="1119"/>
      <c r="J20" s="1119"/>
      <c r="K20" s="1119"/>
    </row>
    <row r="21" spans="1:11" ht="20.100000000000001" customHeight="1" x14ac:dyDescent="0.25">
      <c r="A21" s="1119"/>
      <c r="B21" s="1119"/>
      <c r="C21" s="1123" t="s">
        <v>2866</v>
      </c>
      <c r="D21" s="1127" t="s">
        <v>1038</v>
      </c>
      <c r="E21" s="1127" t="s">
        <v>1090</v>
      </c>
      <c r="F21" s="1127" t="s">
        <v>1090</v>
      </c>
      <c r="G21" s="1127" t="s">
        <v>1090</v>
      </c>
      <c r="H21" s="1119"/>
      <c r="I21" s="1119"/>
      <c r="J21" s="1119"/>
      <c r="K21" s="1119"/>
    </row>
    <row r="22" spans="1:11" ht="20.100000000000001" customHeight="1" x14ac:dyDescent="0.25">
      <c r="A22" s="1119"/>
      <c r="B22" s="1119"/>
      <c r="C22" s="1123" t="s">
        <v>2867</v>
      </c>
      <c r="D22" s="1127" t="s">
        <v>1038</v>
      </c>
      <c r="E22" s="1127" t="s">
        <v>1017</v>
      </c>
      <c r="F22" s="1127" t="s">
        <v>1017</v>
      </c>
      <c r="G22" s="1127" t="s">
        <v>1017</v>
      </c>
      <c r="H22" s="1119"/>
      <c r="I22" s="1119"/>
      <c r="J22" s="1119"/>
      <c r="K22" s="1119"/>
    </row>
    <row r="23" spans="1:11" ht="14.1" customHeight="1" x14ac:dyDescent="0.25">
      <c r="A23" s="1119"/>
      <c r="B23" s="1119"/>
      <c r="C23" s="1256" t="s">
        <v>1019</v>
      </c>
      <c r="D23" s="1257"/>
      <c r="E23" s="1257"/>
      <c r="F23" s="1257"/>
      <c r="G23" s="1257"/>
      <c r="H23" s="1119"/>
      <c r="I23" s="1119"/>
      <c r="J23" s="1119"/>
      <c r="K23" s="1119"/>
    </row>
    <row r="24" spans="1:11" ht="14.1" customHeight="1" x14ac:dyDescent="0.25">
      <c r="A24" s="1119"/>
      <c r="B24" s="1119"/>
      <c r="C24" s="1128" t="s">
        <v>2868</v>
      </c>
      <c r="D24" s="1256" t="s">
        <v>2869</v>
      </c>
      <c r="E24" s="1257"/>
      <c r="F24" s="1257"/>
      <c r="G24" s="1257"/>
      <c r="H24" s="1119"/>
      <c r="I24" s="1119"/>
      <c r="J24" s="1119"/>
      <c r="K24" s="1119"/>
    </row>
    <row r="25" spans="1:11" ht="27" customHeight="1" x14ac:dyDescent="0.25">
      <c r="A25" s="1119"/>
      <c r="B25" s="1119"/>
      <c r="C25" s="1129" t="s">
        <v>1022</v>
      </c>
      <c r="D25" s="1252" t="s">
        <v>2870</v>
      </c>
      <c r="E25" s="1253"/>
      <c r="F25" s="1253"/>
      <c r="G25" s="1253"/>
      <c r="H25" s="1119"/>
      <c r="I25" s="1119"/>
      <c r="J25" s="1119"/>
      <c r="K25" s="1119"/>
    </row>
    <row r="26" spans="1:11" ht="27" customHeight="1" x14ac:dyDescent="0.25">
      <c r="A26" s="1119"/>
      <c r="B26" s="1119"/>
      <c r="C26" s="1130" t="s">
        <v>1024</v>
      </c>
      <c r="D26" s="1254" t="s">
        <v>2871</v>
      </c>
      <c r="E26" s="1255"/>
      <c r="F26" s="1255"/>
      <c r="G26" s="1255"/>
      <c r="H26" s="1119"/>
      <c r="I26" s="1119"/>
      <c r="J26" s="1119"/>
      <c r="K26" s="1119"/>
    </row>
    <row r="27" spans="1:11" ht="27" customHeight="1" x14ac:dyDescent="0.25">
      <c r="A27" s="1119"/>
      <c r="B27" s="1119"/>
      <c r="C27" s="1130" t="s">
        <v>31</v>
      </c>
      <c r="D27" s="1254" t="s">
        <v>2872</v>
      </c>
      <c r="E27" s="1255"/>
      <c r="F27" s="1255"/>
      <c r="G27" s="1255"/>
      <c r="H27" s="1119"/>
      <c r="I27" s="1119"/>
      <c r="J27" s="1119"/>
      <c r="K27" s="1119"/>
    </row>
    <row r="28" spans="1:11" ht="15" customHeight="1" x14ac:dyDescent="0.25">
      <c r="A28" s="1119"/>
      <c r="B28" s="1119"/>
      <c r="C28" s="1131"/>
      <c r="D28" s="1132">
        <v>2024</v>
      </c>
      <c r="E28" s="1132">
        <v>2025</v>
      </c>
      <c r="F28" s="1132">
        <v>2026</v>
      </c>
      <c r="G28" s="1132">
        <v>2027</v>
      </c>
      <c r="H28" s="1119"/>
      <c r="I28" s="1119"/>
      <c r="J28" s="1119"/>
      <c r="K28" s="1119"/>
    </row>
    <row r="29" spans="1:11" ht="15" customHeight="1" x14ac:dyDescent="0.25">
      <c r="A29" s="1119"/>
      <c r="B29" s="1119"/>
      <c r="C29" s="1133"/>
      <c r="D29" s="1134" t="s">
        <v>13</v>
      </c>
      <c r="E29" s="1134" t="s">
        <v>14</v>
      </c>
      <c r="F29" s="1134" t="s">
        <v>14</v>
      </c>
      <c r="G29" s="1134" t="s">
        <v>14</v>
      </c>
      <c r="H29" s="1119"/>
      <c r="I29" s="1119"/>
      <c r="J29" s="1119"/>
      <c r="K29" s="1119"/>
    </row>
    <row r="30" spans="1:11" ht="14.1" customHeight="1" x14ac:dyDescent="0.25">
      <c r="A30" s="1119"/>
      <c r="B30" s="1119"/>
      <c r="C30" s="1123" t="s">
        <v>33</v>
      </c>
      <c r="D30" s="1127" t="s">
        <v>1258</v>
      </c>
      <c r="E30" s="1127" t="s">
        <v>1258</v>
      </c>
      <c r="F30" s="1127" t="s">
        <v>1258</v>
      </c>
      <c r="G30" s="1127" t="s">
        <v>1856</v>
      </c>
      <c r="H30" s="1119"/>
      <c r="I30" s="1119"/>
      <c r="J30" s="1119"/>
      <c r="K30" s="1119"/>
    </row>
    <row r="31" spans="1:11" ht="14.1" customHeight="1" x14ac:dyDescent="0.25">
      <c r="A31" s="1119"/>
      <c r="B31" s="1119"/>
      <c r="C31" s="1123" t="s">
        <v>1029</v>
      </c>
      <c r="D31" s="1127" t="s">
        <v>2873</v>
      </c>
      <c r="E31" s="1127" t="s">
        <v>2874</v>
      </c>
      <c r="F31" s="1127" t="s">
        <v>2874</v>
      </c>
      <c r="G31" s="1127" t="s">
        <v>2874</v>
      </c>
      <c r="H31" s="1119"/>
      <c r="I31" s="1119"/>
      <c r="J31" s="1119"/>
      <c r="K31" s="1119"/>
    </row>
    <row r="32" spans="1:11" ht="14.1" customHeight="1" x14ac:dyDescent="0.25">
      <c r="A32" s="1119"/>
      <c r="B32" s="1119"/>
      <c r="C32" s="1123" t="s">
        <v>1032</v>
      </c>
      <c r="D32" s="1127" t="s">
        <v>2875</v>
      </c>
      <c r="E32" s="1127" t="s">
        <v>2876</v>
      </c>
      <c r="F32" s="1127" t="s">
        <v>2876</v>
      </c>
      <c r="G32" s="1127" t="s">
        <v>2877</v>
      </c>
      <c r="H32" s="1119"/>
      <c r="I32" s="1119"/>
      <c r="J32" s="1119"/>
      <c r="K32" s="1119"/>
    </row>
    <row r="33" spans="1:11" ht="14.1" customHeight="1" x14ac:dyDescent="0.25">
      <c r="A33" s="1119"/>
      <c r="B33" s="1119"/>
      <c r="C33" s="1123" t="s">
        <v>1037</v>
      </c>
      <c r="D33" s="1127" t="s">
        <v>1038</v>
      </c>
      <c r="E33" s="1127" t="s">
        <v>1039</v>
      </c>
      <c r="F33" s="1127" t="s">
        <v>1039</v>
      </c>
      <c r="G33" s="1127" t="s">
        <v>1296</v>
      </c>
      <c r="H33" s="1119"/>
      <c r="I33" s="1119"/>
      <c r="J33" s="1119"/>
      <c r="K33" s="1119"/>
    </row>
    <row r="34" spans="1:11" ht="14.1" customHeight="1" x14ac:dyDescent="0.25">
      <c r="A34" s="1119"/>
      <c r="B34" s="1119"/>
      <c r="C34" s="1123" t="s">
        <v>1042</v>
      </c>
      <c r="D34" s="1127" t="s">
        <v>1038</v>
      </c>
      <c r="E34" s="1127" t="s">
        <v>2878</v>
      </c>
      <c r="F34" s="1127" t="s">
        <v>1039</v>
      </c>
      <c r="G34" s="1127" t="s">
        <v>1039</v>
      </c>
      <c r="H34" s="1119"/>
      <c r="I34" s="1119"/>
      <c r="J34" s="1119"/>
      <c r="K34" s="1119"/>
    </row>
    <row r="35" spans="1:11" ht="14.1" customHeight="1" x14ac:dyDescent="0.25">
      <c r="A35" s="1119"/>
      <c r="B35" s="1119"/>
      <c r="C35" s="1123" t="s">
        <v>39</v>
      </c>
      <c r="D35" s="1127" t="s">
        <v>1038</v>
      </c>
      <c r="E35" s="1127" t="s">
        <v>2878</v>
      </c>
      <c r="F35" s="1127" t="s">
        <v>1039</v>
      </c>
      <c r="G35" s="1127" t="s">
        <v>1298</v>
      </c>
      <c r="H35" s="1119"/>
      <c r="I35" s="1119"/>
      <c r="J35" s="1119"/>
      <c r="K35" s="1119"/>
    </row>
    <row r="36" spans="1:11" ht="14.1" customHeight="1" x14ac:dyDescent="0.25">
      <c r="A36" s="1119"/>
      <c r="B36" s="1119"/>
      <c r="C36" s="1250" t="s">
        <v>1046</v>
      </c>
      <c r="D36" s="1251"/>
      <c r="E36" s="1251"/>
      <c r="F36" s="1251"/>
      <c r="G36" s="1251"/>
      <c r="H36" s="1119"/>
      <c r="I36" s="1119"/>
      <c r="J36" s="1119"/>
      <c r="K36" s="1119"/>
    </row>
    <row r="37" spans="1:11" ht="14.1" customHeight="1" x14ac:dyDescent="0.25">
      <c r="A37" s="1119"/>
      <c r="B37" s="1119"/>
      <c r="C37" s="1131"/>
      <c r="D37" s="1132">
        <v>2024</v>
      </c>
      <c r="E37" s="1132">
        <v>2025</v>
      </c>
      <c r="F37" s="1132">
        <v>2026</v>
      </c>
      <c r="G37" s="1132">
        <v>2027</v>
      </c>
      <c r="H37" s="1119"/>
      <c r="I37" s="1119"/>
      <c r="J37" s="1119"/>
      <c r="K37" s="1119"/>
    </row>
    <row r="38" spans="1:11" ht="14.1" customHeight="1" x14ac:dyDescent="0.25">
      <c r="A38" s="1119"/>
      <c r="B38" s="1119"/>
      <c r="C38" s="1133"/>
      <c r="D38" s="1134" t="s">
        <v>13</v>
      </c>
      <c r="E38" s="1134" t="s">
        <v>14</v>
      </c>
      <c r="F38" s="1134" t="s">
        <v>14</v>
      </c>
      <c r="G38" s="1134" t="s">
        <v>14</v>
      </c>
      <c r="H38" s="1119"/>
      <c r="I38" s="1119"/>
      <c r="J38" s="1119"/>
      <c r="K38" s="1119"/>
    </row>
    <row r="39" spans="1:11" ht="14.1" customHeight="1" x14ac:dyDescent="0.25">
      <c r="A39" s="1119"/>
      <c r="B39" s="1119"/>
      <c r="C39" s="1135" t="s">
        <v>1047</v>
      </c>
      <c r="D39" s="1136">
        <v>0</v>
      </c>
      <c r="E39" s="1136">
        <v>157000000</v>
      </c>
      <c r="F39" s="1136">
        <v>157000000</v>
      </c>
      <c r="G39" s="1136">
        <v>157000000</v>
      </c>
      <c r="H39" s="1119"/>
      <c r="I39" s="1119"/>
      <c r="J39" s="1119"/>
      <c r="K39" s="1119"/>
    </row>
    <row r="40" spans="1:11" ht="14.1" customHeight="1" x14ac:dyDescent="0.25">
      <c r="A40" s="1119"/>
      <c r="B40" s="1119"/>
      <c r="C40" s="1135" t="s">
        <v>1048</v>
      </c>
      <c r="D40" s="1136">
        <v>0</v>
      </c>
      <c r="E40" s="1136">
        <v>157000000</v>
      </c>
      <c r="F40" s="1136">
        <v>157000000</v>
      </c>
      <c r="G40" s="1136">
        <v>157000000</v>
      </c>
      <c r="H40" s="1119"/>
      <c r="I40" s="1119"/>
      <c r="J40" s="1119"/>
      <c r="K40" s="1119"/>
    </row>
    <row r="41" spans="1:11" ht="14.1" customHeight="1" x14ac:dyDescent="0.25">
      <c r="A41" s="1119"/>
      <c r="B41" s="1119"/>
      <c r="C41" s="1135" t="s">
        <v>1049</v>
      </c>
      <c r="D41" s="1136">
        <v>0</v>
      </c>
      <c r="E41" s="1136">
        <v>0</v>
      </c>
      <c r="F41" s="1136">
        <v>0</v>
      </c>
      <c r="G41" s="1136">
        <v>0</v>
      </c>
      <c r="H41" s="1119"/>
      <c r="I41" s="1119"/>
      <c r="J41" s="1119"/>
      <c r="K41" s="1119"/>
    </row>
    <row r="42" spans="1:11" ht="14.1" customHeight="1" x14ac:dyDescent="0.25">
      <c r="A42" s="1119"/>
      <c r="B42" s="1119"/>
      <c r="C42" s="1135" t="s">
        <v>1050</v>
      </c>
      <c r="D42" s="1136">
        <v>0</v>
      </c>
      <c r="E42" s="1136">
        <v>19100000</v>
      </c>
      <c r="F42" s="1136">
        <v>19100000</v>
      </c>
      <c r="G42" s="1136">
        <v>19100000</v>
      </c>
      <c r="H42" s="1119"/>
      <c r="I42" s="1119"/>
      <c r="J42" s="1119"/>
      <c r="K42" s="1119"/>
    </row>
    <row r="43" spans="1:11" ht="14.1" customHeight="1" x14ac:dyDescent="0.25">
      <c r="A43" s="1119"/>
      <c r="B43" s="1119"/>
      <c r="C43" s="1135" t="s">
        <v>1048</v>
      </c>
      <c r="D43" s="1136">
        <v>0</v>
      </c>
      <c r="E43" s="1136">
        <v>19100000</v>
      </c>
      <c r="F43" s="1136">
        <v>19100000</v>
      </c>
      <c r="G43" s="1136">
        <v>19100000</v>
      </c>
      <c r="H43" s="1119"/>
      <c r="I43" s="1119"/>
      <c r="J43" s="1119"/>
      <c r="K43" s="1119"/>
    </row>
    <row r="44" spans="1:11" ht="14.1" customHeight="1" x14ac:dyDescent="0.25">
      <c r="A44" s="1119"/>
      <c r="B44" s="1119"/>
      <c r="C44" s="1135" t="s">
        <v>1049</v>
      </c>
      <c r="D44" s="1136">
        <v>0</v>
      </c>
      <c r="E44" s="1136">
        <v>0</v>
      </c>
      <c r="F44" s="1136">
        <v>0</v>
      </c>
      <c r="G44" s="1136">
        <v>0</v>
      </c>
      <c r="H44" s="1119"/>
      <c r="I44" s="1119"/>
      <c r="J44" s="1119"/>
      <c r="K44" s="1119"/>
    </row>
    <row r="45" spans="1:11" ht="14.1" customHeight="1" x14ac:dyDescent="0.25">
      <c r="A45" s="1119"/>
      <c r="B45" s="1119"/>
      <c r="C45" s="1135" t="s">
        <v>1051</v>
      </c>
      <c r="D45" s="1136">
        <v>0</v>
      </c>
      <c r="E45" s="1136">
        <v>30483000</v>
      </c>
      <c r="F45" s="1136">
        <v>30483000</v>
      </c>
      <c r="G45" s="1136">
        <v>30483000</v>
      </c>
      <c r="H45" s="1119"/>
      <c r="I45" s="1119"/>
      <c r="J45" s="1119"/>
      <c r="K45" s="1119"/>
    </row>
    <row r="46" spans="1:11" ht="14.1" customHeight="1" x14ac:dyDescent="0.25">
      <c r="A46" s="1119"/>
      <c r="B46" s="1119"/>
      <c r="C46" s="1135" t="s">
        <v>1048</v>
      </c>
      <c r="D46" s="1136">
        <v>0</v>
      </c>
      <c r="E46" s="1136">
        <v>30483000</v>
      </c>
      <c r="F46" s="1136">
        <v>30483000</v>
      </c>
      <c r="G46" s="1136">
        <v>30483000</v>
      </c>
      <c r="H46" s="1119"/>
      <c r="I46" s="1119"/>
      <c r="J46" s="1119"/>
      <c r="K46" s="1119"/>
    </row>
    <row r="47" spans="1:11" ht="14.1" customHeight="1" x14ac:dyDescent="0.25">
      <c r="A47" s="1119"/>
      <c r="B47" s="1119"/>
      <c r="C47" s="1135" t="s">
        <v>1049</v>
      </c>
      <c r="D47" s="1136">
        <v>0</v>
      </c>
      <c r="E47" s="1136">
        <v>0</v>
      </c>
      <c r="F47" s="1136">
        <v>0</v>
      </c>
      <c r="G47" s="1136">
        <v>0</v>
      </c>
      <c r="H47" s="1119"/>
      <c r="I47" s="1119"/>
      <c r="J47" s="1119"/>
      <c r="K47" s="1119"/>
    </row>
    <row r="48" spans="1:11" ht="14.1" customHeight="1" x14ac:dyDescent="0.25">
      <c r="A48" s="1119"/>
      <c r="B48" s="1119"/>
      <c r="C48" s="1135" t="s">
        <v>1052</v>
      </c>
      <c r="D48" s="1136">
        <v>0</v>
      </c>
      <c r="E48" s="1136">
        <v>0</v>
      </c>
      <c r="F48" s="1136">
        <v>0</v>
      </c>
      <c r="G48" s="1136">
        <v>0</v>
      </c>
      <c r="H48" s="1119"/>
      <c r="I48" s="1119"/>
      <c r="J48" s="1119"/>
      <c r="K48" s="1119"/>
    </row>
    <row r="49" spans="1:11" ht="14.1" customHeight="1" x14ac:dyDescent="0.25">
      <c r="A49" s="1119"/>
      <c r="B49" s="1119"/>
      <c r="C49" s="1135" t="s">
        <v>1048</v>
      </c>
      <c r="D49" s="1136">
        <v>0</v>
      </c>
      <c r="E49" s="1136">
        <v>0</v>
      </c>
      <c r="F49" s="1136">
        <v>0</v>
      </c>
      <c r="G49" s="1136">
        <v>0</v>
      </c>
      <c r="H49" s="1119"/>
      <c r="I49" s="1119"/>
      <c r="J49" s="1119"/>
      <c r="K49" s="1119"/>
    </row>
    <row r="50" spans="1:11" ht="14.1" customHeight="1" x14ac:dyDescent="0.25">
      <c r="A50" s="1119"/>
      <c r="B50" s="1119"/>
      <c r="C50" s="1135" t="s">
        <v>1049</v>
      </c>
      <c r="D50" s="1136">
        <v>0</v>
      </c>
      <c r="E50" s="1136">
        <v>0</v>
      </c>
      <c r="F50" s="1136">
        <v>0</v>
      </c>
      <c r="G50" s="1136">
        <v>0</v>
      </c>
      <c r="H50" s="1119"/>
      <c r="I50" s="1119"/>
      <c r="J50" s="1119"/>
      <c r="K50" s="1119"/>
    </row>
    <row r="51" spans="1:11" ht="14.1" customHeight="1" x14ac:dyDescent="0.25">
      <c r="A51" s="1119"/>
      <c r="B51" s="1119"/>
      <c r="C51" s="1135" t="s">
        <v>1053</v>
      </c>
      <c r="D51" s="1136">
        <v>0</v>
      </c>
      <c r="E51" s="1136">
        <v>0</v>
      </c>
      <c r="F51" s="1136">
        <v>0</v>
      </c>
      <c r="G51" s="1136">
        <v>0</v>
      </c>
      <c r="H51" s="1119"/>
      <c r="I51" s="1119"/>
      <c r="J51" s="1119"/>
      <c r="K51" s="1119"/>
    </row>
    <row r="52" spans="1:11" ht="14.1" customHeight="1" x14ac:dyDescent="0.25">
      <c r="A52" s="1119"/>
      <c r="B52" s="1119"/>
      <c r="C52" s="1135" t="s">
        <v>1048</v>
      </c>
      <c r="D52" s="1136">
        <v>0</v>
      </c>
      <c r="E52" s="1136">
        <v>0</v>
      </c>
      <c r="F52" s="1136">
        <v>0</v>
      </c>
      <c r="G52" s="1136">
        <v>0</v>
      </c>
      <c r="H52" s="1119"/>
      <c r="I52" s="1119"/>
      <c r="J52" s="1119"/>
      <c r="K52" s="1119"/>
    </row>
    <row r="53" spans="1:11" ht="14.1" customHeight="1" x14ac:dyDescent="0.25">
      <c r="A53" s="1119"/>
      <c r="B53" s="1119"/>
      <c r="C53" s="1135" t="s">
        <v>1049</v>
      </c>
      <c r="D53" s="1136">
        <v>0</v>
      </c>
      <c r="E53" s="1136">
        <v>0</v>
      </c>
      <c r="F53" s="1136">
        <v>0</v>
      </c>
      <c r="G53" s="1136">
        <v>0</v>
      </c>
      <c r="H53" s="1119"/>
      <c r="I53" s="1119"/>
      <c r="J53" s="1119"/>
      <c r="K53" s="1119"/>
    </row>
    <row r="54" spans="1:11" ht="14.1" customHeight="1" x14ac:dyDescent="0.25">
      <c r="A54" s="1119"/>
      <c r="B54" s="1119"/>
      <c r="C54" s="1135" t="s">
        <v>1054</v>
      </c>
      <c r="D54" s="1136">
        <v>0</v>
      </c>
      <c r="E54" s="1136">
        <v>0</v>
      </c>
      <c r="F54" s="1136">
        <v>0</v>
      </c>
      <c r="G54" s="1136">
        <v>0</v>
      </c>
      <c r="H54" s="1119"/>
      <c r="I54" s="1119"/>
      <c r="J54" s="1119"/>
      <c r="K54" s="1119"/>
    </row>
    <row r="55" spans="1:11" ht="14.1" customHeight="1" x14ac:dyDescent="0.25">
      <c r="A55" s="1119"/>
      <c r="B55" s="1119"/>
      <c r="C55" s="1135" t="s">
        <v>1048</v>
      </c>
      <c r="D55" s="1136">
        <v>0</v>
      </c>
      <c r="E55" s="1136">
        <v>0</v>
      </c>
      <c r="F55" s="1136">
        <v>0</v>
      </c>
      <c r="G55" s="1136">
        <v>0</v>
      </c>
      <c r="H55" s="1119"/>
      <c r="I55" s="1119"/>
      <c r="J55" s="1119"/>
      <c r="K55" s="1119"/>
    </row>
    <row r="56" spans="1:11" ht="14.1" customHeight="1" x14ac:dyDescent="0.25">
      <c r="A56" s="1119"/>
      <c r="B56" s="1119"/>
      <c r="C56" s="1135" t="s">
        <v>1049</v>
      </c>
      <c r="D56" s="1136">
        <v>0</v>
      </c>
      <c r="E56" s="1136">
        <v>0</v>
      </c>
      <c r="F56" s="1136">
        <v>0</v>
      </c>
      <c r="G56" s="1136">
        <v>0</v>
      </c>
      <c r="H56" s="1119"/>
      <c r="I56" s="1119"/>
      <c r="J56" s="1119"/>
      <c r="K56" s="1119"/>
    </row>
    <row r="57" spans="1:11" ht="14.1" customHeight="1" x14ac:dyDescent="0.25">
      <c r="A57" s="1119"/>
      <c r="B57" s="1119"/>
      <c r="C57" s="1135" t="s">
        <v>1055</v>
      </c>
      <c r="D57" s="1136">
        <v>0</v>
      </c>
      <c r="E57" s="1136">
        <v>0</v>
      </c>
      <c r="F57" s="1136">
        <v>0</v>
      </c>
      <c r="G57" s="1136">
        <v>0</v>
      </c>
      <c r="H57" s="1119"/>
      <c r="I57" s="1119"/>
      <c r="J57" s="1119"/>
      <c r="K57" s="1119"/>
    </row>
    <row r="58" spans="1:11" ht="14.1" customHeight="1" x14ac:dyDescent="0.25">
      <c r="A58" s="1119"/>
      <c r="B58" s="1119"/>
      <c r="C58" s="1135" t="s">
        <v>1048</v>
      </c>
      <c r="D58" s="1136">
        <v>0</v>
      </c>
      <c r="E58" s="1136">
        <v>0</v>
      </c>
      <c r="F58" s="1136">
        <v>0</v>
      </c>
      <c r="G58" s="1136">
        <v>0</v>
      </c>
      <c r="H58" s="1119"/>
      <c r="I58" s="1119"/>
      <c r="J58" s="1119"/>
      <c r="K58" s="1119"/>
    </row>
    <row r="59" spans="1:11" ht="14.1" customHeight="1" x14ac:dyDescent="0.25">
      <c r="A59" s="1119"/>
      <c r="B59" s="1119"/>
      <c r="C59" s="1135" t="s">
        <v>1049</v>
      </c>
      <c r="D59" s="1136">
        <v>0</v>
      </c>
      <c r="E59" s="1136">
        <v>0</v>
      </c>
      <c r="F59" s="1136">
        <v>0</v>
      </c>
      <c r="G59" s="1136">
        <v>0</v>
      </c>
      <c r="H59" s="1119"/>
      <c r="I59" s="1119"/>
      <c r="J59" s="1119"/>
      <c r="K59" s="1119"/>
    </row>
    <row r="60" spans="1:11" ht="14.1" customHeight="1" x14ac:dyDescent="0.25">
      <c r="A60" s="1119"/>
      <c r="B60" s="1119"/>
      <c r="C60" s="1135" t="s">
        <v>1056</v>
      </c>
      <c r="D60" s="1136">
        <v>0</v>
      </c>
      <c r="E60" s="1136">
        <v>0</v>
      </c>
      <c r="F60" s="1136">
        <v>0</v>
      </c>
      <c r="G60" s="1136">
        <v>0</v>
      </c>
      <c r="H60" s="1119"/>
      <c r="I60" s="1119"/>
      <c r="J60" s="1119"/>
      <c r="K60" s="1119"/>
    </row>
    <row r="61" spans="1:11" ht="14.1" customHeight="1" x14ac:dyDescent="0.25">
      <c r="A61" s="1119"/>
      <c r="B61" s="1119"/>
      <c r="C61" s="1135" t="s">
        <v>1048</v>
      </c>
      <c r="D61" s="1136">
        <v>0</v>
      </c>
      <c r="E61" s="1136">
        <v>0</v>
      </c>
      <c r="F61" s="1136">
        <v>0</v>
      </c>
      <c r="G61" s="1136">
        <v>0</v>
      </c>
      <c r="H61" s="1119"/>
      <c r="I61" s="1119"/>
      <c r="J61" s="1119"/>
      <c r="K61" s="1119"/>
    </row>
    <row r="62" spans="1:11" ht="14.1" customHeight="1" x14ac:dyDescent="0.25">
      <c r="A62" s="1119"/>
      <c r="B62" s="1119"/>
      <c r="C62" s="1135" t="s">
        <v>1057</v>
      </c>
      <c r="D62" s="1136">
        <v>0</v>
      </c>
      <c r="E62" s="1136">
        <v>0</v>
      </c>
      <c r="F62" s="1136">
        <v>0</v>
      </c>
      <c r="G62" s="1136">
        <v>0</v>
      </c>
      <c r="H62" s="1119"/>
      <c r="I62" s="1119"/>
      <c r="J62" s="1119"/>
      <c r="K62" s="1119"/>
    </row>
    <row r="63" spans="1:11" ht="14.1" customHeight="1" x14ac:dyDescent="0.25">
      <c r="A63" s="1119"/>
      <c r="B63" s="1119"/>
      <c r="C63" s="1135" t="s">
        <v>1058</v>
      </c>
      <c r="D63" s="1136">
        <v>0</v>
      </c>
      <c r="E63" s="1136">
        <v>0</v>
      </c>
      <c r="F63" s="1136">
        <v>0</v>
      </c>
      <c r="G63" s="1136">
        <v>0</v>
      </c>
      <c r="H63" s="1119"/>
      <c r="I63" s="1119"/>
      <c r="J63" s="1119"/>
      <c r="K63" s="1119"/>
    </row>
    <row r="64" spans="1:11" ht="14.1" customHeight="1" x14ac:dyDescent="0.25">
      <c r="A64" s="1119"/>
      <c r="B64" s="1119"/>
      <c r="C64" s="1135" t="s">
        <v>1059</v>
      </c>
      <c r="D64" s="1136">
        <v>0</v>
      </c>
      <c r="E64" s="1136">
        <v>0</v>
      </c>
      <c r="F64" s="1136">
        <v>0</v>
      </c>
      <c r="G64" s="1136">
        <v>0</v>
      </c>
      <c r="H64" s="1119"/>
      <c r="I64" s="1119"/>
      <c r="J64" s="1119"/>
      <c r="K64" s="1119"/>
    </row>
    <row r="65" spans="1:11" ht="14.1" customHeight="1" x14ac:dyDescent="0.25">
      <c r="A65" s="1119"/>
      <c r="B65" s="1119"/>
      <c r="C65" s="1135" t="s">
        <v>1060</v>
      </c>
      <c r="D65" s="1136">
        <v>0</v>
      </c>
      <c r="E65" s="1136">
        <v>0</v>
      </c>
      <c r="F65" s="1136">
        <v>0</v>
      </c>
      <c r="G65" s="1136">
        <v>0</v>
      </c>
      <c r="H65" s="1119"/>
      <c r="I65" s="1119"/>
      <c r="J65" s="1119"/>
      <c r="K65" s="1119"/>
    </row>
    <row r="66" spans="1:11" ht="14.1" customHeight="1" x14ac:dyDescent="0.25">
      <c r="A66" s="1119"/>
      <c r="B66" s="1119"/>
      <c r="C66" s="1135" t="s">
        <v>1061</v>
      </c>
      <c r="D66" s="1136">
        <v>0</v>
      </c>
      <c r="E66" s="1136">
        <v>0</v>
      </c>
      <c r="F66" s="1136">
        <v>0</v>
      </c>
      <c r="G66" s="1136">
        <v>0</v>
      </c>
      <c r="H66" s="1119"/>
      <c r="I66" s="1119"/>
      <c r="J66" s="1119"/>
      <c r="K66" s="1119"/>
    </row>
    <row r="67" spans="1:11" ht="14.1" customHeight="1" x14ac:dyDescent="0.25">
      <c r="A67" s="1119"/>
      <c r="B67" s="1119"/>
      <c r="C67" s="1135" t="s">
        <v>1048</v>
      </c>
      <c r="D67" s="1136">
        <v>0</v>
      </c>
      <c r="E67" s="1136">
        <v>0</v>
      </c>
      <c r="F67" s="1136">
        <v>0</v>
      </c>
      <c r="G67" s="1136">
        <v>0</v>
      </c>
      <c r="H67" s="1119"/>
      <c r="I67" s="1119"/>
      <c r="J67" s="1119"/>
      <c r="K67" s="1119"/>
    </row>
    <row r="68" spans="1:11" ht="14.1" customHeight="1" x14ac:dyDescent="0.25">
      <c r="A68" s="1119"/>
      <c r="B68" s="1119"/>
      <c r="C68" s="1135" t="s">
        <v>1057</v>
      </c>
      <c r="D68" s="1136">
        <v>0</v>
      </c>
      <c r="E68" s="1136">
        <v>0</v>
      </c>
      <c r="F68" s="1136">
        <v>0</v>
      </c>
      <c r="G68" s="1136">
        <v>0</v>
      </c>
      <c r="H68" s="1119"/>
      <c r="I68" s="1119"/>
      <c r="J68" s="1119"/>
      <c r="K68" s="1119"/>
    </row>
    <row r="69" spans="1:11" ht="14.1" customHeight="1" x14ac:dyDescent="0.25">
      <c r="A69" s="1119"/>
      <c r="B69" s="1119"/>
      <c r="C69" s="1135" t="s">
        <v>1058</v>
      </c>
      <c r="D69" s="1136">
        <v>0</v>
      </c>
      <c r="E69" s="1136">
        <v>0</v>
      </c>
      <c r="F69" s="1136">
        <v>0</v>
      </c>
      <c r="G69" s="1136">
        <v>0</v>
      </c>
      <c r="H69" s="1119"/>
      <c r="I69" s="1119"/>
      <c r="J69" s="1119"/>
      <c r="K69" s="1119"/>
    </row>
    <row r="70" spans="1:11" ht="14.1" customHeight="1" x14ac:dyDescent="0.25">
      <c r="A70" s="1119"/>
      <c r="B70" s="1119"/>
      <c r="C70" s="1135" t="s">
        <v>1059</v>
      </c>
      <c r="D70" s="1136">
        <v>0</v>
      </c>
      <c r="E70" s="1136">
        <v>0</v>
      </c>
      <c r="F70" s="1136">
        <v>0</v>
      </c>
      <c r="G70" s="1136">
        <v>0</v>
      </c>
      <c r="H70" s="1119"/>
      <c r="I70" s="1119"/>
      <c r="J70" s="1119"/>
      <c r="K70" s="1119"/>
    </row>
    <row r="71" spans="1:11" ht="14.1" customHeight="1" x14ac:dyDescent="0.25">
      <c r="A71" s="1119"/>
      <c r="B71" s="1119"/>
      <c r="C71" s="1135" t="s">
        <v>1060</v>
      </c>
      <c r="D71" s="1136">
        <v>0</v>
      </c>
      <c r="E71" s="1136">
        <v>0</v>
      </c>
      <c r="F71" s="1136">
        <v>0</v>
      </c>
      <c r="G71" s="1136">
        <v>0</v>
      </c>
      <c r="H71" s="1119"/>
      <c r="I71" s="1119"/>
      <c r="J71" s="1119"/>
      <c r="K71" s="1119"/>
    </row>
    <row r="72" spans="1:11" ht="14.1" customHeight="1" x14ac:dyDescent="0.25">
      <c r="A72" s="1119"/>
      <c r="B72" s="1119"/>
      <c r="C72" s="1135" t="s">
        <v>1062</v>
      </c>
      <c r="D72" s="1136">
        <v>0</v>
      </c>
      <c r="E72" s="1136">
        <v>0</v>
      </c>
      <c r="F72" s="1136">
        <v>0</v>
      </c>
      <c r="G72" s="1136">
        <v>0</v>
      </c>
      <c r="H72" s="1119"/>
      <c r="I72" s="1119"/>
      <c r="J72" s="1119"/>
      <c r="K72" s="1119"/>
    </row>
    <row r="73" spans="1:11" ht="14.1" customHeight="1" x14ac:dyDescent="0.25">
      <c r="A73" s="1119"/>
      <c r="B73" s="1119"/>
      <c r="C73" s="1135" t="s">
        <v>1048</v>
      </c>
      <c r="D73" s="1136">
        <v>0</v>
      </c>
      <c r="E73" s="1136">
        <v>0</v>
      </c>
      <c r="F73" s="1136">
        <v>0</v>
      </c>
      <c r="G73" s="1136">
        <v>0</v>
      </c>
      <c r="H73" s="1119"/>
      <c r="I73" s="1119"/>
      <c r="J73" s="1119"/>
      <c r="K73" s="1119"/>
    </row>
    <row r="74" spans="1:11" ht="14.1" customHeight="1" x14ac:dyDescent="0.25">
      <c r="A74" s="1119"/>
      <c r="B74" s="1119"/>
      <c r="C74" s="1135" t="s">
        <v>1057</v>
      </c>
      <c r="D74" s="1136">
        <v>0</v>
      </c>
      <c r="E74" s="1136">
        <v>0</v>
      </c>
      <c r="F74" s="1136">
        <v>0</v>
      </c>
      <c r="G74" s="1136">
        <v>0</v>
      </c>
      <c r="H74" s="1119"/>
      <c r="I74" s="1119"/>
      <c r="J74" s="1119"/>
      <c r="K74" s="1119"/>
    </row>
    <row r="75" spans="1:11" ht="14.1" customHeight="1" x14ac:dyDescent="0.25">
      <c r="A75" s="1119"/>
      <c r="B75" s="1119"/>
      <c r="C75" s="1135" t="s">
        <v>1058</v>
      </c>
      <c r="D75" s="1136">
        <v>0</v>
      </c>
      <c r="E75" s="1136">
        <v>0</v>
      </c>
      <c r="F75" s="1136">
        <v>0</v>
      </c>
      <c r="G75" s="1136">
        <v>0</v>
      </c>
      <c r="H75" s="1119"/>
      <c r="I75" s="1119"/>
      <c r="J75" s="1119"/>
      <c r="K75" s="1119"/>
    </row>
    <row r="76" spans="1:11" ht="14.1" customHeight="1" x14ac:dyDescent="0.25">
      <c r="A76" s="1119"/>
      <c r="B76" s="1119"/>
      <c r="C76" s="1135" t="s">
        <v>1059</v>
      </c>
      <c r="D76" s="1136">
        <v>0</v>
      </c>
      <c r="E76" s="1136">
        <v>0</v>
      </c>
      <c r="F76" s="1136">
        <v>0</v>
      </c>
      <c r="G76" s="1136">
        <v>0</v>
      </c>
      <c r="H76" s="1119"/>
      <c r="I76" s="1119"/>
      <c r="J76" s="1119"/>
      <c r="K76" s="1119"/>
    </row>
    <row r="77" spans="1:11" ht="14.1" customHeight="1" x14ac:dyDescent="0.25">
      <c r="A77" s="1119"/>
      <c r="B77" s="1119"/>
      <c r="C77" s="1135" t="s">
        <v>1060</v>
      </c>
      <c r="D77" s="1136">
        <v>0</v>
      </c>
      <c r="E77" s="1136">
        <v>0</v>
      </c>
      <c r="F77" s="1136">
        <v>0</v>
      </c>
      <c r="G77" s="1136">
        <v>0</v>
      </c>
      <c r="H77" s="1119"/>
      <c r="I77" s="1119"/>
      <c r="J77" s="1119"/>
      <c r="K77" s="1119"/>
    </row>
    <row r="78" spans="1:11" ht="14.1" customHeight="1" x14ac:dyDescent="0.25">
      <c r="A78" s="1119"/>
      <c r="B78" s="1119"/>
      <c r="C78" s="1135" t="s">
        <v>1063</v>
      </c>
      <c r="D78" s="1136">
        <v>0</v>
      </c>
      <c r="E78" s="1136">
        <v>0</v>
      </c>
      <c r="F78" s="1136">
        <v>0</v>
      </c>
      <c r="G78" s="1136">
        <v>0</v>
      </c>
      <c r="H78" s="1119"/>
      <c r="I78" s="1119"/>
      <c r="J78" s="1119"/>
      <c r="K78" s="1119"/>
    </row>
    <row r="79" spans="1:11" ht="14.1" customHeight="1" x14ac:dyDescent="0.25">
      <c r="A79" s="1119"/>
      <c r="B79" s="1119"/>
      <c r="C79" s="1135" t="s">
        <v>1064</v>
      </c>
      <c r="D79" s="1136">
        <v>0</v>
      </c>
      <c r="E79" s="1136">
        <v>0</v>
      </c>
      <c r="F79" s="1136">
        <v>0</v>
      </c>
      <c r="G79" s="1136">
        <v>0</v>
      </c>
      <c r="H79" s="1119"/>
      <c r="I79" s="1119"/>
      <c r="J79" s="1119"/>
      <c r="K79" s="1119"/>
    </row>
    <row r="80" spans="1:11" ht="14.1" customHeight="1" x14ac:dyDescent="0.25">
      <c r="A80" s="1119"/>
      <c r="B80" s="1119"/>
      <c r="C80" s="1137" t="s">
        <v>572</v>
      </c>
      <c r="D80" s="1136">
        <v>0</v>
      </c>
      <c r="E80" s="1136">
        <v>206583000</v>
      </c>
      <c r="F80" s="1136">
        <v>206583000</v>
      </c>
      <c r="G80" s="1136">
        <v>206583000</v>
      </c>
      <c r="H80" s="1119"/>
      <c r="I80" s="1119"/>
      <c r="J80" s="1119"/>
      <c r="K80" s="1119"/>
    </row>
    <row r="81" spans="1:11" ht="14.1" customHeight="1" x14ac:dyDescent="0.25">
      <c r="A81" s="1119"/>
      <c r="B81" s="1119"/>
      <c r="C81" s="1256" t="s">
        <v>51</v>
      </c>
      <c r="D81" s="1257"/>
      <c r="E81" s="1257"/>
      <c r="F81" s="1257"/>
      <c r="G81" s="1257"/>
      <c r="H81" s="1119"/>
      <c r="I81" s="1119"/>
      <c r="J81" s="1119"/>
      <c r="K81" s="1119"/>
    </row>
    <row r="82" spans="1:11" ht="14.1" customHeight="1" x14ac:dyDescent="0.25">
      <c r="A82" s="1119"/>
      <c r="B82" s="1119"/>
      <c r="C82" s="1128" t="s">
        <v>2879</v>
      </c>
      <c r="D82" s="1256" t="s">
        <v>698</v>
      </c>
      <c r="E82" s="1257"/>
      <c r="F82" s="1257"/>
      <c r="G82" s="1257"/>
      <c r="H82" s="1119"/>
      <c r="I82" s="1119"/>
      <c r="J82" s="1119"/>
      <c r="K82" s="1119"/>
    </row>
    <row r="83" spans="1:11" ht="18" customHeight="1" x14ac:dyDescent="0.25">
      <c r="A83" s="1119"/>
      <c r="B83" s="1119"/>
      <c r="C83" s="1129" t="s">
        <v>1022</v>
      </c>
      <c r="D83" s="1252" t="s">
        <v>2880</v>
      </c>
      <c r="E83" s="1253"/>
      <c r="F83" s="1253"/>
      <c r="G83" s="1253"/>
      <c r="H83" s="1119"/>
      <c r="I83" s="1119"/>
      <c r="J83" s="1119"/>
      <c r="K83" s="1119"/>
    </row>
    <row r="84" spans="1:11" ht="18" customHeight="1" x14ac:dyDescent="0.25">
      <c r="A84" s="1119"/>
      <c r="B84" s="1119"/>
      <c r="C84" s="1130" t="s">
        <v>1024</v>
      </c>
      <c r="D84" s="1254" t="s">
        <v>2881</v>
      </c>
      <c r="E84" s="1255"/>
      <c r="F84" s="1255"/>
      <c r="G84" s="1255"/>
      <c r="H84" s="1119"/>
      <c r="I84" s="1119"/>
      <c r="J84" s="1119"/>
      <c r="K84" s="1119"/>
    </row>
    <row r="85" spans="1:11" ht="18" customHeight="1" x14ac:dyDescent="0.25">
      <c r="A85" s="1119"/>
      <c r="B85" s="1119"/>
      <c r="C85" s="1130" t="s">
        <v>31</v>
      </c>
      <c r="D85" s="1254" t="s">
        <v>1138</v>
      </c>
      <c r="E85" s="1255"/>
      <c r="F85" s="1255"/>
      <c r="G85" s="1255"/>
      <c r="H85" s="1119"/>
      <c r="I85" s="1119"/>
      <c r="J85" s="1119"/>
      <c r="K85" s="1119"/>
    </row>
    <row r="86" spans="1:11" ht="15" customHeight="1" x14ac:dyDescent="0.25">
      <c r="A86" s="1119"/>
      <c r="B86" s="1119"/>
      <c r="C86" s="1131"/>
      <c r="D86" s="1132">
        <v>2024</v>
      </c>
      <c r="E86" s="1132">
        <v>2025</v>
      </c>
      <c r="F86" s="1132">
        <v>2026</v>
      </c>
      <c r="G86" s="1132">
        <v>2027</v>
      </c>
      <c r="H86" s="1119"/>
      <c r="I86" s="1119"/>
      <c r="J86" s="1119"/>
      <c r="K86" s="1119"/>
    </row>
    <row r="87" spans="1:11" ht="15" customHeight="1" x14ac:dyDescent="0.25">
      <c r="A87" s="1119"/>
      <c r="B87" s="1119"/>
      <c r="C87" s="1133"/>
      <c r="D87" s="1134" t="s">
        <v>13</v>
      </c>
      <c r="E87" s="1134" t="s">
        <v>14</v>
      </c>
      <c r="F87" s="1134" t="s">
        <v>14</v>
      </c>
      <c r="G87" s="1134" t="s">
        <v>14</v>
      </c>
      <c r="H87" s="1119"/>
      <c r="I87" s="1119"/>
      <c r="J87" s="1119"/>
      <c r="K87" s="1119"/>
    </row>
    <row r="88" spans="1:11" ht="14.1" customHeight="1" x14ac:dyDescent="0.25">
      <c r="A88" s="1119"/>
      <c r="B88" s="1119"/>
      <c r="C88" s="1123" t="s">
        <v>33</v>
      </c>
      <c r="D88" s="1127" t="s">
        <v>1092</v>
      </c>
      <c r="E88" s="1127" t="s">
        <v>1089</v>
      </c>
      <c r="F88" s="1127" t="s">
        <v>1094</v>
      </c>
      <c r="G88" s="1127" t="s">
        <v>1093</v>
      </c>
      <c r="H88" s="1119"/>
      <c r="I88" s="1119"/>
      <c r="J88" s="1119"/>
      <c r="K88" s="1119"/>
    </row>
    <row r="89" spans="1:11" ht="14.1" customHeight="1" x14ac:dyDescent="0.25">
      <c r="A89" s="1119"/>
      <c r="B89" s="1119"/>
      <c r="C89" s="1123" t="s">
        <v>1029</v>
      </c>
      <c r="D89" s="1127" t="s">
        <v>2081</v>
      </c>
      <c r="E89" s="1127" t="s">
        <v>2081</v>
      </c>
      <c r="F89" s="1127" t="s">
        <v>2081</v>
      </c>
      <c r="G89" s="1127" t="s">
        <v>2081</v>
      </c>
      <c r="H89" s="1119"/>
      <c r="I89" s="1119"/>
      <c r="J89" s="1119"/>
      <c r="K89" s="1119"/>
    </row>
    <row r="90" spans="1:11" ht="14.1" customHeight="1" x14ac:dyDescent="0.25">
      <c r="A90" s="1119"/>
      <c r="B90" s="1119"/>
      <c r="C90" s="1123" t="s">
        <v>1032</v>
      </c>
      <c r="D90" s="1127" t="s">
        <v>2081</v>
      </c>
      <c r="E90" s="1127" t="s">
        <v>1611</v>
      </c>
      <c r="F90" s="1127" t="s">
        <v>1214</v>
      </c>
      <c r="G90" s="1127" t="s">
        <v>1608</v>
      </c>
      <c r="H90" s="1119"/>
      <c r="I90" s="1119"/>
      <c r="J90" s="1119"/>
      <c r="K90" s="1119"/>
    </row>
    <row r="91" spans="1:11" ht="14.1" customHeight="1" x14ac:dyDescent="0.25">
      <c r="A91" s="1119"/>
      <c r="B91" s="1119"/>
      <c r="C91" s="1123" t="s">
        <v>1037</v>
      </c>
      <c r="D91" s="1127" t="s">
        <v>1038</v>
      </c>
      <c r="E91" s="1127" t="s">
        <v>1088</v>
      </c>
      <c r="F91" s="1127" t="s">
        <v>1366</v>
      </c>
      <c r="G91" s="1127" t="s">
        <v>1298</v>
      </c>
      <c r="H91" s="1119"/>
      <c r="I91" s="1119"/>
      <c r="J91" s="1119"/>
      <c r="K91" s="1119"/>
    </row>
    <row r="92" spans="1:11" ht="14.1" customHeight="1" x14ac:dyDescent="0.25">
      <c r="A92" s="1119"/>
      <c r="B92" s="1119"/>
      <c r="C92" s="1123" t="s">
        <v>1042</v>
      </c>
      <c r="D92" s="1127" t="s">
        <v>1038</v>
      </c>
      <c r="E92" s="1127" t="s">
        <v>1039</v>
      </c>
      <c r="F92" s="1127" t="s">
        <v>1039</v>
      </c>
      <c r="G92" s="1127" t="s">
        <v>1039</v>
      </c>
      <c r="H92" s="1119"/>
      <c r="I92" s="1119"/>
      <c r="J92" s="1119"/>
      <c r="K92" s="1119"/>
    </row>
    <row r="93" spans="1:11" ht="14.1" customHeight="1" x14ac:dyDescent="0.25">
      <c r="A93" s="1119"/>
      <c r="B93" s="1119"/>
      <c r="C93" s="1123" t="s">
        <v>39</v>
      </c>
      <c r="D93" s="1127" t="s">
        <v>1038</v>
      </c>
      <c r="E93" s="1127" t="s">
        <v>2882</v>
      </c>
      <c r="F93" s="1127" t="s">
        <v>1439</v>
      </c>
      <c r="G93" s="1127" t="s">
        <v>1296</v>
      </c>
      <c r="H93" s="1119"/>
      <c r="I93" s="1119"/>
      <c r="J93" s="1119"/>
      <c r="K93" s="1119"/>
    </row>
    <row r="94" spans="1:11" ht="14.1" customHeight="1" x14ac:dyDescent="0.25">
      <c r="A94" s="1119"/>
      <c r="B94" s="1119"/>
      <c r="C94" s="1250" t="s">
        <v>1046</v>
      </c>
      <c r="D94" s="1251"/>
      <c r="E94" s="1251"/>
      <c r="F94" s="1251"/>
      <c r="G94" s="1251"/>
      <c r="H94" s="1119"/>
      <c r="I94" s="1119"/>
      <c r="J94" s="1119"/>
      <c r="K94" s="1119"/>
    </row>
    <row r="95" spans="1:11" ht="14.1" customHeight="1" x14ac:dyDescent="0.25">
      <c r="A95" s="1119"/>
      <c r="B95" s="1119"/>
      <c r="C95" s="1131"/>
      <c r="D95" s="1132">
        <v>2024</v>
      </c>
      <c r="E95" s="1132">
        <v>2025</v>
      </c>
      <c r="F95" s="1132">
        <v>2026</v>
      </c>
      <c r="G95" s="1132">
        <v>2027</v>
      </c>
      <c r="H95" s="1119"/>
      <c r="I95" s="1119"/>
      <c r="J95" s="1119"/>
      <c r="K95" s="1119"/>
    </row>
    <row r="96" spans="1:11" ht="14.1" customHeight="1" x14ac:dyDescent="0.25">
      <c r="A96" s="1119"/>
      <c r="B96" s="1119"/>
      <c r="C96" s="1133"/>
      <c r="D96" s="1134" t="s">
        <v>13</v>
      </c>
      <c r="E96" s="1134" t="s">
        <v>14</v>
      </c>
      <c r="F96" s="1134" t="s">
        <v>14</v>
      </c>
      <c r="G96" s="1134" t="s">
        <v>14</v>
      </c>
      <c r="H96" s="1119"/>
      <c r="I96" s="1119"/>
      <c r="J96" s="1119"/>
      <c r="K96" s="1119"/>
    </row>
    <row r="97" spans="1:11" ht="14.1" customHeight="1" x14ac:dyDescent="0.25">
      <c r="A97" s="1119"/>
      <c r="B97" s="1119"/>
      <c r="C97" s="1135" t="s">
        <v>1047</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1050</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1051</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1052</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1053</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1054</v>
      </c>
      <c r="D112" s="1136">
        <v>0</v>
      </c>
      <c r="E112" s="1136">
        <v>0</v>
      </c>
      <c r="F112" s="1136">
        <v>0</v>
      </c>
      <c r="G112" s="1136">
        <v>0</v>
      </c>
      <c r="H112" s="1119"/>
      <c r="I112" s="1119"/>
      <c r="J112" s="1119"/>
      <c r="K112" s="1119"/>
    </row>
    <row r="113" spans="1:11" ht="14.1" customHeight="1" x14ac:dyDescent="0.25">
      <c r="A113" s="1119"/>
      <c r="B113" s="1119"/>
      <c r="C113" s="1135" t="s">
        <v>1048</v>
      </c>
      <c r="D113" s="1136">
        <v>0</v>
      </c>
      <c r="E113" s="1136">
        <v>0</v>
      </c>
      <c r="F113" s="1136">
        <v>0</v>
      </c>
      <c r="G113" s="1136">
        <v>0</v>
      </c>
      <c r="H113" s="1119"/>
      <c r="I113" s="1119"/>
      <c r="J113" s="1119"/>
      <c r="K113" s="1119"/>
    </row>
    <row r="114" spans="1:11" ht="14.1" customHeight="1" x14ac:dyDescent="0.25">
      <c r="A114" s="1119"/>
      <c r="B114" s="1119"/>
      <c r="C114" s="1135" t="s">
        <v>1049</v>
      </c>
      <c r="D114" s="1136">
        <v>0</v>
      </c>
      <c r="E114" s="1136">
        <v>0</v>
      </c>
      <c r="F114" s="1136">
        <v>0</v>
      </c>
      <c r="G114" s="1136">
        <v>0</v>
      </c>
      <c r="H114" s="1119"/>
      <c r="I114" s="1119"/>
      <c r="J114" s="1119"/>
      <c r="K114" s="1119"/>
    </row>
    <row r="115" spans="1:11" ht="14.1" customHeight="1" x14ac:dyDescent="0.25">
      <c r="A115" s="1119"/>
      <c r="B115" s="1119"/>
      <c r="C115" s="1135" t="s">
        <v>1055</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1049</v>
      </c>
      <c r="D117" s="1136">
        <v>0</v>
      </c>
      <c r="E117" s="1136">
        <v>0</v>
      </c>
      <c r="F117" s="1136">
        <v>0</v>
      </c>
      <c r="G117" s="1136">
        <v>0</v>
      </c>
      <c r="H117" s="1119"/>
      <c r="I117" s="1119"/>
      <c r="J117" s="1119"/>
      <c r="K117" s="1119"/>
    </row>
    <row r="118" spans="1:11" ht="14.1" customHeight="1" x14ac:dyDescent="0.25">
      <c r="A118" s="1119"/>
      <c r="B118" s="1119"/>
      <c r="C118" s="1135" t="s">
        <v>1056</v>
      </c>
      <c r="D118" s="1136">
        <v>0</v>
      </c>
      <c r="E118" s="1136">
        <v>0</v>
      </c>
      <c r="F118" s="1136">
        <v>0</v>
      </c>
      <c r="G118" s="1136">
        <v>0</v>
      </c>
      <c r="H118" s="1119"/>
      <c r="I118" s="1119"/>
      <c r="J118" s="1119"/>
      <c r="K118" s="1119"/>
    </row>
    <row r="119" spans="1:11" ht="14.1" customHeight="1" x14ac:dyDescent="0.25">
      <c r="A119" s="1119"/>
      <c r="B119" s="1119"/>
      <c r="C119" s="1135" t="s">
        <v>1048</v>
      </c>
      <c r="D119" s="1136">
        <v>0</v>
      </c>
      <c r="E119" s="1136">
        <v>0</v>
      </c>
      <c r="F119" s="1136">
        <v>0</v>
      </c>
      <c r="G119" s="1136">
        <v>0</v>
      </c>
      <c r="H119" s="1119"/>
      <c r="I119" s="1119"/>
      <c r="J119" s="1119"/>
      <c r="K119" s="1119"/>
    </row>
    <row r="120" spans="1:11" ht="14.1" customHeight="1" x14ac:dyDescent="0.25">
      <c r="A120" s="1119"/>
      <c r="B120" s="1119"/>
      <c r="C120" s="1135" t="s">
        <v>1057</v>
      </c>
      <c r="D120" s="1136">
        <v>0</v>
      </c>
      <c r="E120" s="1136">
        <v>0</v>
      </c>
      <c r="F120" s="1136">
        <v>0</v>
      </c>
      <c r="G120" s="1136">
        <v>0</v>
      </c>
      <c r="H120" s="1119"/>
      <c r="I120" s="1119"/>
      <c r="J120" s="1119"/>
      <c r="K120" s="1119"/>
    </row>
    <row r="121" spans="1:11" ht="14.1" customHeight="1" x14ac:dyDescent="0.25">
      <c r="A121" s="1119"/>
      <c r="B121" s="1119"/>
      <c r="C121" s="1135" t="s">
        <v>1058</v>
      </c>
      <c r="D121" s="1136">
        <v>0</v>
      </c>
      <c r="E121" s="1136">
        <v>0</v>
      </c>
      <c r="F121" s="1136">
        <v>0</v>
      </c>
      <c r="G121" s="1136">
        <v>0</v>
      </c>
      <c r="H121" s="1119"/>
      <c r="I121" s="1119"/>
      <c r="J121" s="1119"/>
      <c r="K121" s="1119"/>
    </row>
    <row r="122" spans="1:11" ht="14.1" customHeight="1" x14ac:dyDescent="0.25">
      <c r="A122" s="1119"/>
      <c r="B122" s="1119"/>
      <c r="C122" s="1135" t="s">
        <v>1059</v>
      </c>
      <c r="D122" s="1136">
        <v>0</v>
      </c>
      <c r="E122" s="1136">
        <v>0</v>
      </c>
      <c r="F122" s="1136">
        <v>0</v>
      </c>
      <c r="G122" s="1136">
        <v>0</v>
      </c>
      <c r="H122" s="1119"/>
      <c r="I122" s="1119"/>
      <c r="J122" s="1119"/>
      <c r="K122" s="1119"/>
    </row>
    <row r="123" spans="1:11" ht="14.1" customHeight="1" x14ac:dyDescent="0.25">
      <c r="A123" s="1119"/>
      <c r="B123" s="1119"/>
      <c r="C123" s="1135" t="s">
        <v>1060</v>
      </c>
      <c r="D123" s="1136">
        <v>0</v>
      </c>
      <c r="E123" s="1136">
        <v>0</v>
      </c>
      <c r="F123" s="1136">
        <v>0</v>
      </c>
      <c r="G123" s="1136">
        <v>0</v>
      </c>
      <c r="H123" s="1119"/>
      <c r="I123" s="1119"/>
      <c r="J123" s="1119"/>
      <c r="K123" s="1119"/>
    </row>
    <row r="124" spans="1:11" ht="14.1" customHeight="1" x14ac:dyDescent="0.25">
      <c r="A124" s="1119"/>
      <c r="B124" s="1119"/>
      <c r="C124" s="1135" t="s">
        <v>1061</v>
      </c>
      <c r="D124" s="1136">
        <v>0</v>
      </c>
      <c r="E124" s="1136">
        <v>5000000</v>
      </c>
      <c r="F124" s="1136">
        <v>5000000</v>
      </c>
      <c r="G124" s="1136">
        <v>5000000</v>
      </c>
      <c r="H124" s="1119"/>
      <c r="I124" s="1119"/>
      <c r="J124" s="1119"/>
      <c r="K124" s="1119"/>
    </row>
    <row r="125" spans="1:11" ht="14.1" customHeight="1" x14ac:dyDescent="0.25">
      <c r="A125" s="1119"/>
      <c r="B125" s="1119"/>
      <c r="C125" s="1135" t="s">
        <v>1048</v>
      </c>
      <c r="D125" s="1136">
        <v>0</v>
      </c>
      <c r="E125" s="1136">
        <v>5000000</v>
      </c>
      <c r="F125" s="1136">
        <v>5000000</v>
      </c>
      <c r="G125" s="1136">
        <v>5000000</v>
      </c>
      <c r="H125" s="1119"/>
      <c r="I125" s="1119"/>
      <c r="J125" s="1119"/>
      <c r="K125" s="1119"/>
    </row>
    <row r="126" spans="1:11" ht="14.1" customHeight="1" x14ac:dyDescent="0.25">
      <c r="A126" s="1119"/>
      <c r="B126" s="1119"/>
      <c r="C126" s="1135" t="s">
        <v>1057</v>
      </c>
      <c r="D126" s="1136">
        <v>0</v>
      </c>
      <c r="E126" s="1136">
        <v>0</v>
      </c>
      <c r="F126" s="1136">
        <v>0</v>
      </c>
      <c r="G126" s="1136">
        <v>0</v>
      </c>
      <c r="H126" s="1119"/>
      <c r="I126" s="1119"/>
      <c r="J126" s="1119"/>
      <c r="K126" s="1119"/>
    </row>
    <row r="127" spans="1:11" ht="14.1" customHeight="1" x14ac:dyDescent="0.25">
      <c r="A127" s="1119"/>
      <c r="B127" s="1119"/>
      <c r="C127" s="1135" t="s">
        <v>1058</v>
      </c>
      <c r="D127" s="1136">
        <v>0</v>
      </c>
      <c r="E127" s="1136">
        <v>0</v>
      </c>
      <c r="F127" s="1136">
        <v>0</v>
      </c>
      <c r="G127" s="1136">
        <v>0</v>
      </c>
      <c r="H127" s="1119"/>
      <c r="I127" s="1119"/>
      <c r="J127" s="1119"/>
      <c r="K127" s="1119"/>
    </row>
    <row r="128" spans="1:11" ht="14.1" customHeight="1" x14ac:dyDescent="0.25">
      <c r="A128" s="1119"/>
      <c r="B128" s="1119"/>
      <c r="C128" s="1135" t="s">
        <v>1059</v>
      </c>
      <c r="D128" s="1136">
        <v>0</v>
      </c>
      <c r="E128" s="1136">
        <v>0</v>
      </c>
      <c r="F128" s="1136">
        <v>0</v>
      </c>
      <c r="G128" s="1136">
        <v>0</v>
      </c>
      <c r="H128" s="1119"/>
      <c r="I128" s="1119"/>
      <c r="J128" s="1119"/>
      <c r="K128" s="1119"/>
    </row>
    <row r="129" spans="1:11" ht="14.1" customHeight="1" x14ac:dyDescent="0.25">
      <c r="A129" s="1119"/>
      <c r="B129" s="1119"/>
      <c r="C129" s="1135" t="s">
        <v>1060</v>
      </c>
      <c r="D129" s="1136">
        <v>0</v>
      </c>
      <c r="E129" s="1136">
        <v>0</v>
      </c>
      <c r="F129" s="1136">
        <v>0</v>
      </c>
      <c r="G129" s="1136">
        <v>0</v>
      </c>
      <c r="H129" s="1119"/>
      <c r="I129" s="1119"/>
      <c r="J129" s="1119"/>
      <c r="K129" s="1119"/>
    </row>
    <row r="130" spans="1:11" ht="14.1" customHeight="1" x14ac:dyDescent="0.25">
      <c r="A130" s="1119"/>
      <c r="B130" s="1119"/>
      <c r="C130" s="1135" t="s">
        <v>1062</v>
      </c>
      <c r="D130" s="1136">
        <v>0</v>
      </c>
      <c r="E130" s="1136">
        <v>0</v>
      </c>
      <c r="F130" s="1136">
        <v>0</v>
      </c>
      <c r="G130" s="1136">
        <v>0</v>
      </c>
      <c r="H130" s="1119"/>
      <c r="I130" s="1119"/>
      <c r="J130" s="1119"/>
      <c r="K130" s="1119"/>
    </row>
    <row r="131" spans="1:11" ht="14.1" customHeight="1" x14ac:dyDescent="0.25">
      <c r="A131" s="1119"/>
      <c r="B131" s="1119"/>
      <c r="C131" s="1135" t="s">
        <v>1048</v>
      </c>
      <c r="D131" s="1136">
        <v>0</v>
      </c>
      <c r="E131" s="1136">
        <v>0</v>
      </c>
      <c r="F131" s="1136">
        <v>0</v>
      </c>
      <c r="G131" s="1136">
        <v>0</v>
      </c>
      <c r="H131" s="1119"/>
      <c r="I131" s="1119"/>
      <c r="J131" s="1119"/>
      <c r="K131" s="1119"/>
    </row>
    <row r="132" spans="1:11" ht="14.1" customHeight="1" x14ac:dyDescent="0.25">
      <c r="A132" s="1119"/>
      <c r="B132" s="1119"/>
      <c r="C132" s="1135" t="s">
        <v>1057</v>
      </c>
      <c r="D132" s="1136">
        <v>0</v>
      </c>
      <c r="E132" s="1136">
        <v>0</v>
      </c>
      <c r="F132" s="1136">
        <v>0</v>
      </c>
      <c r="G132" s="1136">
        <v>0</v>
      </c>
      <c r="H132" s="1119"/>
      <c r="I132" s="1119"/>
      <c r="J132" s="1119"/>
      <c r="K132" s="1119"/>
    </row>
    <row r="133" spans="1:11" ht="14.1" customHeight="1" x14ac:dyDescent="0.25">
      <c r="A133" s="1119"/>
      <c r="B133" s="1119"/>
      <c r="C133" s="1135" t="s">
        <v>1058</v>
      </c>
      <c r="D133" s="1136">
        <v>0</v>
      </c>
      <c r="E133" s="1136">
        <v>0</v>
      </c>
      <c r="F133" s="1136">
        <v>0</v>
      </c>
      <c r="G133" s="1136">
        <v>0</v>
      </c>
      <c r="H133" s="1119"/>
      <c r="I133" s="1119"/>
      <c r="J133" s="1119"/>
      <c r="K133" s="1119"/>
    </row>
    <row r="134" spans="1:11" ht="14.1" customHeight="1" x14ac:dyDescent="0.25">
      <c r="A134" s="1119"/>
      <c r="B134" s="1119"/>
      <c r="C134" s="1135" t="s">
        <v>1059</v>
      </c>
      <c r="D134" s="1136">
        <v>0</v>
      </c>
      <c r="E134" s="1136">
        <v>0</v>
      </c>
      <c r="F134" s="1136">
        <v>0</v>
      </c>
      <c r="G134" s="1136">
        <v>0</v>
      </c>
      <c r="H134" s="1119"/>
      <c r="I134" s="1119"/>
      <c r="J134" s="1119"/>
      <c r="K134" s="1119"/>
    </row>
    <row r="135" spans="1:11" ht="14.1" customHeight="1" x14ac:dyDescent="0.25">
      <c r="A135" s="1119"/>
      <c r="B135" s="1119"/>
      <c r="C135" s="1135" t="s">
        <v>1060</v>
      </c>
      <c r="D135" s="1136">
        <v>0</v>
      </c>
      <c r="E135" s="1136">
        <v>0</v>
      </c>
      <c r="F135" s="1136">
        <v>0</v>
      </c>
      <c r="G135" s="1136">
        <v>0</v>
      </c>
      <c r="H135" s="1119"/>
      <c r="I135" s="1119"/>
      <c r="J135" s="1119"/>
      <c r="K135" s="1119"/>
    </row>
    <row r="136" spans="1:11" ht="14.1" customHeight="1" x14ac:dyDescent="0.25">
      <c r="A136" s="1119"/>
      <c r="B136" s="1119"/>
      <c r="C136" s="1135" t="s">
        <v>1063</v>
      </c>
      <c r="D136" s="1136">
        <v>0</v>
      </c>
      <c r="E136" s="1136">
        <v>0</v>
      </c>
      <c r="F136" s="1136">
        <v>0</v>
      </c>
      <c r="G136" s="1136">
        <v>0</v>
      </c>
      <c r="H136" s="1119"/>
      <c r="I136" s="1119"/>
      <c r="J136" s="1119"/>
      <c r="K136" s="1119"/>
    </row>
    <row r="137" spans="1:11" ht="14.1" customHeight="1" x14ac:dyDescent="0.25">
      <c r="A137" s="1119"/>
      <c r="B137" s="1119"/>
      <c r="C137" s="1135" t="s">
        <v>1064</v>
      </c>
      <c r="D137" s="1136">
        <v>0</v>
      </c>
      <c r="E137" s="1136">
        <v>0</v>
      </c>
      <c r="F137" s="1136">
        <v>0</v>
      </c>
      <c r="G137" s="1136">
        <v>0</v>
      </c>
      <c r="H137" s="1119"/>
      <c r="I137" s="1119"/>
      <c r="J137" s="1119"/>
      <c r="K137" s="1119"/>
    </row>
    <row r="138" spans="1:11" ht="14.1" customHeight="1" x14ac:dyDescent="0.25">
      <c r="A138" s="1119"/>
      <c r="B138" s="1119"/>
      <c r="C138" s="1137" t="s">
        <v>572</v>
      </c>
      <c r="D138" s="1136">
        <v>0</v>
      </c>
      <c r="E138" s="1136">
        <v>5000000</v>
      </c>
      <c r="F138" s="1136">
        <v>5000000</v>
      </c>
      <c r="G138" s="1136">
        <v>5000000</v>
      </c>
      <c r="H138" s="1119"/>
      <c r="I138" s="1119"/>
      <c r="J138" s="1119"/>
      <c r="K138" s="1119"/>
    </row>
    <row r="139" spans="1:11" ht="15" customHeight="1" x14ac:dyDescent="0.25">
      <c r="A139" s="1119"/>
      <c r="B139" s="1119"/>
      <c r="C139" s="1138" t="s">
        <v>1038</v>
      </c>
      <c r="D139" s="1139" t="s">
        <v>1038</v>
      </c>
      <c r="E139" s="1139" t="s">
        <v>1038</v>
      </c>
      <c r="F139" s="1139" t="s">
        <v>1038</v>
      </c>
      <c r="G139" s="1139" t="s">
        <v>1038</v>
      </c>
      <c r="H139" s="1119"/>
      <c r="I139" s="1119"/>
      <c r="J139" s="1119"/>
      <c r="K139" s="1119"/>
    </row>
    <row r="140" spans="1:11" ht="15" customHeight="1" x14ac:dyDescent="0.25">
      <c r="A140" s="1119"/>
      <c r="B140" s="1119"/>
      <c r="C140" s="1122" t="s">
        <v>1154</v>
      </c>
      <c r="D140" s="1140">
        <v>0</v>
      </c>
      <c r="E140" s="1140">
        <v>211583000</v>
      </c>
      <c r="F140" s="1140">
        <v>211583000</v>
      </c>
      <c r="G140" s="1140">
        <v>211583000</v>
      </c>
      <c r="H140" s="1119"/>
      <c r="I140" s="1119"/>
      <c r="J140" s="1119"/>
      <c r="K140" s="1119"/>
    </row>
    <row r="141" spans="1:11" ht="15" customHeight="1" x14ac:dyDescent="0.25">
      <c r="A141" s="1119"/>
      <c r="B141" s="1119"/>
      <c r="C141" s="1123" t="s">
        <v>1047</v>
      </c>
      <c r="D141" s="1141">
        <v>0</v>
      </c>
      <c r="E141" s="1141">
        <v>157000000</v>
      </c>
      <c r="F141" s="1141">
        <v>157000000</v>
      </c>
      <c r="G141" s="1141">
        <v>157000000</v>
      </c>
      <c r="H141" s="1119"/>
      <c r="I141" s="1119"/>
      <c r="J141" s="1119"/>
      <c r="K141" s="1119"/>
    </row>
    <row r="142" spans="1:11" ht="15" customHeight="1" x14ac:dyDescent="0.25">
      <c r="A142" s="1119"/>
      <c r="B142" s="1119"/>
      <c r="C142" s="1123" t="s">
        <v>1048</v>
      </c>
      <c r="D142" s="1141">
        <v>0</v>
      </c>
      <c r="E142" s="1141">
        <v>157000000</v>
      </c>
      <c r="F142" s="1141">
        <v>157000000</v>
      </c>
      <c r="G142" s="1141">
        <v>157000000</v>
      </c>
      <c r="H142" s="1119"/>
      <c r="I142" s="1119"/>
      <c r="J142" s="1119"/>
      <c r="K142" s="1119"/>
    </row>
    <row r="143" spans="1:11" ht="15" customHeight="1" x14ac:dyDescent="0.25">
      <c r="A143" s="1119"/>
      <c r="B143" s="1119"/>
      <c r="C143" s="1123" t="s">
        <v>1049</v>
      </c>
      <c r="D143" s="1141">
        <v>0</v>
      </c>
      <c r="E143" s="1141">
        <v>0</v>
      </c>
      <c r="F143" s="1141">
        <v>0</v>
      </c>
      <c r="G143" s="1141">
        <v>0</v>
      </c>
      <c r="H143" s="1119"/>
      <c r="I143" s="1119"/>
      <c r="J143" s="1119"/>
      <c r="K143" s="1119"/>
    </row>
    <row r="144" spans="1:11" ht="15" customHeight="1" x14ac:dyDescent="0.25">
      <c r="A144" s="1119"/>
      <c r="B144" s="1119"/>
      <c r="C144" s="1123" t="s">
        <v>1050</v>
      </c>
      <c r="D144" s="1141">
        <v>0</v>
      </c>
      <c r="E144" s="1141">
        <v>19100000</v>
      </c>
      <c r="F144" s="1141">
        <v>19100000</v>
      </c>
      <c r="G144" s="1141">
        <v>19100000</v>
      </c>
      <c r="H144" s="1119"/>
      <c r="I144" s="1119"/>
      <c r="J144" s="1119"/>
      <c r="K144" s="1119"/>
    </row>
    <row r="145" spans="1:11" ht="15" customHeight="1" x14ac:dyDescent="0.25">
      <c r="A145" s="1119"/>
      <c r="B145" s="1119"/>
      <c r="C145" s="1123" t="s">
        <v>1048</v>
      </c>
      <c r="D145" s="1141">
        <v>0</v>
      </c>
      <c r="E145" s="1141">
        <v>19100000</v>
      </c>
      <c r="F145" s="1141">
        <v>19100000</v>
      </c>
      <c r="G145" s="1141">
        <v>19100000</v>
      </c>
      <c r="H145" s="1119"/>
      <c r="I145" s="1119"/>
      <c r="J145" s="1119"/>
      <c r="K145" s="1119"/>
    </row>
    <row r="146" spans="1:11" ht="15" customHeight="1" x14ac:dyDescent="0.25">
      <c r="A146" s="1119"/>
      <c r="B146" s="1119"/>
      <c r="C146" s="1123" t="s">
        <v>1049</v>
      </c>
      <c r="D146" s="1141">
        <v>0</v>
      </c>
      <c r="E146" s="1141">
        <v>0</v>
      </c>
      <c r="F146" s="1141">
        <v>0</v>
      </c>
      <c r="G146" s="1141">
        <v>0</v>
      </c>
      <c r="H146" s="1119"/>
      <c r="I146" s="1119"/>
      <c r="J146" s="1119"/>
      <c r="K146" s="1119"/>
    </row>
    <row r="147" spans="1:11" ht="15" customHeight="1" x14ac:dyDescent="0.25">
      <c r="A147" s="1119"/>
      <c r="B147" s="1119"/>
      <c r="C147" s="1123" t="s">
        <v>1051</v>
      </c>
      <c r="D147" s="1141">
        <v>0</v>
      </c>
      <c r="E147" s="1141">
        <v>30483000</v>
      </c>
      <c r="F147" s="1141">
        <v>30483000</v>
      </c>
      <c r="G147" s="1141">
        <v>30483000</v>
      </c>
      <c r="H147" s="1119"/>
      <c r="I147" s="1119"/>
      <c r="J147" s="1119"/>
      <c r="K147" s="1119"/>
    </row>
    <row r="148" spans="1:11" ht="15" customHeight="1" x14ac:dyDescent="0.25">
      <c r="A148" s="1119"/>
      <c r="B148" s="1119"/>
      <c r="C148" s="1123" t="s">
        <v>1048</v>
      </c>
      <c r="D148" s="1141">
        <v>0</v>
      </c>
      <c r="E148" s="1141">
        <v>30483000</v>
      </c>
      <c r="F148" s="1141">
        <v>30483000</v>
      </c>
      <c r="G148" s="1141">
        <v>30483000</v>
      </c>
      <c r="H148" s="1119"/>
      <c r="I148" s="1119"/>
      <c r="J148" s="1119"/>
      <c r="K148" s="1119"/>
    </row>
    <row r="149" spans="1:11" ht="15" customHeight="1" x14ac:dyDescent="0.25">
      <c r="A149" s="1119"/>
      <c r="B149" s="1119"/>
      <c r="C149" s="1123" t="s">
        <v>1049</v>
      </c>
      <c r="D149" s="1141">
        <v>0</v>
      </c>
      <c r="E149" s="1141">
        <v>0</v>
      </c>
      <c r="F149" s="1141">
        <v>0</v>
      </c>
      <c r="G149" s="1141">
        <v>0</v>
      </c>
      <c r="H149" s="1119"/>
      <c r="I149" s="1119"/>
      <c r="J149" s="1119"/>
      <c r="K149" s="1119"/>
    </row>
    <row r="150" spans="1:11" ht="15" customHeight="1" x14ac:dyDescent="0.25">
      <c r="A150" s="1119"/>
      <c r="B150" s="1119"/>
      <c r="C150" s="1123" t="s">
        <v>1052</v>
      </c>
      <c r="D150" s="1141">
        <v>0</v>
      </c>
      <c r="E150" s="1141">
        <v>0</v>
      </c>
      <c r="F150" s="1141">
        <v>0</v>
      </c>
      <c r="G150" s="1141">
        <v>0</v>
      </c>
      <c r="H150" s="1119"/>
      <c r="I150" s="1119"/>
      <c r="J150" s="1119"/>
      <c r="K150" s="1119"/>
    </row>
    <row r="151" spans="1:11" ht="15" customHeight="1" x14ac:dyDescent="0.25">
      <c r="A151" s="1119"/>
      <c r="B151" s="1119"/>
      <c r="C151" s="1123" t="s">
        <v>1048</v>
      </c>
      <c r="D151" s="1141">
        <v>0</v>
      </c>
      <c r="E151" s="1141">
        <v>0</v>
      </c>
      <c r="F151" s="1141">
        <v>0</v>
      </c>
      <c r="G151" s="1141">
        <v>0</v>
      </c>
      <c r="H151" s="1119"/>
      <c r="I151" s="1119"/>
      <c r="J151" s="1119"/>
      <c r="K151" s="1119"/>
    </row>
    <row r="152" spans="1:11" ht="15" customHeight="1" x14ac:dyDescent="0.25">
      <c r="A152" s="1119"/>
      <c r="B152" s="1119"/>
      <c r="C152" s="1123" t="s">
        <v>1049</v>
      </c>
      <c r="D152" s="1141">
        <v>0</v>
      </c>
      <c r="E152" s="1141">
        <v>0</v>
      </c>
      <c r="F152" s="1141">
        <v>0</v>
      </c>
      <c r="G152" s="1141">
        <v>0</v>
      </c>
      <c r="H152" s="1119"/>
      <c r="I152" s="1119"/>
      <c r="J152" s="1119"/>
      <c r="K152" s="1119"/>
    </row>
    <row r="153" spans="1:11" ht="20.100000000000001" customHeight="1" x14ac:dyDescent="0.25">
      <c r="A153" s="1119"/>
      <c r="B153" s="1119"/>
      <c r="C153" s="1123" t="s">
        <v>1155</v>
      </c>
      <c r="D153" s="1142">
        <v>0</v>
      </c>
      <c r="E153" s="1142">
        <v>0</v>
      </c>
      <c r="F153" s="1142">
        <v>0</v>
      </c>
      <c r="G153" s="1142">
        <v>0</v>
      </c>
      <c r="H153" s="1119"/>
      <c r="I153" s="1119"/>
      <c r="J153" s="1119"/>
      <c r="K153" s="1119"/>
    </row>
    <row r="154" spans="1:11" ht="15" customHeight="1" x14ac:dyDescent="0.25">
      <c r="A154" s="1119"/>
      <c r="B154" s="1119"/>
      <c r="C154" s="1123" t="s">
        <v>1048</v>
      </c>
      <c r="D154" s="1141">
        <v>0</v>
      </c>
      <c r="E154" s="1141">
        <v>0</v>
      </c>
      <c r="F154" s="1141">
        <v>0</v>
      </c>
      <c r="G154" s="1141">
        <v>0</v>
      </c>
      <c r="H154" s="1119"/>
      <c r="I154" s="1119"/>
      <c r="J154" s="1119"/>
      <c r="K154" s="1119"/>
    </row>
    <row r="155" spans="1:11" ht="15" customHeight="1" x14ac:dyDescent="0.25">
      <c r="A155" s="1119"/>
      <c r="B155" s="1119"/>
      <c r="C155" s="1123" t="s">
        <v>1049</v>
      </c>
      <c r="D155" s="1141">
        <v>0</v>
      </c>
      <c r="E155" s="1141">
        <v>0</v>
      </c>
      <c r="F155" s="1141">
        <v>0</v>
      </c>
      <c r="G155" s="1141">
        <v>0</v>
      </c>
      <c r="H155" s="1119"/>
      <c r="I155" s="1119"/>
      <c r="J155" s="1119"/>
      <c r="K155" s="1119"/>
    </row>
    <row r="156" spans="1:11" ht="15" customHeight="1" x14ac:dyDescent="0.25">
      <c r="A156" s="1119"/>
      <c r="B156" s="1119"/>
      <c r="C156" s="1123" t="s">
        <v>1054</v>
      </c>
      <c r="D156" s="1141">
        <v>0</v>
      </c>
      <c r="E156" s="1141">
        <v>0</v>
      </c>
      <c r="F156" s="1141">
        <v>0</v>
      </c>
      <c r="G156" s="1141">
        <v>0</v>
      </c>
      <c r="H156" s="1119"/>
      <c r="I156" s="1119"/>
      <c r="J156" s="1119"/>
      <c r="K156" s="1119"/>
    </row>
    <row r="157" spans="1:11" ht="15" customHeight="1" x14ac:dyDescent="0.25">
      <c r="A157" s="1119"/>
      <c r="B157" s="1119"/>
      <c r="C157" s="1123" t="s">
        <v>1048</v>
      </c>
      <c r="D157" s="1141">
        <v>0</v>
      </c>
      <c r="E157" s="1141">
        <v>0</v>
      </c>
      <c r="F157" s="1141">
        <v>0</v>
      </c>
      <c r="G157" s="1141">
        <v>0</v>
      </c>
      <c r="H157" s="1119"/>
      <c r="I157" s="1119"/>
      <c r="J157" s="1119"/>
      <c r="K157" s="1119"/>
    </row>
    <row r="158" spans="1:11" ht="15" customHeight="1" x14ac:dyDescent="0.25">
      <c r="A158" s="1119"/>
      <c r="B158" s="1119"/>
      <c r="C158" s="1123" t="s">
        <v>1049</v>
      </c>
      <c r="D158" s="1141">
        <v>0</v>
      </c>
      <c r="E158" s="1141">
        <v>0</v>
      </c>
      <c r="F158" s="1141">
        <v>0</v>
      </c>
      <c r="G158" s="1141">
        <v>0</v>
      </c>
      <c r="H158" s="1119"/>
      <c r="I158" s="1119"/>
      <c r="J158" s="1119"/>
      <c r="K158" s="1119"/>
    </row>
    <row r="159" spans="1:11" ht="15" customHeight="1" x14ac:dyDescent="0.25">
      <c r="A159" s="1119"/>
      <c r="B159" s="1119"/>
      <c r="C159" s="1123" t="s">
        <v>1055</v>
      </c>
      <c r="D159" s="1141">
        <v>0</v>
      </c>
      <c r="E159" s="1141">
        <v>0</v>
      </c>
      <c r="F159" s="1141">
        <v>0</v>
      </c>
      <c r="G159" s="1141">
        <v>0</v>
      </c>
      <c r="H159" s="1119"/>
      <c r="I159" s="1119"/>
      <c r="J159" s="1119"/>
      <c r="K159" s="1119"/>
    </row>
    <row r="160" spans="1:11" ht="15" customHeight="1" x14ac:dyDescent="0.25">
      <c r="A160" s="1119"/>
      <c r="B160" s="1119"/>
      <c r="C160" s="1123" t="s">
        <v>1048</v>
      </c>
      <c r="D160" s="1141">
        <v>0</v>
      </c>
      <c r="E160" s="1141">
        <v>0</v>
      </c>
      <c r="F160" s="1141">
        <v>0</v>
      </c>
      <c r="G160" s="1141">
        <v>0</v>
      </c>
      <c r="H160" s="1119"/>
      <c r="I160" s="1119"/>
      <c r="J160" s="1119"/>
      <c r="K160" s="1119"/>
    </row>
    <row r="161" spans="1:11" ht="15" customHeight="1" x14ac:dyDescent="0.25">
      <c r="A161" s="1119"/>
      <c r="B161" s="1119"/>
      <c r="C161" s="1123" t="s">
        <v>1049</v>
      </c>
      <c r="D161" s="1141">
        <v>0</v>
      </c>
      <c r="E161" s="1141">
        <v>0</v>
      </c>
      <c r="F161" s="1141">
        <v>0</v>
      </c>
      <c r="G161" s="1141">
        <v>0</v>
      </c>
      <c r="H161" s="1119"/>
      <c r="I161" s="1119"/>
      <c r="J161" s="1119"/>
      <c r="K161" s="1119"/>
    </row>
    <row r="162" spans="1:11" ht="15" customHeight="1" x14ac:dyDescent="0.25">
      <c r="A162" s="1119"/>
      <c r="B162" s="1119"/>
      <c r="C162" s="1123" t="s">
        <v>1056</v>
      </c>
      <c r="D162" s="1141">
        <v>0</v>
      </c>
      <c r="E162" s="1141">
        <v>0</v>
      </c>
      <c r="F162" s="1141">
        <v>0</v>
      </c>
      <c r="G162" s="1141">
        <v>0</v>
      </c>
      <c r="H162" s="1119"/>
      <c r="I162" s="1119"/>
      <c r="J162" s="1119"/>
      <c r="K162" s="1119"/>
    </row>
    <row r="163" spans="1:11" ht="15" customHeight="1" x14ac:dyDescent="0.25">
      <c r="A163" s="1119"/>
      <c r="B163" s="1119"/>
      <c r="C163" s="1123" t="s">
        <v>1048</v>
      </c>
      <c r="D163" s="1141">
        <v>0</v>
      </c>
      <c r="E163" s="1141">
        <v>0</v>
      </c>
      <c r="F163" s="1141">
        <v>0</v>
      </c>
      <c r="G163" s="1141">
        <v>0</v>
      </c>
      <c r="H163" s="1119"/>
      <c r="I163" s="1119"/>
      <c r="J163" s="1119"/>
      <c r="K163" s="1119"/>
    </row>
    <row r="164" spans="1:11" ht="15" customHeight="1" x14ac:dyDescent="0.25">
      <c r="A164" s="1119"/>
      <c r="B164" s="1119"/>
      <c r="C164" s="1123" t="s">
        <v>1057</v>
      </c>
      <c r="D164" s="1141">
        <v>0</v>
      </c>
      <c r="E164" s="1141">
        <v>0</v>
      </c>
      <c r="F164" s="1141">
        <v>0</v>
      </c>
      <c r="G164" s="1141">
        <v>0</v>
      </c>
      <c r="H164" s="1119"/>
      <c r="I164" s="1119"/>
      <c r="J164" s="1119"/>
      <c r="K164" s="1119"/>
    </row>
    <row r="165" spans="1:11" ht="15" customHeight="1" x14ac:dyDescent="0.25">
      <c r="A165" s="1119"/>
      <c r="B165" s="1119"/>
      <c r="C165" s="1123" t="s">
        <v>1058</v>
      </c>
      <c r="D165" s="1141">
        <v>0</v>
      </c>
      <c r="E165" s="1141">
        <v>0</v>
      </c>
      <c r="F165" s="1141">
        <v>0</v>
      </c>
      <c r="G165" s="1141">
        <v>0</v>
      </c>
      <c r="H165" s="1119"/>
      <c r="I165" s="1119"/>
      <c r="J165" s="1119"/>
      <c r="K165" s="1119"/>
    </row>
    <row r="166" spans="1:11" ht="15" customHeight="1" x14ac:dyDescent="0.25">
      <c r="A166" s="1119"/>
      <c r="B166" s="1119"/>
      <c r="C166" s="1123" t="s">
        <v>1059</v>
      </c>
      <c r="D166" s="1141">
        <v>0</v>
      </c>
      <c r="E166" s="1141">
        <v>0</v>
      </c>
      <c r="F166" s="1141">
        <v>0</v>
      </c>
      <c r="G166" s="1141">
        <v>0</v>
      </c>
      <c r="H166" s="1119"/>
      <c r="I166" s="1119"/>
      <c r="J166" s="1119"/>
      <c r="K166" s="1119"/>
    </row>
    <row r="167" spans="1:11" ht="15" customHeight="1" x14ac:dyDescent="0.25">
      <c r="A167" s="1119"/>
      <c r="B167" s="1119"/>
      <c r="C167" s="1123" t="s">
        <v>1060</v>
      </c>
      <c r="D167" s="1141">
        <v>0</v>
      </c>
      <c r="E167" s="1141">
        <v>0</v>
      </c>
      <c r="F167" s="1141">
        <v>0</v>
      </c>
      <c r="G167" s="1141">
        <v>0</v>
      </c>
      <c r="H167" s="1119"/>
      <c r="I167" s="1119"/>
      <c r="J167" s="1119"/>
      <c r="K167" s="1119"/>
    </row>
    <row r="168" spans="1:11" ht="15" customHeight="1" x14ac:dyDescent="0.25">
      <c r="A168" s="1119"/>
      <c r="B168" s="1119"/>
      <c r="C168" s="1123" t="s">
        <v>1061</v>
      </c>
      <c r="D168" s="1141">
        <v>0</v>
      </c>
      <c r="E168" s="1141">
        <v>5000000</v>
      </c>
      <c r="F168" s="1141">
        <v>5000000</v>
      </c>
      <c r="G168" s="1141">
        <v>5000000</v>
      </c>
      <c r="H168" s="1119"/>
      <c r="I168" s="1119"/>
      <c r="J168" s="1119"/>
      <c r="K168" s="1119"/>
    </row>
    <row r="169" spans="1:11" ht="15" customHeight="1" x14ac:dyDescent="0.25">
      <c r="A169" s="1119"/>
      <c r="B169" s="1119"/>
      <c r="C169" s="1123" t="s">
        <v>1048</v>
      </c>
      <c r="D169" s="1141">
        <v>0</v>
      </c>
      <c r="E169" s="1141">
        <v>5000000</v>
      </c>
      <c r="F169" s="1141">
        <v>5000000</v>
      </c>
      <c r="G169" s="1141">
        <v>5000000</v>
      </c>
      <c r="H169" s="1119"/>
      <c r="I169" s="1119"/>
      <c r="J169" s="1119"/>
      <c r="K169" s="1119"/>
    </row>
    <row r="170" spans="1:11" ht="15" customHeight="1" x14ac:dyDescent="0.25">
      <c r="A170" s="1119"/>
      <c r="B170" s="1119"/>
      <c r="C170" s="1123" t="s">
        <v>1057</v>
      </c>
      <c r="D170" s="1141">
        <v>0</v>
      </c>
      <c r="E170" s="1141">
        <v>0</v>
      </c>
      <c r="F170" s="1141">
        <v>0</v>
      </c>
      <c r="G170" s="1141">
        <v>0</v>
      </c>
      <c r="H170" s="1119"/>
      <c r="I170" s="1119"/>
      <c r="J170" s="1119"/>
      <c r="K170" s="1119"/>
    </row>
    <row r="171" spans="1:11" ht="15" customHeight="1" x14ac:dyDescent="0.25">
      <c r="A171" s="1119"/>
      <c r="B171" s="1119"/>
      <c r="C171" s="1123" t="s">
        <v>1058</v>
      </c>
      <c r="D171" s="1141">
        <v>0</v>
      </c>
      <c r="E171" s="1141">
        <v>0</v>
      </c>
      <c r="F171" s="1141">
        <v>0</v>
      </c>
      <c r="G171" s="1141">
        <v>0</v>
      </c>
      <c r="H171" s="1119"/>
      <c r="I171" s="1119"/>
      <c r="J171" s="1119"/>
      <c r="K171" s="1119"/>
    </row>
    <row r="172" spans="1:11" ht="15" customHeight="1" x14ac:dyDescent="0.25">
      <c r="A172" s="1119"/>
      <c r="B172" s="1119"/>
      <c r="C172" s="1123" t="s">
        <v>1059</v>
      </c>
      <c r="D172" s="1141">
        <v>0</v>
      </c>
      <c r="E172" s="1141">
        <v>0</v>
      </c>
      <c r="F172" s="1141">
        <v>0</v>
      </c>
      <c r="G172" s="1141">
        <v>0</v>
      </c>
      <c r="H172" s="1119"/>
      <c r="I172" s="1119"/>
      <c r="J172" s="1119"/>
      <c r="K172" s="1119"/>
    </row>
    <row r="173" spans="1:11" ht="15" customHeight="1" x14ac:dyDescent="0.25">
      <c r="A173" s="1119"/>
      <c r="B173" s="1119"/>
      <c r="C173" s="1123" t="s">
        <v>1060</v>
      </c>
      <c r="D173" s="1141">
        <v>0</v>
      </c>
      <c r="E173" s="1141">
        <v>0</v>
      </c>
      <c r="F173" s="1141">
        <v>0</v>
      </c>
      <c r="G173" s="1141">
        <v>0</v>
      </c>
      <c r="H173" s="1119"/>
      <c r="I173" s="1119"/>
      <c r="J173" s="1119"/>
      <c r="K173" s="1119"/>
    </row>
    <row r="174" spans="1:11" ht="15" customHeight="1" x14ac:dyDescent="0.25">
      <c r="A174" s="1119"/>
      <c r="B174" s="1119"/>
      <c r="C174" s="1123" t="s">
        <v>1062</v>
      </c>
      <c r="D174" s="1141">
        <v>0</v>
      </c>
      <c r="E174" s="1141">
        <v>0</v>
      </c>
      <c r="F174" s="1141">
        <v>0</v>
      </c>
      <c r="G174" s="1141">
        <v>0</v>
      </c>
      <c r="H174" s="1119"/>
      <c r="I174" s="1119"/>
      <c r="J174" s="1119"/>
      <c r="K174" s="1119"/>
    </row>
    <row r="175" spans="1:11" ht="15" customHeight="1" x14ac:dyDescent="0.25">
      <c r="A175" s="1119"/>
      <c r="B175" s="1119"/>
      <c r="C175" s="1123" t="s">
        <v>1048</v>
      </c>
      <c r="D175" s="1141">
        <v>0</v>
      </c>
      <c r="E175" s="1141">
        <v>0</v>
      </c>
      <c r="F175" s="1141">
        <v>0</v>
      </c>
      <c r="G175" s="1141">
        <v>0</v>
      </c>
      <c r="H175" s="1119"/>
      <c r="I175" s="1119"/>
      <c r="J175" s="1119"/>
      <c r="K175" s="1119"/>
    </row>
    <row r="176" spans="1:11" ht="15" customHeight="1" x14ac:dyDescent="0.25">
      <c r="A176" s="1119"/>
      <c r="B176" s="1119"/>
      <c r="C176" s="1123" t="s">
        <v>1057</v>
      </c>
      <c r="D176" s="1141">
        <v>0</v>
      </c>
      <c r="E176" s="1141">
        <v>0</v>
      </c>
      <c r="F176" s="1141">
        <v>0</v>
      </c>
      <c r="G176" s="1141">
        <v>0</v>
      </c>
      <c r="H176" s="1119"/>
      <c r="I176" s="1119"/>
      <c r="J176" s="1119"/>
      <c r="K176" s="1119"/>
    </row>
    <row r="177" spans="1:11" ht="15" customHeight="1" x14ac:dyDescent="0.25">
      <c r="A177" s="1119"/>
      <c r="B177" s="1119"/>
      <c r="C177" s="1123" t="s">
        <v>1058</v>
      </c>
      <c r="D177" s="1141">
        <v>0</v>
      </c>
      <c r="E177" s="1141">
        <v>0</v>
      </c>
      <c r="F177" s="1141">
        <v>0</v>
      </c>
      <c r="G177" s="1141">
        <v>0</v>
      </c>
      <c r="H177" s="1119"/>
      <c r="I177" s="1119"/>
      <c r="J177" s="1119"/>
      <c r="K177" s="1119"/>
    </row>
    <row r="178" spans="1:11" ht="15" customHeight="1" x14ac:dyDescent="0.25">
      <c r="A178" s="1119"/>
      <c r="B178" s="1119"/>
      <c r="C178" s="1123" t="s">
        <v>1059</v>
      </c>
      <c r="D178" s="1141">
        <v>0</v>
      </c>
      <c r="E178" s="1141">
        <v>0</v>
      </c>
      <c r="F178" s="1141">
        <v>0</v>
      </c>
      <c r="G178" s="1141">
        <v>0</v>
      </c>
      <c r="H178" s="1119"/>
      <c r="I178" s="1119"/>
      <c r="J178" s="1119"/>
      <c r="K178" s="1119"/>
    </row>
    <row r="179" spans="1:11" ht="15" customHeight="1" x14ac:dyDescent="0.25">
      <c r="A179" s="1119"/>
      <c r="B179" s="1119"/>
      <c r="C179" s="1123" t="s">
        <v>1060</v>
      </c>
      <c r="D179" s="1141">
        <v>0</v>
      </c>
      <c r="E179" s="1141">
        <v>0</v>
      </c>
      <c r="F179" s="1141">
        <v>0</v>
      </c>
      <c r="G179" s="1141">
        <v>0</v>
      </c>
      <c r="H179" s="1119"/>
      <c r="I179" s="1119"/>
      <c r="J179" s="1119"/>
      <c r="K179" s="1119"/>
    </row>
    <row r="180" spans="1:11" ht="15" customHeight="1" x14ac:dyDescent="0.25">
      <c r="A180" s="1119"/>
      <c r="B180" s="1119"/>
      <c r="C180" s="1123" t="s">
        <v>1063</v>
      </c>
      <c r="D180" s="1141">
        <v>0</v>
      </c>
      <c r="E180" s="1141">
        <v>0</v>
      </c>
      <c r="F180" s="1141">
        <v>0</v>
      </c>
      <c r="G180" s="1141">
        <v>0</v>
      </c>
      <c r="H180" s="1119"/>
      <c r="I180" s="1119"/>
      <c r="J180" s="1119"/>
      <c r="K180" s="1119"/>
    </row>
    <row r="181" spans="1:11" ht="15" customHeight="1" x14ac:dyDescent="0.25">
      <c r="A181" s="1119"/>
      <c r="B181" s="1119"/>
      <c r="C181" s="1123" t="s">
        <v>1064</v>
      </c>
      <c r="D181" s="1141">
        <v>0</v>
      </c>
      <c r="E181" s="1141">
        <v>0</v>
      </c>
      <c r="F181" s="1141">
        <v>0</v>
      </c>
      <c r="G181" s="1141">
        <v>0</v>
      </c>
      <c r="H181" s="1119"/>
      <c r="I181" s="1119"/>
      <c r="J181" s="1119"/>
      <c r="K181" s="1119"/>
    </row>
    <row r="182" spans="1:11" ht="20.100000000000001" customHeight="1" x14ac:dyDescent="0.25">
      <c r="A182" s="1119"/>
      <c r="B182" s="1119"/>
      <c r="C182" s="1143" t="s">
        <v>1038</v>
      </c>
      <c r="D182" s="1119"/>
      <c r="E182" s="1119"/>
      <c r="F182" s="1119"/>
      <c r="G182" s="1119"/>
      <c r="H182" s="1119"/>
      <c r="I182" s="1119"/>
      <c r="J182" s="1119"/>
      <c r="K182" s="1119"/>
    </row>
  </sheetData>
  <mergeCells count="23">
    <mergeCell ref="D6:G6"/>
    <mergeCell ref="C1:G1"/>
    <mergeCell ref="C2:G2"/>
    <mergeCell ref="D3:G3"/>
    <mergeCell ref="D4:G4"/>
    <mergeCell ref="D5:G5"/>
    <mergeCell ref="C81:G81"/>
    <mergeCell ref="D7:G7"/>
    <mergeCell ref="C8:G8"/>
    <mergeCell ref="C9:G9"/>
    <mergeCell ref="D10:G10"/>
    <mergeCell ref="D17:G17"/>
    <mergeCell ref="C23:G23"/>
    <mergeCell ref="D24:G24"/>
    <mergeCell ref="D25:G25"/>
    <mergeCell ref="D26:G26"/>
    <mergeCell ref="D27:G27"/>
    <mergeCell ref="C36:G36"/>
    <mergeCell ref="D82:G82"/>
    <mergeCell ref="D83:G83"/>
    <mergeCell ref="D84:G84"/>
    <mergeCell ref="D85:G85"/>
    <mergeCell ref="C94:G94"/>
  </mergeCells>
  <pageMargins left="0" right="0" top="0" bottom="0"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81BD8-B39B-4EF0-9A7F-BD02A7706190}">
  <sheetPr>
    <outlinePr summaryBelow="0"/>
  </sheetPr>
  <dimension ref="A1:K701"/>
  <sheetViews>
    <sheetView workbookViewId="0">
      <selection activeCell="I16" sqref="I16"/>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983</v>
      </c>
      <c r="E3" s="1243"/>
      <c r="F3" s="1243"/>
      <c r="G3" s="1243"/>
      <c r="H3" s="1094"/>
      <c r="I3" s="1094"/>
      <c r="J3" s="1094"/>
      <c r="K3" s="1094"/>
    </row>
    <row r="4" spans="1:11" ht="14.1" customHeight="1" x14ac:dyDescent="0.25">
      <c r="A4" s="1094"/>
      <c r="B4" s="1094"/>
      <c r="C4" s="1095" t="s">
        <v>984</v>
      </c>
      <c r="D4" s="1242" t="s">
        <v>985</v>
      </c>
      <c r="E4" s="1243"/>
      <c r="F4" s="1243"/>
      <c r="G4" s="1243"/>
      <c r="H4" s="1094"/>
      <c r="I4" s="1094"/>
      <c r="J4" s="1094"/>
      <c r="K4" s="1094"/>
    </row>
    <row r="5" spans="1:11" ht="14.1" customHeight="1" x14ac:dyDescent="0.25">
      <c r="A5" s="1094"/>
      <c r="B5" s="1094"/>
      <c r="C5" s="1095" t="s">
        <v>2</v>
      </c>
      <c r="D5" s="1242" t="s">
        <v>736</v>
      </c>
      <c r="E5" s="1243"/>
      <c r="F5" s="1243"/>
      <c r="G5" s="1243"/>
      <c r="H5" s="1094"/>
      <c r="I5" s="1094"/>
      <c r="J5" s="1094"/>
      <c r="K5" s="1094"/>
    </row>
    <row r="6" spans="1:11" ht="14.1" customHeight="1" x14ac:dyDescent="0.25">
      <c r="A6" s="1094"/>
      <c r="B6" s="1094"/>
      <c r="C6" s="1095" t="s">
        <v>4</v>
      </c>
      <c r="D6" s="1242" t="s">
        <v>986</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87" customHeight="1" x14ac:dyDescent="0.25">
      <c r="A9" s="1094"/>
      <c r="B9" s="1094"/>
      <c r="C9" s="1248" t="s">
        <v>988</v>
      </c>
      <c r="D9" s="1249"/>
      <c r="E9" s="1249"/>
      <c r="F9" s="1249"/>
      <c r="G9" s="1249"/>
      <c r="H9" s="1094"/>
      <c r="I9" s="1094"/>
      <c r="J9" s="1094"/>
      <c r="K9" s="1094"/>
    </row>
    <row r="10" spans="1:11" ht="59.25" customHeight="1" x14ac:dyDescent="0.25">
      <c r="A10" s="1094"/>
      <c r="B10" s="1094"/>
      <c r="C10" s="1096" t="s">
        <v>10</v>
      </c>
      <c r="D10" s="1236" t="s">
        <v>989</v>
      </c>
      <c r="E10" s="1237"/>
      <c r="F10" s="1237"/>
      <c r="G10" s="1237"/>
      <c r="H10" s="1094"/>
      <c r="I10" s="1094"/>
      <c r="J10" s="1094"/>
      <c r="K10" s="1094"/>
    </row>
    <row r="11" spans="1:11" ht="22.5"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20.100000000000001" customHeight="1" x14ac:dyDescent="0.25">
      <c r="A13" s="1094"/>
      <c r="B13" s="1094"/>
      <c r="C13" s="1097" t="s">
        <v>990</v>
      </c>
      <c r="D13" s="1101" t="s">
        <v>991</v>
      </c>
      <c r="E13" s="1101" t="s">
        <v>992</v>
      </c>
      <c r="F13" s="1101" t="s">
        <v>993</v>
      </c>
      <c r="G13" s="1101" t="s">
        <v>994</v>
      </c>
      <c r="H13" s="1094"/>
      <c r="I13" s="1094"/>
      <c r="J13" s="1094"/>
      <c r="K13" s="1094"/>
    </row>
    <row r="14" spans="1:11" ht="20.100000000000001" customHeight="1" x14ac:dyDescent="0.25">
      <c r="A14" s="1094"/>
      <c r="B14" s="1094"/>
      <c r="C14" s="1097" t="s">
        <v>995</v>
      </c>
      <c r="D14" s="1101" t="s">
        <v>996</v>
      </c>
      <c r="E14" s="1101" t="s">
        <v>997</v>
      </c>
      <c r="F14" s="1101" t="s">
        <v>998</v>
      </c>
      <c r="G14" s="1101" t="s">
        <v>999</v>
      </c>
      <c r="H14" s="1094"/>
      <c r="I14" s="1094"/>
      <c r="J14" s="1094"/>
      <c r="K14" s="1094"/>
    </row>
    <row r="15" spans="1:11" ht="20.100000000000001" customHeight="1" x14ac:dyDescent="0.25">
      <c r="A15" s="1094"/>
      <c r="B15" s="1094"/>
      <c r="C15" s="1097" t="s">
        <v>1000</v>
      </c>
      <c r="D15" s="1101" t="s">
        <v>1001</v>
      </c>
      <c r="E15" s="1101" t="s">
        <v>1001</v>
      </c>
      <c r="F15" s="1101" t="s">
        <v>996</v>
      </c>
      <c r="G15" s="1101" t="s">
        <v>997</v>
      </c>
      <c r="H15" s="1094"/>
      <c r="I15" s="1094"/>
      <c r="J15" s="1094"/>
      <c r="K15" s="1094"/>
    </row>
    <row r="16" spans="1:11" ht="51.95" customHeight="1" x14ac:dyDescent="0.25">
      <c r="A16" s="1094"/>
      <c r="B16" s="1094"/>
      <c r="C16" s="1097" t="s">
        <v>1002</v>
      </c>
      <c r="D16" s="1101" t="s">
        <v>997</v>
      </c>
      <c r="E16" s="1101" t="s">
        <v>998</v>
      </c>
      <c r="F16" s="1101" t="s">
        <v>999</v>
      </c>
      <c r="G16" s="1101" t="s">
        <v>1003</v>
      </c>
      <c r="H16" s="1094"/>
      <c r="I16" s="1094"/>
      <c r="J16" s="1094"/>
      <c r="K16" s="1094"/>
    </row>
    <row r="17" spans="1:11" ht="21.75" customHeight="1" x14ac:dyDescent="0.25">
      <c r="A17" s="1094"/>
      <c r="B17" s="1094"/>
      <c r="C17" s="1096" t="s">
        <v>646</v>
      </c>
      <c r="D17" s="1236" t="s">
        <v>1004</v>
      </c>
      <c r="E17" s="1237"/>
      <c r="F17" s="1237"/>
      <c r="G17" s="1237"/>
      <c r="H17" s="1094"/>
      <c r="I17" s="1094"/>
      <c r="J17" s="1094"/>
      <c r="K17" s="1094"/>
    </row>
    <row r="18" spans="1:11" x14ac:dyDescent="0.25">
      <c r="A18" s="1094"/>
      <c r="B18" s="1094"/>
      <c r="C18" s="1097" t="s">
        <v>1005</v>
      </c>
      <c r="D18" s="1098">
        <v>2024</v>
      </c>
      <c r="E18" s="1098">
        <v>2025</v>
      </c>
      <c r="F18" s="1098">
        <v>2026</v>
      </c>
      <c r="G18" s="1098">
        <v>2027</v>
      </c>
      <c r="H18" s="1094"/>
      <c r="I18" s="1094"/>
      <c r="J18" s="1094"/>
      <c r="K18" s="1094"/>
    </row>
    <row r="19" spans="1:11" ht="14.1" customHeight="1" x14ac:dyDescent="0.25">
      <c r="A19" s="1094"/>
      <c r="B19" s="1094"/>
      <c r="C19" s="1099"/>
      <c r="D19" s="1100" t="s">
        <v>13</v>
      </c>
      <c r="E19" s="1100" t="s">
        <v>14</v>
      </c>
      <c r="F19" s="1100" t="s">
        <v>14</v>
      </c>
      <c r="G19" s="1100" t="s">
        <v>14</v>
      </c>
      <c r="H19" s="1094"/>
      <c r="I19" s="1094"/>
      <c r="J19" s="1094"/>
      <c r="K19" s="1094"/>
    </row>
    <row r="20" spans="1:11" ht="30.95" customHeight="1" x14ac:dyDescent="0.25">
      <c r="A20" s="1094"/>
      <c r="B20" s="1094"/>
      <c r="C20" s="1097" t="s">
        <v>1006</v>
      </c>
      <c r="D20" s="1101" t="s">
        <v>996</v>
      </c>
      <c r="E20" s="1101" t="s">
        <v>997</v>
      </c>
      <c r="F20" s="1101" t="s">
        <v>998</v>
      </c>
      <c r="G20" s="1101" t="s">
        <v>999</v>
      </c>
      <c r="H20" s="1094"/>
      <c r="I20" s="1094"/>
      <c r="J20" s="1094"/>
      <c r="K20" s="1094"/>
    </row>
    <row r="21" spans="1:11" ht="30.95" customHeight="1" x14ac:dyDescent="0.25">
      <c r="A21" s="1094"/>
      <c r="B21" s="1094"/>
      <c r="C21" s="1097" t="s">
        <v>1007</v>
      </c>
      <c r="D21" s="1101" t="s">
        <v>997</v>
      </c>
      <c r="E21" s="1101" t="s">
        <v>998</v>
      </c>
      <c r="F21" s="1101" t="s">
        <v>999</v>
      </c>
      <c r="G21" s="1101" t="s">
        <v>999</v>
      </c>
      <c r="H21" s="1094"/>
      <c r="I21" s="1094"/>
      <c r="J21" s="1094"/>
      <c r="K21" s="1094"/>
    </row>
    <row r="22" spans="1:11" ht="30.95" customHeight="1" x14ac:dyDescent="0.25">
      <c r="A22" s="1094"/>
      <c r="B22" s="1094"/>
      <c r="C22" s="1097" t="s">
        <v>1008</v>
      </c>
      <c r="D22" s="1101" t="s">
        <v>1009</v>
      </c>
      <c r="E22" s="1101" t="s">
        <v>1010</v>
      </c>
      <c r="F22" s="1101" t="s">
        <v>1011</v>
      </c>
      <c r="G22" s="1101" t="s">
        <v>1012</v>
      </c>
      <c r="H22" s="1094"/>
      <c r="I22" s="1094"/>
      <c r="J22" s="1094"/>
      <c r="K22" s="1094"/>
    </row>
    <row r="23" spans="1:11" ht="30.95" customHeight="1" x14ac:dyDescent="0.25">
      <c r="A23" s="1094"/>
      <c r="B23" s="1094"/>
      <c r="C23" s="1097" t="s">
        <v>1013</v>
      </c>
      <c r="D23" s="1101" t="s">
        <v>997</v>
      </c>
      <c r="E23" s="1101" t="s">
        <v>998</v>
      </c>
      <c r="F23" s="1101" t="s">
        <v>999</v>
      </c>
      <c r="G23" s="1101" t="s">
        <v>1003</v>
      </c>
      <c r="H23" s="1094"/>
      <c r="I23" s="1094"/>
      <c r="J23" s="1094"/>
      <c r="K23" s="1094"/>
    </row>
    <row r="24" spans="1:11" ht="20.100000000000001" customHeight="1" x14ac:dyDescent="0.25">
      <c r="A24" s="1094"/>
      <c r="B24" s="1094"/>
      <c r="C24" s="1097" t="s">
        <v>1014</v>
      </c>
      <c r="D24" s="1101" t="s">
        <v>1015</v>
      </c>
      <c r="E24" s="1101" t="s">
        <v>1016</v>
      </c>
      <c r="F24" s="1101" t="s">
        <v>1017</v>
      </c>
      <c r="G24" s="1101" t="s">
        <v>1018</v>
      </c>
      <c r="H24" s="1094"/>
      <c r="I24" s="1094"/>
      <c r="J24" s="1094"/>
      <c r="K24" s="1094"/>
    </row>
    <row r="25" spans="1:11" ht="14.1" customHeight="1" x14ac:dyDescent="0.25">
      <c r="A25" s="1094"/>
      <c r="B25" s="1094"/>
      <c r="C25" s="1234" t="s">
        <v>1019</v>
      </c>
      <c r="D25" s="1235"/>
      <c r="E25" s="1235"/>
      <c r="F25" s="1235"/>
      <c r="G25" s="1235"/>
      <c r="H25" s="1094"/>
      <c r="I25" s="1094"/>
      <c r="J25" s="1094"/>
      <c r="K25" s="1094"/>
    </row>
    <row r="26" spans="1:11" ht="14.1" customHeight="1" x14ac:dyDescent="0.25">
      <c r="A26" s="1094"/>
      <c r="B26" s="1094"/>
      <c r="C26" s="1102" t="s">
        <v>1020</v>
      </c>
      <c r="D26" s="1234" t="s">
        <v>1021</v>
      </c>
      <c r="E26" s="1235"/>
      <c r="F26" s="1235"/>
      <c r="G26" s="1235"/>
      <c r="H26" s="1094"/>
      <c r="I26" s="1094"/>
      <c r="J26" s="1094"/>
      <c r="K26" s="1094"/>
    </row>
    <row r="27" spans="1:11" ht="18" customHeight="1" x14ac:dyDescent="0.25">
      <c r="A27" s="1094"/>
      <c r="B27" s="1094"/>
      <c r="C27" s="1103" t="s">
        <v>1022</v>
      </c>
      <c r="D27" s="1232" t="s">
        <v>1023</v>
      </c>
      <c r="E27" s="1233"/>
      <c r="F27" s="1233"/>
      <c r="G27" s="1233"/>
      <c r="H27" s="1094"/>
      <c r="I27" s="1094"/>
      <c r="J27" s="1094"/>
      <c r="K27" s="1094"/>
    </row>
    <row r="28" spans="1:11" ht="18" customHeight="1" x14ac:dyDescent="0.25">
      <c r="A28" s="1094"/>
      <c r="B28" s="1094"/>
      <c r="C28" s="1104" t="s">
        <v>1024</v>
      </c>
      <c r="D28" s="1230" t="s">
        <v>1025</v>
      </c>
      <c r="E28" s="1231"/>
      <c r="F28" s="1231"/>
      <c r="G28" s="1231"/>
      <c r="H28" s="1094"/>
      <c r="I28" s="1094"/>
      <c r="J28" s="1094"/>
      <c r="K28" s="1094"/>
    </row>
    <row r="29" spans="1:11" ht="18" customHeight="1" x14ac:dyDescent="0.25">
      <c r="A29" s="1094"/>
      <c r="B29" s="1094"/>
      <c r="C29" s="1104" t="s">
        <v>31</v>
      </c>
      <c r="D29" s="1230" t="s">
        <v>1026</v>
      </c>
      <c r="E29" s="1231"/>
      <c r="F29" s="1231"/>
      <c r="G29" s="1231"/>
      <c r="H29" s="1094"/>
      <c r="I29" s="1094"/>
      <c r="J29" s="1094"/>
      <c r="K29" s="1094"/>
    </row>
    <row r="30" spans="1:11" ht="15" customHeight="1" x14ac:dyDescent="0.25">
      <c r="A30" s="1094"/>
      <c r="B30" s="1094"/>
      <c r="C30" s="1105"/>
      <c r="D30" s="1106">
        <v>2024</v>
      </c>
      <c r="E30" s="1106">
        <v>2025</v>
      </c>
      <c r="F30" s="1106">
        <v>2026</v>
      </c>
      <c r="G30" s="1106">
        <v>2027</v>
      </c>
      <c r="H30" s="1094"/>
      <c r="I30" s="1094"/>
      <c r="J30" s="1094"/>
      <c r="K30" s="1094"/>
    </row>
    <row r="31" spans="1:11" ht="15" customHeight="1" x14ac:dyDescent="0.25">
      <c r="A31" s="1094"/>
      <c r="B31" s="1094"/>
      <c r="C31" s="1107"/>
      <c r="D31" s="1108" t="s">
        <v>13</v>
      </c>
      <c r="E31" s="1108" t="s">
        <v>14</v>
      </c>
      <c r="F31" s="1108" t="s">
        <v>14</v>
      </c>
      <c r="G31" s="1108" t="s">
        <v>14</v>
      </c>
      <c r="H31" s="1094"/>
      <c r="I31" s="1094"/>
      <c r="J31" s="1094"/>
      <c r="K31" s="1094"/>
    </row>
    <row r="32" spans="1:11" ht="14.1" customHeight="1" x14ac:dyDescent="0.25">
      <c r="A32" s="1094"/>
      <c r="B32" s="1094"/>
      <c r="C32" s="1097" t="s">
        <v>33</v>
      </c>
      <c r="D32" s="1101" t="s">
        <v>994</v>
      </c>
      <c r="E32" s="1101" t="s">
        <v>994</v>
      </c>
      <c r="F32" s="1101" t="s">
        <v>1027</v>
      </c>
      <c r="G32" s="1101" t="s">
        <v>1028</v>
      </c>
      <c r="H32" s="1094"/>
      <c r="I32" s="1094"/>
      <c r="J32" s="1094"/>
      <c r="K32" s="1094"/>
    </row>
    <row r="33" spans="1:11" ht="14.1" customHeight="1" x14ac:dyDescent="0.25">
      <c r="A33" s="1094"/>
      <c r="B33" s="1094"/>
      <c r="C33" s="1097" t="s">
        <v>1029</v>
      </c>
      <c r="D33" s="1101" t="s">
        <v>1030</v>
      </c>
      <c r="E33" s="1101" t="s">
        <v>1031</v>
      </c>
      <c r="F33" s="1101" t="s">
        <v>1031</v>
      </c>
      <c r="G33" s="1101" t="s">
        <v>1031</v>
      </c>
      <c r="H33" s="1094"/>
      <c r="I33" s="1094"/>
      <c r="J33" s="1094"/>
      <c r="K33" s="1094"/>
    </row>
    <row r="34" spans="1:11" ht="14.1" customHeight="1" x14ac:dyDescent="0.25">
      <c r="A34" s="1094"/>
      <c r="B34" s="1094"/>
      <c r="C34" s="1097" t="s">
        <v>1032</v>
      </c>
      <c r="D34" s="1101" t="s">
        <v>1033</v>
      </c>
      <c r="E34" s="1101" t="s">
        <v>1034</v>
      </c>
      <c r="F34" s="1101" t="s">
        <v>1035</v>
      </c>
      <c r="G34" s="1101" t="s">
        <v>1036</v>
      </c>
      <c r="H34" s="1094"/>
      <c r="I34" s="1094"/>
      <c r="J34" s="1094"/>
      <c r="K34" s="1094"/>
    </row>
    <row r="35" spans="1:11" ht="14.1" customHeight="1" x14ac:dyDescent="0.25">
      <c r="A35" s="1094"/>
      <c r="B35" s="1094"/>
      <c r="C35" s="1097" t="s">
        <v>1037</v>
      </c>
      <c r="D35" s="1101" t="s">
        <v>1038</v>
      </c>
      <c r="E35" s="1101" t="s">
        <v>1039</v>
      </c>
      <c r="F35" s="1101" t="s">
        <v>1040</v>
      </c>
      <c r="G35" s="1101" t="s">
        <v>1041</v>
      </c>
      <c r="H35" s="1094"/>
      <c r="I35" s="1094"/>
      <c r="J35" s="1094"/>
      <c r="K35" s="1094"/>
    </row>
    <row r="36" spans="1:11" ht="14.1" customHeight="1" x14ac:dyDescent="0.25">
      <c r="A36" s="1094"/>
      <c r="B36" s="1094"/>
      <c r="C36" s="1097" t="s">
        <v>1042</v>
      </c>
      <c r="D36" s="1101" t="s">
        <v>1038</v>
      </c>
      <c r="E36" s="1101" t="s">
        <v>1043</v>
      </c>
      <c r="F36" s="1101" t="s">
        <v>1039</v>
      </c>
      <c r="G36" s="1101" t="s">
        <v>1039</v>
      </c>
      <c r="H36" s="1094"/>
      <c r="I36" s="1094"/>
      <c r="J36" s="1094"/>
      <c r="K36" s="1094"/>
    </row>
    <row r="37" spans="1:11" ht="14.1" customHeight="1" x14ac:dyDescent="0.25">
      <c r="A37" s="1094"/>
      <c r="B37" s="1094"/>
      <c r="C37" s="1097" t="s">
        <v>39</v>
      </c>
      <c r="D37" s="1101" t="s">
        <v>1038</v>
      </c>
      <c r="E37" s="1101" t="s">
        <v>1043</v>
      </c>
      <c r="F37" s="1101" t="s">
        <v>1044</v>
      </c>
      <c r="G37" s="1101" t="s">
        <v>1045</v>
      </c>
      <c r="H37" s="1094"/>
      <c r="I37" s="1094"/>
      <c r="J37" s="1094"/>
      <c r="K37" s="1094"/>
    </row>
    <row r="38" spans="1:11" ht="14.1" customHeight="1" x14ac:dyDescent="0.25">
      <c r="A38" s="1094"/>
      <c r="B38" s="1094"/>
      <c r="C38" s="1228" t="s">
        <v>1046</v>
      </c>
      <c r="D38" s="1229"/>
      <c r="E38" s="1229"/>
      <c r="F38" s="1229"/>
      <c r="G38" s="1229"/>
      <c r="H38" s="1094"/>
      <c r="I38" s="1094"/>
      <c r="J38" s="1094"/>
      <c r="K38" s="1094"/>
    </row>
    <row r="39" spans="1:11" ht="14.1" customHeight="1" x14ac:dyDescent="0.25">
      <c r="A39" s="1094"/>
      <c r="B39" s="1094"/>
      <c r="C39" s="1105"/>
      <c r="D39" s="1106">
        <v>2024</v>
      </c>
      <c r="E39" s="1106">
        <v>2025</v>
      </c>
      <c r="F39" s="1106">
        <v>2026</v>
      </c>
      <c r="G39" s="1106">
        <v>2027</v>
      </c>
      <c r="H39" s="1094"/>
      <c r="I39" s="1094"/>
      <c r="J39" s="1094"/>
      <c r="K39" s="1094"/>
    </row>
    <row r="40" spans="1:11" ht="14.1" customHeight="1" x14ac:dyDescent="0.25">
      <c r="A40" s="1094"/>
      <c r="B40" s="1094"/>
      <c r="C40" s="1107"/>
      <c r="D40" s="1108" t="s">
        <v>13</v>
      </c>
      <c r="E40" s="1108" t="s">
        <v>14</v>
      </c>
      <c r="F40" s="1108" t="s">
        <v>14</v>
      </c>
      <c r="G40" s="1108" t="s">
        <v>14</v>
      </c>
      <c r="H40" s="1094"/>
      <c r="I40" s="1094"/>
      <c r="J40" s="1094"/>
      <c r="K40" s="1094"/>
    </row>
    <row r="41" spans="1:11" ht="14.1" customHeight="1" x14ac:dyDescent="0.25">
      <c r="A41" s="1094"/>
      <c r="B41" s="1094"/>
      <c r="C41" s="1109" t="s">
        <v>1047</v>
      </c>
      <c r="D41" s="1110">
        <v>0</v>
      </c>
      <c r="E41" s="1110">
        <v>431461000</v>
      </c>
      <c r="F41" s="1110">
        <v>431461000</v>
      </c>
      <c r="G41" s="1110">
        <v>431461000</v>
      </c>
      <c r="H41" s="1094"/>
      <c r="I41" s="1094"/>
      <c r="J41" s="1094"/>
      <c r="K41" s="1094"/>
    </row>
    <row r="42" spans="1:11" ht="14.1" customHeight="1" x14ac:dyDescent="0.25">
      <c r="A42" s="1094"/>
      <c r="B42" s="1094"/>
      <c r="C42" s="1109" t="s">
        <v>1048</v>
      </c>
      <c r="D42" s="1110">
        <v>0</v>
      </c>
      <c r="E42" s="1110">
        <v>431461000</v>
      </c>
      <c r="F42" s="1110">
        <v>431461000</v>
      </c>
      <c r="G42" s="1110">
        <v>431461000</v>
      </c>
      <c r="H42" s="1094"/>
      <c r="I42" s="1094"/>
      <c r="J42" s="1094"/>
      <c r="K42" s="1094"/>
    </row>
    <row r="43" spans="1:11" ht="14.1" customHeight="1" x14ac:dyDescent="0.25">
      <c r="A43" s="1094"/>
      <c r="B43" s="1094"/>
      <c r="C43" s="1109" t="s">
        <v>1049</v>
      </c>
      <c r="D43" s="1110">
        <v>0</v>
      </c>
      <c r="E43" s="1110">
        <v>0</v>
      </c>
      <c r="F43" s="1110">
        <v>0</v>
      </c>
      <c r="G43" s="1110">
        <v>0</v>
      </c>
      <c r="H43" s="1094"/>
      <c r="I43" s="1094"/>
      <c r="J43" s="1094"/>
      <c r="K43" s="1094"/>
    </row>
    <row r="44" spans="1:11" ht="14.1" customHeight="1" x14ac:dyDescent="0.25">
      <c r="A44" s="1094"/>
      <c r="B44" s="1094"/>
      <c r="C44" s="1109" t="s">
        <v>1050</v>
      </c>
      <c r="D44" s="1110">
        <v>0</v>
      </c>
      <c r="E44" s="1110">
        <v>72058000</v>
      </c>
      <c r="F44" s="1110">
        <v>72058000</v>
      </c>
      <c r="G44" s="1110">
        <v>72058000</v>
      </c>
      <c r="H44" s="1094"/>
      <c r="I44" s="1094"/>
      <c r="J44" s="1094"/>
      <c r="K44" s="1094"/>
    </row>
    <row r="45" spans="1:11" ht="14.1" customHeight="1" x14ac:dyDescent="0.25">
      <c r="A45" s="1094"/>
      <c r="B45" s="1094"/>
      <c r="C45" s="1109" t="s">
        <v>1048</v>
      </c>
      <c r="D45" s="1110">
        <v>0</v>
      </c>
      <c r="E45" s="1110">
        <v>72058000</v>
      </c>
      <c r="F45" s="1110">
        <v>72058000</v>
      </c>
      <c r="G45" s="1110">
        <v>72058000</v>
      </c>
      <c r="H45" s="1094"/>
      <c r="I45" s="1094"/>
      <c r="J45" s="1094"/>
      <c r="K45" s="1094"/>
    </row>
    <row r="46" spans="1:11" ht="14.1" customHeight="1" x14ac:dyDescent="0.25">
      <c r="A46" s="1094"/>
      <c r="B46" s="1094"/>
      <c r="C46" s="1109" t="s">
        <v>1049</v>
      </c>
      <c r="D46" s="1110">
        <v>0</v>
      </c>
      <c r="E46" s="1110">
        <v>0</v>
      </c>
      <c r="F46" s="1110">
        <v>0</v>
      </c>
      <c r="G46" s="1110">
        <v>0</v>
      </c>
      <c r="H46" s="1094"/>
      <c r="I46" s="1094"/>
      <c r="J46" s="1094"/>
      <c r="K46" s="1094"/>
    </row>
    <row r="47" spans="1:11" ht="14.1" customHeight="1" x14ac:dyDescent="0.25">
      <c r="A47" s="1094"/>
      <c r="B47" s="1094"/>
      <c r="C47" s="1109" t="s">
        <v>1051</v>
      </c>
      <c r="D47" s="1110">
        <v>0</v>
      </c>
      <c r="E47" s="1110">
        <v>30000000</v>
      </c>
      <c r="F47" s="1110">
        <v>30000000</v>
      </c>
      <c r="G47" s="1110">
        <v>30000000</v>
      </c>
      <c r="H47" s="1094"/>
      <c r="I47" s="1094"/>
      <c r="J47" s="1094"/>
      <c r="K47" s="1094"/>
    </row>
    <row r="48" spans="1:11" ht="14.1" customHeight="1" x14ac:dyDescent="0.25">
      <c r="A48" s="1094"/>
      <c r="B48" s="1094"/>
      <c r="C48" s="1109" t="s">
        <v>1048</v>
      </c>
      <c r="D48" s="1110">
        <v>0</v>
      </c>
      <c r="E48" s="1110">
        <v>30000000</v>
      </c>
      <c r="F48" s="1110">
        <v>30000000</v>
      </c>
      <c r="G48" s="1110">
        <v>30000000</v>
      </c>
      <c r="H48" s="1094"/>
      <c r="I48" s="1094"/>
      <c r="J48" s="1094"/>
      <c r="K48" s="1094"/>
    </row>
    <row r="49" spans="1:11" ht="14.1" customHeight="1" x14ac:dyDescent="0.25">
      <c r="A49" s="1094"/>
      <c r="B49" s="1094"/>
      <c r="C49" s="1109" t="s">
        <v>1049</v>
      </c>
      <c r="D49" s="1110">
        <v>0</v>
      </c>
      <c r="E49" s="1110">
        <v>0</v>
      </c>
      <c r="F49" s="1110">
        <v>0</v>
      </c>
      <c r="G49" s="1110">
        <v>0</v>
      </c>
      <c r="H49" s="1094"/>
      <c r="I49" s="1094"/>
      <c r="J49" s="1094"/>
      <c r="K49" s="1094"/>
    </row>
    <row r="50" spans="1:11" ht="14.1" customHeight="1" x14ac:dyDescent="0.25">
      <c r="A50" s="1094"/>
      <c r="B50" s="1094"/>
      <c r="C50" s="1109" t="s">
        <v>1052</v>
      </c>
      <c r="D50" s="1110">
        <v>0</v>
      </c>
      <c r="E50" s="1110">
        <v>0</v>
      </c>
      <c r="F50" s="1110">
        <v>0</v>
      </c>
      <c r="G50" s="1110">
        <v>0</v>
      </c>
      <c r="H50" s="1094"/>
      <c r="I50" s="1094"/>
      <c r="J50" s="1094"/>
      <c r="K50" s="1094"/>
    </row>
    <row r="51" spans="1:11" ht="14.1" customHeight="1" x14ac:dyDescent="0.25">
      <c r="A51" s="1094"/>
      <c r="B51" s="1094"/>
      <c r="C51" s="1109" t="s">
        <v>1048</v>
      </c>
      <c r="D51" s="1110">
        <v>0</v>
      </c>
      <c r="E51" s="1110">
        <v>0</v>
      </c>
      <c r="F51" s="1110">
        <v>0</v>
      </c>
      <c r="G51" s="1110">
        <v>0</v>
      </c>
      <c r="H51" s="1094"/>
      <c r="I51" s="1094"/>
      <c r="J51" s="1094"/>
      <c r="K51" s="1094"/>
    </row>
    <row r="52" spans="1:11" ht="14.1" customHeight="1" x14ac:dyDescent="0.25">
      <c r="A52" s="1094"/>
      <c r="B52" s="1094"/>
      <c r="C52" s="1109" t="s">
        <v>1049</v>
      </c>
      <c r="D52" s="1110">
        <v>0</v>
      </c>
      <c r="E52" s="1110">
        <v>0</v>
      </c>
      <c r="F52" s="1110">
        <v>0</v>
      </c>
      <c r="G52" s="1110">
        <v>0</v>
      </c>
      <c r="H52" s="1094"/>
      <c r="I52" s="1094"/>
      <c r="J52" s="1094"/>
      <c r="K52" s="1094"/>
    </row>
    <row r="53" spans="1:11" ht="14.1" customHeight="1" x14ac:dyDescent="0.25">
      <c r="A53" s="1094"/>
      <c r="B53" s="1094"/>
      <c r="C53" s="1109" t="s">
        <v>1053</v>
      </c>
      <c r="D53" s="1110">
        <v>0</v>
      </c>
      <c r="E53" s="1110">
        <v>0</v>
      </c>
      <c r="F53" s="1110">
        <v>0</v>
      </c>
      <c r="G53" s="1110">
        <v>0</v>
      </c>
      <c r="H53" s="1094"/>
      <c r="I53" s="1094"/>
      <c r="J53" s="1094"/>
      <c r="K53" s="1094"/>
    </row>
    <row r="54" spans="1:11" ht="14.1" customHeight="1" x14ac:dyDescent="0.25">
      <c r="A54" s="1094"/>
      <c r="B54" s="1094"/>
      <c r="C54" s="1109" t="s">
        <v>1048</v>
      </c>
      <c r="D54" s="1110">
        <v>0</v>
      </c>
      <c r="E54" s="1110">
        <v>0</v>
      </c>
      <c r="F54" s="1110">
        <v>0</v>
      </c>
      <c r="G54" s="1110">
        <v>0</v>
      </c>
      <c r="H54" s="1094"/>
      <c r="I54" s="1094"/>
      <c r="J54" s="1094"/>
      <c r="K54" s="1094"/>
    </row>
    <row r="55" spans="1:11" ht="14.1" customHeight="1" x14ac:dyDescent="0.25">
      <c r="A55" s="1094"/>
      <c r="B55" s="1094"/>
      <c r="C55" s="1109" t="s">
        <v>1049</v>
      </c>
      <c r="D55" s="1110">
        <v>0</v>
      </c>
      <c r="E55" s="1110">
        <v>0</v>
      </c>
      <c r="F55" s="1110">
        <v>0</v>
      </c>
      <c r="G55" s="1110">
        <v>0</v>
      </c>
      <c r="H55" s="1094"/>
      <c r="I55" s="1094"/>
      <c r="J55" s="1094"/>
      <c r="K55" s="1094"/>
    </row>
    <row r="56" spans="1:11" ht="14.1" customHeight="1" x14ac:dyDescent="0.25">
      <c r="A56" s="1094"/>
      <c r="B56" s="1094"/>
      <c r="C56" s="1109" t="s">
        <v>1054</v>
      </c>
      <c r="D56" s="1110">
        <v>0</v>
      </c>
      <c r="E56" s="1110">
        <v>0</v>
      </c>
      <c r="F56" s="1110">
        <v>0</v>
      </c>
      <c r="G56" s="1110">
        <v>0</v>
      </c>
      <c r="H56" s="1094"/>
      <c r="I56" s="1094"/>
      <c r="J56" s="1094"/>
      <c r="K56" s="1094"/>
    </row>
    <row r="57" spans="1:11" ht="14.1" customHeight="1" x14ac:dyDescent="0.25">
      <c r="A57" s="1094"/>
      <c r="B57" s="1094"/>
      <c r="C57" s="1109" t="s">
        <v>1048</v>
      </c>
      <c r="D57" s="1110">
        <v>0</v>
      </c>
      <c r="E57" s="1110">
        <v>0</v>
      </c>
      <c r="F57" s="1110">
        <v>0</v>
      </c>
      <c r="G57" s="1110">
        <v>0</v>
      </c>
      <c r="H57" s="1094"/>
      <c r="I57" s="1094"/>
      <c r="J57" s="1094"/>
      <c r="K57" s="1094"/>
    </row>
    <row r="58" spans="1:11" ht="14.1" customHeight="1" x14ac:dyDescent="0.25">
      <c r="A58" s="1094"/>
      <c r="B58" s="1094"/>
      <c r="C58" s="1109" t="s">
        <v>1049</v>
      </c>
      <c r="D58" s="1110">
        <v>0</v>
      </c>
      <c r="E58" s="1110">
        <v>0</v>
      </c>
      <c r="F58" s="1110">
        <v>0</v>
      </c>
      <c r="G58" s="1110">
        <v>0</v>
      </c>
      <c r="H58" s="1094"/>
      <c r="I58" s="1094"/>
      <c r="J58" s="1094"/>
      <c r="K58" s="1094"/>
    </row>
    <row r="59" spans="1:11" ht="14.1" customHeight="1" x14ac:dyDescent="0.25">
      <c r="A59" s="1094"/>
      <c r="B59" s="1094"/>
      <c r="C59" s="1109" t="s">
        <v>1055</v>
      </c>
      <c r="D59" s="1110">
        <v>0</v>
      </c>
      <c r="E59" s="1110">
        <v>0</v>
      </c>
      <c r="F59" s="1110">
        <v>0</v>
      </c>
      <c r="G59" s="1110">
        <v>0</v>
      </c>
      <c r="H59" s="1094"/>
      <c r="I59" s="1094"/>
      <c r="J59" s="1094"/>
      <c r="K59" s="1094"/>
    </row>
    <row r="60" spans="1:11" ht="14.1" customHeight="1" x14ac:dyDescent="0.25">
      <c r="A60" s="1094"/>
      <c r="B60" s="1094"/>
      <c r="C60" s="1109" t="s">
        <v>1048</v>
      </c>
      <c r="D60" s="1110">
        <v>0</v>
      </c>
      <c r="E60" s="1110">
        <v>0</v>
      </c>
      <c r="F60" s="1110">
        <v>0</v>
      </c>
      <c r="G60" s="1110">
        <v>0</v>
      </c>
      <c r="H60" s="1094"/>
      <c r="I60" s="1094"/>
      <c r="J60" s="1094"/>
      <c r="K60" s="1094"/>
    </row>
    <row r="61" spans="1:11" ht="14.1" customHeight="1" x14ac:dyDescent="0.25">
      <c r="A61" s="1094"/>
      <c r="B61" s="1094"/>
      <c r="C61" s="1109" t="s">
        <v>1049</v>
      </c>
      <c r="D61" s="1110">
        <v>0</v>
      </c>
      <c r="E61" s="1110">
        <v>0</v>
      </c>
      <c r="F61" s="1110">
        <v>0</v>
      </c>
      <c r="G61" s="1110">
        <v>0</v>
      </c>
      <c r="H61" s="1094"/>
      <c r="I61" s="1094"/>
      <c r="J61" s="1094"/>
      <c r="K61" s="1094"/>
    </row>
    <row r="62" spans="1:11" ht="14.1" customHeight="1" x14ac:dyDescent="0.25">
      <c r="A62" s="1094"/>
      <c r="B62" s="1094"/>
      <c r="C62" s="1109" t="s">
        <v>1056</v>
      </c>
      <c r="D62" s="1110">
        <v>0</v>
      </c>
      <c r="E62" s="1110">
        <v>0</v>
      </c>
      <c r="F62" s="1110">
        <v>0</v>
      </c>
      <c r="G62" s="1110">
        <v>0</v>
      </c>
      <c r="H62" s="1094"/>
      <c r="I62" s="1094"/>
      <c r="J62" s="1094"/>
      <c r="K62" s="1094"/>
    </row>
    <row r="63" spans="1:11" ht="14.1" customHeight="1" x14ac:dyDescent="0.25">
      <c r="A63" s="1094"/>
      <c r="B63" s="1094"/>
      <c r="C63" s="1109" t="s">
        <v>1048</v>
      </c>
      <c r="D63" s="1110">
        <v>0</v>
      </c>
      <c r="E63" s="1110">
        <v>0</v>
      </c>
      <c r="F63" s="1110">
        <v>0</v>
      </c>
      <c r="G63" s="1110">
        <v>0</v>
      </c>
      <c r="H63" s="1094"/>
      <c r="I63" s="1094"/>
      <c r="J63" s="1094"/>
      <c r="K63" s="1094"/>
    </row>
    <row r="64" spans="1:11" ht="14.1" customHeight="1" x14ac:dyDescent="0.25">
      <c r="A64" s="1094"/>
      <c r="B64" s="1094"/>
      <c r="C64" s="1109" t="s">
        <v>1057</v>
      </c>
      <c r="D64" s="1110">
        <v>0</v>
      </c>
      <c r="E64" s="1110">
        <v>0</v>
      </c>
      <c r="F64" s="1110">
        <v>0</v>
      </c>
      <c r="G64" s="1110">
        <v>0</v>
      </c>
      <c r="H64" s="1094"/>
      <c r="I64" s="1094"/>
      <c r="J64" s="1094"/>
      <c r="K64" s="1094"/>
    </row>
    <row r="65" spans="1:11" ht="14.1" customHeight="1" x14ac:dyDescent="0.25">
      <c r="A65" s="1094"/>
      <c r="B65" s="1094"/>
      <c r="C65" s="1109" t="s">
        <v>1058</v>
      </c>
      <c r="D65" s="1110">
        <v>0</v>
      </c>
      <c r="E65" s="1110">
        <v>0</v>
      </c>
      <c r="F65" s="1110">
        <v>0</v>
      </c>
      <c r="G65" s="1110">
        <v>0</v>
      </c>
      <c r="H65" s="1094"/>
      <c r="I65" s="1094"/>
      <c r="J65" s="1094"/>
      <c r="K65" s="1094"/>
    </row>
    <row r="66" spans="1:11" ht="14.1" customHeight="1" x14ac:dyDescent="0.25">
      <c r="A66" s="1094"/>
      <c r="B66" s="1094"/>
      <c r="C66" s="1109" t="s">
        <v>1059</v>
      </c>
      <c r="D66" s="1110">
        <v>0</v>
      </c>
      <c r="E66" s="1110">
        <v>0</v>
      </c>
      <c r="F66" s="1110">
        <v>0</v>
      </c>
      <c r="G66" s="1110">
        <v>0</v>
      </c>
      <c r="H66" s="1094"/>
      <c r="I66" s="1094"/>
      <c r="J66" s="1094"/>
      <c r="K66" s="1094"/>
    </row>
    <row r="67" spans="1:11" ht="14.1" customHeight="1" x14ac:dyDescent="0.25">
      <c r="A67" s="1094"/>
      <c r="B67" s="1094"/>
      <c r="C67" s="1109" t="s">
        <v>1060</v>
      </c>
      <c r="D67" s="1110">
        <v>0</v>
      </c>
      <c r="E67" s="1110">
        <v>0</v>
      </c>
      <c r="F67" s="1110">
        <v>0</v>
      </c>
      <c r="G67" s="1110">
        <v>0</v>
      </c>
      <c r="H67" s="1094"/>
      <c r="I67" s="1094"/>
      <c r="J67" s="1094"/>
      <c r="K67" s="1094"/>
    </row>
    <row r="68" spans="1:11" ht="14.1" customHeight="1" x14ac:dyDescent="0.25">
      <c r="A68" s="1094"/>
      <c r="B68" s="1094"/>
      <c r="C68" s="1109" t="s">
        <v>1061</v>
      </c>
      <c r="D68" s="1110">
        <v>0</v>
      </c>
      <c r="E68" s="1110">
        <v>0</v>
      </c>
      <c r="F68" s="1110">
        <v>0</v>
      </c>
      <c r="G68" s="1110">
        <v>0</v>
      </c>
      <c r="H68" s="1094"/>
      <c r="I68" s="1094"/>
      <c r="J68" s="1094"/>
      <c r="K68" s="1094"/>
    </row>
    <row r="69" spans="1:11" ht="14.1" customHeight="1" x14ac:dyDescent="0.25">
      <c r="A69" s="1094"/>
      <c r="B69" s="1094"/>
      <c r="C69" s="1109" t="s">
        <v>1048</v>
      </c>
      <c r="D69" s="1110">
        <v>0</v>
      </c>
      <c r="E69" s="1110">
        <v>0</v>
      </c>
      <c r="F69" s="1110">
        <v>0</v>
      </c>
      <c r="G69" s="1110">
        <v>0</v>
      </c>
      <c r="H69" s="1094"/>
      <c r="I69" s="1094"/>
      <c r="J69" s="1094"/>
      <c r="K69" s="1094"/>
    </row>
    <row r="70" spans="1:11" ht="14.1" customHeight="1" x14ac:dyDescent="0.25">
      <c r="A70" s="1094"/>
      <c r="B70" s="1094"/>
      <c r="C70" s="1109" t="s">
        <v>1057</v>
      </c>
      <c r="D70" s="1110">
        <v>0</v>
      </c>
      <c r="E70" s="1110">
        <v>0</v>
      </c>
      <c r="F70" s="1110">
        <v>0</v>
      </c>
      <c r="G70" s="1110">
        <v>0</v>
      </c>
      <c r="H70" s="1094"/>
      <c r="I70" s="1094"/>
      <c r="J70" s="1094"/>
      <c r="K70" s="1094"/>
    </row>
    <row r="71" spans="1:11" ht="14.1" customHeight="1" x14ac:dyDescent="0.25">
      <c r="A71" s="1094"/>
      <c r="B71" s="1094"/>
      <c r="C71" s="1109" t="s">
        <v>1058</v>
      </c>
      <c r="D71" s="1110">
        <v>0</v>
      </c>
      <c r="E71" s="1110">
        <v>0</v>
      </c>
      <c r="F71" s="1110">
        <v>0</v>
      </c>
      <c r="G71" s="1110">
        <v>0</v>
      </c>
      <c r="H71" s="1094"/>
      <c r="I71" s="1094"/>
      <c r="J71" s="1094"/>
      <c r="K71" s="1094"/>
    </row>
    <row r="72" spans="1:11" ht="14.1" customHeight="1" x14ac:dyDescent="0.25">
      <c r="A72" s="1094"/>
      <c r="B72" s="1094"/>
      <c r="C72" s="1109" t="s">
        <v>1059</v>
      </c>
      <c r="D72" s="1110">
        <v>0</v>
      </c>
      <c r="E72" s="1110">
        <v>0</v>
      </c>
      <c r="F72" s="1110">
        <v>0</v>
      </c>
      <c r="G72" s="1110">
        <v>0</v>
      </c>
      <c r="H72" s="1094"/>
      <c r="I72" s="1094"/>
      <c r="J72" s="1094"/>
      <c r="K72" s="1094"/>
    </row>
    <row r="73" spans="1:11" ht="14.1" customHeight="1" x14ac:dyDescent="0.25">
      <c r="A73" s="1094"/>
      <c r="B73" s="1094"/>
      <c r="C73" s="1109" t="s">
        <v>1060</v>
      </c>
      <c r="D73" s="1110">
        <v>0</v>
      </c>
      <c r="E73" s="1110">
        <v>0</v>
      </c>
      <c r="F73" s="1110">
        <v>0</v>
      </c>
      <c r="G73" s="1110">
        <v>0</v>
      </c>
      <c r="H73" s="1094"/>
      <c r="I73" s="1094"/>
      <c r="J73" s="1094"/>
      <c r="K73" s="1094"/>
    </row>
    <row r="74" spans="1:11" ht="14.1" customHeight="1" x14ac:dyDescent="0.25">
      <c r="A74" s="1094"/>
      <c r="B74" s="1094"/>
      <c r="C74" s="1109" t="s">
        <v>1062</v>
      </c>
      <c r="D74" s="1110">
        <v>0</v>
      </c>
      <c r="E74" s="1110">
        <v>0</v>
      </c>
      <c r="F74" s="1110">
        <v>0</v>
      </c>
      <c r="G74" s="1110">
        <v>0</v>
      </c>
      <c r="H74" s="1094"/>
      <c r="I74" s="1094"/>
      <c r="J74" s="1094"/>
      <c r="K74" s="1094"/>
    </row>
    <row r="75" spans="1:11" ht="14.1" customHeight="1" x14ac:dyDescent="0.25">
      <c r="A75" s="1094"/>
      <c r="B75" s="1094"/>
      <c r="C75" s="1109" t="s">
        <v>1048</v>
      </c>
      <c r="D75" s="1110">
        <v>0</v>
      </c>
      <c r="E75" s="1110">
        <v>0</v>
      </c>
      <c r="F75" s="1110">
        <v>0</v>
      </c>
      <c r="G75" s="1110">
        <v>0</v>
      </c>
      <c r="H75" s="1094"/>
      <c r="I75" s="1094"/>
      <c r="J75" s="1094"/>
      <c r="K75" s="1094"/>
    </row>
    <row r="76" spans="1:11" ht="14.1" customHeight="1" x14ac:dyDescent="0.25">
      <c r="A76" s="1094"/>
      <c r="B76" s="1094"/>
      <c r="C76" s="1109" t="s">
        <v>1057</v>
      </c>
      <c r="D76" s="1110">
        <v>0</v>
      </c>
      <c r="E76" s="1110">
        <v>0</v>
      </c>
      <c r="F76" s="1110">
        <v>0</v>
      </c>
      <c r="G76" s="1110">
        <v>0</v>
      </c>
      <c r="H76" s="1094"/>
      <c r="I76" s="1094"/>
      <c r="J76" s="1094"/>
      <c r="K76" s="1094"/>
    </row>
    <row r="77" spans="1:11" ht="14.1" customHeight="1" x14ac:dyDescent="0.25">
      <c r="A77" s="1094"/>
      <c r="B77" s="1094"/>
      <c r="C77" s="1109" t="s">
        <v>1058</v>
      </c>
      <c r="D77" s="1110">
        <v>0</v>
      </c>
      <c r="E77" s="1110">
        <v>0</v>
      </c>
      <c r="F77" s="1110">
        <v>0</v>
      </c>
      <c r="G77" s="1110">
        <v>0</v>
      </c>
      <c r="H77" s="1094"/>
      <c r="I77" s="1094"/>
      <c r="J77" s="1094"/>
      <c r="K77" s="1094"/>
    </row>
    <row r="78" spans="1:11" ht="14.1" customHeight="1" x14ac:dyDescent="0.25">
      <c r="A78" s="1094"/>
      <c r="B78" s="1094"/>
      <c r="C78" s="1109" t="s">
        <v>1059</v>
      </c>
      <c r="D78" s="1110">
        <v>0</v>
      </c>
      <c r="E78" s="1110">
        <v>0</v>
      </c>
      <c r="F78" s="1110">
        <v>0</v>
      </c>
      <c r="G78" s="1110">
        <v>0</v>
      </c>
      <c r="H78" s="1094"/>
      <c r="I78" s="1094"/>
      <c r="J78" s="1094"/>
      <c r="K78" s="1094"/>
    </row>
    <row r="79" spans="1:11" ht="14.1" customHeight="1" x14ac:dyDescent="0.25">
      <c r="A79" s="1094"/>
      <c r="B79" s="1094"/>
      <c r="C79" s="1109" t="s">
        <v>1060</v>
      </c>
      <c r="D79" s="1110">
        <v>0</v>
      </c>
      <c r="E79" s="1110">
        <v>0</v>
      </c>
      <c r="F79" s="1110">
        <v>0</v>
      </c>
      <c r="G79" s="1110">
        <v>0</v>
      </c>
      <c r="H79" s="1094"/>
      <c r="I79" s="1094"/>
      <c r="J79" s="1094"/>
      <c r="K79" s="1094"/>
    </row>
    <row r="80" spans="1:11" ht="14.1" customHeight="1" x14ac:dyDescent="0.25">
      <c r="A80" s="1094"/>
      <c r="B80" s="1094"/>
      <c r="C80" s="1109" t="s">
        <v>1063</v>
      </c>
      <c r="D80" s="1110">
        <v>0</v>
      </c>
      <c r="E80" s="1110">
        <v>0</v>
      </c>
      <c r="F80" s="1110">
        <v>0</v>
      </c>
      <c r="G80" s="1110">
        <v>0</v>
      </c>
      <c r="H80" s="1094"/>
      <c r="I80" s="1094"/>
      <c r="J80" s="1094"/>
      <c r="K80" s="1094"/>
    </row>
    <row r="81" spans="1:11" ht="14.1" customHeight="1" x14ac:dyDescent="0.25">
      <c r="A81" s="1094"/>
      <c r="B81" s="1094"/>
      <c r="C81" s="1109" t="s">
        <v>1064</v>
      </c>
      <c r="D81" s="1110">
        <v>0</v>
      </c>
      <c r="E81" s="1110">
        <v>0</v>
      </c>
      <c r="F81" s="1110">
        <v>0</v>
      </c>
      <c r="G81" s="1110">
        <v>0</v>
      </c>
      <c r="H81" s="1094"/>
      <c r="I81" s="1094"/>
      <c r="J81" s="1094"/>
      <c r="K81" s="1094"/>
    </row>
    <row r="82" spans="1:11" ht="14.1" customHeight="1" x14ac:dyDescent="0.25">
      <c r="A82" s="1094"/>
      <c r="B82" s="1094"/>
      <c r="C82" s="1111" t="s">
        <v>572</v>
      </c>
      <c r="D82" s="1110">
        <v>0</v>
      </c>
      <c r="E82" s="1110">
        <v>533519000</v>
      </c>
      <c r="F82" s="1110">
        <v>533519000</v>
      </c>
      <c r="G82" s="1110">
        <v>533519000</v>
      </c>
      <c r="H82" s="1094"/>
      <c r="I82" s="1094"/>
      <c r="J82" s="1094"/>
      <c r="K82" s="1094"/>
    </row>
    <row r="83" spans="1:11" ht="18" customHeight="1" x14ac:dyDescent="0.25">
      <c r="A83" s="1094"/>
      <c r="B83" s="1094"/>
      <c r="C83" s="1103" t="s">
        <v>1022</v>
      </c>
      <c r="D83" s="1232" t="s">
        <v>1065</v>
      </c>
      <c r="E83" s="1233"/>
      <c r="F83" s="1233"/>
      <c r="G83" s="1233"/>
      <c r="H83" s="1094"/>
      <c r="I83" s="1094"/>
      <c r="J83" s="1094"/>
      <c r="K83" s="1094"/>
    </row>
    <row r="84" spans="1:11" ht="69" customHeight="1" x14ac:dyDescent="0.25">
      <c r="A84" s="1094"/>
      <c r="B84" s="1094"/>
      <c r="C84" s="1104" t="s">
        <v>1024</v>
      </c>
      <c r="D84" s="1230" t="s">
        <v>1066</v>
      </c>
      <c r="E84" s="1231"/>
      <c r="F84" s="1231"/>
      <c r="G84" s="1231"/>
      <c r="H84" s="1094"/>
      <c r="I84" s="1094"/>
      <c r="J84" s="1094"/>
      <c r="K84" s="1094"/>
    </row>
    <row r="85" spans="1:11" x14ac:dyDescent="0.25">
      <c r="A85" s="1094"/>
      <c r="B85" s="1094"/>
      <c r="C85" s="1104" t="s">
        <v>31</v>
      </c>
      <c r="D85" s="1230" t="s">
        <v>1067</v>
      </c>
      <c r="E85" s="1231"/>
      <c r="F85" s="1231"/>
      <c r="G85" s="1231"/>
      <c r="H85" s="1094"/>
      <c r="I85" s="1094"/>
      <c r="J85" s="1094"/>
      <c r="K85" s="1094"/>
    </row>
    <row r="86" spans="1:11" ht="15" customHeight="1" x14ac:dyDescent="0.25">
      <c r="A86" s="1094"/>
      <c r="B86" s="1094"/>
      <c r="C86" s="1105"/>
      <c r="D86" s="1106">
        <v>2024</v>
      </c>
      <c r="E86" s="1106">
        <v>2025</v>
      </c>
      <c r="F86" s="1106">
        <v>2026</v>
      </c>
      <c r="G86" s="1106">
        <v>2027</v>
      </c>
      <c r="H86" s="1094"/>
      <c r="I86" s="1094"/>
      <c r="J86" s="1094"/>
      <c r="K86" s="1094"/>
    </row>
    <row r="87" spans="1:11" ht="15" customHeight="1" x14ac:dyDescent="0.25">
      <c r="A87" s="1094"/>
      <c r="B87" s="1094"/>
      <c r="C87" s="1107"/>
      <c r="D87" s="1108" t="s">
        <v>13</v>
      </c>
      <c r="E87" s="1108" t="s">
        <v>14</v>
      </c>
      <c r="F87" s="1108" t="s">
        <v>14</v>
      </c>
      <c r="G87" s="1108" t="s">
        <v>14</v>
      </c>
      <c r="H87" s="1094"/>
      <c r="I87" s="1094"/>
      <c r="J87" s="1094"/>
      <c r="K87" s="1094"/>
    </row>
    <row r="88" spans="1:11" ht="14.1" customHeight="1" x14ac:dyDescent="0.25">
      <c r="A88" s="1094"/>
      <c r="B88" s="1094"/>
      <c r="C88" s="1097" t="s">
        <v>33</v>
      </c>
      <c r="D88" s="1101" t="s">
        <v>1068</v>
      </c>
      <c r="E88" s="1101" t="s">
        <v>1068</v>
      </c>
      <c r="F88" s="1101" t="s">
        <v>1068</v>
      </c>
      <c r="G88" s="1101" t="s">
        <v>1068</v>
      </c>
      <c r="H88" s="1094"/>
      <c r="I88" s="1094"/>
      <c r="J88" s="1094"/>
      <c r="K88" s="1094"/>
    </row>
    <row r="89" spans="1:11" ht="14.1" customHeight="1" x14ac:dyDescent="0.25">
      <c r="A89" s="1094"/>
      <c r="B89" s="1094"/>
      <c r="C89" s="1097" t="s">
        <v>1029</v>
      </c>
      <c r="D89" s="1101" t="s">
        <v>1069</v>
      </c>
      <c r="E89" s="1101" t="s">
        <v>1070</v>
      </c>
      <c r="F89" s="1101" t="s">
        <v>1070</v>
      </c>
      <c r="G89" s="1101" t="s">
        <v>1070</v>
      </c>
      <c r="H89" s="1094"/>
      <c r="I89" s="1094"/>
      <c r="J89" s="1094"/>
      <c r="K89" s="1094"/>
    </row>
    <row r="90" spans="1:11" ht="14.1" customHeight="1" x14ac:dyDescent="0.25">
      <c r="A90" s="1094"/>
      <c r="B90" s="1094"/>
      <c r="C90" s="1097" t="s">
        <v>1032</v>
      </c>
      <c r="D90" s="1101" t="s">
        <v>1071</v>
      </c>
      <c r="E90" s="1101" t="s">
        <v>1072</v>
      </c>
      <c r="F90" s="1101" t="s">
        <v>1072</v>
      </c>
      <c r="G90" s="1101" t="s">
        <v>1072</v>
      </c>
      <c r="H90" s="1094"/>
      <c r="I90" s="1094"/>
      <c r="J90" s="1094"/>
      <c r="K90" s="1094"/>
    </row>
    <row r="91" spans="1:11" ht="14.1" customHeight="1" x14ac:dyDescent="0.25">
      <c r="A91" s="1094"/>
      <c r="B91" s="1094"/>
      <c r="C91" s="1097" t="s">
        <v>1037</v>
      </c>
      <c r="D91" s="1101" t="s">
        <v>1038</v>
      </c>
      <c r="E91" s="1101" t="s">
        <v>1039</v>
      </c>
      <c r="F91" s="1101" t="s">
        <v>1039</v>
      </c>
      <c r="G91" s="1101" t="s">
        <v>1039</v>
      </c>
      <c r="H91" s="1094"/>
      <c r="I91" s="1094"/>
      <c r="J91" s="1094"/>
      <c r="K91" s="1094"/>
    </row>
    <row r="92" spans="1:11" ht="14.1" customHeight="1" x14ac:dyDescent="0.25">
      <c r="A92" s="1094"/>
      <c r="B92" s="1094"/>
      <c r="C92" s="1097" t="s">
        <v>1042</v>
      </c>
      <c r="D92" s="1101" t="s">
        <v>1038</v>
      </c>
      <c r="E92" s="1101" t="s">
        <v>1073</v>
      </c>
      <c r="F92" s="1101" t="s">
        <v>1039</v>
      </c>
      <c r="G92" s="1101" t="s">
        <v>1039</v>
      </c>
      <c r="H92" s="1094"/>
      <c r="I92" s="1094"/>
      <c r="J92" s="1094"/>
      <c r="K92" s="1094"/>
    </row>
    <row r="93" spans="1:11" ht="14.1" customHeight="1" x14ac:dyDescent="0.25">
      <c r="A93" s="1094"/>
      <c r="B93" s="1094"/>
      <c r="C93" s="1097" t="s">
        <v>39</v>
      </c>
      <c r="D93" s="1101" t="s">
        <v>1038</v>
      </c>
      <c r="E93" s="1101" t="s">
        <v>1073</v>
      </c>
      <c r="F93" s="1101" t="s">
        <v>1039</v>
      </c>
      <c r="G93" s="1101" t="s">
        <v>1039</v>
      </c>
      <c r="H93" s="1094"/>
      <c r="I93" s="1094"/>
      <c r="J93" s="1094"/>
      <c r="K93" s="1094"/>
    </row>
    <row r="94" spans="1:11" ht="14.1" customHeight="1" x14ac:dyDescent="0.25">
      <c r="A94" s="1094"/>
      <c r="B94" s="1094"/>
      <c r="C94" s="1228" t="s">
        <v>1046</v>
      </c>
      <c r="D94" s="1229"/>
      <c r="E94" s="1229"/>
      <c r="F94" s="1229"/>
      <c r="G94" s="1229"/>
      <c r="H94" s="1094"/>
      <c r="I94" s="1094"/>
      <c r="J94" s="1094"/>
      <c r="K94" s="1094"/>
    </row>
    <row r="95" spans="1:11" ht="14.1" customHeight="1" x14ac:dyDescent="0.25">
      <c r="A95" s="1094"/>
      <c r="B95" s="1094"/>
      <c r="C95" s="1105"/>
      <c r="D95" s="1106">
        <v>2024</v>
      </c>
      <c r="E95" s="1106">
        <v>2025</v>
      </c>
      <c r="F95" s="1106">
        <v>2026</v>
      </c>
      <c r="G95" s="1106">
        <v>2027</v>
      </c>
      <c r="H95" s="1094"/>
      <c r="I95" s="1094"/>
      <c r="J95" s="1094"/>
      <c r="K95" s="1094"/>
    </row>
    <row r="96" spans="1:11" ht="14.1" customHeight="1" x14ac:dyDescent="0.25">
      <c r="A96" s="1094"/>
      <c r="B96" s="1094"/>
      <c r="C96" s="1107"/>
      <c r="D96" s="1108" t="s">
        <v>13</v>
      </c>
      <c r="E96" s="1108" t="s">
        <v>14</v>
      </c>
      <c r="F96" s="1108" t="s">
        <v>14</v>
      </c>
      <c r="G96" s="1108" t="s">
        <v>14</v>
      </c>
      <c r="H96" s="1094"/>
      <c r="I96" s="1094"/>
      <c r="J96" s="1094"/>
      <c r="K96" s="1094"/>
    </row>
    <row r="97" spans="1:11" ht="14.1" customHeight="1" x14ac:dyDescent="0.25">
      <c r="A97" s="1094"/>
      <c r="B97" s="1094"/>
      <c r="C97" s="1109" t="s">
        <v>1047</v>
      </c>
      <c r="D97" s="1110">
        <v>0</v>
      </c>
      <c r="E97" s="1110">
        <v>0</v>
      </c>
      <c r="F97" s="1110">
        <v>0</v>
      </c>
      <c r="G97" s="1110">
        <v>0</v>
      </c>
      <c r="H97" s="1094"/>
      <c r="I97" s="1094"/>
      <c r="J97" s="1094"/>
      <c r="K97" s="1094"/>
    </row>
    <row r="98" spans="1:11" ht="14.1" customHeight="1" x14ac:dyDescent="0.25">
      <c r="A98" s="1094"/>
      <c r="B98" s="1094"/>
      <c r="C98" s="1109" t="s">
        <v>1048</v>
      </c>
      <c r="D98" s="1110">
        <v>0</v>
      </c>
      <c r="E98" s="1110">
        <v>0</v>
      </c>
      <c r="F98" s="1110">
        <v>0</v>
      </c>
      <c r="G98" s="1110">
        <v>0</v>
      </c>
      <c r="H98" s="1094"/>
      <c r="I98" s="1094"/>
      <c r="J98" s="1094"/>
      <c r="K98" s="1094"/>
    </row>
    <row r="99" spans="1:11" ht="14.1" customHeight="1" x14ac:dyDescent="0.25">
      <c r="A99" s="1094"/>
      <c r="B99" s="1094"/>
      <c r="C99" s="1109" t="s">
        <v>1049</v>
      </c>
      <c r="D99" s="1110">
        <v>0</v>
      </c>
      <c r="E99" s="1110">
        <v>0</v>
      </c>
      <c r="F99" s="1110">
        <v>0</v>
      </c>
      <c r="G99" s="1110">
        <v>0</v>
      </c>
      <c r="H99" s="1094"/>
      <c r="I99" s="1094"/>
      <c r="J99" s="1094"/>
      <c r="K99" s="1094"/>
    </row>
    <row r="100" spans="1:11" ht="14.1" customHeight="1" x14ac:dyDescent="0.25">
      <c r="A100" s="1094"/>
      <c r="B100" s="1094"/>
      <c r="C100" s="1109" t="s">
        <v>1050</v>
      </c>
      <c r="D100" s="1110">
        <v>0</v>
      </c>
      <c r="E100" s="1110">
        <v>0</v>
      </c>
      <c r="F100" s="1110">
        <v>0</v>
      </c>
      <c r="G100" s="1110">
        <v>0</v>
      </c>
      <c r="H100" s="1094"/>
      <c r="I100" s="1094"/>
      <c r="J100" s="1094"/>
      <c r="K100" s="1094"/>
    </row>
    <row r="101" spans="1:11" ht="14.1" customHeight="1" x14ac:dyDescent="0.25">
      <c r="A101" s="1094"/>
      <c r="B101" s="1094"/>
      <c r="C101" s="1109" t="s">
        <v>1048</v>
      </c>
      <c r="D101" s="1110">
        <v>0</v>
      </c>
      <c r="E101" s="1110">
        <v>0</v>
      </c>
      <c r="F101" s="1110">
        <v>0</v>
      </c>
      <c r="G101" s="1110">
        <v>0</v>
      </c>
      <c r="H101" s="1094"/>
      <c r="I101" s="1094"/>
      <c r="J101" s="1094"/>
      <c r="K101" s="1094"/>
    </row>
    <row r="102" spans="1:11" ht="14.1" customHeight="1" x14ac:dyDescent="0.25">
      <c r="A102" s="1094"/>
      <c r="B102" s="1094"/>
      <c r="C102" s="1109" t="s">
        <v>1049</v>
      </c>
      <c r="D102" s="1110">
        <v>0</v>
      </c>
      <c r="E102" s="1110">
        <v>0</v>
      </c>
      <c r="F102" s="1110">
        <v>0</v>
      </c>
      <c r="G102" s="1110">
        <v>0</v>
      </c>
      <c r="H102" s="1094"/>
      <c r="I102" s="1094"/>
      <c r="J102" s="1094"/>
      <c r="K102" s="1094"/>
    </row>
    <row r="103" spans="1:11" ht="14.1" customHeight="1" x14ac:dyDescent="0.25">
      <c r="A103" s="1094"/>
      <c r="B103" s="1094"/>
      <c r="C103" s="1109" t="s">
        <v>1051</v>
      </c>
      <c r="D103" s="1110">
        <v>0</v>
      </c>
      <c r="E103" s="1110">
        <v>7900000</v>
      </c>
      <c r="F103" s="1110">
        <v>7900000</v>
      </c>
      <c r="G103" s="1110">
        <v>7900000</v>
      </c>
      <c r="H103" s="1094"/>
      <c r="I103" s="1094"/>
      <c r="J103" s="1094"/>
      <c r="K103" s="1094"/>
    </row>
    <row r="104" spans="1:11" ht="14.1" customHeight="1" x14ac:dyDescent="0.25">
      <c r="A104" s="1094"/>
      <c r="B104" s="1094"/>
      <c r="C104" s="1109" t="s">
        <v>1048</v>
      </c>
      <c r="D104" s="1110">
        <v>0</v>
      </c>
      <c r="E104" s="1110">
        <v>7900000</v>
      </c>
      <c r="F104" s="1110">
        <v>7900000</v>
      </c>
      <c r="G104" s="1110">
        <v>7900000</v>
      </c>
      <c r="H104" s="1094"/>
      <c r="I104" s="1094"/>
      <c r="J104" s="1094"/>
      <c r="K104" s="1094"/>
    </row>
    <row r="105" spans="1:11" ht="14.1" customHeight="1" x14ac:dyDescent="0.25">
      <c r="A105" s="1094"/>
      <c r="B105" s="1094"/>
      <c r="C105" s="1109" t="s">
        <v>1049</v>
      </c>
      <c r="D105" s="1110">
        <v>0</v>
      </c>
      <c r="E105" s="1110">
        <v>0</v>
      </c>
      <c r="F105" s="1110">
        <v>0</v>
      </c>
      <c r="G105" s="1110">
        <v>0</v>
      </c>
      <c r="H105" s="1094"/>
      <c r="I105" s="1094"/>
      <c r="J105" s="1094"/>
      <c r="K105" s="1094"/>
    </row>
    <row r="106" spans="1:11" ht="14.1" customHeight="1" x14ac:dyDescent="0.25">
      <c r="A106" s="1094"/>
      <c r="B106" s="1094"/>
      <c r="C106" s="1109" t="s">
        <v>1052</v>
      </c>
      <c r="D106" s="1110">
        <v>0</v>
      </c>
      <c r="E106" s="1110">
        <v>0</v>
      </c>
      <c r="F106" s="1110">
        <v>0</v>
      </c>
      <c r="G106" s="1110">
        <v>0</v>
      </c>
      <c r="H106" s="1094"/>
      <c r="I106" s="1094"/>
      <c r="J106" s="1094"/>
      <c r="K106" s="1094"/>
    </row>
    <row r="107" spans="1:11" ht="14.1" customHeight="1" x14ac:dyDescent="0.25">
      <c r="A107" s="1094"/>
      <c r="B107" s="1094"/>
      <c r="C107" s="1109" t="s">
        <v>1048</v>
      </c>
      <c r="D107" s="1110">
        <v>0</v>
      </c>
      <c r="E107" s="1110">
        <v>0</v>
      </c>
      <c r="F107" s="1110">
        <v>0</v>
      </c>
      <c r="G107" s="1110">
        <v>0</v>
      </c>
      <c r="H107" s="1094"/>
      <c r="I107" s="1094"/>
      <c r="J107" s="1094"/>
      <c r="K107" s="1094"/>
    </row>
    <row r="108" spans="1:11" ht="14.1" customHeight="1" x14ac:dyDescent="0.25">
      <c r="A108" s="1094"/>
      <c r="B108" s="1094"/>
      <c r="C108" s="1109" t="s">
        <v>1049</v>
      </c>
      <c r="D108" s="1110">
        <v>0</v>
      </c>
      <c r="E108" s="1110">
        <v>0</v>
      </c>
      <c r="F108" s="1110">
        <v>0</v>
      </c>
      <c r="G108" s="1110">
        <v>0</v>
      </c>
      <c r="H108" s="1094"/>
      <c r="I108" s="1094"/>
      <c r="J108" s="1094"/>
      <c r="K108" s="1094"/>
    </row>
    <row r="109" spans="1:11" ht="14.1" customHeight="1" x14ac:dyDescent="0.25">
      <c r="A109" s="1094"/>
      <c r="B109" s="1094"/>
      <c r="C109" s="1109" t="s">
        <v>1053</v>
      </c>
      <c r="D109" s="1110">
        <v>0</v>
      </c>
      <c r="E109" s="1110">
        <v>0</v>
      </c>
      <c r="F109" s="1110">
        <v>0</v>
      </c>
      <c r="G109" s="1110">
        <v>0</v>
      </c>
      <c r="H109" s="1094"/>
      <c r="I109" s="1094"/>
      <c r="J109" s="1094"/>
      <c r="K109" s="1094"/>
    </row>
    <row r="110" spans="1:11" ht="14.1" customHeight="1" x14ac:dyDescent="0.25">
      <c r="A110" s="1094"/>
      <c r="B110" s="1094"/>
      <c r="C110" s="1109" t="s">
        <v>1048</v>
      </c>
      <c r="D110" s="1110">
        <v>0</v>
      </c>
      <c r="E110" s="1110">
        <v>0</v>
      </c>
      <c r="F110" s="1110">
        <v>0</v>
      </c>
      <c r="G110" s="1110">
        <v>0</v>
      </c>
      <c r="H110" s="1094"/>
      <c r="I110" s="1094"/>
      <c r="J110" s="1094"/>
      <c r="K110" s="1094"/>
    </row>
    <row r="111" spans="1:11" ht="14.1" customHeight="1" x14ac:dyDescent="0.25">
      <c r="A111" s="1094"/>
      <c r="B111" s="1094"/>
      <c r="C111" s="1109" t="s">
        <v>1049</v>
      </c>
      <c r="D111" s="1110">
        <v>0</v>
      </c>
      <c r="E111" s="1110">
        <v>0</v>
      </c>
      <c r="F111" s="1110">
        <v>0</v>
      </c>
      <c r="G111" s="1110">
        <v>0</v>
      </c>
      <c r="H111" s="1094"/>
      <c r="I111" s="1094"/>
      <c r="J111" s="1094"/>
      <c r="K111" s="1094"/>
    </row>
    <row r="112" spans="1:11" ht="14.1" customHeight="1" x14ac:dyDescent="0.25">
      <c r="A112" s="1094"/>
      <c r="B112" s="1094"/>
      <c r="C112" s="1109" t="s">
        <v>1054</v>
      </c>
      <c r="D112" s="1110">
        <v>0</v>
      </c>
      <c r="E112" s="1110">
        <v>90000</v>
      </c>
      <c r="F112" s="1110">
        <v>90000</v>
      </c>
      <c r="G112" s="1110">
        <v>90000</v>
      </c>
      <c r="H112" s="1094"/>
      <c r="I112" s="1094"/>
      <c r="J112" s="1094"/>
      <c r="K112" s="1094"/>
    </row>
    <row r="113" spans="1:11" ht="14.1" customHeight="1" x14ac:dyDescent="0.25">
      <c r="A113" s="1094"/>
      <c r="B113" s="1094"/>
      <c r="C113" s="1109" t="s">
        <v>1048</v>
      </c>
      <c r="D113" s="1110">
        <v>0</v>
      </c>
      <c r="E113" s="1110">
        <v>90000</v>
      </c>
      <c r="F113" s="1110">
        <v>90000</v>
      </c>
      <c r="G113" s="1110">
        <v>90000</v>
      </c>
      <c r="H113" s="1094"/>
      <c r="I113" s="1094"/>
      <c r="J113" s="1094"/>
      <c r="K113" s="1094"/>
    </row>
    <row r="114" spans="1:11" ht="14.1" customHeight="1" x14ac:dyDescent="0.25">
      <c r="A114" s="1094"/>
      <c r="B114" s="1094"/>
      <c r="C114" s="1109" t="s">
        <v>1049</v>
      </c>
      <c r="D114" s="1110">
        <v>0</v>
      </c>
      <c r="E114" s="1110">
        <v>0</v>
      </c>
      <c r="F114" s="1110">
        <v>0</v>
      </c>
      <c r="G114" s="1110">
        <v>0</v>
      </c>
      <c r="H114" s="1094"/>
      <c r="I114" s="1094"/>
      <c r="J114" s="1094"/>
      <c r="K114" s="1094"/>
    </row>
    <row r="115" spans="1:11" ht="14.1" customHeight="1" x14ac:dyDescent="0.25">
      <c r="A115" s="1094"/>
      <c r="B115" s="1094"/>
      <c r="C115" s="1109" t="s">
        <v>1055</v>
      </c>
      <c r="D115" s="1110">
        <v>0</v>
      </c>
      <c r="E115" s="1110">
        <v>0</v>
      </c>
      <c r="F115" s="1110">
        <v>0</v>
      </c>
      <c r="G115" s="1110">
        <v>0</v>
      </c>
      <c r="H115" s="1094"/>
      <c r="I115" s="1094"/>
      <c r="J115" s="1094"/>
      <c r="K115" s="1094"/>
    </row>
    <row r="116" spans="1:11" ht="14.1" customHeight="1" x14ac:dyDescent="0.25">
      <c r="A116" s="1094"/>
      <c r="B116" s="1094"/>
      <c r="C116" s="1109" t="s">
        <v>1048</v>
      </c>
      <c r="D116" s="1110">
        <v>0</v>
      </c>
      <c r="E116" s="1110">
        <v>0</v>
      </c>
      <c r="F116" s="1110">
        <v>0</v>
      </c>
      <c r="G116" s="1110">
        <v>0</v>
      </c>
      <c r="H116" s="1094"/>
      <c r="I116" s="1094"/>
      <c r="J116" s="1094"/>
      <c r="K116" s="1094"/>
    </row>
    <row r="117" spans="1:11" ht="14.1" customHeight="1" x14ac:dyDescent="0.25">
      <c r="A117" s="1094"/>
      <c r="B117" s="1094"/>
      <c r="C117" s="1109" t="s">
        <v>1049</v>
      </c>
      <c r="D117" s="1110">
        <v>0</v>
      </c>
      <c r="E117" s="1110">
        <v>0</v>
      </c>
      <c r="F117" s="1110">
        <v>0</v>
      </c>
      <c r="G117" s="1110">
        <v>0</v>
      </c>
      <c r="H117" s="1094"/>
      <c r="I117" s="1094"/>
      <c r="J117" s="1094"/>
      <c r="K117" s="1094"/>
    </row>
    <row r="118" spans="1:11" ht="14.1" customHeight="1" x14ac:dyDescent="0.25">
      <c r="A118" s="1094"/>
      <c r="B118" s="1094"/>
      <c r="C118" s="1109" t="s">
        <v>1056</v>
      </c>
      <c r="D118" s="1110">
        <v>0</v>
      </c>
      <c r="E118" s="1110">
        <v>0</v>
      </c>
      <c r="F118" s="1110">
        <v>0</v>
      </c>
      <c r="G118" s="1110">
        <v>0</v>
      </c>
      <c r="H118" s="1094"/>
      <c r="I118" s="1094"/>
      <c r="J118" s="1094"/>
      <c r="K118" s="1094"/>
    </row>
    <row r="119" spans="1:11" ht="14.1" customHeight="1" x14ac:dyDescent="0.25">
      <c r="A119" s="1094"/>
      <c r="B119" s="1094"/>
      <c r="C119" s="1109" t="s">
        <v>1048</v>
      </c>
      <c r="D119" s="1110">
        <v>0</v>
      </c>
      <c r="E119" s="1110">
        <v>0</v>
      </c>
      <c r="F119" s="1110">
        <v>0</v>
      </c>
      <c r="G119" s="1110">
        <v>0</v>
      </c>
      <c r="H119" s="1094"/>
      <c r="I119" s="1094"/>
      <c r="J119" s="1094"/>
      <c r="K119" s="1094"/>
    </row>
    <row r="120" spans="1:11" ht="14.1" customHeight="1" x14ac:dyDescent="0.25">
      <c r="A120" s="1094"/>
      <c r="B120" s="1094"/>
      <c r="C120" s="1109" t="s">
        <v>1057</v>
      </c>
      <c r="D120" s="1110">
        <v>0</v>
      </c>
      <c r="E120" s="1110">
        <v>0</v>
      </c>
      <c r="F120" s="1110">
        <v>0</v>
      </c>
      <c r="G120" s="1110">
        <v>0</v>
      </c>
      <c r="H120" s="1094"/>
      <c r="I120" s="1094"/>
      <c r="J120" s="1094"/>
      <c r="K120" s="1094"/>
    </row>
    <row r="121" spans="1:11" ht="14.1" customHeight="1" x14ac:dyDescent="0.25">
      <c r="A121" s="1094"/>
      <c r="B121" s="1094"/>
      <c r="C121" s="1109" t="s">
        <v>1058</v>
      </c>
      <c r="D121" s="1110">
        <v>0</v>
      </c>
      <c r="E121" s="1110">
        <v>0</v>
      </c>
      <c r="F121" s="1110">
        <v>0</v>
      </c>
      <c r="G121" s="1110">
        <v>0</v>
      </c>
      <c r="H121" s="1094"/>
      <c r="I121" s="1094"/>
      <c r="J121" s="1094"/>
      <c r="K121" s="1094"/>
    </row>
    <row r="122" spans="1:11" ht="14.1" customHeight="1" x14ac:dyDescent="0.25">
      <c r="A122" s="1094"/>
      <c r="B122" s="1094"/>
      <c r="C122" s="1109" t="s">
        <v>1059</v>
      </c>
      <c r="D122" s="1110">
        <v>0</v>
      </c>
      <c r="E122" s="1110">
        <v>0</v>
      </c>
      <c r="F122" s="1110">
        <v>0</v>
      </c>
      <c r="G122" s="1110">
        <v>0</v>
      </c>
      <c r="H122" s="1094"/>
      <c r="I122" s="1094"/>
      <c r="J122" s="1094"/>
      <c r="K122" s="1094"/>
    </row>
    <row r="123" spans="1:11" ht="14.1" customHeight="1" x14ac:dyDescent="0.25">
      <c r="A123" s="1094"/>
      <c r="B123" s="1094"/>
      <c r="C123" s="1109" t="s">
        <v>1060</v>
      </c>
      <c r="D123" s="1110">
        <v>0</v>
      </c>
      <c r="E123" s="1110">
        <v>0</v>
      </c>
      <c r="F123" s="1110">
        <v>0</v>
      </c>
      <c r="G123" s="1110">
        <v>0</v>
      </c>
      <c r="H123" s="1094"/>
      <c r="I123" s="1094"/>
      <c r="J123" s="1094"/>
      <c r="K123" s="1094"/>
    </row>
    <row r="124" spans="1:11" ht="14.1" customHeight="1" x14ac:dyDescent="0.25">
      <c r="A124" s="1094"/>
      <c r="B124" s="1094"/>
      <c r="C124" s="1109" t="s">
        <v>1061</v>
      </c>
      <c r="D124" s="1110">
        <v>0</v>
      </c>
      <c r="E124" s="1110">
        <v>0</v>
      </c>
      <c r="F124" s="1110">
        <v>0</v>
      </c>
      <c r="G124" s="1110">
        <v>0</v>
      </c>
      <c r="H124" s="1094"/>
      <c r="I124" s="1094"/>
      <c r="J124" s="1094"/>
      <c r="K124" s="1094"/>
    </row>
    <row r="125" spans="1:11" ht="14.1" customHeight="1" x14ac:dyDescent="0.25">
      <c r="A125" s="1094"/>
      <c r="B125" s="1094"/>
      <c r="C125" s="1109" t="s">
        <v>1048</v>
      </c>
      <c r="D125" s="1110">
        <v>0</v>
      </c>
      <c r="E125" s="1110">
        <v>0</v>
      </c>
      <c r="F125" s="1110">
        <v>0</v>
      </c>
      <c r="G125" s="1110">
        <v>0</v>
      </c>
      <c r="H125" s="1094"/>
      <c r="I125" s="1094"/>
      <c r="J125" s="1094"/>
      <c r="K125" s="1094"/>
    </row>
    <row r="126" spans="1:11" ht="14.1" customHeight="1" x14ac:dyDescent="0.25">
      <c r="A126" s="1094"/>
      <c r="B126" s="1094"/>
      <c r="C126" s="1109" t="s">
        <v>1057</v>
      </c>
      <c r="D126" s="1110">
        <v>0</v>
      </c>
      <c r="E126" s="1110">
        <v>0</v>
      </c>
      <c r="F126" s="1110">
        <v>0</v>
      </c>
      <c r="G126" s="1110">
        <v>0</v>
      </c>
      <c r="H126" s="1094"/>
      <c r="I126" s="1094"/>
      <c r="J126" s="1094"/>
      <c r="K126" s="1094"/>
    </row>
    <row r="127" spans="1:11" ht="14.1" customHeight="1" x14ac:dyDescent="0.25">
      <c r="A127" s="1094"/>
      <c r="B127" s="1094"/>
      <c r="C127" s="1109" t="s">
        <v>1058</v>
      </c>
      <c r="D127" s="1110">
        <v>0</v>
      </c>
      <c r="E127" s="1110">
        <v>0</v>
      </c>
      <c r="F127" s="1110">
        <v>0</v>
      </c>
      <c r="G127" s="1110">
        <v>0</v>
      </c>
      <c r="H127" s="1094"/>
      <c r="I127" s="1094"/>
      <c r="J127" s="1094"/>
      <c r="K127" s="1094"/>
    </row>
    <row r="128" spans="1:11" ht="14.1" customHeight="1" x14ac:dyDescent="0.25">
      <c r="A128" s="1094"/>
      <c r="B128" s="1094"/>
      <c r="C128" s="1109" t="s">
        <v>1059</v>
      </c>
      <c r="D128" s="1110">
        <v>0</v>
      </c>
      <c r="E128" s="1110">
        <v>0</v>
      </c>
      <c r="F128" s="1110">
        <v>0</v>
      </c>
      <c r="G128" s="1110">
        <v>0</v>
      </c>
      <c r="H128" s="1094"/>
      <c r="I128" s="1094"/>
      <c r="J128" s="1094"/>
      <c r="K128" s="1094"/>
    </row>
    <row r="129" spans="1:11" ht="14.1" customHeight="1" x14ac:dyDescent="0.25">
      <c r="A129" s="1094"/>
      <c r="B129" s="1094"/>
      <c r="C129" s="1109" t="s">
        <v>1060</v>
      </c>
      <c r="D129" s="1110">
        <v>0</v>
      </c>
      <c r="E129" s="1110">
        <v>0</v>
      </c>
      <c r="F129" s="1110">
        <v>0</v>
      </c>
      <c r="G129" s="1110">
        <v>0</v>
      </c>
      <c r="H129" s="1094"/>
      <c r="I129" s="1094"/>
      <c r="J129" s="1094"/>
      <c r="K129" s="1094"/>
    </row>
    <row r="130" spans="1:11" ht="14.1" customHeight="1" x14ac:dyDescent="0.25">
      <c r="A130" s="1094"/>
      <c r="B130" s="1094"/>
      <c r="C130" s="1109" t="s">
        <v>1062</v>
      </c>
      <c r="D130" s="1110">
        <v>0</v>
      </c>
      <c r="E130" s="1110">
        <v>0</v>
      </c>
      <c r="F130" s="1110">
        <v>0</v>
      </c>
      <c r="G130" s="1110">
        <v>0</v>
      </c>
      <c r="H130" s="1094"/>
      <c r="I130" s="1094"/>
      <c r="J130" s="1094"/>
      <c r="K130" s="1094"/>
    </row>
    <row r="131" spans="1:11" ht="14.1" customHeight="1" x14ac:dyDescent="0.25">
      <c r="A131" s="1094"/>
      <c r="B131" s="1094"/>
      <c r="C131" s="1109" t="s">
        <v>1048</v>
      </c>
      <c r="D131" s="1110">
        <v>0</v>
      </c>
      <c r="E131" s="1110">
        <v>0</v>
      </c>
      <c r="F131" s="1110">
        <v>0</v>
      </c>
      <c r="G131" s="1110">
        <v>0</v>
      </c>
      <c r="H131" s="1094"/>
      <c r="I131" s="1094"/>
      <c r="J131" s="1094"/>
      <c r="K131" s="1094"/>
    </row>
    <row r="132" spans="1:11" ht="14.1" customHeight="1" x14ac:dyDescent="0.25">
      <c r="A132" s="1094"/>
      <c r="B132" s="1094"/>
      <c r="C132" s="1109" t="s">
        <v>1057</v>
      </c>
      <c r="D132" s="1110">
        <v>0</v>
      </c>
      <c r="E132" s="1110">
        <v>0</v>
      </c>
      <c r="F132" s="1110">
        <v>0</v>
      </c>
      <c r="G132" s="1110">
        <v>0</v>
      </c>
      <c r="H132" s="1094"/>
      <c r="I132" s="1094"/>
      <c r="J132" s="1094"/>
      <c r="K132" s="1094"/>
    </row>
    <row r="133" spans="1:11" ht="14.1" customHeight="1" x14ac:dyDescent="0.25">
      <c r="A133" s="1094"/>
      <c r="B133" s="1094"/>
      <c r="C133" s="1109" t="s">
        <v>1058</v>
      </c>
      <c r="D133" s="1110">
        <v>0</v>
      </c>
      <c r="E133" s="1110">
        <v>0</v>
      </c>
      <c r="F133" s="1110">
        <v>0</v>
      </c>
      <c r="G133" s="1110">
        <v>0</v>
      </c>
      <c r="H133" s="1094"/>
      <c r="I133" s="1094"/>
      <c r="J133" s="1094"/>
      <c r="K133" s="1094"/>
    </row>
    <row r="134" spans="1:11" ht="14.1" customHeight="1" x14ac:dyDescent="0.25">
      <c r="A134" s="1094"/>
      <c r="B134" s="1094"/>
      <c r="C134" s="1109" t="s">
        <v>1059</v>
      </c>
      <c r="D134" s="1110">
        <v>0</v>
      </c>
      <c r="E134" s="1110">
        <v>0</v>
      </c>
      <c r="F134" s="1110">
        <v>0</v>
      </c>
      <c r="G134" s="1110">
        <v>0</v>
      </c>
      <c r="H134" s="1094"/>
      <c r="I134" s="1094"/>
      <c r="J134" s="1094"/>
      <c r="K134" s="1094"/>
    </row>
    <row r="135" spans="1:11" ht="14.1" customHeight="1" x14ac:dyDescent="0.25">
      <c r="A135" s="1094"/>
      <c r="B135" s="1094"/>
      <c r="C135" s="1109" t="s">
        <v>1060</v>
      </c>
      <c r="D135" s="1110">
        <v>0</v>
      </c>
      <c r="E135" s="1110">
        <v>0</v>
      </c>
      <c r="F135" s="1110">
        <v>0</v>
      </c>
      <c r="G135" s="1110">
        <v>0</v>
      </c>
      <c r="H135" s="1094"/>
      <c r="I135" s="1094"/>
      <c r="J135" s="1094"/>
      <c r="K135" s="1094"/>
    </row>
    <row r="136" spans="1:11" ht="14.1" customHeight="1" x14ac:dyDescent="0.25">
      <c r="A136" s="1094"/>
      <c r="B136" s="1094"/>
      <c r="C136" s="1109" t="s">
        <v>1063</v>
      </c>
      <c r="D136" s="1110">
        <v>0</v>
      </c>
      <c r="E136" s="1110">
        <v>0</v>
      </c>
      <c r="F136" s="1110">
        <v>0</v>
      </c>
      <c r="G136" s="1110">
        <v>0</v>
      </c>
      <c r="H136" s="1094"/>
      <c r="I136" s="1094"/>
      <c r="J136" s="1094"/>
      <c r="K136" s="1094"/>
    </row>
    <row r="137" spans="1:11" ht="14.1" customHeight="1" x14ac:dyDescent="0.25">
      <c r="A137" s="1094"/>
      <c r="B137" s="1094"/>
      <c r="C137" s="1109" t="s">
        <v>1064</v>
      </c>
      <c r="D137" s="1110">
        <v>0</v>
      </c>
      <c r="E137" s="1110">
        <v>0</v>
      </c>
      <c r="F137" s="1110">
        <v>0</v>
      </c>
      <c r="G137" s="1110">
        <v>0</v>
      </c>
      <c r="H137" s="1094"/>
      <c r="I137" s="1094"/>
      <c r="J137" s="1094"/>
      <c r="K137" s="1094"/>
    </row>
    <row r="138" spans="1:11" ht="14.1" customHeight="1" x14ac:dyDescent="0.25">
      <c r="A138" s="1094"/>
      <c r="B138" s="1094"/>
      <c r="C138" s="1111" t="s">
        <v>572</v>
      </c>
      <c r="D138" s="1110">
        <v>0</v>
      </c>
      <c r="E138" s="1110">
        <v>7990000</v>
      </c>
      <c r="F138" s="1110">
        <v>7990000</v>
      </c>
      <c r="G138" s="1110">
        <v>7990000</v>
      </c>
      <c r="H138" s="1094"/>
      <c r="I138" s="1094"/>
      <c r="J138" s="1094"/>
      <c r="K138" s="1094"/>
    </row>
    <row r="139" spans="1:11" ht="14.1" customHeight="1" x14ac:dyDescent="0.25">
      <c r="A139" s="1094"/>
      <c r="B139" s="1094"/>
      <c r="C139" s="1234" t="s">
        <v>51</v>
      </c>
      <c r="D139" s="1235"/>
      <c r="E139" s="1235"/>
      <c r="F139" s="1235"/>
      <c r="G139" s="1235"/>
      <c r="H139" s="1094"/>
      <c r="I139" s="1094"/>
      <c r="J139" s="1094"/>
      <c r="K139" s="1094"/>
    </row>
    <row r="140" spans="1:11" ht="14.1" customHeight="1" x14ac:dyDescent="0.25">
      <c r="A140" s="1094"/>
      <c r="B140" s="1094"/>
      <c r="C140" s="1102" t="s">
        <v>1074</v>
      </c>
      <c r="D140" s="1234" t="s">
        <v>1075</v>
      </c>
      <c r="E140" s="1235"/>
      <c r="F140" s="1235"/>
      <c r="G140" s="1235"/>
      <c r="H140" s="1094"/>
      <c r="I140" s="1094"/>
      <c r="J140" s="1094"/>
      <c r="K140" s="1094"/>
    </row>
    <row r="141" spans="1:11" ht="14.1" customHeight="1" x14ac:dyDescent="0.25">
      <c r="A141" s="1094"/>
      <c r="B141" s="1094"/>
      <c r="C141" s="1103" t="s">
        <v>1022</v>
      </c>
      <c r="D141" s="1232" t="s">
        <v>1076</v>
      </c>
      <c r="E141" s="1233"/>
      <c r="F141" s="1233"/>
      <c r="G141" s="1233"/>
      <c r="H141" s="1094"/>
      <c r="I141" s="1094"/>
      <c r="J141" s="1094"/>
      <c r="K141" s="1094"/>
    </row>
    <row r="142" spans="1:11" ht="14.1" customHeight="1" x14ac:dyDescent="0.25">
      <c r="A142" s="1094"/>
      <c r="B142" s="1094"/>
      <c r="C142" s="1104" t="s">
        <v>1024</v>
      </c>
      <c r="D142" s="1230" t="s">
        <v>1077</v>
      </c>
      <c r="E142" s="1231"/>
      <c r="F142" s="1231"/>
      <c r="G142" s="1231"/>
      <c r="H142" s="1094"/>
      <c r="I142" s="1094"/>
      <c r="J142" s="1094"/>
      <c r="K142" s="1094"/>
    </row>
    <row r="143" spans="1:11" ht="14.1" customHeight="1" x14ac:dyDescent="0.25">
      <c r="A143" s="1094"/>
      <c r="B143" s="1094"/>
      <c r="C143" s="1104" t="s">
        <v>31</v>
      </c>
      <c r="D143" s="1230" t="s">
        <v>1078</v>
      </c>
      <c r="E143" s="1231"/>
      <c r="F143" s="1231"/>
      <c r="G143" s="1231"/>
      <c r="H143" s="1094"/>
      <c r="I143" s="1094"/>
      <c r="J143" s="1094"/>
      <c r="K143" s="1094"/>
    </row>
    <row r="144" spans="1:11" ht="15" customHeight="1" x14ac:dyDescent="0.25">
      <c r="A144" s="1094"/>
      <c r="B144" s="1094"/>
      <c r="C144" s="1105"/>
      <c r="D144" s="1106">
        <v>2024</v>
      </c>
      <c r="E144" s="1106">
        <v>2025</v>
      </c>
      <c r="F144" s="1106">
        <v>2026</v>
      </c>
      <c r="G144" s="1106">
        <v>2027</v>
      </c>
      <c r="H144" s="1094"/>
      <c r="I144" s="1094"/>
      <c r="J144" s="1094"/>
      <c r="K144" s="1094"/>
    </row>
    <row r="145" spans="1:11" ht="15" customHeight="1" x14ac:dyDescent="0.25">
      <c r="A145" s="1094"/>
      <c r="B145" s="1094"/>
      <c r="C145" s="1107"/>
      <c r="D145" s="1108" t="s">
        <v>13</v>
      </c>
      <c r="E145" s="1108" t="s">
        <v>14</v>
      </c>
      <c r="F145" s="1108" t="s">
        <v>14</v>
      </c>
      <c r="G145" s="1108" t="s">
        <v>14</v>
      </c>
      <c r="H145" s="1094"/>
      <c r="I145" s="1094"/>
      <c r="J145" s="1094"/>
      <c r="K145" s="1094"/>
    </row>
    <row r="146" spans="1:11" ht="14.1" customHeight="1" x14ac:dyDescent="0.25">
      <c r="A146" s="1094"/>
      <c r="B146" s="1094"/>
      <c r="C146" s="1097" t="s">
        <v>33</v>
      </c>
      <c r="D146" s="1101" t="s">
        <v>993</v>
      </c>
      <c r="E146" s="1101" t="s">
        <v>1039</v>
      </c>
      <c r="F146" s="1101" t="s">
        <v>993</v>
      </c>
      <c r="G146" s="1101" t="s">
        <v>993</v>
      </c>
      <c r="H146" s="1094"/>
      <c r="I146" s="1094"/>
      <c r="J146" s="1094"/>
      <c r="K146" s="1094"/>
    </row>
    <row r="147" spans="1:11" ht="14.1" customHeight="1" x14ac:dyDescent="0.25">
      <c r="A147" s="1094"/>
      <c r="B147" s="1094"/>
      <c r="C147" s="1097" t="s">
        <v>1029</v>
      </c>
      <c r="D147" s="1101" t="s">
        <v>1079</v>
      </c>
      <c r="E147" s="1101" t="s">
        <v>1039</v>
      </c>
      <c r="F147" s="1101" t="s">
        <v>1080</v>
      </c>
      <c r="G147" s="1101" t="s">
        <v>1080</v>
      </c>
      <c r="H147" s="1094"/>
      <c r="I147" s="1094"/>
      <c r="J147" s="1094"/>
      <c r="K147" s="1094"/>
    </row>
    <row r="148" spans="1:11" ht="14.1" customHeight="1" x14ac:dyDescent="0.25">
      <c r="A148" s="1094"/>
      <c r="B148" s="1094"/>
      <c r="C148" s="1097" t="s">
        <v>1032</v>
      </c>
      <c r="D148" s="1101" t="s">
        <v>1081</v>
      </c>
      <c r="E148" s="1101" t="s">
        <v>1039</v>
      </c>
      <c r="F148" s="1101" t="s">
        <v>1082</v>
      </c>
      <c r="G148" s="1101" t="s">
        <v>1082</v>
      </c>
      <c r="H148" s="1094"/>
      <c r="I148" s="1094"/>
      <c r="J148" s="1094"/>
      <c r="K148" s="1094"/>
    </row>
    <row r="149" spans="1:11" ht="14.1" customHeight="1" x14ac:dyDescent="0.25">
      <c r="A149" s="1094"/>
      <c r="B149" s="1094"/>
      <c r="C149" s="1097" t="s">
        <v>1037</v>
      </c>
      <c r="D149" s="1101" t="s">
        <v>1038</v>
      </c>
      <c r="E149" s="1101" t="s">
        <v>1083</v>
      </c>
      <c r="F149" s="1101" t="s">
        <v>1038</v>
      </c>
      <c r="G149" s="1101" t="s">
        <v>1039</v>
      </c>
      <c r="H149" s="1094"/>
      <c r="I149" s="1094"/>
      <c r="J149" s="1094"/>
      <c r="K149" s="1094"/>
    </row>
    <row r="150" spans="1:11" ht="14.1" customHeight="1" x14ac:dyDescent="0.25">
      <c r="A150" s="1094"/>
      <c r="B150" s="1094"/>
      <c r="C150" s="1097" t="s">
        <v>1042</v>
      </c>
      <c r="D150" s="1101" t="s">
        <v>1038</v>
      </c>
      <c r="E150" s="1101" t="s">
        <v>1083</v>
      </c>
      <c r="F150" s="1101" t="s">
        <v>1038</v>
      </c>
      <c r="G150" s="1101" t="s">
        <v>1039</v>
      </c>
      <c r="H150" s="1094"/>
      <c r="I150" s="1094"/>
      <c r="J150" s="1094"/>
      <c r="K150" s="1094"/>
    </row>
    <row r="151" spans="1:11" ht="14.1" customHeight="1" x14ac:dyDescent="0.25">
      <c r="A151" s="1094"/>
      <c r="B151" s="1094"/>
      <c r="C151" s="1097" t="s">
        <v>39</v>
      </c>
      <c r="D151" s="1101" t="s">
        <v>1038</v>
      </c>
      <c r="E151" s="1101" t="s">
        <v>1083</v>
      </c>
      <c r="F151" s="1101" t="s">
        <v>1038</v>
      </c>
      <c r="G151" s="1101" t="s">
        <v>1039</v>
      </c>
      <c r="H151" s="1094"/>
      <c r="I151" s="1094"/>
      <c r="J151" s="1094"/>
      <c r="K151" s="1094"/>
    </row>
    <row r="152" spans="1:11" ht="14.1" customHeight="1" x14ac:dyDescent="0.25">
      <c r="A152" s="1094"/>
      <c r="B152" s="1094"/>
      <c r="C152" s="1228" t="s">
        <v>1046</v>
      </c>
      <c r="D152" s="1229"/>
      <c r="E152" s="1229"/>
      <c r="F152" s="1229"/>
      <c r="G152" s="1229"/>
      <c r="H152" s="1094"/>
      <c r="I152" s="1094"/>
      <c r="J152" s="1094"/>
      <c r="K152" s="1094"/>
    </row>
    <row r="153" spans="1:11" ht="14.1" customHeight="1" x14ac:dyDescent="0.25">
      <c r="A153" s="1094"/>
      <c r="B153" s="1094"/>
      <c r="C153" s="1105"/>
      <c r="D153" s="1106">
        <v>2024</v>
      </c>
      <c r="E153" s="1106">
        <v>2025</v>
      </c>
      <c r="F153" s="1106">
        <v>2026</v>
      </c>
      <c r="G153" s="1106">
        <v>2027</v>
      </c>
      <c r="H153" s="1094"/>
      <c r="I153" s="1094"/>
      <c r="J153" s="1094"/>
      <c r="K153" s="1094"/>
    </row>
    <row r="154" spans="1:11" ht="14.1" customHeight="1" x14ac:dyDescent="0.25">
      <c r="A154" s="1094"/>
      <c r="B154" s="1094"/>
      <c r="C154" s="1107"/>
      <c r="D154" s="1108" t="s">
        <v>13</v>
      </c>
      <c r="E154" s="1108" t="s">
        <v>14</v>
      </c>
      <c r="F154" s="1108" t="s">
        <v>14</v>
      </c>
      <c r="G154" s="1108" t="s">
        <v>14</v>
      </c>
      <c r="H154" s="1094"/>
      <c r="I154" s="1094"/>
      <c r="J154" s="1094"/>
      <c r="K154" s="1094"/>
    </row>
    <row r="155" spans="1:11" ht="14.1" customHeight="1" x14ac:dyDescent="0.25">
      <c r="A155" s="1094"/>
      <c r="B155" s="1094"/>
      <c r="C155" s="1109" t="s">
        <v>1047</v>
      </c>
      <c r="D155" s="1110">
        <v>0</v>
      </c>
      <c r="E155" s="1110">
        <v>0</v>
      </c>
      <c r="F155" s="1110">
        <v>0</v>
      </c>
      <c r="G155" s="1110">
        <v>0</v>
      </c>
      <c r="H155" s="1094"/>
      <c r="I155" s="1094"/>
      <c r="J155" s="1094"/>
      <c r="K155" s="1094"/>
    </row>
    <row r="156" spans="1:11" ht="14.1" customHeight="1" x14ac:dyDescent="0.25">
      <c r="A156" s="1094"/>
      <c r="B156" s="1094"/>
      <c r="C156" s="1109" t="s">
        <v>1048</v>
      </c>
      <c r="D156" s="1110">
        <v>0</v>
      </c>
      <c r="E156" s="1110">
        <v>0</v>
      </c>
      <c r="F156" s="1110">
        <v>0</v>
      </c>
      <c r="G156" s="1110">
        <v>0</v>
      </c>
      <c r="H156" s="1094"/>
      <c r="I156" s="1094"/>
      <c r="J156" s="1094"/>
      <c r="K156" s="1094"/>
    </row>
    <row r="157" spans="1:11" ht="14.1" customHeight="1" x14ac:dyDescent="0.25">
      <c r="A157" s="1094"/>
      <c r="B157" s="1094"/>
      <c r="C157" s="1109" t="s">
        <v>1049</v>
      </c>
      <c r="D157" s="1110">
        <v>0</v>
      </c>
      <c r="E157" s="1110">
        <v>0</v>
      </c>
      <c r="F157" s="1110">
        <v>0</v>
      </c>
      <c r="G157" s="1110">
        <v>0</v>
      </c>
      <c r="H157" s="1094"/>
      <c r="I157" s="1094"/>
      <c r="J157" s="1094"/>
      <c r="K157" s="1094"/>
    </row>
    <row r="158" spans="1:11" ht="14.1" customHeight="1" x14ac:dyDescent="0.25">
      <c r="A158" s="1094"/>
      <c r="B158" s="1094"/>
      <c r="C158" s="1109" t="s">
        <v>1050</v>
      </c>
      <c r="D158" s="1110">
        <v>0</v>
      </c>
      <c r="E158" s="1110">
        <v>0</v>
      </c>
      <c r="F158" s="1110">
        <v>0</v>
      </c>
      <c r="G158" s="1110">
        <v>0</v>
      </c>
      <c r="H158" s="1094"/>
      <c r="I158" s="1094"/>
      <c r="J158" s="1094"/>
      <c r="K158" s="1094"/>
    </row>
    <row r="159" spans="1:11" ht="14.1" customHeight="1" x14ac:dyDescent="0.25">
      <c r="A159" s="1094"/>
      <c r="B159" s="1094"/>
      <c r="C159" s="1109" t="s">
        <v>1048</v>
      </c>
      <c r="D159" s="1110">
        <v>0</v>
      </c>
      <c r="E159" s="1110">
        <v>0</v>
      </c>
      <c r="F159" s="1110">
        <v>0</v>
      </c>
      <c r="G159" s="1110">
        <v>0</v>
      </c>
      <c r="H159" s="1094"/>
      <c r="I159" s="1094"/>
      <c r="J159" s="1094"/>
      <c r="K159" s="1094"/>
    </row>
    <row r="160" spans="1:11" ht="14.1" customHeight="1" x14ac:dyDescent="0.25">
      <c r="A160" s="1094"/>
      <c r="B160" s="1094"/>
      <c r="C160" s="1109" t="s">
        <v>1049</v>
      </c>
      <c r="D160" s="1110">
        <v>0</v>
      </c>
      <c r="E160" s="1110">
        <v>0</v>
      </c>
      <c r="F160" s="1110">
        <v>0</v>
      </c>
      <c r="G160" s="1110">
        <v>0</v>
      </c>
      <c r="H160" s="1094"/>
      <c r="I160" s="1094"/>
      <c r="J160" s="1094"/>
      <c r="K160" s="1094"/>
    </row>
    <row r="161" spans="1:11" ht="14.1" customHeight="1" x14ac:dyDescent="0.25">
      <c r="A161" s="1094"/>
      <c r="B161" s="1094"/>
      <c r="C161" s="1109" t="s">
        <v>1051</v>
      </c>
      <c r="D161" s="1110">
        <v>0</v>
      </c>
      <c r="E161" s="1110">
        <v>0</v>
      </c>
      <c r="F161" s="1110">
        <v>0</v>
      </c>
      <c r="G161" s="1110">
        <v>0</v>
      </c>
      <c r="H161" s="1094"/>
      <c r="I161" s="1094"/>
      <c r="J161" s="1094"/>
      <c r="K161" s="1094"/>
    </row>
    <row r="162" spans="1:11" ht="14.1" customHeight="1" x14ac:dyDescent="0.25">
      <c r="A162" s="1094"/>
      <c r="B162" s="1094"/>
      <c r="C162" s="1109" t="s">
        <v>1048</v>
      </c>
      <c r="D162" s="1110">
        <v>0</v>
      </c>
      <c r="E162" s="1110">
        <v>0</v>
      </c>
      <c r="F162" s="1110">
        <v>0</v>
      </c>
      <c r="G162" s="1110">
        <v>0</v>
      </c>
      <c r="H162" s="1094"/>
      <c r="I162" s="1094"/>
      <c r="J162" s="1094"/>
      <c r="K162" s="1094"/>
    </row>
    <row r="163" spans="1:11" ht="14.1" customHeight="1" x14ac:dyDescent="0.25">
      <c r="A163" s="1094"/>
      <c r="B163" s="1094"/>
      <c r="C163" s="1109" t="s">
        <v>1049</v>
      </c>
      <c r="D163" s="1110">
        <v>0</v>
      </c>
      <c r="E163" s="1110">
        <v>0</v>
      </c>
      <c r="F163" s="1110">
        <v>0</v>
      </c>
      <c r="G163" s="1110">
        <v>0</v>
      </c>
      <c r="H163" s="1094"/>
      <c r="I163" s="1094"/>
      <c r="J163" s="1094"/>
      <c r="K163" s="1094"/>
    </row>
    <row r="164" spans="1:11" ht="14.1" customHeight="1" x14ac:dyDescent="0.25">
      <c r="A164" s="1094"/>
      <c r="B164" s="1094"/>
      <c r="C164" s="1109" t="s">
        <v>1052</v>
      </c>
      <c r="D164" s="1110">
        <v>0</v>
      </c>
      <c r="E164" s="1110">
        <v>0</v>
      </c>
      <c r="F164" s="1110">
        <v>0</v>
      </c>
      <c r="G164" s="1110">
        <v>0</v>
      </c>
      <c r="H164" s="1094"/>
      <c r="I164" s="1094"/>
      <c r="J164" s="1094"/>
      <c r="K164" s="1094"/>
    </row>
    <row r="165" spans="1:11" ht="14.1" customHeight="1" x14ac:dyDescent="0.25">
      <c r="A165" s="1094"/>
      <c r="B165" s="1094"/>
      <c r="C165" s="1109" t="s">
        <v>1048</v>
      </c>
      <c r="D165" s="1110">
        <v>0</v>
      </c>
      <c r="E165" s="1110">
        <v>0</v>
      </c>
      <c r="F165" s="1110">
        <v>0</v>
      </c>
      <c r="G165" s="1110">
        <v>0</v>
      </c>
      <c r="H165" s="1094"/>
      <c r="I165" s="1094"/>
      <c r="J165" s="1094"/>
      <c r="K165" s="1094"/>
    </row>
    <row r="166" spans="1:11" ht="14.1" customHeight="1" x14ac:dyDescent="0.25">
      <c r="A166" s="1094"/>
      <c r="B166" s="1094"/>
      <c r="C166" s="1109" t="s">
        <v>1049</v>
      </c>
      <c r="D166" s="1110">
        <v>0</v>
      </c>
      <c r="E166" s="1110">
        <v>0</v>
      </c>
      <c r="F166" s="1110">
        <v>0</v>
      </c>
      <c r="G166" s="1110">
        <v>0</v>
      </c>
      <c r="H166" s="1094"/>
      <c r="I166" s="1094"/>
      <c r="J166" s="1094"/>
      <c r="K166" s="1094"/>
    </row>
    <row r="167" spans="1:11" ht="14.1" customHeight="1" x14ac:dyDescent="0.25">
      <c r="A167" s="1094"/>
      <c r="B167" s="1094"/>
      <c r="C167" s="1109" t="s">
        <v>1053</v>
      </c>
      <c r="D167" s="1110">
        <v>0</v>
      </c>
      <c r="E167" s="1110">
        <v>0</v>
      </c>
      <c r="F167" s="1110">
        <v>0</v>
      </c>
      <c r="G167" s="1110">
        <v>0</v>
      </c>
      <c r="H167" s="1094"/>
      <c r="I167" s="1094"/>
      <c r="J167" s="1094"/>
      <c r="K167" s="1094"/>
    </row>
    <row r="168" spans="1:11" ht="14.1" customHeight="1" x14ac:dyDescent="0.25">
      <c r="A168" s="1094"/>
      <c r="B168" s="1094"/>
      <c r="C168" s="1109" t="s">
        <v>1048</v>
      </c>
      <c r="D168" s="1110">
        <v>0</v>
      </c>
      <c r="E168" s="1110">
        <v>0</v>
      </c>
      <c r="F168" s="1110">
        <v>0</v>
      </c>
      <c r="G168" s="1110">
        <v>0</v>
      </c>
      <c r="H168" s="1094"/>
      <c r="I168" s="1094"/>
      <c r="J168" s="1094"/>
      <c r="K168" s="1094"/>
    </row>
    <row r="169" spans="1:11" ht="14.1" customHeight="1" x14ac:dyDescent="0.25">
      <c r="A169" s="1094"/>
      <c r="B169" s="1094"/>
      <c r="C169" s="1109" t="s">
        <v>1049</v>
      </c>
      <c r="D169" s="1110">
        <v>0</v>
      </c>
      <c r="E169" s="1110">
        <v>0</v>
      </c>
      <c r="F169" s="1110">
        <v>0</v>
      </c>
      <c r="G169" s="1110">
        <v>0</v>
      </c>
      <c r="H169" s="1094"/>
      <c r="I169" s="1094"/>
      <c r="J169" s="1094"/>
      <c r="K169" s="1094"/>
    </row>
    <row r="170" spans="1:11" ht="14.1" customHeight="1" x14ac:dyDescent="0.25">
      <c r="A170" s="1094"/>
      <c r="B170" s="1094"/>
      <c r="C170" s="1109" t="s">
        <v>1054</v>
      </c>
      <c r="D170" s="1110">
        <v>0</v>
      </c>
      <c r="E170" s="1110">
        <v>0</v>
      </c>
      <c r="F170" s="1110">
        <v>0</v>
      </c>
      <c r="G170" s="1110">
        <v>0</v>
      </c>
      <c r="H170" s="1094"/>
      <c r="I170" s="1094"/>
      <c r="J170" s="1094"/>
      <c r="K170" s="1094"/>
    </row>
    <row r="171" spans="1:11" ht="14.1" customHeight="1" x14ac:dyDescent="0.25">
      <c r="A171" s="1094"/>
      <c r="B171" s="1094"/>
      <c r="C171" s="1109" t="s">
        <v>1048</v>
      </c>
      <c r="D171" s="1110">
        <v>0</v>
      </c>
      <c r="E171" s="1110">
        <v>0</v>
      </c>
      <c r="F171" s="1110">
        <v>0</v>
      </c>
      <c r="G171" s="1110">
        <v>0</v>
      </c>
      <c r="H171" s="1094"/>
      <c r="I171" s="1094"/>
      <c r="J171" s="1094"/>
      <c r="K171" s="1094"/>
    </row>
    <row r="172" spans="1:11" ht="14.1" customHeight="1" x14ac:dyDescent="0.25">
      <c r="A172" s="1094"/>
      <c r="B172" s="1094"/>
      <c r="C172" s="1109" t="s">
        <v>1049</v>
      </c>
      <c r="D172" s="1110">
        <v>0</v>
      </c>
      <c r="E172" s="1110">
        <v>0</v>
      </c>
      <c r="F172" s="1110">
        <v>0</v>
      </c>
      <c r="G172" s="1110">
        <v>0</v>
      </c>
      <c r="H172" s="1094"/>
      <c r="I172" s="1094"/>
      <c r="J172" s="1094"/>
      <c r="K172" s="1094"/>
    </row>
    <row r="173" spans="1:11" ht="14.1" customHeight="1" x14ac:dyDescent="0.25">
      <c r="A173" s="1094"/>
      <c r="B173" s="1094"/>
      <c r="C173" s="1109" t="s">
        <v>1055</v>
      </c>
      <c r="D173" s="1110">
        <v>0</v>
      </c>
      <c r="E173" s="1110">
        <v>0</v>
      </c>
      <c r="F173" s="1110">
        <v>0</v>
      </c>
      <c r="G173" s="1110">
        <v>0</v>
      </c>
      <c r="H173" s="1094"/>
      <c r="I173" s="1094"/>
      <c r="J173" s="1094"/>
      <c r="K173" s="1094"/>
    </row>
    <row r="174" spans="1:11" ht="14.1" customHeight="1" x14ac:dyDescent="0.25">
      <c r="A174" s="1094"/>
      <c r="B174" s="1094"/>
      <c r="C174" s="1109" t="s">
        <v>1048</v>
      </c>
      <c r="D174" s="1110">
        <v>0</v>
      </c>
      <c r="E174" s="1110">
        <v>0</v>
      </c>
      <c r="F174" s="1110">
        <v>0</v>
      </c>
      <c r="G174" s="1110">
        <v>0</v>
      </c>
      <c r="H174" s="1094"/>
      <c r="I174" s="1094"/>
      <c r="J174" s="1094"/>
      <c r="K174" s="1094"/>
    </row>
    <row r="175" spans="1:11" ht="14.1" customHeight="1" x14ac:dyDescent="0.25">
      <c r="A175" s="1094"/>
      <c r="B175" s="1094"/>
      <c r="C175" s="1109" t="s">
        <v>1049</v>
      </c>
      <c r="D175" s="1110">
        <v>0</v>
      </c>
      <c r="E175" s="1110">
        <v>0</v>
      </c>
      <c r="F175" s="1110">
        <v>0</v>
      </c>
      <c r="G175" s="1110">
        <v>0</v>
      </c>
      <c r="H175" s="1094"/>
      <c r="I175" s="1094"/>
      <c r="J175" s="1094"/>
      <c r="K175" s="1094"/>
    </row>
    <row r="176" spans="1:11" ht="14.1" customHeight="1" x14ac:dyDescent="0.25">
      <c r="A176" s="1094"/>
      <c r="B176" s="1094"/>
      <c r="C176" s="1109" t="s">
        <v>1056</v>
      </c>
      <c r="D176" s="1110">
        <v>0</v>
      </c>
      <c r="E176" s="1110">
        <v>0</v>
      </c>
      <c r="F176" s="1110">
        <v>0</v>
      </c>
      <c r="G176" s="1110">
        <v>0</v>
      </c>
      <c r="H176" s="1094"/>
      <c r="I176" s="1094"/>
      <c r="J176" s="1094"/>
      <c r="K176" s="1094"/>
    </row>
    <row r="177" spans="1:11" ht="14.1" customHeight="1" x14ac:dyDescent="0.25">
      <c r="A177" s="1094"/>
      <c r="B177" s="1094"/>
      <c r="C177" s="1109" t="s">
        <v>1048</v>
      </c>
      <c r="D177" s="1110">
        <v>0</v>
      </c>
      <c r="E177" s="1110">
        <v>0</v>
      </c>
      <c r="F177" s="1110">
        <v>0</v>
      </c>
      <c r="G177" s="1110">
        <v>0</v>
      </c>
      <c r="H177" s="1094"/>
      <c r="I177" s="1094"/>
      <c r="J177" s="1094"/>
      <c r="K177" s="1094"/>
    </row>
    <row r="178" spans="1:11" ht="14.1" customHeight="1" x14ac:dyDescent="0.25">
      <c r="A178" s="1094"/>
      <c r="B178" s="1094"/>
      <c r="C178" s="1109" t="s">
        <v>1057</v>
      </c>
      <c r="D178" s="1110">
        <v>0</v>
      </c>
      <c r="E178" s="1110">
        <v>0</v>
      </c>
      <c r="F178" s="1110">
        <v>0</v>
      </c>
      <c r="G178" s="1110">
        <v>0</v>
      </c>
      <c r="H178" s="1094"/>
      <c r="I178" s="1094"/>
      <c r="J178" s="1094"/>
      <c r="K178" s="1094"/>
    </row>
    <row r="179" spans="1:11" ht="14.1" customHeight="1" x14ac:dyDescent="0.25">
      <c r="A179" s="1094"/>
      <c r="B179" s="1094"/>
      <c r="C179" s="1109" t="s">
        <v>1058</v>
      </c>
      <c r="D179" s="1110">
        <v>0</v>
      </c>
      <c r="E179" s="1110">
        <v>0</v>
      </c>
      <c r="F179" s="1110">
        <v>0</v>
      </c>
      <c r="G179" s="1110">
        <v>0</v>
      </c>
      <c r="H179" s="1094"/>
      <c r="I179" s="1094"/>
      <c r="J179" s="1094"/>
      <c r="K179" s="1094"/>
    </row>
    <row r="180" spans="1:11" ht="14.1" customHeight="1" x14ac:dyDescent="0.25">
      <c r="A180" s="1094"/>
      <c r="B180" s="1094"/>
      <c r="C180" s="1109" t="s">
        <v>1059</v>
      </c>
      <c r="D180" s="1110">
        <v>0</v>
      </c>
      <c r="E180" s="1110">
        <v>0</v>
      </c>
      <c r="F180" s="1110">
        <v>0</v>
      </c>
      <c r="G180" s="1110">
        <v>0</v>
      </c>
      <c r="H180" s="1094"/>
      <c r="I180" s="1094"/>
      <c r="J180" s="1094"/>
      <c r="K180" s="1094"/>
    </row>
    <row r="181" spans="1:11" ht="14.1" customHeight="1" x14ac:dyDescent="0.25">
      <c r="A181" s="1094"/>
      <c r="B181" s="1094"/>
      <c r="C181" s="1109" t="s">
        <v>1060</v>
      </c>
      <c r="D181" s="1110">
        <v>0</v>
      </c>
      <c r="E181" s="1110">
        <v>0</v>
      </c>
      <c r="F181" s="1110">
        <v>0</v>
      </c>
      <c r="G181" s="1110">
        <v>0</v>
      </c>
      <c r="H181" s="1094"/>
      <c r="I181" s="1094"/>
      <c r="J181" s="1094"/>
      <c r="K181" s="1094"/>
    </row>
    <row r="182" spans="1:11" ht="14.1" customHeight="1" x14ac:dyDescent="0.25">
      <c r="A182" s="1094"/>
      <c r="B182" s="1094"/>
      <c r="C182" s="1109" t="s">
        <v>1061</v>
      </c>
      <c r="D182" s="1110">
        <v>0</v>
      </c>
      <c r="E182" s="1110">
        <v>0</v>
      </c>
      <c r="F182" s="1110">
        <v>500000</v>
      </c>
      <c r="G182" s="1110">
        <v>500000</v>
      </c>
      <c r="H182" s="1094"/>
      <c r="I182" s="1094"/>
      <c r="J182" s="1094"/>
      <c r="K182" s="1094"/>
    </row>
    <row r="183" spans="1:11" ht="14.1" customHeight="1" x14ac:dyDescent="0.25">
      <c r="A183" s="1094"/>
      <c r="B183" s="1094"/>
      <c r="C183" s="1109" t="s">
        <v>1048</v>
      </c>
      <c r="D183" s="1110">
        <v>0</v>
      </c>
      <c r="E183" s="1110">
        <v>0</v>
      </c>
      <c r="F183" s="1110">
        <v>500000</v>
      </c>
      <c r="G183" s="1110">
        <v>500000</v>
      </c>
      <c r="H183" s="1094"/>
      <c r="I183" s="1094"/>
      <c r="J183" s="1094"/>
      <c r="K183" s="1094"/>
    </row>
    <row r="184" spans="1:11" ht="14.1" customHeight="1" x14ac:dyDescent="0.25">
      <c r="A184" s="1094"/>
      <c r="B184" s="1094"/>
      <c r="C184" s="1109" t="s">
        <v>1057</v>
      </c>
      <c r="D184" s="1110">
        <v>0</v>
      </c>
      <c r="E184" s="1110">
        <v>0</v>
      </c>
      <c r="F184" s="1110">
        <v>0</v>
      </c>
      <c r="G184" s="1110">
        <v>0</v>
      </c>
      <c r="H184" s="1094"/>
      <c r="I184" s="1094"/>
      <c r="J184" s="1094"/>
      <c r="K184" s="1094"/>
    </row>
    <row r="185" spans="1:11" ht="14.1" customHeight="1" x14ac:dyDescent="0.25">
      <c r="A185" s="1094"/>
      <c r="B185" s="1094"/>
      <c r="C185" s="1109" t="s">
        <v>1058</v>
      </c>
      <c r="D185" s="1110">
        <v>0</v>
      </c>
      <c r="E185" s="1110">
        <v>0</v>
      </c>
      <c r="F185" s="1110">
        <v>0</v>
      </c>
      <c r="G185" s="1110">
        <v>0</v>
      </c>
      <c r="H185" s="1094"/>
      <c r="I185" s="1094"/>
      <c r="J185" s="1094"/>
      <c r="K185" s="1094"/>
    </row>
    <row r="186" spans="1:11" ht="14.1" customHeight="1" x14ac:dyDescent="0.25">
      <c r="A186" s="1094"/>
      <c r="B186" s="1094"/>
      <c r="C186" s="1109" t="s">
        <v>1059</v>
      </c>
      <c r="D186" s="1110">
        <v>0</v>
      </c>
      <c r="E186" s="1110">
        <v>0</v>
      </c>
      <c r="F186" s="1110">
        <v>0</v>
      </c>
      <c r="G186" s="1110">
        <v>0</v>
      </c>
      <c r="H186" s="1094"/>
      <c r="I186" s="1094"/>
      <c r="J186" s="1094"/>
      <c r="K186" s="1094"/>
    </row>
    <row r="187" spans="1:11" ht="14.1" customHeight="1" x14ac:dyDescent="0.25">
      <c r="A187" s="1094"/>
      <c r="B187" s="1094"/>
      <c r="C187" s="1109" t="s">
        <v>1060</v>
      </c>
      <c r="D187" s="1110">
        <v>0</v>
      </c>
      <c r="E187" s="1110">
        <v>0</v>
      </c>
      <c r="F187" s="1110">
        <v>0</v>
      </c>
      <c r="G187" s="1110">
        <v>0</v>
      </c>
      <c r="H187" s="1094"/>
      <c r="I187" s="1094"/>
      <c r="J187" s="1094"/>
      <c r="K187" s="1094"/>
    </row>
    <row r="188" spans="1:11" ht="14.1" customHeight="1" x14ac:dyDescent="0.25">
      <c r="A188" s="1094"/>
      <c r="B188" s="1094"/>
      <c r="C188" s="1109" t="s">
        <v>1062</v>
      </c>
      <c r="D188" s="1110">
        <v>0</v>
      </c>
      <c r="E188" s="1110">
        <v>0</v>
      </c>
      <c r="F188" s="1110">
        <v>0</v>
      </c>
      <c r="G188" s="1110">
        <v>0</v>
      </c>
      <c r="H188" s="1094"/>
      <c r="I188" s="1094"/>
      <c r="J188" s="1094"/>
      <c r="K188" s="1094"/>
    </row>
    <row r="189" spans="1:11" ht="14.1" customHeight="1" x14ac:dyDescent="0.25">
      <c r="A189" s="1094"/>
      <c r="B189" s="1094"/>
      <c r="C189" s="1109" t="s">
        <v>1048</v>
      </c>
      <c r="D189" s="1110">
        <v>0</v>
      </c>
      <c r="E189" s="1110">
        <v>0</v>
      </c>
      <c r="F189" s="1110">
        <v>0</v>
      </c>
      <c r="G189" s="1110">
        <v>0</v>
      </c>
      <c r="H189" s="1094"/>
      <c r="I189" s="1094"/>
      <c r="J189" s="1094"/>
      <c r="K189" s="1094"/>
    </row>
    <row r="190" spans="1:11" ht="14.1" customHeight="1" x14ac:dyDescent="0.25">
      <c r="A190" s="1094"/>
      <c r="B190" s="1094"/>
      <c r="C190" s="1109" t="s">
        <v>1057</v>
      </c>
      <c r="D190" s="1110">
        <v>0</v>
      </c>
      <c r="E190" s="1110">
        <v>0</v>
      </c>
      <c r="F190" s="1110">
        <v>0</v>
      </c>
      <c r="G190" s="1110">
        <v>0</v>
      </c>
      <c r="H190" s="1094"/>
      <c r="I190" s="1094"/>
      <c r="J190" s="1094"/>
      <c r="K190" s="1094"/>
    </row>
    <row r="191" spans="1:11" ht="14.1" customHeight="1" x14ac:dyDescent="0.25">
      <c r="A191" s="1094"/>
      <c r="B191" s="1094"/>
      <c r="C191" s="1109" t="s">
        <v>1058</v>
      </c>
      <c r="D191" s="1110">
        <v>0</v>
      </c>
      <c r="E191" s="1110">
        <v>0</v>
      </c>
      <c r="F191" s="1110">
        <v>0</v>
      </c>
      <c r="G191" s="1110">
        <v>0</v>
      </c>
      <c r="H191" s="1094"/>
      <c r="I191" s="1094"/>
      <c r="J191" s="1094"/>
      <c r="K191" s="1094"/>
    </row>
    <row r="192" spans="1:11" ht="14.1" customHeight="1" x14ac:dyDescent="0.25">
      <c r="A192" s="1094"/>
      <c r="B192" s="1094"/>
      <c r="C192" s="1109" t="s">
        <v>1059</v>
      </c>
      <c r="D192" s="1110">
        <v>0</v>
      </c>
      <c r="E192" s="1110">
        <v>0</v>
      </c>
      <c r="F192" s="1110">
        <v>0</v>
      </c>
      <c r="G192" s="1110">
        <v>0</v>
      </c>
      <c r="H192" s="1094"/>
      <c r="I192" s="1094"/>
      <c r="J192" s="1094"/>
      <c r="K192" s="1094"/>
    </row>
    <row r="193" spans="1:11" ht="14.1" customHeight="1" x14ac:dyDescent="0.25">
      <c r="A193" s="1094"/>
      <c r="B193" s="1094"/>
      <c r="C193" s="1109" t="s">
        <v>1060</v>
      </c>
      <c r="D193" s="1110">
        <v>0</v>
      </c>
      <c r="E193" s="1110">
        <v>0</v>
      </c>
      <c r="F193" s="1110">
        <v>0</v>
      </c>
      <c r="G193" s="1110">
        <v>0</v>
      </c>
      <c r="H193" s="1094"/>
      <c r="I193" s="1094"/>
      <c r="J193" s="1094"/>
      <c r="K193" s="1094"/>
    </row>
    <row r="194" spans="1:11" ht="14.1" customHeight="1" x14ac:dyDescent="0.25">
      <c r="A194" s="1094"/>
      <c r="B194" s="1094"/>
      <c r="C194" s="1109" t="s">
        <v>1063</v>
      </c>
      <c r="D194" s="1110">
        <v>0</v>
      </c>
      <c r="E194" s="1110">
        <v>0</v>
      </c>
      <c r="F194" s="1110">
        <v>0</v>
      </c>
      <c r="G194" s="1110">
        <v>0</v>
      </c>
      <c r="H194" s="1094"/>
      <c r="I194" s="1094"/>
      <c r="J194" s="1094"/>
      <c r="K194" s="1094"/>
    </row>
    <row r="195" spans="1:11" ht="14.1" customHeight="1" x14ac:dyDescent="0.25">
      <c r="A195" s="1094"/>
      <c r="B195" s="1094"/>
      <c r="C195" s="1109" t="s">
        <v>1064</v>
      </c>
      <c r="D195" s="1110">
        <v>0</v>
      </c>
      <c r="E195" s="1110">
        <v>0</v>
      </c>
      <c r="F195" s="1110">
        <v>0</v>
      </c>
      <c r="G195" s="1110">
        <v>0</v>
      </c>
      <c r="H195" s="1094"/>
      <c r="I195" s="1094"/>
      <c r="J195" s="1094"/>
      <c r="K195" s="1094"/>
    </row>
    <row r="196" spans="1:11" ht="14.1" customHeight="1" x14ac:dyDescent="0.25">
      <c r="A196" s="1094"/>
      <c r="B196" s="1094"/>
      <c r="C196" s="1111" t="s">
        <v>572</v>
      </c>
      <c r="D196" s="1110">
        <v>0</v>
      </c>
      <c r="E196" s="1110">
        <v>0</v>
      </c>
      <c r="F196" s="1110">
        <v>500000</v>
      </c>
      <c r="G196" s="1110">
        <v>500000</v>
      </c>
      <c r="H196" s="1094"/>
      <c r="I196" s="1094"/>
      <c r="J196" s="1094"/>
      <c r="K196" s="1094"/>
    </row>
    <row r="197" spans="1:11" ht="32.25" customHeight="1" x14ac:dyDescent="0.25">
      <c r="A197" s="1094"/>
      <c r="B197" s="1094"/>
      <c r="C197" s="1096" t="s">
        <v>646</v>
      </c>
      <c r="D197" s="1236" t="s">
        <v>1084</v>
      </c>
      <c r="E197" s="1237"/>
      <c r="F197" s="1237"/>
      <c r="G197" s="1237"/>
      <c r="H197" s="1094"/>
      <c r="I197" s="1094"/>
      <c r="J197" s="1094"/>
      <c r="K197" s="1094"/>
    </row>
    <row r="198" spans="1:11" x14ac:dyDescent="0.25">
      <c r="A198" s="1094"/>
      <c r="B198" s="1094"/>
      <c r="C198" s="1097" t="s">
        <v>1005</v>
      </c>
      <c r="D198" s="1098">
        <v>2024</v>
      </c>
      <c r="E198" s="1098">
        <v>2025</v>
      </c>
      <c r="F198" s="1098">
        <v>2026</v>
      </c>
      <c r="G198" s="1098">
        <v>2027</v>
      </c>
      <c r="H198" s="1094"/>
      <c r="I198" s="1094"/>
      <c r="J198" s="1094"/>
      <c r="K198" s="1094"/>
    </row>
    <row r="199" spans="1:11" ht="14.1" customHeight="1" x14ac:dyDescent="0.25">
      <c r="A199" s="1094"/>
      <c r="B199" s="1094"/>
      <c r="C199" s="1099"/>
      <c r="D199" s="1100" t="s">
        <v>13</v>
      </c>
      <c r="E199" s="1100" t="s">
        <v>14</v>
      </c>
      <c r="F199" s="1100" t="s">
        <v>14</v>
      </c>
      <c r="G199" s="1100" t="s">
        <v>14</v>
      </c>
      <c r="H199" s="1094"/>
      <c r="I199" s="1094"/>
      <c r="J199" s="1094"/>
      <c r="K199" s="1094"/>
    </row>
    <row r="200" spans="1:11" ht="30.95" customHeight="1" x14ac:dyDescent="0.25">
      <c r="A200" s="1094"/>
      <c r="B200" s="1094"/>
      <c r="C200" s="1097" t="s">
        <v>1085</v>
      </c>
      <c r="D200" s="1101" t="s">
        <v>998</v>
      </c>
      <c r="E200" s="1101" t="s">
        <v>999</v>
      </c>
      <c r="F200" s="1101" t="s">
        <v>999</v>
      </c>
      <c r="G200" s="1101" t="s">
        <v>1003</v>
      </c>
      <c r="H200" s="1094"/>
      <c r="I200" s="1094"/>
      <c r="J200" s="1094"/>
      <c r="K200" s="1094"/>
    </row>
    <row r="201" spans="1:11" ht="30.95" customHeight="1" x14ac:dyDescent="0.25">
      <c r="A201" s="1094"/>
      <c r="B201" s="1094"/>
      <c r="C201" s="1097" t="s">
        <v>1086</v>
      </c>
      <c r="D201" s="1101" t="s">
        <v>996</v>
      </c>
      <c r="E201" s="1101" t="s">
        <v>997</v>
      </c>
      <c r="F201" s="1101" t="s">
        <v>998</v>
      </c>
      <c r="G201" s="1101" t="s">
        <v>999</v>
      </c>
      <c r="H201" s="1094"/>
      <c r="I201" s="1094"/>
      <c r="J201" s="1094"/>
      <c r="K201" s="1094"/>
    </row>
    <row r="202" spans="1:11" ht="51.95" customHeight="1" x14ac:dyDescent="0.25">
      <c r="A202" s="1094"/>
      <c r="B202" s="1094"/>
      <c r="C202" s="1097" t="s">
        <v>1087</v>
      </c>
      <c r="D202" s="1101" t="s">
        <v>1088</v>
      </c>
      <c r="E202" s="1101" t="s">
        <v>1089</v>
      </c>
      <c r="F202" s="1101" t="s">
        <v>1090</v>
      </c>
      <c r="G202" s="1101" t="s">
        <v>1090</v>
      </c>
      <c r="H202" s="1094"/>
      <c r="I202" s="1094"/>
      <c r="J202" s="1094"/>
      <c r="K202" s="1094"/>
    </row>
    <row r="203" spans="1:11" ht="30.95" customHeight="1" x14ac:dyDescent="0.25">
      <c r="A203" s="1094"/>
      <c r="B203" s="1094"/>
      <c r="C203" s="1097" t="s">
        <v>1091</v>
      </c>
      <c r="D203" s="1101" t="s">
        <v>1092</v>
      </c>
      <c r="E203" s="1101" t="s">
        <v>1093</v>
      </c>
      <c r="F203" s="1101" t="s">
        <v>1094</v>
      </c>
      <c r="G203" s="1101" t="s">
        <v>1094</v>
      </c>
      <c r="H203" s="1094"/>
      <c r="I203" s="1094"/>
      <c r="J203" s="1094"/>
      <c r="K203" s="1094"/>
    </row>
    <row r="204" spans="1:11" ht="14.1" customHeight="1" x14ac:dyDescent="0.25">
      <c r="A204" s="1094"/>
      <c r="B204" s="1094"/>
      <c r="C204" s="1234" t="s">
        <v>1019</v>
      </c>
      <c r="D204" s="1235"/>
      <c r="E204" s="1235"/>
      <c r="F204" s="1235"/>
      <c r="G204" s="1235"/>
      <c r="H204" s="1094"/>
      <c r="I204" s="1094"/>
      <c r="J204" s="1094"/>
      <c r="K204" s="1094"/>
    </row>
    <row r="205" spans="1:11" ht="14.1" customHeight="1" x14ac:dyDescent="0.25">
      <c r="A205" s="1094"/>
      <c r="B205" s="1094"/>
      <c r="C205" s="1102" t="s">
        <v>1020</v>
      </c>
      <c r="D205" s="1234" t="s">
        <v>1021</v>
      </c>
      <c r="E205" s="1235"/>
      <c r="F205" s="1235"/>
      <c r="G205" s="1235"/>
      <c r="H205" s="1094"/>
      <c r="I205" s="1094"/>
      <c r="J205" s="1094"/>
      <c r="K205" s="1094"/>
    </row>
    <row r="206" spans="1:11" ht="14.1" customHeight="1" x14ac:dyDescent="0.25">
      <c r="A206" s="1094"/>
      <c r="B206" s="1094"/>
      <c r="C206" s="1103" t="s">
        <v>1022</v>
      </c>
      <c r="D206" s="1232" t="s">
        <v>1095</v>
      </c>
      <c r="E206" s="1233"/>
      <c r="F206" s="1233"/>
      <c r="G206" s="1233"/>
      <c r="H206" s="1094"/>
      <c r="I206" s="1094"/>
      <c r="J206" s="1094"/>
      <c r="K206" s="1094"/>
    </row>
    <row r="207" spans="1:11" ht="14.1" customHeight="1" x14ac:dyDescent="0.25">
      <c r="A207" s="1094"/>
      <c r="B207" s="1094"/>
      <c r="C207" s="1104" t="s">
        <v>1024</v>
      </c>
      <c r="D207" s="1230" t="s">
        <v>1096</v>
      </c>
      <c r="E207" s="1231"/>
      <c r="F207" s="1231"/>
      <c r="G207" s="1231"/>
      <c r="H207" s="1094"/>
      <c r="I207" s="1094"/>
      <c r="J207" s="1094"/>
      <c r="K207" s="1094"/>
    </row>
    <row r="208" spans="1:11" ht="14.1" customHeight="1" x14ac:dyDescent="0.25">
      <c r="A208" s="1094"/>
      <c r="B208" s="1094"/>
      <c r="C208" s="1104" t="s">
        <v>31</v>
      </c>
      <c r="D208" s="1230" t="s">
        <v>1097</v>
      </c>
      <c r="E208" s="1231"/>
      <c r="F208" s="1231"/>
      <c r="G208" s="1231"/>
      <c r="H208" s="1094"/>
      <c r="I208" s="1094"/>
      <c r="J208" s="1094"/>
      <c r="K208" s="1094"/>
    </row>
    <row r="209" spans="1:11" ht="15" customHeight="1" x14ac:dyDescent="0.25">
      <c r="A209" s="1094"/>
      <c r="B209" s="1094"/>
      <c r="C209" s="1105"/>
      <c r="D209" s="1106">
        <v>2024</v>
      </c>
      <c r="E209" s="1106">
        <v>2025</v>
      </c>
      <c r="F209" s="1106">
        <v>2026</v>
      </c>
      <c r="G209" s="1106">
        <v>2027</v>
      </c>
      <c r="H209" s="1094"/>
      <c r="I209" s="1094"/>
      <c r="J209" s="1094"/>
      <c r="K209" s="1094"/>
    </row>
    <row r="210" spans="1:11" ht="15" customHeight="1" x14ac:dyDescent="0.25">
      <c r="A210" s="1094"/>
      <c r="B210" s="1094"/>
      <c r="C210" s="1107"/>
      <c r="D210" s="1108" t="s">
        <v>13</v>
      </c>
      <c r="E210" s="1108" t="s">
        <v>14</v>
      </c>
      <c r="F210" s="1108" t="s">
        <v>14</v>
      </c>
      <c r="G210" s="1108" t="s">
        <v>14</v>
      </c>
      <c r="H210" s="1094"/>
      <c r="I210" s="1094"/>
      <c r="J210" s="1094"/>
      <c r="K210" s="1094"/>
    </row>
    <row r="211" spans="1:11" ht="14.1" customHeight="1" x14ac:dyDescent="0.25">
      <c r="A211" s="1094"/>
      <c r="B211" s="1094"/>
      <c r="C211" s="1097" t="s">
        <v>33</v>
      </c>
      <c r="D211" s="1101" t="s">
        <v>1098</v>
      </c>
      <c r="E211" s="1101" t="s">
        <v>1099</v>
      </c>
      <c r="F211" s="1101" t="s">
        <v>1099</v>
      </c>
      <c r="G211" s="1101" t="s">
        <v>1099</v>
      </c>
      <c r="H211" s="1094"/>
      <c r="I211" s="1094"/>
      <c r="J211" s="1094"/>
      <c r="K211" s="1094"/>
    </row>
    <row r="212" spans="1:11" ht="14.1" customHeight="1" x14ac:dyDescent="0.25">
      <c r="A212" s="1094"/>
      <c r="B212" s="1094"/>
      <c r="C212" s="1097" t="s">
        <v>1029</v>
      </c>
      <c r="D212" s="1101" t="s">
        <v>1100</v>
      </c>
      <c r="E212" s="1101" t="s">
        <v>1101</v>
      </c>
      <c r="F212" s="1101" t="s">
        <v>1102</v>
      </c>
      <c r="G212" s="1101" t="s">
        <v>1103</v>
      </c>
      <c r="H212" s="1094"/>
      <c r="I212" s="1094"/>
      <c r="J212" s="1094"/>
      <c r="K212" s="1094"/>
    </row>
    <row r="213" spans="1:11" ht="14.1" customHeight="1" x14ac:dyDescent="0.25">
      <c r="A213" s="1094"/>
      <c r="B213" s="1094"/>
      <c r="C213" s="1097" t="s">
        <v>1032</v>
      </c>
      <c r="D213" s="1101" t="s">
        <v>1104</v>
      </c>
      <c r="E213" s="1101" t="s">
        <v>1105</v>
      </c>
      <c r="F213" s="1101" t="s">
        <v>1106</v>
      </c>
      <c r="G213" s="1101" t="s">
        <v>1107</v>
      </c>
      <c r="H213" s="1094"/>
      <c r="I213" s="1094"/>
      <c r="J213" s="1094"/>
      <c r="K213" s="1094"/>
    </row>
    <row r="214" spans="1:11" ht="14.1" customHeight="1" x14ac:dyDescent="0.25">
      <c r="A214" s="1094"/>
      <c r="B214" s="1094"/>
      <c r="C214" s="1097" t="s">
        <v>1037</v>
      </c>
      <c r="D214" s="1101" t="s">
        <v>1038</v>
      </c>
      <c r="E214" s="1101" t="s">
        <v>1108</v>
      </c>
      <c r="F214" s="1101" t="s">
        <v>1039</v>
      </c>
      <c r="G214" s="1101" t="s">
        <v>1039</v>
      </c>
      <c r="H214" s="1094"/>
      <c r="I214" s="1094"/>
      <c r="J214" s="1094"/>
      <c r="K214" s="1094"/>
    </row>
    <row r="215" spans="1:11" ht="14.1" customHeight="1" x14ac:dyDescent="0.25">
      <c r="A215" s="1094"/>
      <c r="B215" s="1094"/>
      <c r="C215" s="1097" t="s">
        <v>1042</v>
      </c>
      <c r="D215" s="1101" t="s">
        <v>1038</v>
      </c>
      <c r="E215" s="1101" t="s">
        <v>1109</v>
      </c>
      <c r="F215" s="1101" t="s">
        <v>1110</v>
      </c>
      <c r="G215" s="1101" t="s">
        <v>1111</v>
      </c>
      <c r="H215" s="1094"/>
      <c r="I215" s="1094"/>
      <c r="J215" s="1094"/>
      <c r="K215" s="1094"/>
    </row>
    <row r="216" spans="1:11" ht="14.1" customHeight="1" x14ac:dyDescent="0.25">
      <c r="A216" s="1094"/>
      <c r="B216" s="1094"/>
      <c r="C216" s="1097" t="s">
        <v>39</v>
      </c>
      <c r="D216" s="1101" t="s">
        <v>1038</v>
      </c>
      <c r="E216" s="1101" t="s">
        <v>1112</v>
      </c>
      <c r="F216" s="1101" t="s">
        <v>1110</v>
      </c>
      <c r="G216" s="1101" t="s">
        <v>1111</v>
      </c>
      <c r="H216" s="1094"/>
      <c r="I216" s="1094"/>
      <c r="J216" s="1094"/>
      <c r="K216" s="1094"/>
    </row>
    <row r="217" spans="1:11" ht="14.1" customHeight="1" x14ac:dyDescent="0.25">
      <c r="A217" s="1094"/>
      <c r="B217" s="1094"/>
      <c r="C217" s="1228" t="s">
        <v>1046</v>
      </c>
      <c r="D217" s="1229"/>
      <c r="E217" s="1229"/>
      <c r="F217" s="1229"/>
      <c r="G217" s="1229"/>
      <c r="H217" s="1094"/>
      <c r="I217" s="1094"/>
      <c r="J217" s="1094"/>
      <c r="K217" s="1094"/>
    </row>
    <row r="218" spans="1:11" ht="14.1" customHeight="1" x14ac:dyDescent="0.25">
      <c r="A218" s="1094"/>
      <c r="B218" s="1094"/>
      <c r="C218" s="1105"/>
      <c r="D218" s="1106">
        <v>2024</v>
      </c>
      <c r="E218" s="1106">
        <v>2025</v>
      </c>
      <c r="F218" s="1106">
        <v>2026</v>
      </c>
      <c r="G218" s="1106">
        <v>2027</v>
      </c>
      <c r="H218" s="1094"/>
      <c r="I218" s="1094"/>
      <c r="J218" s="1094"/>
      <c r="K218" s="1094"/>
    </row>
    <row r="219" spans="1:11" ht="14.1" customHeight="1" x14ac:dyDescent="0.25">
      <c r="A219" s="1094"/>
      <c r="B219" s="1094"/>
      <c r="C219" s="1107"/>
      <c r="D219" s="1108" t="s">
        <v>13</v>
      </c>
      <c r="E219" s="1108" t="s">
        <v>14</v>
      </c>
      <c r="F219" s="1108" t="s">
        <v>14</v>
      </c>
      <c r="G219" s="1108" t="s">
        <v>14</v>
      </c>
      <c r="H219" s="1094"/>
      <c r="I219" s="1094"/>
      <c r="J219" s="1094"/>
      <c r="K219" s="1094"/>
    </row>
    <row r="220" spans="1:11" ht="14.1" customHeight="1" x14ac:dyDescent="0.25">
      <c r="A220" s="1094"/>
      <c r="B220" s="1094"/>
      <c r="C220" s="1109" t="s">
        <v>1047</v>
      </c>
      <c r="D220" s="1110">
        <v>0</v>
      </c>
      <c r="E220" s="1110">
        <v>0</v>
      </c>
      <c r="F220" s="1110">
        <v>0</v>
      </c>
      <c r="G220" s="1110">
        <v>0</v>
      </c>
      <c r="H220" s="1094"/>
      <c r="I220" s="1094"/>
      <c r="J220" s="1094"/>
      <c r="K220" s="1094"/>
    </row>
    <row r="221" spans="1:11" ht="14.1" customHeight="1" x14ac:dyDescent="0.25">
      <c r="A221" s="1094"/>
      <c r="B221" s="1094"/>
      <c r="C221" s="1109" t="s">
        <v>1048</v>
      </c>
      <c r="D221" s="1110">
        <v>0</v>
      </c>
      <c r="E221" s="1110">
        <v>0</v>
      </c>
      <c r="F221" s="1110">
        <v>0</v>
      </c>
      <c r="G221" s="1110">
        <v>0</v>
      </c>
      <c r="H221" s="1094"/>
      <c r="I221" s="1094"/>
      <c r="J221" s="1094"/>
      <c r="K221" s="1094"/>
    </row>
    <row r="222" spans="1:11" ht="14.1" customHeight="1" x14ac:dyDescent="0.25">
      <c r="A222" s="1094"/>
      <c r="B222" s="1094"/>
      <c r="C222" s="1109" t="s">
        <v>1049</v>
      </c>
      <c r="D222" s="1110">
        <v>0</v>
      </c>
      <c r="E222" s="1110">
        <v>0</v>
      </c>
      <c r="F222" s="1110">
        <v>0</v>
      </c>
      <c r="G222" s="1110">
        <v>0</v>
      </c>
      <c r="H222" s="1094"/>
      <c r="I222" s="1094"/>
      <c r="J222" s="1094"/>
      <c r="K222" s="1094"/>
    </row>
    <row r="223" spans="1:11" ht="14.1" customHeight="1" x14ac:dyDescent="0.25">
      <c r="A223" s="1094"/>
      <c r="B223" s="1094"/>
      <c r="C223" s="1109" t="s">
        <v>1050</v>
      </c>
      <c r="D223" s="1110">
        <v>0</v>
      </c>
      <c r="E223" s="1110">
        <v>0</v>
      </c>
      <c r="F223" s="1110">
        <v>0</v>
      </c>
      <c r="G223" s="1110">
        <v>0</v>
      </c>
      <c r="H223" s="1094"/>
      <c r="I223" s="1094"/>
      <c r="J223" s="1094"/>
      <c r="K223" s="1094"/>
    </row>
    <row r="224" spans="1:11" ht="14.1" customHeight="1" x14ac:dyDescent="0.25">
      <c r="A224" s="1094"/>
      <c r="B224" s="1094"/>
      <c r="C224" s="1109" t="s">
        <v>1048</v>
      </c>
      <c r="D224" s="1110">
        <v>0</v>
      </c>
      <c r="E224" s="1110">
        <v>0</v>
      </c>
      <c r="F224" s="1110">
        <v>0</v>
      </c>
      <c r="G224" s="1110">
        <v>0</v>
      </c>
      <c r="H224" s="1094"/>
      <c r="I224" s="1094"/>
      <c r="J224" s="1094"/>
      <c r="K224" s="1094"/>
    </row>
    <row r="225" spans="1:11" ht="14.1" customHeight="1" x14ac:dyDescent="0.25">
      <c r="A225" s="1094"/>
      <c r="B225" s="1094"/>
      <c r="C225" s="1109" t="s">
        <v>1049</v>
      </c>
      <c r="D225" s="1110">
        <v>0</v>
      </c>
      <c r="E225" s="1110">
        <v>0</v>
      </c>
      <c r="F225" s="1110">
        <v>0</v>
      </c>
      <c r="G225" s="1110">
        <v>0</v>
      </c>
      <c r="H225" s="1094"/>
      <c r="I225" s="1094"/>
      <c r="J225" s="1094"/>
      <c r="K225" s="1094"/>
    </row>
    <row r="226" spans="1:11" ht="14.1" customHeight="1" x14ac:dyDescent="0.25">
      <c r="A226" s="1094"/>
      <c r="B226" s="1094"/>
      <c r="C226" s="1109" t="s">
        <v>1051</v>
      </c>
      <c r="D226" s="1110">
        <v>0</v>
      </c>
      <c r="E226" s="1110">
        <v>157100000</v>
      </c>
      <c r="F226" s="1110">
        <v>147100000</v>
      </c>
      <c r="G226" s="1110">
        <v>147074000</v>
      </c>
      <c r="H226" s="1094"/>
      <c r="I226" s="1094"/>
      <c r="J226" s="1094"/>
      <c r="K226" s="1094"/>
    </row>
    <row r="227" spans="1:11" ht="14.1" customHeight="1" x14ac:dyDescent="0.25">
      <c r="A227" s="1094"/>
      <c r="B227" s="1094"/>
      <c r="C227" s="1109" t="s">
        <v>1048</v>
      </c>
      <c r="D227" s="1110">
        <v>0</v>
      </c>
      <c r="E227" s="1110">
        <v>157100000</v>
      </c>
      <c r="F227" s="1110">
        <v>147100000</v>
      </c>
      <c r="G227" s="1110">
        <v>147074000</v>
      </c>
      <c r="H227" s="1094"/>
      <c r="I227" s="1094"/>
      <c r="J227" s="1094"/>
      <c r="K227" s="1094"/>
    </row>
    <row r="228" spans="1:11" ht="14.1" customHeight="1" x14ac:dyDescent="0.25">
      <c r="A228" s="1094"/>
      <c r="B228" s="1094"/>
      <c r="C228" s="1109" t="s">
        <v>1049</v>
      </c>
      <c r="D228" s="1110">
        <v>0</v>
      </c>
      <c r="E228" s="1110">
        <v>0</v>
      </c>
      <c r="F228" s="1110">
        <v>0</v>
      </c>
      <c r="G228" s="1110">
        <v>0</v>
      </c>
      <c r="H228" s="1094"/>
      <c r="I228" s="1094"/>
      <c r="J228" s="1094"/>
      <c r="K228" s="1094"/>
    </row>
    <row r="229" spans="1:11" ht="14.1" customHeight="1" x14ac:dyDescent="0.25">
      <c r="A229" s="1094"/>
      <c r="B229" s="1094"/>
      <c r="C229" s="1109" t="s">
        <v>1052</v>
      </c>
      <c r="D229" s="1110">
        <v>0</v>
      </c>
      <c r="E229" s="1110">
        <v>0</v>
      </c>
      <c r="F229" s="1110">
        <v>0</v>
      </c>
      <c r="G229" s="1110">
        <v>0</v>
      </c>
      <c r="H229" s="1094"/>
      <c r="I229" s="1094"/>
      <c r="J229" s="1094"/>
      <c r="K229" s="1094"/>
    </row>
    <row r="230" spans="1:11" ht="14.1" customHeight="1" x14ac:dyDescent="0.25">
      <c r="A230" s="1094"/>
      <c r="B230" s="1094"/>
      <c r="C230" s="1109" t="s">
        <v>1048</v>
      </c>
      <c r="D230" s="1110">
        <v>0</v>
      </c>
      <c r="E230" s="1110">
        <v>0</v>
      </c>
      <c r="F230" s="1110">
        <v>0</v>
      </c>
      <c r="G230" s="1110">
        <v>0</v>
      </c>
      <c r="H230" s="1094"/>
      <c r="I230" s="1094"/>
      <c r="J230" s="1094"/>
      <c r="K230" s="1094"/>
    </row>
    <row r="231" spans="1:11" ht="14.1" customHeight="1" x14ac:dyDescent="0.25">
      <c r="A231" s="1094"/>
      <c r="B231" s="1094"/>
      <c r="C231" s="1109" t="s">
        <v>1049</v>
      </c>
      <c r="D231" s="1110">
        <v>0</v>
      </c>
      <c r="E231" s="1110">
        <v>0</v>
      </c>
      <c r="F231" s="1110">
        <v>0</v>
      </c>
      <c r="G231" s="1110">
        <v>0</v>
      </c>
      <c r="H231" s="1094"/>
      <c r="I231" s="1094"/>
      <c r="J231" s="1094"/>
      <c r="K231" s="1094"/>
    </row>
    <row r="232" spans="1:11" ht="14.1" customHeight="1" x14ac:dyDescent="0.25">
      <c r="A232" s="1094"/>
      <c r="B232" s="1094"/>
      <c r="C232" s="1109" t="s">
        <v>1053</v>
      </c>
      <c r="D232" s="1110">
        <v>0</v>
      </c>
      <c r="E232" s="1110">
        <v>0</v>
      </c>
      <c r="F232" s="1110">
        <v>0</v>
      </c>
      <c r="G232" s="1110">
        <v>0</v>
      </c>
      <c r="H232" s="1094"/>
      <c r="I232" s="1094"/>
      <c r="J232" s="1094"/>
      <c r="K232" s="1094"/>
    </row>
    <row r="233" spans="1:11" ht="14.1" customHeight="1" x14ac:dyDescent="0.25">
      <c r="A233" s="1094"/>
      <c r="B233" s="1094"/>
      <c r="C233" s="1109" t="s">
        <v>1048</v>
      </c>
      <c r="D233" s="1110">
        <v>0</v>
      </c>
      <c r="E233" s="1110">
        <v>0</v>
      </c>
      <c r="F233" s="1110">
        <v>0</v>
      </c>
      <c r="G233" s="1110">
        <v>0</v>
      </c>
      <c r="H233" s="1094"/>
      <c r="I233" s="1094"/>
      <c r="J233" s="1094"/>
      <c r="K233" s="1094"/>
    </row>
    <row r="234" spans="1:11" ht="14.1" customHeight="1" x14ac:dyDescent="0.25">
      <c r="A234" s="1094"/>
      <c r="B234" s="1094"/>
      <c r="C234" s="1109" t="s">
        <v>1049</v>
      </c>
      <c r="D234" s="1110">
        <v>0</v>
      </c>
      <c r="E234" s="1110">
        <v>0</v>
      </c>
      <c r="F234" s="1110">
        <v>0</v>
      </c>
      <c r="G234" s="1110">
        <v>0</v>
      </c>
      <c r="H234" s="1094"/>
      <c r="I234" s="1094"/>
      <c r="J234" s="1094"/>
      <c r="K234" s="1094"/>
    </row>
    <row r="235" spans="1:11" ht="14.1" customHeight="1" x14ac:dyDescent="0.25">
      <c r="A235" s="1094"/>
      <c r="B235" s="1094"/>
      <c r="C235" s="1109" t="s">
        <v>1054</v>
      </c>
      <c r="D235" s="1110">
        <v>0</v>
      </c>
      <c r="E235" s="1110">
        <v>0</v>
      </c>
      <c r="F235" s="1110">
        <v>0</v>
      </c>
      <c r="G235" s="1110">
        <v>0</v>
      </c>
      <c r="H235" s="1094"/>
      <c r="I235" s="1094"/>
      <c r="J235" s="1094"/>
      <c r="K235" s="1094"/>
    </row>
    <row r="236" spans="1:11" ht="14.1" customHeight="1" x14ac:dyDescent="0.25">
      <c r="A236" s="1094"/>
      <c r="B236" s="1094"/>
      <c r="C236" s="1109" t="s">
        <v>1048</v>
      </c>
      <c r="D236" s="1110">
        <v>0</v>
      </c>
      <c r="E236" s="1110">
        <v>0</v>
      </c>
      <c r="F236" s="1110">
        <v>0</v>
      </c>
      <c r="G236" s="1110">
        <v>0</v>
      </c>
      <c r="H236" s="1094"/>
      <c r="I236" s="1094"/>
      <c r="J236" s="1094"/>
      <c r="K236" s="1094"/>
    </row>
    <row r="237" spans="1:11" ht="14.1" customHeight="1" x14ac:dyDescent="0.25">
      <c r="A237" s="1094"/>
      <c r="B237" s="1094"/>
      <c r="C237" s="1109" t="s">
        <v>1049</v>
      </c>
      <c r="D237" s="1110">
        <v>0</v>
      </c>
      <c r="E237" s="1110">
        <v>0</v>
      </c>
      <c r="F237" s="1110">
        <v>0</v>
      </c>
      <c r="G237" s="1110">
        <v>0</v>
      </c>
      <c r="H237" s="1094"/>
      <c r="I237" s="1094"/>
      <c r="J237" s="1094"/>
      <c r="K237" s="1094"/>
    </row>
    <row r="238" spans="1:11" ht="14.1" customHeight="1" x14ac:dyDescent="0.25">
      <c r="A238" s="1094"/>
      <c r="B238" s="1094"/>
      <c r="C238" s="1109" t="s">
        <v>1055</v>
      </c>
      <c r="D238" s="1110">
        <v>0</v>
      </c>
      <c r="E238" s="1110">
        <v>0</v>
      </c>
      <c r="F238" s="1110">
        <v>0</v>
      </c>
      <c r="G238" s="1110">
        <v>0</v>
      </c>
      <c r="H238" s="1094"/>
      <c r="I238" s="1094"/>
      <c r="J238" s="1094"/>
      <c r="K238" s="1094"/>
    </row>
    <row r="239" spans="1:11" ht="14.1" customHeight="1" x14ac:dyDescent="0.25">
      <c r="A239" s="1094"/>
      <c r="B239" s="1094"/>
      <c r="C239" s="1109" t="s">
        <v>1048</v>
      </c>
      <c r="D239" s="1110">
        <v>0</v>
      </c>
      <c r="E239" s="1110">
        <v>0</v>
      </c>
      <c r="F239" s="1110">
        <v>0</v>
      </c>
      <c r="G239" s="1110">
        <v>0</v>
      </c>
      <c r="H239" s="1094"/>
      <c r="I239" s="1094"/>
      <c r="J239" s="1094"/>
      <c r="K239" s="1094"/>
    </row>
    <row r="240" spans="1:11" ht="14.1" customHeight="1" x14ac:dyDescent="0.25">
      <c r="A240" s="1094"/>
      <c r="B240" s="1094"/>
      <c r="C240" s="1109" t="s">
        <v>1049</v>
      </c>
      <c r="D240" s="1110">
        <v>0</v>
      </c>
      <c r="E240" s="1110">
        <v>0</v>
      </c>
      <c r="F240" s="1110">
        <v>0</v>
      </c>
      <c r="G240" s="1110">
        <v>0</v>
      </c>
      <c r="H240" s="1094"/>
      <c r="I240" s="1094"/>
      <c r="J240" s="1094"/>
      <c r="K240" s="1094"/>
    </row>
    <row r="241" spans="1:11" ht="14.1" customHeight="1" x14ac:dyDescent="0.25">
      <c r="A241" s="1094"/>
      <c r="B241" s="1094"/>
      <c r="C241" s="1109" t="s">
        <v>1056</v>
      </c>
      <c r="D241" s="1110">
        <v>0</v>
      </c>
      <c r="E241" s="1110">
        <v>0</v>
      </c>
      <c r="F241" s="1110">
        <v>0</v>
      </c>
      <c r="G241" s="1110">
        <v>0</v>
      </c>
      <c r="H241" s="1094"/>
      <c r="I241" s="1094"/>
      <c r="J241" s="1094"/>
      <c r="K241" s="1094"/>
    </row>
    <row r="242" spans="1:11" ht="14.1" customHeight="1" x14ac:dyDescent="0.25">
      <c r="A242" s="1094"/>
      <c r="B242" s="1094"/>
      <c r="C242" s="1109" t="s">
        <v>1048</v>
      </c>
      <c r="D242" s="1110">
        <v>0</v>
      </c>
      <c r="E242" s="1110">
        <v>0</v>
      </c>
      <c r="F242" s="1110">
        <v>0</v>
      </c>
      <c r="G242" s="1110">
        <v>0</v>
      </c>
      <c r="H242" s="1094"/>
      <c r="I242" s="1094"/>
      <c r="J242" s="1094"/>
      <c r="K242" s="1094"/>
    </row>
    <row r="243" spans="1:11" ht="14.1" customHeight="1" x14ac:dyDescent="0.25">
      <c r="A243" s="1094"/>
      <c r="B243" s="1094"/>
      <c r="C243" s="1109" t="s">
        <v>1057</v>
      </c>
      <c r="D243" s="1110">
        <v>0</v>
      </c>
      <c r="E243" s="1110">
        <v>0</v>
      </c>
      <c r="F243" s="1110">
        <v>0</v>
      </c>
      <c r="G243" s="1110">
        <v>0</v>
      </c>
      <c r="H243" s="1094"/>
      <c r="I243" s="1094"/>
      <c r="J243" s="1094"/>
      <c r="K243" s="1094"/>
    </row>
    <row r="244" spans="1:11" ht="14.1" customHeight="1" x14ac:dyDescent="0.25">
      <c r="A244" s="1094"/>
      <c r="B244" s="1094"/>
      <c r="C244" s="1109" t="s">
        <v>1058</v>
      </c>
      <c r="D244" s="1110">
        <v>0</v>
      </c>
      <c r="E244" s="1110">
        <v>0</v>
      </c>
      <c r="F244" s="1110">
        <v>0</v>
      </c>
      <c r="G244" s="1110">
        <v>0</v>
      </c>
      <c r="H244" s="1094"/>
      <c r="I244" s="1094"/>
      <c r="J244" s="1094"/>
      <c r="K244" s="1094"/>
    </row>
    <row r="245" spans="1:11" ht="14.1" customHeight="1" x14ac:dyDescent="0.25">
      <c r="A245" s="1094"/>
      <c r="B245" s="1094"/>
      <c r="C245" s="1109" t="s">
        <v>1059</v>
      </c>
      <c r="D245" s="1110">
        <v>0</v>
      </c>
      <c r="E245" s="1110">
        <v>0</v>
      </c>
      <c r="F245" s="1110">
        <v>0</v>
      </c>
      <c r="G245" s="1110">
        <v>0</v>
      </c>
      <c r="H245" s="1094"/>
      <c r="I245" s="1094"/>
      <c r="J245" s="1094"/>
      <c r="K245" s="1094"/>
    </row>
    <row r="246" spans="1:11" ht="14.1" customHeight="1" x14ac:dyDescent="0.25">
      <c r="A246" s="1094"/>
      <c r="B246" s="1094"/>
      <c r="C246" s="1109" t="s">
        <v>1060</v>
      </c>
      <c r="D246" s="1110">
        <v>0</v>
      </c>
      <c r="E246" s="1110">
        <v>0</v>
      </c>
      <c r="F246" s="1110">
        <v>0</v>
      </c>
      <c r="G246" s="1110">
        <v>0</v>
      </c>
      <c r="H246" s="1094"/>
      <c r="I246" s="1094"/>
      <c r="J246" s="1094"/>
      <c r="K246" s="1094"/>
    </row>
    <row r="247" spans="1:11" ht="14.1" customHeight="1" x14ac:dyDescent="0.25">
      <c r="A247" s="1094"/>
      <c r="B247" s="1094"/>
      <c r="C247" s="1109" t="s">
        <v>1061</v>
      </c>
      <c r="D247" s="1110">
        <v>0</v>
      </c>
      <c r="E247" s="1110">
        <v>0</v>
      </c>
      <c r="F247" s="1110">
        <v>0</v>
      </c>
      <c r="G247" s="1110">
        <v>0</v>
      </c>
      <c r="H247" s="1094"/>
      <c r="I247" s="1094"/>
      <c r="J247" s="1094"/>
      <c r="K247" s="1094"/>
    </row>
    <row r="248" spans="1:11" ht="14.1" customHeight="1" x14ac:dyDescent="0.25">
      <c r="A248" s="1094"/>
      <c r="B248" s="1094"/>
      <c r="C248" s="1109" t="s">
        <v>1048</v>
      </c>
      <c r="D248" s="1110">
        <v>0</v>
      </c>
      <c r="E248" s="1110">
        <v>0</v>
      </c>
      <c r="F248" s="1110">
        <v>0</v>
      </c>
      <c r="G248" s="1110">
        <v>0</v>
      </c>
      <c r="H248" s="1094"/>
      <c r="I248" s="1094"/>
      <c r="J248" s="1094"/>
      <c r="K248" s="1094"/>
    </row>
    <row r="249" spans="1:11" ht="14.1" customHeight="1" x14ac:dyDescent="0.25">
      <c r="A249" s="1094"/>
      <c r="B249" s="1094"/>
      <c r="C249" s="1109" t="s">
        <v>1057</v>
      </c>
      <c r="D249" s="1110">
        <v>0</v>
      </c>
      <c r="E249" s="1110">
        <v>0</v>
      </c>
      <c r="F249" s="1110">
        <v>0</v>
      </c>
      <c r="G249" s="1110">
        <v>0</v>
      </c>
      <c r="H249" s="1094"/>
      <c r="I249" s="1094"/>
      <c r="J249" s="1094"/>
      <c r="K249" s="1094"/>
    </row>
    <row r="250" spans="1:11" ht="14.1" customHeight="1" x14ac:dyDescent="0.25">
      <c r="A250" s="1094"/>
      <c r="B250" s="1094"/>
      <c r="C250" s="1109" t="s">
        <v>1058</v>
      </c>
      <c r="D250" s="1110">
        <v>0</v>
      </c>
      <c r="E250" s="1110">
        <v>0</v>
      </c>
      <c r="F250" s="1110">
        <v>0</v>
      </c>
      <c r="G250" s="1110">
        <v>0</v>
      </c>
      <c r="H250" s="1094"/>
      <c r="I250" s="1094"/>
      <c r="J250" s="1094"/>
      <c r="K250" s="1094"/>
    </row>
    <row r="251" spans="1:11" ht="14.1" customHeight="1" x14ac:dyDescent="0.25">
      <c r="A251" s="1094"/>
      <c r="B251" s="1094"/>
      <c r="C251" s="1109" t="s">
        <v>1059</v>
      </c>
      <c r="D251" s="1110">
        <v>0</v>
      </c>
      <c r="E251" s="1110">
        <v>0</v>
      </c>
      <c r="F251" s="1110">
        <v>0</v>
      </c>
      <c r="G251" s="1110">
        <v>0</v>
      </c>
      <c r="H251" s="1094"/>
      <c r="I251" s="1094"/>
      <c r="J251" s="1094"/>
      <c r="K251" s="1094"/>
    </row>
    <row r="252" spans="1:11" ht="14.1" customHeight="1" x14ac:dyDescent="0.25">
      <c r="A252" s="1094"/>
      <c r="B252" s="1094"/>
      <c r="C252" s="1109" t="s">
        <v>1060</v>
      </c>
      <c r="D252" s="1110">
        <v>0</v>
      </c>
      <c r="E252" s="1110">
        <v>0</v>
      </c>
      <c r="F252" s="1110">
        <v>0</v>
      </c>
      <c r="G252" s="1110">
        <v>0</v>
      </c>
      <c r="H252" s="1094"/>
      <c r="I252" s="1094"/>
      <c r="J252" s="1094"/>
      <c r="K252" s="1094"/>
    </row>
    <row r="253" spans="1:11" ht="14.1" customHeight="1" x14ac:dyDescent="0.25">
      <c r="A253" s="1094"/>
      <c r="B253" s="1094"/>
      <c r="C253" s="1109" t="s">
        <v>1062</v>
      </c>
      <c r="D253" s="1110">
        <v>0</v>
      </c>
      <c r="E253" s="1110">
        <v>0</v>
      </c>
      <c r="F253" s="1110">
        <v>0</v>
      </c>
      <c r="G253" s="1110">
        <v>0</v>
      </c>
      <c r="H253" s="1094"/>
      <c r="I253" s="1094"/>
      <c r="J253" s="1094"/>
      <c r="K253" s="1094"/>
    </row>
    <row r="254" spans="1:11" ht="14.1" customHeight="1" x14ac:dyDescent="0.25">
      <c r="A254" s="1094"/>
      <c r="B254" s="1094"/>
      <c r="C254" s="1109" t="s">
        <v>1048</v>
      </c>
      <c r="D254" s="1110">
        <v>0</v>
      </c>
      <c r="E254" s="1110">
        <v>0</v>
      </c>
      <c r="F254" s="1110">
        <v>0</v>
      </c>
      <c r="G254" s="1110">
        <v>0</v>
      </c>
      <c r="H254" s="1094"/>
      <c r="I254" s="1094"/>
      <c r="J254" s="1094"/>
      <c r="K254" s="1094"/>
    </row>
    <row r="255" spans="1:11" ht="14.1" customHeight="1" x14ac:dyDescent="0.25">
      <c r="A255" s="1094"/>
      <c r="B255" s="1094"/>
      <c r="C255" s="1109" t="s">
        <v>1057</v>
      </c>
      <c r="D255" s="1110">
        <v>0</v>
      </c>
      <c r="E255" s="1110">
        <v>0</v>
      </c>
      <c r="F255" s="1110">
        <v>0</v>
      </c>
      <c r="G255" s="1110">
        <v>0</v>
      </c>
      <c r="H255" s="1094"/>
      <c r="I255" s="1094"/>
      <c r="J255" s="1094"/>
      <c r="K255" s="1094"/>
    </row>
    <row r="256" spans="1:11" ht="14.1" customHeight="1" x14ac:dyDescent="0.25">
      <c r="A256" s="1094"/>
      <c r="B256" s="1094"/>
      <c r="C256" s="1109" t="s">
        <v>1058</v>
      </c>
      <c r="D256" s="1110">
        <v>0</v>
      </c>
      <c r="E256" s="1110">
        <v>0</v>
      </c>
      <c r="F256" s="1110">
        <v>0</v>
      </c>
      <c r="G256" s="1110">
        <v>0</v>
      </c>
      <c r="H256" s="1094"/>
      <c r="I256" s="1094"/>
      <c r="J256" s="1094"/>
      <c r="K256" s="1094"/>
    </row>
    <row r="257" spans="1:11" ht="14.1" customHeight="1" x14ac:dyDescent="0.25">
      <c r="A257" s="1094"/>
      <c r="B257" s="1094"/>
      <c r="C257" s="1109" t="s">
        <v>1059</v>
      </c>
      <c r="D257" s="1110">
        <v>0</v>
      </c>
      <c r="E257" s="1110">
        <v>0</v>
      </c>
      <c r="F257" s="1110">
        <v>0</v>
      </c>
      <c r="G257" s="1110">
        <v>0</v>
      </c>
      <c r="H257" s="1094"/>
      <c r="I257" s="1094"/>
      <c r="J257" s="1094"/>
      <c r="K257" s="1094"/>
    </row>
    <row r="258" spans="1:11" ht="14.1" customHeight="1" x14ac:dyDescent="0.25">
      <c r="A258" s="1094"/>
      <c r="B258" s="1094"/>
      <c r="C258" s="1109" t="s">
        <v>1060</v>
      </c>
      <c r="D258" s="1110">
        <v>0</v>
      </c>
      <c r="E258" s="1110">
        <v>0</v>
      </c>
      <c r="F258" s="1110">
        <v>0</v>
      </c>
      <c r="G258" s="1110">
        <v>0</v>
      </c>
      <c r="H258" s="1094"/>
      <c r="I258" s="1094"/>
      <c r="J258" s="1094"/>
      <c r="K258" s="1094"/>
    </row>
    <row r="259" spans="1:11" ht="14.1" customHeight="1" x14ac:dyDescent="0.25">
      <c r="A259" s="1094"/>
      <c r="B259" s="1094"/>
      <c r="C259" s="1109" t="s">
        <v>1063</v>
      </c>
      <c r="D259" s="1110">
        <v>0</v>
      </c>
      <c r="E259" s="1110">
        <v>0</v>
      </c>
      <c r="F259" s="1110">
        <v>0</v>
      </c>
      <c r="G259" s="1110">
        <v>0</v>
      </c>
      <c r="H259" s="1094"/>
      <c r="I259" s="1094"/>
      <c r="J259" s="1094"/>
      <c r="K259" s="1094"/>
    </row>
    <row r="260" spans="1:11" ht="14.1" customHeight="1" x14ac:dyDescent="0.25">
      <c r="A260" s="1094"/>
      <c r="B260" s="1094"/>
      <c r="C260" s="1109" t="s">
        <v>1064</v>
      </c>
      <c r="D260" s="1110">
        <v>0</v>
      </c>
      <c r="E260" s="1110">
        <v>0</v>
      </c>
      <c r="F260" s="1110">
        <v>0</v>
      </c>
      <c r="G260" s="1110">
        <v>0</v>
      </c>
      <c r="H260" s="1094"/>
      <c r="I260" s="1094"/>
      <c r="J260" s="1094"/>
      <c r="K260" s="1094"/>
    </row>
    <row r="261" spans="1:11" ht="14.1" customHeight="1" x14ac:dyDescent="0.25">
      <c r="A261" s="1094"/>
      <c r="B261" s="1094"/>
      <c r="C261" s="1111" t="s">
        <v>572</v>
      </c>
      <c r="D261" s="1110">
        <v>0</v>
      </c>
      <c r="E261" s="1110">
        <v>157100000</v>
      </c>
      <c r="F261" s="1110">
        <v>147100000</v>
      </c>
      <c r="G261" s="1110">
        <v>147074000</v>
      </c>
      <c r="H261" s="1094"/>
      <c r="I261" s="1094"/>
      <c r="J261" s="1094"/>
      <c r="K261" s="1094"/>
    </row>
    <row r="262" spans="1:11" ht="14.1" customHeight="1" x14ac:dyDescent="0.25">
      <c r="A262" s="1094"/>
      <c r="B262" s="1094"/>
      <c r="C262" s="1234" t="s">
        <v>51</v>
      </c>
      <c r="D262" s="1235"/>
      <c r="E262" s="1235"/>
      <c r="F262" s="1235"/>
      <c r="G262" s="1235"/>
      <c r="H262" s="1094"/>
      <c r="I262" s="1094"/>
      <c r="J262" s="1094"/>
      <c r="K262" s="1094"/>
    </row>
    <row r="263" spans="1:11" ht="14.1" customHeight="1" x14ac:dyDescent="0.25">
      <c r="A263" s="1094"/>
      <c r="B263" s="1094"/>
      <c r="C263" s="1102" t="s">
        <v>1074</v>
      </c>
      <c r="D263" s="1234" t="s">
        <v>1075</v>
      </c>
      <c r="E263" s="1235"/>
      <c r="F263" s="1235"/>
      <c r="G263" s="1235"/>
      <c r="H263" s="1094"/>
      <c r="I263" s="1094"/>
      <c r="J263" s="1094"/>
      <c r="K263" s="1094"/>
    </row>
    <row r="264" spans="1:11" ht="18" customHeight="1" x14ac:dyDescent="0.25">
      <c r="A264" s="1094"/>
      <c r="B264" s="1094"/>
      <c r="C264" s="1103" t="s">
        <v>1022</v>
      </c>
      <c r="D264" s="1232" t="s">
        <v>1113</v>
      </c>
      <c r="E264" s="1233"/>
      <c r="F264" s="1233"/>
      <c r="G264" s="1233"/>
      <c r="H264" s="1094"/>
      <c r="I264" s="1094"/>
      <c r="J264" s="1094"/>
      <c r="K264" s="1094"/>
    </row>
    <row r="265" spans="1:11" ht="18" customHeight="1" x14ac:dyDescent="0.25">
      <c r="A265" s="1094"/>
      <c r="B265" s="1094"/>
      <c r="C265" s="1104" t="s">
        <v>1024</v>
      </c>
      <c r="D265" s="1230" t="s">
        <v>1114</v>
      </c>
      <c r="E265" s="1231"/>
      <c r="F265" s="1231"/>
      <c r="G265" s="1231"/>
      <c r="H265" s="1094"/>
      <c r="I265" s="1094"/>
      <c r="J265" s="1094"/>
      <c r="K265" s="1094"/>
    </row>
    <row r="266" spans="1:11" ht="18" customHeight="1" x14ac:dyDescent="0.25">
      <c r="A266" s="1094"/>
      <c r="B266" s="1094"/>
      <c r="C266" s="1104" t="s">
        <v>31</v>
      </c>
      <c r="D266" s="1230" t="s">
        <v>1115</v>
      </c>
      <c r="E266" s="1231"/>
      <c r="F266" s="1231"/>
      <c r="G266" s="1231"/>
      <c r="H266" s="1094"/>
      <c r="I266" s="1094"/>
      <c r="J266" s="1094"/>
      <c r="K266" s="1094"/>
    </row>
    <row r="267" spans="1:11" ht="15" customHeight="1" x14ac:dyDescent="0.25">
      <c r="A267" s="1094"/>
      <c r="B267" s="1094"/>
      <c r="C267" s="1105"/>
      <c r="D267" s="1106">
        <v>2024</v>
      </c>
      <c r="E267" s="1106">
        <v>2025</v>
      </c>
      <c r="F267" s="1106">
        <v>2026</v>
      </c>
      <c r="G267" s="1106">
        <v>2027</v>
      </c>
      <c r="H267" s="1094"/>
      <c r="I267" s="1094"/>
      <c r="J267" s="1094"/>
      <c r="K267" s="1094"/>
    </row>
    <row r="268" spans="1:11" ht="15" customHeight="1" x14ac:dyDescent="0.25">
      <c r="A268" s="1094"/>
      <c r="B268" s="1094"/>
      <c r="C268" s="1107"/>
      <c r="D268" s="1108" t="s">
        <v>13</v>
      </c>
      <c r="E268" s="1108" t="s">
        <v>14</v>
      </c>
      <c r="F268" s="1108" t="s">
        <v>14</v>
      </c>
      <c r="G268" s="1108" t="s">
        <v>14</v>
      </c>
      <c r="H268" s="1094"/>
      <c r="I268" s="1094"/>
      <c r="J268" s="1094"/>
      <c r="K268" s="1094"/>
    </row>
    <row r="269" spans="1:11" ht="14.1" customHeight="1" x14ac:dyDescent="0.25">
      <c r="A269" s="1094"/>
      <c r="B269" s="1094"/>
      <c r="C269" s="1097" t="s">
        <v>33</v>
      </c>
      <c r="D269" s="1101" t="s">
        <v>1116</v>
      </c>
      <c r="E269" s="1101" t="s">
        <v>1117</v>
      </c>
      <c r="F269" s="1101" t="s">
        <v>1039</v>
      </c>
      <c r="G269" s="1101" t="s">
        <v>1118</v>
      </c>
      <c r="H269" s="1094"/>
      <c r="I269" s="1094"/>
      <c r="J269" s="1094"/>
      <c r="K269" s="1094"/>
    </row>
    <row r="270" spans="1:11" ht="14.1" customHeight="1" x14ac:dyDescent="0.25">
      <c r="A270" s="1094"/>
      <c r="B270" s="1094"/>
      <c r="C270" s="1097" t="s">
        <v>1029</v>
      </c>
      <c r="D270" s="1101" t="s">
        <v>1119</v>
      </c>
      <c r="E270" s="1101" t="s">
        <v>1120</v>
      </c>
      <c r="F270" s="1101" t="s">
        <v>1039</v>
      </c>
      <c r="G270" s="1101" t="s">
        <v>1121</v>
      </c>
      <c r="H270" s="1094"/>
      <c r="I270" s="1094"/>
      <c r="J270" s="1094"/>
      <c r="K270" s="1094"/>
    </row>
    <row r="271" spans="1:11" ht="14.1" customHeight="1" x14ac:dyDescent="0.25">
      <c r="A271" s="1094"/>
      <c r="B271" s="1094"/>
      <c r="C271" s="1097" t="s">
        <v>1032</v>
      </c>
      <c r="D271" s="1101" t="s">
        <v>1122</v>
      </c>
      <c r="E271" s="1101" t="s">
        <v>1123</v>
      </c>
      <c r="F271" s="1101" t="s">
        <v>1039</v>
      </c>
      <c r="G271" s="1101" t="s">
        <v>1124</v>
      </c>
      <c r="H271" s="1094"/>
      <c r="I271" s="1094"/>
      <c r="J271" s="1094"/>
      <c r="K271" s="1094"/>
    </row>
    <row r="272" spans="1:11" ht="14.1" customHeight="1" x14ac:dyDescent="0.25">
      <c r="A272" s="1094"/>
      <c r="B272" s="1094"/>
      <c r="C272" s="1097" t="s">
        <v>1037</v>
      </c>
      <c r="D272" s="1101" t="s">
        <v>1038</v>
      </c>
      <c r="E272" s="1101" t="s">
        <v>1125</v>
      </c>
      <c r="F272" s="1101" t="s">
        <v>1083</v>
      </c>
      <c r="G272" s="1101" t="s">
        <v>1038</v>
      </c>
      <c r="H272" s="1094"/>
      <c r="I272" s="1094"/>
      <c r="J272" s="1094"/>
      <c r="K272" s="1094"/>
    </row>
    <row r="273" spans="1:11" ht="14.1" customHeight="1" x14ac:dyDescent="0.25">
      <c r="A273" s="1094"/>
      <c r="B273" s="1094"/>
      <c r="C273" s="1097" t="s">
        <v>1042</v>
      </c>
      <c r="D273" s="1101" t="s">
        <v>1038</v>
      </c>
      <c r="E273" s="1101" t="s">
        <v>1126</v>
      </c>
      <c r="F273" s="1101" t="s">
        <v>1083</v>
      </c>
      <c r="G273" s="1101" t="s">
        <v>1038</v>
      </c>
      <c r="H273" s="1094"/>
      <c r="I273" s="1094"/>
      <c r="J273" s="1094"/>
      <c r="K273" s="1094"/>
    </row>
    <row r="274" spans="1:11" ht="14.1" customHeight="1" x14ac:dyDescent="0.25">
      <c r="A274" s="1094"/>
      <c r="B274" s="1094"/>
      <c r="C274" s="1097" t="s">
        <v>39</v>
      </c>
      <c r="D274" s="1101" t="s">
        <v>1038</v>
      </c>
      <c r="E274" s="1101" t="s">
        <v>1127</v>
      </c>
      <c r="F274" s="1101" t="s">
        <v>1083</v>
      </c>
      <c r="G274" s="1101" t="s">
        <v>1038</v>
      </c>
      <c r="H274" s="1094"/>
      <c r="I274" s="1094"/>
      <c r="J274" s="1094"/>
      <c r="K274" s="1094"/>
    </row>
    <row r="275" spans="1:11" ht="14.1" customHeight="1" x14ac:dyDescent="0.25">
      <c r="A275" s="1094"/>
      <c r="B275" s="1094"/>
      <c r="C275" s="1228" t="s">
        <v>1046</v>
      </c>
      <c r="D275" s="1229"/>
      <c r="E275" s="1229"/>
      <c r="F275" s="1229"/>
      <c r="G275" s="1229"/>
      <c r="H275" s="1094"/>
      <c r="I275" s="1094"/>
      <c r="J275" s="1094"/>
      <c r="K275" s="1094"/>
    </row>
    <row r="276" spans="1:11" ht="14.1" customHeight="1" x14ac:dyDescent="0.25">
      <c r="A276" s="1094"/>
      <c r="B276" s="1094"/>
      <c r="C276" s="1105"/>
      <c r="D276" s="1106">
        <v>2024</v>
      </c>
      <c r="E276" s="1106">
        <v>2025</v>
      </c>
      <c r="F276" s="1106">
        <v>2026</v>
      </c>
      <c r="G276" s="1106">
        <v>2027</v>
      </c>
      <c r="H276" s="1094"/>
      <c r="I276" s="1094"/>
      <c r="J276" s="1094"/>
      <c r="K276" s="1094"/>
    </row>
    <row r="277" spans="1:11" ht="14.1" customHeight="1" x14ac:dyDescent="0.25">
      <c r="A277" s="1094"/>
      <c r="B277" s="1094"/>
      <c r="C277" s="1107"/>
      <c r="D277" s="1108" t="s">
        <v>13</v>
      </c>
      <c r="E277" s="1108" t="s">
        <v>14</v>
      </c>
      <c r="F277" s="1108" t="s">
        <v>14</v>
      </c>
      <c r="G277" s="1108" t="s">
        <v>14</v>
      </c>
      <c r="H277" s="1094"/>
      <c r="I277" s="1094"/>
      <c r="J277" s="1094"/>
      <c r="K277" s="1094"/>
    </row>
    <row r="278" spans="1:11" ht="14.1" customHeight="1" x14ac:dyDescent="0.25">
      <c r="A278" s="1094"/>
      <c r="B278" s="1094"/>
      <c r="C278" s="1109" t="s">
        <v>1047</v>
      </c>
      <c r="D278" s="1110">
        <v>0</v>
      </c>
      <c r="E278" s="1110">
        <v>0</v>
      </c>
      <c r="F278" s="1110">
        <v>0</v>
      </c>
      <c r="G278" s="1110">
        <v>0</v>
      </c>
      <c r="H278" s="1094"/>
      <c r="I278" s="1094"/>
      <c r="J278" s="1094"/>
      <c r="K278" s="1094"/>
    </row>
    <row r="279" spans="1:11" ht="14.1" customHeight="1" x14ac:dyDescent="0.25">
      <c r="A279" s="1094"/>
      <c r="B279" s="1094"/>
      <c r="C279" s="1109" t="s">
        <v>1048</v>
      </c>
      <c r="D279" s="1110">
        <v>0</v>
      </c>
      <c r="E279" s="1110">
        <v>0</v>
      </c>
      <c r="F279" s="1110">
        <v>0</v>
      </c>
      <c r="G279" s="1110">
        <v>0</v>
      </c>
      <c r="H279" s="1094"/>
      <c r="I279" s="1094"/>
      <c r="J279" s="1094"/>
      <c r="K279" s="1094"/>
    </row>
    <row r="280" spans="1:11" ht="14.1" customHeight="1" x14ac:dyDescent="0.25">
      <c r="A280" s="1094"/>
      <c r="B280" s="1094"/>
      <c r="C280" s="1109" t="s">
        <v>1049</v>
      </c>
      <c r="D280" s="1110">
        <v>0</v>
      </c>
      <c r="E280" s="1110">
        <v>0</v>
      </c>
      <c r="F280" s="1110">
        <v>0</v>
      </c>
      <c r="G280" s="1110">
        <v>0</v>
      </c>
      <c r="H280" s="1094"/>
      <c r="I280" s="1094"/>
      <c r="J280" s="1094"/>
      <c r="K280" s="1094"/>
    </row>
    <row r="281" spans="1:11" ht="14.1" customHeight="1" x14ac:dyDescent="0.25">
      <c r="A281" s="1094"/>
      <c r="B281" s="1094"/>
      <c r="C281" s="1109" t="s">
        <v>1050</v>
      </c>
      <c r="D281" s="1110">
        <v>0</v>
      </c>
      <c r="E281" s="1110">
        <v>0</v>
      </c>
      <c r="F281" s="1110">
        <v>0</v>
      </c>
      <c r="G281" s="1110">
        <v>0</v>
      </c>
      <c r="H281" s="1094"/>
      <c r="I281" s="1094"/>
      <c r="J281" s="1094"/>
      <c r="K281" s="1094"/>
    </row>
    <row r="282" spans="1:11" ht="14.1" customHeight="1" x14ac:dyDescent="0.25">
      <c r="A282" s="1094"/>
      <c r="B282" s="1094"/>
      <c r="C282" s="1109" t="s">
        <v>1048</v>
      </c>
      <c r="D282" s="1110">
        <v>0</v>
      </c>
      <c r="E282" s="1110">
        <v>0</v>
      </c>
      <c r="F282" s="1110">
        <v>0</v>
      </c>
      <c r="G282" s="1110">
        <v>0</v>
      </c>
      <c r="H282" s="1094"/>
      <c r="I282" s="1094"/>
      <c r="J282" s="1094"/>
      <c r="K282" s="1094"/>
    </row>
    <row r="283" spans="1:11" ht="14.1" customHeight="1" x14ac:dyDescent="0.25">
      <c r="A283" s="1094"/>
      <c r="B283" s="1094"/>
      <c r="C283" s="1109" t="s">
        <v>1049</v>
      </c>
      <c r="D283" s="1110">
        <v>0</v>
      </c>
      <c r="E283" s="1110">
        <v>0</v>
      </c>
      <c r="F283" s="1110">
        <v>0</v>
      </c>
      <c r="G283" s="1110">
        <v>0</v>
      </c>
      <c r="H283" s="1094"/>
      <c r="I283" s="1094"/>
      <c r="J283" s="1094"/>
      <c r="K283" s="1094"/>
    </row>
    <row r="284" spans="1:11" ht="14.1" customHeight="1" x14ac:dyDescent="0.25">
      <c r="A284" s="1094"/>
      <c r="B284" s="1094"/>
      <c r="C284" s="1109" t="s">
        <v>1051</v>
      </c>
      <c r="D284" s="1110">
        <v>0</v>
      </c>
      <c r="E284" s="1110">
        <v>0</v>
      </c>
      <c r="F284" s="1110">
        <v>0</v>
      </c>
      <c r="G284" s="1110">
        <v>0</v>
      </c>
      <c r="H284" s="1094"/>
      <c r="I284" s="1094"/>
      <c r="J284" s="1094"/>
      <c r="K284" s="1094"/>
    </row>
    <row r="285" spans="1:11" ht="14.1" customHeight="1" x14ac:dyDescent="0.25">
      <c r="A285" s="1094"/>
      <c r="B285" s="1094"/>
      <c r="C285" s="1109" t="s">
        <v>1048</v>
      </c>
      <c r="D285" s="1110">
        <v>0</v>
      </c>
      <c r="E285" s="1110">
        <v>0</v>
      </c>
      <c r="F285" s="1110">
        <v>0</v>
      </c>
      <c r="G285" s="1110">
        <v>0</v>
      </c>
      <c r="H285" s="1094"/>
      <c r="I285" s="1094"/>
      <c r="J285" s="1094"/>
      <c r="K285" s="1094"/>
    </row>
    <row r="286" spans="1:11" ht="14.1" customHeight="1" x14ac:dyDescent="0.25">
      <c r="A286" s="1094"/>
      <c r="B286" s="1094"/>
      <c r="C286" s="1109" t="s">
        <v>1049</v>
      </c>
      <c r="D286" s="1110">
        <v>0</v>
      </c>
      <c r="E286" s="1110">
        <v>0</v>
      </c>
      <c r="F286" s="1110">
        <v>0</v>
      </c>
      <c r="G286" s="1110">
        <v>0</v>
      </c>
      <c r="H286" s="1094"/>
      <c r="I286" s="1094"/>
      <c r="J286" s="1094"/>
      <c r="K286" s="1094"/>
    </row>
    <row r="287" spans="1:11" ht="14.1" customHeight="1" x14ac:dyDescent="0.25">
      <c r="A287" s="1094"/>
      <c r="B287" s="1094"/>
      <c r="C287" s="1109" t="s">
        <v>1052</v>
      </c>
      <c r="D287" s="1110">
        <v>0</v>
      </c>
      <c r="E287" s="1110">
        <v>0</v>
      </c>
      <c r="F287" s="1110">
        <v>0</v>
      </c>
      <c r="G287" s="1110">
        <v>0</v>
      </c>
      <c r="H287" s="1094"/>
      <c r="I287" s="1094"/>
      <c r="J287" s="1094"/>
      <c r="K287" s="1094"/>
    </row>
    <row r="288" spans="1:11" ht="14.1" customHeight="1" x14ac:dyDescent="0.25">
      <c r="A288" s="1094"/>
      <c r="B288" s="1094"/>
      <c r="C288" s="1109" t="s">
        <v>1048</v>
      </c>
      <c r="D288" s="1110">
        <v>0</v>
      </c>
      <c r="E288" s="1110">
        <v>0</v>
      </c>
      <c r="F288" s="1110">
        <v>0</v>
      </c>
      <c r="G288" s="1110">
        <v>0</v>
      </c>
      <c r="H288" s="1094"/>
      <c r="I288" s="1094"/>
      <c r="J288" s="1094"/>
      <c r="K288" s="1094"/>
    </row>
    <row r="289" spans="1:11" ht="14.1" customHeight="1" x14ac:dyDescent="0.25">
      <c r="A289" s="1094"/>
      <c r="B289" s="1094"/>
      <c r="C289" s="1109" t="s">
        <v>1049</v>
      </c>
      <c r="D289" s="1110">
        <v>0</v>
      </c>
      <c r="E289" s="1110">
        <v>0</v>
      </c>
      <c r="F289" s="1110">
        <v>0</v>
      </c>
      <c r="G289" s="1110">
        <v>0</v>
      </c>
      <c r="H289" s="1094"/>
      <c r="I289" s="1094"/>
      <c r="J289" s="1094"/>
      <c r="K289" s="1094"/>
    </row>
    <row r="290" spans="1:11" ht="14.1" customHeight="1" x14ac:dyDescent="0.25">
      <c r="A290" s="1094"/>
      <c r="B290" s="1094"/>
      <c r="C290" s="1109" t="s">
        <v>1053</v>
      </c>
      <c r="D290" s="1110">
        <v>0</v>
      </c>
      <c r="E290" s="1110">
        <v>0</v>
      </c>
      <c r="F290" s="1110">
        <v>0</v>
      </c>
      <c r="G290" s="1110">
        <v>0</v>
      </c>
      <c r="H290" s="1094"/>
      <c r="I290" s="1094"/>
      <c r="J290" s="1094"/>
      <c r="K290" s="1094"/>
    </row>
    <row r="291" spans="1:11" ht="14.1" customHeight="1" x14ac:dyDescent="0.25">
      <c r="A291" s="1094"/>
      <c r="B291" s="1094"/>
      <c r="C291" s="1109" t="s">
        <v>1048</v>
      </c>
      <c r="D291" s="1110">
        <v>0</v>
      </c>
      <c r="E291" s="1110">
        <v>0</v>
      </c>
      <c r="F291" s="1110">
        <v>0</v>
      </c>
      <c r="G291" s="1110">
        <v>0</v>
      </c>
      <c r="H291" s="1094"/>
      <c r="I291" s="1094"/>
      <c r="J291" s="1094"/>
      <c r="K291" s="1094"/>
    </row>
    <row r="292" spans="1:11" ht="14.1" customHeight="1" x14ac:dyDescent="0.25">
      <c r="A292" s="1094"/>
      <c r="B292" s="1094"/>
      <c r="C292" s="1109" t="s">
        <v>1049</v>
      </c>
      <c r="D292" s="1110">
        <v>0</v>
      </c>
      <c r="E292" s="1110">
        <v>0</v>
      </c>
      <c r="F292" s="1110">
        <v>0</v>
      </c>
      <c r="G292" s="1110">
        <v>0</v>
      </c>
      <c r="H292" s="1094"/>
      <c r="I292" s="1094"/>
      <c r="J292" s="1094"/>
      <c r="K292" s="1094"/>
    </row>
    <row r="293" spans="1:11" ht="14.1" customHeight="1" x14ac:dyDescent="0.25">
      <c r="A293" s="1094"/>
      <c r="B293" s="1094"/>
      <c r="C293" s="1109" t="s">
        <v>1054</v>
      </c>
      <c r="D293" s="1110">
        <v>0</v>
      </c>
      <c r="E293" s="1110">
        <v>0</v>
      </c>
      <c r="F293" s="1110">
        <v>0</v>
      </c>
      <c r="G293" s="1110">
        <v>0</v>
      </c>
      <c r="H293" s="1094"/>
      <c r="I293" s="1094"/>
      <c r="J293" s="1094"/>
      <c r="K293" s="1094"/>
    </row>
    <row r="294" spans="1:11" ht="14.1" customHeight="1" x14ac:dyDescent="0.25">
      <c r="A294" s="1094"/>
      <c r="B294" s="1094"/>
      <c r="C294" s="1109" t="s">
        <v>1048</v>
      </c>
      <c r="D294" s="1110">
        <v>0</v>
      </c>
      <c r="E294" s="1110">
        <v>0</v>
      </c>
      <c r="F294" s="1110">
        <v>0</v>
      </c>
      <c r="G294" s="1110">
        <v>0</v>
      </c>
      <c r="H294" s="1094"/>
      <c r="I294" s="1094"/>
      <c r="J294" s="1094"/>
      <c r="K294" s="1094"/>
    </row>
    <row r="295" spans="1:11" ht="14.1" customHeight="1" x14ac:dyDescent="0.25">
      <c r="A295" s="1094"/>
      <c r="B295" s="1094"/>
      <c r="C295" s="1109" t="s">
        <v>1049</v>
      </c>
      <c r="D295" s="1110">
        <v>0</v>
      </c>
      <c r="E295" s="1110">
        <v>0</v>
      </c>
      <c r="F295" s="1110">
        <v>0</v>
      </c>
      <c r="G295" s="1110">
        <v>0</v>
      </c>
      <c r="H295" s="1094"/>
      <c r="I295" s="1094"/>
      <c r="J295" s="1094"/>
      <c r="K295" s="1094"/>
    </row>
    <row r="296" spans="1:11" ht="14.1" customHeight="1" x14ac:dyDescent="0.25">
      <c r="A296" s="1094"/>
      <c r="B296" s="1094"/>
      <c r="C296" s="1109" t="s">
        <v>1055</v>
      </c>
      <c r="D296" s="1110">
        <v>0</v>
      </c>
      <c r="E296" s="1110">
        <v>0</v>
      </c>
      <c r="F296" s="1110">
        <v>0</v>
      </c>
      <c r="G296" s="1110">
        <v>0</v>
      </c>
      <c r="H296" s="1094"/>
      <c r="I296" s="1094"/>
      <c r="J296" s="1094"/>
      <c r="K296" s="1094"/>
    </row>
    <row r="297" spans="1:11" ht="14.1" customHeight="1" x14ac:dyDescent="0.25">
      <c r="A297" s="1094"/>
      <c r="B297" s="1094"/>
      <c r="C297" s="1109" t="s">
        <v>1048</v>
      </c>
      <c r="D297" s="1110">
        <v>0</v>
      </c>
      <c r="E297" s="1110">
        <v>0</v>
      </c>
      <c r="F297" s="1110">
        <v>0</v>
      </c>
      <c r="G297" s="1110">
        <v>0</v>
      </c>
      <c r="H297" s="1094"/>
      <c r="I297" s="1094"/>
      <c r="J297" s="1094"/>
      <c r="K297" s="1094"/>
    </row>
    <row r="298" spans="1:11" ht="14.1" customHeight="1" x14ac:dyDescent="0.25">
      <c r="A298" s="1094"/>
      <c r="B298" s="1094"/>
      <c r="C298" s="1109" t="s">
        <v>1049</v>
      </c>
      <c r="D298" s="1110">
        <v>0</v>
      </c>
      <c r="E298" s="1110">
        <v>0</v>
      </c>
      <c r="F298" s="1110">
        <v>0</v>
      </c>
      <c r="G298" s="1110">
        <v>0</v>
      </c>
      <c r="H298" s="1094"/>
      <c r="I298" s="1094"/>
      <c r="J298" s="1094"/>
      <c r="K298" s="1094"/>
    </row>
    <row r="299" spans="1:11" ht="14.1" customHeight="1" x14ac:dyDescent="0.25">
      <c r="A299" s="1094"/>
      <c r="B299" s="1094"/>
      <c r="C299" s="1109" t="s">
        <v>1056</v>
      </c>
      <c r="D299" s="1110">
        <v>0</v>
      </c>
      <c r="E299" s="1110">
        <v>0</v>
      </c>
      <c r="F299" s="1110">
        <v>0</v>
      </c>
      <c r="G299" s="1110">
        <v>0</v>
      </c>
      <c r="H299" s="1094"/>
      <c r="I299" s="1094"/>
      <c r="J299" s="1094"/>
      <c r="K299" s="1094"/>
    </row>
    <row r="300" spans="1:11" ht="14.1" customHeight="1" x14ac:dyDescent="0.25">
      <c r="A300" s="1094"/>
      <c r="B300" s="1094"/>
      <c r="C300" s="1109" t="s">
        <v>1048</v>
      </c>
      <c r="D300" s="1110">
        <v>0</v>
      </c>
      <c r="E300" s="1110">
        <v>0</v>
      </c>
      <c r="F300" s="1110">
        <v>0</v>
      </c>
      <c r="G300" s="1110">
        <v>0</v>
      </c>
      <c r="H300" s="1094"/>
      <c r="I300" s="1094"/>
      <c r="J300" s="1094"/>
      <c r="K300" s="1094"/>
    </row>
    <row r="301" spans="1:11" ht="14.1" customHeight="1" x14ac:dyDescent="0.25">
      <c r="A301" s="1094"/>
      <c r="B301" s="1094"/>
      <c r="C301" s="1109" t="s">
        <v>1057</v>
      </c>
      <c r="D301" s="1110">
        <v>0</v>
      </c>
      <c r="E301" s="1110">
        <v>0</v>
      </c>
      <c r="F301" s="1110">
        <v>0</v>
      </c>
      <c r="G301" s="1110">
        <v>0</v>
      </c>
      <c r="H301" s="1094"/>
      <c r="I301" s="1094"/>
      <c r="J301" s="1094"/>
      <c r="K301" s="1094"/>
    </row>
    <row r="302" spans="1:11" ht="14.1" customHeight="1" x14ac:dyDescent="0.25">
      <c r="A302" s="1094"/>
      <c r="B302" s="1094"/>
      <c r="C302" s="1109" t="s">
        <v>1058</v>
      </c>
      <c r="D302" s="1110">
        <v>0</v>
      </c>
      <c r="E302" s="1110">
        <v>0</v>
      </c>
      <c r="F302" s="1110">
        <v>0</v>
      </c>
      <c r="G302" s="1110">
        <v>0</v>
      </c>
      <c r="H302" s="1094"/>
      <c r="I302" s="1094"/>
      <c r="J302" s="1094"/>
      <c r="K302" s="1094"/>
    </row>
    <row r="303" spans="1:11" ht="14.1" customHeight="1" x14ac:dyDescent="0.25">
      <c r="A303" s="1094"/>
      <c r="B303" s="1094"/>
      <c r="C303" s="1109" t="s">
        <v>1059</v>
      </c>
      <c r="D303" s="1110">
        <v>0</v>
      </c>
      <c r="E303" s="1110">
        <v>0</v>
      </c>
      <c r="F303" s="1110">
        <v>0</v>
      </c>
      <c r="G303" s="1110">
        <v>0</v>
      </c>
      <c r="H303" s="1094"/>
      <c r="I303" s="1094"/>
      <c r="J303" s="1094"/>
      <c r="K303" s="1094"/>
    </row>
    <row r="304" spans="1:11" ht="14.1" customHeight="1" x14ac:dyDescent="0.25">
      <c r="A304" s="1094"/>
      <c r="B304" s="1094"/>
      <c r="C304" s="1109" t="s">
        <v>1060</v>
      </c>
      <c r="D304" s="1110">
        <v>0</v>
      </c>
      <c r="E304" s="1110">
        <v>0</v>
      </c>
      <c r="F304" s="1110">
        <v>0</v>
      </c>
      <c r="G304" s="1110">
        <v>0</v>
      </c>
      <c r="H304" s="1094"/>
      <c r="I304" s="1094"/>
      <c r="J304" s="1094"/>
      <c r="K304" s="1094"/>
    </row>
    <row r="305" spans="1:11" ht="14.1" customHeight="1" x14ac:dyDescent="0.25">
      <c r="A305" s="1094"/>
      <c r="B305" s="1094"/>
      <c r="C305" s="1109" t="s">
        <v>1061</v>
      </c>
      <c r="D305" s="1110">
        <v>0</v>
      </c>
      <c r="E305" s="1110">
        <v>23390240</v>
      </c>
      <c r="F305" s="1110">
        <v>0</v>
      </c>
      <c r="G305" s="1110">
        <v>7632536</v>
      </c>
      <c r="H305" s="1094"/>
      <c r="I305" s="1094"/>
      <c r="J305" s="1094"/>
      <c r="K305" s="1094"/>
    </row>
    <row r="306" spans="1:11" ht="14.1" customHeight="1" x14ac:dyDescent="0.25">
      <c r="A306" s="1094"/>
      <c r="B306" s="1094"/>
      <c r="C306" s="1109" t="s">
        <v>1048</v>
      </c>
      <c r="D306" s="1110">
        <v>0</v>
      </c>
      <c r="E306" s="1110">
        <v>23390240</v>
      </c>
      <c r="F306" s="1110">
        <v>0</v>
      </c>
      <c r="G306" s="1110">
        <v>7632536</v>
      </c>
      <c r="H306" s="1094"/>
      <c r="I306" s="1094"/>
      <c r="J306" s="1094"/>
      <c r="K306" s="1094"/>
    </row>
    <row r="307" spans="1:11" ht="14.1" customHeight="1" x14ac:dyDescent="0.25">
      <c r="A307" s="1094"/>
      <c r="B307" s="1094"/>
      <c r="C307" s="1109" t="s">
        <v>1057</v>
      </c>
      <c r="D307" s="1110">
        <v>0</v>
      </c>
      <c r="E307" s="1110">
        <v>0</v>
      </c>
      <c r="F307" s="1110">
        <v>0</v>
      </c>
      <c r="G307" s="1110">
        <v>0</v>
      </c>
      <c r="H307" s="1094"/>
      <c r="I307" s="1094"/>
      <c r="J307" s="1094"/>
      <c r="K307" s="1094"/>
    </row>
    <row r="308" spans="1:11" ht="14.1" customHeight="1" x14ac:dyDescent="0.25">
      <c r="A308" s="1094"/>
      <c r="B308" s="1094"/>
      <c r="C308" s="1109" t="s">
        <v>1058</v>
      </c>
      <c r="D308" s="1110">
        <v>0</v>
      </c>
      <c r="E308" s="1110">
        <v>0</v>
      </c>
      <c r="F308" s="1110">
        <v>0</v>
      </c>
      <c r="G308" s="1110">
        <v>0</v>
      </c>
      <c r="H308" s="1094"/>
      <c r="I308" s="1094"/>
      <c r="J308" s="1094"/>
      <c r="K308" s="1094"/>
    </row>
    <row r="309" spans="1:11" ht="14.1" customHeight="1" x14ac:dyDescent="0.25">
      <c r="A309" s="1094"/>
      <c r="B309" s="1094"/>
      <c r="C309" s="1109" t="s">
        <v>1059</v>
      </c>
      <c r="D309" s="1110">
        <v>0</v>
      </c>
      <c r="E309" s="1110">
        <v>0</v>
      </c>
      <c r="F309" s="1110">
        <v>0</v>
      </c>
      <c r="G309" s="1110">
        <v>0</v>
      </c>
      <c r="H309" s="1094"/>
      <c r="I309" s="1094"/>
      <c r="J309" s="1094"/>
      <c r="K309" s="1094"/>
    </row>
    <row r="310" spans="1:11" ht="14.1" customHeight="1" x14ac:dyDescent="0.25">
      <c r="A310" s="1094"/>
      <c r="B310" s="1094"/>
      <c r="C310" s="1109" t="s">
        <v>1060</v>
      </c>
      <c r="D310" s="1110">
        <v>0</v>
      </c>
      <c r="E310" s="1110">
        <v>0</v>
      </c>
      <c r="F310" s="1110">
        <v>0</v>
      </c>
      <c r="G310" s="1110">
        <v>0</v>
      </c>
      <c r="H310" s="1094"/>
      <c r="I310" s="1094"/>
      <c r="J310" s="1094"/>
      <c r="K310" s="1094"/>
    </row>
    <row r="311" spans="1:11" ht="14.1" customHeight="1" x14ac:dyDescent="0.25">
      <c r="A311" s="1094"/>
      <c r="B311" s="1094"/>
      <c r="C311" s="1109" t="s">
        <v>1062</v>
      </c>
      <c r="D311" s="1110">
        <v>0</v>
      </c>
      <c r="E311" s="1110">
        <v>0</v>
      </c>
      <c r="F311" s="1110">
        <v>0</v>
      </c>
      <c r="G311" s="1110">
        <v>0</v>
      </c>
      <c r="H311" s="1094"/>
      <c r="I311" s="1094"/>
      <c r="J311" s="1094"/>
      <c r="K311" s="1094"/>
    </row>
    <row r="312" spans="1:11" ht="14.1" customHeight="1" x14ac:dyDescent="0.25">
      <c r="A312" s="1094"/>
      <c r="B312" s="1094"/>
      <c r="C312" s="1109" t="s">
        <v>1048</v>
      </c>
      <c r="D312" s="1110">
        <v>0</v>
      </c>
      <c r="E312" s="1110">
        <v>0</v>
      </c>
      <c r="F312" s="1110">
        <v>0</v>
      </c>
      <c r="G312" s="1110">
        <v>0</v>
      </c>
      <c r="H312" s="1094"/>
      <c r="I312" s="1094"/>
      <c r="J312" s="1094"/>
      <c r="K312" s="1094"/>
    </row>
    <row r="313" spans="1:11" ht="14.1" customHeight="1" x14ac:dyDescent="0.25">
      <c r="A313" s="1094"/>
      <c r="B313" s="1094"/>
      <c r="C313" s="1109" t="s">
        <v>1057</v>
      </c>
      <c r="D313" s="1110">
        <v>0</v>
      </c>
      <c r="E313" s="1110">
        <v>0</v>
      </c>
      <c r="F313" s="1110">
        <v>0</v>
      </c>
      <c r="G313" s="1110">
        <v>0</v>
      </c>
      <c r="H313" s="1094"/>
      <c r="I313" s="1094"/>
      <c r="J313" s="1094"/>
      <c r="K313" s="1094"/>
    </row>
    <row r="314" spans="1:11" ht="14.1" customHeight="1" x14ac:dyDescent="0.25">
      <c r="A314" s="1094"/>
      <c r="B314" s="1094"/>
      <c r="C314" s="1109" t="s">
        <v>1058</v>
      </c>
      <c r="D314" s="1110">
        <v>0</v>
      </c>
      <c r="E314" s="1110">
        <v>0</v>
      </c>
      <c r="F314" s="1110">
        <v>0</v>
      </c>
      <c r="G314" s="1110">
        <v>0</v>
      </c>
      <c r="H314" s="1094"/>
      <c r="I314" s="1094"/>
      <c r="J314" s="1094"/>
      <c r="K314" s="1094"/>
    </row>
    <row r="315" spans="1:11" ht="14.1" customHeight="1" x14ac:dyDescent="0.25">
      <c r="A315" s="1094"/>
      <c r="B315" s="1094"/>
      <c r="C315" s="1109" t="s">
        <v>1059</v>
      </c>
      <c r="D315" s="1110">
        <v>0</v>
      </c>
      <c r="E315" s="1110">
        <v>0</v>
      </c>
      <c r="F315" s="1110">
        <v>0</v>
      </c>
      <c r="G315" s="1110">
        <v>0</v>
      </c>
      <c r="H315" s="1094"/>
      <c r="I315" s="1094"/>
      <c r="J315" s="1094"/>
      <c r="K315" s="1094"/>
    </row>
    <row r="316" spans="1:11" ht="14.1" customHeight="1" x14ac:dyDescent="0.25">
      <c r="A316" s="1094"/>
      <c r="B316" s="1094"/>
      <c r="C316" s="1109" t="s">
        <v>1060</v>
      </c>
      <c r="D316" s="1110">
        <v>0</v>
      </c>
      <c r="E316" s="1110">
        <v>0</v>
      </c>
      <c r="F316" s="1110">
        <v>0</v>
      </c>
      <c r="G316" s="1110">
        <v>0</v>
      </c>
      <c r="H316" s="1094"/>
      <c r="I316" s="1094"/>
      <c r="J316" s="1094"/>
      <c r="K316" s="1094"/>
    </row>
    <row r="317" spans="1:11" ht="14.1" customHeight="1" x14ac:dyDescent="0.25">
      <c r="A317" s="1094"/>
      <c r="B317" s="1094"/>
      <c r="C317" s="1109" t="s">
        <v>1063</v>
      </c>
      <c r="D317" s="1110">
        <v>0</v>
      </c>
      <c r="E317" s="1110">
        <v>0</v>
      </c>
      <c r="F317" s="1110">
        <v>0</v>
      </c>
      <c r="G317" s="1110">
        <v>0</v>
      </c>
      <c r="H317" s="1094"/>
      <c r="I317" s="1094"/>
      <c r="J317" s="1094"/>
      <c r="K317" s="1094"/>
    </row>
    <row r="318" spans="1:11" ht="14.1" customHeight="1" x14ac:dyDescent="0.25">
      <c r="A318" s="1094"/>
      <c r="B318" s="1094"/>
      <c r="C318" s="1109" t="s">
        <v>1064</v>
      </c>
      <c r="D318" s="1110">
        <v>0</v>
      </c>
      <c r="E318" s="1110">
        <v>0</v>
      </c>
      <c r="F318" s="1110">
        <v>0</v>
      </c>
      <c r="G318" s="1110">
        <v>0</v>
      </c>
      <c r="H318" s="1094"/>
      <c r="I318" s="1094"/>
      <c r="J318" s="1094"/>
      <c r="K318" s="1094"/>
    </row>
    <row r="319" spans="1:11" ht="14.1" customHeight="1" x14ac:dyDescent="0.25">
      <c r="A319" s="1094"/>
      <c r="B319" s="1094"/>
      <c r="C319" s="1111" t="s">
        <v>572</v>
      </c>
      <c r="D319" s="1110">
        <v>0</v>
      </c>
      <c r="E319" s="1110">
        <v>23390240</v>
      </c>
      <c r="F319" s="1110">
        <v>0</v>
      </c>
      <c r="G319" s="1110">
        <v>7632536</v>
      </c>
      <c r="H319" s="1094"/>
      <c r="I319" s="1094"/>
      <c r="J319" s="1094"/>
      <c r="K319" s="1094"/>
    </row>
    <row r="320" spans="1:11" ht="14.1" customHeight="1" x14ac:dyDescent="0.25">
      <c r="A320" s="1094"/>
      <c r="B320" s="1094"/>
      <c r="C320" s="1102" t="s">
        <v>1128</v>
      </c>
      <c r="D320" s="1234" t="s">
        <v>1129</v>
      </c>
      <c r="E320" s="1235"/>
      <c r="F320" s="1235"/>
      <c r="G320" s="1235"/>
      <c r="H320" s="1094"/>
      <c r="I320" s="1094"/>
      <c r="J320" s="1094"/>
      <c r="K320" s="1094"/>
    </row>
    <row r="321" spans="1:11" x14ac:dyDescent="0.25">
      <c r="A321" s="1094"/>
      <c r="B321" s="1094"/>
      <c r="C321" s="1103" t="s">
        <v>1022</v>
      </c>
      <c r="D321" s="1232" t="s">
        <v>1130</v>
      </c>
      <c r="E321" s="1233"/>
      <c r="F321" s="1233"/>
      <c r="G321" s="1233"/>
      <c r="H321" s="1094"/>
      <c r="I321" s="1094"/>
      <c r="J321" s="1094"/>
      <c r="K321" s="1094"/>
    </row>
    <row r="322" spans="1:11" x14ac:dyDescent="0.25">
      <c r="A322" s="1094"/>
      <c r="B322" s="1094"/>
      <c r="C322" s="1104" t="s">
        <v>1024</v>
      </c>
      <c r="D322" s="1230" t="s">
        <v>1131</v>
      </c>
      <c r="E322" s="1231"/>
      <c r="F322" s="1231"/>
      <c r="G322" s="1231"/>
      <c r="H322" s="1094"/>
      <c r="I322" s="1094"/>
      <c r="J322" s="1094"/>
      <c r="K322" s="1094"/>
    </row>
    <row r="323" spans="1:11" x14ac:dyDescent="0.25">
      <c r="A323" s="1094"/>
      <c r="B323" s="1094"/>
      <c r="C323" s="1104" t="s">
        <v>31</v>
      </c>
      <c r="D323" s="1230" t="s">
        <v>1132</v>
      </c>
      <c r="E323" s="1231"/>
      <c r="F323" s="1231"/>
      <c r="G323" s="1231"/>
      <c r="H323" s="1094"/>
      <c r="I323" s="1094"/>
      <c r="J323" s="1094"/>
      <c r="K323" s="1094"/>
    </row>
    <row r="324" spans="1:11" ht="15" customHeight="1" x14ac:dyDescent="0.25">
      <c r="A324" s="1094"/>
      <c r="B324" s="1094"/>
      <c r="C324" s="1105"/>
      <c r="D324" s="1106">
        <v>2024</v>
      </c>
      <c r="E324" s="1106">
        <v>2025</v>
      </c>
      <c r="F324" s="1106">
        <v>2026</v>
      </c>
      <c r="G324" s="1106">
        <v>2027</v>
      </c>
      <c r="H324" s="1094"/>
      <c r="I324" s="1094"/>
      <c r="J324" s="1094"/>
      <c r="K324" s="1094"/>
    </row>
    <row r="325" spans="1:11" ht="15" customHeight="1" x14ac:dyDescent="0.25">
      <c r="A325" s="1094"/>
      <c r="B325" s="1094"/>
      <c r="C325" s="1107"/>
      <c r="D325" s="1108" t="s">
        <v>13</v>
      </c>
      <c r="E325" s="1108" t="s">
        <v>14</v>
      </c>
      <c r="F325" s="1108" t="s">
        <v>14</v>
      </c>
      <c r="G325" s="1108" t="s">
        <v>14</v>
      </c>
      <c r="H325" s="1094"/>
      <c r="I325" s="1094"/>
      <c r="J325" s="1094"/>
      <c r="K325" s="1094"/>
    </row>
    <row r="326" spans="1:11" ht="14.1" customHeight="1" x14ac:dyDescent="0.25">
      <c r="A326" s="1094"/>
      <c r="B326" s="1094"/>
      <c r="C326" s="1097" t="s">
        <v>33</v>
      </c>
      <c r="D326" s="1101" t="s">
        <v>1039</v>
      </c>
      <c r="E326" s="1101" t="s">
        <v>1093</v>
      </c>
      <c r="F326" s="1101" t="s">
        <v>1039</v>
      </c>
      <c r="G326" s="1101" t="s">
        <v>1039</v>
      </c>
      <c r="H326" s="1094"/>
      <c r="I326" s="1094"/>
      <c r="J326" s="1094"/>
      <c r="K326" s="1094"/>
    </row>
    <row r="327" spans="1:11" ht="14.1" customHeight="1" x14ac:dyDescent="0.25">
      <c r="A327" s="1094"/>
      <c r="B327" s="1094"/>
      <c r="C327" s="1097" t="s">
        <v>1029</v>
      </c>
      <c r="D327" s="1101" t="s">
        <v>1039</v>
      </c>
      <c r="E327" s="1101" t="s">
        <v>1133</v>
      </c>
      <c r="F327" s="1101" t="s">
        <v>1039</v>
      </c>
      <c r="G327" s="1101" t="s">
        <v>1039</v>
      </c>
      <c r="H327" s="1094"/>
      <c r="I327" s="1094"/>
      <c r="J327" s="1094"/>
      <c r="K327" s="1094"/>
    </row>
    <row r="328" spans="1:11" ht="14.1" customHeight="1" x14ac:dyDescent="0.25">
      <c r="A328" s="1094"/>
      <c r="B328" s="1094"/>
      <c r="C328" s="1097" t="s">
        <v>1032</v>
      </c>
      <c r="D328" s="1101" t="s">
        <v>1039</v>
      </c>
      <c r="E328" s="1101" t="s">
        <v>1134</v>
      </c>
      <c r="F328" s="1101" t="s">
        <v>1039</v>
      </c>
      <c r="G328" s="1101" t="s">
        <v>1039</v>
      </c>
      <c r="H328" s="1094"/>
      <c r="I328" s="1094"/>
      <c r="J328" s="1094"/>
      <c r="K328" s="1094"/>
    </row>
    <row r="329" spans="1:11" ht="14.1" customHeight="1" x14ac:dyDescent="0.25">
      <c r="A329" s="1094"/>
      <c r="B329" s="1094"/>
      <c r="C329" s="1097" t="s">
        <v>1037</v>
      </c>
      <c r="D329" s="1101" t="s">
        <v>1038</v>
      </c>
      <c r="E329" s="1101" t="s">
        <v>1038</v>
      </c>
      <c r="F329" s="1101" t="s">
        <v>1083</v>
      </c>
      <c r="G329" s="1101" t="s">
        <v>1038</v>
      </c>
      <c r="H329" s="1094"/>
      <c r="I329" s="1094"/>
      <c r="J329" s="1094"/>
      <c r="K329" s="1094"/>
    </row>
    <row r="330" spans="1:11" ht="14.1" customHeight="1" x14ac:dyDescent="0.25">
      <c r="A330" s="1094"/>
      <c r="B330" s="1094"/>
      <c r="C330" s="1097" t="s">
        <v>1042</v>
      </c>
      <c r="D330" s="1101" t="s">
        <v>1038</v>
      </c>
      <c r="E330" s="1101" t="s">
        <v>1038</v>
      </c>
      <c r="F330" s="1101" t="s">
        <v>1083</v>
      </c>
      <c r="G330" s="1101" t="s">
        <v>1038</v>
      </c>
      <c r="H330" s="1094"/>
      <c r="I330" s="1094"/>
      <c r="J330" s="1094"/>
      <c r="K330" s="1094"/>
    </row>
    <row r="331" spans="1:11" ht="14.1" customHeight="1" x14ac:dyDescent="0.25">
      <c r="A331" s="1094"/>
      <c r="B331" s="1094"/>
      <c r="C331" s="1097" t="s">
        <v>39</v>
      </c>
      <c r="D331" s="1101" t="s">
        <v>1038</v>
      </c>
      <c r="E331" s="1101" t="s">
        <v>1038</v>
      </c>
      <c r="F331" s="1101" t="s">
        <v>1083</v>
      </c>
      <c r="G331" s="1101" t="s">
        <v>1038</v>
      </c>
      <c r="H331" s="1094"/>
      <c r="I331" s="1094"/>
      <c r="J331" s="1094"/>
      <c r="K331" s="1094"/>
    </row>
    <row r="332" spans="1:11" ht="14.1" customHeight="1" x14ac:dyDescent="0.25">
      <c r="A332" s="1094"/>
      <c r="B332" s="1094"/>
      <c r="C332" s="1228" t="s">
        <v>1046</v>
      </c>
      <c r="D332" s="1229"/>
      <c r="E332" s="1229"/>
      <c r="F332" s="1229"/>
      <c r="G332" s="1229"/>
      <c r="H332" s="1094"/>
      <c r="I332" s="1094"/>
      <c r="J332" s="1094"/>
      <c r="K332" s="1094"/>
    </row>
    <row r="333" spans="1:11" ht="14.1" customHeight="1" x14ac:dyDescent="0.25">
      <c r="A333" s="1094"/>
      <c r="B333" s="1094"/>
      <c r="C333" s="1105"/>
      <c r="D333" s="1106">
        <v>2024</v>
      </c>
      <c r="E333" s="1106">
        <v>2025</v>
      </c>
      <c r="F333" s="1106">
        <v>2026</v>
      </c>
      <c r="G333" s="1106">
        <v>2027</v>
      </c>
      <c r="H333" s="1094"/>
      <c r="I333" s="1094"/>
      <c r="J333" s="1094"/>
      <c r="K333" s="1094"/>
    </row>
    <row r="334" spans="1:11" ht="14.1" customHeight="1" x14ac:dyDescent="0.25">
      <c r="A334" s="1094"/>
      <c r="B334" s="1094"/>
      <c r="C334" s="1107"/>
      <c r="D334" s="1108" t="s">
        <v>13</v>
      </c>
      <c r="E334" s="1108" t="s">
        <v>14</v>
      </c>
      <c r="F334" s="1108" t="s">
        <v>14</v>
      </c>
      <c r="G334" s="1108" t="s">
        <v>14</v>
      </c>
      <c r="H334" s="1094"/>
      <c r="I334" s="1094"/>
      <c r="J334" s="1094"/>
      <c r="K334" s="1094"/>
    </row>
    <row r="335" spans="1:11" ht="14.1" customHeight="1" x14ac:dyDescent="0.25">
      <c r="A335" s="1094"/>
      <c r="B335" s="1094"/>
      <c r="C335" s="1109" t="s">
        <v>1047</v>
      </c>
      <c r="D335" s="1110">
        <v>0</v>
      </c>
      <c r="E335" s="1110">
        <v>0</v>
      </c>
      <c r="F335" s="1110">
        <v>0</v>
      </c>
      <c r="G335" s="1110">
        <v>0</v>
      </c>
      <c r="H335" s="1094"/>
      <c r="I335" s="1094"/>
      <c r="J335" s="1094"/>
      <c r="K335" s="1094"/>
    </row>
    <row r="336" spans="1:11" ht="14.1" customHeight="1" x14ac:dyDescent="0.25">
      <c r="A336" s="1094"/>
      <c r="B336" s="1094"/>
      <c r="C336" s="1109" t="s">
        <v>1048</v>
      </c>
      <c r="D336" s="1110">
        <v>0</v>
      </c>
      <c r="E336" s="1110">
        <v>0</v>
      </c>
      <c r="F336" s="1110">
        <v>0</v>
      </c>
      <c r="G336" s="1110">
        <v>0</v>
      </c>
      <c r="H336" s="1094"/>
      <c r="I336" s="1094"/>
      <c r="J336" s="1094"/>
      <c r="K336" s="1094"/>
    </row>
    <row r="337" spans="1:11" ht="14.1" customHeight="1" x14ac:dyDescent="0.25">
      <c r="A337" s="1094"/>
      <c r="B337" s="1094"/>
      <c r="C337" s="1109" t="s">
        <v>1049</v>
      </c>
      <c r="D337" s="1110">
        <v>0</v>
      </c>
      <c r="E337" s="1110">
        <v>0</v>
      </c>
      <c r="F337" s="1110">
        <v>0</v>
      </c>
      <c r="G337" s="1110">
        <v>0</v>
      </c>
      <c r="H337" s="1094"/>
      <c r="I337" s="1094"/>
      <c r="J337" s="1094"/>
      <c r="K337" s="1094"/>
    </row>
    <row r="338" spans="1:11" ht="14.1" customHeight="1" x14ac:dyDescent="0.25">
      <c r="A338" s="1094"/>
      <c r="B338" s="1094"/>
      <c r="C338" s="1109" t="s">
        <v>1050</v>
      </c>
      <c r="D338" s="1110">
        <v>0</v>
      </c>
      <c r="E338" s="1110">
        <v>0</v>
      </c>
      <c r="F338" s="1110">
        <v>0</v>
      </c>
      <c r="G338" s="1110">
        <v>0</v>
      </c>
      <c r="H338" s="1094"/>
      <c r="I338" s="1094"/>
      <c r="J338" s="1094"/>
      <c r="K338" s="1094"/>
    </row>
    <row r="339" spans="1:11" ht="14.1" customHeight="1" x14ac:dyDescent="0.25">
      <c r="A339" s="1094"/>
      <c r="B339" s="1094"/>
      <c r="C339" s="1109" t="s">
        <v>1048</v>
      </c>
      <c r="D339" s="1110">
        <v>0</v>
      </c>
      <c r="E339" s="1110">
        <v>0</v>
      </c>
      <c r="F339" s="1110">
        <v>0</v>
      </c>
      <c r="G339" s="1110">
        <v>0</v>
      </c>
      <c r="H339" s="1094"/>
      <c r="I339" s="1094"/>
      <c r="J339" s="1094"/>
      <c r="K339" s="1094"/>
    </row>
    <row r="340" spans="1:11" ht="14.1" customHeight="1" x14ac:dyDescent="0.25">
      <c r="A340" s="1094"/>
      <c r="B340" s="1094"/>
      <c r="C340" s="1109" t="s">
        <v>1049</v>
      </c>
      <c r="D340" s="1110">
        <v>0</v>
      </c>
      <c r="E340" s="1110">
        <v>0</v>
      </c>
      <c r="F340" s="1110">
        <v>0</v>
      </c>
      <c r="G340" s="1110">
        <v>0</v>
      </c>
      <c r="H340" s="1094"/>
      <c r="I340" s="1094"/>
      <c r="J340" s="1094"/>
      <c r="K340" s="1094"/>
    </row>
    <row r="341" spans="1:11" ht="14.1" customHeight="1" x14ac:dyDescent="0.25">
      <c r="A341" s="1094"/>
      <c r="B341" s="1094"/>
      <c r="C341" s="1109" t="s">
        <v>1051</v>
      </c>
      <c r="D341" s="1110">
        <v>0</v>
      </c>
      <c r="E341" s="1110">
        <v>0</v>
      </c>
      <c r="F341" s="1110">
        <v>0</v>
      </c>
      <c r="G341" s="1110">
        <v>0</v>
      </c>
      <c r="H341" s="1094"/>
      <c r="I341" s="1094"/>
      <c r="J341" s="1094"/>
      <c r="K341" s="1094"/>
    </row>
    <row r="342" spans="1:11" ht="14.1" customHeight="1" x14ac:dyDescent="0.25">
      <c r="A342" s="1094"/>
      <c r="B342" s="1094"/>
      <c r="C342" s="1109" t="s">
        <v>1048</v>
      </c>
      <c r="D342" s="1110">
        <v>0</v>
      </c>
      <c r="E342" s="1110">
        <v>0</v>
      </c>
      <c r="F342" s="1110">
        <v>0</v>
      </c>
      <c r="G342" s="1110">
        <v>0</v>
      </c>
      <c r="H342" s="1094"/>
      <c r="I342" s="1094"/>
      <c r="J342" s="1094"/>
      <c r="K342" s="1094"/>
    </row>
    <row r="343" spans="1:11" ht="14.1" customHeight="1" x14ac:dyDescent="0.25">
      <c r="A343" s="1094"/>
      <c r="B343" s="1094"/>
      <c r="C343" s="1109" t="s">
        <v>1049</v>
      </c>
      <c r="D343" s="1110">
        <v>0</v>
      </c>
      <c r="E343" s="1110">
        <v>0</v>
      </c>
      <c r="F343" s="1110">
        <v>0</v>
      </c>
      <c r="G343" s="1110">
        <v>0</v>
      </c>
      <c r="H343" s="1094"/>
      <c r="I343" s="1094"/>
      <c r="J343" s="1094"/>
      <c r="K343" s="1094"/>
    </row>
    <row r="344" spans="1:11" ht="14.1" customHeight="1" x14ac:dyDescent="0.25">
      <c r="A344" s="1094"/>
      <c r="B344" s="1094"/>
      <c r="C344" s="1109" t="s">
        <v>1052</v>
      </c>
      <c r="D344" s="1110">
        <v>0</v>
      </c>
      <c r="E344" s="1110">
        <v>0</v>
      </c>
      <c r="F344" s="1110">
        <v>0</v>
      </c>
      <c r="G344" s="1110">
        <v>0</v>
      </c>
      <c r="H344" s="1094"/>
      <c r="I344" s="1094"/>
      <c r="J344" s="1094"/>
      <c r="K344" s="1094"/>
    </row>
    <row r="345" spans="1:11" ht="14.1" customHeight="1" x14ac:dyDescent="0.25">
      <c r="A345" s="1094"/>
      <c r="B345" s="1094"/>
      <c r="C345" s="1109" t="s">
        <v>1048</v>
      </c>
      <c r="D345" s="1110">
        <v>0</v>
      </c>
      <c r="E345" s="1110">
        <v>0</v>
      </c>
      <c r="F345" s="1110">
        <v>0</v>
      </c>
      <c r="G345" s="1110">
        <v>0</v>
      </c>
      <c r="H345" s="1094"/>
      <c r="I345" s="1094"/>
      <c r="J345" s="1094"/>
      <c r="K345" s="1094"/>
    </row>
    <row r="346" spans="1:11" ht="14.1" customHeight="1" x14ac:dyDescent="0.25">
      <c r="A346" s="1094"/>
      <c r="B346" s="1094"/>
      <c r="C346" s="1109" t="s">
        <v>1049</v>
      </c>
      <c r="D346" s="1110">
        <v>0</v>
      </c>
      <c r="E346" s="1110">
        <v>0</v>
      </c>
      <c r="F346" s="1110">
        <v>0</v>
      </c>
      <c r="G346" s="1110">
        <v>0</v>
      </c>
      <c r="H346" s="1094"/>
      <c r="I346" s="1094"/>
      <c r="J346" s="1094"/>
      <c r="K346" s="1094"/>
    </row>
    <row r="347" spans="1:11" ht="14.1" customHeight="1" x14ac:dyDescent="0.25">
      <c r="A347" s="1094"/>
      <c r="B347" s="1094"/>
      <c r="C347" s="1109" t="s">
        <v>1053</v>
      </c>
      <c r="D347" s="1110">
        <v>0</v>
      </c>
      <c r="E347" s="1110">
        <v>0</v>
      </c>
      <c r="F347" s="1110">
        <v>0</v>
      </c>
      <c r="G347" s="1110">
        <v>0</v>
      </c>
      <c r="H347" s="1094"/>
      <c r="I347" s="1094"/>
      <c r="J347" s="1094"/>
      <c r="K347" s="1094"/>
    </row>
    <row r="348" spans="1:11" ht="14.1" customHeight="1" x14ac:dyDescent="0.25">
      <c r="A348" s="1094"/>
      <c r="B348" s="1094"/>
      <c r="C348" s="1109" t="s">
        <v>1048</v>
      </c>
      <c r="D348" s="1110">
        <v>0</v>
      </c>
      <c r="E348" s="1110">
        <v>0</v>
      </c>
      <c r="F348" s="1110">
        <v>0</v>
      </c>
      <c r="G348" s="1110">
        <v>0</v>
      </c>
      <c r="H348" s="1094"/>
      <c r="I348" s="1094"/>
      <c r="J348" s="1094"/>
      <c r="K348" s="1094"/>
    </row>
    <row r="349" spans="1:11" ht="14.1" customHeight="1" x14ac:dyDescent="0.25">
      <c r="A349" s="1094"/>
      <c r="B349" s="1094"/>
      <c r="C349" s="1109" t="s">
        <v>1049</v>
      </c>
      <c r="D349" s="1110">
        <v>0</v>
      </c>
      <c r="E349" s="1110">
        <v>0</v>
      </c>
      <c r="F349" s="1110">
        <v>0</v>
      </c>
      <c r="G349" s="1110">
        <v>0</v>
      </c>
      <c r="H349" s="1094"/>
      <c r="I349" s="1094"/>
      <c r="J349" s="1094"/>
      <c r="K349" s="1094"/>
    </row>
    <row r="350" spans="1:11" ht="14.1" customHeight="1" x14ac:dyDescent="0.25">
      <c r="A350" s="1094"/>
      <c r="B350" s="1094"/>
      <c r="C350" s="1109" t="s">
        <v>1054</v>
      </c>
      <c r="D350" s="1110">
        <v>0</v>
      </c>
      <c r="E350" s="1110">
        <v>0</v>
      </c>
      <c r="F350" s="1110">
        <v>0</v>
      </c>
      <c r="G350" s="1110">
        <v>0</v>
      </c>
      <c r="H350" s="1094"/>
      <c r="I350" s="1094"/>
      <c r="J350" s="1094"/>
      <c r="K350" s="1094"/>
    </row>
    <row r="351" spans="1:11" ht="14.1" customHeight="1" x14ac:dyDescent="0.25">
      <c r="A351" s="1094"/>
      <c r="B351" s="1094"/>
      <c r="C351" s="1109" t="s">
        <v>1048</v>
      </c>
      <c r="D351" s="1110">
        <v>0</v>
      </c>
      <c r="E351" s="1110">
        <v>0</v>
      </c>
      <c r="F351" s="1110">
        <v>0</v>
      </c>
      <c r="G351" s="1110">
        <v>0</v>
      </c>
      <c r="H351" s="1094"/>
      <c r="I351" s="1094"/>
      <c r="J351" s="1094"/>
      <c r="K351" s="1094"/>
    </row>
    <row r="352" spans="1:11" ht="14.1" customHeight="1" x14ac:dyDescent="0.25">
      <c r="A352" s="1094"/>
      <c r="B352" s="1094"/>
      <c r="C352" s="1109" t="s">
        <v>1049</v>
      </c>
      <c r="D352" s="1110">
        <v>0</v>
      </c>
      <c r="E352" s="1110">
        <v>0</v>
      </c>
      <c r="F352" s="1110">
        <v>0</v>
      </c>
      <c r="G352" s="1110">
        <v>0</v>
      </c>
      <c r="H352" s="1094"/>
      <c r="I352" s="1094"/>
      <c r="J352" s="1094"/>
      <c r="K352" s="1094"/>
    </row>
    <row r="353" spans="1:11" ht="14.1" customHeight="1" x14ac:dyDescent="0.25">
      <c r="A353" s="1094"/>
      <c r="B353" s="1094"/>
      <c r="C353" s="1109" t="s">
        <v>1055</v>
      </c>
      <c r="D353" s="1110">
        <v>0</v>
      </c>
      <c r="E353" s="1110">
        <v>0</v>
      </c>
      <c r="F353" s="1110">
        <v>0</v>
      </c>
      <c r="G353" s="1110">
        <v>0</v>
      </c>
      <c r="H353" s="1094"/>
      <c r="I353" s="1094"/>
      <c r="J353" s="1094"/>
      <c r="K353" s="1094"/>
    </row>
    <row r="354" spans="1:11" ht="14.1" customHeight="1" x14ac:dyDescent="0.25">
      <c r="A354" s="1094"/>
      <c r="B354" s="1094"/>
      <c r="C354" s="1109" t="s">
        <v>1048</v>
      </c>
      <c r="D354" s="1110">
        <v>0</v>
      </c>
      <c r="E354" s="1110">
        <v>0</v>
      </c>
      <c r="F354" s="1110">
        <v>0</v>
      </c>
      <c r="G354" s="1110">
        <v>0</v>
      </c>
      <c r="H354" s="1094"/>
      <c r="I354" s="1094"/>
      <c r="J354" s="1094"/>
      <c r="K354" s="1094"/>
    </row>
    <row r="355" spans="1:11" ht="14.1" customHeight="1" x14ac:dyDescent="0.25">
      <c r="A355" s="1094"/>
      <c r="B355" s="1094"/>
      <c r="C355" s="1109" t="s">
        <v>1049</v>
      </c>
      <c r="D355" s="1110">
        <v>0</v>
      </c>
      <c r="E355" s="1110">
        <v>0</v>
      </c>
      <c r="F355" s="1110">
        <v>0</v>
      </c>
      <c r="G355" s="1110">
        <v>0</v>
      </c>
      <c r="H355" s="1094"/>
      <c r="I355" s="1094"/>
      <c r="J355" s="1094"/>
      <c r="K355" s="1094"/>
    </row>
    <row r="356" spans="1:11" ht="14.1" customHeight="1" x14ac:dyDescent="0.25">
      <c r="A356" s="1094"/>
      <c r="B356" s="1094"/>
      <c r="C356" s="1109" t="s">
        <v>1056</v>
      </c>
      <c r="D356" s="1110">
        <v>0</v>
      </c>
      <c r="E356" s="1110">
        <v>0</v>
      </c>
      <c r="F356" s="1110">
        <v>0</v>
      </c>
      <c r="G356" s="1110">
        <v>0</v>
      </c>
      <c r="H356" s="1094"/>
      <c r="I356" s="1094"/>
      <c r="J356" s="1094"/>
      <c r="K356" s="1094"/>
    </row>
    <row r="357" spans="1:11" ht="14.1" customHeight="1" x14ac:dyDescent="0.25">
      <c r="A357" s="1094"/>
      <c r="B357" s="1094"/>
      <c r="C357" s="1109" t="s">
        <v>1048</v>
      </c>
      <c r="D357" s="1110">
        <v>0</v>
      </c>
      <c r="E357" s="1110">
        <v>0</v>
      </c>
      <c r="F357" s="1110">
        <v>0</v>
      </c>
      <c r="G357" s="1110">
        <v>0</v>
      </c>
      <c r="H357" s="1094"/>
      <c r="I357" s="1094"/>
      <c r="J357" s="1094"/>
      <c r="K357" s="1094"/>
    </row>
    <row r="358" spans="1:11" ht="14.1" customHeight="1" x14ac:dyDescent="0.25">
      <c r="A358" s="1094"/>
      <c r="B358" s="1094"/>
      <c r="C358" s="1109" t="s">
        <v>1057</v>
      </c>
      <c r="D358" s="1110">
        <v>0</v>
      </c>
      <c r="E358" s="1110">
        <v>0</v>
      </c>
      <c r="F358" s="1110">
        <v>0</v>
      </c>
      <c r="G358" s="1110">
        <v>0</v>
      </c>
      <c r="H358" s="1094"/>
      <c r="I358" s="1094"/>
      <c r="J358" s="1094"/>
      <c r="K358" s="1094"/>
    </row>
    <row r="359" spans="1:11" ht="14.1" customHeight="1" x14ac:dyDescent="0.25">
      <c r="A359" s="1094"/>
      <c r="B359" s="1094"/>
      <c r="C359" s="1109" t="s">
        <v>1058</v>
      </c>
      <c r="D359" s="1110">
        <v>0</v>
      </c>
      <c r="E359" s="1110">
        <v>0</v>
      </c>
      <c r="F359" s="1110">
        <v>0</v>
      </c>
      <c r="G359" s="1110">
        <v>0</v>
      </c>
      <c r="H359" s="1094"/>
      <c r="I359" s="1094"/>
      <c r="J359" s="1094"/>
      <c r="K359" s="1094"/>
    </row>
    <row r="360" spans="1:11" ht="14.1" customHeight="1" x14ac:dyDescent="0.25">
      <c r="A360" s="1094"/>
      <c r="B360" s="1094"/>
      <c r="C360" s="1109" t="s">
        <v>1059</v>
      </c>
      <c r="D360" s="1110">
        <v>0</v>
      </c>
      <c r="E360" s="1110">
        <v>0</v>
      </c>
      <c r="F360" s="1110">
        <v>0</v>
      </c>
      <c r="G360" s="1110">
        <v>0</v>
      </c>
      <c r="H360" s="1094"/>
      <c r="I360" s="1094"/>
      <c r="J360" s="1094"/>
      <c r="K360" s="1094"/>
    </row>
    <row r="361" spans="1:11" ht="14.1" customHeight="1" x14ac:dyDescent="0.25">
      <c r="A361" s="1094"/>
      <c r="B361" s="1094"/>
      <c r="C361" s="1109" t="s">
        <v>1060</v>
      </c>
      <c r="D361" s="1110">
        <v>0</v>
      </c>
      <c r="E361" s="1110">
        <v>0</v>
      </c>
      <c r="F361" s="1110">
        <v>0</v>
      </c>
      <c r="G361" s="1110">
        <v>0</v>
      </c>
      <c r="H361" s="1094"/>
      <c r="I361" s="1094"/>
      <c r="J361" s="1094"/>
      <c r="K361" s="1094"/>
    </row>
    <row r="362" spans="1:11" ht="14.1" customHeight="1" x14ac:dyDescent="0.25">
      <c r="A362" s="1094"/>
      <c r="B362" s="1094"/>
      <c r="C362" s="1109" t="s">
        <v>1061</v>
      </c>
      <c r="D362" s="1110">
        <v>0</v>
      </c>
      <c r="E362" s="1110">
        <v>16000000</v>
      </c>
      <c r="F362" s="1110">
        <v>0</v>
      </c>
      <c r="G362" s="1110">
        <v>0</v>
      </c>
      <c r="H362" s="1094"/>
      <c r="I362" s="1094"/>
      <c r="J362" s="1094"/>
      <c r="K362" s="1094"/>
    </row>
    <row r="363" spans="1:11" ht="14.1" customHeight="1" x14ac:dyDescent="0.25">
      <c r="A363" s="1094"/>
      <c r="B363" s="1094"/>
      <c r="C363" s="1109" t="s">
        <v>1048</v>
      </c>
      <c r="D363" s="1110">
        <v>0</v>
      </c>
      <c r="E363" s="1110">
        <v>16000000</v>
      </c>
      <c r="F363" s="1110">
        <v>0</v>
      </c>
      <c r="G363" s="1110">
        <v>0</v>
      </c>
      <c r="H363" s="1094"/>
      <c r="I363" s="1094"/>
      <c r="J363" s="1094"/>
      <c r="K363" s="1094"/>
    </row>
    <row r="364" spans="1:11" ht="14.1" customHeight="1" x14ac:dyDescent="0.25">
      <c r="A364" s="1094"/>
      <c r="B364" s="1094"/>
      <c r="C364" s="1109" t="s">
        <v>1057</v>
      </c>
      <c r="D364" s="1110">
        <v>0</v>
      </c>
      <c r="E364" s="1110">
        <v>0</v>
      </c>
      <c r="F364" s="1110">
        <v>0</v>
      </c>
      <c r="G364" s="1110">
        <v>0</v>
      </c>
      <c r="H364" s="1094"/>
      <c r="I364" s="1094"/>
      <c r="J364" s="1094"/>
      <c r="K364" s="1094"/>
    </row>
    <row r="365" spans="1:11" ht="14.1" customHeight="1" x14ac:dyDescent="0.25">
      <c r="A365" s="1094"/>
      <c r="B365" s="1094"/>
      <c r="C365" s="1109" t="s">
        <v>1058</v>
      </c>
      <c r="D365" s="1110">
        <v>0</v>
      </c>
      <c r="E365" s="1110">
        <v>0</v>
      </c>
      <c r="F365" s="1110">
        <v>0</v>
      </c>
      <c r="G365" s="1110">
        <v>0</v>
      </c>
      <c r="H365" s="1094"/>
      <c r="I365" s="1094"/>
      <c r="J365" s="1094"/>
      <c r="K365" s="1094"/>
    </row>
    <row r="366" spans="1:11" ht="14.1" customHeight="1" x14ac:dyDescent="0.25">
      <c r="A366" s="1094"/>
      <c r="B366" s="1094"/>
      <c r="C366" s="1109" t="s">
        <v>1059</v>
      </c>
      <c r="D366" s="1110">
        <v>0</v>
      </c>
      <c r="E366" s="1110">
        <v>0</v>
      </c>
      <c r="F366" s="1110">
        <v>0</v>
      </c>
      <c r="G366" s="1110">
        <v>0</v>
      </c>
      <c r="H366" s="1094"/>
      <c r="I366" s="1094"/>
      <c r="J366" s="1094"/>
      <c r="K366" s="1094"/>
    </row>
    <row r="367" spans="1:11" ht="14.1" customHeight="1" x14ac:dyDescent="0.25">
      <c r="A367" s="1094"/>
      <c r="B367" s="1094"/>
      <c r="C367" s="1109" t="s">
        <v>1060</v>
      </c>
      <c r="D367" s="1110">
        <v>0</v>
      </c>
      <c r="E367" s="1110">
        <v>0</v>
      </c>
      <c r="F367" s="1110">
        <v>0</v>
      </c>
      <c r="G367" s="1110">
        <v>0</v>
      </c>
      <c r="H367" s="1094"/>
      <c r="I367" s="1094"/>
      <c r="J367" s="1094"/>
      <c r="K367" s="1094"/>
    </row>
    <row r="368" spans="1:11" ht="14.1" customHeight="1" x14ac:dyDescent="0.25">
      <c r="A368" s="1094"/>
      <c r="B368" s="1094"/>
      <c r="C368" s="1109" t="s">
        <v>1062</v>
      </c>
      <c r="D368" s="1110">
        <v>0</v>
      </c>
      <c r="E368" s="1110">
        <v>0</v>
      </c>
      <c r="F368" s="1110">
        <v>0</v>
      </c>
      <c r="G368" s="1110">
        <v>0</v>
      </c>
      <c r="H368" s="1094"/>
      <c r="I368" s="1094"/>
      <c r="J368" s="1094"/>
      <c r="K368" s="1094"/>
    </row>
    <row r="369" spans="1:11" ht="14.1" customHeight="1" x14ac:dyDescent="0.25">
      <c r="A369" s="1094"/>
      <c r="B369" s="1094"/>
      <c r="C369" s="1109" t="s">
        <v>1048</v>
      </c>
      <c r="D369" s="1110">
        <v>0</v>
      </c>
      <c r="E369" s="1110">
        <v>0</v>
      </c>
      <c r="F369" s="1110">
        <v>0</v>
      </c>
      <c r="G369" s="1110">
        <v>0</v>
      </c>
      <c r="H369" s="1094"/>
      <c r="I369" s="1094"/>
      <c r="J369" s="1094"/>
      <c r="K369" s="1094"/>
    </row>
    <row r="370" spans="1:11" ht="14.1" customHeight="1" x14ac:dyDescent="0.25">
      <c r="A370" s="1094"/>
      <c r="B370" s="1094"/>
      <c r="C370" s="1109" t="s">
        <v>1057</v>
      </c>
      <c r="D370" s="1110">
        <v>0</v>
      </c>
      <c r="E370" s="1110">
        <v>0</v>
      </c>
      <c r="F370" s="1110">
        <v>0</v>
      </c>
      <c r="G370" s="1110">
        <v>0</v>
      </c>
      <c r="H370" s="1094"/>
      <c r="I370" s="1094"/>
      <c r="J370" s="1094"/>
      <c r="K370" s="1094"/>
    </row>
    <row r="371" spans="1:11" ht="14.1" customHeight="1" x14ac:dyDescent="0.25">
      <c r="A371" s="1094"/>
      <c r="B371" s="1094"/>
      <c r="C371" s="1109" t="s">
        <v>1058</v>
      </c>
      <c r="D371" s="1110">
        <v>0</v>
      </c>
      <c r="E371" s="1110">
        <v>0</v>
      </c>
      <c r="F371" s="1110">
        <v>0</v>
      </c>
      <c r="G371" s="1110">
        <v>0</v>
      </c>
      <c r="H371" s="1094"/>
      <c r="I371" s="1094"/>
      <c r="J371" s="1094"/>
      <c r="K371" s="1094"/>
    </row>
    <row r="372" spans="1:11" ht="14.1" customHeight="1" x14ac:dyDescent="0.25">
      <c r="A372" s="1094"/>
      <c r="B372" s="1094"/>
      <c r="C372" s="1109" t="s">
        <v>1059</v>
      </c>
      <c r="D372" s="1110">
        <v>0</v>
      </c>
      <c r="E372" s="1110">
        <v>0</v>
      </c>
      <c r="F372" s="1110">
        <v>0</v>
      </c>
      <c r="G372" s="1110">
        <v>0</v>
      </c>
      <c r="H372" s="1094"/>
      <c r="I372" s="1094"/>
      <c r="J372" s="1094"/>
      <c r="K372" s="1094"/>
    </row>
    <row r="373" spans="1:11" ht="14.1" customHeight="1" x14ac:dyDescent="0.25">
      <c r="A373" s="1094"/>
      <c r="B373" s="1094"/>
      <c r="C373" s="1109" t="s">
        <v>1060</v>
      </c>
      <c r="D373" s="1110">
        <v>0</v>
      </c>
      <c r="E373" s="1110">
        <v>0</v>
      </c>
      <c r="F373" s="1110">
        <v>0</v>
      </c>
      <c r="G373" s="1110">
        <v>0</v>
      </c>
      <c r="H373" s="1094"/>
      <c r="I373" s="1094"/>
      <c r="J373" s="1094"/>
      <c r="K373" s="1094"/>
    </row>
    <row r="374" spans="1:11" ht="14.1" customHeight="1" x14ac:dyDescent="0.25">
      <c r="A374" s="1094"/>
      <c r="B374" s="1094"/>
      <c r="C374" s="1109" t="s">
        <v>1063</v>
      </c>
      <c r="D374" s="1110">
        <v>0</v>
      </c>
      <c r="E374" s="1110">
        <v>0</v>
      </c>
      <c r="F374" s="1110">
        <v>0</v>
      </c>
      <c r="G374" s="1110">
        <v>0</v>
      </c>
      <c r="H374" s="1094"/>
      <c r="I374" s="1094"/>
      <c r="J374" s="1094"/>
      <c r="K374" s="1094"/>
    </row>
    <row r="375" spans="1:11" ht="14.1" customHeight="1" x14ac:dyDescent="0.25">
      <c r="A375" s="1094"/>
      <c r="B375" s="1094"/>
      <c r="C375" s="1109" t="s">
        <v>1064</v>
      </c>
      <c r="D375" s="1110">
        <v>0</v>
      </c>
      <c r="E375" s="1110">
        <v>0</v>
      </c>
      <c r="F375" s="1110">
        <v>0</v>
      </c>
      <c r="G375" s="1110">
        <v>0</v>
      </c>
      <c r="H375" s="1094"/>
      <c r="I375" s="1094"/>
      <c r="J375" s="1094"/>
      <c r="K375" s="1094"/>
    </row>
    <row r="376" spans="1:11" ht="14.1" customHeight="1" x14ac:dyDescent="0.25">
      <c r="A376" s="1094"/>
      <c r="B376" s="1094"/>
      <c r="C376" s="1111" t="s">
        <v>572</v>
      </c>
      <c r="D376" s="1110">
        <v>0</v>
      </c>
      <c r="E376" s="1110">
        <v>16000000</v>
      </c>
      <c r="F376" s="1110">
        <v>0</v>
      </c>
      <c r="G376" s="1110">
        <v>0</v>
      </c>
      <c r="H376" s="1094"/>
      <c r="I376" s="1094"/>
      <c r="J376" s="1094"/>
      <c r="K376" s="1094"/>
    </row>
    <row r="377" spans="1:11" ht="14.1" customHeight="1" x14ac:dyDescent="0.25">
      <c r="A377" s="1094"/>
      <c r="B377" s="1094"/>
      <c r="C377" s="1102" t="s">
        <v>1135</v>
      </c>
      <c r="D377" s="1234" t="s">
        <v>1136</v>
      </c>
      <c r="E377" s="1235"/>
      <c r="F377" s="1235"/>
      <c r="G377" s="1235"/>
      <c r="H377" s="1094"/>
      <c r="I377" s="1094"/>
      <c r="J377" s="1094"/>
      <c r="K377" s="1094"/>
    </row>
    <row r="378" spans="1:11" ht="14.1" customHeight="1" x14ac:dyDescent="0.25">
      <c r="A378" s="1094"/>
      <c r="B378" s="1094"/>
      <c r="C378" s="1103" t="s">
        <v>1022</v>
      </c>
      <c r="D378" s="1232" t="s">
        <v>1137</v>
      </c>
      <c r="E378" s="1233"/>
      <c r="F378" s="1233"/>
      <c r="G378" s="1233"/>
      <c r="H378" s="1094"/>
      <c r="I378" s="1094"/>
      <c r="J378" s="1094"/>
      <c r="K378" s="1094"/>
    </row>
    <row r="379" spans="1:11" ht="14.1" customHeight="1" x14ac:dyDescent="0.25">
      <c r="A379" s="1094"/>
      <c r="B379" s="1094"/>
      <c r="C379" s="1104" t="s">
        <v>1024</v>
      </c>
      <c r="D379" s="1230" t="s">
        <v>1038</v>
      </c>
      <c r="E379" s="1231"/>
      <c r="F379" s="1231"/>
      <c r="G379" s="1231"/>
      <c r="H379" s="1094"/>
      <c r="I379" s="1094"/>
      <c r="J379" s="1094"/>
      <c r="K379" s="1094"/>
    </row>
    <row r="380" spans="1:11" ht="14.1" customHeight="1" x14ac:dyDescent="0.25">
      <c r="A380" s="1094"/>
      <c r="B380" s="1094"/>
      <c r="C380" s="1104" t="s">
        <v>31</v>
      </c>
      <c r="D380" s="1230" t="s">
        <v>1138</v>
      </c>
      <c r="E380" s="1231"/>
      <c r="F380" s="1231"/>
      <c r="G380" s="1231"/>
      <c r="H380" s="1094"/>
      <c r="I380" s="1094"/>
      <c r="J380" s="1094"/>
      <c r="K380" s="1094"/>
    </row>
    <row r="381" spans="1:11" ht="15" customHeight="1" x14ac:dyDescent="0.25">
      <c r="A381" s="1094"/>
      <c r="B381" s="1094"/>
      <c r="C381" s="1105"/>
      <c r="D381" s="1106">
        <v>2024</v>
      </c>
      <c r="E381" s="1106">
        <v>2025</v>
      </c>
      <c r="F381" s="1106">
        <v>2026</v>
      </c>
      <c r="G381" s="1106">
        <v>2027</v>
      </c>
      <c r="H381" s="1094"/>
      <c r="I381" s="1094"/>
      <c r="J381" s="1094"/>
      <c r="K381" s="1094"/>
    </row>
    <row r="382" spans="1:11" ht="15" customHeight="1" x14ac:dyDescent="0.25">
      <c r="A382" s="1094"/>
      <c r="B382" s="1094"/>
      <c r="C382" s="1107"/>
      <c r="D382" s="1108" t="s">
        <v>13</v>
      </c>
      <c r="E382" s="1108" t="s">
        <v>14</v>
      </c>
      <c r="F382" s="1108" t="s">
        <v>14</v>
      </c>
      <c r="G382" s="1108" t="s">
        <v>14</v>
      </c>
      <c r="H382" s="1094"/>
      <c r="I382" s="1094"/>
      <c r="J382" s="1094"/>
      <c r="K382" s="1094"/>
    </row>
    <row r="383" spans="1:11" ht="14.1" customHeight="1" x14ac:dyDescent="0.25">
      <c r="A383" s="1094"/>
      <c r="B383" s="1094"/>
      <c r="C383" s="1097" t="s">
        <v>33</v>
      </c>
      <c r="D383" s="1101" t="s">
        <v>1092</v>
      </c>
      <c r="E383" s="1101" t="s">
        <v>1092</v>
      </c>
      <c r="F383" s="1101" t="s">
        <v>1039</v>
      </c>
      <c r="G383" s="1101" t="s">
        <v>1039</v>
      </c>
      <c r="H383" s="1094"/>
      <c r="I383" s="1094"/>
      <c r="J383" s="1094"/>
      <c r="K383" s="1094"/>
    </row>
    <row r="384" spans="1:11" ht="14.1" customHeight="1" x14ac:dyDescent="0.25">
      <c r="A384" s="1094"/>
      <c r="B384" s="1094"/>
      <c r="C384" s="1097" t="s">
        <v>1029</v>
      </c>
      <c r="D384" s="1101" t="s">
        <v>1139</v>
      </c>
      <c r="E384" s="1101" t="s">
        <v>1140</v>
      </c>
      <c r="F384" s="1101" t="s">
        <v>1039</v>
      </c>
      <c r="G384" s="1101" t="s">
        <v>1039</v>
      </c>
      <c r="H384" s="1094"/>
      <c r="I384" s="1094"/>
      <c r="J384" s="1094"/>
      <c r="K384" s="1094"/>
    </row>
    <row r="385" spans="1:11" ht="14.1" customHeight="1" x14ac:dyDescent="0.25">
      <c r="A385" s="1094"/>
      <c r="B385" s="1094"/>
      <c r="C385" s="1097" t="s">
        <v>1032</v>
      </c>
      <c r="D385" s="1101" t="s">
        <v>1139</v>
      </c>
      <c r="E385" s="1101" t="s">
        <v>1140</v>
      </c>
      <c r="F385" s="1101" t="s">
        <v>1039</v>
      </c>
      <c r="G385" s="1101" t="s">
        <v>1039</v>
      </c>
      <c r="H385" s="1094"/>
      <c r="I385" s="1094"/>
      <c r="J385" s="1094"/>
      <c r="K385" s="1094"/>
    </row>
    <row r="386" spans="1:11" ht="14.1" customHeight="1" x14ac:dyDescent="0.25">
      <c r="A386" s="1094"/>
      <c r="B386" s="1094"/>
      <c r="C386" s="1097" t="s">
        <v>1037</v>
      </c>
      <c r="D386" s="1101" t="s">
        <v>1038</v>
      </c>
      <c r="E386" s="1101" t="s">
        <v>1039</v>
      </c>
      <c r="F386" s="1101" t="s">
        <v>1083</v>
      </c>
      <c r="G386" s="1101" t="s">
        <v>1038</v>
      </c>
      <c r="H386" s="1094"/>
      <c r="I386" s="1094"/>
      <c r="J386" s="1094"/>
      <c r="K386" s="1094"/>
    </row>
    <row r="387" spans="1:11" ht="14.1" customHeight="1" x14ac:dyDescent="0.25">
      <c r="A387" s="1094"/>
      <c r="B387" s="1094"/>
      <c r="C387" s="1097" t="s">
        <v>1042</v>
      </c>
      <c r="D387" s="1101" t="s">
        <v>1038</v>
      </c>
      <c r="E387" s="1101" t="s">
        <v>1141</v>
      </c>
      <c r="F387" s="1101" t="s">
        <v>1083</v>
      </c>
      <c r="G387" s="1101" t="s">
        <v>1038</v>
      </c>
      <c r="H387" s="1094"/>
      <c r="I387" s="1094"/>
      <c r="J387" s="1094"/>
      <c r="K387" s="1094"/>
    </row>
    <row r="388" spans="1:11" ht="14.1" customHeight="1" x14ac:dyDescent="0.25">
      <c r="A388" s="1094"/>
      <c r="B388" s="1094"/>
      <c r="C388" s="1097" t="s">
        <v>39</v>
      </c>
      <c r="D388" s="1101" t="s">
        <v>1038</v>
      </c>
      <c r="E388" s="1101" t="s">
        <v>1141</v>
      </c>
      <c r="F388" s="1101" t="s">
        <v>1083</v>
      </c>
      <c r="G388" s="1101" t="s">
        <v>1038</v>
      </c>
      <c r="H388" s="1094"/>
      <c r="I388" s="1094"/>
      <c r="J388" s="1094"/>
      <c r="K388" s="1094"/>
    </row>
    <row r="389" spans="1:11" ht="14.1" customHeight="1" x14ac:dyDescent="0.25">
      <c r="A389" s="1094"/>
      <c r="B389" s="1094"/>
      <c r="C389" s="1228" t="s">
        <v>1046</v>
      </c>
      <c r="D389" s="1229"/>
      <c r="E389" s="1229"/>
      <c r="F389" s="1229"/>
      <c r="G389" s="1229"/>
      <c r="H389" s="1094"/>
      <c r="I389" s="1094"/>
      <c r="J389" s="1094"/>
      <c r="K389" s="1094"/>
    </row>
    <row r="390" spans="1:11" ht="14.1" customHeight="1" x14ac:dyDescent="0.25">
      <c r="A390" s="1094"/>
      <c r="B390" s="1094"/>
      <c r="C390" s="1105"/>
      <c r="D390" s="1106">
        <v>2024</v>
      </c>
      <c r="E390" s="1106">
        <v>2025</v>
      </c>
      <c r="F390" s="1106">
        <v>2026</v>
      </c>
      <c r="G390" s="1106">
        <v>2027</v>
      </c>
      <c r="H390" s="1094"/>
      <c r="I390" s="1094"/>
      <c r="J390" s="1094"/>
      <c r="K390" s="1094"/>
    </row>
    <row r="391" spans="1:11" ht="14.1" customHeight="1" x14ac:dyDescent="0.25">
      <c r="A391" s="1094"/>
      <c r="B391" s="1094"/>
      <c r="C391" s="1107"/>
      <c r="D391" s="1108" t="s">
        <v>13</v>
      </c>
      <c r="E391" s="1108" t="s">
        <v>14</v>
      </c>
      <c r="F391" s="1108" t="s">
        <v>14</v>
      </c>
      <c r="G391" s="1108" t="s">
        <v>14</v>
      </c>
      <c r="H391" s="1094"/>
      <c r="I391" s="1094"/>
      <c r="J391" s="1094"/>
      <c r="K391" s="1094"/>
    </row>
    <row r="392" spans="1:11" ht="14.1" customHeight="1" x14ac:dyDescent="0.25">
      <c r="A392" s="1094"/>
      <c r="B392" s="1094"/>
      <c r="C392" s="1109" t="s">
        <v>1047</v>
      </c>
      <c r="D392" s="1110">
        <v>0</v>
      </c>
      <c r="E392" s="1110">
        <v>0</v>
      </c>
      <c r="F392" s="1110">
        <v>0</v>
      </c>
      <c r="G392" s="1110">
        <v>0</v>
      </c>
      <c r="H392" s="1094"/>
      <c r="I392" s="1094"/>
      <c r="J392" s="1094"/>
      <c r="K392" s="1094"/>
    </row>
    <row r="393" spans="1:11" ht="14.1" customHeight="1" x14ac:dyDescent="0.25">
      <c r="A393" s="1094"/>
      <c r="B393" s="1094"/>
      <c r="C393" s="1109" t="s">
        <v>1048</v>
      </c>
      <c r="D393" s="1110">
        <v>0</v>
      </c>
      <c r="E393" s="1110">
        <v>0</v>
      </c>
      <c r="F393" s="1110">
        <v>0</v>
      </c>
      <c r="G393" s="1110">
        <v>0</v>
      </c>
      <c r="H393" s="1094"/>
      <c r="I393" s="1094"/>
      <c r="J393" s="1094"/>
      <c r="K393" s="1094"/>
    </row>
    <row r="394" spans="1:11" ht="14.1" customHeight="1" x14ac:dyDescent="0.25">
      <c r="A394" s="1094"/>
      <c r="B394" s="1094"/>
      <c r="C394" s="1109" t="s">
        <v>1049</v>
      </c>
      <c r="D394" s="1110">
        <v>0</v>
      </c>
      <c r="E394" s="1110">
        <v>0</v>
      </c>
      <c r="F394" s="1110">
        <v>0</v>
      </c>
      <c r="G394" s="1110">
        <v>0</v>
      </c>
      <c r="H394" s="1094"/>
      <c r="I394" s="1094"/>
      <c r="J394" s="1094"/>
      <c r="K394" s="1094"/>
    </row>
    <row r="395" spans="1:11" ht="14.1" customHeight="1" x14ac:dyDescent="0.25">
      <c r="A395" s="1094"/>
      <c r="B395" s="1094"/>
      <c r="C395" s="1109" t="s">
        <v>1050</v>
      </c>
      <c r="D395" s="1110">
        <v>0</v>
      </c>
      <c r="E395" s="1110">
        <v>0</v>
      </c>
      <c r="F395" s="1110">
        <v>0</v>
      </c>
      <c r="G395" s="1110">
        <v>0</v>
      </c>
      <c r="H395" s="1094"/>
      <c r="I395" s="1094"/>
      <c r="J395" s="1094"/>
      <c r="K395" s="1094"/>
    </row>
    <row r="396" spans="1:11" ht="14.1" customHeight="1" x14ac:dyDescent="0.25">
      <c r="A396" s="1094"/>
      <c r="B396" s="1094"/>
      <c r="C396" s="1109" t="s">
        <v>1048</v>
      </c>
      <c r="D396" s="1110">
        <v>0</v>
      </c>
      <c r="E396" s="1110">
        <v>0</v>
      </c>
      <c r="F396" s="1110">
        <v>0</v>
      </c>
      <c r="G396" s="1110">
        <v>0</v>
      </c>
      <c r="H396" s="1094"/>
      <c r="I396" s="1094"/>
      <c r="J396" s="1094"/>
      <c r="K396" s="1094"/>
    </row>
    <row r="397" spans="1:11" ht="14.1" customHeight="1" x14ac:dyDescent="0.25">
      <c r="A397" s="1094"/>
      <c r="B397" s="1094"/>
      <c r="C397" s="1109" t="s">
        <v>1049</v>
      </c>
      <c r="D397" s="1110">
        <v>0</v>
      </c>
      <c r="E397" s="1110">
        <v>0</v>
      </c>
      <c r="F397" s="1110">
        <v>0</v>
      </c>
      <c r="G397" s="1110">
        <v>0</v>
      </c>
      <c r="H397" s="1094"/>
      <c r="I397" s="1094"/>
      <c r="J397" s="1094"/>
      <c r="K397" s="1094"/>
    </row>
    <row r="398" spans="1:11" ht="14.1" customHeight="1" x14ac:dyDescent="0.25">
      <c r="A398" s="1094"/>
      <c r="B398" s="1094"/>
      <c r="C398" s="1109" t="s">
        <v>1051</v>
      </c>
      <c r="D398" s="1110">
        <v>0</v>
      </c>
      <c r="E398" s="1110">
        <v>0</v>
      </c>
      <c r="F398" s="1110">
        <v>0</v>
      </c>
      <c r="G398" s="1110">
        <v>0</v>
      </c>
      <c r="H398" s="1094"/>
      <c r="I398" s="1094"/>
      <c r="J398" s="1094"/>
      <c r="K398" s="1094"/>
    </row>
    <row r="399" spans="1:11" ht="14.1" customHeight="1" x14ac:dyDescent="0.25">
      <c r="A399" s="1094"/>
      <c r="B399" s="1094"/>
      <c r="C399" s="1109" t="s">
        <v>1048</v>
      </c>
      <c r="D399" s="1110">
        <v>0</v>
      </c>
      <c r="E399" s="1110">
        <v>0</v>
      </c>
      <c r="F399" s="1110">
        <v>0</v>
      </c>
      <c r="G399" s="1110">
        <v>0</v>
      </c>
      <c r="H399" s="1094"/>
      <c r="I399" s="1094"/>
      <c r="J399" s="1094"/>
      <c r="K399" s="1094"/>
    </row>
    <row r="400" spans="1:11" ht="14.1" customHeight="1" x14ac:dyDescent="0.25">
      <c r="A400" s="1094"/>
      <c r="B400" s="1094"/>
      <c r="C400" s="1109" t="s">
        <v>1049</v>
      </c>
      <c r="D400" s="1110">
        <v>0</v>
      </c>
      <c r="E400" s="1110">
        <v>0</v>
      </c>
      <c r="F400" s="1110">
        <v>0</v>
      </c>
      <c r="G400" s="1110">
        <v>0</v>
      </c>
      <c r="H400" s="1094"/>
      <c r="I400" s="1094"/>
      <c r="J400" s="1094"/>
      <c r="K400" s="1094"/>
    </row>
    <row r="401" spans="1:11" ht="14.1" customHeight="1" x14ac:dyDescent="0.25">
      <c r="A401" s="1094"/>
      <c r="B401" s="1094"/>
      <c r="C401" s="1109" t="s">
        <v>1052</v>
      </c>
      <c r="D401" s="1110">
        <v>0</v>
      </c>
      <c r="E401" s="1110">
        <v>0</v>
      </c>
      <c r="F401" s="1110">
        <v>0</v>
      </c>
      <c r="G401" s="1110">
        <v>0</v>
      </c>
      <c r="H401" s="1094"/>
      <c r="I401" s="1094"/>
      <c r="J401" s="1094"/>
      <c r="K401" s="1094"/>
    </row>
    <row r="402" spans="1:11" ht="14.1" customHeight="1" x14ac:dyDescent="0.25">
      <c r="A402" s="1094"/>
      <c r="B402" s="1094"/>
      <c r="C402" s="1109" t="s">
        <v>1048</v>
      </c>
      <c r="D402" s="1110">
        <v>0</v>
      </c>
      <c r="E402" s="1110">
        <v>0</v>
      </c>
      <c r="F402" s="1110">
        <v>0</v>
      </c>
      <c r="G402" s="1110">
        <v>0</v>
      </c>
      <c r="H402" s="1094"/>
      <c r="I402" s="1094"/>
      <c r="J402" s="1094"/>
      <c r="K402" s="1094"/>
    </row>
    <row r="403" spans="1:11" ht="14.1" customHeight="1" x14ac:dyDescent="0.25">
      <c r="A403" s="1094"/>
      <c r="B403" s="1094"/>
      <c r="C403" s="1109" t="s">
        <v>1049</v>
      </c>
      <c r="D403" s="1110">
        <v>0</v>
      </c>
      <c r="E403" s="1110">
        <v>0</v>
      </c>
      <c r="F403" s="1110">
        <v>0</v>
      </c>
      <c r="G403" s="1110">
        <v>0</v>
      </c>
      <c r="H403" s="1094"/>
      <c r="I403" s="1094"/>
      <c r="J403" s="1094"/>
      <c r="K403" s="1094"/>
    </row>
    <row r="404" spans="1:11" ht="14.1" customHeight="1" x14ac:dyDescent="0.25">
      <c r="A404" s="1094"/>
      <c r="B404" s="1094"/>
      <c r="C404" s="1109" t="s">
        <v>1053</v>
      </c>
      <c r="D404" s="1110">
        <v>0</v>
      </c>
      <c r="E404" s="1110">
        <v>0</v>
      </c>
      <c r="F404" s="1110">
        <v>0</v>
      </c>
      <c r="G404" s="1110">
        <v>0</v>
      </c>
      <c r="H404" s="1094"/>
      <c r="I404" s="1094"/>
      <c r="J404" s="1094"/>
      <c r="K404" s="1094"/>
    </row>
    <row r="405" spans="1:11" ht="14.1" customHeight="1" x14ac:dyDescent="0.25">
      <c r="A405" s="1094"/>
      <c r="B405" s="1094"/>
      <c r="C405" s="1109" t="s">
        <v>1048</v>
      </c>
      <c r="D405" s="1110">
        <v>0</v>
      </c>
      <c r="E405" s="1110">
        <v>0</v>
      </c>
      <c r="F405" s="1110">
        <v>0</v>
      </c>
      <c r="G405" s="1110">
        <v>0</v>
      </c>
      <c r="H405" s="1094"/>
      <c r="I405" s="1094"/>
      <c r="J405" s="1094"/>
      <c r="K405" s="1094"/>
    </row>
    <row r="406" spans="1:11" ht="14.1" customHeight="1" x14ac:dyDescent="0.25">
      <c r="A406" s="1094"/>
      <c r="B406" s="1094"/>
      <c r="C406" s="1109" t="s">
        <v>1049</v>
      </c>
      <c r="D406" s="1110">
        <v>0</v>
      </c>
      <c r="E406" s="1110">
        <v>0</v>
      </c>
      <c r="F406" s="1110">
        <v>0</v>
      </c>
      <c r="G406" s="1110">
        <v>0</v>
      </c>
      <c r="H406" s="1094"/>
      <c r="I406" s="1094"/>
      <c r="J406" s="1094"/>
      <c r="K406" s="1094"/>
    </row>
    <row r="407" spans="1:11" ht="14.1" customHeight="1" x14ac:dyDescent="0.25">
      <c r="A407" s="1094"/>
      <c r="B407" s="1094"/>
      <c r="C407" s="1109" t="s">
        <v>1054</v>
      </c>
      <c r="D407" s="1110">
        <v>0</v>
      </c>
      <c r="E407" s="1110">
        <v>0</v>
      </c>
      <c r="F407" s="1110">
        <v>0</v>
      </c>
      <c r="G407" s="1110">
        <v>0</v>
      </c>
      <c r="H407" s="1094"/>
      <c r="I407" s="1094"/>
      <c r="J407" s="1094"/>
      <c r="K407" s="1094"/>
    </row>
    <row r="408" spans="1:11" ht="14.1" customHeight="1" x14ac:dyDescent="0.25">
      <c r="A408" s="1094"/>
      <c r="B408" s="1094"/>
      <c r="C408" s="1109" t="s">
        <v>1048</v>
      </c>
      <c r="D408" s="1110">
        <v>0</v>
      </c>
      <c r="E408" s="1110">
        <v>0</v>
      </c>
      <c r="F408" s="1110">
        <v>0</v>
      </c>
      <c r="G408" s="1110">
        <v>0</v>
      </c>
      <c r="H408" s="1094"/>
      <c r="I408" s="1094"/>
      <c r="J408" s="1094"/>
      <c r="K408" s="1094"/>
    </row>
    <row r="409" spans="1:11" ht="14.1" customHeight="1" x14ac:dyDescent="0.25">
      <c r="A409" s="1094"/>
      <c r="B409" s="1094"/>
      <c r="C409" s="1109" t="s">
        <v>1049</v>
      </c>
      <c r="D409" s="1110">
        <v>0</v>
      </c>
      <c r="E409" s="1110">
        <v>0</v>
      </c>
      <c r="F409" s="1110">
        <v>0</v>
      </c>
      <c r="G409" s="1110">
        <v>0</v>
      </c>
      <c r="H409" s="1094"/>
      <c r="I409" s="1094"/>
      <c r="J409" s="1094"/>
      <c r="K409" s="1094"/>
    </row>
    <row r="410" spans="1:11" ht="14.1" customHeight="1" x14ac:dyDescent="0.25">
      <c r="A410" s="1094"/>
      <c r="B410" s="1094"/>
      <c r="C410" s="1109" t="s">
        <v>1055</v>
      </c>
      <c r="D410" s="1110">
        <v>0</v>
      </c>
      <c r="E410" s="1110">
        <v>0</v>
      </c>
      <c r="F410" s="1110">
        <v>0</v>
      </c>
      <c r="G410" s="1110">
        <v>0</v>
      </c>
      <c r="H410" s="1094"/>
      <c r="I410" s="1094"/>
      <c r="J410" s="1094"/>
      <c r="K410" s="1094"/>
    </row>
    <row r="411" spans="1:11" ht="14.1" customHeight="1" x14ac:dyDescent="0.25">
      <c r="A411" s="1094"/>
      <c r="B411" s="1094"/>
      <c r="C411" s="1109" t="s">
        <v>1048</v>
      </c>
      <c r="D411" s="1110">
        <v>0</v>
      </c>
      <c r="E411" s="1110">
        <v>0</v>
      </c>
      <c r="F411" s="1110">
        <v>0</v>
      </c>
      <c r="G411" s="1110">
        <v>0</v>
      </c>
      <c r="H411" s="1094"/>
      <c r="I411" s="1094"/>
      <c r="J411" s="1094"/>
      <c r="K411" s="1094"/>
    </row>
    <row r="412" spans="1:11" ht="14.1" customHeight="1" x14ac:dyDescent="0.25">
      <c r="A412" s="1094"/>
      <c r="B412" s="1094"/>
      <c r="C412" s="1109" t="s">
        <v>1049</v>
      </c>
      <c r="D412" s="1110">
        <v>0</v>
      </c>
      <c r="E412" s="1110">
        <v>0</v>
      </c>
      <c r="F412" s="1110">
        <v>0</v>
      </c>
      <c r="G412" s="1110">
        <v>0</v>
      </c>
      <c r="H412" s="1094"/>
      <c r="I412" s="1094"/>
      <c r="J412" s="1094"/>
      <c r="K412" s="1094"/>
    </row>
    <row r="413" spans="1:11" ht="14.1" customHeight="1" x14ac:dyDescent="0.25">
      <c r="A413" s="1094"/>
      <c r="B413" s="1094"/>
      <c r="C413" s="1109" t="s">
        <v>1056</v>
      </c>
      <c r="D413" s="1110">
        <v>0</v>
      </c>
      <c r="E413" s="1110">
        <v>0</v>
      </c>
      <c r="F413" s="1110">
        <v>0</v>
      </c>
      <c r="G413" s="1110">
        <v>0</v>
      </c>
      <c r="H413" s="1094"/>
      <c r="I413" s="1094"/>
      <c r="J413" s="1094"/>
      <c r="K413" s="1094"/>
    </row>
    <row r="414" spans="1:11" ht="14.1" customHeight="1" x14ac:dyDescent="0.25">
      <c r="A414" s="1094"/>
      <c r="B414" s="1094"/>
      <c r="C414" s="1109" t="s">
        <v>1048</v>
      </c>
      <c r="D414" s="1110">
        <v>0</v>
      </c>
      <c r="E414" s="1110">
        <v>0</v>
      </c>
      <c r="F414" s="1110">
        <v>0</v>
      </c>
      <c r="G414" s="1110">
        <v>0</v>
      </c>
      <c r="H414" s="1094"/>
      <c r="I414" s="1094"/>
      <c r="J414" s="1094"/>
      <c r="K414" s="1094"/>
    </row>
    <row r="415" spans="1:11" ht="14.1" customHeight="1" x14ac:dyDescent="0.25">
      <c r="A415" s="1094"/>
      <c r="B415" s="1094"/>
      <c r="C415" s="1109" t="s">
        <v>1057</v>
      </c>
      <c r="D415" s="1110">
        <v>0</v>
      </c>
      <c r="E415" s="1110">
        <v>0</v>
      </c>
      <c r="F415" s="1110">
        <v>0</v>
      </c>
      <c r="G415" s="1110">
        <v>0</v>
      </c>
      <c r="H415" s="1094"/>
      <c r="I415" s="1094"/>
      <c r="J415" s="1094"/>
      <c r="K415" s="1094"/>
    </row>
    <row r="416" spans="1:11" ht="14.1" customHeight="1" x14ac:dyDescent="0.25">
      <c r="A416" s="1094"/>
      <c r="B416" s="1094"/>
      <c r="C416" s="1109" t="s">
        <v>1058</v>
      </c>
      <c r="D416" s="1110">
        <v>0</v>
      </c>
      <c r="E416" s="1110">
        <v>0</v>
      </c>
      <c r="F416" s="1110">
        <v>0</v>
      </c>
      <c r="G416" s="1110">
        <v>0</v>
      </c>
      <c r="H416" s="1094"/>
      <c r="I416" s="1094"/>
      <c r="J416" s="1094"/>
      <c r="K416" s="1094"/>
    </row>
    <row r="417" spans="1:11" ht="14.1" customHeight="1" x14ac:dyDescent="0.25">
      <c r="A417" s="1094"/>
      <c r="B417" s="1094"/>
      <c r="C417" s="1109" t="s">
        <v>1059</v>
      </c>
      <c r="D417" s="1110">
        <v>0</v>
      </c>
      <c r="E417" s="1110">
        <v>0</v>
      </c>
      <c r="F417" s="1110">
        <v>0</v>
      </c>
      <c r="G417" s="1110">
        <v>0</v>
      </c>
      <c r="H417" s="1094"/>
      <c r="I417" s="1094"/>
      <c r="J417" s="1094"/>
      <c r="K417" s="1094"/>
    </row>
    <row r="418" spans="1:11" ht="14.1" customHeight="1" x14ac:dyDescent="0.25">
      <c r="A418" s="1094"/>
      <c r="B418" s="1094"/>
      <c r="C418" s="1109" t="s">
        <v>1060</v>
      </c>
      <c r="D418" s="1110">
        <v>0</v>
      </c>
      <c r="E418" s="1110">
        <v>0</v>
      </c>
      <c r="F418" s="1110">
        <v>0</v>
      </c>
      <c r="G418" s="1110">
        <v>0</v>
      </c>
      <c r="H418" s="1094"/>
      <c r="I418" s="1094"/>
      <c r="J418" s="1094"/>
      <c r="K418" s="1094"/>
    </row>
    <row r="419" spans="1:11" ht="14.1" customHeight="1" x14ac:dyDescent="0.25">
      <c r="A419" s="1094"/>
      <c r="B419" s="1094"/>
      <c r="C419" s="1109" t="s">
        <v>1061</v>
      </c>
      <c r="D419" s="1110">
        <v>0</v>
      </c>
      <c r="E419" s="1110">
        <v>5609760</v>
      </c>
      <c r="F419" s="1110">
        <v>0</v>
      </c>
      <c r="G419" s="1110">
        <v>0</v>
      </c>
      <c r="H419" s="1094"/>
      <c r="I419" s="1094"/>
      <c r="J419" s="1094"/>
      <c r="K419" s="1094"/>
    </row>
    <row r="420" spans="1:11" ht="14.1" customHeight="1" x14ac:dyDescent="0.25">
      <c r="A420" s="1094"/>
      <c r="B420" s="1094"/>
      <c r="C420" s="1109" t="s">
        <v>1048</v>
      </c>
      <c r="D420" s="1110">
        <v>0</v>
      </c>
      <c r="E420" s="1110">
        <v>5609760</v>
      </c>
      <c r="F420" s="1110">
        <v>0</v>
      </c>
      <c r="G420" s="1110">
        <v>0</v>
      </c>
      <c r="H420" s="1094"/>
      <c r="I420" s="1094"/>
      <c r="J420" s="1094"/>
      <c r="K420" s="1094"/>
    </row>
    <row r="421" spans="1:11" ht="14.1" customHeight="1" x14ac:dyDescent="0.25">
      <c r="A421" s="1094"/>
      <c r="B421" s="1094"/>
      <c r="C421" s="1109" t="s">
        <v>1057</v>
      </c>
      <c r="D421" s="1110">
        <v>0</v>
      </c>
      <c r="E421" s="1110">
        <v>0</v>
      </c>
      <c r="F421" s="1110">
        <v>0</v>
      </c>
      <c r="G421" s="1110">
        <v>0</v>
      </c>
      <c r="H421" s="1094"/>
      <c r="I421" s="1094"/>
      <c r="J421" s="1094"/>
      <c r="K421" s="1094"/>
    </row>
    <row r="422" spans="1:11" ht="14.1" customHeight="1" x14ac:dyDescent="0.25">
      <c r="A422" s="1094"/>
      <c r="B422" s="1094"/>
      <c r="C422" s="1109" t="s">
        <v>1058</v>
      </c>
      <c r="D422" s="1110">
        <v>0</v>
      </c>
      <c r="E422" s="1110">
        <v>0</v>
      </c>
      <c r="F422" s="1110">
        <v>0</v>
      </c>
      <c r="G422" s="1110">
        <v>0</v>
      </c>
      <c r="H422" s="1094"/>
      <c r="I422" s="1094"/>
      <c r="J422" s="1094"/>
      <c r="K422" s="1094"/>
    </row>
    <row r="423" spans="1:11" ht="14.1" customHeight="1" x14ac:dyDescent="0.25">
      <c r="A423" s="1094"/>
      <c r="B423" s="1094"/>
      <c r="C423" s="1109" t="s">
        <v>1059</v>
      </c>
      <c r="D423" s="1110">
        <v>0</v>
      </c>
      <c r="E423" s="1110">
        <v>0</v>
      </c>
      <c r="F423" s="1110">
        <v>0</v>
      </c>
      <c r="G423" s="1110">
        <v>0</v>
      </c>
      <c r="H423" s="1094"/>
      <c r="I423" s="1094"/>
      <c r="J423" s="1094"/>
      <c r="K423" s="1094"/>
    </row>
    <row r="424" spans="1:11" ht="14.1" customHeight="1" x14ac:dyDescent="0.25">
      <c r="A424" s="1094"/>
      <c r="B424" s="1094"/>
      <c r="C424" s="1109" t="s">
        <v>1060</v>
      </c>
      <c r="D424" s="1110">
        <v>0</v>
      </c>
      <c r="E424" s="1110">
        <v>0</v>
      </c>
      <c r="F424" s="1110">
        <v>0</v>
      </c>
      <c r="G424" s="1110">
        <v>0</v>
      </c>
      <c r="H424" s="1094"/>
      <c r="I424" s="1094"/>
      <c r="J424" s="1094"/>
      <c r="K424" s="1094"/>
    </row>
    <row r="425" spans="1:11" ht="14.1" customHeight="1" x14ac:dyDescent="0.25">
      <c r="A425" s="1094"/>
      <c r="B425" s="1094"/>
      <c r="C425" s="1109" t="s">
        <v>1062</v>
      </c>
      <c r="D425" s="1110">
        <v>0</v>
      </c>
      <c r="E425" s="1110">
        <v>0</v>
      </c>
      <c r="F425" s="1110">
        <v>0</v>
      </c>
      <c r="G425" s="1110">
        <v>0</v>
      </c>
      <c r="H425" s="1094"/>
      <c r="I425" s="1094"/>
      <c r="J425" s="1094"/>
      <c r="K425" s="1094"/>
    </row>
    <row r="426" spans="1:11" ht="14.1" customHeight="1" x14ac:dyDescent="0.25">
      <c r="A426" s="1094"/>
      <c r="B426" s="1094"/>
      <c r="C426" s="1109" t="s">
        <v>1048</v>
      </c>
      <c r="D426" s="1110">
        <v>0</v>
      </c>
      <c r="E426" s="1110">
        <v>0</v>
      </c>
      <c r="F426" s="1110">
        <v>0</v>
      </c>
      <c r="G426" s="1110">
        <v>0</v>
      </c>
      <c r="H426" s="1094"/>
      <c r="I426" s="1094"/>
      <c r="J426" s="1094"/>
      <c r="K426" s="1094"/>
    </row>
    <row r="427" spans="1:11" ht="14.1" customHeight="1" x14ac:dyDescent="0.25">
      <c r="A427" s="1094"/>
      <c r="B427" s="1094"/>
      <c r="C427" s="1109" t="s">
        <v>1057</v>
      </c>
      <c r="D427" s="1110">
        <v>0</v>
      </c>
      <c r="E427" s="1110">
        <v>0</v>
      </c>
      <c r="F427" s="1110">
        <v>0</v>
      </c>
      <c r="G427" s="1110">
        <v>0</v>
      </c>
      <c r="H427" s="1094"/>
      <c r="I427" s="1094"/>
      <c r="J427" s="1094"/>
      <c r="K427" s="1094"/>
    </row>
    <row r="428" spans="1:11" ht="14.1" customHeight="1" x14ac:dyDescent="0.25">
      <c r="A428" s="1094"/>
      <c r="B428" s="1094"/>
      <c r="C428" s="1109" t="s">
        <v>1058</v>
      </c>
      <c r="D428" s="1110">
        <v>0</v>
      </c>
      <c r="E428" s="1110">
        <v>0</v>
      </c>
      <c r="F428" s="1110">
        <v>0</v>
      </c>
      <c r="G428" s="1110">
        <v>0</v>
      </c>
      <c r="H428" s="1094"/>
      <c r="I428" s="1094"/>
      <c r="J428" s="1094"/>
      <c r="K428" s="1094"/>
    </row>
    <row r="429" spans="1:11" ht="14.1" customHeight="1" x14ac:dyDescent="0.25">
      <c r="A429" s="1094"/>
      <c r="B429" s="1094"/>
      <c r="C429" s="1109" t="s">
        <v>1059</v>
      </c>
      <c r="D429" s="1110">
        <v>0</v>
      </c>
      <c r="E429" s="1110">
        <v>0</v>
      </c>
      <c r="F429" s="1110">
        <v>0</v>
      </c>
      <c r="G429" s="1110">
        <v>0</v>
      </c>
      <c r="H429" s="1094"/>
      <c r="I429" s="1094"/>
      <c r="J429" s="1094"/>
      <c r="K429" s="1094"/>
    </row>
    <row r="430" spans="1:11" ht="14.1" customHeight="1" x14ac:dyDescent="0.25">
      <c r="A430" s="1094"/>
      <c r="B430" s="1094"/>
      <c r="C430" s="1109" t="s">
        <v>1060</v>
      </c>
      <c r="D430" s="1110">
        <v>0</v>
      </c>
      <c r="E430" s="1110">
        <v>0</v>
      </c>
      <c r="F430" s="1110">
        <v>0</v>
      </c>
      <c r="G430" s="1110">
        <v>0</v>
      </c>
      <c r="H430" s="1094"/>
      <c r="I430" s="1094"/>
      <c r="J430" s="1094"/>
      <c r="K430" s="1094"/>
    </row>
    <row r="431" spans="1:11" ht="14.1" customHeight="1" x14ac:dyDescent="0.25">
      <c r="A431" s="1094"/>
      <c r="B431" s="1094"/>
      <c r="C431" s="1109" t="s">
        <v>1063</v>
      </c>
      <c r="D431" s="1110">
        <v>0</v>
      </c>
      <c r="E431" s="1110">
        <v>0</v>
      </c>
      <c r="F431" s="1110">
        <v>0</v>
      </c>
      <c r="G431" s="1110">
        <v>0</v>
      </c>
      <c r="H431" s="1094"/>
      <c r="I431" s="1094"/>
      <c r="J431" s="1094"/>
      <c r="K431" s="1094"/>
    </row>
    <row r="432" spans="1:11" ht="14.1" customHeight="1" x14ac:dyDescent="0.25">
      <c r="A432" s="1094"/>
      <c r="B432" s="1094"/>
      <c r="C432" s="1109" t="s">
        <v>1064</v>
      </c>
      <c r="D432" s="1110">
        <v>0</v>
      </c>
      <c r="E432" s="1110">
        <v>0</v>
      </c>
      <c r="F432" s="1110">
        <v>0</v>
      </c>
      <c r="G432" s="1110">
        <v>0</v>
      </c>
      <c r="H432" s="1094"/>
      <c r="I432" s="1094"/>
      <c r="J432" s="1094"/>
      <c r="K432" s="1094"/>
    </row>
    <row r="433" spans="1:11" ht="14.1" customHeight="1" x14ac:dyDescent="0.25">
      <c r="A433" s="1094"/>
      <c r="B433" s="1094"/>
      <c r="C433" s="1111" t="s">
        <v>572</v>
      </c>
      <c r="D433" s="1110">
        <v>0</v>
      </c>
      <c r="E433" s="1110">
        <v>5609760</v>
      </c>
      <c r="F433" s="1110">
        <v>0</v>
      </c>
      <c r="G433" s="1110">
        <v>0</v>
      </c>
      <c r="H433" s="1094"/>
      <c r="I433" s="1094"/>
      <c r="J433" s="1094"/>
      <c r="K433" s="1094"/>
    </row>
    <row r="434" spans="1:11" ht="14.1" customHeight="1" x14ac:dyDescent="0.25">
      <c r="A434" s="1094"/>
      <c r="B434" s="1094"/>
      <c r="C434" s="1103" t="s">
        <v>1022</v>
      </c>
      <c r="D434" s="1232" t="s">
        <v>1142</v>
      </c>
      <c r="E434" s="1233"/>
      <c r="F434" s="1233"/>
      <c r="G434" s="1233"/>
      <c r="H434" s="1094"/>
      <c r="I434" s="1094"/>
      <c r="J434" s="1094"/>
      <c r="K434" s="1094"/>
    </row>
    <row r="435" spans="1:11" ht="14.1" customHeight="1" x14ac:dyDescent="0.25">
      <c r="A435" s="1094"/>
      <c r="B435" s="1094"/>
      <c r="C435" s="1104" t="s">
        <v>1024</v>
      </c>
      <c r="D435" s="1230" t="s">
        <v>1038</v>
      </c>
      <c r="E435" s="1231"/>
      <c r="F435" s="1231"/>
      <c r="G435" s="1231"/>
      <c r="H435" s="1094"/>
      <c r="I435" s="1094"/>
      <c r="J435" s="1094"/>
      <c r="K435" s="1094"/>
    </row>
    <row r="436" spans="1:11" ht="14.1" customHeight="1" x14ac:dyDescent="0.25">
      <c r="A436" s="1094"/>
      <c r="B436" s="1094"/>
      <c r="C436" s="1104" t="s">
        <v>31</v>
      </c>
      <c r="D436" s="1230" t="s">
        <v>1143</v>
      </c>
      <c r="E436" s="1231"/>
      <c r="F436" s="1231"/>
      <c r="G436" s="1231"/>
      <c r="H436" s="1094"/>
      <c r="I436" s="1094"/>
      <c r="J436" s="1094"/>
      <c r="K436" s="1094"/>
    </row>
    <row r="437" spans="1:11" ht="15" customHeight="1" x14ac:dyDescent="0.25">
      <c r="A437" s="1094"/>
      <c r="B437" s="1094"/>
      <c r="C437" s="1105"/>
      <c r="D437" s="1106">
        <v>2024</v>
      </c>
      <c r="E437" s="1106">
        <v>2025</v>
      </c>
      <c r="F437" s="1106">
        <v>2026</v>
      </c>
      <c r="G437" s="1106">
        <v>2027</v>
      </c>
      <c r="H437" s="1094"/>
      <c r="I437" s="1094"/>
      <c r="J437" s="1094"/>
      <c r="K437" s="1094"/>
    </row>
    <row r="438" spans="1:11" ht="15" customHeight="1" x14ac:dyDescent="0.25">
      <c r="A438" s="1094"/>
      <c r="B438" s="1094"/>
      <c r="C438" s="1107"/>
      <c r="D438" s="1108" t="s">
        <v>13</v>
      </c>
      <c r="E438" s="1108" t="s">
        <v>14</v>
      </c>
      <c r="F438" s="1108" t="s">
        <v>14</v>
      </c>
      <c r="G438" s="1108" t="s">
        <v>14</v>
      </c>
      <c r="H438" s="1094"/>
      <c r="I438" s="1094"/>
      <c r="J438" s="1094"/>
      <c r="K438" s="1094"/>
    </row>
    <row r="439" spans="1:11" ht="14.1" customHeight="1" x14ac:dyDescent="0.25">
      <c r="A439" s="1094"/>
      <c r="B439" s="1094"/>
      <c r="C439" s="1097" t="s">
        <v>33</v>
      </c>
      <c r="D439" s="1101" t="s">
        <v>1092</v>
      </c>
      <c r="E439" s="1101" t="s">
        <v>1092</v>
      </c>
      <c r="F439" s="1101" t="s">
        <v>1039</v>
      </c>
      <c r="G439" s="1101" t="s">
        <v>1039</v>
      </c>
      <c r="H439" s="1094"/>
      <c r="I439" s="1094"/>
      <c r="J439" s="1094"/>
      <c r="K439" s="1094"/>
    </row>
    <row r="440" spans="1:11" ht="14.1" customHeight="1" x14ac:dyDescent="0.25">
      <c r="A440" s="1094"/>
      <c r="B440" s="1094"/>
      <c r="C440" s="1097" t="s">
        <v>1029</v>
      </c>
      <c r="D440" s="1101" t="s">
        <v>1039</v>
      </c>
      <c r="E440" s="1101" t="s">
        <v>1144</v>
      </c>
      <c r="F440" s="1101" t="s">
        <v>1039</v>
      </c>
      <c r="G440" s="1101" t="s">
        <v>1039</v>
      </c>
      <c r="H440" s="1094"/>
      <c r="I440" s="1094"/>
      <c r="J440" s="1094"/>
      <c r="K440" s="1094"/>
    </row>
    <row r="441" spans="1:11" ht="14.1" customHeight="1" x14ac:dyDescent="0.25">
      <c r="A441" s="1094"/>
      <c r="B441" s="1094"/>
      <c r="C441" s="1097" t="s">
        <v>1032</v>
      </c>
      <c r="D441" s="1101" t="s">
        <v>1039</v>
      </c>
      <c r="E441" s="1101" t="s">
        <v>1144</v>
      </c>
      <c r="F441" s="1101" t="s">
        <v>1039</v>
      </c>
      <c r="G441" s="1101" t="s">
        <v>1039</v>
      </c>
      <c r="H441" s="1094"/>
      <c r="I441" s="1094"/>
      <c r="J441" s="1094"/>
      <c r="K441" s="1094"/>
    </row>
    <row r="442" spans="1:11" ht="14.1" customHeight="1" x14ac:dyDescent="0.25">
      <c r="A442" s="1094"/>
      <c r="B442" s="1094"/>
      <c r="C442" s="1097" t="s">
        <v>1037</v>
      </c>
      <c r="D442" s="1101" t="s">
        <v>1038</v>
      </c>
      <c r="E442" s="1101" t="s">
        <v>1039</v>
      </c>
      <c r="F442" s="1101" t="s">
        <v>1083</v>
      </c>
      <c r="G442" s="1101" t="s">
        <v>1038</v>
      </c>
      <c r="H442" s="1094"/>
      <c r="I442" s="1094"/>
      <c r="J442" s="1094"/>
      <c r="K442" s="1094"/>
    </row>
    <row r="443" spans="1:11" ht="14.1" customHeight="1" x14ac:dyDescent="0.25">
      <c r="A443" s="1094"/>
      <c r="B443" s="1094"/>
      <c r="C443" s="1097" t="s">
        <v>1042</v>
      </c>
      <c r="D443" s="1101" t="s">
        <v>1038</v>
      </c>
      <c r="E443" s="1101" t="s">
        <v>1038</v>
      </c>
      <c r="F443" s="1101" t="s">
        <v>1083</v>
      </c>
      <c r="G443" s="1101" t="s">
        <v>1038</v>
      </c>
      <c r="H443" s="1094"/>
      <c r="I443" s="1094"/>
      <c r="J443" s="1094"/>
      <c r="K443" s="1094"/>
    </row>
    <row r="444" spans="1:11" ht="14.1" customHeight="1" x14ac:dyDescent="0.25">
      <c r="A444" s="1094"/>
      <c r="B444" s="1094"/>
      <c r="C444" s="1097" t="s">
        <v>39</v>
      </c>
      <c r="D444" s="1101" t="s">
        <v>1038</v>
      </c>
      <c r="E444" s="1101" t="s">
        <v>1038</v>
      </c>
      <c r="F444" s="1101" t="s">
        <v>1083</v>
      </c>
      <c r="G444" s="1101" t="s">
        <v>1038</v>
      </c>
      <c r="H444" s="1094"/>
      <c r="I444" s="1094"/>
      <c r="J444" s="1094"/>
      <c r="K444" s="1094"/>
    </row>
    <row r="445" spans="1:11" ht="14.1" customHeight="1" x14ac:dyDescent="0.25">
      <c r="A445" s="1094"/>
      <c r="B445" s="1094"/>
      <c r="C445" s="1228" t="s">
        <v>1046</v>
      </c>
      <c r="D445" s="1229"/>
      <c r="E445" s="1229"/>
      <c r="F445" s="1229"/>
      <c r="G445" s="1229"/>
      <c r="H445" s="1094"/>
      <c r="I445" s="1094"/>
      <c r="J445" s="1094"/>
      <c r="K445" s="1094"/>
    </row>
    <row r="446" spans="1:11" ht="14.1" customHeight="1" x14ac:dyDescent="0.25">
      <c r="A446" s="1094"/>
      <c r="B446" s="1094"/>
      <c r="C446" s="1105"/>
      <c r="D446" s="1106">
        <v>2024</v>
      </c>
      <c r="E446" s="1106">
        <v>2025</v>
      </c>
      <c r="F446" s="1106">
        <v>2026</v>
      </c>
      <c r="G446" s="1106">
        <v>2027</v>
      </c>
      <c r="H446" s="1094"/>
      <c r="I446" s="1094"/>
      <c r="J446" s="1094"/>
      <c r="K446" s="1094"/>
    </row>
    <row r="447" spans="1:11" ht="14.1" customHeight="1" x14ac:dyDescent="0.25">
      <c r="A447" s="1094"/>
      <c r="B447" s="1094"/>
      <c r="C447" s="1107"/>
      <c r="D447" s="1108" t="s">
        <v>13</v>
      </c>
      <c r="E447" s="1108" t="s">
        <v>14</v>
      </c>
      <c r="F447" s="1108" t="s">
        <v>14</v>
      </c>
      <c r="G447" s="1108" t="s">
        <v>14</v>
      </c>
      <c r="H447" s="1094"/>
      <c r="I447" s="1094"/>
      <c r="J447" s="1094"/>
      <c r="K447" s="1094"/>
    </row>
    <row r="448" spans="1:11" ht="14.1" customHeight="1" x14ac:dyDescent="0.25">
      <c r="A448" s="1094"/>
      <c r="B448" s="1094"/>
      <c r="C448" s="1109" t="s">
        <v>1047</v>
      </c>
      <c r="D448" s="1110">
        <v>0</v>
      </c>
      <c r="E448" s="1110">
        <v>0</v>
      </c>
      <c r="F448" s="1110">
        <v>0</v>
      </c>
      <c r="G448" s="1110">
        <v>0</v>
      </c>
      <c r="H448" s="1094"/>
      <c r="I448" s="1094"/>
      <c r="J448" s="1094"/>
      <c r="K448" s="1094"/>
    </row>
    <row r="449" spans="1:11" ht="14.1" customHeight="1" x14ac:dyDescent="0.25">
      <c r="A449" s="1094"/>
      <c r="B449" s="1094"/>
      <c r="C449" s="1109" t="s">
        <v>1048</v>
      </c>
      <c r="D449" s="1110">
        <v>0</v>
      </c>
      <c r="E449" s="1110">
        <v>0</v>
      </c>
      <c r="F449" s="1110">
        <v>0</v>
      </c>
      <c r="G449" s="1110">
        <v>0</v>
      </c>
      <c r="H449" s="1094"/>
      <c r="I449" s="1094"/>
      <c r="J449" s="1094"/>
      <c r="K449" s="1094"/>
    </row>
    <row r="450" spans="1:11" ht="14.1" customHeight="1" x14ac:dyDescent="0.25">
      <c r="A450" s="1094"/>
      <c r="B450" s="1094"/>
      <c r="C450" s="1109" t="s">
        <v>1049</v>
      </c>
      <c r="D450" s="1110">
        <v>0</v>
      </c>
      <c r="E450" s="1110">
        <v>0</v>
      </c>
      <c r="F450" s="1110">
        <v>0</v>
      </c>
      <c r="G450" s="1110">
        <v>0</v>
      </c>
      <c r="H450" s="1094"/>
      <c r="I450" s="1094"/>
      <c r="J450" s="1094"/>
      <c r="K450" s="1094"/>
    </row>
    <row r="451" spans="1:11" ht="14.1" customHeight="1" x14ac:dyDescent="0.25">
      <c r="A451" s="1094"/>
      <c r="B451" s="1094"/>
      <c r="C451" s="1109" t="s">
        <v>1050</v>
      </c>
      <c r="D451" s="1110">
        <v>0</v>
      </c>
      <c r="E451" s="1110">
        <v>0</v>
      </c>
      <c r="F451" s="1110">
        <v>0</v>
      </c>
      <c r="G451" s="1110">
        <v>0</v>
      </c>
      <c r="H451" s="1094"/>
      <c r="I451" s="1094"/>
      <c r="J451" s="1094"/>
      <c r="K451" s="1094"/>
    </row>
    <row r="452" spans="1:11" ht="14.1" customHeight="1" x14ac:dyDescent="0.25">
      <c r="A452" s="1094"/>
      <c r="B452" s="1094"/>
      <c r="C452" s="1109" t="s">
        <v>1048</v>
      </c>
      <c r="D452" s="1110">
        <v>0</v>
      </c>
      <c r="E452" s="1110">
        <v>0</v>
      </c>
      <c r="F452" s="1110">
        <v>0</v>
      </c>
      <c r="G452" s="1110">
        <v>0</v>
      </c>
      <c r="H452" s="1094"/>
      <c r="I452" s="1094"/>
      <c r="J452" s="1094"/>
      <c r="K452" s="1094"/>
    </row>
    <row r="453" spans="1:11" ht="14.1" customHeight="1" x14ac:dyDescent="0.25">
      <c r="A453" s="1094"/>
      <c r="B453" s="1094"/>
      <c r="C453" s="1109" t="s">
        <v>1049</v>
      </c>
      <c r="D453" s="1110">
        <v>0</v>
      </c>
      <c r="E453" s="1110">
        <v>0</v>
      </c>
      <c r="F453" s="1110">
        <v>0</v>
      </c>
      <c r="G453" s="1110">
        <v>0</v>
      </c>
      <c r="H453" s="1094"/>
      <c r="I453" s="1094"/>
      <c r="J453" s="1094"/>
      <c r="K453" s="1094"/>
    </row>
    <row r="454" spans="1:11" ht="14.1" customHeight="1" x14ac:dyDescent="0.25">
      <c r="A454" s="1094"/>
      <c r="B454" s="1094"/>
      <c r="C454" s="1109" t="s">
        <v>1051</v>
      </c>
      <c r="D454" s="1110">
        <v>0</v>
      </c>
      <c r="E454" s="1110">
        <v>0</v>
      </c>
      <c r="F454" s="1110">
        <v>0</v>
      </c>
      <c r="G454" s="1110">
        <v>0</v>
      </c>
      <c r="H454" s="1094"/>
      <c r="I454" s="1094"/>
      <c r="J454" s="1094"/>
      <c r="K454" s="1094"/>
    </row>
    <row r="455" spans="1:11" ht="14.1" customHeight="1" x14ac:dyDescent="0.25">
      <c r="A455" s="1094"/>
      <c r="B455" s="1094"/>
      <c r="C455" s="1109" t="s">
        <v>1048</v>
      </c>
      <c r="D455" s="1110">
        <v>0</v>
      </c>
      <c r="E455" s="1110">
        <v>0</v>
      </c>
      <c r="F455" s="1110">
        <v>0</v>
      </c>
      <c r="G455" s="1110">
        <v>0</v>
      </c>
      <c r="H455" s="1094"/>
      <c r="I455" s="1094"/>
      <c r="J455" s="1094"/>
      <c r="K455" s="1094"/>
    </row>
    <row r="456" spans="1:11" ht="14.1" customHeight="1" x14ac:dyDescent="0.25">
      <c r="A456" s="1094"/>
      <c r="B456" s="1094"/>
      <c r="C456" s="1109" t="s">
        <v>1049</v>
      </c>
      <c r="D456" s="1110">
        <v>0</v>
      </c>
      <c r="E456" s="1110">
        <v>0</v>
      </c>
      <c r="F456" s="1110">
        <v>0</v>
      </c>
      <c r="G456" s="1110">
        <v>0</v>
      </c>
      <c r="H456" s="1094"/>
      <c r="I456" s="1094"/>
      <c r="J456" s="1094"/>
      <c r="K456" s="1094"/>
    </row>
    <row r="457" spans="1:11" ht="14.1" customHeight="1" x14ac:dyDescent="0.25">
      <c r="A457" s="1094"/>
      <c r="B457" s="1094"/>
      <c r="C457" s="1109" t="s">
        <v>1052</v>
      </c>
      <c r="D457" s="1110">
        <v>0</v>
      </c>
      <c r="E457" s="1110">
        <v>0</v>
      </c>
      <c r="F457" s="1110">
        <v>0</v>
      </c>
      <c r="G457" s="1110">
        <v>0</v>
      </c>
      <c r="H457" s="1094"/>
      <c r="I457" s="1094"/>
      <c r="J457" s="1094"/>
      <c r="K457" s="1094"/>
    </row>
    <row r="458" spans="1:11" ht="14.1" customHeight="1" x14ac:dyDescent="0.25">
      <c r="A458" s="1094"/>
      <c r="B458" s="1094"/>
      <c r="C458" s="1109" t="s">
        <v>1048</v>
      </c>
      <c r="D458" s="1110">
        <v>0</v>
      </c>
      <c r="E458" s="1110">
        <v>0</v>
      </c>
      <c r="F458" s="1110">
        <v>0</v>
      </c>
      <c r="G458" s="1110">
        <v>0</v>
      </c>
      <c r="H458" s="1094"/>
      <c r="I458" s="1094"/>
      <c r="J458" s="1094"/>
      <c r="K458" s="1094"/>
    </row>
    <row r="459" spans="1:11" ht="14.1" customHeight="1" x14ac:dyDescent="0.25">
      <c r="A459" s="1094"/>
      <c r="B459" s="1094"/>
      <c r="C459" s="1109" t="s">
        <v>1049</v>
      </c>
      <c r="D459" s="1110">
        <v>0</v>
      </c>
      <c r="E459" s="1110">
        <v>0</v>
      </c>
      <c r="F459" s="1110">
        <v>0</v>
      </c>
      <c r="G459" s="1110">
        <v>0</v>
      </c>
      <c r="H459" s="1094"/>
      <c r="I459" s="1094"/>
      <c r="J459" s="1094"/>
      <c r="K459" s="1094"/>
    </row>
    <row r="460" spans="1:11" ht="14.1" customHeight="1" x14ac:dyDescent="0.25">
      <c r="A460" s="1094"/>
      <c r="B460" s="1094"/>
      <c r="C460" s="1109" t="s">
        <v>1053</v>
      </c>
      <c r="D460" s="1110">
        <v>0</v>
      </c>
      <c r="E460" s="1110">
        <v>0</v>
      </c>
      <c r="F460" s="1110">
        <v>0</v>
      </c>
      <c r="G460" s="1110">
        <v>0</v>
      </c>
      <c r="H460" s="1094"/>
      <c r="I460" s="1094"/>
      <c r="J460" s="1094"/>
      <c r="K460" s="1094"/>
    </row>
    <row r="461" spans="1:11" ht="14.1" customHeight="1" x14ac:dyDescent="0.25">
      <c r="A461" s="1094"/>
      <c r="B461" s="1094"/>
      <c r="C461" s="1109" t="s">
        <v>1048</v>
      </c>
      <c r="D461" s="1110">
        <v>0</v>
      </c>
      <c r="E461" s="1110">
        <v>0</v>
      </c>
      <c r="F461" s="1110">
        <v>0</v>
      </c>
      <c r="G461" s="1110">
        <v>0</v>
      </c>
      <c r="H461" s="1094"/>
      <c r="I461" s="1094"/>
      <c r="J461" s="1094"/>
      <c r="K461" s="1094"/>
    </row>
    <row r="462" spans="1:11" ht="14.1" customHeight="1" x14ac:dyDescent="0.25">
      <c r="A462" s="1094"/>
      <c r="B462" s="1094"/>
      <c r="C462" s="1109" t="s">
        <v>1049</v>
      </c>
      <c r="D462" s="1110">
        <v>0</v>
      </c>
      <c r="E462" s="1110">
        <v>0</v>
      </c>
      <c r="F462" s="1110">
        <v>0</v>
      </c>
      <c r="G462" s="1110">
        <v>0</v>
      </c>
      <c r="H462" s="1094"/>
      <c r="I462" s="1094"/>
      <c r="J462" s="1094"/>
      <c r="K462" s="1094"/>
    </row>
    <row r="463" spans="1:11" ht="14.1" customHeight="1" x14ac:dyDescent="0.25">
      <c r="A463" s="1094"/>
      <c r="B463" s="1094"/>
      <c r="C463" s="1109" t="s">
        <v>1054</v>
      </c>
      <c r="D463" s="1110">
        <v>0</v>
      </c>
      <c r="E463" s="1110">
        <v>0</v>
      </c>
      <c r="F463" s="1110">
        <v>0</v>
      </c>
      <c r="G463" s="1110">
        <v>0</v>
      </c>
      <c r="H463" s="1094"/>
      <c r="I463" s="1094"/>
      <c r="J463" s="1094"/>
      <c r="K463" s="1094"/>
    </row>
    <row r="464" spans="1:11" ht="14.1" customHeight="1" x14ac:dyDescent="0.25">
      <c r="A464" s="1094"/>
      <c r="B464" s="1094"/>
      <c r="C464" s="1109" t="s">
        <v>1048</v>
      </c>
      <c r="D464" s="1110">
        <v>0</v>
      </c>
      <c r="E464" s="1110">
        <v>0</v>
      </c>
      <c r="F464" s="1110">
        <v>0</v>
      </c>
      <c r="G464" s="1110">
        <v>0</v>
      </c>
      <c r="H464" s="1094"/>
      <c r="I464" s="1094"/>
      <c r="J464" s="1094"/>
      <c r="K464" s="1094"/>
    </row>
    <row r="465" spans="1:11" ht="14.1" customHeight="1" x14ac:dyDescent="0.25">
      <c r="A465" s="1094"/>
      <c r="B465" s="1094"/>
      <c r="C465" s="1109" t="s">
        <v>1049</v>
      </c>
      <c r="D465" s="1110">
        <v>0</v>
      </c>
      <c r="E465" s="1110">
        <v>0</v>
      </c>
      <c r="F465" s="1110">
        <v>0</v>
      </c>
      <c r="G465" s="1110">
        <v>0</v>
      </c>
      <c r="H465" s="1094"/>
      <c r="I465" s="1094"/>
      <c r="J465" s="1094"/>
      <c r="K465" s="1094"/>
    </row>
    <row r="466" spans="1:11" ht="14.1" customHeight="1" x14ac:dyDescent="0.25">
      <c r="A466" s="1094"/>
      <c r="B466" s="1094"/>
      <c r="C466" s="1109" t="s">
        <v>1055</v>
      </c>
      <c r="D466" s="1110">
        <v>0</v>
      </c>
      <c r="E466" s="1110">
        <v>0</v>
      </c>
      <c r="F466" s="1110">
        <v>0</v>
      </c>
      <c r="G466" s="1110">
        <v>0</v>
      </c>
      <c r="H466" s="1094"/>
      <c r="I466" s="1094"/>
      <c r="J466" s="1094"/>
      <c r="K466" s="1094"/>
    </row>
    <row r="467" spans="1:11" ht="14.1" customHeight="1" x14ac:dyDescent="0.25">
      <c r="A467" s="1094"/>
      <c r="B467" s="1094"/>
      <c r="C467" s="1109" t="s">
        <v>1048</v>
      </c>
      <c r="D467" s="1110">
        <v>0</v>
      </c>
      <c r="E467" s="1110">
        <v>0</v>
      </c>
      <c r="F467" s="1110">
        <v>0</v>
      </c>
      <c r="G467" s="1110">
        <v>0</v>
      </c>
      <c r="H467" s="1094"/>
      <c r="I467" s="1094"/>
      <c r="J467" s="1094"/>
      <c r="K467" s="1094"/>
    </row>
    <row r="468" spans="1:11" ht="14.1" customHeight="1" x14ac:dyDescent="0.25">
      <c r="A468" s="1094"/>
      <c r="B468" s="1094"/>
      <c r="C468" s="1109" t="s">
        <v>1049</v>
      </c>
      <c r="D468" s="1110">
        <v>0</v>
      </c>
      <c r="E468" s="1110">
        <v>0</v>
      </c>
      <c r="F468" s="1110">
        <v>0</v>
      </c>
      <c r="G468" s="1110">
        <v>0</v>
      </c>
      <c r="H468" s="1094"/>
      <c r="I468" s="1094"/>
      <c r="J468" s="1094"/>
      <c r="K468" s="1094"/>
    </row>
    <row r="469" spans="1:11" ht="14.1" customHeight="1" x14ac:dyDescent="0.25">
      <c r="A469" s="1094"/>
      <c r="B469" s="1094"/>
      <c r="C469" s="1109" t="s">
        <v>1056</v>
      </c>
      <c r="D469" s="1110">
        <v>0</v>
      </c>
      <c r="E469" s="1110">
        <v>0</v>
      </c>
      <c r="F469" s="1110">
        <v>0</v>
      </c>
      <c r="G469" s="1110">
        <v>0</v>
      </c>
      <c r="H469" s="1094"/>
      <c r="I469" s="1094"/>
      <c r="J469" s="1094"/>
      <c r="K469" s="1094"/>
    </row>
    <row r="470" spans="1:11" ht="14.1" customHeight="1" x14ac:dyDescent="0.25">
      <c r="A470" s="1094"/>
      <c r="B470" s="1094"/>
      <c r="C470" s="1109" t="s">
        <v>1048</v>
      </c>
      <c r="D470" s="1110">
        <v>0</v>
      </c>
      <c r="E470" s="1110">
        <v>0</v>
      </c>
      <c r="F470" s="1110">
        <v>0</v>
      </c>
      <c r="G470" s="1110">
        <v>0</v>
      </c>
      <c r="H470" s="1094"/>
      <c r="I470" s="1094"/>
      <c r="J470" s="1094"/>
      <c r="K470" s="1094"/>
    </row>
    <row r="471" spans="1:11" ht="14.1" customHeight="1" x14ac:dyDescent="0.25">
      <c r="A471" s="1094"/>
      <c r="B471" s="1094"/>
      <c r="C471" s="1109" t="s">
        <v>1057</v>
      </c>
      <c r="D471" s="1110">
        <v>0</v>
      </c>
      <c r="E471" s="1110">
        <v>0</v>
      </c>
      <c r="F471" s="1110">
        <v>0</v>
      </c>
      <c r="G471" s="1110">
        <v>0</v>
      </c>
      <c r="H471" s="1094"/>
      <c r="I471" s="1094"/>
      <c r="J471" s="1094"/>
      <c r="K471" s="1094"/>
    </row>
    <row r="472" spans="1:11" ht="14.1" customHeight="1" x14ac:dyDescent="0.25">
      <c r="A472" s="1094"/>
      <c r="B472" s="1094"/>
      <c r="C472" s="1109" t="s">
        <v>1058</v>
      </c>
      <c r="D472" s="1110">
        <v>0</v>
      </c>
      <c r="E472" s="1110">
        <v>0</v>
      </c>
      <c r="F472" s="1110">
        <v>0</v>
      </c>
      <c r="G472" s="1110">
        <v>0</v>
      </c>
      <c r="H472" s="1094"/>
      <c r="I472" s="1094"/>
      <c r="J472" s="1094"/>
      <c r="K472" s="1094"/>
    </row>
    <row r="473" spans="1:11" ht="14.1" customHeight="1" x14ac:dyDescent="0.25">
      <c r="A473" s="1094"/>
      <c r="B473" s="1094"/>
      <c r="C473" s="1109" t="s">
        <v>1059</v>
      </c>
      <c r="D473" s="1110">
        <v>0</v>
      </c>
      <c r="E473" s="1110">
        <v>0</v>
      </c>
      <c r="F473" s="1110">
        <v>0</v>
      </c>
      <c r="G473" s="1110">
        <v>0</v>
      </c>
      <c r="H473" s="1094"/>
      <c r="I473" s="1094"/>
      <c r="J473" s="1094"/>
      <c r="K473" s="1094"/>
    </row>
    <row r="474" spans="1:11" ht="14.1" customHeight="1" x14ac:dyDescent="0.25">
      <c r="A474" s="1094"/>
      <c r="B474" s="1094"/>
      <c r="C474" s="1109" t="s">
        <v>1060</v>
      </c>
      <c r="D474" s="1110">
        <v>0</v>
      </c>
      <c r="E474" s="1110">
        <v>0</v>
      </c>
      <c r="F474" s="1110">
        <v>0</v>
      </c>
      <c r="G474" s="1110">
        <v>0</v>
      </c>
      <c r="H474" s="1094"/>
      <c r="I474" s="1094"/>
      <c r="J474" s="1094"/>
      <c r="K474" s="1094"/>
    </row>
    <row r="475" spans="1:11" ht="14.1" customHeight="1" x14ac:dyDescent="0.25">
      <c r="A475" s="1094"/>
      <c r="B475" s="1094"/>
      <c r="C475" s="1109" t="s">
        <v>1061</v>
      </c>
      <c r="D475" s="1110">
        <v>0</v>
      </c>
      <c r="E475" s="1110">
        <v>50000000</v>
      </c>
      <c r="F475" s="1110">
        <v>0</v>
      </c>
      <c r="G475" s="1110">
        <v>0</v>
      </c>
      <c r="H475" s="1094"/>
      <c r="I475" s="1094"/>
      <c r="J475" s="1094"/>
      <c r="K475" s="1094"/>
    </row>
    <row r="476" spans="1:11" ht="14.1" customHeight="1" x14ac:dyDescent="0.25">
      <c r="A476" s="1094"/>
      <c r="B476" s="1094"/>
      <c r="C476" s="1109" t="s">
        <v>1048</v>
      </c>
      <c r="D476" s="1110">
        <v>0</v>
      </c>
      <c r="E476" s="1110">
        <v>50000000</v>
      </c>
      <c r="F476" s="1110">
        <v>0</v>
      </c>
      <c r="G476" s="1110">
        <v>0</v>
      </c>
      <c r="H476" s="1094"/>
      <c r="I476" s="1094"/>
      <c r="J476" s="1094"/>
      <c r="K476" s="1094"/>
    </row>
    <row r="477" spans="1:11" ht="14.1" customHeight="1" x14ac:dyDescent="0.25">
      <c r="A477" s="1094"/>
      <c r="B477" s="1094"/>
      <c r="C477" s="1109" t="s">
        <v>1057</v>
      </c>
      <c r="D477" s="1110">
        <v>0</v>
      </c>
      <c r="E477" s="1110">
        <v>0</v>
      </c>
      <c r="F477" s="1110">
        <v>0</v>
      </c>
      <c r="G477" s="1110">
        <v>0</v>
      </c>
      <c r="H477" s="1094"/>
      <c r="I477" s="1094"/>
      <c r="J477" s="1094"/>
      <c r="K477" s="1094"/>
    </row>
    <row r="478" spans="1:11" ht="14.1" customHeight="1" x14ac:dyDescent="0.25">
      <c r="A478" s="1094"/>
      <c r="B478" s="1094"/>
      <c r="C478" s="1109" t="s">
        <v>1058</v>
      </c>
      <c r="D478" s="1110">
        <v>0</v>
      </c>
      <c r="E478" s="1110">
        <v>0</v>
      </c>
      <c r="F478" s="1110">
        <v>0</v>
      </c>
      <c r="G478" s="1110">
        <v>0</v>
      </c>
      <c r="H478" s="1094"/>
      <c r="I478" s="1094"/>
      <c r="J478" s="1094"/>
      <c r="K478" s="1094"/>
    </row>
    <row r="479" spans="1:11" ht="14.1" customHeight="1" x14ac:dyDescent="0.25">
      <c r="A479" s="1094"/>
      <c r="B479" s="1094"/>
      <c r="C479" s="1109" t="s">
        <v>1059</v>
      </c>
      <c r="D479" s="1110">
        <v>0</v>
      </c>
      <c r="E479" s="1110">
        <v>0</v>
      </c>
      <c r="F479" s="1110">
        <v>0</v>
      </c>
      <c r="G479" s="1110">
        <v>0</v>
      </c>
      <c r="H479" s="1094"/>
      <c r="I479" s="1094"/>
      <c r="J479" s="1094"/>
      <c r="K479" s="1094"/>
    </row>
    <row r="480" spans="1:11" ht="14.1" customHeight="1" x14ac:dyDescent="0.25">
      <c r="A480" s="1094"/>
      <c r="B480" s="1094"/>
      <c r="C480" s="1109" t="s">
        <v>1060</v>
      </c>
      <c r="D480" s="1110">
        <v>0</v>
      </c>
      <c r="E480" s="1110">
        <v>0</v>
      </c>
      <c r="F480" s="1110">
        <v>0</v>
      </c>
      <c r="G480" s="1110">
        <v>0</v>
      </c>
      <c r="H480" s="1094"/>
      <c r="I480" s="1094"/>
      <c r="J480" s="1094"/>
      <c r="K480" s="1094"/>
    </row>
    <row r="481" spans="1:11" ht="14.1" customHeight="1" x14ac:dyDescent="0.25">
      <c r="A481" s="1094"/>
      <c r="B481" s="1094"/>
      <c r="C481" s="1109" t="s">
        <v>1062</v>
      </c>
      <c r="D481" s="1110">
        <v>0</v>
      </c>
      <c r="E481" s="1110">
        <v>0</v>
      </c>
      <c r="F481" s="1110">
        <v>0</v>
      </c>
      <c r="G481" s="1110">
        <v>0</v>
      </c>
      <c r="H481" s="1094"/>
      <c r="I481" s="1094"/>
      <c r="J481" s="1094"/>
      <c r="K481" s="1094"/>
    </row>
    <row r="482" spans="1:11" ht="14.1" customHeight="1" x14ac:dyDescent="0.25">
      <c r="A482" s="1094"/>
      <c r="B482" s="1094"/>
      <c r="C482" s="1109" t="s">
        <v>1048</v>
      </c>
      <c r="D482" s="1110">
        <v>0</v>
      </c>
      <c r="E482" s="1110">
        <v>0</v>
      </c>
      <c r="F482" s="1110">
        <v>0</v>
      </c>
      <c r="G482" s="1110">
        <v>0</v>
      </c>
      <c r="H482" s="1094"/>
      <c r="I482" s="1094"/>
      <c r="J482" s="1094"/>
      <c r="K482" s="1094"/>
    </row>
    <row r="483" spans="1:11" ht="14.1" customHeight="1" x14ac:dyDescent="0.25">
      <c r="A483" s="1094"/>
      <c r="B483" s="1094"/>
      <c r="C483" s="1109" t="s">
        <v>1057</v>
      </c>
      <c r="D483" s="1110">
        <v>0</v>
      </c>
      <c r="E483" s="1110">
        <v>0</v>
      </c>
      <c r="F483" s="1110">
        <v>0</v>
      </c>
      <c r="G483" s="1110">
        <v>0</v>
      </c>
      <c r="H483" s="1094"/>
      <c r="I483" s="1094"/>
      <c r="J483" s="1094"/>
      <c r="K483" s="1094"/>
    </row>
    <row r="484" spans="1:11" ht="14.1" customHeight="1" x14ac:dyDescent="0.25">
      <c r="A484" s="1094"/>
      <c r="B484" s="1094"/>
      <c r="C484" s="1109" t="s">
        <v>1058</v>
      </c>
      <c r="D484" s="1110">
        <v>0</v>
      </c>
      <c r="E484" s="1110">
        <v>0</v>
      </c>
      <c r="F484" s="1110">
        <v>0</v>
      </c>
      <c r="G484" s="1110">
        <v>0</v>
      </c>
      <c r="H484" s="1094"/>
      <c r="I484" s="1094"/>
      <c r="J484" s="1094"/>
      <c r="K484" s="1094"/>
    </row>
    <row r="485" spans="1:11" ht="14.1" customHeight="1" x14ac:dyDescent="0.25">
      <c r="A485" s="1094"/>
      <c r="B485" s="1094"/>
      <c r="C485" s="1109" t="s">
        <v>1059</v>
      </c>
      <c r="D485" s="1110">
        <v>0</v>
      </c>
      <c r="E485" s="1110">
        <v>0</v>
      </c>
      <c r="F485" s="1110">
        <v>0</v>
      </c>
      <c r="G485" s="1110">
        <v>0</v>
      </c>
      <c r="H485" s="1094"/>
      <c r="I485" s="1094"/>
      <c r="J485" s="1094"/>
      <c r="K485" s="1094"/>
    </row>
    <row r="486" spans="1:11" ht="14.1" customHeight="1" x14ac:dyDescent="0.25">
      <c r="A486" s="1094"/>
      <c r="B486" s="1094"/>
      <c r="C486" s="1109" t="s">
        <v>1060</v>
      </c>
      <c r="D486" s="1110">
        <v>0</v>
      </c>
      <c r="E486" s="1110">
        <v>0</v>
      </c>
      <c r="F486" s="1110">
        <v>0</v>
      </c>
      <c r="G486" s="1110">
        <v>0</v>
      </c>
      <c r="H486" s="1094"/>
      <c r="I486" s="1094"/>
      <c r="J486" s="1094"/>
      <c r="K486" s="1094"/>
    </row>
    <row r="487" spans="1:11" ht="14.1" customHeight="1" x14ac:dyDescent="0.25">
      <c r="A487" s="1094"/>
      <c r="B487" s="1094"/>
      <c r="C487" s="1109" t="s">
        <v>1063</v>
      </c>
      <c r="D487" s="1110">
        <v>0</v>
      </c>
      <c r="E487" s="1110">
        <v>0</v>
      </c>
      <c r="F487" s="1110">
        <v>0</v>
      </c>
      <c r="G487" s="1110">
        <v>0</v>
      </c>
      <c r="H487" s="1094"/>
      <c r="I487" s="1094"/>
      <c r="J487" s="1094"/>
      <c r="K487" s="1094"/>
    </row>
    <row r="488" spans="1:11" ht="14.1" customHeight="1" x14ac:dyDescent="0.25">
      <c r="A488" s="1094"/>
      <c r="B488" s="1094"/>
      <c r="C488" s="1109" t="s">
        <v>1064</v>
      </c>
      <c r="D488" s="1110">
        <v>0</v>
      </c>
      <c r="E488" s="1110">
        <v>0</v>
      </c>
      <c r="F488" s="1110">
        <v>0</v>
      </c>
      <c r="G488" s="1110">
        <v>0</v>
      </c>
      <c r="H488" s="1094"/>
      <c r="I488" s="1094"/>
      <c r="J488" s="1094"/>
      <c r="K488" s="1094"/>
    </row>
    <row r="489" spans="1:11" ht="14.1" customHeight="1" x14ac:dyDescent="0.25">
      <c r="A489" s="1094"/>
      <c r="B489" s="1094"/>
      <c r="C489" s="1111" t="s">
        <v>572</v>
      </c>
      <c r="D489" s="1110">
        <v>0</v>
      </c>
      <c r="E489" s="1110">
        <v>50000000</v>
      </c>
      <c r="F489" s="1110">
        <v>0</v>
      </c>
      <c r="G489" s="1110">
        <v>0</v>
      </c>
      <c r="H489" s="1094"/>
      <c r="I489" s="1094"/>
      <c r="J489" s="1094"/>
      <c r="K489" s="1094"/>
    </row>
    <row r="490" spans="1:11" ht="14.1" customHeight="1" x14ac:dyDescent="0.25">
      <c r="A490" s="1094"/>
      <c r="B490" s="1094"/>
      <c r="C490" s="1103" t="s">
        <v>1022</v>
      </c>
      <c r="D490" s="1232" t="s">
        <v>1145</v>
      </c>
      <c r="E490" s="1233"/>
      <c r="F490" s="1233"/>
      <c r="G490" s="1233"/>
      <c r="H490" s="1094"/>
      <c r="I490" s="1094"/>
      <c r="J490" s="1094"/>
      <c r="K490" s="1094"/>
    </row>
    <row r="491" spans="1:11" ht="14.1" customHeight="1" x14ac:dyDescent="0.25">
      <c r="A491" s="1094"/>
      <c r="B491" s="1094"/>
      <c r="C491" s="1104" t="s">
        <v>1024</v>
      </c>
      <c r="D491" s="1230" t="s">
        <v>1038</v>
      </c>
      <c r="E491" s="1231"/>
      <c r="F491" s="1231"/>
      <c r="G491" s="1231"/>
      <c r="H491" s="1094"/>
      <c r="I491" s="1094"/>
      <c r="J491" s="1094"/>
      <c r="K491" s="1094"/>
    </row>
    <row r="492" spans="1:11" ht="14.1" customHeight="1" x14ac:dyDescent="0.25">
      <c r="A492" s="1094"/>
      <c r="B492" s="1094"/>
      <c r="C492" s="1104" t="s">
        <v>31</v>
      </c>
      <c r="D492" s="1230" t="s">
        <v>1143</v>
      </c>
      <c r="E492" s="1231"/>
      <c r="F492" s="1231"/>
      <c r="G492" s="1231"/>
      <c r="H492" s="1094"/>
      <c r="I492" s="1094"/>
      <c r="J492" s="1094"/>
      <c r="K492" s="1094"/>
    </row>
    <row r="493" spans="1:11" ht="15" customHeight="1" x14ac:dyDescent="0.25">
      <c r="A493" s="1094"/>
      <c r="B493" s="1094"/>
      <c r="C493" s="1105"/>
      <c r="D493" s="1106">
        <v>2024</v>
      </c>
      <c r="E493" s="1106">
        <v>2025</v>
      </c>
      <c r="F493" s="1106">
        <v>2026</v>
      </c>
      <c r="G493" s="1106">
        <v>2027</v>
      </c>
      <c r="H493" s="1094"/>
      <c r="I493" s="1094"/>
      <c r="J493" s="1094"/>
      <c r="K493" s="1094"/>
    </row>
    <row r="494" spans="1:11" ht="15" customHeight="1" x14ac:dyDescent="0.25">
      <c r="A494" s="1094"/>
      <c r="B494" s="1094"/>
      <c r="C494" s="1107"/>
      <c r="D494" s="1108" t="s">
        <v>13</v>
      </c>
      <c r="E494" s="1108" t="s">
        <v>14</v>
      </c>
      <c r="F494" s="1108" t="s">
        <v>14</v>
      </c>
      <c r="G494" s="1108" t="s">
        <v>14</v>
      </c>
      <c r="H494" s="1094"/>
      <c r="I494" s="1094"/>
      <c r="J494" s="1094"/>
      <c r="K494" s="1094"/>
    </row>
    <row r="495" spans="1:11" ht="14.1" customHeight="1" x14ac:dyDescent="0.25">
      <c r="A495" s="1094"/>
      <c r="B495" s="1094"/>
      <c r="C495" s="1097" t="s">
        <v>33</v>
      </c>
      <c r="D495" s="1101" t="s">
        <v>1039</v>
      </c>
      <c r="E495" s="1101" t="s">
        <v>1092</v>
      </c>
      <c r="F495" s="1101" t="s">
        <v>1092</v>
      </c>
      <c r="G495" s="1101" t="s">
        <v>1092</v>
      </c>
      <c r="H495" s="1094"/>
      <c r="I495" s="1094"/>
      <c r="J495" s="1094"/>
      <c r="K495" s="1094"/>
    </row>
    <row r="496" spans="1:11" ht="14.1" customHeight="1" x14ac:dyDescent="0.25">
      <c r="A496" s="1094"/>
      <c r="B496" s="1094"/>
      <c r="C496" s="1097" t="s">
        <v>1029</v>
      </c>
      <c r="D496" s="1101" t="s">
        <v>1038</v>
      </c>
      <c r="E496" s="1101" t="s">
        <v>1146</v>
      </c>
      <c r="F496" s="1101" t="s">
        <v>1147</v>
      </c>
      <c r="G496" s="1101" t="s">
        <v>1148</v>
      </c>
      <c r="H496" s="1094"/>
      <c r="I496" s="1094"/>
      <c r="J496" s="1094"/>
      <c r="K496" s="1094"/>
    </row>
    <row r="497" spans="1:11" ht="14.1" customHeight="1" x14ac:dyDescent="0.25">
      <c r="A497" s="1094"/>
      <c r="B497" s="1094"/>
      <c r="C497" s="1097" t="s">
        <v>1032</v>
      </c>
      <c r="D497" s="1101" t="s">
        <v>1039</v>
      </c>
      <c r="E497" s="1101" t="s">
        <v>1146</v>
      </c>
      <c r="F497" s="1101" t="s">
        <v>1147</v>
      </c>
      <c r="G497" s="1101" t="s">
        <v>1148</v>
      </c>
      <c r="H497" s="1094"/>
      <c r="I497" s="1094"/>
      <c r="J497" s="1094"/>
      <c r="K497" s="1094"/>
    </row>
    <row r="498" spans="1:11" ht="14.1" customHeight="1" x14ac:dyDescent="0.25">
      <c r="A498" s="1094"/>
      <c r="B498" s="1094"/>
      <c r="C498" s="1097" t="s">
        <v>1037</v>
      </c>
      <c r="D498" s="1101" t="s">
        <v>1038</v>
      </c>
      <c r="E498" s="1101" t="s">
        <v>1038</v>
      </c>
      <c r="F498" s="1101" t="s">
        <v>1039</v>
      </c>
      <c r="G498" s="1101" t="s">
        <v>1039</v>
      </c>
      <c r="H498" s="1094"/>
      <c r="I498" s="1094"/>
      <c r="J498" s="1094"/>
      <c r="K498" s="1094"/>
    </row>
    <row r="499" spans="1:11" ht="14.1" customHeight="1" x14ac:dyDescent="0.25">
      <c r="A499" s="1094"/>
      <c r="B499" s="1094"/>
      <c r="C499" s="1097" t="s">
        <v>1042</v>
      </c>
      <c r="D499" s="1101" t="s">
        <v>1038</v>
      </c>
      <c r="E499" s="1101" t="s">
        <v>1038</v>
      </c>
      <c r="F499" s="1101" t="s">
        <v>1149</v>
      </c>
      <c r="G499" s="1101" t="s">
        <v>1150</v>
      </c>
      <c r="H499" s="1094"/>
      <c r="I499" s="1094"/>
      <c r="J499" s="1094"/>
      <c r="K499" s="1094"/>
    </row>
    <row r="500" spans="1:11" ht="14.1" customHeight="1" x14ac:dyDescent="0.25">
      <c r="A500" s="1094"/>
      <c r="B500" s="1094"/>
      <c r="C500" s="1097" t="s">
        <v>39</v>
      </c>
      <c r="D500" s="1101" t="s">
        <v>1038</v>
      </c>
      <c r="E500" s="1101" t="s">
        <v>1038</v>
      </c>
      <c r="F500" s="1101" t="s">
        <v>1149</v>
      </c>
      <c r="G500" s="1101" t="s">
        <v>1150</v>
      </c>
      <c r="H500" s="1094"/>
      <c r="I500" s="1094"/>
      <c r="J500" s="1094"/>
      <c r="K500" s="1094"/>
    </row>
    <row r="501" spans="1:11" ht="14.1" customHeight="1" x14ac:dyDescent="0.25">
      <c r="A501" s="1094"/>
      <c r="B501" s="1094"/>
      <c r="C501" s="1228" t="s">
        <v>1046</v>
      </c>
      <c r="D501" s="1229"/>
      <c r="E501" s="1229"/>
      <c r="F501" s="1229"/>
      <c r="G501" s="1229"/>
      <c r="H501" s="1094"/>
      <c r="I501" s="1094"/>
      <c r="J501" s="1094"/>
      <c r="K501" s="1094"/>
    </row>
    <row r="502" spans="1:11" ht="14.1" customHeight="1" x14ac:dyDescent="0.25">
      <c r="A502" s="1094"/>
      <c r="B502" s="1094"/>
      <c r="C502" s="1105"/>
      <c r="D502" s="1106">
        <v>2024</v>
      </c>
      <c r="E502" s="1106">
        <v>2025</v>
      </c>
      <c r="F502" s="1106">
        <v>2026</v>
      </c>
      <c r="G502" s="1106">
        <v>2027</v>
      </c>
      <c r="H502" s="1094"/>
      <c r="I502" s="1094"/>
      <c r="J502" s="1094"/>
      <c r="K502" s="1094"/>
    </row>
    <row r="503" spans="1:11" ht="14.1" customHeight="1" x14ac:dyDescent="0.25">
      <c r="A503" s="1094"/>
      <c r="B503" s="1094"/>
      <c r="C503" s="1107"/>
      <c r="D503" s="1108" t="s">
        <v>13</v>
      </c>
      <c r="E503" s="1108" t="s">
        <v>14</v>
      </c>
      <c r="F503" s="1108" t="s">
        <v>14</v>
      </c>
      <c r="G503" s="1108" t="s">
        <v>14</v>
      </c>
      <c r="H503" s="1094"/>
      <c r="I503" s="1094"/>
      <c r="J503" s="1094"/>
      <c r="K503" s="1094"/>
    </row>
    <row r="504" spans="1:11" ht="14.1" customHeight="1" x14ac:dyDescent="0.25">
      <c r="A504" s="1094"/>
      <c r="B504" s="1094"/>
      <c r="C504" s="1109" t="s">
        <v>1047</v>
      </c>
      <c r="D504" s="1112" t="s">
        <v>1038</v>
      </c>
      <c r="E504" s="1110">
        <v>0</v>
      </c>
      <c r="F504" s="1110">
        <v>0</v>
      </c>
      <c r="G504" s="1110">
        <v>0</v>
      </c>
      <c r="H504" s="1094"/>
      <c r="I504" s="1094"/>
      <c r="J504" s="1094"/>
      <c r="K504" s="1094"/>
    </row>
    <row r="505" spans="1:11" ht="14.1" customHeight="1" x14ac:dyDescent="0.25">
      <c r="A505" s="1094"/>
      <c r="B505" s="1094"/>
      <c r="C505" s="1109" t="s">
        <v>1048</v>
      </c>
      <c r="D505" s="1112" t="s">
        <v>1038</v>
      </c>
      <c r="E505" s="1110">
        <v>0</v>
      </c>
      <c r="F505" s="1110">
        <v>0</v>
      </c>
      <c r="G505" s="1110">
        <v>0</v>
      </c>
      <c r="H505" s="1094"/>
      <c r="I505" s="1094"/>
      <c r="J505" s="1094"/>
      <c r="K505" s="1094"/>
    </row>
    <row r="506" spans="1:11" ht="14.1" customHeight="1" x14ac:dyDescent="0.25">
      <c r="A506" s="1094"/>
      <c r="B506" s="1094"/>
      <c r="C506" s="1109" t="s">
        <v>1049</v>
      </c>
      <c r="D506" s="1112" t="s">
        <v>1038</v>
      </c>
      <c r="E506" s="1110">
        <v>0</v>
      </c>
      <c r="F506" s="1110">
        <v>0</v>
      </c>
      <c r="G506" s="1110">
        <v>0</v>
      </c>
      <c r="H506" s="1094"/>
      <c r="I506" s="1094"/>
      <c r="J506" s="1094"/>
      <c r="K506" s="1094"/>
    </row>
    <row r="507" spans="1:11" ht="14.1" customHeight="1" x14ac:dyDescent="0.25">
      <c r="A507" s="1094"/>
      <c r="B507" s="1094"/>
      <c r="C507" s="1109" t="s">
        <v>1050</v>
      </c>
      <c r="D507" s="1112" t="s">
        <v>1038</v>
      </c>
      <c r="E507" s="1110">
        <v>0</v>
      </c>
      <c r="F507" s="1110">
        <v>0</v>
      </c>
      <c r="G507" s="1110">
        <v>0</v>
      </c>
      <c r="H507" s="1094"/>
      <c r="I507" s="1094"/>
      <c r="J507" s="1094"/>
      <c r="K507" s="1094"/>
    </row>
    <row r="508" spans="1:11" ht="14.1" customHeight="1" x14ac:dyDescent="0.25">
      <c r="A508" s="1094"/>
      <c r="B508" s="1094"/>
      <c r="C508" s="1109" t="s">
        <v>1048</v>
      </c>
      <c r="D508" s="1112" t="s">
        <v>1038</v>
      </c>
      <c r="E508" s="1110">
        <v>0</v>
      </c>
      <c r="F508" s="1110">
        <v>0</v>
      </c>
      <c r="G508" s="1110">
        <v>0</v>
      </c>
      <c r="H508" s="1094"/>
      <c r="I508" s="1094"/>
      <c r="J508" s="1094"/>
      <c r="K508" s="1094"/>
    </row>
    <row r="509" spans="1:11" ht="14.1" customHeight="1" x14ac:dyDescent="0.25">
      <c r="A509" s="1094"/>
      <c r="B509" s="1094"/>
      <c r="C509" s="1109" t="s">
        <v>1049</v>
      </c>
      <c r="D509" s="1112" t="s">
        <v>1038</v>
      </c>
      <c r="E509" s="1110">
        <v>0</v>
      </c>
      <c r="F509" s="1110">
        <v>0</v>
      </c>
      <c r="G509" s="1110">
        <v>0</v>
      </c>
      <c r="H509" s="1094"/>
      <c r="I509" s="1094"/>
      <c r="J509" s="1094"/>
      <c r="K509" s="1094"/>
    </row>
    <row r="510" spans="1:11" ht="14.1" customHeight="1" x14ac:dyDescent="0.25">
      <c r="A510" s="1094"/>
      <c r="B510" s="1094"/>
      <c r="C510" s="1109" t="s">
        <v>1051</v>
      </c>
      <c r="D510" s="1112" t="s">
        <v>1038</v>
      </c>
      <c r="E510" s="1110">
        <v>0</v>
      </c>
      <c r="F510" s="1110">
        <v>0</v>
      </c>
      <c r="G510" s="1110">
        <v>0</v>
      </c>
      <c r="H510" s="1094"/>
      <c r="I510" s="1094"/>
      <c r="J510" s="1094"/>
      <c r="K510" s="1094"/>
    </row>
    <row r="511" spans="1:11" ht="14.1" customHeight="1" x14ac:dyDescent="0.25">
      <c r="A511" s="1094"/>
      <c r="B511" s="1094"/>
      <c r="C511" s="1109" t="s">
        <v>1048</v>
      </c>
      <c r="D511" s="1112" t="s">
        <v>1038</v>
      </c>
      <c r="E511" s="1110">
        <v>0</v>
      </c>
      <c r="F511" s="1110">
        <v>0</v>
      </c>
      <c r="G511" s="1110">
        <v>0</v>
      </c>
      <c r="H511" s="1094"/>
      <c r="I511" s="1094"/>
      <c r="J511" s="1094"/>
      <c r="K511" s="1094"/>
    </row>
    <row r="512" spans="1:11" ht="14.1" customHeight="1" x14ac:dyDescent="0.25">
      <c r="A512" s="1094"/>
      <c r="B512" s="1094"/>
      <c r="C512" s="1109" t="s">
        <v>1049</v>
      </c>
      <c r="D512" s="1112" t="s">
        <v>1038</v>
      </c>
      <c r="E512" s="1110">
        <v>0</v>
      </c>
      <c r="F512" s="1110">
        <v>0</v>
      </c>
      <c r="G512" s="1110">
        <v>0</v>
      </c>
      <c r="H512" s="1094"/>
      <c r="I512" s="1094"/>
      <c r="J512" s="1094"/>
      <c r="K512" s="1094"/>
    </row>
    <row r="513" spans="1:11" ht="14.1" customHeight="1" x14ac:dyDescent="0.25">
      <c r="A513" s="1094"/>
      <c r="B513" s="1094"/>
      <c r="C513" s="1109" t="s">
        <v>1052</v>
      </c>
      <c r="D513" s="1112" t="s">
        <v>1038</v>
      </c>
      <c r="E513" s="1110">
        <v>0</v>
      </c>
      <c r="F513" s="1110">
        <v>0</v>
      </c>
      <c r="G513" s="1110">
        <v>0</v>
      </c>
      <c r="H513" s="1094"/>
      <c r="I513" s="1094"/>
      <c r="J513" s="1094"/>
      <c r="K513" s="1094"/>
    </row>
    <row r="514" spans="1:11" ht="14.1" customHeight="1" x14ac:dyDescent="0.25">
      <c r="A514" s="1094"/>
      <c r="B514" s="1094"/>
      <c r="C514" s="1109" t="s">
        <v>1048</v>
      </c>
      <c r="D514" s="1112" t="s">
        <v>1038</v>
      </c>
      <c r="E514" s="1110">
        <v>0</v>
      </c>
      <c r="F514" s="1110">
        <v>0</v>
      </c>
      <c r="G514" s="1110">
        <v>0</v>
      </c>
      <c r="H514" s="1094"/>
      <c r="I514" s="1094"/>
      <c r="J514" s="1094"/>
      <c r="K514" s="1094"/>
    </row>
    <row r="515" spans="1:11" ht="14.1" customHeight="1" x14ac:dyDescent="0.25">
      <c r="A515" s="1094"/>
      <c r="B515" s="1094"/>
      <c r="C515" s="1109" t="s">
        <v>1049</v>
      </c>
      <c r="D515" s="1112" t="s">
        <v>1038</v>
      </c>
      <c r="E515" s="1110">
        <v>0</v>
      </c>
      <c r="F515" s="1110">
        <v>0</v>
      </c>
      <c r="G515" s="1110">
        <v>0</v>
      </c>
      <c r="H515" s="1094"/>
      <c r="I515" s="1094"/>
      <c r="J515" s="1094"/>
      <c r="K515" s="1094"/>
    </row>
    <row r="516" spans="1:11" ht="14.1" customHeight="1" x14ac:dyDescent="0.25">
      <c r="A516" s="1094"/>
      <c r="B516" s="1094"/>
      <c r="C516" s="1109" t="s">
        <v>1053</v>
      </c>
      <c r="D516" s="1112" t="s">
        <v>1038</v>
      </c>
      <c r="E516" s="1110">
        <v>0</v>
      </c>
      <c r="F516" s="1110">
        <v>0</v>
      </c>
      <c r="G516" s="1110">
        <v>0</v>
      </c>
      <c r="H516" s="1094"/>
      <c r="I516" s="1094"/>
      <c r="J516" s="1094"/>
      <c r="K516" s="1094"/>
    </row>
    <row r="517" spans="1:11" ht="14.1" customHeight="1" x14ac:dyDescent="0.25">
      <c r="A517" s="1094"/>
      <c r="B517" s="1094"/>
      <c r="C517" s="1109" t="s">
        <v>1048</v>
      </c>
      <c r="D517" s="1112" t="s">
        <v>1038</v>
      </c>
      <c r="E517" s="1110">
        <v>0</v>
      </c>
      <c r="F517" s="1110">
        <v>0</v>
      </c>
      <c r="G517" s="1110">
        <v>0</v>
      </c>
      <c r="H517" s="1094"/>
      <c r="I517" s="1094"/>
      <c r="J517" s="1094"/>
      <c r="K517" s="1094"/>
    </row>
    <row r="518" spans="1:11" ht="14.1" customHeight="1" x14ac:dyDescent="0.25">
      <c r="A518" s="1094"/>
      <c r="B518" s="1094"/>
      <c r="C518" s="1109" t="s">
        <v>1049</v>
      </c>
      <c r="D518" s="1112" t="s">
        <v>1038</v>
      </c>
      <c r="E518" s="1110">
        <v>0</v>
      </c>
      <c r="F518" s="1110">
        <v>0</v>
      </c>
      <c r="G518" s="1110">
        <v>0</v>
      </c>
      <c r="H518" s="1094"/>
      <c r="I518" s="1094"/>
      <c r="J518" s="1094"/>
      <c r="K518" s="1094"/>
    </row>
    <row r="519" spans="1:11" ht="14.1" customHeight="1" x14ac:dyDescent="0.25">
      <c r="A519" s="1094"/>
      <c r="B519" s="1094"/>
      <c r="C519" s="1109" t="s">
        <v>1054</v>
      </c>
      <c r="D519" s="1112" t="s">
        <v>1038</v>
      </c>
      <c r="E519" s="1110">
        <v>0</v>
      </c>
      <c r="F519" s="1110">
        <v>0</v>
      </c>
      <c r="G519" s="1110">
        <v>0</v>
      </c>
      <c r="H519" s="1094"/>
      <c r="I519" s="1094"/>
      <c r="J519" s="1094"/>
      <c r="K519" s="1094"/>
    </row>
    <row r="520" spans="1:11" ht="14.1" customHeight="1" x14ac:dyDescent="0.25">
      <c r="A520" s="1094"/>
      <c r="B520" s="1094"/>
      <c r="C520" s="1109" t="s">
        <v>1048</v>
      </c>
      <c r="D520" s="1112" t="s">
        <v>1038</v>
      </c>
      <c r="E520" s="1110">
        <v>0</v>
      </c>
      <c r="F520" s="1110">
        <v>0</v>
      </c>
      <c r="G520" s="1110">
        <v>0</v>
      </c>
      <c r="H520" s="1094"/>
      <c r="I520" s="1094"/>
      <c r="J520" s="1094"/>
      <c r="K520" s="1094"/>
    </row>
    <row r="521" spans="1:11" ht="14.1" customHeight="1" x14ac:dyDescent="0.25">
      <c r="A521" s="1094"/>
      <c r="B521" s="1094"/>
      <c r="C521" s="1109" t="s">
        <v>1049</v>
      </c>
      <c r="D521" s="1112" t="s">
        <v>1038</v>
      </c>
      <c r="E521" s="1110">
        <v>0</v>
      </c>
      <c r="F521" s="1110">
        <v>0</v>
      </c>
      <c r="G521" s="1110">
        <v>0</v>
      </c>
      <c r="H521" s="1094"/>
      <c r="I521" s="1094"/>
      <c r="J521" s="1094"/>
      <c r="K521" s="1094"/>
    </row>
    <row r="522" spans="1:11" ht="14.1" customHeight="1" x14ac:dyDescent="0.25">
      <c r="A522" s="1094"/>
      <c r="B522" s="1094"/>
      <c r="C522" s="1109" t="s">
        <v>1055</v>
      </c>
      <c r="D522" s="1112" t="s">
        <v>1038</v>
      </c>
      <c r="E522" s="1110">
        <v>0</v>
      </c>
      <c r="F522" s="1110">
        <v>0</v>
      </c>
      <c r="G522" s="1110">
        <v>0</v>
      </c>
      <c r="H522" s="1094"/>
      <c r="I522" s="1094"/>
      <c r="J522" s="1094"/>
      <c r="K522" s="1094"/>
    </row>
    <row r="523" spans="1:11" ht="14.1" customHeight="1" x14ac:dyDescent="0.25">
      <c r="A523" s="1094"/>
      <c r="B523" s="1094"/>
      <c r="C523" s="1109" t="s">
        <v>1048</v>
      </c>
      <c r="D523" s="1112" t="s">
        <v>1038</v>
      </c>
      <c r="E523" s="1110">
        <v>0</v>
      </c>
      <c r="F523" s="1110">
        <v>0</v>
      </c>
      <c r="G523" s="1110">
        <v>0</v>
      </c>
      <c r="H523" s="1094"/>
      <c r="I523" s="1094"/>
      <c r="J523" s="1094"/>
      <c r="K523" s="1094"/>
    </row>
    <row r="524" spans="1:11" ht="14.1" customHeight="1" x14ac:dyDescent="0.25">
      <c r="A524" s="1094"/>
      <c r="B524" s="1094"/>
      <c r="C524" s="1109" t="s">
        <v>1049</v>
      </c>
      <c r="D524" s="1112" t="s">
        <v>1038</v>
      </c>
      <c r="E524" s="1110">
        <v>0</v>
      </c>
      <c r="F524" s="1110">
        <v>0</v>
      </c>
      <c r="G524" s="1110">
        <v>0</v>
      </c>
      <c r="H524" s="1094"/>
      <c r="I524" s="1094"/>
      <c r="J524" s="1094"/>
      <c r="K524" s="1094"/>
    </row>
    <row r="525" spans="1:11" ht="14.1" customHeight="1" x14ac:dyDescent="0.25">
      <c r="A525" s="1094"/>
      <c r="B525" s="1094"/>
      <c r="C525" s="1109" t="s">
        <v>1056</v>
      </c>
      <c r="D525" s="1112" t="s">
        <v>1038</v>
      </c>
      <c r="E525" s="1110">
        <v>0</v>
      </c>
      <c r="F525" s="1110">
        <v>0</v>
      </c>
      <c r="G525" s="1110">
        <v>0</v>
      </c>
      <c r="H525" s="1094"/>
      <c r="I525" s="1094"/>
      <c r="J525" s="1094"/>
      <c r="K525" s="1094"/>
    </row>
    <row r="526" spans="1:11" ht="14.1" customHeight="1" x14ac:dyDescent="0.25">
      <c r="A526" s="1094"/>
      <c r="B526" s="1094"/>
      <c r="C526" s="1109" t="s">
        <v>1048</v>
      </c>
      <c r="D526" s="1112" t="s">
        <v>1038</v>
      </c>
      <c r="E526" s="1110">
        <v>0</v>
      </c>
      <c r="F526" s="1110">
        <v>0</v>
      </c>
      <c r="G526" s="1110">
        <v>0</v>
      </c>
      <c r="H526" s="1094"/>
      <c r="I526" s="1094"/>
      <c r="J526" s="1094"/>
      <c r="K526" s="1094"/>
    </row>
    <row r="527" spans="1:11" ht="14.1" customHeight="1" x14ac:dyDescent="0.25">
      <c r="A527" s="1094"/>
      <c r="B527" s="1094"/>
      <c r="C527" s="1109" t="s">
        <v>1057</v>
      </c>
      <c r="D527" s="1112" t="s">
        <v>1038</v>
      </c>
      <c r="E527" s="1110">
        <v>0</v>
      </c>
      <c r="F527" s="1110">
        <v>0</v>
      </c>
      <c r="G527" s="1110">
        <v>0</v>
      </c>
      <c r="H527" s="1094"/>
      <c r="I527" s="1094"/>
      <c r="J527" s="1094"/>
      <c r="K527" s="1094"/>
    </row>
    <row r="528" spans="1:11" ht="14.1" customHeight="1" x14ac:dyDescent="0.25">
      <c r="A528" s="1094"/>
      <c r="B528" s="1094"/>
      <c r="C528" s="1109" t="s">
        <v>1058</v>
      </c>
      <c r="D528" s="1112" t="s">
        <v>1038</v>
      </c>
      <c r="E528" s="1110">
        <v>0</v>
      </c>
      <c r="F528" s="1110">
        <v>0</v>
      </c>
      <c r="G528" s="1110">
        <v>0</v>
      </c>
      <c r="H528" s="1094"/>
      <c r="I528" s="1094"/>
      <c r="J528" s="1094"/>
      <c r="K528" s="1094"/>
    </row>
    <row r="529" spans="1:11" ht="14.1" customHeight="1" x14ac:dyDescent="0.25">
      <c r="A529" s="1094"/>
      <c r="B529" s="1094"/>
      <c r="C529" s="1109" t="s">
        <v>1059</v>
      </c>
      <c r="D529" s="1112" t="s">
        <v>1038</v>
      </c>
      <c r="E529" s="1110">
        <v>0</v>
      </c>
      <c r="F529" s="1110">
        <v>0</v>
      </c>
      <c r="G529" s="1110">
        <v>0</v>
      </c>
      <c r="H529" s="1094"/>
      <c r="I529" s="1094"/>
      <c r="J529" s="1094"/>
      <c r="K529" s="1094"/>
    </row>
    <row r="530" spans="1:11" ht="14.1" customHeight="1" x14ac:dyDescent="0.25">
      <c r="A530" s="1094"/>
      <c r="B530" s="1094"/>
      <c r="C530" s="1109" t="s">
        <v>1060</v>
      </c>
      <c r="D530" s="1112" t="s">
        <v>1038</v>
      </c>
      <c r="E530" s="1110">
        <v>0</v>
      </c>
      <c r="F530" s="1110">
        <v>0</v>
      </c>
      <c r="G530" s="1110">
        <v>0</v>
      </c>
      <c r="H530" s="1094"/>
      <c r="I530" s="1094"/>
      <c r="J530" s="1094"/>
      <c r="K530" s="1094"/>
    </row>
    <row r="531" spans="1:11" ht="14.1" customHeight="1" x14ac:dyDescent="0.25">
      <c r="A531" s="1094"/>
      <c r="B531" s="1094"/>
      <c r="C531" s="1109" t="s">
        <v>1061</v>
      </c>
      <c r="D531" s="1112" t="s">
        <v>1038</v>
      </c>
      <c r="E531" s="1110">
        <v>24000000</v>
      </c>
      <c r="F531" s="1110">
        <v>47500000</v>
      </c>
      <c r="G531" s="1110">
        <v>39867464</v>
      </c>
      <c r="H531" s="1094"/>
      <c r="I531" s="1094"/>
      <c r="J531" s="1094"/>
      <c r="K531" s="1094"/>
    </row>
    <row r="532" spans="1:11" ht="14.1" customHeight="1" x14ac:dyDescent="0.25">
      <c r="A532" s="1094"/>
      <c r="B532" s="1094"/>
      <c r="C532" s="1109" t="s">
        <v>1048</v>
      </c>
      <c r="D532" s="1112" t="s">
        <v>1038</v>
      </c>
      <c r="E532" s="1110">
        <v>24000000</v>
      </c>
      <c r="F532" s="1110">
        <v>47500000</v>
      </c>
      <c r="G532" s="1110">
        <v>39867464</v>
      </c>
      <c r="H532" s="1094"/>
      <c r="I532" s="1094"/>
      <c r="J532" s="1094"/>
      <c r="K532" s="1094"/>
    </row>
    <row r="533" spans="1:11" ht="14.1" customHeight="1" x14ac:dyDescent="0.25">
      <c r="A533" s="1094"/>
      <c r="B533" s="1094"/>
      <c r="C533" s="1109" t="s">
        <v>1057</v>
      </c>
      <c r="D533" s="1112" t="s">
        <v>1038</v>
      </c>
      <c r="E533" s="1110">
        <v>0</v>
      </c>
      <c r="F533" s="1110">
        <v>0</v>
      </c>
      <c r="G533" s="1110">
        <v>0</v>
      </c>
      <c r="H533" s="1094"/>
      <c r="I533" s="1094"/>
      <c r="J533" s="1094"/>
      <c r="K533" s="1094"/>
    </row>
    <row r="534" spans="1:11" ht="14.1" customHeight="1" x14ac:dyDescent="0.25">
      <c r="A534" s="1094"/>
      <c r="B534" s="1094"/>
      <c r="C534" s="1109" t="s">
        <v>1058</v>
      </c>
      <c r="D534" s="1112" t="s">
        <v>1038</v>
      </c>
      <c r="E534" s="1110">
        <v>0</v>
      </c>
      <c r="F534" s="1110">
        <v>0</v>
      </c>
      <c r="G534" s="1110">
        <v>0</v>
      </c>
      <c r="H534" s="1094"/>
      <c r="I534" s="1094"/>
      <c r="J534" s="1094"/>
      <c r="K534" s="1094"/>
    </row>
    <row r="535" spans="1:11" ht="14.1" customHeight="1" x14ac:dyDescent="0.25">
      <c r="A535" s="1094"/>
      <c r="B535" s="1094"/>
      <c r="C535" s="1109" t="s">
        <v>1059</v>
      </c>
      <c r="D535" s="1112" t="s">
        <v>1038</v>
      </c>
      <c r="E535" s="1110">
        <v>0</v>
      </c>
      <c r="F535" s="1110">
        <v>0</v>
      </c>
      <c r="G535" s="1110">
        <v>0</v>
      </c>
      <c r="H535" s="1094"/>
      <c r="I535" s="1094"/>
      <c r="J535" s="1094"/>
      <c r="K535" s="1094"/>
    </row>
    <row r="536" spans="1:11" ht="14.1" customHeight="1" x14ac:dyDescent="0.25">
      <c r="A536" s="1094"/>
      <c r="B536" s="1094"/>
      <c r="C536" s="1109" t="s">
        <v>1060</v>
      </c>
      <c r="D536" s="1112" t="s">
        <v>1038</v>
      </c>
      <c r="E536" s="1110">
        <v>0</v>
      </c>
      <c r="F536" s="1110">
        <v>0</v>
      </c>
      <c r="G536" s="1110">
        <v>0</v>
      </c>
      <c r="H536" s="1094"/>
      <c r="I536" s="1094"/>
      <c r="J536" s="1094"/>
      <c r="K536" s="1094"/>
    </row>
    <row r="537" spans="1:11" ht="14.1" customHeight="1" x14ac:dyDescent="0.25">
      <c r="A537" s="1094"/>
      <c r="B537" s="1094"/>
      <c r="C537" s="1109" t="s">
        <v>1062</v>
      </c>
      <c r="D537" s="1112" t="s">
        <v>1038</v>
      </c>
      <c r="E537" s="1110">
        <v>0</v>
      </c>
      <c r="F537" s="1110">
        <v>0</v>
      </c>
      <c r="G537" s="1110">
        <v>0</v>
      </c>
      <c r="H537" s="1094"/>
      <c r="I537" s="1094"/>
      <c r="J537" s="1094"/>
      <c r="K537" s="1094"/>
    </row>
    <row r="538" spans="1:11" ht="14.1" customHeight="1" x14ac:dyDescent="0.25">
      <c r="A538" s="1094"/>
      <c r="B538" s="1094"/>
      <c r="C538" s="1109" t="s">
        <v>1048</v>
      </c>
      <c r="D538" s="1112" t="s">
        <v>1038</v>
      </c>
      <c r="E538" s="1110">
        <v>0</v>
      </c>
      <c r="F538" s="1110">
        <v>0</v>
      </c>
      <c r="G538" s="1110">
        <v>0</v>
      </c>
      <c r="H538" s="1094"/>
      <c r="I538" s="1094"/>
      <c r="J538" s="1094"/>
      <c r="K538" s="1094"/>
    </row>
    <row r="539" spans="1:11" ht="14.1" customHeight="1" x14ac:dyDescent="0.25">
      <c r="A539" s="1094"/>
      <c r="B539" s="1094"/>
      <c r="C539" s="1109" t="s">
        <v>1057</v>
      </c>
      <c r="D539" s="1112" t="s">
        <v>1038</v>
      </c>
      <c r="E539" s="1110">
        <v>0</v>
      </c>
      <c r="F539" s="1110">
        <v>0</v>
      </c>
      <c r="G539" s="1110">
        <v>0</v>
      </c>
      <c r="H539" s="1094"/>
      <c r="I539" s="1094"/>
      <c r="J539" s="1094"/>
      <c r="K539" s="1094"/>
    </row>
    <row r="540" spans="1:11" ht="14.1" customHeight="1" x14ac:dyDescent="0.25">
      <c r="A540" s="1094"/>
      <c r="B540" s="1094"/>
      <c r="C540" s="1109" t="s">
        <v>1058</v>
      </c>
      <c r="D540" s="1112" t="s">
        <v>1038</v>
      </c>
      <c r="E540" s="1110">
        <v>0</v>
      </c>
      <c r="F540" s="1110">
        <v>0</v>
      </c>
      <c r="G540" s="1110">
        <v>0</v>
      </c>
      <c r="H540" s="1094"/>
      <c r="I540" s="1094"/>
      <c r="J540" s="1094"/>
      <c r="K540" s="1094"/>
    </row>
    <row r="541" spans="1:11" ht="14.1" customHeight="1" x14ac:dyDescent="0.25">
      <c r="A541" s="1094"/>
      <c r="B541" s="1094"/>
      <c r="C541" s="1109" t="s">
        <v>1059</v>
      </c>
      <c r="D541" s="1112" t="s">
        <v>1038</v>
      </c>
      <c r="E541" s="1110">
        <v>0</v>
      </c>
      <c r="F541" s="1110">
        <v>0</v>
      </c>
      <c r="G541" s="1110">
        <v>0</v>
      </c>
      <c r="H541" s="1094"/>
      <c r="I541" s="1094"/>
      <c r="J541" s="1094"/>
      <c r="K541" s="1094"/>
    </row>
    <row r="542" spans="1:11" ht="14.1" customHeight="1" x14ac:dyDescent="0.25">
      <c r="A542" s="1094"/>
      <c r="B542" s="1094"/>
      <c r="C542" s="1109" t="s">
        <v>1060</v>
      </c>
      <c r="D542" s="1112" t="s">
        <v>1038</v>
      </c>
      <c r="E542" s="1110">
        <v>0</v>
      </c>
      <c r="F542" s="1110">
        <v>0</v>
      </c>
      <c r="G542" s="1110">
        <v>0</v>
      </c>
      <c r="H542" s="1094"/>
      <c r="I542" s="1094"/>
      <c r="J542" s="1094"/>
      <c r="K542" s="1094"/>
    </row>
    <row r="543" spans="1:11" ht="14.1" customHeight="1" x14ac:dyDescent="0.25">
      <c r="A543" s="1094"/>
      <c r="B543" s="1094"/>
      <c r="C543" s="1109" t="s">
        <v>1063</v>
      </c>
      <c r="D543" s="1112" t="s">
        <v>1038</v>
      </c>
      <c r="E543" s="1110">
        <v>0</v>
      </c>
      <c r="F543" s="1110">
        <v>0</v>
      </c>
      <c r="G543" s="1110">
        <v>0</v>
      </c>
      <c r="H543" s="1094"/>
      <c r="I543" s="1094"/>
      <c r="J543" s="1094"/>
      <c r="K543" s="1094"/>
    </row>
    <row r="544" spans="1:11" ht="14.1" customHeight="1" x14ac:dyDescent="0.25">
      <c r="A544" s="1094"/>
      <c r="B544" s="1094"/>
      <c r="C544" s="1109" t="s">
        <v>1064</v>
      </c>
      <c r="D544" s="1112" t="s">
        <v>1038</v>
      </c>
      <c r="E544" s="1110">
        <v>0</v>
      </c>
      <c r="F544" s="1110">
        <v>0</v>
      </c>
      <c r="G544" s="1110">
        <v>0</v>
      </c>
      <c r="H544" s="1094"/>
      <c r="I544" s="1094"/>
      <c r="J544" s="1094"/>
      <c r="K544" s="1094"/>
    </row>
    <row r="545" spans="1:11" ht="14.1" customHeight="1" x14ac:dyDescent="0.25">
      <c r="A545" s="1094"/>
      <c r="B545" s="1094"/>
      <c r="C545" s="1111" t="s">
        <v>572</v>
      </c>
      <c r="D545" s="1110">
        <v>0</v>
      </c>
      <c r="E545" s="1110">
        <v>24000000</v>
      </c>
      <c r="F545" s="1110">
        <v>47500000</v>
      </c>
      <c r="G545" s="1110">
        <v>39867464</v>
      </c>
      <c r="H545" s="1094"/>
      <c r="I545" s="1094"/>
      <c r="J545" s="1094"/>
      <c r="K545" s="1094"/>
    </row>
    <row r="546" spans="1:11" ht="14.1" customHeight="1" x14ac:dyDescent="0.25">
      <c r="A546" s="1094"/>
      <c r="B546" s="1094"/>
      <c r="C546" s="1103" t="s">
        <v>1022</v>
      </c>
      <c r="D546" s="1232" t="s">
        <v>1151</v>
      </c>
      <c r="E546" s="1233"/>
      <c r="F546" s="1233"/>
      <c r="G546" s="1233"/>
      <c r="H546" s="1094"/>
      <c r="I546" s="1094"/>
      <c r="J546" s="1094"/>
      <c r="K546" s="1094"/>
    </row>
    <row r="547" spans="1:11" ht="14.1" customHeight="1" x14ac:dyDescent="0.25">
      <c r="A547" s="1094"/>
      <c r="B547" s="1094"/>
      <c r="C547" s="1104" t="s">
        <v>1024</v>
      </c>
      <c r="D547" s="1230" t="s">
        <v>1038</v>
      </c>
      <c r="E547" s="1231"/>
      <c r="F547" s="1231"/>
      <c r="G547" s="1231"/>
      <c r="H547" s="1094"/>
      <c r="I547" s="1094"/>
      <c r="J547" s="1094"/>
      <c r="K547" s="1094"/>
    </row>
    <row r="548" spans="1:11" ht="14.1" customHeight="1" x14ac:dyDescent="0.25">
      <c r="A548" s="1094"/>
      <c r="B548" s="1094"/>
      <c r="C548" s="1104" t="s">
        <v>31</v>
      </c>
      <c r="D548" s="1230" t="s">
        <v>1143</v>
      </c>
      <c r="E548" s="1231"/>
      <c r="F548" s="1231"/>
      <c r="G548" s="1231"/>
      <c r="H548" s="1094"/>
      <c r="I548" s="1094"/>
      <c r="J548" s="1094"/>
      <c r="K548" s="1094"/>
    </row>
    <row r="549" spans="1:11" ht="15" customHeight="1" x14ac:dyDescent="0.25">
      <c r="A549" s="1094"/>
      <c r="B549" s="1094"/>
      <c r="C549" s="1105"/>
      <c r="D549" s="1106">
        <v>2024</v>
      </c>
      <c r="E549" s="1106">
        <v>2025</v>
      </c>
      <c r="F549" s="1106">
        <v>2026</v>
      </c>
      <c r="G549" s="1106">
        <v>2027</v>
      </c>
      <c r="H549" s="1094"/>
      <c r="I549" s="1094"/>
      <c r="J549" s="1094"/>
      <c r="K549" s="1094"/>
    </row>
    <row r="550" spans="1:11" ht="15" customHeight="1" x14ac:dyDescent="0.25">
      <c r="A550" s="1094"/>
      <c r="B550" s="1094"/>
      <c r="C550" s="1107"/>
      <c r="D550" s="1108" t="s">
        <v>13</v>
      </c>
      <c r="E550" s="1108" t="s">
        <v>14</v>
      </c>
      <c r="F550" s="1108" t="s">
        <v>14</v>
      </c>
      <c r="G550" s="1108" t="s">
        <v>14</v>
      </c>
      <c r="H550" s="1094"/>
      <c r="I550" s="1094"/>
      <c r="J550" s="1094"/>
      <c r="K550" s="1094"/>
    </row>
    <row r="551" spans="1:11" ht="14.1" customHeight="1" x14ac:dyDescent="0.25">
      <c r="A551" s="1094"/>
      <c r="B551" s="1094"/>
      <c r="C551" s="1097" t="s">
        <v>33</v>
      </c>
      <c r="D551" s="1101" t="s">
        <v>1038</v>
      </c>
      <c r="E551" s="1101" t="s">
        <v>1092</v>
      </c>
      <c r="F551" s="1101" t="s">
        <v>1039</v>
      </c>
      <c r="G551" s="1101" t="s">
        <v>1039</v>
      </c>
      <c r="H551" s="1094"/>
      <c r="I551" s="1094"/>
      <c r="J551" s="1094"/>
      <c r="K551" s="1094"/>
    </row>
    <row r="552" spans="1:11" ht="14.1" customHeight="1" x14ac:dyDescent="0.25">
      <c r="A552" s="1094"/>
      <c r="B552" s="1094"/>
      <c r="C552" s="1097" t="s">
        <v>1029</v>
      </c>
      <c r="D552" s="1101" t="s">
        <v>1038</v>
      </c>
      <c r="E552" s="1101" t="s">
        <v>1152</v>
      </c>
      <c r="F552" s="1101" t="s">
        <v>1039</v>
      </c>
      <c r="G552" s="1101" t="s">
        <v>1039</v>
      </c>
      <c r="H552" s="1094"/>
      <c r="I552" s="1094"/>
      <c r="J552" s="1094"/>
      <c r="K552" s="1094"/>
    </row>
    <row r="553" spans="1:11" ht="14.1" customHeight="1" x14ac:dyDescent="0.25">
      <c r="A553" s="1094"/>
      <c r="B553" s="1094"/>
      <c r="C553" s="1097" t="s">
        <v>1032</v>
      </c>
      <c r="D553" s="1101" t="s">
        <v>1039</v>
      </c>
      <c r="E553" s="1101" t="s">
        <v>1152</v>
      </c>
      <c r="F553" s="1101" t="s">
        <v>1039</v>
      </c>
      <c r="G553" s="1101" t="s">
        <v>1039</v>
      </c>
      <c r="H553" s="1094"/>
      <c r="I553" s="1094"/>
      <c r="J553" s="1094"/>
      <c r="K553" s="1094"/>
    </row>
    <row r="554" spans="1:11" ht="14.1" customHeight="1" x14ac:dyDescent="0.25">
      <c r="A554" s="1094"/>
      <c r="B554" s="1094"/>
      <c r="C554" s="1097" t="s">
        <v>1037</v>
      </c>
      <c r="D554" s="1101" t="s">
        <v>1038</v>
      </c>
      <c r="E554" s="1101" t="s">
        <v>1038</v>
      </c>
      <c r="F554" s="1101" t="s">
        <v>1083</v>
      </c>
      <c r="G554" s="1101" t="s">
        <v>1038</v>
      </c>
      <c r="H554" s="1094"/>
      <c r="I554" s="1094"/>
      <c r="J554" s="1094"/>
      <c r="K554" s="1094"/>
    </row>
    <row r="555" spans="1:11" ht="14.1" customHeight="1" x14ac:dyDescent="0.25">
      <c r="A555" s="1094"/>
      <c r="B555" s="1094"/>
      <c r="C555" s="1097" t="s">
        <v>1042</v>
      </c>
      <c r="D555" s="1101" t="s">
        <v>1038</v>
      </c>
      <c r="E555" s="1101" t="s">
        <v>1038</v>
      </c>
      <c r="F555" s="1101" t="s">
        <v>1083</v>
      </c>
      <c r="G555" s="1101" t="s">
        <v>1038</v>
      </c>
      <c r="H555" s="1094"/>
      <c r="I555" s="1094"/>
      <c r="J555" s="1094"/>
      <c r="K555" s="1094"/>
    </row>
    <row r="556" spans="1:11" ht="14.1" customHeight="1" x14ac:dyDescent="0.25">
      <c r="A556" s="1094"/>
      <c r="B556" s="1094"/>
      <c r="C556" s="1097" t="s">
        <v>39</v>
      </c>
      <c r="D556" s="1101" t="s">
        <v>1038</v>
      </c>
      <c r="E556" s="1101" t="s">
        <v>1038</v>
      </c>
      <c r="F556" s="1101" t="s">
        <v>1083</v>
      </c>
      <c r="G556" s="1101" t="s">
        <v>1038</v>
      </c>
      <c r="H556" s="1094"/>
      <c r="I556" s="1094"/>
      <c r="J556" s="1094"/>
      <c r="K556" s="1094"/>
    </row>
    <row r="557" spans="1:11" ht="14.1" customHeight="1" x14ac:dyDescent="0.25">
      <c r="A557" s="1094"/>
      <c r="B557" s="1094"/>
      <c r="C557" s="1228" t="s">
        <v>1046</v>
      </c>
      <c r="D557" s="1229"/>
      <c r="E557" s="1229"/>
      <c r="F557" s="1229"/>
      <c r="G557" s="1229"/>
      <c r="H557" s="1094"/>
      <c r="I557" s="1094"/>
      <c r="J557" s="1094"/>
      <c r="K557" s="1094"/>
    </row>
    <row r="558" spans="1:11" ht="14.1" customHeight="1" x14ac:dyDescent="0.25">
      <c r="A558" s="1094"/>
      <c r="B558" s="1094"/>
      <c r="C558" s="1105"/>
      <c r="D558" s="1106">
        <v>2024</v>
      </c>
      <c r="E558" s="1106">
        <v>2025</v>
      </c>
      <c r="F558" s="1106">
        <v>2026</v>
      </c>
      <c r="G558" s="1106">
        <v>2027</v>
      </c>
      <c r="H558" s="1094"/>
      <c r="I558" s="1094"/>
      <c r="J558" s="1094"/>
      <c r="K558" s="1094"/>
    </row>
    <row r="559" spans="1:11" ht="14.1" customHeight="1" x14ac:dyDescent="0.25">
      <c r="A559" s="1094"/>
      <c r="B559" s="1094"/>
      <c r="C559" s="1107"/>
      <c r="D559" s="1108" t="s">
        <v>13</v>
      </c>
      <c r="E559" s="1108" t="s">
        <v>14</v>
      </c>
      <c r="F559" s="1108" t="s">
        <v>14</v>
      </c>
      <c r="G559" s="1108" t="s">
        <v>14</v>
      </c>
      <c r="H559" s="1094"/>
      <c r="I559" s="1094"/>
      <c r="J559" s="1094"/>
      <c r="K559" s="1094"/>
    </row>
    <row r="560" spans="1:11" ht="14.1" customHeight="1" x14ac:dyDescent="0.25">
      <c r="A560" s="1094"/>
      <c r="B560" s="1094"/>
      <c r="C560" s="1109" t="s">
        <v>1047</v>
      </c>
      <c r="D560" s="1112" t="s">
        <v>1038</v>
      </c>
      <c r="E560" s="1110">
        <v>0</v>
      </c>
      <c r="F560" s="1110">
        <v>0</v>
      </c>
      <c r="G560" s="1110">
        <v>0</v>
      </c>
      <c r="H560" s="1094"/>
      <c r="I560" s="1094"/>
      <c r="J560" s="1094"/>
      <c r="K560" s="1094"/>
    </row>
    <row r="561" spans="1:11" ht="14.1" customHeight="1" x14ac:dyDescent="0.25">
      <c r="A561" s="1094"/>
      <c r="B561" s="1094"/>
      <c r="C561" s="1109" t="s">
        <v>1048</v>
      </c>
      <c r="D561" s="1112" t="s">
        <v>1038</v>
      </c>
      <c r="E561" s="1110">
        <v>0</v>
      </c>
      <c r="F561" s="1110">
        <v>0</v>
      </c>
      <c r="G561" s="1110">
        <v>0</v>
      </c>
      <c r="H561" s="1094"/>
      <c r="I561" s="1094"/>
      <c r="J561" s="1094"/>
      <c r="K561" s="1094"/>
    </row>
    <row r="562" spans="1:11" ht="14.1" customHeight="1" x14ac:dyDescent="0.25">
      <c r="A562" s="1094"/>
      <c r="B562" s="1094"/>
      <c r="C562" s="1109" t="s">
        <v>1049</v>
      </c>
      <c r="D562" s="1112" t="s">
        <v>1038</v>
      </c>
      <c r="E562" s="1110">
        <v>0</v>
      </c>
      <c r="F562" s="1110">
        <v>0</v>
      </c>
      <c r="G562" s="1110">
        <v>0</v>
      </c>
      <c r="H562" s="1094"/>
      <c r="I562" s="1094"/>
      <c r="J562" s="1094"/>
      <c r="K562" s="1094"/>
    </row>
    <row r="563" spans="1:11" ht="14.1" customHeight="1" x14ac:dyDescent="0.25">
      <c r="A563" s="1094"/>
      <c r="B563" s="1094"/>
      <c r="C563" s="1109" t="s">
        <v>1050</v>
      </c>
      <c r="D563" s="1112" t="s">
        <v>1038</v>
      </c>
      <c r="E563" s="1110">
        <v>0</v>
      </c>
      <c r="F563" s="1110">
        <v>0</v>
      </c>
      <c r="G563" s="1110">
        <v>0</v>
      </c>
      <c r="H563" s="1094"/>
      <c r="I563" s="1094"/>
      <c r="J563" s="1094"/>
      <c r="K563" s="1094"/>
    </row>
    <row r="564" spans="1:11" ht="14.1" customHeight="1" x14ac:dyDescent="0.25">
      <c r="A564" s="1094"/>
      <c r="B564" s="1094"/>
      <c r="C564" s="1109" t="s">
        <v>1048</v>
      </c>
      <c r="D564" s="1112" t="s">
        <v>1038</v>
      </c>
      <c r="E564" s="1110">
        <v>0</v>
      </c>
      <c r="F564" s="1110">
        <v>0</v>
      </c>
      <c r="G564" s="1110">
        <v>0</v>
      </c>
      <c r="H564" s="1094"/>
      <c r="I564" s="1094"/>
      <c r="J564" s="1094"/>
      <c r="K564" s="1094"/>
    </row>
    <row r="565" spans="1:11" ht="14.1" customHeight="1" x14ac:dyDescent="0.25">
      <c r="A565" s="1094"/>
      <c r="B565" s="1094"/>
      <c r="C565" s="1109" t="s">
        <v>1049</v>
      </c>
      <c r="D565" s="1112" t="s">
        <v>1038</v>
      </c>
      <c r="E565" s="1110">
        <v>0</v>
      </c>
      <c r="F565" s="1110">
        <v>0</v>
      </c>
      <c r="G565" s="1110">
        <v>0</v>
      </c>
      <c r="H565" s="1094"/>
      <c r="I565" s="1094"/>
      <c r="J565" s="1094"/>
      <c r="K565" s="1094"/>
    </row>
    <row r="566" spans="1:11" ht="14.1" customHeight="1" x14ac:dyDescent="0.25">
      <c r="A566" s="1094"/>
      <c r="B566" s="1094"/>
      <c r="C566" s="1109" t="s">
        <v>1051</v>
      </c>
      <c r="D566" s="1112" t="s">
        <v>1038</v>
      </c>
      <c r="E566" s="1110">
        <v>0</v>
      </c>
      <c r="F566" s="1110">
        <v>0</v>
      </c>
      <c r="G566" s="1110">
        <v>0</v>
      </c>
      <c r="H566" s="1094"/>
      <c r="I566" s="1094"/>
      <c r="J566" s="1094"/>
      <c r="K566" s="1094"/>
    </row>
    <row r="567" spans="1:11" ht="14.1" customHeight="1" x14ac:dyDescent="0.25">
      <c r="A567" s="1094"/>
      <c r="B567" s="1094"/>
      <c r="C567" s="1109" t="s">
        <v>1048</v>
      </c>
      <c r="D567" s="1112" t="s">
        <v>1038</v>
      </c>
      <c r="E567" s="1110">
        <v>0</v>
      </c>
      <c r="F567" s="1110">
        <v>0</v>
      </c>
      <c r="G567" s="1110">
        <v>0</v>
      </c>
      <c r="H567" s="1094"/>
      <c r="I567" s="1094"/>
      <c r="J567" s="1094"/>
      <c r="K567" s="1094"/>
    </row>
    <row r="568" spans="1:11" ht="14.1" customHeight="1" x14ac:dyDescent="0.25">
      <c r="A568" s="1094"/>
      <c r="B568" s="1094"/>
      <c r="C568" s="1109" t="s">
        <v>1049</v>
      </c>
      <c r="D568" s="1112" t="s">
        <v>1038</v>
      </c>
      <c r="E568" s="1110">
        <v>0</v>
      </c>
      <c r="F568" s="1110">
        <v>0</v>
      </c>
      <c r="G568" s="1110">
        <v>0</v>
      </c>
      <c r="H568" s="1094"/>
      <c r="I568" s="1094"/>
      <c r="J568" s="1094"/>
      <c r="K568" s="1094"/>
    </row>
    <row r="569" spans="1:11" ht="14.1" customHeight="1" x14ac:dyDescent="0.25">
      <c r="A569" s="1094"/>
      <c r="B569" s="1094"/>
      <c r="C569" s="1109" t="s">
        <v>1052</v>
      </c>
      <c r="D569" s="1112" t="s">
        <v>1038</v>
      </c>
      <c r="E569" s="1110">
        <v>0</v>
      </c>
      <c r="F569" s="1110">
        <v>0</v>
      </c>
      <c r="G569" s="1110">
        <v>0</v>
      </c>
      <c r="H569" s="1094"/>
      <c r="I569" s="1094"/>
      <c r="J569" s="1094"/>
      <c r="K569" s="1094"/>
    </row>
    <row r="570" spans="1:11" ht="14.1" customHeight="1" x14ac:dyDescent="0.25">
      <c r="A570" s="1094"/>
      <c r="B570" s="1094"/>
      <c r="C570" s="1109" t="s">
        <v>1048</v>
      </c>
      <c r="D570" s="1112" t="s">
        <v>1038</v>
      </c>
      <c r="E570" s="1110">
        <v>0</v>
      </c>
      <c r="F570" s="1110">
        <v>0</v>
      </c>
      <c r="G570" s="1110">
        <v>0</v>
      </c>
      <c r="H570" s="1094"/>
      <c r="I570" s="1094"/>
      <c r="J570" s="1094"/>
      <c r="K570" s="1094"/>
    </row>
    <row r="571" spans="1:11" ht="14.1" customHeight="1" x14ac:dyDescent="0.25">
      <c r="A571" s="1094"/>
      <c r="B571" s="1094"/>
      <c r="C571" s="1109" t="s">
        <v>1049</v>
      </c>
      <c r="D571" s="1112" t="s">
        <v>1038</v>
      </c>
      <c r="E571" s="1110">
        <v>0</v>
      </c>
      <c r="F571" s="1110">
        <v>0</v>
      </c>
      <c r="G571" s="1110">
        <v>0</v>
      </c>
      <c r="H571" s="1094"/>
      <c r="I571" s="1094"/>
      <c r="J571" s="1094"/>
      <c r="K571" s="1094"/>
    </row>
    <row r="572" spans="1:11" ht="14.1" customHeight="1" x14ac:dyDescent="0.25">
      <c r="A572" s="1094"/>
      <c r="B572" s="1094"/>
      <c r="C572" s="1109" t="s">
        <v>1053</v>
      </c>
      <c r="D572" s="1112" t="s">
        <v>1038</v>
      </c>
      <c r="E572" s="1110">
        <v>0</v>
      </c>
      <c r="F572" s="1110">
        <v>0</v>
      </c>
      <c r="G572" s="1110">
        <v>0</v>
      </c>
      <c r="H572" s="1094"/>
      <c r="I572" s="1094"/>
      <c r="J572" s="1094"/>
      <c r="K572" s="1094"/>
    </row>
    <row r="573" spans="1:11" ht="14.1" customHeight="1" x14ac:dyDescent="0.25">
      <c r="A573" s="1094"/>
      <c r="B573" s="1094"/>
      <c r="C573" s="1109" t="s">
        <v>1048</v>
      </c>
      <c r="D573" s="1112" t="s">
        <v>1038</v>
      </c>
      <c r="E573" s="1110">
        <v>0</v>
      </c>
      <c r="F573" s="1110">
        <v>0</v>
      </c>
      <c r="G573" s="1110">
        <v>0</v>
      </c>
      <c r="H573" s="1094"/>
      <c r="I573" s="1094"/>
      <c r="J573" s="1094"/>
      <c r="K573" s="1094"/>
    </row>
    <row r="574" spans="1:11" ht="14.1" customHeight="1" x14ac:dyDescent="0.25">
      <c r="A574" s="1094"/>
      <c r="B574" s="1094"/>
      <c r="C574" s="1109" t="s">
        <v>1049</v>
      </c>
      <c r="D574" s="1112" t="s">
        <v>1038</v>
      </c>
      <c r="E574" s="1110">
        <v>0</v>
      </c>
      <c r="F574" s="1110">
        <v>0</v>
      </c>
      <c r="G574" s="1110">
        <v>0</v>
      </c>
      <c r="H574" s="1094"/>
      <c r="I574" s="1094"/>
      <c r="J574" s="1094"/>
      <c r="K574" s="1094"/>
    </row>
    <row r="575" spans="1:11" ht="14.1" customHeight="1" x14ac:dyDescent="0.25">
      <c r="A575" s="1094"/>
      <c r="B575" s="1094"/>
      <c r="C575" s="1109" t="s">
        <v>1054</v>
      </c>
      <c r="D575" s="1112" t="s">
        <v>1038</v>
      </c>
      <c r="E575" s="1110">
        <v>0</v>
      </c>
      <c r="F575" s="1110">
        <v>0</v>
      </c>
      <c r="G575" s="1110">
        <v>0</v>
      </c>
      <c r="H575" s="1094"/>
      <c r="I575" s="1094"/>
      <c r="J575" s="1094"/>
      <c r="K575" s="1094"/>
    </row>
    <row r="576" spans="1:11" ht="14.1" customHeight="1" x14ac:dyDescent="0.25">
      <c r="A576" s="1094"/>
      <c r="B576" s="1094"/>
      <c r="C576" s="1109" t="s">
        <v>1048</v>
      </c>
      <c r="D576" s="1112" t="s">
        <v>1038</v>
      </c>
      <c r="E576" s="1110">
        <v>0</v>
      </c>
      <c r="F576" s="1110">
        <v>0</v>
      </c>
      <c r="G576" s="1110">
        <v>0</v>
      </c>
      <c r="H576" s="1094"/>
      <c r="I576" s="1094"/>
      <c r="J576" s="1094"/>
      <c r="K576" s="1094"/>
    </row>
    <row r="577" spans="1:11" ht="14.1" customHeight="1" x14ac:dyDescent="0.25">
      <c r="A577" s="1094"/>
      <c r="B577" s="1094"/>
      <c r="C577" s="1109" t="s">
        <v>1049</v>
      </c>
      <c r="D577" s="1112" t="s">
        <v>1038</v>
      </c>
      <c r="E577" s="1110">
        <v>0</v>
      </c>
      <c r="F577" s="1110">
        <v>0</v>
      </c>
      <c r="G577" s="1110">
        <v>0</v>
      </c>
      <c r="H577" s="1094"/>
      <c r="I577" s="1094"/>
      <c r="J577" s="1094"/>
      <c r="K577" s="1094"/>
    </row>
    <row r="578" spans="1:11" ht="14.1" customHeight="1" x14ac:dyDescent="0.25">
      <c r="A578" s="1094"/>
      <c r="B578" s="1094"/>
      <c r="C578" s="1109" t="s">
        <v>1055</v>
      </c>
      <c r="D578" s="1112" t="s">
        <v>1038</v>
      </c>
      <c r="E578" s="1110">
        <v>0</v>
      </c>
      <c r="F578" s="1110">
        <v>0</v>
      </c>
      <c r="G578" s="1110">
        <v>0</v>
      </c>
      <c r="H578" s="1094"/>
      <c r="I578" s="1094"/>
      <c r="J578" s="1094"/>
      <c r="K578" s="1094"/>
    </row>
    <row r="579" spans="1:11" ht="14.1" customHeight="1" x14ac:dyDescent="0.25">
      <c r="A579" s="1094"/>
      <c r="B579" s="1094"/>
      <c r="C579" s="1109" t="s">
        <v>1048</v>
      </c>
      <c r="D579" s="1112" t="s">
        <v>1038</v>
      </c>
      <c r="E579" s="1110">
        <v>0</v>
      </c>
      <c r="F579" s="1110">
        <v>0</v>
      </c>
      <c r="G579" s="1110">
        <v>0</v>
      </c>
      <c r="H579" s="1094"/>
      <c r="I579" s="1094"/>
      <c r="J579" s="1094"/>
      <c r="K579" s="1094"/>
    </row>
    <row r="580" spans="1:11" ht="14.1" customHeight="1" x14ac:dyDescent="0.25">
      <c r="A580" s="1094"/>
      <c r="B580" s="1094"/>
      <c r="C580" s="1109" t="s">
        <v>1049</v>
      </c>
      <c r="D580" s="1112" t="s">
        <v>1038</v>
      </c>
      <c r="E580" s="1110">
        <v>0</v>
      </c>
      <c r="F580" s="1110">
        <v>0</v>
      </c>
      <c r="G580" s="1110">
        <v>0</v>
      </c>
      <c r="H580" s="1094"/>
      <c r="I580" s="1094"/>
      <c r="J580" s="1094"/>
      <c r="K580" s="1094"/>
    </row>
    <row r="581" spans="1:11" ht="14.1" customHeight="1" x14ac:dyDescent="0.25">
      <c r="A581" s="1094"/>
      <c r="B581" s="1094"/>
      <c r="C581" s="1109" t="s">
        <v>1056</v>
      </c>
      <c r="D581" s="1112" t="s">
        <v>1038</v>
      </c>
      <c r="E581" s="1110">
        <v>0</v>
      </c>
      <c r="F581" s="1110">
        <v>0</v>
      </c>
      <c r="G581" s="1110">
        <v>0</v>
      </c>
      <c r="H581" s="1094"/>
      <c r="I581" s="1094"/>
      <c r="J581" s="1094"/>
      <c r="K581" s="1094"/>
    </row>
    <row r="582" spans="1:11" ht="14.1" customHeight="1" x14ac:dyDescent="0.25">
      <c r="A582" s="1094"/>
      <c r="B582" s="1094"/>
      <c r="C582" s="1109" t="s">
        <v>1048</v>
      </c>
      <c r="D582" s="1112" t="s">
        <v>1038</v>
      </c>
      <c r="E582" s="1110">
        <v>0</v>
      </c>
      <c r="F582" s="1110">
        <v>0</v>
      </c>
      <c r="G582" s="1110">
        <v>0</v>
      </c>
      <c r="H582" s="1094"/>
      <c r="I582" s="1094"/>
      <c r="J582" s="1094"/>
      <c r="K582" s="1094"/>
    </row>
    <row r="583" spans="1:11" ht="14.1" customHeight="1" x14ac:dyDescent="0.25">
      <c r="A583" s="1094"/>
      <c r="B583" s="1094"/>
      <c r="C583" s="1109" t="s">
        <v>1057</v>
      </c>
      <c r="D583" s="1112" t="s">
        <v>1038</v>
      </c>
      <c r="E583" s="1110">
        <v>0</v>
      </c>
      <c r="F583" s="1110">
        <v>0</v>
      </c>
      <c r="G583" s="1110">
        <v>0</v>
      </c>
      <c r="H583" s="1094"/>
      <c r="I583" s="1094"/>
      <c r="J583" s="1094"/>
      <c r="K583" s="1094"/>
    </row>
    <row r="584" spans="1:11" ht="14.1" customHeight="1" x14ac:dyDescent="0.25">
      <c r="A584" s="1094"/>
      <c r="B584" s="1094"/>
      <c r="C584" s="1109" t="s">
        <v>1058</v>
      </c>
      <c r="D584" s="1112" t="s">
        <v>1038</v>
      </c>
      <c r="E584" s="1110">
        <v>0</v>
      </c>
      <c r="F584" s="1110">
        <v>0</v>
      </c>
      <c r="G584" s="1110">
        <v>0</v>
      </c>
      <c r="H584" s="1094"/>
      <c r="I584" s="1094"/>
      <c r="J584" s="1094"/>
      <c r="K584" s="1094"/>
    </row>
    <row r="585" spans="1:11" ht="14.1" customHeight="1" x14ac:dyDescent="0.25">
      <c r="A585" s="1094"/>
      <c r="B585" s="1094"/>
      <c r="C585" s="1109" t="s">
        <v>1059</v>
      </c>
      <c r="D585" s="1112" t="s">
        <v>1038</v>
      </c>
      <c r="E585" s="1110">
        <v>0</v>
      </c>
      <c r="F585" s="1110">
        <v>0</v>
      </c>
      <c r="G585" s="1110">
        <v>0</v>
      </c>
      <c r="H585" s="1094"/>
      <c r="I585" s="1094"/>
      <c r="J585" s="1094"/>
      <c r="K585" s="1094"/>
    </row>
    <row r="586" spans="1:11" ht="14.1" customHeight="1" x14ac:dyDescent="0.25">
      <c r="A586" s="1094"/>
      <c r="B586" s="1094"/>
      <c r="C586" s="1109" t="s">
        <v>1060</v>
      </c>
      <c r="D586" s="1112" t="s">
        <v>1038</v>
      </c>
      <c r="E586" s="1110">
        <v>0</v>
      </c>
      <c r="F586" s="1110">
        <v>0</v>
      </c>
      <c r="G586" s="1110">
        <v>0</v>
      </c>
      <c r="H586" s="1094"/>
      <c r="I586" s="1094"/>
      <c r="J586" s="1094"/>
      <c r="K586" s="1094"/>
    </row>
    <row r="587" spans="1:11" ht="14.1" customHeight="1" x14ac:dyDescent="0.25">
      <c r="A587" s="1094"/>
      <c r="B587" s="1094"/>
      <c r="C587" s="1109" t="s">
        <v>1061</v>
      </c>
      <c r="D587" s="1112" t="s">
        <v>1038</v>
      </c>
      <c r="E587" s="1110">
        <v>2000000</v>
      </c>
      <c r="F587" s="1110">
        <v>0</v>
      </c>
      <c r="G587" s="1110">
        <v>0</v>
      </c>
      <c r="H587" s="1094"/>
      <c r="I587" s="1094"/>
      <c r="J587" s="1094"/>
      <c r="K587" s="1094"/>
    </row>
    <row r="588" spans="1:11" ht="14.1" customHeight="1" x14ac:dyDescent="0.25">
      <c r="A588" s="1094"/>
      <c r="B588" s="1094"/>
      <c r="C588" s="1109" t="s">
        <v>1048</v>
      </c>
      <c r="D588" s="1112" t="s">
        <v>1038</v>
      </c>
      <c r="E588" s="1110">
        <v>2000000</v>
      </c>
      <c r="F588" s="1110">
        <v>0</v>
      </c>
      <c r="G588" s="1110">
        <v>0</v>
      </c>
      <c r="H588" s="1094"/>
      <c r="I588" s="1094"/>
      <c r="J588" s="1094"/>
      <c r="K588" s="1094"/>
    </row>
    <row r="589" spans="1:11" ht="14.1" customHeight="1" x14ac:dyDescent="0.25">
      <c r="A589" s="1094"/>
      <c r="B589" s="1094"/>
      <c r="C589" s="1109" t="s">
        <v>1057</v>
      </c>
      <c r="D589" s="1112" t="s">
        <v>1038</v>
      </c>
      <c r="E589" s="1110">
        <v>0</v>
      </c>
      <c r="F589" s="1110">
        <v>0</v>
      </c>
      <c r="G589" s="1110">
        <v>0</v>
      </c>
      <c r="H589" s="1094"/>
      <c r="I589" s="1094"/>
      <c r="J589" s="1094"/>
      <c r="K589" s="1094"/>
    </row>
    <row r="590" spans="1:11" ht="14.1" customHeight="1" x14ac:dyDescent="0.25">
      <c r="A590" s="1094"/>
      <c r="B590" s="1094"/>
      <c r="C590" s="1109" t="s">
        <v>1058</v>
      </c>
      <c r="D590" s="1112" t="s">
        <v>1038</v>
      </c>
      <c r="E590" s="1110">
        <v>0</v>
      </c>
      <c r="F590" s="1110">
        <v>0</v>
      </c>
      <c r="G590" s="1110">
        <v>0</v>
      </c>
      <c r="H590" s="1094"/>
      <c r="I590" s="1094"/>
      <c r="J590" s="1094"/>
      <c r="K590" s="1094"/>
    </row>
    <row r="591" spans="1:11" ht="14.1" customHeight="1" x14ac:dyDescent="0.25">
      <c r="A591" s="1094"/>
      <c r="B591" s="1094"/>
      <c r="C591" s="1109" t="s">
        <v>1059</v>
      </c>
      <c r="D591" s="1112" t="s">
        <v>1038</v>
      </c>
      <c r="E591" s="1110">
        <v>0</v>
      </c>
      <c r="F591" s="1110">
        <v>0</v>
      </c>
      <c r="G591" s="1110">
        <v>0</v>
      </c>
      <c r="H591" s="1094"/>
      <c r="I591" s="1094"/>
      <c r="J591" s="1094"/>
      <c r="K591" s="1094"/>
    </row>
    <row r="592" spans="1:11" ht="14.1" customHeight="1" x14ac:dyDescent="0.25">
      <c r="A592" s="1094"/>
      <c r="B592" s="1094"/>
      <c r="C592" s="1109" t="s">
        <v>1060</v>
      </c>
      <c r="D592" s="1112" t="s">
        <v>1038</v>
      </c>
      <c r="E592" s="1110">
        <v>0</v>
      </c>
      <c r="F592" s="1110">
        <v>0</v>
      </c>
      <c r="G592" s="1110">
        <v>0</v>
      </c>
      <c r="H592" s="1094"/>
      <c r="I592" s="1094"/>
      <c r="J592" s="1094"/>
      <c r="K592" s="1094"/>
    </row>
    <row r="593" spans="1:11" ht="14.1" customHeight="1" x14ac:dyDescent="0.25">
      <c r="A593" s="1094"/>
      <c r="B593" s="1094"/>
      <c r="C593" s="1109" t="s">
        <v>1062</v>
      </c>
      <c r="D593" s="1112" t="s">
        <v>1038</v>
      </c>
      <c r="E593" s="1110">
        <v>0</v>
      </c>
      <c r="F593" s="1110">
        <v>0</v>
      </c>
      <c r="G593" s="1110">
        <v>0</v>
      </c>
      <c r="H593" s="1094"/>
      <c r="I593" s="1094"/>
      <c r="J593" s="1094"/>
      <c r="K593" s="1094"/>
    </row>
    <row r="594" spans="1:11" ht="14.1" customHeight="1" x14ac:dyDescent="0.25">
      <c r="A594" s="1094"/>
      <c r="B594" s="1094"/>
      <c r="C594" s="1109" t="s">
        <v>1048</v>
      </c>
      <c r="D594" s="1112" t="s">
        <v>1038</v>
      </c>
      <c r="E594" s="1110">
        <v>0</v>
      </c>
      <c r="F594" s="1110">
        <v>0</v>
      </c>
      <c r="G594" s="1110">
        <v>0</v>
      </c>
      <c r="H594" s="1094"/>
      <c r="I594" s="1094"/>
      <c r="J594" s="1094"/>
      <c r="K594" s="1094"/>
    </row>
    <row r="595" spans="1:11" ht="14.1" customHeight="1" x14ac:dyDescent="0.25">
      <c r="A595" s="1094"/>
      <c r="B595" s="1094"/>
      <c r="C595" s="1109" t="s">
        <v>1057</v>
      </c>
      <c r="D595" s="1112" t="s">
        <v>1038</v>
      </c>
      <c r="E595" s="1110">
        <v>0</v>
      </c>
      <c r="F595" s="1110">
        <v>0</v>
      </c>
      <c r="G595" s="1110">
        <v>0</v>
      </c>
      <c r="H595" s="1094"/>
      <c r="I595" s="1094"/>
      <c r="J595" s="1094"/>
      <c r="K595" s="1094"/>
    </row>
    <row r="596" spans="1:11" ht="14.1" customHeight="1" x14ac:dyDescent="0.25">
      <c r="A596" s="1094"/>
      <c r="B596" s="1094"/>
      <c r="C596" s="1109" t="s">
        <v>1058</v>
      </c>
      <c r="D596" s="1112" t="s">
        <v>1038</v>
      </c>
      <c r="E596" s="1110">
        <v>0</v>
      </c>
      <c r="F596" s="1110">
        <v>0</v>
      </c>
      <c r="G596" s="1110">
        <v>0</v>
      </c>
      <c r="H596" s="1094"/>
      <c r="I596" s="1094"/>
      <c r="J596" s="1094"/>
      <c r="K596" s="1094"/>
    </row>
    <row r="597" spans="1:11" ht="14.1" customHeight="1" x14ac:dyDescent="0.25">
      <c r="A597" s="1094"/>
      <c r="B597" s="1094"/>
      <c r="C597" s="1109" t="s">
        <v>1059</v>
      </c>
      <c r="D597" s="1112" t="s">
        <v>1038</v>
      </c>
      <c r="E597" s="1110">
        <v>0</v>
      </c>
      <c r="F597" s="1110">
        <v>0</v>
      </c>
      <c r="G597" s="1110">
        <v>0</v>
      </c>
      <c r="H597" s="1094"/>
      <c r="I597" s="1094"/>
      <c r="J597" s="1094"/>
      <c r="K597" s="1094"/>
    </row>
    <row r="598" spans="1:11" ht="14.1" customHeight="1" x14ac:dyDescent="0.25">
      <c r="A598" s="1094"/>
      <c r="B598" s="1094"/>
      <c r="C598" s="1109" t="s">
        <v>1060</v>
      </c>
      <c r="D598" s="1112" t="s">
        <v>1038</v>
      </c>
      <c r="E598" s="1110">
        <v>0</v>
      </c>
      <c r="F598" s="1110">
        <v>0</v>
      </c>
      <c r="G598" s="1110">
        <v>0</v>
      </c>
      <c r="H598" s="1094"/>
      <c r="I598" s="1094"/>
      <c r="J598" s="1094"/>
      <c r="K598" s="1094"/>
    </row>
    <row r="599" spans="1:11" ht="14.1" customHeight="1" x14ac:dyDescent="0.25">
      <c r="A599" s="1094"/>
      <c r="B599" s="1094"/>
      <c r="C599" s="1109" t="s">
        <v>1063</v>
      </c>
      <c r="D599" s="1112" t="s">
        <v>1038</v>
      </c>
      <c r="E599" s="1110">
        <v>0</v>
      </c>
      <c r="F599" s="1110">
        <v>0</v>
      </c>
      <c r="G599" s="1110">
        <v>0</v>
      </c>
      <c r="H599" s="1094"/>
      <c r="I599" s="1094"/>
      <c r="J599" s="1094"/>
      <c r="K599" s="1094"/>
    </row>
    <row r="600" spans="1:11" ht="14.1" customHeight="1" x14ac:dyDescent="0.25">
      <c r="A600" s="1094"/>
      <c r="B600" s="1094"/>
      <c r="C600" s="1109" t="s">
        <v>1064</v>
      </c>
      <c r="D600" s="1112" t="s">
        <v>1038</v>
      </c>
      <c r="E600" s="1110">
        <v>0</v>
      </c>
      <c r="F600" s="1110">
        <v>0</v>
      </c>
      <c r="G600" s="1110">
        <v>0</v>
      </c>
      <c r="H600" s="1094"/>
      <c r="I600" s="1094"/>
      <c r="J600" s="1094"/>
      <c r="K600" s="1094"/>
    </row>
    <row r="601" spans="1:11" ht="14.1" customHeight="1" x14ac:dyDescent="0.25">
      <c r="A601" s="1094"/>
      <c r="B601" s="1094"/>
      <c r="C601" s="1111" t="s">
        <v>572</v>
      </c>
      <c r="D601" s="1110">
        <v>0</v>
      </c>
      <c r="E601" s="1110">
        <v>2000000</v>
      </c>
      <c r="F601" s="1110">
        <v>0</v>
      </c>
      <c r="G601" s="1110">
        <v>0</v>
      </c>
      <c r="H601" s="1094"/>
      <c r="I601" s="1094"/>
      <c r="J601" s="1094"/>
      <c r="K601" s="1094"/>
    </row>
    <row r="602" spans="1:11" ht="14.1" customHeight="1" x14ac:dyDescent="0.25">
      <c r="A602" s="1094"/>
      <c r="B602" s="1094"/>
      <c r="C602" s="1103" t="s">
        <v>1022</v>
      </c>
      <c r="D602" s="1232" t="s">
        <v>1153</v>
      </c>
      <c r="E602" s="1233"/>
      <c r="F602" s="1233"/>
      <c r="G602" s="1233"/>
      <c r="H602" s="1094"/>
      <c r="I602" s="1094"/>
      <c r="J602" s="1094"/>
      <c r="K602" s="1094"/>
    </row>
    <row r="603" spans="1:11" ht="14.1" customHeight="1" x14ac:dyDescent="0.25">
      <c r="A603" s="1094"/>
      <c r="B603" s="1094"/>
      <c r="C603" s="1104" t="s">
        <v>1024</v>
      </c>
      <c r="D603" s="1230" t="s">
        <v>1038</v>
      </c>
      <c r="E603" s="1231"/>
      <c r="F603" s="1231"/>
      <c r="G603" s="1231"/>
      <c r="H603" s="1094"/>
      <c r="I603" s="1094"/>
      <c r="J603" s="1094"/>
      <c r="K603" s="1094"/>
    </row>
    <row r="604" spans="1:11" ht="14.1" customHeight="1" x14ac:dyDescent="0.25">
      <c r="A604" s="1094"/>
      <c r="B604" s="1094"/>
      <c r="C604" s="1104" t="s">
        <v>31</v>
      </c>
      <c r="D604" s="1230" t="s">
        <v>188</v>
      </c>
      <c r="E604" s="1231"/>
      <c r="F604" s="1231"/>
      <c r="G604" s="1231"/>
      <c r="H604" s="1094"/>
      <c r="I604" s="1094"/>
      <c r="J604" s="1094"/>
      <c r="K604" s="1094"/>
    </row>
    <row r="605" spans="1:11" ht="15" customHeight="1" x14ac:dyDescent="0.25">
      <c r="A605" s="1094"/>
      <c r="B605" s="1094"/>
      <c r="C605" s="1105"/>
      <c r="D605" s="1106">
        <v>2024</v>
      </c>
      <c r="E605" s="1106">
        <v>2025</v>
      </c>
      <c r="F605" s="1106">
        <v>2026</v>
      </c>
      <c r="G605" s="1106">
        <v>2027</v>
      </c>
      <c r="H605" s="1094"/>
      <c r="I605" s="1094"/>
      <c r="J605" s="1094"/>
      <c r="K605" s="1094"/>
    </row>
    <row r="606" spans="1:11" ht="15" customHeight="1" x14ac:dyDescent="0.25">
      <c r="A606" s="1094"/>
      <c r="B606" s="1094"/>
      <c r="C606" s="1107"/>
      <c r="D606" s="1108" t="s">
        <v>13</v>
      </c>
      <c r="E606" s="1108" t="s">
        <v>14</v>
      </c>
      <c r="F606" s="1108" t="s">
        <v>14</v>
      </c>
      <c r="G606" s="1108" t="s">
        <v>14</v>
      </c>
      <c r="H606" s="1094"/>
      <c r="I606" s="1094"/>
      <c r="J606" s="1094"/>
      <c r="K606" s="1094"/>
    </row>
    <row r="607" spans="1:11" ht="14.1" customHeight="1" x14ac:dyDescent="0.25">
      <c r="A607" s="1094"/>
      <c r="B607" s="1094"/>
      <c r="C607" s="1097" t="s">
        <v>33</v>
      </c>
      <c r="D607" s="1101" t="s">
        <v>1038</v>
      </c>
      <c r="E607" s="1101" t="s">
        <v>1092</v>
      </c>
      <c r="F607" s="1101" t="s">
        <v>1039</v>
      </c>
      <c r="G607" s="1101" t="s">
        <v>1039</v>
      </c>
      <c r="H607" s="1094"/>
      <c r="I607" s="1094"/>
      <c r="J607" s="1094"/>
      <c r="K607" s="1094"/>
    </row>
    <row r="608" spans="1:11" ht="14.1" customHeight="1" x14ac:dyDescent="0.25">
      <c r="A608" s="1094"/>
      <c r="B608" s="1094"/>
      <c r="C608" s="1097" t="s">
        <v>1029</v>
      </c>
      <c r="D608" s="1101" t="s">
        <v>1038</v>
      </c>
      <c r="E608" s="1101" t="s">
        <v>1133</v>
      </c>
      <c r="F608" s="1101" t="s">
        <v>1039</v>
      </c>
      <c r="G608" s="1101" t="s">
        <v>1039</v>
      </c>
      <c r="H608" s="1094"/>
      <c r="I608" s="1094"/>
      <c r="J608" s="1094"/>
      <c r="K608" s="1094"/>
    </row>
    <row r="609" spans="1:11" ht="14.1" customHeight="1" x14ac:dyDescent="0.25">
      <c r="A609" s="1094"/>
      <c r="B609" s="1094"/>
      <c r="C609" s="1097" t="s">
        <v>1032</v>
      </c>
      <c r="D609" s="1101" t="s">
        <v>1039</v>
      </c>
      <c r="E609" s="1101" t="s">
        <v>1133</v>
      </c>
      <c r="F609" s="1101" t="s">
        <v>1039</v>
      </c>
      <c r="G609" s="1101" t="s">
        <v>1039</v>
      </c>
      <c r="H609" s="1094"/>
      <c r="I609" s="1094"/>
      <c r="J609" s="1094"/>
      <c r="K609" s="1094"/>
    </row>
    <row r="610" spans="1:11" ht="14.1" customHeight="1" x14ac:dyDescent="0.25">
      <c r="A610" s="1094"/>
      <c r="B610" s="1094"/>
      <c r="C610" s="1097" t="s">
        <v>1037</v>
      </c>
      <c r="D610" s="1101" t="s">
        <v>1038</v>
      </c>
      <c r="E610" s="1101" t="s">
        <v>1038</v>
      </c>
      <c r="F610" s="1101" t="s">
        <v>1083</v>
      </c>
      <c r="G610" s="1101" t="s">
        <v>1038</v>
      </c>
      <c r="H610" s="1094"/>
      <c r="I610" s="1094"/>
      <c r="J610" s="1094"/>
      <c r="K610" s="1094"/>
    </row>
    <row r="611" spans="1:11" ht="14.1" customHeight="1" x14ac:dyDescent="0.25">
      <c r="A611" s="1094"/>
      <c r="B611" s="1094"/>
      <c r="C611" s="1097" t="s">
        <v>1042</v>
      </c>
      <c r="D611" s="1101" t="s">
        <v>1038</v>
      </c>
      <c r="E611" s="1101" t="s">
        <v>1038</v>
      </c>
      <c r="F611" s="1101" t="s">
        <v>1083</v>
      </c>
      <c r="G611" s="1101" t="s">
        <v>1038</v>
      </c>
      <c r="H611" s="1094"/>
      <c r="I611" s="1094"/>
      <c r="J611" s="1094"/>
      <c r="K611" s="1094"/>
    </row>
    <row r="612" spans="1:11" ht="14.1" customHeight="1" x14ac:dyDescent="0.25">
      <c r="A612" s="1094"/>
      <c r="B612" s="1094"/>
      <c r="C612" s="1097" t="s">
        <v>39</v>
      </c>
      <c r="D612" s="1101" t="s">
        <v>1038</v>
      </c>
      <c r="E612" s="1101" t="s">
        <v>1038</v>
      </c>
      <c r="F612" s="1101" t="s">
        <v>1083</v>
      </c>
      <c r="G612" s="1101" t="s">
        <v>1038</v>
      </c>
      <c r="H612" s="1094"/>
      <c r="I612" s="1094"/>
      <c r="J612" s="1094"/>
      <c r="K612" s="1094"/>
    </row>
    <row r="613" spans="1:11" ht="14.1" customHeight="1" x14ac:dyDescent="0.25">
      <c r="A613" s="1094"/>
      <c r="B613" s="1094"/>
      <c r="C613" s="1228" t="s">
        <v>1046</v>
      </c>
      <c r="D613" s="1229"/>
      <c r="E613" s="1229"/>
      <c r="F613" s="1229"/>
      <c r="G613" s="1229"/>
      <c r="H613" s="1094"/>
      <c r="I613" s="1094"/>
      <c r="J613" s="1094"/>
      <c r="K613" s="1094"/>
    </row>
    <row r="614" spans="1:11" ht="14.1" customHeight="1" x14ac:dyDescent="0.25">
      <c r="A614" s="1094"/>
      <c r="B614" s="1094"/>
      <c r="C614" s="1105"/>
      <c r="D614" s="1106">
        <v>2024</v>
      </c>
      <c r="E614" s="1106">
        <v>2025</v>
      </c>
      <c r="F614" s="1106">
        <v>2026</v>
      </c>
      <c r="G614" s="1106">
        <v>2027</v>
      </c>
      <c r="H614" s="1094"/>
      <c r="I614" s="1094"/>
      <c r="J614" s="1094"/>
      <c r="K614" s="1094"/>
    </row>
    <row r="615" spans="1:11" ht="14.1" customHeight="1" x14ac:dyDescent="0.25">
      <c r="A615" s="1094"/>
      <c r="B615" s="1094"/>
      <c r="C615" s="1107"/>
      <c r="D615" s="1108" t="s">
        <v>13</v>
      </c>
      <c r="E615" s="1108" t="s">
        <v>14</v>
      </c>
      <c r="F615" s="1108" t="s">
        <v>14</v>
      </c>
      <c r="G615" s="1108" t="s">
        <v>14</v>
      </c>
      <c r="H615" s="1094"/>
      <c r="I615" s="1094"/>
      <c r="J615" s="1094"/>
      <c r="K615" s="1094"/>
    </row>
    <row r="616" spans="1:11" ht="14.1" customHeight="1" x14ac:dyDescent="0.25">
      <c r="A616" s="1094"/>
      <c r="B616" s="1094"/>
      <c r="C616" s="1109" t="s">
        <v>1047</v>
      </c>
      <c r="D616" s="1112" t="s">
        <v>1038</v>
      </c>
      <c r="E616" s="1110">
        <v>0</v>
      </c>
      <c r="F616" s="1110">
        <v>0</v>
      </c>
      <c r="G616" s="1110">
        <v>0</v>
      </c>
      <c r="H616" s="1094"/>
      <c r="I616" s="1094"/>
      <c r="J616" s="1094"/>
      <c r="K616" s="1094"/>
    </row>
    <row r="617" spans="1:11" ht="14.1" customHeight="1" x14ac:dyDescent="0.25">
      <c r="A617" s="1094"/>
      <c r="B617" s="1094"/>
      <c r="C617" s="1109" t="s">
        <v>1048</v>
      </c>
      <c r="D617" s="1112" t="s">
        <v>1038</v>
      </c>
      <c r="E617" s="1110">
        <v>0</v>
      </c>
      <c r="F617" s="1110">
        <v>0</v>
      </c>
      <c r="G617" s="1110">
        <v>0</v>
      </c>
      <c r="H617" s="1094"/>
      <c r="I617" s="1094"/>
      <c r="J617" s="1094"/>
      <c r="K617" s="1094"/>
    </row>
    <row r="618" spans="1:11" ht="14.1" customHeight="1" x14ac:dyDescent="0.25">
      <c r="A618" s="1094"/>
      <c r="B618" s="1094"/>
      <c r="C618" s="1109" t="s">
        <v>1049</v>
      </c>
      <c r="D618" s="1112" t="s">
        <v>1038</v>
      </c>
      <c r="E618" s="1110">
        <v>0</v>
      </c>
      <c r="F618" s="1110">
        <v>0</v>
      </c>
      <c r="G618" s="1110">
        <v>0</v>
      </c>
      <c r="H618" s="1094"/>
      <c r="I618" s="1094"/>
      <c r="J618" s="1094"/>
      <c r="K618" s="1094"/>
    </row>
    <row r="619" spans="1:11" ht="14.1" customHeight="1" x14ac:dyDescent="0.25">
      <c r="A619" s="1094"/>
      <c r="B619" s="1094"/>
      <c r="C619" s="1109" t="s">
        <v>1050</v>
      </c>
      <c r="D619" s="1112" t="s">
        <v>1038</v>
      </c>
      <c r="E619" s="1110">
        <v>0</v>
      </c>
      <c r="F619" s="1110">
        <v>0</v>
      </c>
      <c r="G619" s="1110">
        <v>0</v>
      </c>
      <c r="H619" s="1094"/>
      <c r="I619" s="1094"/>
      <c r="J619" s="1094"/>
      <c r="K619" s="1094"/>
    </row>
    <row r="620" spans="1:11" ht="14.1" customHeight="1" x14ac:dyDescent="0.25">
      <c r="A620" s="1094"/>
      <c r="B620" s="1094"/>
      <c r="C620" s="1109" t="s">
        <v>1048</v>
      </c>
      <c r="D620" s="1112" t="s">
        <v>1038</v>
      </c>
      <c r="E620" s="1110">
        <v>0</v>
      </c>
      <c r="F620" s="1110">
        <v>0</v>
      </c>
      <c r="G620" s="1110">
        <v>0</v>
      </c>
      <c r="H620" s="1094"/>
      <c r="I620" s="1094"/>
      <c r="J620" s="1094"/>
      <c r="K620" s="1094"/>
    </row>
    <row r="621" spans="1:11" ht="14.1" customHeight="1" x14ac:dyDescent="0.25">
      <c r="A621" s="1094"/>
      <c r="B621" s="1094"/>
      <c r="C621" s="1109" t="s">
        <v>1049</v>
      </c>
      <c r="D621" s="1112" t="s">
        <v>1038</v>
      </c>
      <c r="E621" s="1110">
        <v>0</v>
      </c>
      <c r="F621" s="1110">
        <v>0</v>
      </c>
      <c r="G621" s="1110">
        <v>0</v>
      </c>
      <c r="H621" s="1094"/>
      <c r="I621" s="1094"/>
      <c r="J621" s="1094"/>
      <c r="K621" s="1094"/>
    </row>
    <row r="622" spans="1:11" ht="14.1" customHeight="1" x14ac:dyDescent="0.25">
      <c r="A622" s="1094"/>
      <c r="B622" s="1094"/>
      <c r="C622" s="1109" t="s">
        <v>1051</v>
      </c>
      <c r="D622" s="1112" t="s">
        <v>1038</v>
      </c>
      <c r="E622" s="1110">
        <v>0</v>
      </c>
      <c r="F622" s="1110">
        <v>0</v>
      </c>
      <c r="G622" s="1110">
        <v>0</v>
      </c>
      <c r="H622" s="1094"/>
      <c r="I622" s="1094"/>
      <c r="J622" s="1094"/>
      <c r="K622" s="1094"/>
    </row>
    <row r="623" spans="1:11" ht="14.1" customHeight="1" x14ac:dyDescent="0.25">
      <c r="A623" s="1094"/>
      <c r="B623" s="1094"/>
      <c r="C623" s="1109" t="s">
        <v>1048</v>
      </c>
      <c r="D623" s="1112" t="s">
        <v>1038</v>
      </c>
      <c r="E623" s="1110">
        <v>0</v>
      </c>
      <c r="F623" s="1110">
        <v>0</v>
      </c>
      <c r="G623" s="1110">
        <v>0</v>
      </c>
      <c r="H623" s="1094"/>
      <c r="I623" s="1094"/>
      <c r="J623" s="1094"/>
      <c r="K623" s="1094"/>
    </row>
    <row r="624" spans="1:11" ht="14.1" customHeight="1" x14ac:dyDescent="0.25">
      <c r="A624" s="1094"/>
      <c r="B624" s="1094"/>
      <c r="C624" s="1109" t="s">
        <v>1049</v>
      </c>
      <c r="D624" s="1112" t="s">
        <v>1038</v>
      </c>
      <c r="E624" s="1110">
        <v>0</v>
      </c>
      <c r="F624" s="1110">
        <v>0</v>
      </c>
      <c r="G624" s="1110">
        <v>0</v>
      </c>
      <c r="H624" s="1094"/>
      <c r="I624" s="1094"/>
      <c r="J624" s="1094"/>
      <c r="K624" s="1094"/>
    </row>
    <row r="625" spans="1:11" ht="14.1" customHeight="1" x14ac:dyDescent="0.25">
      <c r="A625" s="1094"/>
      <c r="B625" s="1094"/>
      <c r="C625" s="1109" t="s">
        <v>1052</v>
      </c>
      <c r="D625" s="1112" t="s">
        <v>1038</v>
      </c>
      <c r="E625" s="1110">
        <v>0</v>
      </c>
      <c r="F625" s="1110">
        <v>0</v>
      </c>
      <c r="G625" s="1110">
        <v>0</v>
      </c>
      <c r="H625" s="1094"/>
      <c r="I625" s="1094"/>
      <c r="J625" s="1094"/>
      <c r="K625" s="1094"/>
    </row>
    <row r="626" spans="1:11" ht="14.1" customHeight="1" x14ac:dyDescent="0.25">
      <c r="A626" s="1094"/>
      <c r="B626" s="1094"/>
      <c r="C626" s="1109" t="s">
        <v>1048</v>
      </c>
      <c r="D626" s="1112" t="s">
        <v>1038</v>
      </c>
      <c r="E626" s="1110">
        <v>0</v>
      </c>
      <c r="F626" s="1110">
        <v>0</v>
      </c>
      <c r="G626" s="1110">
        <v>0</v>
      </c>
      <c r="H626" s="1094"/>
      <c r="I626" s="1094"/>
      <c r="J626" s="1094"/>
      <c r="K626" s="1094"/>
    </row>
    <row r="627" spans="1:11" ht="14.1" customHeight="1" x14ac:dyDescent="0.25">
      <c r="A627" s="1094"/>
      <c r="B627" s="1094"/>
      <c r="C627" s="1109" t="s">
        <v>1049</v>
      </c>
      <c r="D627" s="1112" t="s">
        <v>1038</v>
      </c>
      <c r="E627" s="1110">
        <v>0</v>
      </c>
      <c r="F627" s="1110">
        <v>0</v>
      </c>
      <c r="G627" s="1110">
        <v>0</v>
      </c>
      <c r="H627" s="1094"/>
      <c r="I627" s="1094"/>
      <c r="J627" s="1094"/>
      <c r="K627" s="1094"/>
    </row>
    <row r="628" spans="1:11" ht="14.1" customHeight="1" x14ac:dyDescent="0.25">
      <c r="A628" s="1094"/>
      <c r="B628" s="1094"/>
      <c r="C628" s="1109" t="s">
        <v>1053</v>
      </c>
      <c r="D628" s="1112" t="s">
        <v>1038</v>
      </c>
      <c r="E628" s="1110">
        <v>0</v>
      </c>
      <c r="F628" s="1110">
        <v>0</v>
      </c>
      <c r="G628" s="1110">
        <v>0</v>
      </c>
      <c r="H628" s="1094"/>
      <c r="I628" s="1094"/>
      <c r="J628" s="1094"/>
      <c r="K628" s="1094"/>
    </row>
    <row r="629" spans="1:11" ht="14.1" customHeight="1" x14ac:dyDescent="0.25">
      <c r="A629" s="1094"/>
      <c r="B629" s="1094"/>
      <c r="C629" s="1109" t="s">
        <v>1048</v>
      </c>
      <c r="D629" s="1112" t="s">
        <v>1038</v>
      </c>
      <c r="E629" s="1110">
        <v>0</v>
      </c>
      <c r="F629" s="1110">
        <v>0</v>
      </c>
      <c r="G629" s="1110">
        <v>0</v>
      </c>
      <c r="H629" s="1094"/>
      <c r="I629" s="1094"/>
      <c r="J629" s="1094"/>
      <c r="K629" s="1094"/>
    </row>
    <row r="630" spans="1:11" ht="14.1" customHeight="1" x14ac:dyDescent="0.25">
      <c r="A630" s="1094"/>
      <c r="B630" s="1094"/>
      <c r="C630" s="1109" t="s">
        <v>1049</v>
      </c>
      <c r="D630" s="1112" t="s">
        <v>1038</v>
      </c>
      <c r="E630" s="1110">
        <v>0</v>
      </c>
      <c r="F630" s="1110">
        <v>0</v>
      </c>
      <c r="G630" s="1110">
        <v>0</v>
      </c>
      <c r="H630" s="1094"/>
      <c r="I630" s="1094"/>
      <c r="J630" s="1094"/>
      <c r="K630" s="1094"/>
    </row>
    <row r="631" spans="1:11" ht="14.1" customHeight="1" x14ac:dyDescent="0.25">
      <c r="A631" s="1094"/>
      <c r="B631" s="1094"/>
      <c r="C631" s="1109" t="s">
        <v>1054</v>
      </c>
      <c r="D631" s="1112" t="s">
        <v>1038</v>
      </c>
      <c r="E631" s="1110">
        <v>0</v>
      </c>
      <c r="F631" s="1110">
        <v>0</v>
      </c>
      <c r="G631" s="1110">
        <v>0</v>
      </c>
      <c r="H631" s="1094"/>
      <c r="I631" s="1094"/>
      <c r="J631" s="1094"/>
      <c r="K631" s="1094"/>
    </row>
    <row r="632" spans="1:11" ht="14.1" customHeight="1" x14ac:dyDescent="0.25">
      <c r="A632" s="1094"/>
      <c r="B632" s="1094"/>
      <c r="C632" s="1109" t="s">
        <v>1048</v>
      </c>
      <c r="D632" s="1112" t="s">
        <v>1038</v>
      </c>
      <c r="E632" s="1110">
        <v>0</v>
      </c>
      <c r="F632" s="1110">
        <v>0</v>
      </c>
      <c r="G632" s="1110">
        <v>0</v>
      </c>
      <c r="H632" s="1094"/>
      <c r="I632" s="1094"/>
      <c r="J632" s="1094"/>
      <c r="K632" s="1094"/>
    </row>
    <row r="633" spans="1:11" ht="14.1" customHeight="1" x14ac:dyDescent="0.25">
      <c r="A633" s="1094"/>
      <c r="B633" s="1094"/>
      <c r="C633" s="1109" t="s">
        <v>1049</v>
      </c>
      <c r="D633" s="1112" t="s">
        <v>1038</v>
      </c>
      <c r="E633" s="1110">
        <v>0</v>
      </c>
      <c r="F633" s="1110">
        <v>0</v>
      </c>
      <c r="G633" s="1110">
        <v>0</v>
      </c>
      <c r="H633" s="1094"/>
      <c r="I633" s="1094"/>
      <c r="J633" s="1094"/>
      <c r="K633" s="1094"/>
    </row>
    <row r="634" spans="1:11" ht="14.1" customHeight="1" x14ac:dyDescent="0.25">
      <c r="A634" s="1094"/>
      <c r="B634" s="1094"/>
      <c r="C634" s="1109" t="s">
        <v>1055</v>
      </c>
      <c r="D634" s="1112" t="s">
        <v>1038</v>
      </c>
      <c r="E634" s="1110">
        <v>0</v>
      </c>
      <c r="F634" s="1110">
        <v>0</v>
      </c>
      <c r="G634" s="1110">
        <v>0</v>
      </c>
      <c r="H634" s="1094"/>
      <c r="I634" s="1094"/>
      <c r="J634" s="1094"/>
      <c r="K634" s="1094"/>
    </row>
    <row r="635" spans="1:11" ht="14.1" customHeight="1" x14ac:dyDescent="0.25">
      <c r="A635" s="1094"/>
      <c r="B635" s="1094"/>
      <c r="C635" s="1109" t="s">
        <v>1048</v>
      </c>
      <c r="D635" s="1112" t="s">
        <v>1038</v>
      </c>
      <c r="E635" s="1110">
        <v>0</v>
      </c>
      <c r="F635" s="1110">
        <v>0</v>
      </c>
      <c r="G635" s="1110">
        <v>0</v>
      </c>
      <c r="H635" s="1094"/>
      <c r="I635" s="1094"/>
      <c r="J635" s="1094"/>
      <c r="K635" s="1094"/>
    </row>
    <row r="636" spans="1:11" ht="14.1" customHeight="1" x14ac:dyDescent="0.25">
      <c r="A636" s="1094"/>
      <c r="B636" s="1094"/>
      <c r="C636" s="1109" t="s">
        <v>1049</v>
      </c>
      <c r="D636" s="1112" t="s">
        <v>1038</v>
      </c>
      <c r="E636" s="1110">
        <v>0</v>
      </c>
      <c r="F636" s="1110">
        <v>0</v>
      </c>
      <c r="G636" s="1110">
        <v>0</v>
      </c>
      <c r="H636" s="1094"/>
      <c r="I636" s="1094"/>
      <c r="J636" s="1094"/>
      <c r="K636" s="1094"/>
    </row>
    <row r="637" spans="1:11" ht="14.1" customHeight="1" x14ac:dyDescent="0.25">
      <c r="A637" s="1094"/>
      <c r="B637" s="1094"/>
      <c r="C637" s="1109" t="s">
        <v>1056</v>
      </c>
      <c r="D637" s="1112" t="s">
        <v>1038</v>
      </c>
      <c r="E637" s="1110">
        <v>0</v>
      </c>
      <c r="F637" s="1110">
        <v>0</v>
      </c>
      <c r="G637" s="1110">
        <v>0</v>
      </c>
      <c r="H637" s="1094"/>
      <c r="I637" s="1094"/>
      <c r="J637" s="1094"/>
      <c r="K637" s="1094"/>
    </row>
    <row r="638" spans="1:11" ht="14.1" customHeight="1" x14ac:dyDescent="0.25">
      <c r="A638" s="1094"/>
      <c r="B638" s="1094"/>
      <c r="C638" s="1109" t="s">
        <v>1048</v>
      </c>
      <c r="D638" s="1112" t="s">
        <v>1038</v>
      </c>
      <c r="E638" s="1110">
        <v>0</v>
      </c>
      <c r="F638" s="1110">
        <v>0</v>
      </c>
      <c r="G638" s="1110">
        <v>0</v>
      </c>
      <c r="H638" s="1094"/>
      <c r="I638" s="1094"/>
      <c r="J638" s="1094"/>
      <c r="K638" s="1094"/>
    </row>
    <row r="639" spans="1:11" ht="14.1" customHeight="1" x14ac:dyDescent="0.25">
      <c r="A639" s="1094"/>
      <c r="B639" s="1094"/>
      <c r="C639" s="1109" t="s">
        <v>1057</v>
      </c>
      <c r="D639" s="1112" t="s">
        <v>1038</v>
      </c>
      <c r="E639" s="1110">
        <v>0</v>
      </c>
      <c r="F639" s="1110">
        <v>0</v>
      </c>
      <c r="G639" s="1110">
        <v>0</v>
      </c>
      <c r="H639" s="1094"/>
      <c r="I639" s="1094"/>
      <c r="J639" s="1094"/>
      <c r="K639" s="1094"/>
    </row>
    <row r="640" spans="1:11" ht="14.1" customHeight="1" x14ac:dyDescent="0.25">
      <c r="A640" s="1094"/>
      <c r="B640" s="1094"/>
      <c r="C640" s="1109" t="s">
        <v>1058</v>
      </c>
      <c r="D640" s="1112" t="s">
        <v>1038</v>
      </c>
      <c r="E640" s="1110">
        <v>0</v>
      </c>
      <c r="F640" s="1110">
        <v>0</v>
      </c>
      <c r="G640" s="1110">
        <v>0</v>
      </c>
      <c r="H640" s="1094"/>
      <c r="I640" s="1094"/>
      <c r="J640" s="1094"/>
      <c r="K640" s="1094"/>
    </row>
    <row r="641" spans="1:11" ht="14.1" customHeight="1" x14ac:dyDescent="0.25">
      <c r="A641" s="1094"/>
      <c r="B641" s="1094"/>
      <c r="C641" s="1109" t="s">
        <v>1059</v>
      </c>
      <c r="D641" s="1112" t="s">
        <v>1038</v>
      </c>
      <c r="E641" s="1110">
        <v>0</v>
      </c>
      <c r="F641" s="1110">
        <v>0</v>
      </c>
      <c r="G641" s="1110">
        <v>0</v>
      </c>
      <c r="H641" s="1094"/>
      <c r="I641" s="1094"/>
      <c r="J641" s="1094"/>
      <c r="K641" s="1094"/>
    </row>
    <row r="642" spans="1:11" ht="14.1" customHeight="1" x14ac:dyDescent="0.25">
      <c r="A642" s="1094"/>
      <c r="B642" s="1094"/>
      <c r="C642" s="1109" t="s">
        <v>1060</v>
      </c>
      <c r="D642" s="1112" t="s">
        <v>1038</v>
      </c>
      <c r="E642" s="1110">
        <v>0</v>
      </c>
      <c r="F642" s="1110">
        <v>0</v>
      </c>
      <c r="G642" s="1110">
        <v>0</v>
      </c>
      <c r="H642" s="1094"/>
      <c r="I642" s="1094"/>
      <c r="J642" s="1094"/>
      <c r="K642" s="1094"/>
    </row>
    <row r="643" spans="1:11" ht="14.1" customHeight="1" x14ac:dyDescent="0.25">
      <c r="A643" s="1094"/>
      <c r="B643" s="1094"/>
      <c r="C643" s="1109" t="s">
        <v>1061</v>
      </c>
      <c r="D643" s="1112" t="s">
        <v>1038</v>
      </c>
      <c r="E643" s="1110">
        <v>16000000</v>
      </c>
      <c r="F643" s="1110">
        <v>0</v>
      </c>
      <c r="G643" s="1110">
        <v>0</v>
      </c>
      <c r="H643" s="1094"/>
      <c r="I643" s="1094"/>
      <c r="J643" s="1094"/>
      <c r="K643" s="1094"/>
    </row>
    <row r="644" spans="1:11" ht="14.1" customHeight="1" x14ac:dyDescent="0.25">
      <c r="A644" s="1094"/>
      <c r="B644" s="1094"/>
      <c r="C644" s="1109" t="s">
        <v>1048</v>
      </c>
      <c r="D644" s="1112" t="s">
        <v>1038</v>
      </c>
      <c r="E644" s="1110">
        <v>16000000</v>
      </c>
      <c r="F644" s="1110">
        <v>0</v>
      </c>
      <c r="G644" s="1110">
        <v>0</v>
      </c>
      <c r="H644" s="1094"/>
      <c r="I644" s="1094"/>
      <c r="J644" s="1094"/>
      <c r="K644" s="1094"/>
    </row>
    <row r="645" spans="1:11" ht="14.1" customHeight="1" x14ac:dyDescent="0.25">
      <c r="A645" s="1094"/>
      <c r="B645" s="1094"/>
      <c r="C645" s="1109" t="s">
        <v>1057</v>
      </c>
      <c r="D645" s="1112" t="s">
        <v>1038</v>
      </c>
      <c r="E645" s="1110">
        <v>0</v>
      </c>
      <c r="F645" s="1110">
        <v>0</v>
      </c>
      <c r="G645" s="1110">
        <v>0</v>
      </c>
      <c r="H645" s="1094"/>
      <c r="I645" s="1094"/>
      <c r="J645" s="1094"/>
      <c r="K645" s="1094"/>
    </row>
    <row r="646" spans="1:11" ht="14.1" customHeight="1" x14ac:dyDescent="0.25">
      <c r="A646" s="1094"/>
      <c r="B646" s="1094"/>
      <c r="C646" s="1109" t="s">
        <v>1058</v>
      </c>
      <c r="D646" s="1112" t="s">
        <v>1038</v>
      </c>
      <c r="E646" s="1110">
        <v>0</v>
      </c>
      <c r="F646" s="1110">
        <v>0</v>
      </c>
      <c r="G646" s="1110">
        <v>0</v>
      </c>
      <c r="H646" s="1094"/>
      <c r="I646" s="1094"/>
      <c r="J646" s="1094"/>
      <c r="K646" s="1094"/>
    </row>
    <row r="647" spans="1:11" ht="14.1" customHeight="1" x14ac:dyDescent="0.25">
      <c r="A647" s="1094"/>
      <c r="B647" s="1094"/>
      <c r="C647" s="1109" t="s">
        <v>1059</v>
      </c>
      <c r="D647" s="1112" t="s">
        <v>1038</v>
      </c>
      <c r="E647" s="1110">
        <v>0</v>
      </c>
      <c r="F647" s="1110">
        <v>0</v>
      </c>
      <c r="G647" s="1110">
        <v>0</v>
      </c>
      <c r="H647" s="1094"/>
      <c r="I647" s="1094"/>
      <c r="J647" s="1094"/>
      <c r="K647" s="1094"/>
    </row>
    <row r="648" spans="1:11" ht="14.1" customHeight="1" x14ac:dyDescent="0.25">
      <c r="A648" s="1094"/>
      <c r="B648" s="1094"/>
      <c r="C648" s="1109" t="s">
        <v>1060</v>
      </c>
      <c r="D648" s="1112" t="s">
        <v>1038</v>
      </c>
      <c r="E648" s="1110">
        <v>0</v>
      </c>
      <c r="F648" s="1110">
        <v>0</v>
      </c>
      <c r="G648" s="1110">
        <v>0</v>
      </c>
      <c r="H648" s="1094"/>
      <c r="I648" s="1094"/>
      <c r="J648" s="1094"/>
      <c r="K648" s="1094"/>
    </row>
    <row r="649" spans="1:11" ht="14.1" customHeight="1" x14ac:dyDescent="0.25">
      <c r="A649" s="1094"/>
      <c r="B649" s="1094"/>
      <c r="C649" s="1109" t="s">
        <v>1062</v>
      </c>
      <c r="D649" s="1112" t="s">
        <v>1038</v>
      </c>
      <c r="E649" s="1110">
        <v>0</v>
      </c>
      <c r="F649" s="1110">
        <v>0</v>
      </c>
      <c r="G649" s="1110">
        <v>0</v>
      </c>
      <c r="H649" s="1094"/>
      <c r="I649" s="1094"/>
      <c r="J649" s="1094"/>
      <c r="K649" s="1094"/>
    </row>
    <row r="650" spans="1:11" ht="14.1" customHeight="1" x14ac:dyDescent="0.25">
      <c r="A650" s="1094"/>
      <c r="B650" s="1094"/>
      <c r="C650" s="1109" t="s">
        <v>1048</v>
      </c>
      <c r="D650" s="1112" t="s">
        <v>1038</v>
      </c>
      <c r="E650" s="1110">
        <v>0</v>
      </c>
      <c r="F650" s="1110">
        <v>0</v>
      </c>
      <c r="G650" s="1110">
        <v>0</v>
      </c>
      <c r="H650" s="1094"/>
      <c r="I650" s="1094"/>
      <c r="J650" s="1094"/>
      <c r="K650" s="1094"/>
    </row>
    <row r="651" spans="1:11" ht="14.1" customHeight="1" x14ac:dyDescent="0.25">
      <c r="A651" s="1094"/>
      <c r="B651" s="1094"/>
      <c r="C651" s="1109" t="s">
        <v>1057</v>
      </c>
      <c r="D651" s="1112" t="s">
        <v>1038</v>
      </c>
      <c r="E651" s="1110">
        <v>0</v>
      </c>
      <c r="F651" s="1110">
        <v>0</v>
      </c>
      <c r="G651" s="1110">
        <v>0</v>
      </c>
      <c r="H651" s="1094"/>
      <c r="I651" s="1094"/>
      <c r="J651" s="1094"/>
      <c r="K651" s="1094"/>
    </row>
    <row r="652" spans="1:11" ht="14.1" customHeight="1" x14ac:dyDescent="0.25">
      <c r="A652" s="1094"/>
      <c r="B652" s="1094"/>
      <c r="C652" s="1109" t="s">
        <v>1058</v>
      </c>
      <c r="D652" s="1112" t="s">
        <v>1038</v>
      </c>
      <c r="E652" s="1110">
        <v>0</v>
      </c>
      <c r="F652" s="1110">
        <v>0</v>
      </c>
      <c r="G652" s="1110">
        <v>0</v>
      </c>
      <c r="H652" s="1094"/>
      <c r="I652" s="1094"/>
      <c r="J652" s="1094"/>
      <c r="K652" s="1094"/>
    </row>
    <row r="653" spans="1:11" ht="14.1" customHeight="1" x14ac:dyDescent="0.25">
      <c r="A653" s="1094"/>
      <c r="B653" s="1094"/>
      <c r="C653" s="1109" t="s">
        <v>1059</v>
      </c>
      <c r="D653" s="1112" t="s">
        <v>1038</v>
      </c>
      <c r="E653" s="1110">
        <v>0</v>
      </c>
      <c r="F653" s="1110">
        <v>0</v>
      </c>
      <c r="G653" s="1110">
        <v>0</v>
      </c>
      <c r="H653" s="1094"/>
      <c r="I653" s="1094"/>
      <c r="J653" s="1094"/>
      <c r="K653" s="1094"/>
    </row>
    <row r="654" spans="1:11" ht="14.1" customHeight="1" x14ac:dyDescent="0.25">
      <c r="A654" s="1094"/>
      <c r="B654" s="1094"/>
      <c r="C654" s="1109" t="s">
        <v>1060</v>
      </c>
      <c r="D654" s="1112" t="s">
        <v>1038</v>
      </c>
      <c r="E654" s="1110">
        <v>0</v>
      </c>
      <c r="F654" s="1110">
        <v>0</v>
      </c>
      <c r="G654" s="1110">
        <v>0</v>
      </c>
      <c r="H654" s="1094"/>
      <c r="I654" s="1094"/>
      <c r="J654" s="1094"/>
      <c r="K654" s="1094"/>
    </row>
    <row r="655" spans="1:11" ht="14.1" customHeight="1" x14ac:dyDescent="0.25">
      <c r="A655" s="1094"/>
      <c r="B655" s="1094"/>
      <c r="C655" s="1109" t="s">
        <v>1063</v>
      </c>
      <c r="D655" s="1112" t="s">
        <v>1038</v>
      </c>
      <c r="E655" s="1110">
        <v>0</v>
      </c>
      <c r="F655" s="1110">
        <v>0</v>
      </c>
      <c r="G655" s="1110">
        <v>0</v>
      </c>
      <c r="H655" s="1094"/>
      <c r="I655" s="1094"/>
      <c r="J655" s="1094"/>
      <c r="K655" s="1094"/>
    </row>
    <row r="656" spans="1:11" ht="14.1" customHeight="1" x14ac:dyDescent="0.25">
      <c r="A656" s="1094"/>
      <c r="B656" s="1094"/>
      <c r="C656" s="1109" t="s">
        <v>1064</v>
      </c>
      <c r="D656" s="1112" t="s">
        <v>1038</v>
      </c>
      <c r="E656" s="1110">
        <v>0</v>
      </c>
      <c r="F656" s="1110">
        <v>0</v>
      </c>
      <c r="G656" s="1110">
        <v>0</v>
      </c>
      <c r="H656" s="1094"/>
      <c r="I656" s="1094"/>
      <c r="J656" s="1094"/>
      <c r="K656" s="1094"/>
    </row>
    <row r="657" spans="1:11" ht="14.1" customHeight="1" x14ac:dyDescent="0.25">
      <c r="A657" s="1094"/>
      <c r="B657" s="1094"/>
      <c r="C657" s="1111" t="s">
        <v>572</v>
      </c>
      <c r="D657" s="1110">
        <v>0</v>
      </c>
      <c r="E657" s="1110">
        <v>16000000</v>
      </c>
      <c r="F657" s="1110">
        <v>0</v>
      </c>
      <c r="G657" s="1110">
        <v>0</v>
      </c>
      <c r="H657" s="1094"/>
      <c r="I657" s="1094"/>
      <c r="J657" s="1094"/>
      <c r="K657" s="1094"/>
    </row>
    <row r="658" spans="1:11" ht="15" customHeight="1" x14ac:dyDescent="0.25">
      <c r="A658" s="1094"/>
      <c r="B658" s="1094"/>
      <c r="C658" s="1113" t="s">
        <v>1038</v>
      </c>
      <c r="D658" s="1114" t="s">
        <v>1038</v>
      </c>
      <c r="E658" s="1114" t="s">
        <v>1038</v>
      </c>
      <c r="F658" s="1114" t="s">
        <v>1038</v>
      </c>
      <c r="G658" s="1114" t="s">
        <v>1038</v>
      </c>
      <c r="H658" s="1094"/>
      <c r="I658" s="1094"/>
      <c r="J658" s="1094"/>
      <c r="K658" s="1094"/>
    </row>
    <row r="659" spans="1:11" ht="15" customHeight="1" x14ac:dyDescent="0.25">
      <c r="A659" s="1094"/>
      <c r="B659" s="1094"/>
      <c r="C659" s="1096" t="s">
        <v>1154</v>
      </c>
      <c r="D659" s="1115">
        <v>0</v>
      </c>
      <c r="E659" s="1115">
        <v>835609000</v>
      </c>
      <c r="F659" s="1115">
        <v>736609000</v>
      </c>
      <c r="G659" s="1115">
        <v>736583000</v>
      </c>
      <c r="H659" s="1094"/>
      <c r="I659" s="1094"/>
      <c r="J659" s="1094"/>
      <c r="K659" s="1094"/>
    </row>
    <row r="660" spans="1:11" ht="15" customHeight="1" x14ac:dyDescent="0.25">
      <c r="A660" s="1094"/>
      <c r="B660" s="1094"/>
      <c r="C660" s="1097" t="s">
        <v>1047</v>
      </c>
      <c r="D660" s="1116">
        <v>0</v>
      </c>
      <c r="E660" s="1116">
        <v>431461000</v>
      </c>
      <c r="F660" s="1116">
        <v>431461000</v>
      </c>
      <c r="G660" s="1116">
        <v>431461000</v>
      </c>
      <c r="H660" s="1094"/>
      <c r="I660" s="1094"/>
      <c r="J660" s="1094"/>
      <c r="K660" s="1094"/>
    </row>
    <row r="661" spans="1:11" ht="15" customHeight="1" x14ac:dyDescent="0.25">
      <c r="A661" s="1094"/>
      <c r="B661" s="1094"/>
      <c r="C661" s="1097" t="s">
        <v>1048</v>
      </c>
      <c r="D661" s="1116">
        <v>0</v>
      </c>
      <c r="E661" s="1116">
        <v>431461000</v>
      </c>
      <c r="F661" s="1116">
        <v>431461000</v>
      </c>
      <c r="G661" s="1116">
        <v>431461000</v>
      </c>
      <c r="H661" s="1094"/>
      <c r="I661" s="1094"/>
      <c r="J661" s="1094"/>
      <c r="K661" s="1094"/>
    </row>
    <row r="662" spans="1:11" ht="15" customHeight="1" x14ac:dyDescent="0.25">
      <c r="A662" s="1094"/>
      <c r="B662" s="1094"/>
      <c r="C662" s="1097" t="s">
        <v>1049</v>
      </c>
      <c r="D662" s="1116">
        <v>0</v>
      </c>
      <c r="E662" s="1116">
        <v>0</v>
      </c>
      <c r="F662" s="1116">
        <v>0</v>
      </c>
      <c r="G662" s="1116">
        <v>0</v>
      </c>
      <c r="H662" s="1094"/>
      <c r="I662" s="1094"/>
      <c r="J662" s="1094"/>
      <c r="K662" s="1094"/>
    </row>
    <row r="663" spans="1:11" ht="15" customHeight="1" x14ac:dyDescent="0.25">
      <c r="A663" s="1094"/>
      <c r="B663" s="1094"/>
      <c r="C663" s="1097" t="s">
        <v>1050</v>
      </c>
      <c r="D663" s="1116">
        <v>0</v>
      </c>
      <c r="E663" s="1116">
        <v>72058000</v>
      </c>
      <c r="F663" s="1116">
        <v>72058000</v>
      </c>
      <c r="G663" s="1116">
        <v>72058000</v>
      </c>
      <c r="H663" s="1094"/>
      <c r="I663" s="1094"/>
      <c r="J663" s="1094"/>
      <c r="K663" s="1094"/>
    </row>
    <row r="664" spans="1:11" ht="15" customHeight="1" x14ac:dyDescent="0.25">
      <c r="A664" s="1094"/>
      <c r="B664" s="1094"/>
      <c r="C664" s="1097" t="s">
        <v>1048</v>
      </c>
      <c r="D664" s="1116">
        <v>0</v>
      </c>
      <c r="E664" s="1116">
        <v>72058000</v>
      </c>
      <c r="F664" s="1116">
        <v>72058000</v>
      </c>
      <c r="G664" s="1116">
        <v>72058000</v>
      </c>
      <c r="H664" s="1094"/>
      <c r="I664" s="1094"/>
      <c r="J664" s="1094"/>
      <c r="K664" s="1094"/>
    </row>
    <row r="665" spans="1:11" ht="15" customHeight="1" x14ac:dyDescent="0.25">
      <c r="A665" s="1094"/>
      <c r="B665" s="1094"/>
      <c r="C665" s="1097" t="s">
        <v>1049</v>
      </c>
      <c r="D665" s="1116">
        <v>0</v>
      </c>
      <c r="E665" s="1116">
        <v>0</v>
      </c>
      <c r="F665" s="1116">
        <v>0</v>
      </c>
      <c r="G665" s="1116">
        <v>0</v>
      </c>
      <c r="H665" s="1094"/>
      <c r="I665" s="1094"/>
      <c r="J665" s="1094"/>
      <c r="K665" s="1094"/>
    </row>
    <row r="666" spans="1:11" ht="15" customHeight="1" x14ac:dyDescent="0.25">
      <c r="A666" s="1094"/>
      <c r="B666" s="1094"/>
      <c r="C666" s="1097" t="s">
        <v>1051</v>
      </c>
      <c r="D666" s="1116">
        <v>0</v>
      </c>
      <c r="E666" s="1116">
        <v>195000000</v>
      </c>
      <c r="F666" s="1116">
        <v>185000000</v>
      </c>
      <c r="G666" s="1116">
        <v>184974000</v>
      </c>
      <c r="H666" s="1094"/>
      <c r="I666" s="1094"/>
      <c r="J666" s="1094"/>
      <c r="K666" s="1094"/>
    </row>
    <row r="667" spans="1:11" ht="15" customHeight="1" x14ac:dyDescent="0.25">
      <c r="A667" s="1094"/>
      <c r="B667" s="1094"/>
      <c r="C667" s="1097" t="s">
        <v>1048</v>
      </c>
      <c r="D667" s="1116">
        <v>0</v>
      </c>
      <c r="E667" s="1116">
        <v>195000000</v>
      </c>
      <c r="F667" s="1116">
        <v>185000000</v>
      </c>
      <c r="G667" s="1116">
        <v>184974000</v>
      </c>
      <c r="H667" s="1094"/>
      <c r="I667" s="1094"/>
      <c r="J667" s="1094"/>
      <c r="K667" s="1094"/>
    </row>
    <row r="668" spans="1:11" ht="15" customHeight="1" x14ac:dyDescent="0.25">
      <c r="A668" s="1094"/>
      <c r="B668" s="1094"/>
      <c r="C668" s="1097" t="s">
        <v>1049</v>
      </c>
      <c r="D668" s="1116">
        <v>0</v>
      </c>
      <c r="E668" s="1116">
        <v>0</v>
      </c>
      <c r="F668" s="1116">
        <v>0</v>
      </c>
      <c r="G668" s="1116">
        <v>0</v>
      </c>
      <c r="H668" s="1094"/>
      <c r="I668" s="1094"/>
      <c r="J668" s="1094"/>
      <c r="K668" s="1094"/>
    </row>
    <row r="669" spans="1:11" ht="15" customHeight="1" x14ac:dyDescent="0.25">
      <c r="A669" s="1094"/>
      <c r="B669" s="1094"/>
      <c r="C669" s="1097" t="s">
        <v>1052</v>
      </c>
      <c r="D669" s="1116">
        <v>0</v>
      </c>
      <c r="E669" s="1116">
        <v>0</v>
      </c>
      <c r="F669" s="1116">
        <v>0</v>
      </c>
      <c r="G669" s="1116">
        <v>0</v>
      </c>
      <c r="H669" s="1094"/>
      <c r="I669" s="1094"/>
      <c r="J669" s="1094"/>
      <c r="K669" s="1094"/>
    </row>
    <row r="670" spans="1:11" ht="15" customHeight="1" x14ac:dyDescent="0.25">
      <c r="A670" s="1094"/>
      <c r="B670" s="1094"/>
      <c r="C670" s="1097" t="s">
        <v>1048</v>
      </c>
      <c r="D670" s="1116">
        <v>0</v>
      </c>
      <c r="E670" s="1116">
        <v>0</v>
      </c>
      <c r="F670" s="1116">
        <v>0</v>
      </c>
      <c r="G670" s="1116">
        <v>0</v>
      </c>
      <c r="H670" s="1094"/>
      <c r="I670" s="1094"/>
      <c r="J670" s="1094"/>
      <c r="K670" s="1094"/>
    </row>
    <row r="671" spans="1:11" ht="15" customHeight="1" x14ac:dyDescent="0.25">
      <c r="A671" s="1094"/>
      <c r="B671" s="1094"/>
      <c r="C671" s="1097" t="s">
        <v>1049</v>
      </c>
      <c r="D671" s="1116">
        <v>0</v>
      </c>
      <c r="E671" s="1116">
        <v>0</v>
      </c>
      <c r="F671" s="1116">
        <v>0</v>
      </c>
      <c r="G671" s="1116">
        <v>0</v>
      </c>
      <c r="H671" s="1094"/>
      <c r="I671" s="1094"/>
      <c r="J671" s="1094"/>
      <c r="K671" s="1094"/>
    </row>
    <row r="672" spans="1:11" ht="20.100000000000001" customHeight="1" x14ac:dyDescent="0.25">
      <c r="A672" s="1094"/>
      <c r="B672" s="1094"/>
      <c r="C672" s="1097" t="s">
        <v>1155</v>
      </c>
      <c r="D672" s="1117">
        <v>0</v>
      </c>
      <c r="E672" s="1117">
        <v>0</v>
      </c>
      <c r="F672" s="1117">
        <v>0</v>
      </c>
      <c r="G672" s="1117">
        <v>0</v>
      </c>
      <c r="H672" s="1094"/>
      <c r="I672" s="1094"/>
      <c r="J672" s="1094"/>
      <c r="K672" s="1094"/>
    </row>
    <row r="673" spans="1:11" ht="15" customHeight="1" x14ac:dyDescent="0.25">
      <c r="A673" s="1094"/>
      <c r="B673" s="1094"/>
      <c r="C673" s="1097" t="s">
        <v>1048</v>
      </c>
      <c r="D673" s="1116">
        <v>0</v>
      </c>
      <c r="E673" s="1116">
        <v>0</v>
      </c>
      <c r="F673" s="1116">
        <v>0</v>
      </c>
      <c r="G673" s="1116">
        <v>0</v>
      </c>
      <c r="H673" s="1094"/>
      <c r="I673" s="1094"/>
      <c r="J673" s="1094"/>
      <c r="K673" s="1094"/>
    </row>
    <row r="674" spans="1:11" ht="15" customHeight="1" x14ac:dyDescent="0.25">
      <c r="A674" s="1094"/>
      <c r="B674" s="1094"/>
      <c r="C674" s="1097" t="s">
        <v>1049</v>
      </c>
      <c r="D674" s="1116">
        <v>0</v>
      </c>
      <c r="E674" s="1116">
        <v>0</v>
      </c>
      <c r="F674" s="1116">
        <v>0</v>
      </c>
      <c r="G674" s="1116">
        <v>0</v>
      </c>
      <c r="H674" s="1094"/>
      <c r="I674" s="1094"/>
      <c r="J674" s="1094"/>
      <c r="K674" s="1094"/>
    </row>
    <row r="675" spans="1:11" ht="15" customHeight="1" x14ac:dyDescent="0.25">
      <c r="A675" s="1094"/>
      <c r="B675" s="1094"/>
      <c r="C675" s="1097" t="s">
        <v>1054</v>
      </c>
      <c r="D675" s="1116">
        <v>0</v>
      </c>
      <c r="E675" s="1116">
        <v>90000</v>
      </c>
      <c r="F675" s="1116">
        <v>90000</v>
      </c>
      <c r="G675" s="1116">
        <v>90000</v>
      </c>
      <c r="H675" s="1094"/>
      <c r="I675" s="1094"/>
      <c r="J675" s="1094"/>
      <c r="K675" s="1094"/>
    </row>
    <row r="676" spans="1:11" ht="15" customHeight="1" x14ac:dyDescent="0.25">
      <c r="A676" s="1094"/>
      <c r="B676" s="1094"/>
      <c r="C676" s="1097" t="s">
        <v>1048</v>
      </c>
      <c r="D676" s="1116">
        <v>0</v>
      </c>
      <c r="E676" s="1116">
        <v>90000</v>
      </c>
      <c r="F676" s="1116">
        <v>90000</v>
      </c>
      <c r="G676" s="1116">
        <v>90000</v>
      </c>
      <c r="H676" s="1094"/>
      <c r="I676" s="1094"/>
      <c r="J676" s="1094"/>
      <c r="K676" s="1094"/>
    </row>
    <row r="677" spans="1:11" ht="15" customHeight="1" x14ac:dyDescent="0.25">
      <c r="A677" s="1094"/>
      <c r="B677" s="1094"/>
      <c r="C677" s="1097" t="s">
        <v>1049</v>
      </c>
      <c r="D677" s="1116">
        <v>0</v>
      </c>
      <c r="E677" s="1116">
        <v>0</v>
      </c>
      <c r="F677" s="1116">
        <v>0</v>
      </c>
      <c r="G677" s="1116">
        <v>0</v>
      </c>
      <c r="H677" s="1094"/>
      <c r="I677" s="1094"/>
      <c r="J677" s="1094"/>
      <c r="K677" s="1094"/>
    </row>
    <row r="678" spans="1:11" ht="15" customHeight="1" x14ac:dyDescent="0.25">
      <c r="A678" s="1094"/>
      <c r="B678" s="1094"/>
      <c r="C678" s="1097" t="s">
        <v>1055</v>
      </c>
      <c r="D678" s="1116">
        <v>0</v>
      </c>
      <c r="E678" s="1116">
        <v>0</v>
      </c>
      <c r="F678" s="1116">
        <v>0</v>
      </c>
      <c r="G678" s="1116">
        <v>0</v>
      </c>
      <c r="H678" s="1094"/>
      <c r="I678" s="1094"/>
      <c r="J678" s="1094"/>
      <c r="K678" s="1094"/>
    </row>
    <row r="679" spans="1:11" ht="15" customHeight="1" x14ac:dyDescent="0.25">
      <c r="A679" s="1094"/>
      <c r="B679" s="1094"/>
      <c r="C679" s="1097" t="s">
        <v>1048</v>
      </c>
      <c r="D679" s="1116">
        <v>0</v>
      </c>
      <c r="E679" s="1116">
        <v>0</v>
      </c>
      <c r="F679" s="1116">
        <v>0</v>
      </c>
      <c r="G679" s="1116">
        <v>0</v>
      </c>
      <c r="H679" s="1094"/>
      <c r="I679" s="1094"/>
      <c r="J679" s="1094"/>
      <c r="K679" s="1094"/>
    </row>
    <row r="680" spans="1:11" ht="15" customHeight="1" x14ac:dyDescent="0.25">
      <c r="A680" s="1094"/>
      <c r="B680" s="1094"/>
      <c r="C680" s="1097" t="s">
        <v>1049</v>
      </c>
      <c r="D680" s="1116">
        <v>0</v>
      </c>
      <c r="E680" s="1116">
        <v>0</v>
      </c>
      <c r="F680" s="1116">
        <v>0</v>
      </c>
      <c r="G680" s="1116">
        <v>0</v>
      </c>
      <c r="H680" s="1094"/>
      <c r="I680" s="1094"/>
      <c r="J680" s="1094"/>
      <c r="K680" s="1094"/>
    </row>
    <row r="681" spans="1:11" ht="15" customHeight="1" x14ac:dyDescent="0.25">
      <c r="A681" s="1094"/>
      <c r="B681" s="1094"/>
      <c r="C681" s="1097" t="s">
        <v>1056</v>
      </c>
      <c r="D681" s="1116">
        <v>0</v>
      </c>
      <c r="E681" s="1116">
        <v>0</v>
      </c>
      <c r="F681" s="1116">
        <v>0</v>
      </c>
      <c r="G681" s="1116">
        <v>0</v>
      </c>
      <c r="H681" s="1094"/>
      <c r="I681" s="1094"/>
      <c r="J681" s="1094"/>
      <c r="K681" s="1094"/>
    </row>
    <row r="682" spans="1:11" ht="15" customHeight="1" x14ac:dyDescent="0.25">
      <c r="A682" s="1094"/>
      <c r="B682" s="1094"/>
      <c r="C682" s="1097" t="s">
        <v>1048</v>
      </c>
      <c r="D682" s="1116">
        <v>0</v>
      </c>
      <c r="E682" s="1116">
        <v>0</v>
      </c>
      <c r="F682" s="1116">
        <v>0</v>
      </c>
      <c r="G682" s="1116">
        <v>0</v>
      </c>
      <c r="H682" s="1094"/>
      <c r="I682" s="1094"/>
      <c r="J682" s="1094"/>
      <c r="K682" s="1094"/>
    </row>
    <row r="683" spans="1:11" ht="15" customHeight="1" x14ac:dyDescent="0.25">
      <c r="A683" s="1094"/>
      <c r="B683" s="1094"/>
      <c r="C683" s="1097" t="s">
        <v>1057</v>
      </c>
      <c r="D683" s="1116">
        <v>0</v>
      </c>
      <c r="E683" s="1116">
        <v>0</v>
      </c>
      <c r="F683" s="1116">
        <v>0</v>
      </c>
      <c r="G683" s="1116">
        <v>0</v>
      </c>
      <c r="H683" s="1094"/>
      <c r="I683" s="1094"/>
      <c r="J683" s="1094"/>
      <c r="K683" s="1094"/>
    </row>
    <row r="684" spans="1:11" ht="15" customHeight="1" x14ac:dyDescent="0.25">
      <c r="A684" s="1094"/>
      <c r="B684" s="1094"/>
      <c r="C684" s="1097" t="s">
        <v>1058</v>
      </c>
      <c r="D684" s="1116">
        <v>0</v>
      </c>
      <c r="E684" s="1116">
        <v>0</v>
      </c>
      <c r="F684" s="1116">
        <v>0</v>
      </c>
      <c r="G684" s="1116">
        <v>0</v>
      </c>
      <c r="H684" s="1094"/>
      <c r="I684" s="1094"/>
      <c r="J684" s="1094"/>
      <c r="K684" s="1094"/>
    </row>
    <row r="685" spans="1:11" ht="15" customHeight="1" x14ac:dyDescent="0.25">
      <c r="A685" s="1094"/>
      <c r="B685" s="1094"/>
      <c r="C685" s="1097" t="s">
        <v>1059</v>
      </c>
      <c r="D685" s="1116">
        <v>0</v>
      </c>
      <c r="E685" s="1116">
        <v>0</v>
      </c>
      <c r="F685" s="1116">
        <v>0</v>
      </c>
      <c r="G685" s="1116">
        <v>0</v>
      </c>
      <c r="H685" s="1094"/>
      <c r="I685" s="1094"/>
      <c r="J685" s="1094"/>
      <c r="K685" s="1094"/>
    </row>
    <row r="686" spans="1:11" ht="15" customHeight="1" x14ac:dyDescent="0.25">
      <c r="A686" s="1094"/>
      <c r="B686" s="1094"/>
      <c r="C686" s="1097" t="s">
        <v>1060</v>
      </c>
      <c r="D686" s="1116">
        <v>0</v>
      </c>
      <c r="E686" s="1116">
        <v>0</v>
      </c>
      <c r="F686" s="1116">
        <v>0</v>
      </c>
      <c r="G686" s="1116">
        <v>0</v>
      </c>
      <c r="H686" s="1094"/>
      <c r="I686" s="1094"/>
      <c r="J686" s="1094"/>
      <c r="K686" s="1094"/>
    </row>
    <row r="687" spans="1:11" ht="15" customHeight="1" x14ac:dyDescent="0.25">
      <c r="A687" s="1094"/>
      <c r="B687" s="1094"/>
      <c r="C687" s="1097" t="s">
        <v>1061</v>
      </c>
      <c r="D687" s="1116">
        <v>0</v>
      </c>
      <c r="E687" s="1116">
        <v>137000000</v>
      </c>
      <c r="F687" s="1116">
        <v>48000000</v>
      </c>
      <c r="G687" s="1116">
        <v>48000000</v>
      </c>
      <c r="H687" s="1094"/>
      <c r="I687" s="1094"/>
      <c r="J687" s="1094"/>
      <c r="K687" s="1094"/>
    </row>
    <row r="688" spans="1:11" ht="15" customHeight="1" x14ac:dyDescent="0.25">
      <c r="A688" s="1094"/>
      <c r="B688" s="1094"/>
      <c r="C688" s="1097" t="s">
        <v>1048</v>
      </c>
      <c r="D688" s="1116">
        <v>0</v>
      </c>
      <c r="E688" s="1116">
        <v>137000000</v>
      </c>
      <c r="F688" s="1116">
        <v>48000000</v>
      </c>
      <c r="G688" s="1116">
        <v>48000000</v>
      </c>
      <c r="H688" s="1094"/>
      <c r="I688" s="1094"/>
      <c r="J688" s="1094"/>
      <c r="K688" s="1094"/>
    </row>
    <row r="689" spans="1:11" ht="15" customHeight="1" x14ac:dyDescent="0.25">
      <c r="A689" s="1094"/>
      <c r="B689" s="1094"/>
      <c r="C689" s="1097" t="s">
        <v>1057</v>
      </c>
      <c r="D689" s="1116">
        <v>0</v>
      </c>
      <c r="E689" s="1116">
        <v>0</v>
      </c>
      <c r="F689" s="1116">
        <v>0</v>
      </c>
      <c r="G689" s="1116">
        <v>0</v>
      </c>
      <c r="H689" s="1094"/>
      <c r="I689" s="1094"/>
      <c r="J689" s="1094"/>
      <c r="K689" s="1094"/>
    </row>
    <row r="690" spans="1:11" ht="15" customHeight="1" x14ac:dyDescent="0.25">
      <c r="A690" s="1094"/>
      <c r="B690" s="1094"/>
      <c r="C690" s="1097" t="s">
        <v>1058</v>
      </c>
      <c r="D690" s="1116">
        <v>0</v>
      </c>
      <c r="E690" s="1116">
        <v>0</v>
      </c>
      <c r="F690" s="1116">
        <v>0</v>
      </c>
      <c r="G690" s="1116">
        <v>0</v>
      </c>
      <c r="H690" s="1094"/>
      <c r="I690" s="1094"/>
      <c r="J690" s="1094"/>
      <c r="K690" s="1094"/>
    </row>
    <row r="691" spans="1:11" ht="15" customHeight="1" x14ac:dyDescent="0.25">
      <c r="A691" s="1094"/>
      <c r="B691" s="1094"/>
      <c r="C691" s="1097" t="s">
        <v>1059</v>
      </c>
      <c r="D691" s="1116">
        <v>0</v>
      </c>
      <c r="E691" s="1116">
        <v>0</v>
      </c>
      <c r="F691" s="1116">
        <v>0</v>
      </c>
      <c r="G691" s="1116">
        <v>0</v>
      </c>
      <c r="H691" s="1094"/>
      <c r="I691" s="1094"/>
      <c r="J691" s="1094"/>
      <c r="K691" s="1094"/>
    </row>
    <row r="692" spans="1:11" ht="15" customHeight="1" x14ac:dyDescent="0.25">
      <c r="A692" s="1094"/>
      <c r="B692" s="1094"/>
      <c r="C692" s="1097" t="s">
        <v>1060</v>
      </c>
      <c r="D692" s="1116">
        <v>0</v>
      </c>
      <c r="E692" s="1116">
        <v>0</v>
      </c>
      <c r="F692" s="1116">
        <v>0</v>
      </c>
      <c r="G692" s="1116">
        <v>0</v>
      </c>
      <c r="H692" s="1094"/>
      <c r="I692" s="1094"/>
      <c r="J692" s="1094"/>
      <c r="K692" s="1094"/>
    </row>
    <row r="693" spans="1:11" ht="15" customHeight="1" x14ac:dyDescent="0.25">
      <c r="A693" s="1094"/>
      <c r="B693" s="1094"/>
      <c r="C693" s="1097" t="s">
        <v>1062</v>
      </c>
      <c r="D693" s="1116">
        <v>0</v>
      </c>
      <c r="E693" s="1116">
        <v>0</v>
      </c>
      <c r="F693" s="1116">
        <v>0</v>
      </c>
      <c r="G693" s="1116">
        <v>0</v>
      </c>
      <c r="H693" s="1094"/>
      <c r="I693" s="1094"/>
      <c r="J693" s="1094"/>
      <c r="K693" s="1094"/>
    </row>
    <row r="694" spans="1:11" ht="15" customHeight="1" x14ac:dyDescent="0.25">
      <c r="A694" s="1094"/>
      <c r="B694" s="1094"/>
      <c r="C694" s="1097" t="s">
        <v>1048</v>
      </c>
      <c r="D694" s="1116">
        <v>0</v>
      </c>
      <c r="E694" s="1116">
        <v>0</v>
      </c>
      <c r="F694" s="1116">
        <v>0</v>
      </c>
      <c r="G694" s="1116">
        <v>0</v>
      </c>
      <c r="H694" s="1094"/>
      <c r="I694" s="1094"/>
      <c r="J694" s="1094"/>
      <c r="K694" s="1094"/>
    </row>
    <row r="695" spans="1:11" ht="15" customHeight="1" x14ac:dyDescent="0.25">
      <c r="A695" s="1094"/>
      <c r="B695" s="1094"/>
      <c r="C695" s="1097" t="s">
        <v>1057</v>
      </c>
      <c r="D695" s="1116">
        <v>0</v>
      </c>
      <c r="E695" s="1116">
        <v>0</v>
      </c>
      <c r="F695" s="1116">
        <v>0</v>
      </c>
      <c r="G695" s="1116">
        <v>0</v>
      </c>
      <c r="H695" s="1094"/>
      <c r="I695" s="1094"/>
      <c r="J695" s="1094"/>
      <c r="K695" s="1094"/>
    </row>
    <row r="696" spans="1:11" ht="15" customHeight="1" x14ac:dyDescent="0.25">
      <c r="A696" s="1094"/>
      <c r="B696" s="1094"/>
      <c r="C696" s="1097" t="s">
        <v>1058</v>
      </c>
      <c r="D696" s="1116">
        <v>0</v>
      </c>
      <c r="E696" s="1116">
        <v>0</v>
      </c>
      <c r="F696" s="1116">
        <v>0</v>
      </c>
      <c r="G696" s="1116">
        <v>0</v>
      </c>
      <c r="H696" s="1094"/>
      <c r="I696" s="1094"/>
      <c r="J696" s="1094"/>
      <c r="K696" s="1094"/>
    </row>
    <row r="697" spans="1:11" ht="15" customHeight="1" x14ac:dyDescent="0.25">
      <c r="A697" s="1094"/>
      <c r="B697" s="1094"/>
      <c r="C697" s="1097" t="s">
        <v>1059</v>
      </c>
      <c r="D697" s="1116">
        <v>0</v>
      </c>
      <c r="E697" s="1116">
        <v>0</v>
      </c>
      <c r="F697" s="1116">
        <v>0</v>
      </c>
      <c r="G697" s="1116">
        <v>0</v>
      </c>
      <c r="H697" s="1094"/>
      <c r="I697" s="1094"/>
      <c r="J697" s="1094"/>
      <c r="K697" s="1094"/>
    </row>
    <row r="698" spans="1:11" ht="15" customHeight="1" x14ac:dyDescent="0.25">
      <c r="A698" s="1094"/>
      <c r="B698" s="1094"/>
      <c r="C698" s="1097" t="s">
        <v>1060</v>
      </c>
      <c r="D698" s="1116">
        <v>0</v>
      </c>
      <c r="E698" s="1116">
        <v>0</v>
      </c>
      <c r="F698" s="1116">
        <v>0</v>
      </c>
      <c r="G698" s="1116">
        <v>0</v>
      </c>
      <c r="H698" s="1094"/>
      <c r="I698" s="1094"/>
      <c r="J698" s="1094"/>
      <c r="K698" s="1094"/>
    </row>
    <row r="699" spans="1:11" ht="15" customHeight="1" x14ac:dyDescent="0.25">
      <c r="A699" s="1094"/>
      <c r="B699" s="1094"/>
      <c r="C699" s="1097" t="s">
        <v>1063</v>
      </c>
      <c r="D699" s="1116">
        <v>0</v>
      </c>
      <c r="E699" s="1116">
        <v>0</v>
      </c>
      <c r="F699" s="1116">
        <v>0</v>
      </c>
      <c r="G699" s="1116">
        <v>0</v>
      </c>
      <c r="H699" s="1094"/>
      <c r="I699" s="1094"/>
      <c r="J699" s="1094"/>
      <c r="K699" s="1094"/>
    </row>
    <row r="700" spans="1:11" ht="15" customHeight="1" x14ac:dyDescent="0.25">
      <c r="A700" s="1094"/>
      <c r="B700" s="1094"/>
      <c r="C700" s="1097" t="s">
        <v>1064</v>
      </c>
      <c r="D700" s="1116">
        <v>0</v>
      </c>
      <c r="E700" s="1116">
        <v>0</v>
      </c>
      <c r="F700" s="1116">
        <v>0</v>
      </c>
      <c r="G700" s="1116">
        <v>0</v>
      </c>
      <c r="H700" s="1094"/>
      <c r="I700" s="1094"/>
      <c r="J700" s="1094"/>
      <c r="K700" s="1094"/>
    </row>
    <row r="701" spans="1:11" ht="20.100000000000001" customHeight="1" x14ac:dyDescent="0.25">
      <c r="A701" s="1094"/>
      <c r="B701" s="1094"/>
      <c r="C701" s="1118" t="s">
        <v>1038</v>
      </c>
      <c r="D701" s="1094"/>
      <c r="E701" s="1094"/>
      <c r="F701" s="1094"/>
      <c r="G701" s="1094"/>
      <c r="H701" s="1094"/>
      <c r="I701" s="1094"/>
      <c r="J701" s="1094"/>
      <c r="K701" s="1094"/>
    </row>
  </sheetData>
  <mergeCells count="66">
    <mergeCell ref="D6:G6"/>
    <mergeCell ref="C1:G1"/>
    <mergeCell ref="C2:G2"/>
    <mergeCell ref="D3:G3"/>
    <mergeCell ref="D4:G4"/>
    <mergeCell ref="D5:G5"/>
    <mergeCell ref="D83:G83"/>
    <mergeCell ref="D7:G7"/>
    <mergeCell ref="C8:G8"/>
    <mergeCell ref="C9:G9"/>
    <mergeCell ref="D10:G10"/>
    <mergeCell ref="D17:G17"/>
    <mergeCell ref="C25:G25"/>
    <mergeCell ref="D26:G26"/>
    <mergeCell ref="D27:G27"/>
    <mergeCell ref="D28:G28"/>
    <mergeCell ref="D29:G29"/>
    <mergeCell ref="C38:G38"/>
    <mergeCell ref="D205:G205"/>
    <mergeCell ref="D84:G84"/>
    <mergeCell ref="D85:G85"/>
    <mergeCell ref="C94:G94"/>
    <mergeCell ref="C139:G139"/>
    <mergeCell ref="D140:G140"/>
    <mergeCell ref="D141:G141"/>
    <mergeCell ref="D142:G142"/>
    <mergeCell ref="D143:G143"/>
    <mergeCell ref="C152:G152"/>
    <mergeCell ref="D197:G197"/>
    <mergeCell ref="C204:G204"/>
    <mergeCell ref="D321:G321"/>
    <mergeCell ref="D206:G206"/>
    <mergeCell ref="D207:G207"/>
    <mergeCell ref="D208:G208"/>
    <mergeCell ref="C217:G217"/>
    <mergeCell ref="C262:G262"/>
    <mergeCell ref="D263:G263"/>
    <mergeCell ref="D264:G264"/>
    <mergeCell ref="D265:G265"/>
    <mergeCell ref="D266:G266"/>
    <mergeCell ref="C275:G275"/>
    <mergeCell ref="D320:G320"/>
    <mergeCell ref="C445:G445"/>
    <mergeCell ref="D322:G322"/>
    <mergeCell ref="D323:G323"/>
    <mergeCell ref="C332:G332"/>
    <mergeCell ref="D377:G377"/>
    <mergeCell ref="D378:G378"/>
    <mergeCell ref="D379:G379"/>
    <mergeCell ref="D380:G380"/>
    <mergeCell ref="C389:G389"/>
    <mergeCell ref="D434:G434"/>
    <mergeCell ref="D435:G435"/>
    <mergeCell ref="D436:G436"/>
    <mergeCell ref="C613:G613"/>
    <mergeCell ref="D490:G490"/>
    <mergeCell ref="D491:G491"/>
    <mergeCell ref="D492:G492"/>
    <mergeCell ref="C501:G501"/>
    <mergeCell ref="D546:G546"/>
    <mergeCell ref="D547:G547"/>
    <mergeCell ref="D548:G548"/>
    <mergeCell ref="C557:G557"/>
    <mergeCell ref="D602:G602"/>
    <mergeCell ref="D603:G603"/>
    <mergeCell ref="D604:G604"/>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265D5-456B-447B-8135-D85531ABC7CD}">
  <sheetPr>
    <outlinePr summaryBelow="0"/>
  </sheetPr>
  <dimension ref="A1:K113"/>
  <sheetViews>
    <sheetView topLeftCell="A82" workbookViewId="0">
      <selection activeCell="H101" sqref="H101"/>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1888</v>
      </c>
      <c r="E3" s="1265"/>
      <c r="F3" s="1265"/>
      <c r="G3" s="1265"/>
      <c r="H3" s="1145"/>
      <c r="I3" s="1145"/>
      <c r="J3" s="1145"/>
      <c r="K3" s="1145"/>
    </row>
    <row r="4" spans="1:11" ht="14.1" customHeight="1" x14ac:dyDescent="0.25">
      <c r="A4" s="1145"/>
      <c r="B4" s="1145"/>
      <c r="C4" s="1121" t="s">
        <v>984</v>
      </c>
      <c r="D4" s="1264" t="s">
        <v>994</v>
      </c>
      <c r="E4" s="1265"/>
      <c r="F4" s="1265"/>
      <c r="G4" s="1265"/>
      <c r="H4" s="1145"/>
      <c r="I4" s="1145"/>
      <c r="J4" s="1145"/>
      <c r="K4" s="1145"/>
    </row>
    <row r="5" spans="1:11" ht="14.1" customHeight="1" x14ac:dyDescent="0.25">
      <c r="A5" s="1145"/>
      <c r="B5" s="1145"/>
      <c r="C5" s="1121" t="s">
        <v>2</v>
      </c>
      <c r="D5" s="1264" t="s">
        <v>1889</v>
      </c>
      <c r="E5" s="1265"/>
      <c r="F5" s="1265"/>
      <c r="G5" s="1265"/>
      <c r="H5" s="1145"/>
      <c r="I5" s="1145"/>
      <c r="J5" s="1145"/>
      <c r="K5" s="1145"/>
    </row>
    <row r="6" spans="1:11" ht="14.1" customHeight="1" x14ac:dyDescent="0.25">
      <c r="A6" s="1145"/>
      <c r="B6" s="1145"/>
      <c r="C6" s="1121" t="s">
        <v>4</v>
      </c>
      <c r="D6" s="1264" t="s">
        <v>986</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14.1" customHeight="1" x14ac:dyDescent="0.25">
      <c r="A9" s="1145"/>
      <c r="B9" s="1145"/>
      <c r="C9" s="1270" t="s">
        <v>1890</v>
      </c>
      <c r="D9" s="1271"/>
      <c r="E9" s="1271"/>
      <c r="F9" s="1271"/>
      <c r="G9" s="1271"/>
      <c r="H9" s="1145"/>
      <c r="I9" s="1145"/>
      <c r="J9" s="1145"/>
      <c r="K9" s="1145"/>
    </row>
    <row r="10" spans="1:11" ht="27" customHeight="1" x14ac:dyDescent="0.25">
      <c r="A10" s="1145"/>
      <c r="B10" s="1145"/>
      <c r="C10" s="1122" t="s">
        <v>10</v>
      </c>
      <c r="D10" s="1258" t="s">
        <v>1629</v>
      </c>
      <c r="E10" s="1259"/>
      <c r="F10" s="1259"/>
      <c r="G10" s="1259"/>
      <c r="H10" s="1145"/>
      <c r="I10" s="1145"/>
      <c r="J10" s="1145"/>
      <c r="K10" s="1145"/>
    </row>
    <row r="11" spans="1:11" ht="26.1" customHeight="1" x14ac:dyDescent="0.25">
      <c r="A11" s="1145"/>
      <c r="B11" s="1145"/>
      <c r="C11" s="1122" t="s">
        <v>646</v>
      </c>
      <c r="D11" s="1258" t="s">
        <v>1038</v>
      </c>
      <c r="E11" s="1259"/>
      <c r="F11" s="1259"/>
      <c r="G11" s="1259"/>
      <c r="H11" s="1145"/>
      <c r="I11" s="1145"/>
      <c r="J11" s="1145"/>
      <c r="K11" s="1145"/>
    </row>
    <row r="12" spans="1:11" ht="14.1" customHeight="1" x14ac:dyDescent="0.25">
      <c r="A12" s="1145"/>
      <c r="B12" s="1145"/>
      <c r="C12" s="1256" t="s">
        <v>1019</v>
      </c>
      <c r="D12" s="1257"/>
      <c r="E12" s="1257"/>
      <c r="F12" s="1257"/>
      <c r="G12" s="1257"/>
      <c r="H12" s="1145"/>
      <c r="I12" s="1145"/>
      <c r="J12" s="1145"/>
      <c r="K12" s="1145"/>
    </row>
    <row r="13" spans="1:11" ht="14.1" customHeight="1" x14ac:dyDescent="0.25">
      <c r="A13" s="1145"/>
      <c r="B13" s="1145"/>
      <c r="C13" s="1128" t="s">
        <v>1891</v>
      </c>
      <c r="D13" s="1256" t="s">
        <v>1892</v>
      </c>
      <c r="E13" s="1257"/>
      <c r="F13" s="1257"/>
      <c r="G13" s="1257"/>
      <c r="H13" s="1145"/>
      <c r="I13" s="1145"/>
      <c r="J13" s="1145"/>
      <c r="K13" s="1145"/>
    </row>
    <row r="14" spans="1:11" ht="14.1" customHeight="1" x14ac:dyDescent="0.25">
      <c r="A14" s="1145"/>
      <c r="B14" s="1145"/>
      <c r="C14" s="1129" t="s">
        <v>1022</v>
      </c>
      <c r="D14" s="1252" t="s">
        <v>1893</v>
      </c>
      <c r="E14" s="1253"/>
      <c r="F14" s="1253"/>
      <c r="G14" s="1253"/>
      <c r="H14" s="1145"/>
      <c r="I14" s="1145"/>
      <c r="J14" s="1145"/>
      <c r="K14" s="1145"/>
    </row>
    <row r="15" spans="1:11" ht="14.1" customHeight="1" x14ac:dyDescent="0.25">
      <c r="A15" s="1145"/>
      <c r="B15" s="1145"/>
      <c r="C15" s="1130" t="s">
        <v>1024</v>
      </c>
      <c r="D15" s="1254" t="s">
        <v>1894</v>
      </c>
      <c r="E15" s="1255"/>
      <c r="F15" s="1255"/>
      <c r="G15" s="1255"/>
      <c r="H15" s="1145"/>
      <c r="I15" s="1145"/>
      <c r="J15" s="1145"/>
      <c r="K15" s="1145"/>
    </row>
    <row r="16" spans="1:11" ht="14.1" customHeight="1" x14ac:dyDescent="0.25">
      <c r="A16" s="1145"/>
      <c r="B16" s="1145"/>
      <c r="C16" s="1130" t="s">
        <v>31</v>
      </c>
      <c r="D16" s="1254" t="s">
        <v>1386</v>
      </c>
      <c r="E16" s="1255"/>
      <c r="F16" s="1255"/>
      <c r="G16" s="1255"/>
      <c r="H16" s="1145"/>
      <c r="I16" s="1145"/>
      <c r="J16" s="1145"/>
      <c r="K16" s="1145"/>
    </row>
    <row r="17" spans="1:11" ht="15" customHeight="1" x14ac:dyDescent="0.25">
      <c r="A17" s="1145"/>
      <c r="B17" s="1145"/>
      <c r="C17" s="1146"/>
      <c r="D17" s="1132">
        <v>2024</v>
      </c>
      <c r="E17" s="1132">
        <v>2025</v>
      </c>
      <c r="F17" s="1132">
        <v>2026</v>
      </c>
      <c r="G17" s="1132">
        <v>2027</v>
      </c>
      <c r="H17" s="1145"/>
      <c r="I17" s="1145"/>
      <c r="J17" s="1145"/>
      <c r="K17" s="1145"/>
    </row>
    <row r="18" spans="1:11" ht="15" customHeight="1" x14ac:dyDescent="0.25">
      <c r="A18" s="1145"/>
      <c r="B18" s="1145"/>
      <c r="C18" s="1147"/>
      <c r="D18" s="1134" t="s">
        <v>13</v>
      </c>
      <c r="E18" s="1134" t="s">
        <v>14</v>
      </c>
      <c r="F18" s="1134" t="s">
        <v>14</v>
      </c>
      <c r="G18" s="1134" t="s">
        <v>14</v>
      </c>
      <c r="H18" s="1145"/>
      <c r="I18" s="1145"/>
      <c r="J18" s="1145"/>
      <c r="K18" s="1145"/>
    </row>
    <row r="19" spans="1:11" ht="14.1" customHeight="1" x14ac:dyDescent="0.25">
      <c r="A19" s="1145"/>
      <c r="B19" s="1145"/>
      <c r="C19" s="1123" t="s">
        <v>33</v>
      </c>
      <c r="D19" s="1127" t="s">
        <v>1039</v>
      </c>
      <c r="E19" s="1127" t="s">
        <v>1039</v>
      </c>
      <c r="F19" s="1127" t="s">
        <v>1039</v>
      </c>
      <c r="G19" s="1127" t="s">
        <v>1039</v>
      </c>
      <c r="H19" s="1145"/>
      <c r="I19" s="1145"/>
      <c r="J19" s="1145"/>
      <c r="K19" s="1145"/>
    </row>
    <row r="20" spans="1:11" ht="14.1" customHeight="1" x14ac:dyDescent="0.25">
      <c r="A20" s="1145"/>
      <c r="B20" s="1145"/>
      <c r="C20" s="1123" t="s">
        <v>1029</v>
      </c>
      <c r="D20" s="1127" t="s">
        <v>1895</v>
      </c>
      <c r="E20" s="1127" t="s">
        <v>1896</v>
      </c>
      <c r="F20" s="1127" t="s">
        <v>1896</v>
      </c>
      <c r="G20" s="1127" t="s">
        <v>1896</v>
      </c>
      <c r="H20" s="1145"/>
      <c r="I20" s="1145"/>
      <c r="J20" s="1145"/>
      <c r="K20" s="1145"/>
    </row>
    <row r="21" spans="1:11" ht="14.1" customHeight="1" x14ac:dyDescent="0.25">
      <c r="A21" s="1145"/>
      <c r="B21" s="1145"/>
      <c r="C21" s="1123" t="s">
        <v>1032</v>
      </c>
      <c r="D21" s="1127" t="s">
        <v>1039</v>
      </c>
      <c r="E21" s="1127" t="s">
        <v>1039</v>
      </c>
      <c r="F21" s="1127" t="s">
        <v>1039</v>
      </c>
      <c r="G21" s="1127" t="s">
        <v>1039</v>
      </c>
      <c r="H21" s="1145"/>
      <c r="I21" s="1145"/>
      <c r="J21" s="1145"/>
      <c r="K21" s="1145"/>
    </row>
    <row r="22" spans="1:11" ht="14.1" customHeight="1" x14ac:dyDescent="0.25">
      <c r="A22" s="1145"/>
      <c r="B22" s="1145"/>
      <c r="C22" s="1123" t="s">
        <v>1037</v>
      </c>
      <c r="D22" s="1127" t="s">
        <v>1038</v>
      </c>
      <c r="E22" s="1127" t="s">
        <v>1038</v>
      </c>
      <c r="F22" s="1127" t="s">
        <v>1038</v>
      </c>
      <c r="G22" s="1127" t="s">
        <v>1038</v>
      </c>
      <c r="H22" s="1145"/>
      <c r="I22" s="1145"/>
      <c r="J22" s="1145"/>
      <c r="K22" s="1145"/>
    </row>
    <row r="23" spans="1:11" ht="14.1" customHeight="1" x14ac:dyDescent="0.25">
      <c r="A23" s="1145"/>
      <c r="B23" s="1145"/>
      <c r="C23" s="1123" t="s">
        <v>1042</v>
      </c>
      <c r="D23" s="1127" t="s">
        <v>1038</v>
      </c>
      <c r="E23" s="1127" t="s">
        <v>1039</v>
      </c>
      <c r="F23" s="1127" t="s">
        <v>1039</v>
      </c>
      <c r="G23" s="1127" t="s">
        <v>1039</v>
      </c>
      <c r="H23" s="1145"/>
      <c r="I23" s="1145"/>
      <c r="J23" s="1145"/>
      <c r="K23" s="1145"/>
    </row>
    <row r="24" spans="1:11" ht="14.1" customHeight="1" x14ac:dyDescent="0.25">
      <c r="A24" s="1145"/>
      <c r="B24" s="1145"/>
      <c r="C24" s="1123" t="s">
        <v>39</v>
      </c>
      <c r="D24" s="1127" t="s">
        <v>1038</v>
      </c>
      <c r="E24" s="1127" t="s">
        <v>1038</v>
      </c>
      <c r="F24" s="1127" t="s">
        <v>1038</v>
      </c>
      <c r="G24" s="1127" t="s">
        <v>1038</v>
      </c>
      <c r="H24" s="1145"/>
      <c r="I24" s="1145"/>
      <c r="J24" s="1145"/>
      <c r="K24" s="1145"/>
    </row>
    <row r="25" spans="1:11" ht="14.1" customHeight="1" x14ac:dyDescent="0.25">
      <c r="A25" s="1145"/>
      <c r="B25" s="1145"/>
      <c r="C25" s="1250" t="s">
        <v>1046</v>
      </c>
      <c r="D25" s="1251"/>
      <c r="E25" s="1251"/>
      <c r="F25" s="1251"/>
      <c r="G25" s="1251"/>
      <c r="H25" s="1145"/>
      <c r="I25" s="1145"/>
      <c r="J25" s="1145"/>
      <c r="K25" s="1145"/>
    </row>
    <row r="26" spans="1:11" ht="14.1" customHeight="1" x14ac:dyDescent="0.25">
      <c r="A26" s="1145"/>
      <c r="B26" s="1145"/>
      <c r="C26" s="1146"/>
      <c r="D26" s="1132">
        <v>2024</v>
      </c>
      <c r="E26" s="1132">
        <v>2025</v>
      </c>
      <c r="F26" s="1132">
        <v>2026</v>
      </c>
      <c r="G26" s="1132">
        <v>2027</v>
      </c>
      <c r="H26" s="1145"/>
      <c r="I26" s="1145"/>
      <c r="J26" s="1145"/>
      <c r="K26" s="1145"/>
    </row>
    <row r="27" spans="1:11" ht="14.1" customHeight="1" x14ac:dyDescent="0.25">
      <c r="A27" s="1145"/>
      <c r="B27" s="1145"/>
      <c r="C27" s="1147"/>
      <c r="D27" s="1134" t="s">
        <v>13</v>
      </c>
      <c r="E27" s="1134" t="s">
        <v>14</v>
      </c>
      <c r="F27" s="1134" t="s">
        <v>14</v>
      </c>
      <c r="G27" s="1134" t="s">
        <v>14</v>
      </c>
      <c r="H27" s="1145"/>
      <c r="I27" s="1145"/>
      <c r="J27" s="1145"/>
      <c r="K27" s="1145"/>
    </row>
    <row r="28" spans="1:11" ht="14.1" customHeight="1" x14ac:dyDescent="0.25">
      <c r="A28" s="1145"/>
      <c r="B28" s="1145"/>
      <c r="C28" s="1135" t="s">
        <v>1047</v>
      </c>
      <c r="D28" s="1136">
        <v>0</v>
      </c>
      <c r="E28" s="1136">
        <v>0</v>
      </c>
      <c r="F28" s="1136">
        <v>0</v>
      </c>
      <c r="G28" s="1136">
        <v>0</v>
      </c>
      <c r="H28" s="1145"/>
      <c r="I28" s="1145"/>
      <c r="J28" s="1145"/>
      <c r="K28" s="1145"/>
    </row>
    <row r="29" spans="1:11" ht="14.1" customHeight="1" x14ac:dyDescent="0.25">
      <c r="A29" s="1145"/>
      <c r="B29" s="1145"/>
      <c r="C29" s="1135" t="s">
        <v>1048</v>
      </c>
      <c r="D29" s="1136">
        <v>0</v>
      </c>
      <c r="E29" s="1136">
        <v>0</v>
      </c>
      <c r="F29" s="1136">
        <v>0</v>
      </c>
      <c r="G29" s="1136">
        <v>0</v>
      </c>
      <c r="H29" s="1145"/>
      <c r="I29" s="1145"/>
      <c r="J29" s="1145"/>
      <c r="K29" s="1145"/>
    </row>
    <row r="30" spans="1:11" ht="14.1" customHeight="1" x14ac:dyDescent="0.25">
      <c r="A30" s="1145"/>
      <c r="B30" s="1145"/>
      <c r="C30" s="1135" t="s">
        <v>1049</v>
      </c>
      <c r="D30" s="1136">
        <v>0</v>
      </c>
      <c r="E30" s="1136">
        <v>0</v>
      </c>
      <c r="F30" s="1136">
        <v>0</v>
      </c>
      <c r="G30" s="1136">
        <v>0</v>
      </c>
      <c r="H30" s="1145"/>
      <c r="I30" s="1145"/>
      <c r="J30" s="1145"/>
      <c r="K30" s="1145"/>
    </row>
    <row r="31" spans="1:11" ht="14.1" customHeight="1" x14ac:dyDescent="0.25">
      <c r="A31" s="1145"/>
      <c r="B31" s="1145"/>
      <c r="C31" s="1135" t="s">
        <v>1050</v>
      </c>
      <c r="D31" s="1136">
        <v>0</v>
      </c>
      <c r="E31" s="1136">
        <v>0</v>
      </c>
      <c r="F31" s="1136">
        <v>0</v>
      </c>
      <c r="G31" s="1136">
        <v>0</v>
      </c>
      <c r="H31" s="1145"/>
      <c r="I31" s="1145"/>
      <c r="J31" s="1145"/>
      <c r="K31" s="1145"/>
    </row>
    <row r="32" spans="1:11" ht="14.1" customHeight="1" x14ac:dyDescent="0.25">
      <c r="A32" s="1145"/>
      <c r="B32" s="1145"/>
      <c r="C32" s="1135" t="s">
        <v>1048</v>
      </c>
      <c r="D32" s="1136">
        <v>0</v>
      </c>
      <c r="E32" s="1136">
        <v>0</v>
      </c>
      <c r="F32" s="1136">
        <v>0</v>
      </c>
      <c r="G32" s="1136">
        <v>0</v>
      </c>
      <c r="H32" s="1145"/>
      <c r="I32" s="1145"/>
      <c r="J32" s="1145"/>
      <c r="K32" s="1145"/>
    </row>
    <row r="33" spans="1:11" ht="14.1" customHeight="1" x14ac:dyDescent="0.25">
      <c r="A33" s="1145"/>
      <c r="B33" s="1145"/>
      <c r="C33" s="1135" t="s">
        <v>1049</v>
      </c>
      <c r="D33" s="1136">
        <v>0</v>
      </c>
      <c r="E33" s="1136">
        <v>0</v>
      </c>
      <c r="F33" s="1136">
        <v>0</v>
      </c>
      <c r="G33" s="1136">
        <v>0</v>
      </c>
      <c r="H33" s="1145"/>
      <c r="I33" s="1145"/>
      <c r="J33" s="1145"/>
      <c r="K33" s="1145"/>
    </row>
    <row r="34" spans="1:11" ht="14.1" customHeight="1" x14ac:dyDescent="0.25">
      <c r="A34" s="1145"/>
      <c r="B34" s="1145"/>
      <c r="C34" s="1135" t="s">
        <v>1051</v>
      </c>
      <c r="D34" s="1136">
        <v>0</v>
      </c>
      <c r="E34" s="1136">
        <v>0</v>
      </c>
      <c r="F34" s="1136">
        <v>0</v>
      </c>
      <c r="G34" s="1136">
        <v>0</v>
      </c>
      <c r="H34" s="1145"/>
      <c r="I34" s="1145"/>
      <c r="J34" s="1145"/>
      <c r="K34" s="1145"/>
    </row>
    <row r="35" spans="1:11" ht="14.1" customHeight="1" x14ac:dyDescent="0.25">
      <c r="A35" s="1145"/>
      <c r="B35" s="1145"/>
      <c r="C35" s="1135" t="s">
        <v>1048</v>
      </c>
      <c r="D35" s="1136">
        <v>0</v>
      </c>
      <c r="E35" s="1136">
        <v>0</v>
      </c>
      <c r="F35" s="1136">
        <v>0</v>
      </c>
      <c r="G35" s="1136">
        <v>0</v>
      </c>
      <c r="H35" s="1145"/>
      <c r="I35" s="1145"/>
      <c r="J35" s="1145"/>
      <c r="K35" s="1145"/>
    </row>
    <row r="36" spans="1:11" ht="14.1" customHeight="1" x14ac:dyDescent="0.25">
      <c r="A36" s="1145"/>
      <c r="B36" s="1145"/>
      <c r="C36" s="1135" t="s">
        <v>1049</v>
      </c>
      <c r="D36" s="1136">
        <v>0</v>
      </c>
      <c r="E36" s="1136">
        <v>0</v>
      </c>
      <c r="F36" s="1136">
        <v>0</v>
      </c>
      <c r="G36" s="1136">
        <v>0</v>
      </c>
      <c r="H36" s="1145"/>
      <c r="I36" s="1145"/>
      <c r="J36" s="1145"/>
      <c r="K36" s="1145"/>
    </row>
    <row r="37" spans="1:11" ht="14.1" customHeight="1" x14ac:dyDescent="0.25">
      <c r="A37" s="1145"/>
      <c r="B37" s="1145"/>
      <c r="C37" s="1135" t="s">
        <v>1052</v>
      </c>
      <c r="D37" s="1136">
        <v>0</v>
      </c>
      <c r="E37" s="1136">
        <v>0</v>
      </c>
      <c r="F37" s="1136">
        <v>0</v>
      </c>
      <c r="G37" s="1136">
        <v>0</v>
      </c>
      <c r="H37" s="1145"/>
      <c r="I37" s="1145"/>
      <c r="J37" s="1145"/>
      <c r="K37" s="1145"/>
    </row>
    <row r="38" spans="1:11" ht="14.1" customHeight="1" x14ac:dyDescent="0.25">
      <c r="A38" s="1145"/>
      <c r="B38" s="1145"/>
      <c r="C38" s="1135" t="s">
        <v>1048</v>
      </c>
      <c r="D38" s="1136">
        <v>0</v>
      </c>
      <c r="E38" s="1136">
        <v>0</v>
      </c>
      <c r="F38" s="1136">
        <v>0</v>
      </c>
      <c r="G38" s="1136">
        <v>0</v>
      </c>
      <c r="H38" s="1145"/>
      <c r="I38" s="1145"/>
      <c r="J38" s="1145"/>
      <c r="K38" s="1145"/>
    </row>
    <row r="39" spans="1:11" ht="14.1" customHeight="1" x14ac:dyDescent="0.25">
      <c r="A39" s="1145"/>
      <c r="B39" s="1145"/>
      <c r="C39" s="1135" t="s">
        <v>1049</v>
      </c>
      <c r="D39" s="1136">
        <v>0</v>
      </c>
      <c r="E39" s="1136">
        <v>0</v>
      </c>
      <c r="F39" s="1136">
        <v>0</v>
      </c>
      <c r="G39" s="1136">
        <v>0</v>
      </c>
      <c r="H39" s="1145"/>
      <c r="I39" s="1145"/>
      <c r="J39" s="1145"/>
      <c r="K39" s="1145"/>
    </row>
    <row r="40" spans="1:11" ht="14.1" customHeight="1" x14ac:dyDescent="0.25">
      <c r="A40" s="1145"/>
      <c r="B40" s="1145"/>
      <c r="C40" s="1135" t="s">
        <v>1053</v>
      </c>
      <c r="D40" s="1136">
        <v>0</v>
      </c>
      <c r="E40" s="1136">
        <v>345600000</v>
      </c>
      <c r="F40" s="1136">
        <v>345600000</v>
      </c>
      <c r="G40" s="1136">
        <v>345600000</v>
      </c>
      <c r="H40" s="1145"/>
      <c r="I40" s="1145"/>
      <c r="J40" s="1145"/>
      <c r="K40" s="1145"/>
    </row>
    <row r="41" spans="1:11" ht="14.1" customHeight="1" x14ac:dyDescent="0.25">
      <c r="A41" s="1145"/>
      <c r="B41" s="1145"/>
      <c r="C41" s="1135" t="s">
        <v>1048</v>
      </c>
      <c r="D41" s="1136">
        <v>0</v>
      </c>
      <c r="E41" s="1136">
        <v>345600000</v>
      </c>
      <c r="F41" s="1136">
        <v>345600000</v>
      </c>
      <c r="G41" s="1136">
        <v>345600000</v>
      </c>
      <c r="H41" s="1145"/>
      <c r="I41" s="1145"/>
      <c r="J41" s="1145"/>
      <c r="K41" s="1145"/>
    </row>
    <row r="42" spans="1:11" ht="14.1" customHeight="1" x14ac:dyDescent="0.25">
      <c r="A42" s="1145"/>
      <c r="B42" s="1145"/>
      <c r="C42" s="1135" t="s">
        <v>1049</v>
      </c>
      <c r="D42" s="1136">
        <v>0</v>
      </c>
      <c r="E42" s="1136">
        <v>0</v>
      </c>
      <c r="F42" s="1136">
        <v>0</v>
      </c>
      <c r="G42" s="1136">
        <v>0</v>
      </c>
      <c r="H42" s="1145"/>
      <c r="I42" s="1145"/>
      <c r="J42" s="1145"/>
      <c r="K42" s="1145"/>
    </row>
    <row r="43" spans="1:11" ht="14.1" customHeight="1" x14ac:dyDescent="0.25">
      <c r="A43" s="1145"/>
      <c r="B43" s="1145"/>
      <c r="C43" s="1135" t="s">
        <v>1054</v>
      </c>
      <c r="D43" s="1136">
        <v>0</v>
      </c>
      <c r="E43" s="1136">
        <v>0</v>
      </c>
      <c r="F43" s="1136">
        <v>0</v>
      </c>
      <c r="G43" s="1136">
        <v>0</v>
      </c>
      <c r="H43" s="1145"/>
      <c r="I43" s="1145"/>
      <c r="J43" s="1145"/>
      <c r="K43" s="1145"/>
    </row>
    <row r="44" spans="1:11" ht="14.1" customHeight="1" x14ac:dyDescent="0.25">
      <c r="A44" s="1145"/>
      <c r="B44" s="1145"/>
      <c r="C44" s="1135" t="s">
        <v>1048</v>
      </c>
      <c r="D44" s="1136">
        <v>0</v>
      </c>
      <c r="E44" s="1136">
        <v>0</v>
      </c>
      <c r="F44" s="1136">
        <v>0</v>
      </c>
      <c r="G44" s="1136">
        <v>0</v>
      </c>
      <c r="H44" s="1145"/>
      <c r="I44" s="1145"/>
      <c r="J44" s="1145"/>
      <c r="K44" s="1145"/>
    </row>
    <row r="45" spans="1:11" ht="14.1" customHeight="1" x14ac:dyDescent="0.25">
      <c r="A45" s="1145"/>
      <c r="B45" s="1145"/>
      <c r="C45" s="1135" t="s">
        <v>1049</v>
      </c>
      <c r="D45" s="1136">
        <v>0</v>
      </c>
      <c r="E45" s="1136">
        <v>0</v>
      </c>
      <c r="F45" s="1136">
        <v>0</v>
      </c>
      <c r="G45" s="1136">
        <v>0</v>
      </c>
      <c r="H45" s="1145"/>
      <c r="I45" s="1145"/>
      <c r="J45" s="1145"/>
      <c r="K45" s="1145"/>
    </row>
    <row r="46" spans="1:11" ht="14.1" customHeight="1" x14ac:dyDescent="0.25">
      <c r="A46" s="1145"/>
      <c r="B46" s="1145"/>
      <c r="C46" s="1135" t="s">
        <v>1055</v>
      </c>
      <c r="D46" s="1136">
        <v>0</v>
      </c>
      <c r="E46" s="1136">
        <v>0</v>
      </c>
      <c r="F46" s="1136">
        <v>0</v>
      </c>
      <c r="G46" s="1136">
        <v>0</v>
      </c>
      <c r="H46" s="1145"/>
      <c r="I46" s="1145"/>
      <c r="J46" s="1145"/>
      <c r="K46" s="1145"/>
    </row>
    <row r="47" spans="1:11" ht="14.1" customHeight="1" x14ac:dyDescent="0.25">
      <c r="A47" s="1145"/>
      <c r="B47" s="1145"/>
      <c r="C47" s="1135" t="s">
        <v>1048</v>
      </c>
      <c r="D47" s="1136">
        <v>0</v>
      </c>
      <c r="E47" s="1136">
        <v>0</v>
      </c>
      <c r="F47" s="1136">
        <v>0</v>
      </c>
      <c r="G47" s="1136">
        <v>0</v>
      </c>
      <c r="H47" s="1145"/>
      <c r="I47" s="1145"/>
      <c r="J47" s="1145"/>
      <c r="K47" s="1145"/>
    </row>
    <row r="48" spans="1:11" ht="14.1" customHeight="1" x14ac:dyDescent="0.25">
      <c r="A48" s="1145"/>
      <c r="B48" s="1145"/>
      <c r="C48" s="1135" t="s">
        <v>1049</v>
      </c>
      <c r="D48" s="1136">
        <v>0</v>
      </c>
      <c r="E48" s="1136">
        <v>0</v>
      </c>
      <c r="F48" s="1136">
        <v>0</v>
      </c>
      <c r="G48" s="1136">
        <v>0</v>
      </c>
      <c r="H48" s="1145"/>
      <c r="I48" s="1145"/>
      <c r="J48" s="1145"/>
      <c r="K48" s="1145"/>
    </row>
    <row r="49" spans="1:11" ht="14.1" customHeight="1" x14ac:dyDescent="0.25">
      <c r="A49" s="1145"/>
      <c r="B49" s="1145"/>
      <c r="C49" s="1135" t="s">
        <v>1056</v>
      </c>
      <c r="D49" s="1136">
        <v>0</v>
      </c>
      <c r="E49" s="1136">
        <v>0</v>
      </c>
      <c r="F49" s="1136">
        <v>0</v>
      </c>
      <c r="G49" s="1136">
        <v>0</v>
      </c>
      <c r="H49" s="1145"/>
      <c r="I49" s="1145"/>
      <c r="J49" s="1145"/>
      <c r="K49" s="1145"/>
    </row>
    <row r="50" spans="1:11" ht="14.1" customHeight="1" x14ac:dyDescent="0.25">
      <c r="A50" s="1145"/>
      <c r="B50" s="1145"/>
      <c r="C50" s="1135" t="s">
        <v>1048</v>
      </c>
      <c r="D50" s="1136">
        <v>0</v>
      </c>
      <c r="E50" s="1136">
        <v>0</v>
      </c>
      <c r="F50" s="1136">
        <v>0</v>
      </c>
      <c r="G50" s="1136">
        <v>0</v>
      </c>
      <c r="H50" s="1145"/>
      <c r="I50" s="1145"/>
      <c r="J50" s="1145"/>
      <c r="K50" s="1145"/>
    </row>
    <row r="51" spans="1:11" ht="14.1" customHeight="1" x14ac:dyDescent="0.25">
      <c r="A51" s="1145"/>
      <c r="B51" s="1145"/>
      <c r="C51" s="1135" t="s">
        <v>1057</v>
      </c>
      <c r="D51" s="1136">
        <v>0</v>
      </c>
      <c r="E51" s="1136">
        <v>0</v>
      </c>
      <c r="F51" s="1136">
        <v>0</v>
      </c>
      <c r="G51" s="1136">
        <v>0</v>
      </c>
      <c r="H51" s="1145"/>
      <c r="I51" s="1145"/>
      <c r="J51" s="1145"/>
      <c r="K51" s="1145"/>
    </row>
    <row r="52" spans="1:11" ht="14.1" customHeight="1" x14ac:dyDescent="0.25">
      <c r="A52" s="1145"/>
      <c r="B52" s="1145"/>
      <c r="C52" s="1135" t="s">
        <v>1058</v>
      </c>
      <c r="D52" s="1136">
        <v>0</v>
      </c>
      <c r="E52" s="1136">
        <v>0</v>
      </c>
      <c r="F52" s="1136">
        <v>0</v>
      </c>
      <c r="G52" s="1136">
        <v>0</v>
      </c>
      <c r="H52" s="1145"/>
      <c r="I52" s="1145"/>
      <c r="J52" s="1145"/>
      <c r="K52" s="1145"/>
    </row>
    <row r="53" spans="1:11" ht="14.1" customHeight="1" x14ac:dyDescent="0.25">
      <c r="A53" s="1145"/>
      <c r="B53" s="1145"/>
      <c r="C53" s="1135" t="s">
        <v>1059</v>
      </c>
      <c r="D53" s="1136">
        <v>0</v>
      </c>
      <c r="E53" s="1136">
        <v>0</v>
      </c>
      <c r="F53" s="1136">
        <v>0</v>
      </c>
      <c r="G53" s="1136">
        <v>0</v>
      </c>
      <c r="H53" s="1145"/>
      <c r="I53" s="1145"/>
      <c r="J53" s="1145"/>
      <c r="K53" s="1145"/>
    </row>
    <row r="54" spans="1:11" ht="14.1" customHeight="1" x14ac:dyDescent="0.25">
      <c r="A54" s="1145"/>
      <c r="B54" s="1145"/>
      <c r="C54" s="1135" t="s">
        <v>1060</v>
      </c>
      <c r="D54" s="1136">
        <v>0</v>
      </c>
      <c r="E54" s="1136">
        <v>0</v>
      </c>
      <c r="F54" s="1136">
        <v>0</v>
      </c>
      <c r="G54" s="1136">
        <v>0</v>
      </c>
      <c r="H54" s="1145"/>
      <c r="I54" s="1145"/>
      <c r="J54" s="1145"/>
      <c r="K54" s="1145"/>
    </row>
    <row r="55" spans="1:11" ht="14.1" customHeight="1" x14ac:dyDescent="0.25">
      <c r="A55" s="1145"/>
      <c r="B55" s="1145"/>
      <c r="C55" s="1135" t="s">
        <v>1061</v>
      </c>
      <c r="D55" s="1136">
        <v>0</v>
      </c>
      <c r="E55" s="1136">
        <v>0</v>
      </c>
      <c r="F55" s="1136">
        <v>0</v>
      </c>
      <c r="G55" s="1136">
        <v>0</v>
      </c>
      <c r="H55" s="1145"/>
      <c r="I55" s="1145"/>
      <c r="J55" s="1145"/>
      <c r="K55" s="1145"/>
    </row>
    <row r="56" spans="1:11" ht="14.1" customHeight="1" x14ac:dyDescent="0.25">
      <c r="A56" s="1145"/>
      <c r="B56" s="1145"/>
      <c r="C56" s="1135" t="s">
        <v>1048</v>
      </c>
      <c r="D56" s="1136">
        <v>0</v>
      </c>
      <c r="E56" s="1136">
        <v>0</v>
      </c>
      <c r="F56" s="1136">
        <v>0</v>
      </c>
      <c r="G56" s="1136">
        <v>0</v>
      </c>
      <c r="H56" s="1145"/>
      <c r="I56" s="1145"/>
      <c r="J56" s="1145"/>
      <c r="K56" s="1145"/>
    </row>
    <row r="57" spans="1:11" ht="14.1" customHeight="1" x14ac:dyDescent="0.25">
      <c r="A57" s="1145"/>
      <c r="B57" s="1145"/>
      <c r="C57" s="1135" t="s">
        <v>1057</v>
      </c>
      <c r="D57" s="1136">
        <v>0</v>
      </c>
      <c r="E57" s="1136">
        <v>0</v>
      </c>
      <c r="F57" s="1136">
        <v>0</v>
      </c>
      <c r="G57" s="1136">
        <v>0</v>
      </c>
      <c r="H57" s="1145"/>
      <c r="I57" s="1145"/>
      <c r="J57" s="1145"/>
      <c r="K57" s="1145"/>
    </row>
    <row r="58" spans="1:11" ht="14.1" customHeight="1" x14ac:dyDescent="0.25">
      <c r="A58" s="1145"/>
      <c r="B58" s="1145"/>
      <c r="C58" s="1135" t="s">
        <v>1058</v>
      </c>
      <c r="D58" s="1136">
        <v>0</v>
      </c>
      <c r="E58" s="1136">
        <v>0</v>
      </c>
      <c r="F58" s="1136">
        <v>0</v>
      </c>
      <c r="G58" s="1136">
        <v>0</v>
      </c>
      <c r="H58" s="1145"/>
      <c r="I58" s="1145"/>
      <c r="J58" s="1145"/>
      <c r="K58" s="1145"/>
    </row>
    <row r="59" spans="1:11" ht="14.1" customHeight="1" x14ac:dyDescent="0.25">
      <c r="A59" s="1145"/>
      <c r="B59" s="1145"/>
      <c r="C59" s="1135" t="s">
        <v>1059</v>
      </c>
      <c r="D59" s="1136">
        <v>0</v>
      </c>
      <c r="E59" s="1136">
        <v>0</v>
      </c>
      <c r="F59" s="1136">
        <v>0</v>
      </c>
      <c r="G59" s="1136">
        <v>0</v>
      </c>
      <c r="H59" s="1145"/>
      <c r="I59" s="1145"/>
      <c r="J59" s="1145"/>
      <c r="K59" s="1145"/>
    </row>
    <row r="60" spans="1:11" ht="14.1" customHeight="1" x14ac:dyDescent="0.25">
      <c r="A60" s="1145"/>
      <c r="B60" s="1145"/>
      <c r="C60" s="1135" t="s">
        <v>1060</v>
      </c>
      <c r="D60" s="1136">
        <v>0</v>
      </c>
      <c r="E60" s="1136">
        <v>0</v>
      </c>
      <c r="F60" s="1136">
        <v>0</v>
      </c>
      <c r="G60" s="1136">
        <v>0</v>
      </c>
      <c r="H60" s="1145"/>
      <c r="I60" s="1145"/>
      <c r="J60" s="1145"/>
      <c r="K60" s="1145"/>
    </row>
    <row r="61" spans="1:11" ht="14.1" customHeight="1" x14ac:dyDescent="0.25">
      <c r="A61" s="1145"/>
      <c r="B61" s="1145"/>
      <c r="C61" s="1135" t="s">
        <v>1062</v>
      </c>
      <c r="D61" s="1136">
        <v>0</v>
      </c>
      <c r="E61" s="1136">
        <v>0</v>
      </c>
      <c r="F61" s="1136">
        <v>0</v>
      </c>
      <c r="G61" s="1136">
        <v>0</v>
      </c>
      <c r="H61" s="1145"/>
      <c r="I61" s="1145"/>
      <c r="J61" s="1145"/>
      <c r="K61" s="1145"/>
    </row>
    <row r="62" spans="1:11" ht="14.1" customHeight="1" x14ac:dyDescent="0.25">
      <c r="A62" s="1145"/>
      <c r="B62" s="1145"/>
      <c r="C62" s="1135" t="s">
        <v>1048</v>
      </c>
      <c r="D62" s="1136">
        <v>0</v>
      </c>
      <c r="E62" s="1136">
        <v>0</v>
      </c>
      <c r="F62" s="1136">
        <v>0</v>
      </c>
      <c r="G62" s="1136">
        <v>0</v>
      </c>
      <c r="H62" s="1145"/>
      <c r="I62" s="1145"/>
      <c r="J62" s="1145"/>
      <c r="K62" s="1145"/>
    </row>
    <row r="63" spans="1:11" ht="14.1" customHeight="1" x14ac:dyDescent="0.25">
      <c r="A63" s="1145"/>
      <c r="B63" s="1145"/>
      <c r="C63" s="1135" t="s">
        <v>1057</v>
      </c>
      <c r="D63" s="1136">
        <v>0</v>
      </c>
      <c r="E63" s="1136">
        <v>0</v>
      </c>
      <c r="F63" s="1136">
        <v>0</v>
      </c>
      <c r="G63" s="1136">
        <v>0</v>
      </c>
      <c r="H63" s="1145"/>
      <c r="I63" s="1145"/>
      <c r="J63" s="1145"/>
      <c r="K63" s="1145"/>
    </row>
    <row r="64" spans="1:11" ht="14.1" customHeight="1" x14ac:dyDescent="0.25">
      <c r="A64" s="1145"/>
      <c r="B64" s="1145"/>
      <c r="C64" s="1135" t="s">
        <v>1058</v>
      </c>
      <c r="D64" s="1136">
        <v>0</v>
      </c>
      <c r="E64" s="1136">
        <v>0</v>
      </c>
      <c r="F64" s="1136">
        <v>0</v>
      </c>
      <c r="G64" s="1136">
        <v>0</v>
      </c>
      <c r="H64" s="1145"/>
      <c r="I64" s="1145"/>
      <c r="J64" s="1145"/>
      <c r="K64" s="1145"/>
    </row>
    <row r="65" spans="1:11" ht="14.1" customHeight="1" x14ac:dyDescent="0.25">
      <c r="A65" s="1145"/>
      <c r="B65" s="1145"/>
      <c r="C65" s="1135" t="s">
        <v>1059</v>
      </c>
      <c r="D65" s="1136">
        <v>0</v>
      </c>
      <c r="E65" s="1136">
        <v>0</v>
      </c>
      <c r="F65" s="1136">
        <v>0</v>
      </c>
      <c r="G65" s="1136">
        <v>0</v>
      </c>
      <c r="H65" s="1145"/>
      <c r="I65" s="1145"/>
      <c r="J65" s="1145"/>
      <c r="K65" s="1145"/>
    </row>
    <row r="66" spans="1:11" ht="14.1" customHeight="1" x14ac:dyDescent="0.25">
      <c r="A66" s="1145"/>
      <c r="B66" s="1145"/>
      <c r="C66" s="1135" t="s">
        <v>1060</v>
      </c>
      <c r="D66" s="1136">
        <v>0</v>
      </c>
      <c r="E66" s="1136">
        <v>0</v>
      </c>
      <c r="F66" s="1136">
        <v>0</v>
      </c>
      <c r="G66" s="1136">
        <v>0</v>
      </c>
      <c r="H66" s="1145"/>
      <c r="I66" s="1145"/>
      <c r="J66" s="1145"/>
      <c r="K66" s="1145"/>
    </row>
    <row r="67" spans="1:11" ht="14.1" customHeight="1" x14ac:dyDescent="0.25">
      <c r="A67" s="1145"/>
      <c r="B67" s="1145"/>
      <c r="C67" s="1135" t="s">
        <v>1063</v>
      </c>
      <c r="D67" s="1136">
        <v>0</v>
      </c>
      <c r="E67" s="1136">
        <v>0</v>
      </c>
      <c r="F67" s="1136">
        <v>0</v>
      </c>
      <c r="G67" s="1136">
        <v>0</v>
      </c>
      <c r="H67" s="1145"/>
      <c r="I67" s="1145"/>
      <c r="J67" s="1145"/>
      <c r="K67" s="1145"/>
    </row>
    <row r="68" spans="1:11" ht="14.1" customHeight="1" x14ac:dyDescent="0.25">
      <c r="A68" s="1145"/>
      <c r="B68" s="1145"/>
      <c r="C68" s="1135" t="s">
        <v>1064</v>
      </c>
      <c r="D68" s="1136">
        <v>0</v>
      </c>
      <c r="E68" s="1136">
        <v>0</v>
      </c>
      <c r="F68" s="1136">
        <v>0</v>
      </c>
      <c r="G68" s="1136">
        <v>0</v>
      </c>
      <c r="H68" s="1145"/>
      <c r="I68" s="1145"/>
      <c r="J68" s="1145"/>
      <c r="K68" s="1145"/>
    </row>
    <row r="69" spans="1:11" ht="14.1" customHeight="1" x14ac:dyDescent="0.25">
      <c r="A69" s="1145"/>
      <c r="B69" s="1145"/>
      <c r="C69" s="1137" t="s">
        <v>572</v>
      </c>
      <c r="D69" s="1136">
        <v>0</v>
      </c>
      <c r="E69" s="1136">
        <v>345600000</v>
      </c>
      <c r="F69" s="1136">
        <v>345600000</v>
      </c>
      <c r="G69" s="1136">
        <v>345600000</v>
      </c>
      <c r="H69" s="1145"/>
      <c r="I69" s="1145"/>
      <c r="J69" s="1145"/>
      <c r="K69" s="1145"/>
    </row>
    <row r="70" spans="1:11" ht="15" customHeight="1" x14ac:dyDescent="0.25">
      <c r="A70" s="1145"/>
      <c r="B70" s="1145"/>
      <c r="C70" s="1138" t="s">
        <v>1038</v>
      </c>
      <c r="D70" s="1139" t="s">
        <v>1038</v>
      </c>
      <c r="E70" s="1139" t="s">
        <v>1038</v>
      </c>
      <c r="F70" s="1139" t="s">
        <v>1038</v>
      </c>
      <c r="G70" s="1139" t="s">
        <v>1038</v>
      </c>
      <c r="H70" s="1145"/>
      <c r="I70" s="1145"/>
      <c r="J70" s="1145"/>
      <c r="K70" s="1145"/>
    </row>
    <row r="71" spans="1:11" ht="15" customHeight="1" x14ac:dyDescent="0.25">
      <c r="A71" s="1145"/>
      <c r="B71" s="1145"/>
      <c r="C71" s="1122" t="s">
        <v>1154</v>
      </c>
      <c r="D71" s="1140">
        <v>0</v>
      </c>
      <c r="E71" s="1140">
        <v>345600000</v>
      </c>
      <c r="F71" s="1140">
        <v>345600000</v>
      </c>
      <c r="G71" s="1140">
        <v>345600000</v>
      </c>
      <c r="H71" s="1145"/>
      <c r="I71" s="1145"/>
      <c r="J71" s="1145"/>
      <c r="K71" s="1145"/>
    </row>
    <row r="72" spans="1:11" ht="15" customHeight="1" x14ac:dyDescent="0.25">
      <c r="A72" s="1145"/>
      <c r="B72" s="1145"/>
      <c r="C72" s="1123" t="s">
        <v>1047</v>
      </c>
      <c r="D72" s="1141">
        <v>0</v>
      </c>
      <c r="E72" s="1141">
        <v>0</v>
      </c>
      <c r="F72" s="1141">
        <v>0</v>
      </c>
      <c r="G72" s="1141">
        <v>0</v>
      </c>
      <c r="H72" s="1145"/>
      <c r="I72" s="1145"/>
      <c r="J72" s="1145"/>
      <c r="K72" s="1145"/>
    </row>
    <row r="73" spans="1:11" ht="15" customHeight="1" x14ac:dyDescent="0.25">
      <c r="A73" s="1145"/>
      <c r="B73" s="1145"/>
      <c r="C73" s="1123" t="s">
        <v>1048</v>
      </c>
      <c r="D73" s="1141">
        <v>0</v>
      </c>
      <c r="E73" s="1141">
        <v>0</v>
      </c>
      <c r="F73" s="1141">
        <v>0</v>
      </c>
      <c r="G73" s="1141">
        <v>0</v>
      </c>
      <c r="H73" s="1145"/>
      <c r="I73" s="1145"/>
      <c r="J73" s="1145"/>
      <c r="K73" s="1145"/>
    </row>
    <row r="74" spans="1:11" ht="15" customHeight="1" x14ac:dyDescent="0.25">
      <c r="A74" s="1145"/>
      <c r="B74" s="1145"/>
      <c r="C74" s="1123" t="s">
        <v>1049</v>
      </c>
      <c r="D74" s="1141">
        <v>0</v>
      </c>
      <c r="E74" s="1141">
        <v>0</v>
      </c>
      <c r="F74" s="1141">
        <v>0</v>
      </c>
      <c r="G74" s="1141">
        <v>0</v>
      </c>
      <c r="H74" s="1145"/>
      <c r="I74" s="1145"/>
      <c r="J74" s="1145"/>
      <c r="K74" s="1145"/>
    </row>
    <row r="75" spans="1:11" ht="15" customHeight="1" x14ac:dyDescent="0.25">
      <c r="A75" s="1145"/>
      <c r="B75" s="1145"/>
      <c r="C75" s="1123" t="s">
        <v>1050</v>
      </c>
      <c r="D75" s="1141">
        <v>0</v>
      </c>
      <c r="E75" s="1141">
        <v>0</v>
      </c>
      <c r="F75" s="1141">
        <v>0</v>
      </c>
      <c r="G75" s="1141">
        <v>0</v>
      </c>
      <c r="H75" s="1145"/>
      <c r="I75" s="1145"/>
      <c r="J75" s="1145"/>
      <c r="K75" s="1145"/>
    </row>
    <row r="76" spans="1:11" ht="15" customHeight="1" x14ac:dyDescent="0.25">
      <c r="A76" s="1145"/>
      <c r="B76" s="1145"/>
      <c r="C76" s="1123" t="s">
        <v>1048</v>
      </c>
      <c r="D76" s="1141">
        <v>0</v>
      </c>
      <c r="E76" s="1141">
        <v>0</v>
      </c>
      <c r="F76" s="1141">
        <v>0</v>
      </c>
      <c r="G76" s="1141">
        <v>0</v>
      </c>
      <c r="H76" s="1145"/>
      <c r="I76" s="1145"/>
      <c r="J76" s="1145"/>
      <c r="K76" s="1145"/>
    </row>
    <row r="77" spans="1:11" ht="15" customHeight="1" x14ac:dyDescent="0.25">
      <c r="A77" s="1145"/>
      <c r="B77" s="1145"/>
      <c r="C77" s="1123" t="s">
        <v>1049</v>
      </c>
      <c r="D77" s="1141">
        <v>0</v>
      </c>
      <c r="E77" s="1141">
        <v>0</v>
      </c>
      <c r="F77" s="1141">
        <v>0</v>
      </c>
      <c r="G77" s="1141">
        <v>0</v>
      </c>
      <c r="H77" s="1145"/>
      <c r="I77" s="1145"/>
      <c r="J77" s="1145"/>
      <c r="K77" s="1145"/>
    </row>
    <row r="78" spans="1:11" ht="15" customHeight="1" x14ac:dyDescent="0.25">
      <c r="A78" s="1145"/>
      <c r="B78" s="1145"/>
      <c r="C78" s="1123" t="s">
        <v>1051</v>
      </c>
      <c r="D78" s="1141">
        <v>0</v>
      </c>
      <c r="E78" s="1141">
        <v>0</v>
      </c>
      <c r="F78" s="1141">
        <v>0</v>
      </c>
      <c r="G78" s="1141">
        <v>0</v>
      </c>
      <c r="H78" s="1145"/>
      <c r="I78" s="1145"/>
      <c r="J78" s="1145"/>
      <c r="K78" s="1145"/>
    </row>
    <row r="79" spans="1:11" ht="15" customHeight="1" x14ac:dyDescent="0.25">
      <c r="A79" s="1145"/>
      <c r="B79" s="1145"/>
      <c r="C79" s="1123" t="s">
        <v>1048</v>
      </c>
      <c r="D79" s="1141">
        <v>0</v>
      </c>
      <c r="E79" s="1141">
        <v>0</v>
      </c>
      <c r="F79" s="1141">
        <v>0</v>
      </c>
      <c r="G79" s="1141">
        <v>0</v>
      </c>
      <c r="H79" s="1145"/>
      <c r="I79" s="1145"/>
      <c r="J79" s="1145"/>
      <c r="K79" s="1145"/>
    </row>
    <row r="80" spans="1:11" ht="15" customHeight="1" x14ac:dyDescent="0.25">
      <c r="A80" s="1145"/>
      <c r="B80" s="1145"/>
      <c r="C80" s="1123" t="s">
        <v>1049</v>
      </c>
      <c r="D80" s="1141">
        <v>0</v>
      </c>
      <c r="E80" s="1141">
        <v>0</v>
      </c>
      <c r="F80" s="1141">
        <v>0</v>
      </c>
      <c r="G80" s="1141">
        <v>0</v>
      </c>
      <c r="H80" s="1145"/>
      <c r="I80" s="1145"/>
      <c r="J80" s="1145"/>
      <c r="K80" s="1145"/>
    </row>
    <row r="81" spans="1:11" ht="15" customHeight="1" x14ac:dyDescent="0.25">
      <c r="A81" s="1145"/>
      <c r="B81" s="1145"/>
      <c r="C81" s="1123" t="s">
        <v>1052</v>
      </c>
      <c r="D81" s="1141">
        <v>0</v>
      </c>
      <c r="E81" s="1141">
        <v>0</v>
      </c>
      <c r="F81" s="1141">
        <v>0</v>
      </c>
      <c r="G81" s="1141">
        <v>0</v>
      </c>
      <c r="H81" s="1145"/>
      <c r="I81" s="1145"/>
      <c r="J81" s="1145"/>
      <c r="K81" s="1145"/>
    </row>
    <row r="82" spans="1:11" ht="15" customHeight="1" x14ac:dyDescent="0.25">
      <c r="A82" s="1145"/>
      <c r="B82" s="1145"/>
      <c r="C82" s="1123" t="s">
        <v>1048</v>
      </c>
      <c r="D82" s="1141">
        <v>0</v>
      </c>
      <c r="E82" s="1141">
        <v>0</v>
      </c>
      <c r="F82" s="1141">
        <v>0</v>
      </c>
      <c r="G82" s="1141">
        <v>0</v>
      </c>
      <c r="H82" s="1145"/>
      <c r="I82" s="1145"/>
      <c r="J82" s="1145"/>
      <c r="K82" s="1145"/>
    </row>
    <row r="83" spans="1:11" ht="15" customHeight="1" x14ac:dyDescent="0.25">
      <c r="A83" s="1145"/>
      <c r="B83" s="1145"/>
      <c r="C83" s="1123" t="s">
        <v>1049</v>
      </c>
      <c r="D83" s="1141">
        <v>0</v>
      </c>
      <c r="E83" s="1141">
        <v>0</v>
      </c>
      <c r="F83" s="1141">
        <v>0</v>
      </c>
      <c r="G83" s="1141">
        <v>0</v>
      </c>
      <c r="H83" s="1145"/>
      <c r="I83" s="1145"/>
      <c r="J83" s="1145"/>
      <c r="K83" s="1145"/>
    </row>
    <row r="84" spans="1:11" ht="20.100000000000001" customHeight="1" x14ac:dyDescent="0.25">
      <c r="A84" s="1145"/>
      <c r="B84" s="1145"/>
      <c r="C84" s="1123" t="s">
        <v>1155</v>
      </c>
      <c r="D84" s="1142">
        <v>0</v>
      </c>
      <c r="E84" s="1142">
        <v>345600000</v>
      </c>
      <c r="F84" s="1142">
        <v>345600000</v>
      </c>
      <c r="G84" s="1142">
        <v>345600000</v>
      </c>
      <c r="H84" s="1145"/>
      <c r="I84" s="1145"/>
      <c r="J84" s="1145"/>
      <c r="K84" s="1145"/>
    </row>
    <row r="85" spans="1:11" ht="15" customHeight="1" x14ac:dyDescent="0.25">
      <c r="A85" s="1145"/>
      <c r="B85" s="1145"/>
      <c r="C85" s="1123" t="s">
        <v>1048</v>
      </c>
      <c r="D85" s="1141">
        <v>0</v>
      </c>
      <c r="E85" s="1141">
        <v>345600000</v>
      </c>
      <c r="F85" s="1141">
        <v>345600000</v>
      </c>
      <c r="G85" s="1141">
        <v>345600000</v>
      </c>
      <c r="H85" s="1145"/>
      <c r="I85" s="1145"/>
      <c r="J85" s="1145"/>
      <c r="K85" s="1145"/>
    </row>
    <row r="86" spans="1:11" ht="15" customHeight="1" x14ac:dyDescent="0.25">
      <c r="A86" s="1145"/>
      <c r="B86" s="1145"/>
      <c r="C86" s="1123" t="s">
        <v>1049</v>
      </c>
      <c r="D86" s="1141">
        <v>0</v>
      </c>
      <c r="E86" s="1141">
        <v>0</v>
      </c>
      <c r="F86" s="1141">
        <v>0</v>
      </c>
      <c r="G86" s="1141">
        <v>0</v>
      </c>
      <c r="H86" s="1145"/>
      <c r="I86" s="1145"/>
      <c r="J86" s="1145"/>
      <c r="K86" s="1145"/>
    </row>
    <row r="87" spans="1:11" ht="15" customHeight="1" x14ac:dyDescent="0.25">
      <c r="A87" s="1145"/>
      <c r="B87" s="1145"/>
      <c r="C87" s="1123" t="s">
        <v>1054</v>
      </c>
      <c r="D87" s="1141">
        <v>0</v>
      </c>
      <c r="E87" s="1141">
        <v>0</v>
      </c>
      <c r="F87" s="1141">
        <v>0</v>
      </c>
      <c r="G87" s="1141">
        <v>0</v>
      </c>
      <c r="H87" s="1145"/>
      <c r="I87" s="1145"/>
      <c r="J87" s="1145"/>
      <c r="K87" s="1145"/>
    </row>
    <row r="88" spans="1:11" ht="15" customHeight="1" x14ac:dyDescent="0.25">
      <c r="A88" s="1145"/>
      <c r="B88" s="1145"/>
      <c r="C88" s="1123" t="s">
        <v>1048</v>
      </c>
      <c r="D88" s="1141">
        <v>0</v>
      </c>
      <c r="E88" s="1141">
        <v>0</v>
      </c>
      <c r="F88" s="1141">
        <v>0</v>
      </c>
      <c r="G88" s="1141">
        <v>0</v>
      </c>
      <c r="H88" s="1145"/>
      <c r="I88" s="1145"/>
      <c r="J88" s="1145"/>
      <c r="K88" s="1145"/>
    </row>
    <row r="89" spans="1:11" ht="15" customHeight="1" x14ac:dyDescent="0.25">
      <c r="A89" s="1145"/>
      <c r="B89" s="1145"/>
      <c r="C89" s="1123" t="s">
        <v>1049</v>
      </c>
      <c r="D89" s="1141">
        <v>0</v>
      </c>
      <c r="E89" s="1141">
        <v>0</v>
      </c>
      <c r="F89" s="1141">
        <v>0</v>
      </c>
      <c r="G89" s="1141">
        <v>0</v>
      </c>
      <c r="H89" s="1145"/>
      <c r="I89" s="1145"/>
      <c r="J89" s="1145"/>
      <c r="K89" s="1145"/>
    </row>
    <row r="90" spans="1:11" ht="15" customHeight="1" x14ac:dyDescent="0.25">
      <c r="A90" s="1145"/>
      <c r="B90" s="1145"/>
      <c r="C90" s="1123" t="s">
        <v>1055</v>
      </c>
      <c r="D90" s="1141">
        <v>0</v>
      </c>
      <c r="E90" s="1141">
        <v>0</v>
      </c>
      <c r="F90" s="1141">
        <v>0</v>
      </c>
      <c r="G90" s="1141">
        <v>0</v>
      </c>
      <c r="H90" s="1145"/>
      <c r="I90" s="1145"/>
      <c r="J90" s="1145"/>
      <c r="K90" s="1145"/>
    </row>
    <row r="91" spans="1:11" ht="15" customHeight="1" x14ac:dyDescent="0.25">
      <c r="A91" s="1145"/>
      <c r="B91" s="1145"/>
      <c r="C91" s="1123" t="s">
        <v>1048</v>
      </c>
      <c r="D91" s="1141">
        <v>0</v>
      </c>
      <c r="E91" s="1141">
        <v>0</v>
      </c>
      <c r="F91" s="1141">
        <v>0</v>
      </c>
      <c r="G91" s="1141">
        <v>0</v>
      </c>
      <c r="H91" s="1145"/>
      <c r="I91" s="1145"/>
      <c r="J91" s="1145"/>
      <c r="K91" s="1145"/>
    </row>
    <row r="92" spans="1:11" ht="15" customHeight="1" x14ac:dyDescent="0.25">
      <c r="A92" s="1145"/>
      <c r="B92" s="1145"/>
      <c r="C92" s="1123" t="s">
        <v>1049</v>
      </c>
      <c r="D92" s="1141">
        <v>0</v>
      </c>
      <c r="E92" s="1141">
        <v>0</v>
      </c>
      <c r="F92" s="1141">
        <v>0</v>
      </c>
      <c r="G92" s="1141">
        <v>0</v>
      </c>
      <c r="H92" s="1145"/>
      <c r="I92" s="1145"/>
      <c r="J92" s="1145"/>
      <c r="K92" s="1145"/>
    </row>
    <row r="93" spans="1:11" ht="15" customHeight="1" x14ac:dyDescent="0.25">
      <c r="A93" s="1145"/>
      <c r="B93" s="1145"/>
      <c r="C93" s="1123" t="s">
        <v>1056</v>
      </c>
      <c r="D93" s="1141">
        <v>0</v>
      </c>
      <c r="E93" s="1141">
        <v>0</v>
      </c>
      <c r="F93" s="1141">
        <v>0</v>
      </c>
      <c r="G93" s="1141">
        <v>0</v>
      </c>
      <c r="H93" s="1145"/>
      <c r="I93" s="1145"/>
      <c r="J93" s="1145"/>
      <c r="K93" s="1145"/>
    </row>
    <row r="94" spans="1:11" ht="15" customHeight="1" x14ac:dyDescent="0.25">
      <c r="A94" s="1145"/>
      <c r="B94" s="1145"/>
      <c r="C94" s="1123" t="s">
        <v>1048</v>
      </c>
      <c r="D94" s="1141">
        <v>0</v>
      </c>
      <c r="E94" s="1141">
        <v>0</v>
      </c>
      <c r="F94" s="1141">
        <v>0</v>
      </c>
      <c r="G94" s="1141">
        <v>0</v>
      </c>
      <c r="H94" s="1145"/>
      <c r="I94" s="1145"/>
      <c r="J94" s="1145"/>
      <c r="K94" s="1145"/>
    </row>
    <row r="95" spans="1:11" ht="15" customHeight="1" x14ac:dyDescent="0.25">
      <c r="A95" s="1145"/>
      <c r="B95" s="1145"/>
      <c r="C95" s="1123" t="s">
        <v>1057</v>
      </c>
      <c r="D95" s="1141">
        <v>0</v>
      </c>
      <c r="E95" s="1141">
        <v>0</v>
      </c>
      <c r="F95" s="1141">
        <v>0</v>
      </c>
      <c r="G95" s="1141">
        <v>0</v>
      </c>
      <c r="H95" s="1145"/>
      <c r="I95" s="1145"/>
      <c r="J95" s="1145"/>
      <c r="K95" s="1145"/>
    </row>
    <row r="96" spans="1:11" ht="15" customHeight="1" x14ac:dyDescent="0.25">
      <c r="A96" s="1145"/>
      <c r="B96" s="1145"/>
      <c r="C96" s="1123" t="s">
        <v>1058</v>
      </c>
      <c r="D96" s="1141">
        <v>0</v>
      </c>
      <c r="E96" s="1141">
        <v>0</v>
      </c>
      <c r="F96" s="1141">
        <v>0</v>
      </c>
      <c r="G96" s="1141">
        <v>0</v>
      </c>
      <c r="H96" s="1145"/>
      <c r="I96" s="1145"/>
      <c r="J96" s="1145"/>
      <c r="K96" s="1145"/>
    </row>
    <row r="97" spans="1:11" ht="15" customHeight="1" x14ac:dyDescent="0.25">
      <c r="A97" s="1145"/>
      <c r="B97" s="1145"/>
      <c r="C97" s="1123" t="s">
        <v>1059</v>
      </c>
      <c r="D97" s="1141">
        <v>0</v>
      </c>
      <c r="E97" s="1141">
        <v>0</v>
      </c>
      <c r="F97" s="1141">
        <v>0</v>
      </c>
      <c r="G97" s="1141">
        <v>0</v>
      </c>
      <c r="H97" s="1145"/>
      <c r="I97" s="1145"/>
      <c r="J97" s="1145"/>
      <c r="K97" s="1145"/>
    </row>
    <row r="98" spans="1:11" ht="15" customHeight="1" x14ac:dyDescent="0.25">
      <c r="A98" s="1145"/>
      <c r="B98" s="1145"/>
      <c r="C98" s="1123" t="s">
        <v>1060</v>
      </c>
      <c r="D98" s="1141">
        <v>0</v>
      </c>
      <c r="E98" s="1141">
        <v>0</v>
      </c>
      <c r="F98" s="1141">
        <v>0</v>
      </c>
      <c r="G98" s="1141">
        <v>0</v>
      </c>
      <c r="H98" s="1145"/>
      <c r="I98" s="1145"/>
      <c r="J98" s="1145"/>
      <c r="K98" s="1145"/>
    </row>
    <row r="99" spans="1:11" ht="15" customHeight="1" x14ac:dyDescent="0.25">
      <c r="A99" s="1145"/>
      <c r="B99" s="1145"/>
      <c r="C99" s="1123" t="s">
        <v>1061</v>
      </c>
      <c r="D99" s="1141">
        <v>0</v>
      </c>
      <c r="E99" s="1141">
        <v>0</v>
      </c>
      <c r="F99" s="1141">
        <v>0</v>
      </c>
      <c r="G99" s="1141">
        <v>0</v>
      </c>
      <c r="H99" s="1145"/>
      <c r="I99" s="1145"/>
      <c r="J99" s="1145"/>
      <c r="K99" s="1145"/>
    </row>
    <row r="100" spans="1:11" ht="15" customHeight="1" x14ac:dyDescent="0.25">
      <c r="A100" s="1145"/>
      <c r="B100" s="1145"/>
      <c r="C100" s="1123" t="s">
        <v>1048</v>
      </c>
      <c r="D100" s="1141">
        <v>0</v>
      </c>
      <c r="E100" s="1141">
        <v>0</v>
      </c>
      <c r="F100" s="1141">
        <v>0</v>
      </c>
      <c r="G100" s="1141">
        <v>0</v>
      </c>
      <c r="H100" s="1145"/>
      <c r="I100" s="1145"/>
      <c r="J100" s="1145"/>
      <c r="K100" s="1145"/>
    </row>
    <row r="101" spans="1:11" ht="15" customHeight="1" x14ac:dyDescent="0.25">
      <c r="A101" s="1145"/>
      <c r="B101" s="1145"/>
      <c r="C101" s="1123" t="s">
        <v>1057</v>
      </c>
      <c r="D101" s="1141">
        <v>0</v>
      </c>
      <c r="E101" s="1141">
        <v>0</v>
      </c>
      <c r="F101" s="1141">
        <v>0</v>
      </c>
      <c r="G101" s="1141">
        <v>0</v>
      </c>
      <c r="H101" s="1145"/>
      <c r="I101" s="1145"/>
      <c r="J101" s="1145"/>
      <c r="K101" s="1145"/>
    </row>
    <row r="102" spans="1:11" ht="15" customHeight="1" x14ac:dyDescent="0.25">
      <c r="A102" s="1145"/>
      <c r="B102" s="1145"/>
      <c r="C102" s="1123" t="s">
        <v>1058</v>
      </c>
      <c r="D102" s="1141">
        <v>0</v>
      </c>
      <c r="E102" s="1141">
        <v>0</v>
      </c>
      <c r="F102" s="1141">
        <v>0</v>
      </c>
      <c r="G102" s="1141">
        <v>0</v>
      </c>
      <c r="H102" s="1145"/>
      <c r="I102" s="1145"/>
      <c r="J102" s="1145"/>
      <c r="K102" s="1145"/>
    </row>
    <row r="103" spans="1:11" ht="15" customHeight="1" x14ac:dyDescent="0.25">
      <c r="A103" s="1145"/>
      <c r="B103" s="1145"/>
      <c r="C103" s="1123" t="s">
        <v>1059</v>
      </c>
      <c r="D103" s="1141">
        <v>0</v>
      </c>
      <c r="E103" s="1141">
        <v>0</v>
      </c>
      <c r="F103" s="1141">
        <v>0</v>
      </c>
      <c r="G103" s="1141">
        <v>0</v>
      </c>
      <c r="H103" s="1145"/>
      <c r="I103" s="1145"/>
      <c r="J103" s="1145"/>
      <c r="K103" s="1145"/>
    </row>
    <row r="104" spans="1:11" ht="15" customHeight="1" x14ac:dyDescent="0.25">
      <c r="A104" s="1145"/>
      <c r="B104" s="1145"/>
      <c r="C104" s="1123" t="s">
        <v>1060</v>
      </c>
      <c r="D104" s="1141">
        <v>0</v>
      </c>
      <c r="E104" s="1141">
        <v>0</v>
      </c>
      <c r="F104" s="1141">
        <v>0</v>
      </c>
      <c r="G104" s="1141">
        <v>0</v>
      </c>
      <c r="H104" s="1145"/>
      <c r="I104" s="1145"/>
      <c r="J104" s="1145"/>
      <c r="K104" s="1145"/>
    </row>
    <row r="105" spans="1:11" ht="15" customHeight="1" x14ac:dyDescent="0.25">
      <c r="A105" s="1145"/>
      <c r="B105" s="1145"/>
      <c r="C105" s="1123" t="s">
        <v>1062</v>
      </c>
      <c r="D105" s="1141">
        <v>0</v>
      </c>
      <c r="E105" s="1141">
        <v>0</v>
      </c>
      <c r="F105" s="1141">
        <v>0</v>
      </c>
      <c r="G105" s="1141">
        <v>0</v>
      </c>
      <c r="H105" s="1145"/>
      <c r="I105" s="1145"/>
      <c r="J105" s="1145"/>
      <c r="K105" s="1145"/>
    </row>
    <row r="106" spans="1:11" ht="15" customHeight="1" x14ac:dyDescent="0.25">
      <c r="A106" s="1145"/>
      <c r="B106" s="1145"/>
      <c r="C106" s="1123" t="s">
        <v>1048</v>
      </c>
      <c r="D106" s="1141">
        <v>0</v>
      </c>
      <c r="E106" s="1141">
        <v>0</v>
      </c>
      <c r="F106" s="1141">
        <v>0</v>
      </c>
      <c r="G106" s="1141">
        <v>0</v>
      </c>
      <c r="H106" s="1145"/>
      <c r="I106" s="1145"/>
      <c r="J106" s="1145"/>
      <c r="K106" s="1145"/>
    </row>
    <row r="107" spans="1:11" ht="15" customHeight="1" x14ac:dyDescent="0.25">
      <c r="A107" s="1145"/>
      <c r="B107" s="1145"/>
      <c r="C107" s="1123" t="s">
        <v>1057</v>
      </c>
      <c r="D107" s="1141">
        <v>0</v>
      </c>
      <c r="E107" s="1141">
        <v>0</v>
      </c>
      <c r="F107" s="1141">
        <v>0</v>
      </c>
      <c r="G107" s="1141">
        <v>0</v>
      </c>
      <c r="H107" s="1145"/>
      <c r="I107" s="1145"/>
      <c r="J107" s="1145"/>
      <c r="K107" s="1145"/>
    </row>
    <row r="108" spans="1:11" ht="15" customHeight="1" x14ac:dyDescent="0.25">
      <c r="A108" s="1145"/>
      <c r="B108" s="1145"/>
      <c r="C108" s="1123" t="s">
        <v>1058</v>
      </c>
      <c r="D108" s="1141">
        <v>0</v>
      </c>
      <c r="E108" s="1141">
        <v>0</v>
      </c>
      <c r="F108" s="1141">
        <v>0</v>
      </c>
      <c r="G108" s="1141">
        <v>0</v>
      </c>
      <c r="H108" s="1145"/>
      <c r="I108" s="1145"/>
      <c r="J108" s="1145"/>
      <c r="K108" s="1145"/>
    </row>
    <row r="109" spans="1:11" ht="15" customHeight="1" x14ac:dyDescent="0.25">
      <c r="A109" s="1145"/>
      <c r="B109" s="1145"/>
      <c r="C109" s="1123" t="s">
        <v>1059</v>
      </c>
      <c r="D109" s="1141">
        <v>0</v>
      </c>
      <c r="E109" s="1141">
        <v>0</v>
      </c>
      <c r="F109" s="1141">
        <v>0</v>
      </c>
      <c r="G109" s="1141">
        <v>0</v>
      </c>
      <c r="H109" s="1145"/>
      <c r="I109" s="1145"/>
      <c r="J109" s="1145"/>
      <c r="K109" s="1145"/>
    </row>
    <row r="110" spans="1:11" ht="15" customHeight="1" x14ac:dyDescent="0.25">
      <c r="A110" s="1145"/>
      <c r="B110" s="1145"/>
      <c r="C110" s="1123" t="s">
        <v>1060</v>
      </c>
      <c r="D110" s="1141">
        <v>0</v>
      </c>
      <c r="E110" s="1141">
        <v>0</v>
      </c>
      <c r="F110" s="1141">
        <v>0</v>
      </c>
      <c r="G110" s="1141">
        <v>0</v>
      </c>
      <c r="H110" s="1145"/>
      <c r="I110" s="1145"/>
      <c r="J110" s="1145"/>
      <c r="K110" s="1145"/>
    </row>
    <row r="111" spans="1:11" ht="15" customHeight="1" x14ac:dyDescent="0.25">
      <c r="A111" s="1145"/>
      <c r="B111" s="1145"/>
      <c r="C111" s="1123" t="s">
        <v>1063</v>
      </c>
      <c r="D111" s="1141">
        <v>0</v>
      </c>
      <c r="E111" s="1141">
        <v>0</v>
      </c>
      <c r="F111" s="1141">
        <v>0</v>
      </c>
      <c r="G111" s="1141">
        <v>0</v>
      </c>
      <c r="H111" s="1145"/>
      <c r="I111" s="1145"/>
      <c r="J111" s="1145"/>
      <c r="K111" s="1145"/>
    </row>
    <row r="112" spans="1:11" ht="15" customHeight="1" x14ac:dyDescent="0.25">
      <c r="A112" s="1145"/>
      <c r="B112" s="1145"/>
      <c r="C112" s="1123" t="s">
        <v>1064</v>
      </c>
      <c r="D112" s="1141">
        <v>0</v>
      </c>
      <c r="E112" s="1141">
        <v>0</v>
      </c>
      <c r="F112" s="1141">
        <v>0</v>
      </c>
      <c r="G112" s="1141">
        <v>0</v>
      </c>
      <c r="H112" s="1145"/>
      <c r="I112" s="1145"/>
      <c r="J112" s="1145"/>
      <c r="K112" s="1145"/>
    </row>
    <row r="113" spans="1:11" ht="20.100000000000001" customHeight="1" x14ac:dyDescent="0.25">
      <c r="A113" s="1145"/>
      <c r="B113" s="1145"/>
      <c r="C113" s="1143" t="s">
        <v>1038</v>
      </c>
      <c r="D113" s="1145"/>
      <c r="E113" s="1145"/>
      <c r="F113" s="1145"/>
      <c r="G113" s="1145"/>
      <c r="H113" s="1145"/>
      <c r="I113" s="1145"/>
      <c r="J113" s="1145"/>
      <c r="K113" s="1145"/>
    </row>
  </sheetData>
  <mergeCells count="17">
    <mergeCell ref="C12:G12"/>
    <mergeCell ref="C1:G1"/>
    <mergeCell ref="C2:G2"/>
    <mergeCell ref="D3:G3"/>
    <mergeCell ref="D4:G4"/>
    <mergeCell ref="D5:G5"/>
    <mergeCell ref="D6:G6"/>
    <mergeCell ref="D7:G7"/>
    <mergeCell ref="C8:G8"/>
    <mergeCell ref="C9:G9"/>
    <mergeCell ref="D10:G10"/>
    <mergeCell ref="D11:G11"/>
    <mergeCell ref="D13:G13"/>
    <mergeCell ref="D14:G14"/>
    <mergeCell ref="D15:G15"/>
    <mergeCell ref="D16:G16"/>
    <mergeCell ref="C25:G25"/>
  </mergeCell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B6FD7-BCF6-4A69-B125-3456C5FFA6BE}">
  <sheetPr>
    <outlinePr summaryBelow="0"/>
  </sheetPr>
  <dimension ref="A1:K113"/>
  <sheetViews>
    <sheetView topLeftCell="A82" workbookViewId="0">
      <selection activeCell="C185" sqref="C185"/>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1888</v>
      </c>
      <c r="E3" s="1265"/>
      <c r="F3" s="1265"/>
      <c r="G3" s="1265"/>
      <c r="H3" s="1145"/>
      <c r="I3" s="1145"/>
      <c r="J3" s="1145"/>
      <c r="K3" s="1145"/>
    </row>
    <row r="4" spans="1:11" ht="14.1" customHeight="1" x14ac:dyDescent="0.25">
      <c r="A4" s="1145"/>
      <c r="B4" s="1145"/>
      <c r="C4" s="1121" t="s">
        <v>984</v>
      </c>
      <c r="D4" s="1264" t="s">
        <v>994</v>
      </c>
      <c r="E4" s="1265"/>
      <c r="F4" s="1265"/>
      <c r="G4" s="1265"/>
      <c r="H4" s="1145"/>
      <c r="I4" s="1145"/>
      <c r="J4" s="1145"/>
      <c r="K4" s="1145"/>
    </row>
    <row r="5" spans="1:11" ht="14.1" customHeight="1" x14ac:dyDescent="0.25">
      <c r="A5" s="1145"/>
      <c r="B5" s="1145"/>
      <c r="C5" s="1121" t="s">
        <v>2</v>
      </c>
      <c r="D5" s="1264" t="s">
        <v>1897</v>
      </c>
      <c r="E5" s="1265"/>
      <c r="F5" s="1265"/>
      <c r="G5" s="1265"/>
      <c r="H5" s="1145"/>
      <c r="I5" s="1145"/>
      <c r="J5" s="1145"/>
      <c r="K5" s="1145"/>
    </row>
    <row r="6" spans="1:11" ht="14.1" customHeight="1" x14ac:dyDescent="0.25">
      <c r="A6" s="1145"/>
      <c r="B6" s="1145"/>
      <c r="C6" s="1121" t="s">
        <v>4</v>
      </c>
      <c r="D6" s="1264" t="s">
        <v>1157</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20.100000000000001" customHeight="1" x14ac:dyDescent="0.25">
      <c r="A9" s="1145"/>
      <c r="B9" s="1145"/>
      <c r="C9" s="1270" t="s">
        <v>1898</v>
      </c>
      <c r="D9" s="1271"/>
      <c r="E9" s="1271"/>
      <c r="F9" s="1271"/>
      <c r="G9" s="1271"/>
      <c r="H9" s="1145"/>
      <c r="I9" s="1145"/>
      <c r="J9" s="1145"/>
      <c r="K9" s="1145"/>
    </row>
    <row r="10" spans="1:11" ht="27" customHeight="1" x14ac:dyDescent="0.25">
      <c r="A10" s="1145"/>
      <c r="B10" s="1145"/>
      <c r="C10" s="1122" t="s">
        <v>10</v>
      </c>
      <c r="D10" s="1258" t="s">
        <v>1629</v>
      </c>
      <c r="E10" s="1259"/>
      <c r="F10" s="1259"/>
      <c r="G10" s="1259"/>
      <c r="H10" s="1145"/>
      <c r="I10" s="1145"/>
      <c r="J10" s="1145"/>
      <c r="K10" s="1145"/>
    </row>
    <row r="11" spans="1:11" ht="26.1" customHeight="1" x14ac:dyDescent="0.25">
      <c r="A11" s="1145"/>
      <c r="B11" s="1145"/>
      <c r="C11" s="1122" t="s">
        <v>646</v>
      </c>
      <c r="D11" s="1258" t="s">
        <v>1038</v>
      </c>
      <c r="E11" s="1259"/>
      <c r="F11" s="1259"/>
      <c r="G11" s="1259"/>
      <c r="H11" s="1145"/>
      <c r="I11" s="1145"/>
      <c r="J11" s="1145"/>
      <c r="K11" s="1145"/>
    </row>
    <row r="12" spans="1:11" ht="14.1" customHeight="1" x14ac:dyDescent="0.25">
      <c r="A12" s="1145"/>
      <c r="B12" s="1145"/>
      <c r="C12" s="1256" t="s">
        <v>1019</v>
      </c>
      <c r="D12" s="1257"/>
      <c r="E12" s="1257"/>
      <c r="F12" s="1257"/>
      <c r="G12" s="1257"/>
      <c r="H12" s="1145"/>
      <c r="I12" s="1145"/>
      <c r="J12" s="1145"/>
      <c r="K12" s="1145"/>
    </row>
    <row r="13" spans="1:11" ht="14.1" customHeight="1" x14ac:dyDescent="0.25">
      <c r="A13" s="1145"/>
      <c r="B13" s="1145"/>
      <c r="C13" s="1128" t="s">
        <v>1899</v>
      </c>
      <c r="D13" s="1256" t="s">
        <v>1900</v>
      </c>
      <c r="E13" s="1257"/>
      <c r="F13" s="1257"/>
      <c r="G13" s="1257"/>
      <c r="H13" s="1145"/>
      <c r="I13" s="1145"/>
      <c r="J13" s="1145"/>
      <c r="K13" s="1145"/>
    </row>
    <row r="14" spans="1:11" ht="14.1" customHeight="1" x14ac:dyDescent="0.25">
      <c r="A14" s="1145"/>
      <c r="B14" s="1145"/>
      <c r="C14" s="1129" t="s">
        <v>1022</v>
      </c>
      <c r="D14" s="1252" t="s">
        <v>1901</v>
      </c>
      <c r="E14" s="1253"/>
      <c r="F14" s="1253"/>
      <c r="G14" s="1253"/>
      <c r="H14" s="1145"/>
      <c r="I14" s="1145"/>
      <c r="J14" s="1145"/>
      <c r="K14" s="1145"/>
    </row>
    <row r="15" spans="1:11" ht="14.1" customHeight="1" x14ac:dyDescent="0.25">
      <c r="A15" s="1145"/>
      <c r="B15" s="1145"/>
      <c r="C15" s="1130" t="s">
        <v>1024</v>
      </c>
      <c r="D15" s="1254" t="s">
        <v>1902</v>
      </c>
      <c r="E15" s="1255"/>
      <c r="F15" s="1255"/>
      <c r="G15" s="1255"/>
      <c r="H15" s="1145"/>
      <c r="I15" s="1145"/>
      <c r="J15" s="1145"/>
      <c r="K15" s="1145"/>
    </row>
    <row r="16" spans="1:11" ht="14.1" customHeight="1" x14ac:dyDescent="0.25">
      <c r="A16" s="1145"/>
      <c r="B16" s="1145"/>
      <c r="C16" s="1130" t="s">
        <v>31</v>
      </c>
      <c r="D16" s="1254" t="s">
        <v>1386</v>
      </c>
      <c r="E16" s="1255"/>
      <c r="F16" s="1255"/>
      <c r="G16" s="1255"/>
      <c r="H16" s="1145"/>
      <c r="I16" s="1145"/>
      <c r="J16" s="1145"/>
      <c r="K16" s="1145"/>
    </row>
    <row r="17" spans="1:11" ht="15" customHeight="1" x14ac:dyDescent="0.25">
      <c r="A17" s="1145"/>
      <c r="B17" s="1145"/>
      <c r="C17" s="1146"/>
      <c r="D17" s="1132">
        <v>2024</v>
      </c>
      <c r="E17" s="1132">
        <v>2025</v>
      </c>
      <c r="F17" s="1132">
        <v>2026</v>
      </c>
      <c r="G17" s="1132">
        <v>2027</v>
      </c>
      <c r="H17" s="1145"/>
      <c r="I17" s="1145"/>
      <c r="J17" s="1145"/>
      <c r="K17" s="1145"/>
    </row>
    <row r="18" spans="1:11" ht="15" customHeight="1" x14ac:dyDescent="0.25">
      <c r="A18" s="1145"/>
      <c r="B18" s="1145"/>
      <c r="C18" s="1147"/>
      <c r="D18" s="1134" t="s">
        <v>13</v>
      </c>
      <c r="E18" s="1134" t="s">
        <v>14</v>
      </c>
      <c r="F18" s="1134" t="s">
        <v>14</v>
      </c>
      <c r="G18" s="1134" t="s">
        <v>14</v>
      </c>
      <c r="H18" s="1145"/>
      <c r="I18" s="1145"/>
      <c r="J18" s="1145"/>
      <c r="K18" s="1145"/>
    </row>
    <row r="19" spans="1:11" ht="14.1" customHeight="1" x14ac:dyDescent="0.25">
      <c r="A19" s="1145"/>
      <c r="B19" s="1145"/>
      <c r="C19" s="1123" t="s">
        <v>33</v>
      </c>
      <c r="D19" s="1127" t="s">
        <v>1039</v>
      </c>
      <c r="E19" s="1127" t="s">
        <v>1039</v>
      </c>
      <c r="F19" s="1127" t="s">
        <v>1039</v>
      </c>
      <c r="G19" s="1127" t="s">
        <v>1039</v>
      </c>
      <c r="H19" s="1145"/>
      <c r="I19" s="1145"/>
      <c r="J19" s="1145"/>
      <c r="K19" s="1145"/>
    </row>
    <row r="20" spans="1:11" ht="14.1" customHeight="1" x14ac:dyDescent="0.25">
      <c r="A20" s="1145"/>
      <c r="B20" s="1145"/>
      <c r="C20" s="1123" t="s">
        <v>1029</v>
      </c>
      <c r="D20" s="1127" t="s">
        <v>1134</v>
      </c>
      <c r="E20" s="1127" t="s">
        <v>1134</v>
      </c>
      <c r="F20" s="1127" t="s">
        <v>1134</v>
      </c>
      <c r="G20" s="1127" t="s">
        <v>1134</v>
      </c>
      <c r="H20" s="1145"/>
      <c r="I20" s="1145"/>
      <c r="J20" s="1145"/>
      <c r="K20" s="1145"/>
    </row>
    <row r="21" spans="1:11" ht="14.1" customHeight="1" x14ac:dyDescent="0.25">
      <c r="A21" s="1145"/>
      <c r="B21" s="1145"/>
      <c r="C21" s="1123" t="s">
        <v>1032</v>
      </c>
      <c r="D21" s="1127" t="s">
        <v>1039</v>
      </c>
      <c r="E21" s="1127" t="s">
        <v>1039</v>
      </c>
      <c r="F21" s="1127" t="s">
        <v>1039</v>
      </c>
      <c r="G21" s="1127" t="s">
        <v>1039</v>
      </c>
      <c r="H21" s="1145"/>
      <c r="I21" s="1145"/>
      <c r="J21" s="1145"/>
      <c r="K21" s="1145"/>
    </row>
    <row r="22" spans="1:11" ht="14.1" customHeight="1" x14ac:dyDescent="0.25">
      <c r="A22" s="1145"/>
      <c r="B22" s="1145"/>
      <c r="C22" s="1123" t="s">
        <v>1037</v>
      </c>
      <c r="D22" s="1127" t="s">
        <v>1038</v>
      </c>
      <c r="E22" s="1127" t="s">
        <v>1038</v>
      </c>
      <c r="F22" s="1127" t="s">
        <v>1038</v>
      </c>
      <c r="G22" s="1127" t="s">
        <v>1038</v>
      </c>
      <c r="H22" s="1145"/>
      <c r="I22" s="1145"/>
      <c r="J22" s="1145"/>
      <c r="K22" s="1145"/>
    </row>
    <row r="23" spans="1:11" ht="14.1" customHeight="1" x14ac:dyDescent="0.25">
      <c r="A23" s="1145"/>
      <c r="B23" s="1145"/>
      <c r="C23" s="1123" t="s">
        <v>1042</v>
      </c>
      <c r="D23" s="1127" t="s">
        <v>1038</v>
      </c>
      <c r="E23" s="1127" t="s">
        <v>1039</v>
      </c>
      <c r="F23" s="1127" t="s">
        <v>1039</v>
      </c>
      <c r="G23" s="1127" t="s">
        <v>1039</v>
      </c>
      <c r="H23" s="1145"/>
      <c r="I23" s="1145"/>
      <c r="J23" s="1145"/>
      <c r="K23" s="1145"/>
    </row>
    <row r="24" spans="1:11" ht="14.1" customHeight="1" x14ac:dyDescent="0.25">
      <c r="A24" s="1145"/>
      <c r="B24" s="1145"/>
      <c r="C24" s="1123" t="s">
        <v>39</v>
      </c>
      <c r="D24" s="1127" t="s">
        <v>1038</v>
      </c>
      <c r="E24" s="1127" t="s">
        <v>1038</v>
      </c>
      <c r="F24" s="1127" t="s">
        <v>1038</v>
      </c>
      <c r="G24" s="1127" t="s">
        <v>1038</v>
      </c>
      <c r="H24" s="1145"/>
      <c r="I24" s="1145"/>
      <c r="J24" s="1145"/>
      <c r="K24" s="1145"/>
    </row>
    <row r="25" spans="1:11" ht="14.1" customHeight="1" x14ac:dyDescent="0.25">
      <c r="A25" s="1145"/>
      <c r="B25" s="1145"/>
      <c r="C25" s="1250" t="s">
        <v>1046</v>
      </c>
      <c r="D25" s="1251"/>
      <c r="E25" s="1251"/>
      <c r="F25" s="1251"/>
      <c r="G25" s="1251"/>
      <c r="H25" s="1145"/>
      <c r="I25" s="1145"/>
      <c r="J25" s="1145"/>
      <c r="K25" s="1145"/>
    </row>
    <row r="26" spans="1:11" ht="14.1" customHeight="1" x14ac:dyDescent="0.25">
      <c r="A26" s="1145"/>
      <c r="B26" s="1145"/>
      <c r="C26" s="1146"/>
      <c r="D26" s="1132">
        <v>2024</v>
      </c>
      <c r="E26" s="1132">
        <v>2025</v>
      </c>
      <c r="F26" s="1132">
        <v>2026</v>
      </c>
      <c r="G26" s="1132">
        <v>2027</v>
      </c>
      <c r="H26" s="1145"/>
      <c r="I26" s="1145"/>
      <c r="J26" s="1145"/>
      <c r="K26" s="1145"/>
    </row>
    <row r="27" spans="1:11" ht="14.1" customHeight="1" x14ac:dyDescent="0.25">
      <c r="A27" s="1145"/>
      <c r="B27" s="1145"/>
      <c r="C27" s="1147"/>
      <c r="D27" s="1134" t="s">
        <v>13</v>
      </c>
      <c r="E27" s="1134" t="s">
        <v>14</v>
      </c>
      <c r="F27" s="1134" t="s">
        <v>14</v>
      </c>
      <c r="G27" s="1134" t="s">
        <v>14</v>
      </c>
      <c r="H27" s="1145"/>
      <c r="I27" s="1145"/>
      <c r="J27" s="1145"/>
      <c r="K27" s="1145"/>
    </row>
    <row r="28" spans="1:11" ht="14.1" customHeight="1" x14ac:dyDescent="0.25">
      <c r="A28" s="1145"/>
      <c r="B28" s="1145"/>
      <c r="C28" s="1135" t="s">
        <v>1047</v>
      </c>
      <c r="D28" s="1136">
        <v>0</v>
      </c>
      <c r="E28" s="1136">
        <v>0</v>
      </c>
      <c r="F28" s="1136">
        <v>0</v>
      </c>
      <c r="G28" s="1136">
        <v>0</v>
      </c>
      <c r="H28" s="1145"/>
      <c r="I28" s="1145"/>
      <c r="J28" s="1145"/>
      <c r="K28" s="1145"/>
    </row>
    <row r="29" spans="1:11" ht="14.1" customHeight="1" x14ac:dyDescent="0.25">
      <c r="A29" s="1145"/>
      <c r="B29" s="1145"/>
      <c r="C29" s="1135" t="s">
        <v>1048</v>
      </c>
      <c r="D29" s="1136">
        <v>0</v>
      </c>
      <c r="E29" s="1136">
        <v>0</v>
      </c>
      <c r="F29" s="1136">
        <v>0</v>
      </c>
      <c r="G29" s="1136">
        <v>0</v>
      </c>
      <c r="H29" s="1145"/>
      <c r="I29" s="1145"/>
      <c r="J29" s="1145"/>
      <c r="K29" s="1145"/>
    </row>
    <row r="30" spans="1:11" ht="14.1" customHeight="1" x14ac:dyDescent="0.25">
      <c r="A30" s="1145"/>
      <c r="B30" s="1145"/>
      <c r="C30" s="1135" t="s">
        <v>1049</v>
      </c>
      <c r="D30" s="1136">
        <v>0</v>
      </c>
      <c r="E30" s="1136">
        <v>0</v>
      </c>
      <c r="F30" s="1136">
        <v>0</v>
      </c>
      <c r="G30" s="1136">
        <v>0</v>
      </c>
      <c r="H30" s="1145"/>
      <c r="I30" s="1145"/>
      <c r="J30" s="1145"/>
      <c r="K30" s="1145"/>
    </row>
    <row r="31" spans="1:11" ht="14.1" customHeight="1" x14ac:dyDescent="0.25">
      <c r="A31" s="1145"/>
      <c r="B31" s="1145"/>
      <c r="C31" s="1135" t="s">
        <v>1050</v>
      </c>
      <c r="D31" s="1136">
        <v>0</v>
      </c>
      <c r="E31" s="1136">
        <v>0</v>
      </c>
      <c r="F31" s="1136">
        <v>0</v>
      </c>
      <c r="G31" s="1136">
        <v>0</v>
      </c>
      <c r="H31" s="1145"/>
      <c r="I31" s="1145"/>
      <c r="J31" s="1145"/>
      <c r="K31" s="1145"/>
    </row>
    <row r="32" spans="1:11" ht="14.1" customHeight="1" x14ac:dyDescent="0.25">
      <c r="A32" s="1145"/>
      <c r="B32" s="1145"/>
      <c r="C32" s="1135" t="s">
        <v>1048</v>
      </c>
      <c r="D32" s="1136">
        <v>0</v>
      </c>
      <c r="E32" s="1136">
        <v>0</v>
      </c>
      <c r="F32" s="1136">
        <v>0</v>
      </c>
      <c r="G32" s="1136">
        <v>0</v>
      </c>
      <c r="H32" s="1145"/>
      <c r="I32" s="1145"/>
      <c r="J32" s="1145"/>
      <c r="K32" s="1145"/>
    </row>
    <row r="33" spans="1:11" ht="14.1" customHeight="1" x14ac:dyDescent="0.25">
      <c r="A33" s="1145"/>
      <c r="B33" s="1145"/>
      <c r="C33" s="1135" t="s">
        <v>1049</v>
      </c>
      <c r="D33" s="1136">
        <v>0</v>
      </c>
      <c r="E33" s="1136">
        <v>0</v>
      </c>
      <c r="F33" s="1136">
        <v>0</v>
      </c>
      <c r="G33" s="1136">
        <v>0</v>
      </c>
      <c r="H33" s="1145"/>
      <c r="I33" s="1145"/>
      <c r="J33" s="1145"/>
      <c r="K33" s="1145"/>
    </row>
    <row r="34" spans="1:11" ht="14.1" customHeight="1" x14ac:dyDescent="0.25">
      <c r="A34" s="1145"/>
      <c r="B34" s="1145"/>
      <c r="C34" s="1135" t="s">
        <v>1051</v>
      </c>
      <c r="D34" s="1136">
        <v>0</v>
      </c>
      <c r="E34" s="1136">
        <v>0</v>
      </c>
      <c r="F34" s="1136">
        <v>0</v>
      </c>
      <c r="G34" s="1136">
        <v>0</v>
      </c>
      <c r="H34" s="1145"/>
      <c r="I34" s="1145"/>
      <c r="J34" s="1145"/>
      <c r="K34" s="1145"/>
    </row>
    <row r="35" spans="1:11" ht="14.1" customHeight="1" x14ac:dyDescent="0.25">
      <c r="A35" s="1145"/>
      <c r="B35" s="1145"/>
      <c r="C35" s="1135" t="s">
        <v>1048</v>
      </c>
      <c r="D35" s="1136">
        <v>0</v>
      </c>
      <c r="E35" s="1136">
        <v>0</v>
      </c>
      <c r="F35" s="1136">
        <v>0</v>
      </c>
      <c r="G35" s="1136">
        <v>0</v>
      </c>
      <c r="H35" s="1145"/>
      <c r="I35" s="1145"/>
      <c r="J35" s="1145"/>
      <c r="K35" s="1145"/>
    </row>
    <row r="36" spans="1:11" ht="14.1" customHeight="1" x14ac:dyDescent="0.25">
      <c r="A36" s="1145"/>
      <c r="B36" s="1145"/>
      <c r="C36" s="1135" t="s">
        <v>1049</v>
      </c>
      <c r="D36" s="1136">
        <v>0</v>
      </c>
      <c r="E36" s="1136">
        <v>0</v>
      </c>
      <c r="F36" s="1136">
        <v>0</v>
      </c>
      <c r="G36" s="1136">
        <v>0</v>
      </c>
      <c r="H36" s="1145"/>
      <c r="I36" s="1145"/>
      <c r="J36" s="1145"/>
      <c r="K36" s="1145"/>
    </row>
    <row r="37" spans="1:11" ht="14.1" customHeight="1" x14ac:dyDescent="0.25">
      <c r="A37" s="1145"/>
      <c r="B37" s="1145"/>
      <c r="C37" s="1135" t="s">
        <v>1052</v>
      </c>
      <c r="D37" s="1136">
        <v>0</v>
      </c>
      <c r="E37" s="1136">
        <v>0</v>
      </c>
      <c r="F37" s="1136">
        <v>0</v>
      </c>
      <c r="G37" s="1136">
        <v>0</v>
      </c>
      <c r="H37" s="1145"/>
      <c r="I37" s="1145"/>
      <c r="J37" s="1145"/>
      <c r="K37" s="1145"/>
    </row>
    <row r="38" spans="1:11" ht="14.1" customHeight="1" x14ac:dyDescent="0.25">
      <c r="A38" s="1145"/>
      <c r="B38" s="1145"/>
      <c r="C38" s="1135" t="s">
        <v>1048</v>
      </c>
      <c r="D38" s="1136">
        <v>0</v>
      </c>
      <c r="E38" s="1136">
        <v>0</v>
      </c>
      <c r="F38" s="1136">
        <v>0</v>
      </c>
      <c r="G38" s="1136">
        <v>0</v>
      </c>
      <c r="H38" s="1145"/>
      <c r="I38" s="1145"/>
      <c r="J38" s="1145"/>
      <c r="K38" s="1145"/>
    </row>
    <row r="39" spans="1:11" ht="14.1" customHeight="1" x14ac:dyDescent="0.25">
      <c r="A39" s="1145"/>
      <c r="B39" s="1145"/>
      <c r="C39" s="1135" t="s">
        <v>1049</v>
      </c>
      <c r="D39" s="1136">
        <v>0</v>
      </c>
      <c r="E39" s="1136">
        <v>0</v>
      </c>
      <c r="F39" s="1136">
        <v>0</v>
      </c>
      <c r="G39" s="1136">
        <v>0</v>
      </c>
      <c r="H39" s="1145"/>
      <c r="I39" s="1145"/>
      <c r="J39" s="1145"/>
      <c r="K39" s="1145"/>
    </row>
    <row r="40" spans="1:11" ht="14.1" customHeight="1" x14ac:dyDescent="0.25">
      <c r="A40" s="1145"/>
      <c r="B40" s="1145"/>
      <c r="C40" s="1135" t="s">
        <v>1053</v>
      </c>
      <c r="D40" s="1136">
        <v>0</v>
      </c>
      <c r="E40" s="1136">
        <v>8000000</v>
      </c>
      <c r="F40" s="1136">
        <v>8000000</v>
      </c>
      <c r="G40" s="1136">
        <v>8000000</v>
      </c>
      <c r="H40" s="1145"/>
      <c r="I40" s="1145"/>
      <c r="J40" s="1145"/>
      <c r="K40" s="1145"/>
    </row>
    <row r="41" spans="1:11" ht="14.1" customHeight="1" x14ac:dyDescent="0.25">
      <c r="A41" s="1145"/>
      <c r="B41" s="1145"/>
      <c r="C41" s="1135" t="s">
        <v>1048</v>
      </c>
      <c r="D41" s="1136">
        <v>0</v>
      </c>
      <c r="E41" s="1136">
        <v>8000000</v>
      </c>
      <c r="F41" s="1136">
        <v>8000000</v>
      </c>
      <c r="G41" s="1136">
        <v>8000000</v>
      </c>
      <c r="H41" s="1145"/>
      <c r="I41" s="1145"/>
      <c r="J41" s="1145"/>
      <c r="K41" s="1145"/>
    </row>
    <row r="42" spans="1:11" ht="14.1" customHeight="1" x14ac:dyDescent="0.25">
      <c r="A42" s="1145"/>
      <c r="B42" s="1145"/>
      <c r="C42" s="1135" t="s">
        <v>1049</v>
      </c>
      <c r="D42" s="1136">
        <v>0</v>
      </c>
      <c r="E42" s="1136">
        <v>0</v>
      </c>
      <c r="F42" s="1136">
        <v>0</v>
      </c>
      <c r="G42" s="1136">
        <v>0</v>
      </c>
      <c r="H42" s="1145"/>
      <c r="I42" s="1145"/>
      <c r="J42" s="1145"/>
      <c r="K42" s="1145"/>
    </row>
    <row r="43" spans="1:11" ht="14.1" customHeight="1" x14ac:dyDescent="0.25">
      <c r="A43" s="1145"/>
      <c r="B43" s="1145"/>
      <c r="C43" s="1135" t="s">
        <v>1054</v>
      </c>
      <c r="D43" s="1136">
        <v>0</v>
      </c>
      <c r="E43" s="1136">
        <v>0</v>
      </c>
      <c r="F43" s="1136">
        <v>0</v>
      </c>
      <c r="G43" s="1136">
        <v>0</v>
      </c>
      <c r="H43" s="1145"/>
      <c r="I43" s="1145"/>
      <c r="J43" s="1145"/>
      <c r="K43" s="1145"/>
    </row>
    <row r="44" spans="1:11" ht="14.1" customHeight="1" x14ac:dyDescent="0.25">
      <c r="A44" s="1145"/>
      <c r="B44" s="1145"/>
      <c r="C44" s="1135" t="s">
        <v>1048</v>
      </c>
      <c r="D44" s="1136">
        <v>0</v>
      </c>
      <c r="E44" s="1136">
        <v>0</v>
      </c>
      <c r="F44" s="1136">
        <v>0</v>
      </c>
      <c r="G44" s="1136">
        <v>0</v>
      </c>
      <c r="H44" s="1145"/>
      <c r="I44" s="1145"/>
      <c r="J44" s="1145"/>
      <c r="K44" s="1145"/>
    </row>
    <row r="45" spans="1:11" ht="14.1" customHeight="1" x14ac:dyDescent="0.25">
      <c r="A45" s="1145"/>
      <c r="B45" s="1145"/>
      <c r="C45" s="1135" t="s">
        <v>1049</v>
      </c>
      <c r="D45" s="1136">
        <v>0</v>
      </c>
      <c r="E45" s="1136">
        <v>0</v>
      </c>
      <c r="F45" s="1136">
        <v>0</v>
      </c>
      <c r="G45" s="1136">
        <v>0</v>
      </c>
      <c r="H45" s="1145"/>
      <c r="I45" s="1145"/>
      <c r="J45" s="1145"/>
      <c r="K45" s="1145"/>
    </row>
    <row r="46" spans="1:11" ht="14.1" customHeight="1" x14ac:dyDescent="0.25">
      <c r="A46" s="1145"/>
      <c r="B46" s="1145"/>
      <c r="C46" s="1135" t="s">
        <v>1055</v>
      </c>
      <c r="D46" s="1136">
        <v>0</v>
      </c>
      <c r="E46" s="1136">
        <v>0</v>
      </c>
      <c r="F46" s="1136">
        <v>0</v>
      </c>
      <c r="G46" s="1136">
        <v>0</v>
      </c>
      <c r="H46" s="1145"/>
      <c r="I46" s="1145"/>
      <c r="J46" s="1145"/>
      <c r="K46" s="1145"/>
    </row>
    <row r="47" spans="1:11" ht="14.1" customHeight="1" x14ac:dyDescent="0.25">
      <c r="A47" s="1145"/>
      <c r="B47" s="1145"/>
      <c r="C47" s="1135" t="s">
        <v>1048</v>
      </c>
      <c r="D47" s="1136">
        <v>0</v>
      </c>
      <c r="E47" s="1136">
        <v>0</v>
      </c>
      <c r="F47" s="1136">
        <v>0</v>
      </c>
      <c r="G47" s="1136">
        <v>0</v>
      </c>
      <c r="H47" s="1145"/>
      <c r="I47" s="1145"/>
      <c r="J47" s="1145"/>
      <c r="K47" s="1145"/>
    </row>
    <row r="48" spans="1:11" ht="14.1" customHeight="1" x14ac:dyDescent="0.25">
      <c r="A48" s="1145"/>
      <c r="B48" s="1145"/>
      <c r="C48" s="1135" t="s">
        <v>1049</v>
      </c>
      <c r="D48" s="1136">
        <v>0</v>
      </c>
      <c r="E48" s="1136">
        <v>0</v>
      </c>
      <c r="F48" s="1136">
        <v>0</v>
      </c>
      <c r="G48" s="1136">
        <v>0</v>
      </c>
      <c r="H48" s="1145"/>
      <c r="I48" s="1145"/>
      <c r="J48" s="1145"/>
      <c r="K48" s="1145"/>
    </row>
    <row r="49" spans="1:11" ht="14.1" customHeight="1" x14ac:dyDescent="0.25">
      <c r="A49" s="1145"/>
      <c r="B49" s="1145"/>
      <c r="C49" s="1135" t="s">
        <v>1056</v>
      </c>
      <c r="D49" s="1136">
        <v>0</v>
      </c>
      <c r="E49" s="1136">
        <v>0</v>
      </c>
      <c r="F49" s="1136">
        <v>0</v>
      </c>
      <c r="G49" s="1136">
        <v>0</v>
      </c>
      <c r="H49" s="1145"/>
      <c r="I49" s="1145"/>
      <c r="J49" s="1145"/>
      <c r="K49" s="1145"/>
    </row>
    <row r="50" spans="1:11" ht="14.1" customHeight="1" x14ac:dyDescent="0.25">
      <c r="A50" s="1145"/>
      <c r="B50" s="1145"/>
      <c r="C50" s="1135" t="s">
        <v>1048</v>
      </c>
      <c r="D50" s="1136">
        <v>0</v>
      </c>
      <c r="E50" s="1136">
        <v>0</v>
      </c>
      <c r="F50" s="1136">
        <v>0</v>
      </c>
      <c r="G50" s="1136">
        <v>0</v>
      </c>
      <c r="H50" s="1145"/>
      <c r="I50" s="1145"/>
      <c r="J50" s="1145"/>
      <c r="K50" s="1145"/>
    </row>
    <row r="51" spans="1:11" ht="14.1" customHeight="1" x14ac:dyDescent="0.25">
      <c r="A51" s="1145"/>
      <c r="B51" s="1145"/>
      <c r="C51" s="1135" t="s">
        <v>1057</v>
      </c>
      <c r="D51" s="1136">
        <v>0</v>
      </c>
      <c r="E51" s="1136">
        <v>0</v>
      </c>
      <c r="F51" s="1136">
        <v>0</v>
      </c>
      <c r="G51" s="1136">
        <v>0</v>
      </c>
      <c r="H51" s="1145"/>
      <c r="I51" s="1145"/>
      <c r="J51" s="1145"/>
      <c r="K51" s="1145"/>
    </row>
    <row r="52" spans="1:11" ht="14.1" customHeight="1" x14ac:dyDescent="0.25">
      <c r="A52" s="1145"/>
      <c r="B52" s="1145"/>
      <c r="C52" s="1135" t="s">
        <v>1058</v>
      </c>
      <c r="D52" s="1136">
        <v>0</v>
      </c>
      <c r="E52" s="1136">
        <v>0</v>
      </c>
      <c r="F52" s="1136">
        <v>0</v>
      </c>
      <c r="G52" s="1136">
        <v>0</v>
      </c>
      <c r="H52" s="1145"/>
      <c r="I52" s="1145"/>
      <c r="J52" s="1145"/>
      <c r="K52" s="1145"/>
    </row>
    <row r="53" spans="1:11" ht="14.1" customHeight="1" x14ac:dyDescent="0.25">
      <c r="A53" s="1145"/>
      <c r="B53" s="1145"/>
      <c r="C53" s="1135" t="s">
        <v>1059</v>
      </c>
      <c r="D53" s="1136">
        <v>0</v>
      </c>
      <c r="E53" s="1136">
        <v>0</v>
      </c>
      <c r="F53" s="1136">
        <v>0</v>
      </c>
      <c r="G53" s="1136">
        <v>0</v>
      </c>
      <c r="H53" s="1145"/>
      <c r="I53" s="1145"/>
      <c r="J53" s="1145"/>
      <c r="K53" s="1145"/>
    </row>
    <row r="54" spans="1:11" ht="14.1" customHeight="1" x14ac:dyDescent="0.25">
      <c r="A54" s="1145"/>
      <c r="B54" s="1145"/>
      <c r="C54" s="1135" t="s">
        <v>1060</v>
      </c>
      <c r="D54" s="1136">
        <v>0</v>
      </c>
      <c r="E54" s="1136">
        <v>0</v>
      </c>
      <c r="F54" s="1136">
        <v>0</v>
      </c>
      <c r="G54" s="1136">
        <v>0</v>
      </c>
      <c r="H54" s="1145"/>
      <c r="I54" s="1145"/>
      <c r="J54" s="1145"/>
      <c r="K54" s="1145"/>
    </row>
    <row r="55" spans="1:11" ht="14.1" customHeight="1" x14ac:dyDescent="0.25">
      <c r="A55" s="1145"/>
      <c r="B55" s="1145"/>
      <c r="C55" s="1135" t="s">
        <v>1061</v>
      </c>
      <c r="D55" s="1136">
        <v>0</v>
      </c>
      <c r="E55" s="1136">
        <v>0</v>
      </c>
      <c r="F55" s="1136">
        <v>0</v>
      </c>
      <c r="G55" s="1136">
        <v>0</v>
      </c>
      <c r="H55" s="1145"/>
      <c r="I55" s="1145"/>
      <c r="J55" s="1145"/>
      <c r="K55" s="1145"/>
    </row>
    <row r="56" spans="1:11" ht="14.1" customHeight="1" x14ac:dyDescent="0.25">
      <c r="A56" s="1145"/>
      <c r="B56" s="1145"/>
      <c r="C56" s="1135" t="s">
        <v>1048</v>
      </c>
      <c r="D56" s="1136">
        <v>0</v>
      </c>
      <c r="E56" s="1136">
        <v>0</v>
      </c>
      <c r="F56" s="1136">
        <v>0</v>
      </c>
      <c r="G56" s="1136">
        <v>0</v>
      </c>
      <c r="H56" s="1145"/>
      <c r="I56" s="1145"/>
      <c r="J56" s="1145"/>
      <c r="K56" s="1145"/>
    </row>
    <row r="57" spans="1:11" ht="14.1" customHeight="1" x14ac:dyDescent="0.25">
      <c r="A57" s="1145"/>
      <c r="B57" s="1145"/>
      <c r="C57" s="1135" t="s">
        <v>1057</v>
      </c>
      <c r="D57" s="1136">
        <v>0</v>
      </c>
      <c r="E57" s="1136">
        <v>0</v>
      </c>
      <c r="F57" s="1136">
        <v>0</v>
      </c>
      <c r="G57" s="1136">
        <v>0</v>
      </c>
      <c r="H57" s="1145"/>
      <c r="I57" s="1145"/>
      <c r="J57" s="1145"/>
      <c r="K57" s="1145"/>
    </row>
    <row r="58" spans="1:11" ht="14.1" customHeight="1" x14ac:dyDescent="0.25">
      <c r="A58" s="1145"/>
      <c r="B58" s="1145"/>
      <c r="C58" s="1135" t="s">
        <v>1058</v>
      </c>
      <c r="D58" s="1136">
        <v>0</v>
      </c>
      <c r="E58" s="1136">
        <v>0</v>
      </c>
      <c r="F58" s="1136">
        <v>0</v>
      </c>
      <c r="G58" s="1136">
        <v>0</v>
      </c>
      <c r="H58" s="1145"/>
      <c r="I58" s="1145"/>
      <c r="J58" s="1145"/>
      <c r="K58" s="1145"/>
    </row>
    <row r="59" spans="1:11" ht="14.1" customHeight="1" x14ac:dyDescent="0.25">
      <c r="A59" s="1145"/>
      <c r="B59" s="1145"/>
      <c r="C59" s="1135" t="s">
        <v>1059</v>
      </c>
      <c r="D59" s="1136">
        <v>0</v>
      </c>
      <c r="E59" s="1136">
        <v>0</v>
      </c>
      <c r="F59" s="1136">
        <v>0</v>
      </c>
      <c r="G59" s="1136">
        <v>0</v>
      </c>
      <c r="H59" s="1145"/>
      <c r="I59" s="1145"/>
      <c r="J59" s="1145"/>
      <c r="K59" s="1145"/>
    </row>
    <row r="60" spans="1:11" ht="14.1" customHeight="1" x14ac:dyDescent="0.25">
      <c r="A60" s="1145"/>
      <c r="B60" s="1145"/>
      <c r="C60" s="1135" t="s">
        <v>1060</v>
      </c>
      <c r="D60" s="1136">
        <v>0</v>
      </c>
      <c r="E60" s="1136">
        <v>0</v>
      </c>
      <c r="F60" s="1136">
        <v>0</v>
      </c>
      <c r="G60" s="1136">
        <v>0</v>
      </c>
      <c r="H60" s="1145"/>
      <c r="I60" s="1145"/>
      <c r="J60" s="1145"/>
      <c r="K60" s="1145"/>
    </row>
    <row r="61" spans="1:11" ht="14.1" customHeight="1" x14ac:dyDescent="0.25">
      <c r="A61" s="1145"/>
      <c r="B61" s="1145"/>
      <c r="C61" s="1135" t="s">
        <v>1062</v>
      </c>
      <c r="D61" s="1136">
        <v>0</v>
      </c>
      <c r="E61" s="1136">
        <v>0</v>
      </c>
      <c r="F61" s="1136">
        <v>0</v>
      </c>
      <c r="G61" s="1136">
        <v>0</v>
      </c>
      <c r="H61" s="1145"/>
      <c r="I61" s="1145"/>
      <c r="J61" s="1145"/>
      <c r="K61" s="1145"/>
    </row>
    <row r="62" spans="1:11" ht="14.1" customHeight="1" x14ac:dyDescent="0.25">
      <c r="A62" s="1145"/>
      <c r="B62" s="1145"/>
      <c r="C62" s="1135" t="s">
        <v>1048</v>
      </c>
      <c r="D62" s="1136">
        <v>0</v>
      </c>
      <c r="E62" s="1136">
        <v>0</v>
      </c>
      <c r="F62" s="1136">
        <v>0</v>
      </c>
      <c r="G62" s="1136">
        <v>0</v>
      </c>
      <c r="H62" s="1145"/>
      <c r="I62" s="1145"/>
      <c r="J62" s="1145"/>
      <c r="K62" s="1145"/>
    </row>
    <row r="63" spans="1:11" ht="14.1" customHeight="1" x14ac:dyDescent="0.25">
      <c r="A63" s="1145"/>
      <c r="B63" s="1145"/>
      <c r="C63" s="1135" t="s">
        <v>1057</v>
      </c>
      <c r="D63" s="1136">
        <v>0</v>
      </c>
      <c r="E63" s="1136">
        <v>0</v>
      </c>
      <c r="F63" s="1136">
        <v>0</v>
      </c>
      <c r="G63" s="1136">
        <v>0</v>
      </c>
      <c r="H63" s="1145"/>
      <c r="I63" s="1145"/>
      <c r="J63" s="1145"/>
      <c r="K63" s="1145"/>
    </row>
    <row r="64" spans="1:11" ht="14.1" customHeight="1" x14ac:dyDescent="0.25">
      <c r="A64" s="1145"/>
      <c r="B64" s="1145"/>
      <c r="C64" s="1135" t="s">
        <v>1058</v>
      </c>
      <c r="D64" s="1136">
        <v>0</v>
      </c>
      <c r="E64" s="1136">
        <v>0</v>
      </c>
      <c r="F64" s="1136">
        <v>0</v>
      </c>
      <c r="G64" s="1136">
        <v>0</v>
      </c>
      <c r="H64" s="1145"/>
      <c r="I64" s="1145"/>
      <c r="J64" s="1145"/>
      <c r="K64" s="1145"/>
    </row>
    <row r="65" spans="1:11" ht="14.1" customHeight="1" x14ac:dyDescent="0.25">
      <c r="A65" s="1145"/>
      <c r="B65" s="1145"/>
      <c r="C65" s="1135" t="s">
        <v>1059</v>
      </c>
      <c r="D65" s="1136">
        <v>0</v>
      </c>
      <c r="E65" s="1136">
        <v>0</v>
      </c>
      <c r="F65" s="1136">
        <v>0</v>
      </c>
      <c r="G65" s="1136">
        <v>0</v>
      </c>
      <c r="H65" s="1145"/>
      <c r="I65" s="1145"/>
      <c r="J65" s="1145"/>
      <c r="K65" s="1145"/>
    </row>
    <row r="66" spans="1:11" ht="14.1" customHeight="1" x14ac:dyDescent="0.25">
      <c r="A66" s="1145"/>
      <c r="B66" s="1145"/>
      <c r="C66" s="1135" t="s">
        <v>1060</v>
      </c>
      <c r="D66" s="1136">
        <v>0</v>
      </c>
      <c r="E66" s="1136">
        <v>0</v>
      </c>
      <c r="F66" s="1136">
        <v>0</v>
      </c>
      <c r="G66" s="1136">
        <v>0</v>
      </c>
      <c r="H66" s="1145"/>
      <c r="I66" s="1145"/>
      <c r="J66" s="1145"/>
      <c r="K66" s="1145"/>
    </row>
    <row r="67" spans="1:11" ht="14.1" customHeight="1" x14ac:dyDescent="0.25">
      <c r="A67" s="1145"/>
      <c r="B67" s="1145"/>
      <c r="C67" s="1135" t="s">
        <v>1063</v>
      </c>
      <c r="D67" s="1136">
        <v>0</v>
      </c>
      <c r="E67" s="1136">
        <v>0</v>
      </c>
      <c r="F67" s="1136">
        <v>0</v>
      </c>
      <c r="G67" s="1136">
        <v>0</v>
      </c>
      <c r="H67" s="1145"/>
      <c r="I67" s="1145"/>
      <c r="J67" s="1145"/>
      <c r="K67" s="1145"/>
    </row>
    <row r="68" spans="1:11" ht="14.1" customHeight="1" x14ac:dyDescent="0.25">
      <c r="A68" s="1145"/>
      <c r="B68" s="1145"/>
      <c r="C68" s="1135" t="s">
        <v>1064</v>
      </c>
      <c r="D68" s="1136">
        <v>0</v>
      </c>
      <c r="E68" s="1136">
        <v>0</v>
      </c>
      <c r="F68" s="1136">
        <v>0</v>
      </c>
      <c r="G68" s="1136">
        <v>0</v>
      </c>
      <c r="H68" s="1145"/>
      <c r="I68" s="1145"/>
      <c r="J68" s="1145"/>
      <c r="K68" s="1145"/>
    </row>
    <row r="69" spans="1:11" ht="14.1" customHeight="1" x14ac:dyDescent="0.25">
      <c r="A69" s="1145"/>
      <c r="B69" s="1145"/>
      <c r="C69" s="1137" t="s">
        <v>572</v>
      </c>
      <c r="D69" s="1136">
        <v>0</v>
      </c>
      <c r="E69" s="1136">
        <v>8000000</v>
      </c>
      <c r="F69" s="1136">
        <v>8000000</v>
      </c>
      <c r="G69" s="1136">
        <v>8000000</v>
      </c>
      <c r="H69" s="1145"/>
      <c r="I69" s="1145"/>
      <c r="J69" s="1145"/>
      <c r="K69" s="1145"/>
    </row>
    <row r="70" spans="1:11" ht="15" customHeight="1" x14ac:dyDescent="0.25">
      <c r="A70" s="1145"/>
      <c r="B70" s="1145"/>
      <c r="C70" s="1138" t="s">
        <v>1038</v>
      </c>
      <c r="D70" s="1139" t="s">
        <v>1038</v>
      </c>
      <c r="E70" s="1139" t="s">
        <v>1038</v>
      </c>
      <c r="F70" s="1139" t="s">
        <v>1038</v>
      </c>
      <c r="G70" s="1139" t="s">
        <v>1038</v>
      </c>
      <c r="H70" s="1145"/>
      <c r="I70" s="1145"/>
      <c r="J70" s="1145"/>
      <c r="K70" s="1145"/>
    </row>
    <row r="71" spans="1:11" ht="15" customHeight="1" x14ac:dyDescent="0.25">
      <c r="A71" s="1145"/>
      <c r="B71" s="1145"/>
      <c r="C71" s="1122" t="s">
        <v>1154</v>
      </c>
      <c r="D71" s="1140">
        <v>0</v>
      </c>
      <c r="E71" s="1140">
        <v>8000000</v>
      </c>
      <c r="F71" s="1140">
        <v>8000000</v>
      </c>
      <c r="G71" s="1140">
        <v>8000000</v>
      </c>
      <c r="H71" s="1145"/>
      <c r="I71" s="1145"/>
      <c r="J71" s="1145"/>
      <c r="K71" s="1145"/>
    </row>
    <row r="72" spans="1:11" ht="15" customHeight="1" x14ac:dyDescent="0.25">
      <c r="A72" s="1145"/>
      <c r="B72" s="1145"/>
      <c r="C72" s="1123" t="s">
        <v>1047</v>
      </c>
      <c r="D72" s="1141">
        <v>0</v>
      </c>
      <c r="E72" s="1141">
        <v>0</v>
      </c>
      <c r="F72" s="1141">
        <v>0</v>
      </c>
      <c r="G72" s="1141">
        <v>0</v>
      </c>
      <c r="H72" s="1145"/>
      <c r="I72" s="1145"/>
      <c r="J72" s="1145"/>
      <c r="K72" s="1145"/>
    </row>
    <row r="73" spans="1:11" ht="15" customHeight="1" x14ac:dyDescent="0.25">
      <c r="A73" s="1145"/>
      <c r="B73" s="1145"/>
      <c r="C73" s="1123" t="s">
        <v>1048</v>
      </c>
      <c r="D73" s="1141">
        <v>0</v>
      </c>
      <c r="E73" s="1141">
        <v>0</v>
      </c>
      <c r="F73" s="1141">
        <v>0</v>
      </c>
      <c r="G73" s="1141">
        <v>0</v>
      </c>
      <c r="H73" s="1145"/>
      <c r="I73" s="1145"/>
      <c r="J73" s="1145"/>
      <c r="K73" s="1145"/>
    </row>
    <row r="74" spans="1:11" ht="15" customHeight="1" x14ac:dyDescent="0.25">
      <c r="A74" s="1145"/>
      <c r="B74" s="1145"/>
      <c r="C74" s="1123" t="s">
        <v>1049</v>
      </c>
      <c r="D74" s="1141">
        <v>0</v>
      </c>
      <c r="E74" s="1141">
        <v>0</v>
      </c>
      <c r="F74" s="1141">
        <v>0</v>
      </c>
      <c r="G74" s="1141">
        <v>0</v>
      </c>
      <c r="H74" s="1145"/>
      <c r="I74" s="1145"/>
      <c r="J74" s="1145"/>
      <c r="K74" s="1145"/>
    </row>
    <row r="75" spans="1:11" ht="15" customHeight="1" x14ac:dyDescent="0.25">
      <c r="A75" s="1145"/>
      <c r="B75" s="1145"/>
      <c r="C75" s="1123" t="s">
        <v>1050</v>
      </c>
      <c r="D75" s="1141">
        <v>0</v>
      </c>
      <c r="E75" s="1141">
        <v>0</v>
      </c>
      <c r="F75" s="1141">
        <v>0</v>
      </c>
      <c r="G75" s="1141">
        <v>0</v>
      </c>
      <c r="H75" s="1145"/>
      <c r="I75" s="1145"/>
      <c r="J75" s="1145"/>
      <c r="K75" s="1145"/>
    </row>
    <row r="76" spans="1:11" ht="15" customHeight="1" x14ac:dyDescent="0.25">
      <c r="A76" s="1145"/>
      <c r="B76" s="1145"/>
      <c r="C76" s="1123" t="s">
        <v>1048</v>
      </c>
      <c r="D76" s="1141">
        <v>0</v>
      </c>
      <c r="E76" s="1141">
        <v>0</v>
      </c>
      <c r="F76" s="1141">
        <v>0</v>
      </c>
      <c r="G76" s="1141">
        <v>0</v>
      </c>
      <c r="H76" s="1145"/>
      <c r="I76" s="1145"/>
      <c r="J76" s="1145"/>
      <c r="K76" s="1145"/>
    </row>
    <row r="77" spans="1:11" ht="15" customHeight="1" x14ac:dyDescent="0.25">
      <c r="A77" s="1145"/>
      <c r="B77" s="1145"/>
      <c r="C77" s="1123" t="s">
        <v>1049</v>
      </c>
      <c r="D77" s="1141">
        <v>0</v>
      </c>
      <c r="E77" s="1141">
        <v>0</v>
      </c>
      <c r="F77" s="1141">
        <v>0</v>
      </c>
      <c r="G77" s="1141">
        <v>0</v>
      </c>
      <c r="H77" s="1145"/>
      <c r="I77" s="1145"/>
      <c r="J77" s="1145"/>
      <c r="K77" s="1145"/>
    </row>
    <row r="78" spans="1:11" ht="15" customHeight="1" x14ac:dyDescent="0.25">
      <c r="A78" s="1145"/>
      <c r="B78" s="1145"/>
      <c r="C78" s="1123" t="s">
        <v>1051</v>
      </c>
      <c r="D78" s="1141">
        <v>0</v>
      </c>
      <c r="E78" s="1141">
        <v>0</v>
      </c>
      <c r="F78" s="1141">
        <v>0</v>
      </c>
      <c r="G78" s="1141">
        <v>0</v>
      </c>
      <c r="H78" s="1145"/>
      <c r="I78" s="1145"/>
      <c r="J78" s="1145"/>
      <c r="K78" s="1145"/>
    </row>
    <row r="79" spans="1:11" ht="15" customHeight="1" x14ac:dyDescent="0.25">
      <c r="A79" s="1145"/>
      <c r="B79" s="1145"/>
      <c r="C79" s="1123" t="s">
        <v>1048</v>
      </c>
      <c r="D79" s="1141">
        <v>0</v>
      </c>
      <c r="E79" s="1141">
        <v>0</v>
      </c>
      <c r="F79" s="1141">
        <v>0</v>
      </c>
      <c r="G79" s="1141">
        <v>0</v>
      </c>
      <c r="H79" s="1145"/>
      <c r="I79" s="1145"/>
      <c r="J79" s="1145"/>
      <c r="K79" s="1145"/>
    </row>
    <row r="80" spans="1:11" ht="15" customHeight="1" x14ac:dyDescent="0.25">
      <c r="A80" s="1145"/>
      <c r="B80" s="1145"/>
      <c r="C80" s="1123" t="s">
        <v>1049</v>
      </c>
      <c r="D80" s="1141">
        <v>0</v>
      </c>
      <c r="E80" s="1141">
        <v>0</v>
      </c>
      <c r="F80" s="1141">
        <v>0</v>
      </c>
      <c r="G80" s="1141">
        <v>0</v>
      </c>
      <c r="H80" s="1145"/>
      <c r="I80" s="1145"/>
      <c r="J80" s="1145"/>
      <c r="K80" s="1145"/>
    </row>
    <row r="81" spans="1:11" ht="15" customHeight="1" x14ac:dyDescent="0.25">
      <c r="A81" s="1145"/>
      <c r="B81" s="1145"/>
      <c r="C81" s="1123" t="s">
        <v>1052</v>
      </c>
      <c r="D81" s="1141">
        <v>0</v>
      </c>
      <c r="E81" s="1141">
        <v>0</v>
      </c>
      <c r="F81" s="1141">
        <v>0</v>
      </c>
      <c r="G81" s="1141">
        <v>0</v>
      </c>
      <c r="H81" s="1145"/>
      <c r="I81" s="1145"/>
      <c r="J81" s="1145"/>
      <c r="K81" s="1145"/>
    </row>
    <row r="82" spans="1:11" ht="15" customHeight="1" x14ac:dyDescent="0.25">
      <c r="A82" s="1145"/>
      <c r="B82" s="1145"/>
      <c r="C82" s="1123" t="s">
        <v>1048</v>
      </c>
      <c r="D82" s="1141">
        <v>0</v>
      </c>
      <c r="E82" s="1141">
        <v>0</v>
      </c>
      <c r="F82" s="1141">
        <v>0</v>
      </c>
      <c r="G82" s="1141">
        <v>0</v>
      </c>
      <c r="H82" s="1145"/>
      <c r="I82" s="1145"/>
      <c r="J82" s="1145"/>
      <c r="K82" s="1145"/>
    </row>
    <row r="83" spans="1:11" ht="15" customHeight="1" x14ac:dyDescent="0.25">
      <c r="A83" s="1145"/>
      <c r="B83" s="1145"/>
      <c r="C83" s="1123" t="s">
        <v>1049</v>
      </c>
      <c r="D83" s="1141">
        <v>0</v>
      </c>
      <c r="E83" s="1141">
        <v>0</v>
      </c>
      <c r="F83" s="1141">
        <v>0</v>
      </c>
      <c r="G83" s="1141">
        <v>0</v>
      </c>
      <c r="H83" s="1145"/>
      <c r="I83" s="1145"/>
      <c r="J83" s="1145"/>
      <c r="K83" s="1145"/>
    </row>
    <row r="84" spans="1:11" ht="20.100000000000001" customHeight="1" x14ac:dyDescent="0.25">
      <c r="A84" s="1145"/>
      <c r="B84" s="1145"/>
      <c r="C84" s="1123" t="s">
        <v>1155</v>
      </c>
      <c r="D84" s="1142">
        <v>0</v>
      </c>
      <c r="E84" s="1142">
        <v>8000000</v>
      </c>
      <c r="F84" s="1142">
        <v>8000000</v>
      </c>
      <c r="G84" s="1142">
        <v>8000000</v>
      </c>
      <c r="H84" s="1145"/>
      <c r="I84" s="1145"/>
      <c r="J84" s="1145"/>
      <c r="K84" s="1145"/>
    </row>
    <row r="85" spans="1:11" ht="15" customHeight="1" x14ac:dyDescent="0.25">
      <c r="A85" s="1145"/>
      <c r="B85" s="1145"/>
      <c r="C85" s="1123" t="s">
        <v>1048</v>
      </c>
      <c r="D85" s="1141">
        <v>0</v>
      </c>
      <c r="E85" s="1141">
        <v>8000000</v>
      </c>
      <c r="F85" s="1141">
        <v>8000000</v>
      </c>
      <c r="G85" s="1141">
        <v>8000000</v>
      </c>
      <c r="H85" s="1145"/>
      <c r="I85" s="1145"/>
      <c r="J85" s="1145"/>
      <c r="K85" s="1145"/>
    </row>
    <row r="86" spans="1:11" ht="15" customHeight="1" x14ac:dyDescent="0.25">
      <c r="A86" s="1145"/>
      <c r="B86" s="1145"/>
      <c r="C86" s="1123" t="s">
        <v>1049</v>
      </c>
      <c r="D86" s="1141">
        <v>0</v>
      </c>
      <c r="E86" s="1141">
        <v>0</v>
      </c>
      <c r="F86" s="1141">
        <v>0</v>
      </c>
      <c r="G86" s="1141">
        <v>0</v>
      </c>
      <c r="H86" s="1145"/>
      <c r="I86" s="1145"/>
      <c r="J86" s="1145"/>
      <c r="K86" s="1145"/>
    </row>
    <row r="87" spans="1:11" ht="15" customHeight="1" x14ac:dyDescent="0.25">
      <c r="A87" s="1145"/>
      <c r="B87" s="1145"/>
      <c r="C87" s="1123" t="s">
        <v>1054</v>
      </c>
      <c r="D87" s="1141">
        <v>0</v>
      </c>
      <c r="E87" s="1141">
        <v>0</v>
      </c>
      <c r="F87" s="1141">
        <v>0</v>
      </c>
      <c r="G87" s="1141">
        <v>0</v>
      </c>
      <c r="H87" s="1145"/>
      <c r="I87" s="1145"/>
      <c r="J87" s="1145"/>
      <c r="K87" s="1145"/>
    </row>
    <row r="88" spans="1:11" ht="15" customHeight="1" x14ac:dyDescent="0.25">
      <c r="A88" s="1145"/>
      <c r="B88" s="1145"/>
      <c r="C88" s="1123" t="s">
        <v>1048</v>
      </c>
      <c r="D88" s="1141">
        <v>0</v>
      </c>
      <c r="E88" s="1141">
        <v>0</v>
      </c>
      <c r="F88" s="1141">
        <v>0</v>
      </c>
      <c r="G88" s="1141">
        <v>0</v>
      </c>
      <c r="H88" s="1145"/>
      <c r="I88" s="1145"/>
      <c r="J88" s="1145"/>
      <c r="K88" s="1145"/>
    </row>
    <row r="89" spans="1:11" ht="15" customHeight="1" x14ac:dyDescent="0.25">
      <c r="A89" s="1145"/>
      <c r="B89" s="1145"/>
      <c r="C89" s="1123" t="s">
        <v>1049</v>
      </c>
      <c r="D89" s="1141">
        <v>0</v>
      </c>
      <c r="E89" s="1141">
        <v>0</v>
      </c>
      <c r="F89" s="1141">
        <v>0</v>
      </c>
      <c r="G89" s="1141">
        <v>0</v>
      </c>
      <c r="H89" s="1145"/>
      <c r="I89" s="1145"/>
      <c r="J89" s="1145"/>
      <c r="K89" s="1145"/>
    </row>
    <row r="90" spans="1:11" ht="15" customHeight="1" x14ac:dyDescent="0.25">
      <c r="A90" s="1145"/>
      <c r="B90" s="1145"/>
      <c r="C90" s="1123" t="s">
        <v>1055</v>
      </c>
      <c r="D90" s="1141">
        <v>0</v>
      </c>
      <c r="E90" s="1141">
        <v>0</v>
      </c>
      <c r="F90" s="1141">
        <v>0</v>
      </c>
      <c r="G90" s="1141">
        <v>0</v>
      </c>
      <c r="H90" s="1145"/>
      <c r="I90" s="1145"/>
      <c r="J90" s="1145"/>
      <c r="K90" s="1145"/>
    </row>
    <row r="91" spans="1:11" ht="15" customHeight="1" x14ac:dyDescent="0.25">
      <c r="A91" s="1145"/>
      <c r="B91" s="1145"/>
      <c r="C91" s="1123" t="s">
        <v>1048</v>
      </c>
      <c r="D91" s="1141">
        <v>0</v>
      </c>
      <c r="E91" s="1141">
        <v>0</v>
      </c>
      <c r="F91" s="1141">
        <v>0</v>
      </c>
      <c r="G91" s="1141">
        <v>0</v>
      </c>
      <c r="H91" s="1145"/>
      <c r="I91" s="1145"/>
      <c r="J91" s="1145"/>
      <c r="K91" s="1145"/>
    </row>
    <row r="92" spans="1:11" ht="15" customHeight="1" x14ac:dyDescent="0.25">
      <c r="A92" s="1145"/>
      <c r="B92" s="1145"/>
      <c r="C92" s="1123" t="s">
        <v>1049</v>
      </c>
      <c r="D92" s="1141">
        <v>0</v>
      </c>
      <c r="E92" s="1141">
        <v>0</v>
      </c>
      <c r="F92" s="1141">
        <v>0</v>
      </c>
      <c r="G92" s="1141">
        <v>0</v>
      </c>
      <c r="H92" s="1145"/>
      <c r="I92" s="1145"/>
      <c r="J92" s="1145"/>
      <c r="K92" s="1145"/>
    </row>
    <row r="93" spans="1:11" ht="15" customHeight="1" x14ac:dyDescent="0.25">
      <c r="A93" s="1145"/>
      <c r="B93" s="1145"/>
      <c r="C93" s="1123" t="s">
        <v>1056</v>
      </c>
      <c r="D93" s="1141">
        <v>0</v>
      </c>
      <c r="E93" s="1141">
        <v>0</v>
      </c>
      <c r="F93" s="1141">
        <v>0</v>
      </c>
      <c r="G93" s="1141">
        <v>0</v>
      </c>
      <c r="H93" s="1145"/>
      <c r="I93" s="1145"/>
      <c r="J93" s="1145"/>
      <c r="K93" s="1145"/>
    </row>
    <row r="94" spans="1:11" ht="15" customHeight="1" x14ac:dyDescent="0.25">
      <c r="A94" s="1145"/>
      <c r="B94" s="1145"/>
      <c r="C94" s="1123" t="s">
        <v>1048</v>
      </c>
      <c r="D94" s="1141">
        <v>0</v>
      </c>
      <c r="E94" s="1141">
        <v>0</v>
      </c>
      <c r="F94" s="1141">
        <v>0</v>
      </c>
      <c r="G94" s="1141">
        <v>0</v>
      </c>
      <c r="H94" s="1145"/>
      <c r="I94" s="1145"/>
      <c r="J94" s="1145"/>
      <c r="K94" s="1145"/>
    </row>
    <row r="95" spans="1:11" ht="15" customHeight="1" x14ac:dyDescent="0.25">
      <c r="A95" s="1145"/>
      <c r="B95" s="1145"/>
      <c r="C95" s="1123" t="s">
        <v>1057</v>
      </c>
      <c r="D95" s="1141">
        <v>0</v>
      </c>
      <c r="E95" s="1141">
        <v>0</v>
      </c>
      <c r="F95" s="1141">
        <v>0</v>
      </c>
      <c r="G95" s="1141">
        <v>0</v>
      </c>
      <c r="H95" s="1145"/>
      <c r="I95" s="1145"/>
      <c r="J95" s="1145"/>
      <c r="K95" s="1145"/>
    </row>
    <row r="96" spans="1:11" ht="15" customHeight="1" x14ac:dyDescent="0.25">
      <c r="A96" s="1145"/>
      <c r="B96" s="1145"/>
      <c r="C96" s="1123" t="s">
        <v>1058</v>
      </c>
      <c r="D96" s="1141">
        <v>0</v>
      </c>
      <c r="E96" s="1141">
        <v>0</v>
      </c>
      <c r="F96" s="1141">
        <v>0</v>
      </c>
      <c r="G96" s="1141">
        <v>0</v>
      </c>
      <c r="H96" s="1145"/>
      <c r="I96" s="1145"/>
      <c r="J96" s="1145"/>
      <c r="K96" s="1145"/>
    </row>
    <row r="97" spans="1:11" ht="15" customHeight="1" x14ac:dyDescent="0.25">
      <c r="A97" s="1145"/>
      <c r="B97" s="1145"/>
      <c r="C97" s="1123" t="s">
        <v>1059</v>
      </c>
      <c r="D97" s="1141">
        <v>0</v>
      </c>
      <c r="E97" s="1141">
        <v>0</v>
      </c>
      <c r="F97" s="1141">
        <v>0</v>
      </c>
      <c r="G97" s="1141">
        <v>0</v>
      </c>
      <c r="H97" s="1145"/>
      <c r="I97" s="1145"/>
      <c r="J97" s="1145"/>
      <c r="K97" s="1145"/>
    </row>
    <row r="98" spans="1:11" ht="15" customHeight="1" x14ac:dyDescent="0.25">
      <c r="A98" s="1145"/>
      <c r="B98" s="1145"/>
      <c r="C98" s="1123" t="s">
        <v>1060</v>
      </c>
      <c r="D98" s="1141">
        <v>0</v>
      </c>
      <c r="E98" s="1141">
        <v>0</v>
      </c>
      <c r="F98" s="1141">
        <v>0</v>
      </c>
      <c r="G98" s="1141">
        <v>0</v>
      </c>
      <c r="H98" s="1145"/>
      <c r="I98" s="1145"/>
      <c r="J98" s="1145"/>
      <c r="K98" s="1145"/>
    </row>
    <row r="99" spans="1:11" ht="15" customHeight="1" x14ac:dyDescent="0.25">
      <c r="A99" s="1145"/>
      <c r="B99" s="1145"/>
      <c r="C99" s="1123" t="s">
        <v>1061</v>
      </c>
      <c r="D99" s="1141">
        <v>0</v>
      </c>
      <c r="E99" s="1141">
        <v>0</v>
      </c>
      <c r="F99" s="1141">
        <v>0</v>
      </c>
      <c r="G99" s="1141">
        <v>0</v>
      </c>
      <c r="H99" s="1145"/>
      <c r="I99" s="1145"/>
      <c r="J99" s="1145"/>
      <c r="K99" s="1145"/>
    </row>
    <row r="100" spans="1:11" ht="15" customHeight="1" x14ac:dyDescent="0.25">
      <c r="A100" s="1145"/>
      <c r="B100" s="1145"/>
      <c r="C100" s="1123" t="s">
        <v>1048</v>
      </c>
      <c r="D100" s="1141">
        <v>0</v>
      </c>
      <c r="E100" s="1141">
        <v>0</v>
      </c>
      <c r="F100" s="1141">
        <v>0</v>
      </c>
      <c r="G100" s="1141">
        <v>0</v>
      </c>
      <c r="H100" s="1145"/>
      <c r="I100" s="1145"/>
      <c r="J100" s="1145"/>
      <c r="K100" s="1145"/>
    </row>
    <row r="101" spans="1:11" ht="15" customHeight="1" x14ac:dyDescent="0.25">
      <c r="A101" s="1145"/>
      <c r="B101" s="1145"/>
      <c r="C101" s="1123" t="s">
        <v>1057</v>
      </c>
      <c r="D101" s="1141">
        <v>0</v>
      </c>
      <c r="E101" s="1141">
        <v>0</v>
      </c>
      <c r="F101" s="1141">
        <v>0</v>
      </c>
      <c r="G101" s="1141">
        <v>0</v>
      </c>
      <c r="H101" s="1145"/>
      <c r="I101" s="1145"/>
      <c r="J101" s="1145"/>
      <c r="K101" s="1145"/>
    </row>
    <row r="102" spans="1:11" ht="15" customHeight="1" x14ac:dyDescent="0.25">
      <c r="A102" s="1145"/>
      <c r="B102" s="1145"/>
      <c r="C102" s="1123" t="s">
        <v>1058</v>
      </c>
      <c r="D102" s="1141">
        <v>0</v>
      </c>
      <c r="E102" s="1141">
        <v>0</v>
      </c>
      <c r="F102" s="1141">
        <v>0</v>
      </c>
      <c r="G102" s="1141">
        <v>0</v>
      </c>
      <c r="H102" s="1145"/>
      <c r="I102" s="1145"/>
      <c r="J102" s="1145"/>
      <c r="K102" s="1145"/>
    </row>
    <row r="103" spans="1:11" ht="15" customHeight="1" x14ac:dyDescent="0.25">
      <c r="A103" s="1145"/>
      <c r="B103" s="1145"/>
      <c r="C103" s="1123" t="s">
        <v>1059</v>
      </c>
      <c r="D103" s="1141">
        <v>0</v>
      </c>
      <c r="E103" s="1141">
        <v>0</v>
      </c>
      <c r="F103" s="1141">
        <v>0</v>
      </c>
      <c r="G103" s="1141">
        <v>0</v>
      </c>
      <c r="H103" s="1145"/>
      <c r="I103" s="1145"/>
      <c r="J103" s="1145"/>
      <c r="K103" s="1145"/>
    </row>
    <row r="104" spans="1:11" ht="15" customHeight="1" x14ac:dyDescent="0.25">
      <c r="A104" s="1145"/>
      <c r="B104" s="1145"/>
      <c r="C104" s="1123" t="s">
        <v>1060</v>
      </c>
      <c r="D104" s="1141">
        <v>0</v>
      </c>
      <c r="E104" s="1141">
        <v>0</v>
      </c>
      <c r="F104" s="1141">
        <v>0</v>
      </c>
      <c r="G104" s="1141">
        <v>0</v>
      </c>
      <c r="H104" s="1145"/>
      <c r="I104" s="1145"/>
      <c r="J104" s="1145"/>
      <c r="K104" s="1145"/>
    </row>
    <row r="105" spans="1:11" ht="15" customHeight="1" x14ac:dyDescent="0.25">
      <c r="A105" s="1145"/>
      <c r="B105" s="1145"/>
      <c r="C105" s="1123" t="s">
        <v>1062</v>
      </c>
      <c r="D105" s="1141">
        <v>0</v>
      </c>
      <c r="E105" s="1141">
        <v>0</v>
      </c>
      <c r="F105" s="1141">
        <v>0</v>
      </c>
      <c r="G105" s="1141">
        <v>0</v>
      </c>
      <c r="H105" s="1145"/>
      <c r="I105" s="1145"/>
      <c r="J105" s="1145"/>
      <c r="K105" s="1145"/>
    </row>
    <row r="106" spans="1:11" ht="15" customHeight="1" x14ac:dyDescent="0.25">
      <c r="A106" s="1145"/>
      <c r="B106" s="1145"/>
      <c r="C106" s="1123" t="s">
        <v>1048</v>
      </c>
      <c r="D106" s="1141">
        <v>0</v>
      </c>
      <c r="E106" s="1141">
        <v>0</v>
      </c>
      <c r="F106" s="1141">
        <v>0</v>
      </c>
      <c r="G106" s="1141">
        <v>0</v>
      </c>
      <c r="H106" s="1145"/>
      <c r="I106" s="1145"/>
      <c r="J106" s="1145"/>
      <c r="K106" s="1145"/>
    </row>
    <row r="107" spans="1:11" ht="15" customHeight="1" x14ac:dyDescent="0.25">
      <c r="A107" s="1145"/>
      <c r="B107" s="1145"/>
      <c r="C107" s="1123" t="s">
        <v>1057</v>
      </c>
      <c r="D107" s="1141">
        <v>0</v>
      </c>
      <c r="E107" s="1141">
        <v>0</v>
      </c>
      <c r="F107" s="1141">
        <v>0</v>
      </c>
      <c r="G107" s="1141">
        <v>0</v>
      </c>
      <c r="H107" s="1145"/>
      <c r="I107" s="1145"/>
      <c r="J107" s="1145"/>
      <c r="K107" s="1145"/>
    </row>
    <row r="108" spans="1:11" ht="15" customHeight="1" x14ac:dyDescent="0.25">
      <c r="A108" s="1145"/>
      <c r="B108" s="1145"/>
      <c r="C108" s="1123" t="s">
        <v>1058</v>
      </c>
      <c r="D108" s="1141">
        <v>0</v>
      </c>
      <c r="E108" s="1141">
        <v>0</v>
      </c>
      <c r="F108" s="1141">
        <v>0</v>
      </c>
      <c r="G108" s="1141">
        <v>0</v>
      </c>
      <c r="H108" s="1145"/>
      <c r="I108" s="1145"/>
      <c r="J108" s="1145"/>
      <c r="K108" s="1145"/>
    </row>
    <row r="109" spans="1:11" ht="15" customHeight="1" x14ac:dyDescent="0.25">
      <c r="A109" s="1145"/>
      <c r="B109" s="1145"/>
      <c r="C109" s="1123" t="s">
        <v>1059</v>
      </c>
      <c r="D109" s="1141">
        <v>0</v>
      </c>
      <c r="E109" s="1141">
        <v>0</v>
      </c>
      <c r="F109" s="1141">
        <v>0</v>
      </c>
      <c r="G109" s="1141">
        <v>0</v>
      </c>
      <c r="H109" s="1145"/>
      <c r="I109" s="1145"/>
      <c r="J109" s="1145"/>
      <c r="K109" s="1145"/>
    </row>
    <row r="110" spans="1:11" ht="15" customHeight="1" x14ac:dyDescent="0.25">
      <c r="A110" s="1145"/>
      <c r="B110" s="1145"/>
      <c r="C110" s="1123" t="s">
        <v>1060</v>
      </c>
      <c r="D110" s="1141">
        <v>0</v>
      </c>
      <c r="E110" s="1141">
        <v>0</v>
      </c>
      <c r="F110" s="1141">
        <v>0</v>
      </c>
      <c r="G110" s="1141">
        <v>0</v>
      </c>
      <c r="H110" s="1145"/>
      <c r="I110" s="1145"/>
      <c r="J110" s="1145"/>
      <c r="K110" s="1145"/>
    </row>
    <row r="111" spans="1:11" ht="15" customHeight="1" x14ac:dyDescent="0.25">
      <c r="A111" s="1145"/>
      <c r="B111" s="1145"/>
      <c r="C111" s="1123" t="s">
        <v>1063</v>
      </c>
      <c r="D111" s="1141">
        <v>0</v>
      </c>
      <c r="E111" s="1141">
        <v>0</v>
      </c>
      <c r="F111" s="1141">
        <v>0</v>
      </c>
      <c r="G111" s="1141">
        <v>0</v>
      </c>
      <c r="H111" s="1145"/>
      <c r="I111" s="1145"/>
      <c r="J111" s="1145"/>
      <c r="K111" s="1145"/>
    </row>
    <row r="112" spans="1:11" ht="15" customHeight="1" x14ac:dyDescent="0.25">
      <c r="A112" s="1145"/>
      <c r="B112" s="1145"/>
      <c r="C112" s="1123" t="s">
        <v>1064</v>
      </c>
      <c r="D112" s="1141">
        <v>0</v>
      </c>
      <c r="E112" s="1141">
        <v>0</v>
      </c>
      <c r="F112" s="1141">
        <v>0</v>
      </c>
      <c r="G112" s="1141">
        <v>0</v>
      </c>
      <c r="H112" s="1145"/>
      <c r="I112" s="1145"/>
      <c r="J112" s="1145"/>
      <c r="K112" s="1145"/>
    </row>
    <row r="113" spans="1:11" ht="20.100000000000001" customHeight="1" x14ac:dyDescent="0.25">
      <c r="A113" s="1145"/>
      <c r="B113" s="1145"/>
      <c r="C113" s="1143" t="s">
        <v>1038</v>
      </c>
      <c r="D113" s="1145"/>
      <c r="E113" s="1145"/>
      <c r="F113" s="1145"/>
      <c r="G113" s="1145"/>
      <c r="H113" s="1145"/>
      <c r="I113" s="1145"/>
      <c r="J113" s="1145"/>
      <c r="K113" s="1145"/>
    </row>
  </sheetData>
  <mergeCells count="17">
    <mergeCell ref="C12:G12"/>
    <mergeCell ref="C1:G1"/>
    <mergeCell ref="C2:G2"/>
    <mergeCell ref="D3:G3"/>
    <mergeCell ref="D4:G4"/>
    <mergeCell ref="D5:G5"/>
    <mergeCell ref="D6:G6"/>
    <mergeCell ref="D7:G7"/>
    <mergeCell ref="C8:G8"/>
    <mergeCell ref="C9:G9"/>
    <mergeCell ref="D10:G10"/>
    <mergeCell ref="D11:G11"/>
    <mergeCell ref="D13:G13"/>
    <mergeCell ref="D14:G14"/>
    <mergeCell ref="D15:G15"/>
    <mergeCell ref="D16:G16"/>
    <mergeCell ref="C25:G25"/>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5992C-2BAD-40CA-BDF0-863B6FB844BA}">
  <sheetPr>
    <outlinePr summaryBelow="0"/>
  </sheetPr>
  <dimension ref="A1:K113"/>
  <sheetViews>
    <sheetView topLeftCell="A82" workbookViewId="0">
      <selection activeCell="J110" sqref="J110"/>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1888</v>
      </c>
      <c r="E3" s="1265"/>
      <c r="F3" s="1265"/>
      <c r="G3" s="1265"/>
      <c r="H3" s="1145"/>
      <c r="I3" s="1145"/>
      <c r="J3" s="1145"/>
      <c r="K3" s="1145"/>
    </row>
    <row r="4" spans="1:11" ht="14.1" customHeight="1" x14ac:dyDescent="0.25">
      <c r="A4" s="1145"/>
      <c r="B4" s="1145"/>
      <c r="C4" s="1121" t="s">
        <v>984</v>
      </c>
      <c r="D4" s="1264" t="s">
        <v>994</v>
      </c>
      <c r="E4" s="1265"/>
      <c r="F4" s="1265"/>
      <c r="G4" s="1265"/>
      <c r="H4" s="1145"/>
      <c r="I4" s="1145"/>
      <c r="J4" s="1145"/>
      <c r="K4" s="1145"/>
    </row>
    <row r="5" spans="1:11" ht="14.1" customHeight="1" x14ac:dyDescent="0.25">
      <c r="A5" s="1145"/>
      <c r="B5" s="1145"/>
      <c r="C5" s="1121" t="s">
        <v>2</v>
      </c>
      <c r="D5" s="1264" t="s">
        <v>1903</v>
      </c>
      <c r="E5" s="1265"/>
      <c r="F5" s="1265"/>
      <c r="G5" s="1265"/>
      <c r="H5" s="1145"/>
      <c r="I5" s="1145"/>
      <c r="J5" s="1145"/>
      <c r="K5" s="1145"/>
    </row>
    <row r="6" spans="1:11" ht="14.1" customHeight="1" x14ac:dyDescent="0.25">
      <c r="A6" s="1145"/>
      <c r="B6" s="1145"/>
      <c r="C6" s="1121" t="s">
        <v>4</v>
      </c>
      <c r="D6" s="1264" t="s">
        <v>75</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20.100000000000001" customHeight="1" x14ac:dyDescent="0.25">
      <c r="A9" s="1145"/>
      <c r="B9" s="1145"/>
      <c r="C9" s="1270" t="s">
        <v>1904</v>
      </c>
      <c r="D9" s="1271"/>
      <c r="E9" s="1271"/>
      <c r="F9" s="1271"/>
      <c r="G9" s="1271"/>
      <c r="H9" s="1145"/>
      <c r="I9" s="1145"/>
      <c r="J9" s="1145"/>
      <c r="K9" s="1145"/>
    </row>
    <row r="10" spans="1:11" ht="27" customHeight="1" x14ac:dyDescent="0.25">
      <c r="A10" s="1145"/>
      <c r="B10" s="1145"/>
      <c r="C10" s="1122" t="s">
        <v>10</v>
      </c>
      <c r="D10" s="1258" t="s">
        <v>1629</v>
      </c>
      <c r="E10" s="1259"/>
      <c r="F10" s="1259"/>
      <c r="G10" s="1259"/>
      <c r="H10" s="1145"/>
      <c r="I10" s="1145"/>
      <c r="J10" s="1145"/>
      <c r="K10" s="1145"/>
    </row>
    <row r="11" spans="1:11" ht="26.1" customHeight="1" x14ac:dyDescent="0.25">
      <c r="A11" s="1145"/>
      <c r="B11" s="1145"/>
      <c r="C11" s="1122" t="s">
        <v>646</v>
      </c>
      <c r="D11" s="1258" t="s">
        <v>1038</v>
      </c>
      <c r="E11" s="1259"/>
      <c r="F11" s="1259"/>
      <c r="G11" s="1259"/>
      <c r="H11" s="1145"/>
      <c r="I11" s="1145"/>
      <c r="J11" s="1145"/>
      <c r="K11" s="1145"/>
    </row>
    <row r="12" spans="1:11" ht="14.1" customHeight="1" x14ac:dyDescent="0.25">
      <c r="A12" s="1145"/>
      <c r="B12" s="1145"/>
      <c r="C12" s="1256" t="s">
        <v>1019</v>
      </c>
      <c r="D12" s="1257"/>
      <c r="E12" s="1257"/>
      <c r="F12" s="1257"/>
      <c r="G12" s="1257"/>
      <c r="H12" s="1145"/>
      <c r="I12" s="1145"/>
      <c r="J12" s="1145"/>
      <c r="K12" s="1145"/>
    </row>
    <row r="13" spans="1:11" ht="14.1" customHeight="1" x14ac:dyDescent="0.25">
      <c r="A13" s="1145"/>
      <c r="B13" s="1145"/>
      <c r="C13" s="1128" t="s">
        <v>1905</v>
      </c>
      <c r="D13" s="1256" t="s">
        <v>1906</v>
      </c>
      <c r="E13" s="1257"/>
      <c r="F13" s="1257"/>
      <c r="G13" s="1257"/>
      <c r="H13" s="1145"/>
      <c r="I13" s="1145"/>
      <c r="J13" s="1145"/>
      <c r="K13" s="1145"/>
    </row>
    <row r="14" spans="1:11" ht="14.1" customHeight="1" x14ac:dyDescent="0.25">
      <c r="A14" s="1145"/>
      <c r="B14" s="1145"/>
      <c r="C14" s="1129" t="s">
        <v>1022</v>
      </c>
      <c r="D14" s="1252" t="s">
        <v>1907</v>
      </c>
      <c r="E14" s="1253"/>
      <c r="F14" s="1253"/>
      <c r="G14" s="1253"/>
      <c r="H14" s="1145"/>
      <c r="I14" s="1145"/>
      <c r="J14" s="1145"/>
      <c r="K14" s="1145"/>
    </row>
    <row r="15" spans="1:11" ht="14.1" customHeight="1" x14ac:dyDescent="0.25">
      <c r="A15" s="1145"/>
      <c r="B15" s="1145"/>
      <c r="C15" s="1130" t="s">
        <v>1024</v>
      </c>
      <c r="D15" s="1254" t="s">
        <v>1908</v>
      </c>
      <c r="E15" s="1255"/>
      <c r="F15" s="1255"/>
      <c r="G15" s="1255"/>
      <c r="H15" s="1145"/>
      <c r="I15" s="1145"/>
      <c r="J15" s="1145"/>
      <c r="K15" s="1145"/>
    </row>
    <row r="16" spans="1:11" ht="14.1" customHeight="1" x14ac:dyDescent="0.25">
      <c r="A16" s="1145"/>
      <c r="B16" s="1145"/>
      <c r="C16" s="1130" t="s">
        <v>31</v>
      </c>
      <c r="D16" s="1254" t="s">
        <v>1386</v>
      </c>
      <c r="E16" s="1255"/>
      <c r="F16" s="1255"/>
      <c r="G16" s="1255"/>
      <c r="H16" s="1145"/>
      <c r="I16" s="1145"/>
      <c r="J16" s="1145"/>
      <c r="K16" s="1145"/>
    </row>
    <row r="17" spans="1:11" ht="15" customHeight="1" x14ac:dyDescent="0.25">
      <c r="A17" s="1145"/>
      <c r="B17" s="1145"/>
      <c r="C17" s="1146"/>
      <c r="D17" s="1132">
        <v>2024</v>
      </c>
      <c r="E17" s="1132">
        <v>2025</v>
      </c>
      <c r="F17" s="1132">
        <v>2026</v>
      </c>
      <c r="G17" s="1132">
        <v>2027</v>
      </c>
      <c r="H17" s="1145"/>
      <c r="I17" s="1145"/>
      <c r="J17" s="1145"/>
      <c r="K17" s="1145"/>
    </row>
    <row r="18" spans="1:11" ht="15" customHeight="1" x14ac:dyDescent="0.25">
      <c r="A18" s="1145"/>
      <c r="B18" s="1145"/>
      <c r="C18" s="1147"/>
      <c r="D18" s="1134" t="s">
        <v>13</v>
      </c>
      <c r="E18" s="1134" t="s">
        <v>14</v>
      </c>
      <c r="F18" s="1134" t="s">
        <v>14</v>
      </c>
      <c r="G18" s="1134" t="s">
        <v>14</v>
      </c>
      <c r="H18" s="1145"/>
      <c r="I18" s="1145"/>
      <c r="J18" s="1145"/>
      <c r="K18" s="1145"/>
    </row>
    <row r="19" spans="1:11" ht="14.1" customHeight="1" x14ac:dyDescent="0.25">
      <c r="A19" s="1145"/>
      <c r="B19" s="1145"/>
      <c r="C19" s="1123" t="s">
        <v>33</v>
      </c>
      <c r="D19" s="1127" t="s">
        <v>1039</v>
      </c>
      <c r="E19" s="1127" t="s">
        <v>1039</v>
      </c>
      <c r="F19" s="1127" t="s">
        <v>1039</v>
      </c>
      <c r="G19" s="1127" t="s">
        <v>1039</v>
      </c>
      <c r="H19" s="1145"/>
      <c r="I19" s="1145"/>
      <c r="J19" s="1145"/>
      <c r="K19" s="1145"/>
    </row>
    <row r="20" spans="1:11" ht="14.1" customHeight="1" x14ac:dyDescent="0.25">
      <c r="A20" s="1145"/>
      <c r="B20" s="1145"/>
      <c r="C20" s="1123" t="s">
        <v>1029</v>
      </c>
      <c r="D20" s="1127" t="s">
        <v>1909</v>
      </c>
      <c r="E20" s="1127" t="s">
        <v>1909</v>
      </c>
      <c r="F20" s="1127" t="s">
        <v>1909</v>
      </c>
      <c r="G20" s="1127" t="s">
        <v>1909</v>
      </c>
      <c r="H20" s="1145"/>
      <c r="I20" s="1145"/>
      <c r="J20" s="1145"/>
      <c r="K20" s="1145"/>
    </row>
    <row r="21" spans="1:11" ht="14.1" customHeight="1" x14ac:dyDescent="0.25">
      <c r="A21" s="1145"/>
      <c r="B21" s="1145"/>
      <c r="C21" s="1123" t="s">
        <v>1032</v>
      </c>
      <c r="D21" s="1127" t="s">
        <v>1039</v>
      </c>
      <c r="E21" s="1127" t="s">
        <v>1039</v>
      </c>
      <c r="F21" s="1127" t="s">
        <v>1039</v>
      </c>
      <c r="G21" s="1127" t="s">
        <v>1039</v>
      </c>
      <c r="H21" s="1145"/>
      <c r="I21" s="1145"/>
      <c r="J21" s="1145"/>
      <c r="K21" s="1145"/>
    </row>
    <row r="22" spans="1:11" ht="14.1" customHeight="1" x14ac:dyDescent="0.25">
      <c r="A22" s="1145"/>
      <c r="B22" s="1145"/>
      <c r="C22" s="1123" t="s">
        <v>1037</v>
      </c>
      <c r="D22" s="1127" t="s">
        <v>1038</v>
      </c>
      <c r="E22" s="1127" t="s">
        <v>1038</v>
      </c>
      <c r="F22" s="1127" t="s">
        <v>1038</v>
      </c>
      <c r="G22" s="1127" t="s">
        <v>1038</v>
      </c>
      <c r="H22" s="1145"/>
      <c r="I22" s="1145"/>
      <c r="J22" s="1145"/>
      <c r="K22" s="1145"/>
    </row>
    <row r="23" spans="1:11" ht="14.1" customHeight="1" x14ac:dyDescent="0.25">
      <c r="A23" s="1145"/>
      <c r="B23" s="1145"/>
      <c r="C23" s="1123" t="s">
        <v>1042</v>
      </c>
      <c r="D23" s="1127" t="s">
        <v>1038</v>
      </c>
      <c r="E23" s="1127" t="s">
        <v>1039</v>
      </c>
      <c r="F23" s="1127" t="s">
        <v>1039</v>
      </c>
      <c r="G23" s="1127" t="s">
        <v>1039</v>
      </c>
      <c r="H23" s="1145"/>
      <c r="I23" s="1145"/>
      <c r="J23" s="1145"/>
      <c r="K23" s="1145"/>
    </row>
    <row r="24" spans="1:11" ht="14.1" customHeight="1" x14ac:dyDescent="0.25">
      <c r="A24" s="1145"/>
      <c r="B24" s="1145"/>
      <c r="C24" s="1123" t="s">
        <v>39</v>
      </c>
      <c r="D24" s="1127" t="s">
        <v>1038</v>
      </c>
      <c r="E24" s="1127" t="s">
        <v>1038</v>
      </c>
      <c r="F24" s="1127" t="s">
        <v>1038</v>
      </c>
      <c r="G24" s="1127" t="s">
        <v>1038</v>
      </c>
      <c r="H24" s="1145"/>
      <c r="I24" s="1145"/>
      <c r="J24" s="1145"/>
      <c r="K24" s="1145"/>
    </row>
    <row r="25" spans="1:11" ht="14.1" customHeight="1" x14ac:dyDescent="0.25">
      <c r="A25" s="1145"/>
      <c r="B25" s="1145"/>
      <c r="C25" s="1250" t="s">
        <v>1046</v>
      </c>
      <c r="D25" s="1251"/>
      <c r="E25" s="1251"/>
      <c r="F25" s="1251"/>
      <c r="G25" s="1251"/>
      <c r="H25" s="1145"/>
      <c r="I25" s="1145"/>
      <c r="J25" s="1145"/>
      <c r="K25" s="1145"/>
    </row>
    <row r="26" spans="1:11" ht="14.1" customHeight="1" x14ac:dyDescent="0.25">
      <c r="A26" s="1145"/>
      <c r="B26" s="1145"/>
      <c r="C26" s="1146"/>
      <c r="D26" s="1132">
        <v>2024</v>
      </c>
      <c r="E26" s="1132">
        <v>2025</v>
      </c>
      <c r="F26" s="1132">
        <v>2026</v>
      </c>
      <c r="G26" s="1132">
        <v>2027</v>
      </c>
      <c r="H26" s="1145"/>
      <c r="I26" s="1145"/>
      <c r="J26" s="1145"/>
      <c r="K26" s="1145"/>
    </row>
    <row r="27" spans="1:11" ht="14.1" customHeight="1" x14ac:dyDescent="0.25">
      <c r="A27" s="1145"/>
      <c r="B27" s="1145"/>
      <c r="C27" s="1147"/>
      <c r="D27" s="1134" t="s">
        <v>13</v>
      </c>
      <c r="E27" s="1134" t="s">
        <v>14</v>
      </c>
      <c r="F27" s="1134" t="s">
        <v>14</v>
      </c>
      <c r="G27" s="1134" t="s">
        <v>14</v>
      </c>
      <c r="H27" s="1145"/>
      <c r="I27" s="1145"/>
      <c r="J27" s="1145"/>
      <c r="K27" s="1145"/>
    </row>
    <row r="28" spans="1:11" ht="14.1" customHeight="1" x14ac:dyDescent="0.25">
      <c r="A28" s="1145"/>
      <c r="B28" s="1145"/>
      <c r="C28" s="1135" t="s">
        <v>1047</v>
      </c>
      <c r="D28" s="1136">
        <v>0</v>
      </c>
      <c r="E28" s="1136">
        <v>0</v>
      </c>
      <c r="F28" s="1136">
        <v>0</v>
      </c>
      <c r="G28" s="1136">
        <v>0</v>
      </c>
      <c r="H28" s="1145"/>
      <c r="I28" s="1145"/>
      <c r="J28" s="1145"/>
      <c r="K28" s="1145"/>
    </row>
    <row r="29" spans="1:11" ht="14.1" customHeight="1" x14ac:dyDescent="0.25">
      <c r="A29" s="1145"/>
      <c r="B29" s="1145"/>
      <c r="C29" s="1135" t="s">
        <v>1048</v>
      </c>
      <c r="D29" s="1136">
        <v>0</v>
      </c>
      <c r="E29" s="1136">
        <v>0</v>
      </c>
      <c r="F29" s="1136">
        <v>0</v>
      </c>
      <c r="G29" s="1136">
        <v>0</v>
      </c>
      <c r="H29" s="1145"/>
      <c r="I29" s="1145"/>
      <c r="J29" s="1145"/>
      <c r="K29" s="1145"/>
    </row>
    <row r="30" spans="1:11" ht="14.1" customHeight="1" x14ac:dyDescent="0.25">
      <c r="A30" s="1145"/>
      <c r="B30" s="1145"/>
      <c r="C30" s="1135" t="s">
        <v>1049</v>
      </c>
      <c r="D30" s="1136">
        <v>0</v>
      </c>
      <c r="E30" s="1136">
        <v>0</v>
      </c>
      <c r="F30" s="1136">
        <v>0</v>
      </c>
      <c r="G30" s="1136">
        <v>0</v>
      </c>
      <c r="H30" s="1145"/>
      <c r="I30" s="1145"/>
      <c r="J30" s="1145"/>
      <c r="K30" s="1145"/>
    </row>
    <row r="31" spans="1:11" ht="14.1" customHeight="1" x14ac:dyDescent="0.25">
      <c r="A31" s="1145"/>
      <c r="B31" s="1145"/>
      <c r="C31" s="1135" t="s">
        <v>1050</v>
      </c>
      <c r="D31" s="1136">
        <v>0</v>
      </c>
      <c r="E31" s="1136">
        <v>0</v>
      </c>
      <c r="F31" s="1136">
        <v>0</v>
      </c>
      <c r="G31" s="1136">
        <v>0</v>
      </c>
      <c r="H31" s="1145"/>
      <c r="I31" s="1145"/>
      <c r="J31" s="1145"/>
      <c r="K31" s="1145"/>
    </row>
    <row r="32" spans="1:11" ht="14.1" customHeight="1" x14ac:dyDescent="0.25">
      <c r="A32" s="1145"/>
      <c r="B32" s="1145"/>
      <c r="C32" s="1135" t="s">
        <v>1048</v>
      </c>
      <c r="D32" s="1136">
        <v>0</v>
      </c>
      <c r="E32" s="1136">
        <v>0</v>
      </c>
      <c r="F32" s="1136">
        <v>0</v>
      </c>
      <c r="G32" s="1136">
        <v>0</v>
      </c>
      <c r="H32" s="1145"/>
      <c r="I32" s="1145"/>
      <c r="J32" s="1145"/>
      <c r="K32" s="1145"/>
    </row>
    <row r="33" spans="1:11" ht="14.1" customHeight="1" x14ac:dyDescent="0.25">
      <c r="A33" s="1145"/>
      <c r="B33" s="1145"/>
      <c r="C33" s="1135" t="s">
        <v>1049</v>
      </c>
      <c r="D33" s="1136">
        <v>0</v>
      </c>
      <c r="E33" s="1136">
        <v>0</v>
      </c>
      <c r="F33" s="1136">
        <v>0</v>
      </c>
      <c r="G33" s="1136">
        <v>0</v>
      </c>
      <c r="H33" s="1145"/>
      <c r="I33" s="1145"/>
      <c r="J33" s="1145"/>
      <c r="K33" s="1145"/>
    </row>
    <row r="34" spans="1:11" ht="14.1" customHeight="1" x14ac:dyDescent="0.25">
      <c r="A34" s="1145"/>
      <c r="B34" s="1145"/>
      <c r="C34" s="1135" t="s">
        <v>1051</v>
      </c>
      <c r="D34" s="1136">
        <v>0</v>
      </c>
      <c r="E34" s="1136">
        <v>0</v>
      </c>
      <c r="F34" s="1136">
        <v>0</v>
      </c>
      <c r="G34" s="1136">
        <v>0</v>
      </c>
      <c r="H34" s="1145"/>
      <c r="I34" s="1145"/>
      <c r="J34" s="1145"/>
      <c r="K34" s="1145"/>
    </row>
    <row r="35" spans="1:11" ht="14.1" customHeight="1" x14ac:dyDescent="0.25">
      <c r="A35" s="1145"/>
      <c r="B35" s="1145"/>
      <c r="C35" s="1135" t="s">
        <v>1048</v>
      </c>
      <c r="D35" s="1136">
        <v>0</v>
      </c>
      <c r="E35" s="1136">
        <v>0</v>
      </c>
      <c r="F35" s="1136">
        <v>0</v>
      </c>
      <c r="G35" s="1136">
        <v>0</v>
      </c>
      <c r="H35" s="1145"/>
      <c r="I35" s="1145"/>
      <c r="J35" s="1145"/>
      <c r="K35" s="1145"/>
    </row>
    <row r="36" spans="1:11" ht="14.1" customHeight="1" x14ac:dyDescent="0.25">
      <c r="A36" s="1145"/>
      <c r="B36" s="1145"/>
      <c r="C36" s="1135" t="s">
        <v>1049</v>
      </c>
      <c r="D36" s="1136">
        <v>0</v>
      </c>
      <c r="E36" s="1136">
        <v>0</v>
      </c>
      <c r="F36" s="1136">
        <v>0</v>
      </c>
      <c r="G36" s="1136">
        <v>0</v>
      </c>
      <c r="H36" s="1145"/>
      <c r="I36" s="1145"/>
      <c r="J36" s="1145"/>
      <c r="K36" s="1145"/>
    </row>
    <row r="37" spans="1:11" ht="14.1" customHeight="1" x14ac:dyDescent="0.25">
      <c r="A37" s="1145"/>
      <c r="B37" s="1145"/>
      <c r="C37" s="1135" t="s">
        <v>1052</v>
      </c>
      <c r="D37" s="1136">
        <v>0</v>
      </c>
      <c r="E37" s="1136">
        <v>0</v>
      </c>
      <c r="F37" s="1136">
        <v>0</v>
      </c>
      <c r="G37" s="1136">
        <v>0</v>
      </c>
      <c r="H37" s="1145"/>
      <c r="I37" s="1145"/>
      <c r="J37" s="1145"/>
      <c r="K37" s="1145"/>
    </row>
    <row r="38" spans="1:11" ht="14.1" customHeight="1" x14ac:dyDescent="0.25">
      <c r="A38" s="1145"/>
      <c r="B38" s="1145"/>
      <c r="C38" s="1135" t="s">
        <v>1048</v>
      </c>
      <c r="D38" s="1136">
        <v>0</v>
      </c>
      <c r="E38" s="1136">
        <v>0</v>
      </c>
      <c r="F38" s="1136">
        <v>0</v>
      </c>
      <c r="G38" s="1136">
        <v>0</v>
      </c>
      <c r="H38" s="1145"/>
      <c r="I38" s="1145"/>
      <c r="J38" s="1145"/>
      <c r="K38" s="1145"/>
    </row>
    <row r="39" spans="1:11" ht="14.1" customHeight="1" x14ac:dyDescent="0.25">
      <c r="A39" s="1145"/>
      <c r="B39" s="1145"/>
      <c r="C39" s="1135" t="s">
        <v>1049</v>
      </c>
      <c r="D39" s="1136">
        <v>0</v>
      </c>
      <c r="E39" s="1136">
        <v>0</v>
      </c>
      <c r="F39" s="1136">
        <v>0</v>
      </c>
      <c r="G39" s="1136">
        <v>0</v>
      </c>
      <c r="H39" s="1145"/>
      <c r="I39" s="1145"/>
      <c r="J39" s="1145"/>
      <c r="K39" s="1145"/>
    </row>
    <row r="40" spans="1:11" ht="14.1" customHeight="1" x14ac:dyDescent="0.25">
      <c r="A40" s="1145"/>
      <c r="B40" s="1145"/>
      <c r="C40" s="1135" t="s">
        <v>1053</v>
      </c>
      <c r="D40" s="1136">
        <v>0</v>
      </c>
      <c r="E40" s="1136">
        <v>2200000</v>
      </c>
      <c r="F40" s="1136">
        <v>2200000</v>
      </c>
      <c r="G40" s="1136">
        <v>2200000</v>
      </c>
      <c r="H40" s="1145"/>
      <c r="I40" s="1145"/>
      <c r="J40" s="1145"/>
      <c r="K40" s="1145"/>
    </row>
    <row r="41" spans="1:11" ht="14.1" customHeight="1" x14ac:dyDescent="0.25">
      <c r="A41" s="1145"/>
      <c r="B41" s="1145"/>
      <c r="C41" s="1135" t="s">
        <v>1048</v>
      </c>
      <c r="D41" s="1136">
        <v>0</v>
      </c>
      <c r="E41" s="1136">
        <v>2200000</v>
      </c>
      <c r="F41" s="1136">
        <v>2200000</v>
      </c>
      <c r="G41" s="1136">
        <v>2200000</v>
      </c>
      <c r="H41" s="1145"/>
      <c r="I41" s="1145"/>
      <c r="J41" s="1145"/>
      <c r="K41" s="1145"/>
    </row>
    <row r="42" spans="1:11" ht="14.1" customHeight="1" x14ac:dyDescent="0.25">
      <c r="A42" s="1145"/>
      <c r="B42" s="1145"/>
      <c r="C42" s="1135" t="s">
        <v>1049</v>
      </c>
      <c r="D42" s="1136">
        <v>0</v>
      </c>
      <c r="E42" s="1136">
        <v>0</v>
      </c>
      <c r="F42" s="1136">
        <v>0</v>
      </c>
      <c r="G42" s="1136">
        <v>0</v>
      </c>
      <c r="H42" s="1145"/>
      <c r="I42" s="1145"/>
      <c r="J42" s="1145"/>
      <c r="K42" s="1145"/>
    </row>
    <row r="43" spans="1:11" ht="14.1" customHeight="1" x14ac:dyDescent="0.25">
      <c r="A43" s="1145"/>
      <c r="B43" s="1145"/>
      <c r="C43" s="1135" t="s">
        <v>1054</v>
      </c>
      <c r="D43" s="1136">
        <v>0</v>
      </c>
      <c r="E43" s="1136">
        <v>0</v>
      </c>
      <c r="F43" s="1136">
        <v>0</v>
      </c>
      <c r="G43" s="1136">
        <v>0</v>
      </c>
      <c r="H43" s="1145"/>
      <c r="I43" s="1145"/>
      <c r="J43" s="1145"/>
      <c r="K43" s="1145"/>
    </row>
    <row r="44" spans="1:11" ht="14.1" customHeight="1" x14ac:dyDescent="0.25">
      <c r="A44" s="1145"/>
      <c r="B44" s="1145"/>
      <c r="C44" s="1135" t="s">
        <v>1048</v>
      </c>
      <c r="D44" s="1136">
        <v>0</v>
      </c>
      <c r="E44" s="1136">
        <v>0</v>
      </c>
      <c r="F44" s="1136">
        <v>0</v>
      </c>
      <c r="G44" s="1136">
        <v>0</v>
      </c>
      <c r="H44" s="1145"/>
      <c r="I44" s="1145"/>
      <c r="J44" s="1145"/>
      <c r="K44" s="1145"/>
    </row>
    <row r="45" spans="1:11" ht="14.1" customHeight="1" x14ac:dyDescent="0.25">
      <c r="A45" s="1145"/>
      <c r="B45" s="1145"/>
      <c r="C45" s="1135" t="s">
        <v>1049</v>
      </c>
      <c r="D45" s="1136">
        <v>0</v>
      </c>
      <c r="E45" s="1136">
        <v>0</v>
      </c>
      <c r="F45" s="1136">
        <v>0</v>
      </c>
      <c r="G45" s="1136">
        <v>0</v>
      </c>
      <c r="H45" s="1145"/>
      <c r="I45" s="1145"/>
      <c r="J45" s="1145"/>
      <c r="K45" s="1145"/>
    </row>
    <row r="46" spans="1:11" ht="14.1" customHeight="1" x14ac:dyDescent="0.25">
      <c r="A46" s="1145"/>
      <c r="B46" s="1145"/>
      <c r="C46" s="1135" t="s">
        <v>1055</v>
      </c>
      <c r="D46" s="1136">
        <v>0</v>
      </c>
      <c r="E46" s="1136">
        <v>0</v>
      </c>
      <c r="F46" s="1136">
        <v>0</v>
      </c>
      <c r="G46" s="1136">
        <v>0</v>
      </c>
      <c r="H46" s="1145"/>
      <c r="I46" s="1145"/>
      <c r="J46" s="1145"/>
      <c r="K46" s="1145"/>
    </row>
    <row r="47" spans="1:11" ht="14.1" customHeight="1" x14ac:dyDescent="0.25">
      <c r="A47" s="1145"/>
      <c r="B47" s="1145"/>
      <c r="C47" s="1135" t="s">
        <v>1048</v>
      </c>
      <c r="D47" s="1136">
        <v>0</v>
      </c>
      <c r="E47" s="1136">
        <v>0</v>
      </c>
      <c r="F47" s="1136">
        <v>0</v>
      </c>
      <c r="G47" s="1136">
        <v>0</v>
      </c>
      <c r="H47" s="1145"/>
      <c r="I47" s="1145"/>
      <c r="J47" s="1145"/>
      <c r="K47" s="1145"/>
    </row>
    <row r="48" spans="1:11" ht="14.1" customHeight="1" x14ac:dyDescent="0.25">
      <c r="A48" s="1145"/>
      <c r="B48" s="1145"/>
      <c r="C48" s="1135" t="s">
        <v>1049</v>
      </c>
      <c r="D48" s="1136">
        <v>0</v>
      </c>
      <c r="E48" s="1136">
        <v>0</v>
      </c>
      <c r="F48" s="1136">
        <v>0</v>
      </c>
      <c r="G48" s="1136">
        <v>0</v>
      </c>
      <c r="H48" s="1145"/>
      <c r="I48" s="1145"/>
      <c r="J48" s="1145"/>
      <c r="K48" s="1145"/>
    </row>
    <row r="49" spans="1:11" ht="14.1" customHeight="1" x14ac:dyDescent="0.25">
      <c r="A49" s="1145"/>
      <c r="B49" s="1145"/>
      <c r="C49" s="1135" t="s">
        <v>1056</v>
      </c>
      <c r="D49" s="1136">
        <v>0</v>
      </c>
      <c r="E49" s="1136">
        <v>0</v>
      </c>
      <c r="F49" s="1136">
        <v>0</v>
      </c>
      <c r="G49" s="1136">
        <v>0</v>
      </c>
      <c r="H49" s="1145"/>
      <c r="I49" s="1145"/>
      <c r="J49" s="1145"/>
      <c r="K49" s="1145"/>
    </row>
    <row r="50" spans="1:11" ht="14.1" customHeight="1" x14ac:dyDescent="0.25">
      <c r="A50" s="1145"/>
      <c r="B50" s="1145"/>
      <c r="C50" s="1135" t="s">
        <v>1048</v>
      </c>
      <c r="D50" s="1136">
        <v>0</v>
      </c>
      <c r="E50" s="1136">
        <v>0</v>
      </c>
      <c r="F50" s="1136">
        <v>0</v>
      </c>
      <c r="G50" s="1136">
        <v>0</v>
      </c>
      <c r="H50" s="1145"/>
      <c r="I50" s="1145"/>
      <c r="J50" s="1145"/>
      <c r="K50" s="1145"/>
    </row>
    <row r="51" spans="1:11" ht="14.1" customHeight="1" x14ac:dyDescent="0.25">
      <c r="A51" s="1145"/>
      <c r="B51" s="1145"/>
      <c r="C51" s="1135" t="s">
        <v>1057</v>
      </c>
      <c r="D51" s="1136">
        <v>0</v>
      </c>
      <c r="E51" s="1136">
        <v>0</v>
      </c>
      <c r="F51" s="1136">
        <v>0</v>
      </c>
      <c r="G51" s="1136">
        <v>0</v>
      </c>
      <c r="H51" s="1145"/>
      <c r="I51" s="1145"/>
      <c r="J51" s="1145"/>
      <c r="K51" s="1145"/>
    </row>
    <row r="52" spans="1:11" ht="14.1" customHeight="1" x14ac:dyDescent="0.25">
      <c r="A52" s="1145"/>
      <c r="B52" s="1145"/>
      <c r="C52" s="1135" t="s">
        <v>1058</v>
      </c>
      <c r="D52" s="1136">
        <v>0</v>
      </c>
      <c r="E52" s="1136">
        <v>0</v>
      </c>
      <c r="F52" s="1136">
        <v>0</v>
      </c>
      <c r="G52" s="1136">
        <v>0</v>
      </c>
      <c r="H52" s="1145"/>
      <c r="I52" s="1145"/>
      <c r="J52" s="1145"/>
      <c r="K52" s="1145"/>
    </row>
    <row r="53" spans="1:11" ht="14.1" customHeight="1" x14ac:dyDescent="0.25">
      <c r="A53" s="1145"/>
      <c r="B53" s="1145"/>
      <c r="C53" s="1135" t="s">
        <v>1059</v>
      </c>
      <c r="D53" s="1136">
        <v>0</v>
      </c>
      <c r="E53" s="1136">
        <v>0</v>
      </c>
      <c r="F53" s="1136">
        <v>0</v>
      </c>
      <c r="G53" s="1136">
        <v>0</v>
      </c>
      <c r="H53" s="1145"/>
      <c r="I53" s="1145"/>
      <c r="J53" s="1145"/>
      <c r="K53" s="1145"/>
    </row>
    <row r="54" spans="1:11" ht="14.1" customHeight="1" x14ac:dyDescent="0.25">
      <c r="A54" s="1145"/>
      <c r="B54" s="1145"/>
      <c r="C54" s="1135" t="s">
        <v>1060</v>
      </c>
      <c r="D54" s="1136">
        <v>0</v>
      </c>
      <c r="E54" s="1136">
        <v>0</v>
      </c>
      <c r="F54" s="1136">
        <v>0</v>
      </c>
      <c r="G54" s="1136">
        <v>0</v>
      </c>
      <c r="H54" s="1145"/>
      <c r="I54" s="1145"/>
      <c r="J54" s="1145"/>
      <c r="K54" s="1145"/>
    </row>
    <row r="55" spans="1:11" ht="14.1" customHeight="1" x14ac:dyDescent="0.25">
      <c r="A55" s="1145"/>
      <c r="B55" s="1145"/>
      <c r="C55" s="1135" t="s">
        <v>1061</v>
      </c>
      <c r="D55" s="1136">
        <v>0</v>
      </c>
      <c r="E55" s="1136">
        <v>0</v>
      </c>
      <c r="F55" s="1136">
        <v>0</v>
      </c>
      <c r="G55" s="1136">
        <v>0</v>
      </c>
      <c r="H55" s="1145"/>
      <c r="I55" s="1145"/>
      <c r="J55" s="1145"/>
      <c r="K55" s="1145"/>
    </row>
    <row r="56" spans="1:11" ht="14.1" customHeight="1" x14ac:dyDescent="0.25">
      <c r="A56" s="1145"/>
      <c r="B56" s="1145"/>
      <c r="C56" s="1135" t="s">
        <v>1048</v>
      </c>
      <c r="D56" s="1136">
        <v>0</v>
      </c>
      <c r="E56" s="1136">
        <v>0</v>
      </c>
      <c r="F56" s="1136">
        <v>0</v>
      </c>
      <c r="G56" s="1136">
        <v>0</v>
      </c>
      <c r="H56" s="1145"/>
      <c r="I56" s="1145"/>
      <c r="J56" s="1145"/>
      <c r="K56" s="1145"/>
    </row>
    <row r="57" spans="1:11" ht="14.1" customHeight="1" x14ac:dyDescent="0.25">
      <c r="A57" s="1145"/>
      <c r="B57" s="1145"/>
      <c r="C57" s="1135" t="s">
        <v>1057</v>
      </c>
      <c r="D57" s="1136">
        <v>0</v>
      </c>
      <c r="E57" s="1136">
        <v>0</v>
      </c>
      <c r="F57" s="1136">
        <v>0</v>
      </c>
      <c r="G57" s="1136">
        <v>0</v>
      </c>
      <c r="H57" s="1145"/>
      <c r="I57" s="1145"/>
      <c r="J57" s="1145"/>
      <c r="K57" s="1145"/>
    </row>
    <row r="58" spans="1:11" ht="14.1" customHeight="1" x14ac:dyDescent="0.25">
      <c r="A58" s="1145"/>
      <c r="B58" s="1145"/>
      <c r="C58" s="1135" t="s">
        <v>1058</v>
      </c>
      <c r="D58" s="1136">
        <v>0</v>
      </c>
      <c r="E58" s="1136">
        <v>0</v>
      </c>
      <c r="F58" s="1136">
        <v>0</v>
      </c>
      <c r="G58" s="1136">
        <v>0</v>
      </c>
      <c r="H58" s="1145"/>
      <c r="I58" s="1145"/>
      <c r="J58" s="1145"/>
      <c r="K58" s="1145"/>
    </row>
    <row r="59" spans="1:11" ht="14.1" customHeight="1" x14ac:dyDescent="0.25">
      <c r="A59" s="1145"/>
      <c r="B59" s="1145"/>
      <c r="C59" s="1135" t="s">
        <v>1059</v>
      </c>
      <c r="D59" s="1136">
        <v>0</v>
      </c>
      <c r="E59" s="1136">
        <v>0</v>
      </c>
      <c r="F59" s="1136">
        <v>0</v>
      </c>
      <c r="G59" s="1136">
        <v>0</v>
      </c>
      <c r="H59" s="1145"/>
      <c r="I59" s="1145"/>
      <c r="J59" s="1145"/>
      <c r="K59" s="1145"/>
    </row>
    <row r="60" spans="1:11" ht="14.1" customHeight="1" x14ac:dyDescent="0.25">
      <c r="A60" s="1145"/>
      <c r="B60" s="1145"/>
      <c r="C60" s="1135" t="s">
        <v>1060</v>
      </c>
      <c r="D60" s="1136">
        <v>0</v>
      </c>
      <c r="E60" s="1136">
        <v>0</v>
      </c>
      <c r="F60" s="1136">
        <v>0</v>
      </c>
      <c r="G60" s="1136">
        <v>0</v>
      </c>
      <c r="H60" s="1145"/>
      <c r="I60" s="1145"/>
      <c r="J60" s="1145"/>
      <c r="K60" s="1145"/>
    </row>
    <row r="61" spans="1:11" ht="14.1" customHeight="1" x14ac:dyDescent="0.25">
      <c r="A61" s="1145"/>
      <c r="B61" s="1145"/>
      <c r="C61" s="1135" t="s">
        <v>1062</v>
      </c>
      <c r="D61" s="1136">
        <v>0</v>
      </c>
      <c r="E61" s="1136">
        <v>0</v>
      </c>
      <c r="F61" s="1136">
        <v>0</v>
      </c>
      <c r="G61" s="1136">
        <v>0</v>
      </c>
      <c r="H61" s="1145"/>
      <c r="I61" s="1145"/>
      <c r="J61" s="1145"/>
      <c r="K61" s="1145"/>
    </row>
    <row r="62" spans="1:11" ht="14.1" customHeight="1" x14ac:dyDescent="0.25">
      <c r="A62" s="1145"/>
      <c r="B62" s="1145"/>
      <c r="C62" s="1135" t="s">
        <v>1048</v>
      </c>
      <c r="D62" s="1136">
        <v>0</v>
      </c>
      <c r="E62" s="1136">
        <v>0</v>
      </c>
      <c r="F62" s="1136">
        <v>0</v>
      </c>
      <c r="G62" s="1136">
        <v>0</v>
      </c>
      <c r="H62" s="1145"/>
      <c r="I62" s="1145"/>
      <c r="J62" s="1145"/>
      <c r="K62" s="1145"/>
    </row>
    <row r="63" spans="1:11" ht="14.1" customHeight="1" x14ac:dyDescent="0.25">
      <c r="A63" s="1145"/>
      <c r="B63" s="1145"/>
      <c r="C63" s="1135" t="s">
        <v>1057</v>
      </c>
      <c r="D63" s="1136">
        <v>0</v>
      </c>
      <c r="E63" s="1136">
        <v>0</v>
      </c>
      <c r="F63" s="1136">
        <v>0</v>
      </c>
      <c r="G63" s="1136">
        <v>0</v>
      </c>
      <c r="H63" s="1145"/>
      <c r="I63" s="1145"/>
      <c r="J63" s="1145"/>
      <c r="K63" s="1145"/>
    </row>
    <row r="64" spans="1:11" ht="14.1" customHeight="1" x14ac:dyDescent="0.25">
      <c r="A64" s="1145"/>
      <c r="B64" s="1145"/>
      <c r="C64" s="1135" t="s">
        <v>1058</v>
      </c>
      <c r="D64" s="1136">
        <v>0</v>
      </c>
      <c r="E64" s="1136">
        <v>0</v>
      </c>
      <c r="F64" s="1136">
        <v>0</v>
      </c>
      <c r="G64" s="1136">
        <v>0</v>
      </c>
      <c r="H64" s="1145"/>
      <c r="I64" s="1145"/>
      <c r="J64" s="1145"/>
      <c r="K64" s="1145"/>
    </row>
    <row r="65" spans="1:11" ht="14.1" customHeight="1" x14ac:dyDescent="0.25">
      <c r="A65" s="1145"/>
      <c r="B65" s="1145"/>
      <c r="C65" s="1135" t="s">
        <v>1059</v>
      </c>
      <c r="D65" s="1136">
        <v>0</v>
      </c>
      <c r="E65" s="1136">
        <v>0</v>
      </c>
      <c r="F65" s="1136">
        <v>0</v>
      </c>
      <c r="G65" s="1136">
        <v>0</v>
      </c>
      <c r="H65" s="1145"/>
      <c r="I65" s="1145"/>
      <c r="J65" s="1145"/>
      <c r="K65" s="1145"/>
    </row>
    <row r="66" spans="1:11" ht="14.1" customHeight="1" x14ac:dyDescent="0.25">
      <c r="A66" s="1145"/>
      <c r="B66" s="1145"/>
      <c r="C66" s="1135" t="s">
        <v>1060</v>
      </c>
      <c r="D66" s="1136">
        <v>0</v>
      </c>
      <c r="E66" s="1136">
        <v>0</v>
      </c>
      <c r="F66" s="1136">
        <v>0</v>
      </c>
      <c r="G66" s="1136">
        <v>0</v>
      </c>
      <c r="H66" s="1145"/>
      <c r="I66" s="1145"/>
      <c r="J66" s="1145"/>
      <c r="K66" s="1145"/>
    </row>
    <row r="67" spans="1:11" ht="14.1" customHeight="1" x14ac:dyDescent="0.25">
      <c r="A67" s="1145"/>
      <c r="B67" s="1145"/>
      <c r="C67" s="1135" t="s">
        <v>1063</v>
      </c>
      <c r="D67" s="1136">
        <v>0</v>
      </c>
      <c r="E67" s="1136">
        <v>0</v>
      </c>
      <c r="F67" s="1136">
        <v>0</v>
      </c>
      <c r="G67" s="1136">
        <v>0</v>
      </c>
      <c r="H67" s="1145"/>
      <c r="I67" s="1145"/>
      <c r="J67" s="1145"/>
      <c r="K67" s="1145"/>
    </row>
    <row r="68" spans="1:11" ht="14.1" customHeight="1" x14ac:dyDescent="0.25">
      <c r="A68" s="1145"/>
      <c r="B68" s="1145"/>
      <c r="C68" s="1135" t="s">
        <v>1064</v>
      </c>
      <c r="D68" s="1136">
        <v>0</v>
      </c>
      <c r="E68" s="1136">
        <v>0</v>
      </c>
      <c r="F68" s="1136">
        <v>0</v>
      </c>
      <c r="G68" s="1136">
        <v>0</v>
      </c>
      <c r="H68" s="1145"/>
      <c r="I68" s="1145"/>
      <c r="J68" s="1145"/>
      <c r="K68" s="1145"/>
    </row>
    <row r="69" spans="1:11" ht="14.1" customHeight="1" x14ac:dyDescent="0.25">
      <c r="A69" s="1145"/>
      <c r="B69" s="1145"/>
      <c r="C69" s="1137" t="s">
        <v>572</v>
      </c>
      <c r="D69" s="1136">
        <v>0</v>
      </c>
      <c r="E69" s="1136">
        <v>2200000</v>
      </c>
      <c r="F69" s="1136">
        <v>2200000</v>
      </c>
      <c r="G69" s="1136">
        <v>2200000</v>
      </c>
      <c r="H69" s="1145"/>
      <c r="I69" s="1145"/>
      <c r="J69" s="1145"/>
      <c r="K69" s="1145"/>
    </row>
    <row r="70" spans="1:11" ht="15" customHeight="1" x14ac:dyDescent="0.25">
      <c r="A70" s="1145"/>
      <c r="B70" s="1145"/>
      <c r="C70" s="1138" t="s">
        <v>1038</v>
      </c>
      <c r="D70" s="1139" t="s">
        <v>1038</v>
      </c>
      <c r="E70" s="1139" t="s">
        <v>1038</v>
      </c>
      <c r="F70" s="1139" t="s">
        <v>1038</v>
      </c>
      <c r="G70" s="1139" t="s">
        <v>1038</v>
      </c>
      <c r="H70" s="1145"/>
      <c r="I70" s="1145"/>
      <c r="J70" s="1145"/>
      <c r="K70" s="1145"/>
    </row>
    <row r="71" spans="1:11" ht="15" customHeight="1" x14ac:dyDescent="0.25">
      <c r="A71" s="1145"/>
      <c r="B71" s="1145"/>
      <c r="C71" s="1122" t="s">
        <v>1154</v>
      </c>
      <c r="D71" s="1140">
        <v>0</v>
      </c>
      <c r="E71" s="1140">
        <v>2200000</v>
      </c>
      <c r="F71" s="1140">
        <v>2200000</v>
      </c>
      <c r="G71" s="1140">
        <v>2200000</v>
      </c>
      <c r="H71" s="1145"/>
      <c r="I71" s="1145"/>
      <c r="J71" s="1145"/>
      <c r="K71" s="1145"/>
    </row>
    <row r="72" spans="1:11" ht="15" customHeight="1" x14ac:dyDescent="0.25">
      <c r="A72" s="1145"/>
      <c r="B72" s="1145"/>
      <c r="C72" s="1123" t="s">
        <v>1047</v>
      </c>
      <c r="D72" s="1141">
        <v>0</v>
      </c>
      <c r="E72" s="1141">
        <v>0</v>
      </c>
      <c r="F72" s="1141">
        <v>0</v>
      </c>
      <c r="G72" s="1141">
        <v>0</v>
      </c>
      <c r="H72" s="1145"/>
      <c r="I72" s="1145"/>
      <c r="J72" s="1145"/>
      <c r="K72" s="1145"/>
    </row>
    <row r="73" spans="1:11" ht="15" customHeight="1" x14ac:dyDescent="0.25">
      <c r="A73" s="1145"/>
      <c r="B73" s="1145"/>
      <c r="C73" s="1123" t="s">
        <v>1048</v>
      </c>
      <c r="D73" s="1141">
        <v>0</v>
      </c>
      <c r="E73" s="1141">
        <v>0</v>
      </c>
      <c r="F73" s="1141">
        <v>0</v>
      </c>
      <c r="G73" s="1141">
        <v>0</v>
      </c>
      <c r="H73" s="1145"/>
      <c r="I73" s="1145"/>
      <c r="J73" s="1145"/>
      <c r="K73" s="1145"/>
    </row>
    <row r="74" spans="1:11" ht="15" customHeight="1" x14ac:dyDescent="0.25">
      <c r="A74" s="1145"/>
      <c r="B74" s="1145"/>
      <c r="C74" s="1123" t="s">
        <v>1049</v>
      </c>
      <c r="D74" s="1141">
        <v>0</v>
      </c>
      <c r="E74" s="1141">
        <v>0</v>
      </c>
      <c r="F74" s="1141">
        <v>0</v>
      </c>
      <c r="G74" s="1141">
        <v>0</v>
      </c>
      <c r="H74" s="1145"/>
      <c r="I74" s="1145"/>
      <c r="J74" s="1145"/>
      <c r="K74" s="1145"/>
    </row>
    <row r="75" spans="1:11" ht="15" customHeight="1" x14ac:dyDescent="0.25">
      <c r="A75" s="1145"/>
      <c r="B75" s="1145"/>
      <c r="C75" s="1123" t="s">
        <v>1050</v>
      </c>
      <c r="D75" s="1141">
        <v>0</v>
      </c>
      <c r="E75" s="1141">
        <v>0</v>
      </c>
      <c r="F75" s="1141">
        <v>0</v>
      </c>
      <c r="G75" s="1141">
        <v>0</v>
      </c>
      <c r="H75" s="1145"/>
      <c r="I75" s="1145"/>
      <c r="J75" s="1145"/>
      <c r="K75" s="1145"/>
    </row>
    <row r="76" spans="1:11" ht="15" customHeight="1" x14ac:dyDescent="0.25">
      <c r="A76" s="1145"/>
      <c r="B76" s="1145"/>
      <c r="C76" s="1123" t="s">
        <v>1048</v>
      </c>
      <c r="D76" s="1141">
        <v>0</v>
      </c>
      <c r="E76" s="1141">
        <v>0</v>
      </c>
      <c r="F76" s="1141">
        <v>0</v>
      </c>
      <c r="G76" s="1141">
        <v>0</v>
      </c>
      <c r="H76" s="1145"/>
      <c r="I76" s="1145"/>
      <c r="J76" s="1145"/>
      <c r="K76" s="1145"/>
    </row>
    <row r="77" spans="1:11" ht="15" customHeight="1" x14ac:dyDescent="0.25">
      <c r="A77" s="1145"/>
      <c r="B77" s="1145"/>
      <c r="C77" s="1123" t="s">
        <v>1049</v>
      </c>
      <c r="D77" s="1141">
        <v>0</v>
      </c>
      <c r="E77" s="1141">
        <v>0</v>
      </c>
      <c r="F77" s="1141">
        <v>0</v>
      </c>
      <c r="G77" s="1141">
        <v>0</v>
      </c>
      <c r="H77" s="1145"/>
      <c r="I77" s="1145"/>
      <c r="J77" s="1145"/>
      <c r="K77" s="1145"/>
    </row>
    <row r="78" spans="1:11" ht="15" customHeight="1" x14ac:dyDescent="0.25">
      <c r="A78" s="1145"/>
      <c r="B78" s="1145"/>
      <c r="C78" s="1123" t="s">
        <v>1051</v>
      </c>
      <c r="D78" s="1141">
        <v>0</v>
      </c>
      <c r="E78" s="1141">
        <v>0</v>
      </c>
      <c r="F78" s="1141">
        <v>0</v>
      </c>
      <c r="G78" s="1141">
        <v>0</v>
      </c>
      <c r="H78" s="1145"/>
      <c r="I78" s="1145"/>
      <c r="J78" s="1145"/>
      <c r="K78" s="1145"/>
    </row>
    <row r="79" spans="1:11" ht="15" customHeight="1" x14ac:dyDescent="0.25">
      <c r="A79" s="1145"/>
      <c r="B79" s="1145"/>
      <c r="C79" s="1123" t="s">
        <v>1048</v>
      </c>
      <c r="D79" s="1141">
        <v>0</v>
      </c>
      <c r="E79" s="1141">
        <v>0</v>
      </c>
      <c r="F79" s="1141">
        <v>0</v>
      </c>
      <c r="G79" s="1141">
        <v>0</v>
      </c>
      <c r="H79" s="1145"/>
      <c r="I79" s="1145"/>
      <c r="J79" s="1145"/>
      <c r="K79" s="1145"/>
    </row>
    <row r="80" spans="1:11" ht="15" customHeight="1" x14ac:dyDescent="0.25">
      <c r="A80" s="1145"/>
      <c r="B80" s="1145"/>
      <c r="C80" s="1123" t="s">
        <v>1049</v>
      </c>
      <c r="D80" s="1141">
        <v>0</v>
      </c>
      <c r="E80" s="1141">
        <v>0</v>
      </c>
      <c r="F80" s="1141">
        <v>0</v>
      </c>
      <c r="G80" s="1141">
        <v>0</v>
      </c>
      <c r="H80" s="1145"/>
      <c r="I80" s="1145"/>
      <c r="J80" s="1145"/>
      <c r="K80" s="1145"/>
    </row>
    <row r="81" spans="1:11" ht="15" customHeight="1" x14ac:dyDescent="0.25">
      <c r="A81" s="1145"/>
      <c r="B81" s="1145"/>
      <c r="C81" s="1123" t="s">
        <v>1052</v>
      </c>
      <c r="D81" s="1141">
        <v>0</v>
      </c>
      <c r="E81" s="1141">
        <v>0</v>
      </c>
      <c r="F81" s="1141">
        <v>0</v>
      </c>
      <c r="G81" s="1141">
        <v>0</v>
      </c>
      <c r="H81" s="1145"/>
      <c r="I81" s="1145"/>
      <c r="J81" s="1145"/>
      <c r="K81" s="1145"/>
    </row>
    <row r="82" spans="1:11" ht="15" customHeight="1" x14ac:dyDescent="0.25">
      <c r="A82" s="1145"/>
      <c r="B82" s="1145"/>
      <c r="C82" s="1123" t="s">
        <v>1048</v>
      </c>
      <c r="D82" s="1141">
        <v>0</v>
      </c>
      <c r="E82" s="1141">
        <v>0</v>
      </c>
      <c r="F82" s="1141">
        <v>0</v>
      </c>
      <c r="G82" s="1141">
        <v>0</v>
      </c>
      <c r="H82" s="1145"/>
      <c r="I82" s="1145"/>
      <c r="J82" s="1145"/>
      <c r="K82" s="1145"/>
    </row>
    <row r="83" spans="1:11" ht="15" customHeight="1" x14ac:dyDescent="0.25">
      <c r="A83" s="1145"/>
      <c r="B83" s="1145"/>
      <c r="C83" s="1123" t="s">
        <v>1049</v>
      </c>
      <c r="D83" s="1141">
        <v>0</v>
      </c>
      <c r="E83" s="1141">
        <v>0</v>
      </c>
      <c r="F83" s="1141">
        <v>0</v>
      </c>
      <c r="G83" s="1141">
        <v>0</v>
      </c>
      <c r="H83" s="1145"/>
      <c r="I83" s="1145"/>
      <c r="J83" s="1145"/>
      <c r="K83" s="1145"/>
    </row>
    <row r="84" spans="1:11" ht="20.100000000000001" customHeight="1" x14ac:dyDescent="0.25">
      <c r="A84" s="1145"/>
      <c r="B84" s="1145"/>
      <c r="C84" s="1123" t="s">
        <v>1155</v>
      </c>
      <c r="D84" s="1142">
        <v>0</v>
      </c>
      <c r="E84" s="1142">
        <v>2200000</v>
      </c>
      <c r="F84" s="1142">
        <v>2200000</v>
      </c>
      <c r="G84" s="1142">
        <v>2200000</v>
      </c>
      <c r="H84" s="1145"/>
      <c r="I84" s="1145"/>
      <c r="J84" s="1145"/>
      <c r="K84" s="1145"/>
    </row>
    <row r="85" spans="1:11" ht="15" customHeight="1" x14ac:dyDescent="0.25">
      <c r="A85" s="1145"/>
      <c r="B85" s="1145"/>
      <c r="C85" s="1123" t="s">
        <v>1048</v>
      </c>
      <c r="D85" s="1141">
        <v>0</v>
      </c>
      <c r="E85" s="1141">
        <v>2200000</v>
      </c>
      <c r="F85" s="1141">
        <v>2200000</v>
      </c>
      <c r="G85" s="1141">
        <v>2200000</v>
      </c>
      <c r="H85" s="1145"/>
      <c r="I85" s="1145"/>
      <c r="J85" s="1145"/>
      <c r="K85" s="1145"/>
    </row>
    <row r="86" spans="1:11" ht="15" customHeight="1" x14ac:dyDescent="0.25">
      <c r="A86" s="1145"/>
      <c r="B86" s="1145"/>
      <c r="C86" s="1123" t="s">
        <v>1049</v>
      </c>
      <c r="D86" s="1141">
        <v>0</v>
      </c>
      <c r="E86" s="1141">
        <v>0</v>
      </c>
      <c r="F86" s="1141">
        <v>0</v>
      </c>
      <c r="G86" s="1141">
        <v>0</v>
      </c>
      <c r="H86" s="1145"/>
      <c r="I86" s="1145"/>
      <c r="J86" s="1145"/>
      <c r="K86" s="1145"/>
    </row>
    <row r="87" spans="1:11" ht="15" customHeight="1" x14ac:dyDescent="0.25">
      <c r="A87" s="1145"/>
      <c r="B87" s="1145"/>
      <c r="C87" s="1123" t="s">
        <v>1054</v>
      </c>
      <c r="D87" s="1141">
        <v>0</v>
      </c>
      <c r="E87" s="1141">
        <v>0</v>
      </c>
      <c r="F87" s="1141">
        <v>0</v>
      </c>
      <c r="G87" s="1141">
        <v>0</v>
      </c>
      <c r="H87" s="1145"/>
      <c r="I87" s="1145"/>
      <c r="J87" s="1145"/>
      <c r="K87" s="1145"/>
    </row>
    <row r="88" spans="1:11" ht="15" customHeight="1" x14ac:dyDescent="0.25">
      <c r="A88" s="1145"/>
      <c r="B88" s="1145"/>
      <c r="C88" s="1123" t="s">
        <v>1048</v>
      </c>
      <c r="D88" s="1141">
        <v>0</v>
      </c>
      <c r="E88" s="1141">
        <v>0</v>
      </c>
      <c r="F88" s="1141">
        <v>0</v>
      </c>
      <c r="G88" s="1141">
        <v>0</v>
      </c>
      <c r="H88" s="1145"/>
      <c r="I88" s="1145"/>
      <c r="J88" s="1145"/>
      <c r="K88" s="1145"/>
    </row>
    <row r="89" spans="1:11" ht="15" customHeight="1" x14ac:dyDescent="0.25">
      <c r="A89" s="1145"/>
      <c r="B89" s="1145"/>
      <c r="C89" s="1123" t="s">
        <v>1049</v>
      </c>
      <c r="D89" s="1141">
        <v>0</v>
      </c>
      <c r="E89" s="1141">
        <v>0</v>
      </c>
      <c r="F89" s="1141">
        <v>0</v>
      </c>
      <c r="G89" s="1141">
        <v>0</v>
      </c>
      <c r="H89" s="1145"/>
      <c r="I89" s="1145"/>
      <c r="J89" s="1145"/>
      <c r="K89" s="1145"/>
    </row>
    <row r="90" spans="1:11" ht="15" customHeight="1" x14ac:dyDescent="0.25">
      <c r="A90" s="1145"/>
      <c r="B90" s="1145"/>
      <c r="C90" s="1123" t="s">
        <v>1055</v>
      </c>
      <c r="D90" s="1141">
        <v>0</v>
      </c>
      <c r="E90" s="1141">
        <v>0</v>
      </c>
      <c r="F90" s="1141">
        <v>0</v>
      </c>
      <c r="G90" s="1141">
        <v>0</v>
      </c>
      <c r="H90" s="1145"/>
      <c r="I90" s="1145"/>
      <c r="J90" s="1145"/>
      <c r="K90" s="1145"/>
    </row>
    <row r="91" spans="1:11" ht="15" customHeight="1" x14ac:dyDescent="0.25">
      <c r="A91" s="1145"/>
      <c r="B91" s="1145"/>
      <c r="C91" s="1123" t="s">
        <v>1048</v>
      </c>
      <c r="D91" s="1141">
        <v>0</v>
      </c>
      <c r="E91" s="1141">
        <v>0</v>
      </c>
      <c r="F91" s="1141">
        <v>0</v>
      </c>
      <c r="G91" s="1141">
        <v>0</v>
      </c>
      <c r="H91" s="1145"/>
      <c r="I91" s="1145"/>
      <c r="J91" s="1145"/>
      <c r="K91" s="1145"/>
    </row>
    <row r="92" spans="1:11" ht="15" customHeight="1" x14ac:dyDescent="0.25">
      <c r="A92" s="1145"/>
      <c r="B92" s="1145"/>
      <c r="C92" s="1123" t="s">
        <v>1049</v>
      </c>
      <c r="D92" s="1141">
        <v>0</v>
      </c>
      <c r="E92" s="1141">
        <v>0</v>
      </c>
      <c r="F92" s="1141">
        <v>0</v>
      </c>
      <c r="G92" s="1141">
        <v>0</v>
      </c>
      <c r="H92" s="1145"/>
      <c r="I92" s="1145"/>
      <c r="J92" s="1145"/>
      <c r="K92" s="1145"/>
    </row>
    <row r="93" spans="1:11" ht="15" customHeight="1" x14ac:dyDescent="0.25">
      <c r="A93" s="1145"/>
      <c r="B93" s="1145"/>
      <c r="C93" s="1123" t="s">
        <v>1056</v>
      </c>
      <c r="D93" s="1141">
        <v>0</v>
      </c>
      <c r="E93" s="1141">
        <v>0</v>
      </c>
      <c r="F93" s="1141">
        <v>0</v>
      </c>
      <c r="G93" s="1141">
        <v>0</v>
      </c>
      <c r="H93" s="1145"/>
      <c r="I93" s="1145"/>
      <c r="J93" s="1145"/>
      <c r="K93" s="1145"/>
    </row>
    <row r="94" spans="1:11" ht="15" customHeight="1" x14ac:dyDescent="0.25">
      <c r="A94" s="1145"/>
      <c r="B94" s="1145"/>
      <c r="C94" s="1123" t="s">
        <v>1048</v>
      </c>
      <c r="D94" s="1141">
        <v>0</v>
      </c>
      <c r="E94" s="1141">
        <v>0</v>
      </c>
      <c r="F94" s="1141">
        <v>0</v>
      </c>
      <c r="G94" s="1141">
        <v>0</v>
      </c>
      <c r="H94" s="1145"/>
      <c r="I94" s="1145"/>
      <c r="J94" s="1145"/>
      <c r="K94" s="1145"/>
    </row>
    <row r="95" spans="1:11" ht="15" customHeight="1" x14ac:dyDescent="0.25">
      <c r="A95" s="1145"/>
      <c r="B95" s="1145"/>
      <c r="C95" s="1123" t="s">
        <v>1057</v>
      </c>
      <c r="D95" s="1141">
        <v>0</v>
      </c>
      <c r="E95" s="1141">
        <v>0</v>
      </c>
      <c r="F95" s="1141">
        <v>0</v>
      </c>
      <c r="G95" s="1141">
        <v>0</v>
      </c>
      <c r="H95" s="1145"/>
      <c r="I95" s="1145"/>
      <c r="J95" s="1145"/>
      <c r="K95" s="1145"/>
    </row>
    <row r="96" spans="1:11" ht="15" customHeight="1" x14ac:dyDescent="0.25">
      <c r="A96" s="1145"/>
      <c r="B96" s="1145"/>
      <c r="C96" s="1123" t="s">
        <v>1058</v>
      </c>
      <c r="D96" s="1141">
        <v>0</v>
      </c>
      <c r="E96" s="1141">
        <v>0</v>
      </c>
      <c r="F96" s="1141">
        <v>0</v>
      </c>
      <c r="G96" s="1141">
        <v>0</v>
      </c>
      <c r="H96" s="1145"/>
      <c r="I96" s="1145"/>
      <c r="J96" s="1145"/>
      <c r="K96" s="1145"/>
    </row>
    <row r="97" spans="1:11" ht="15" customHeight="1" x14ac:dyDescent="0.25">
      <c r="A97" s="1145"/>
      <c r="B97" s="1145"/>
      <c r="C97" s="1123" t="s">
        <v>1059</v>
      </c>
      <c r="D97" s="1141">
        <v>0</v>
      </c>
      <c r="E97" s="1141">
        <v>0</v>
      </c>
      <c r="F97" s="1141">
        <v>0</v>
      </c>
      <c r="G97" s="1141">
        <v>0</v>
      </c>
      <c r="H97" s="1145"/>
      <c r="I97" s="1145"/>
      <c r="J97" s="1145"/>
      <c r="K97" s="1145"/>
    </row>
    <row r="98" spans="1:11" ht="15" customHeight="1" x14ac:dyDescent="0.25">
      <c r="A98" s="1145"/>
      <c r="B98" s="1145"/>
      <c r="C98" s="1123" t="s">
        <v>1060</v>
      </c>
      <c r="D98" s="1141">
        <v>0</v>
      </c>
      <c r="E98" s="1141">
        <v>0</v>
      </c>
      <c r="F98" s="1141">
        <v>0</v>
      </c>
      <c r="G98" s="1141">
        <v>0</v>
      </c>
      <c r="H98" s="1145"/>
      <c r="I98" s="1145"/>
      <c r="J98" s="1145"/>
      <c r="K98" s="1145"/>
    </row>
    <row r="99" spans="1:11" ht="15" customHeight="1" x14ac:dyDescent="0.25">
      <c r="A99" s="1145"/>
      <c r="B99" s="1145"/>
      <c r="C99" s="1123" t="s">
        <v>1061</v>
      </c>
      <c r="D99" s="1141">
        <v>0</v>
      </c>
      <c r="E99" s="1141">
        <v>0</v>
      </c>
      <c r="F99" s="1141">
        <v>0</v>
      </c>
      <c r="G99" s="1141">
        <v>0</v>
      </c>
      <c r="H99" s="1145"/>
      <c r="I99" s="1145"/>
      <c r="J99" s="1145"/>
      <c r="K99" s="1145"/>
    </row>
    <row r="100" spans="1:11" ht="15" customHeight="1" x14ac:dyDescent="0.25">
      <c r="A100" s="1145"/>
      <c r="B100" s="1145"/>
      <c r="C100" s="1123" t="s">
        <v>1048</v>
      </c>
      <c r="D100" s="1141">
        <v>0</v>
      </c>
      <c r="E100" s="1141">
        <v>0</v>
      </c>
      <c r="F100" s="1141">
        <v>0</v>
      </c>
      <c r="G100" s="1141">
        <v>0</v>
      </c>
      <c r="H100" s="1145"/>
      <c r="I100" s="1145"/>
      <c r="J100" s="1145"/>
      <c r="K100" s="1145"/>
    </row>
    <row r="101" spans="1:11" ht="15" customHeight="1" x14ac:dyDescent="0.25">
      <c r="A101" s="1145"/>
      <c r="B101" s="1145"/>
      <c r="C101" s="1123" t="s">
        <v>1057</v>
      </c>
      <c r="D101" s="1141">
        <v>0</v>
      </c>
      <c r="E101" s="1141">
        <v>0</v>
      </c>
      <c r="F101" s="1141">
        <v>0</v>
      </c>
      <c r="G101" s="1141">
        <v>0</v>
      </c>
      <c r="H101" s="1145"/>
      <c r="I101" s="1145"/>
      <c r="J101" s="1145"/>
      <c r="K101" s="1145"/>
    </row>
    <row r="102" spans="1:11" ht="15" customHeight="1" x14ac:dyDescent="0.25">
      <c r="A102" s="1145"/>
      <c r="B102" s="1145"/>
      <c r="C102" s="1123" t="s">
        <v>1058</v>
      </c>
      <c r="D102" s="1141">
        <v>0</v>
      </c>
      <c r="E102" s="1141">
        <v>0</v>
      </c>
      <c r="F102" s="1141">
        <v>0</v>
      </c>
      <c r="G102" s="1141">
        <v>0</v>
      </c>
      <c r="H102" s="1145"/>
      <c r="I102" s="1145"/>
      <c r="J102" s="1145"/>
      <c r="K102" s="1145"/>
    </row>
    <row r="103" spans="1:11" ht="15" customHeight="1" x14ac:dyDescent="0.25">
      <c r="A103" s="1145"/>
      <c r="B103" s="1145"/>
      <c r="C103" s="1123" t="s">
        <v>1059</v>
      </c>
      <c r="D103" s="1141">
        <v>0</v>
      </c>
      <c r="E103" s="1141">
        <v>0</v>
      </c>
      <c r="F103" s="1141">
        <v>0</v>
      </c>
      <c r="G103" s="1141">
        <v>0</v>
      </c>
      <c r="H103" s="1145"/>
      <c r="I103" s="1145"/>
      <c r="J103" s="1145"/>
      <c r="K103" s="1145"/>
    </row>
    <row r="104" spans="1:11" ht="15" customHeight="1" x14ac:dyDescent="0.25">
      <c r="A104" s="1145"/>
      <c r="B104" s="1145"/>
      <c r="C104" s="1123" t="s">
        <v>1060</v>
      </c>
      <c r="D104" s="1141">
        <v>0</v>
      </c>
      <c r="E104" s="1141">
        <v>0</v>
      </c>
      <c r="F104" s="1141">
        <v>0</v>
      </c>
      <c r="G104" s="1141">
        <v>0</v>
      </c>
      <c r="H104" s="1145"/>
      <c r="I104" s="1145"/>
      <c r="J104" s="1145"/>
      <c r="K104" s="1145"/>
    </row>
    <row r="105" spans="1:11" ht="15" customHeight="1" x14ac:dyDescent="0.25">
      <c r="A105" s="1145"/>
      <c r="B105" s="1145"/>
      <c r="C105" s="1123" t="s">
        <v>1062</v>
      </c>
      <c r="D105" s="1141">
        <v>0</v>
      </c>
      <c r="E105" s="1141">
        <v>0</v>
      </c>
      <c r="F105" s="1141">
        <v>0</v>
      </c>
      <c r="G105" s="1141">
        <v>0</v>
      </c>
      <c r="H105" s="1145"/>
      <c r="I105" s="1145"/>
      <c r="J105" s="1145"/>
      <c r="K105" s="1145"/>
    </row>
    <row r="106" spans="1:11" ht="15" customHeight="1" x14ac:dyDescent="0.25">
      <c r="A106" s="1145"/>
      <c r="B106" s="1145"/>
      <c r="C106" s="1123" t="s">
        <v>1048</v>
      </c>
      <c r="D106" s="1141">
        <v>0</v>
      </c>
      <c r="E106" s="1141">
        <v>0</v>
      </c>
      <c r="F106" s="1141">
        <v>0</v>
      </c>
      <c r="G106" s="1141">
        <v>0</v>
      </c>
      <c r="H106" s="1145"/>
      <c r="I106" s="1145"/>
      <c r="J106" s="1145"/>
      <c r="K106" s="1145"/>
    </row>
    <row r="107" spans="1:11" ht="15" customHeight="1" x14ac:dyDescent="0.25">
      <c r="A107" s="1145"/>
      <c r="B107" s="1145"/>
      <c r="C107" s="1123" t="s">
        <v>1057</v>
      </c>
      <c r="D107" s="1141">
        <v>0</v>
      </c>
      <c r="E107" s="1141">
        <v>0</v>
      </c>
      <c r="F107" s="1141">
        <v>0</v>
      </c>
      <c r="G107" s="1141">
        <v>0</v>
      </c>
      <c r="H107" s="1145"/>
      <c r="I107" s="1145"/>
      <c r="J107" s="1145"/>
      <c r="K107" s="1145"/>
    </row>
    <row r="108" spans="1:11" ht="15" customHeight="1" x14ac:dyDescent="0.25">
      <c r="A108" s="1145"/>
      <c r="B108" s="1145"/>
      <c r="C108" s="1123" t="s">
        <v>1058</v>
      </c>
      <c r="D108" s="1141">
        <v>0</v>
      </c>
      <c r="E108" s="1141">
        <v>0</v>
      </c>
      <c r="F108" s="1141">
        <v>0</v>
      </c>
      <c r="G108" s="1141">
        <v>0</v>
      </c>
      <c r="H108" s="1145"/>
      <c r="I108" s="1145"/>
      <c r="J108" s="1145"/>
      <c r="K108" s="1145"/>
    </row>
    <row r="109" spans="1:11" ht="15" customHeight="1" x14ac:dyDescent="0.25">
      <c r="A109" s="1145"/>
      <c r="B109" s="1145"/>
      <c r="C109" s="1123" t="s">
        <v>1059</v>
      </c>
      <c r="D109" s="1141">
        <v>0</v>
      </c>
      <c r="E109" s="1141">
        <v>0</v>
      </c>
      <c r="F109" s="1141">
        <v>0</v>
      </c>
      <c r="G109" s="1141">
        <v>0</v>
      </c>
      <c r="H109" s="1145"/>
      <c r="I109" s="1145"/>
      <c r="J109" s="1145"/>
      <c r="K109" s="1145"/>
    </row>
    <row r="110" spans="1:11" ht="15" customHeight="1" x14ac:dyDescent="0.25">
      <c r="A110" s="1145"/>
      <c r="B110" s="1145"/>
      <c r="C110" s="1123" t="s">
        <v>1060</v>
      </c>
      <c r="D110" s="1141">
        <v>0</v>
      </c>
      <c r="E110" s="1141">
        <v>0</v>
      </c>
      <c r="F110" s="1141">
        <v>0</v>
      </c>
      <c r="G110" s="1141">
        <v>0</v>
      </c>
      <c r="H110" s="1145"/>
      <c r="I110" s="1145"/>
      <c r="J110" s="1145"/>
      <c r="K110" s="1145"/>
    </row>
    <row r="111" spans="1:11" ht="15" customHeight="1" x14ac:dyDescent="0.25">
      <c r="A111" s="1145"/>
      <c r="B111" s="1145"/>
      <c r="C111" s="1123" t="s">
        <v>1063</v>
      </c>
      <c r="D111" s="1141">
        <v>0</v>
      </c>
      <c r="E111" s="1141">
        <v>0</v>
      </c>
      <c r="F111" s="1141">
        <v>0</v>
      </c>
      <c r="G111" s="1141">
        <v>0</v>
      </c>
      <c r="H111" s="1145"/>
      <c r="I111" s="1145"/>
      <c r="J111" s="1145"/>
      <c r="K111" s="1145"/>
    </row>
    <row r="112" spans="1:11" ht="15" customHeight="1" x14ac:dyDescent="0.25">
      <c r="A112" s="1145"/>
      <c r="B112" s="1145"/>
      <c r="C112" s="1123" t="s">
        <v>1064</v>
      </c>
      <c r="D112" s="1141">
        <v>0</v>
      </c>
      <c r="E112" s="1141">
        <v>0</v>
      </c>
      <c r="F112" s="1141">
        <v>0</v>
      </c>
      <c r="G112" s="1141">
        <v>0</v>
      </c>
      <c r="H112" s="1145"/>
      <c r="I112" s="1145"/>
      <c r="J112" s="1145"/>
      <c r="K112" s="1145"/>
    </row>
    <row r="113" spans="1:11" ht="20.100000000000001" customHeight="1" x14ac:dyDescent="0.25">
      <c r="A113" s="1145"/>
      <c r="B113" s="1145"/>
      <c r="C113" s="1143" t="s">
        <v>1038</v>
      </c>
      <c r="D113" s="1145"/>
      <c r="E113" s="1145"/>
      <c r="F113" s="1145"/>
      <c r="G113" s="1145"/>
      <c r="H113" s="1145"/>
      <c r="I113" s="1145"/>
      <c r="J113" s="1145"/>
      <c r="K113" s="1145"/>
    </row>
  </sheetData>
  <mergeCells count="17">
    <mergeCell ref="C12:G12"/>
    <mergeCell ref="C1:G1"/>
    <mergeCell ref="C2:G2"/>
    <mergeCell ref="D3:G3"/>
    <mergeCell ref="D4:G4"/>
    <mergeCell ref="D5:G5"/>
    <mergeCell ref="D6:G6"/>
    <mergeCell ref="D7:G7"/>
    <mergeCell ref="C8:G8"/>
    <mergeCell ref="C9:G9"/>
    <mergeCell ref="D10:G10"/>
    <mergeCell ref="D11:G11"/>
    <mergeCell ref="D13:G13"/>
    <mergeCell ref="D14:G14"/>
    <mergeCell ref="D15:G15"/>
    <mergeCell ref="D16:G16"/>
    <mergeCell ref="C25:G25"/>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BF5A-2BEC-49F2-A893-0159CD814450}">
  <sheetPr>
    <outlinePr summaryBelow="0"/>
  </sheetPr>
  <dimension ref="A1:K856"/>
  <sheetViews>
    <sheetView topLeftCell="A834" workbookViewId="0">
      <selection activeCell="A857" sqref="A857:XFD863"/>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2883</v>
      </c>
      <c r="E3" s="1265"/>
      <c r="F3" s="1265"/>
      <c r="G3" s="1265"/>
      <c r="H3" s="1119"/>
      <c r="I3" s="1119"/>
      <c r="J3" s="1119"/>
      <c r="K3" s="1119"/>
    </row>
    <row r="4" spans="1:11" ht="14.1" customHeight="1" x14ac:dyDescent="0.25">
      <c r="A4" s="1119"/>
      <c r="B4" s="1119"/>
      <c r="C4" s="1121" t="s">
        <v>984</v>
      </c>
      <c r="D4" s="1264" t="s">
        <v>1695</v>
      </c>
      <c r="E4" s="1265"/>
      <c r="F4" s="1265"/>
      <c r="G4" s="1265"/>
      <c r="H4" s="1119"/>
      <c r="I4" s="1119"/>
      <c r="J4" s="1119"/>
      <c r="K4" s="1119"/>
    </row>
    <row r="5" spans="1:11" ht="14.1" customHeight="1" x14ac:dyDescent="0.25">
      <c r="A5" s="1119"/>
      <c r="B5" s="1119"/>
      <c r="C5" s="1121" t="s">
        <v>2</v>
      </c>
      <c r="D5" s="1264" t="s">
        <v>2884</v>
      </c>
      <c r="E5" s="1265"/>
      <c r="F5" s="1265"/>
      <c r="G5" s="1265"/>
      <c r="H5" s="1119"/>
      <c r="I5" s="1119"/>
      <c r="J5" s="1119"/>
      <c r="K5" s="1119"/>
    </row>
    <row r="6" spans="1:11" ht="14.1" customHeight="1" x14ac:dyDescent="0.25">
      <c r="A6" s="1119"/>
      <c r="B6" s="1119"/>
      <c r="C6" s="1121" t="s">
        <v>4</v>
      </c>
      <c r="D6" s="1264" t="s">
        <v>2885</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14.1" customHeight="1" x14ac:dyDescent="0.25">
      <c r="A9" s="1119"/>
      <c r="B9" s="1119"/>
      <c r="C9" s="1270" t="s">
        <v>2884</v>
      </c>
      <c r="D9" s="1271"/>
      <c r="E9" s="1271"/>
      <c r="F9" s="1271"/>
      <c r="G9" s="1271"/>
      <c r="H9" s="1119"/>
      <c r="I9" s="1119"/>
      <c r="J9" s="1119"/>
      <c r="K9" s="1119"/>
    </row>
    <row r="10" spans="1:11" ht="69" customHeight="1" x14ac:dyDescent="0.25">
      <c r="A10" s="1119"/>
      <c r="B10" s="1119"/>
      <c r="C10" s="1122" t="s">
        <v>10</v>
      </c>
      <c r="D10" s="1258" t="s">
        <v>2886</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51.95" customHeight="1" x14ac:dyDescent="0.25">
      <c r="A13" s="1119"/>
      <c r="B13" s="1119"/>
      <c r="C13" s="1123" t="s">
        <v>2887</v>
      </c>
      <c r="D13" s="1127" t="s">
        <v>2888</v>
      </c>
      <c r="E13" s="1127" t="s">
        <v>2209</v>
      </c>
      <c r="F13" s="1127" t="s">
        <v>2353</v>
      </c>
      <c r="G13" s="1127" t="s">
        <v>2353</v>
      </c>
      <c r="H13" s="1119"/>
      <c r="I13" s="1119"/>
      <c r="J13" s="1119"/>
      <c r="K13" s="1119"/>
    </row>
    <row r="14" spans="1:11" ht="129.94999999999999" customHeight="1" x14ac:dyDescent="0.25">
      <c r="A14" s="1119"/>
      <c r="B14" s="1119"/>
      <c r="C14" s="1122" t="s">
        <v>646</v>
      </c>
      <c r="D14" s="1258" t="s">
        <v>2889</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30.95" customHeight="1" x14ac:dyDescent="0.25">
      <c r="A17" s="1119"/>
      <c r="B17" s="1119"/>
      <c r="C17" s="1123" t="s">
        <v>2890</v>
      </c>
      <c r="D17" s="1127" t="s">
        <v>1465</v>
      </c>
      <c r="E17" s="1127" t="s">
        <v>1478</v>
      </c>
      <c r="F17" s="1127" t="s">
        <v>1466</v>
      </c>
      <c r="G17" s="1127" t="s">
        <v>1469</v>
      </c>
      <c r="H17" s="1119"/>
      <c r="I17" s="1119"/>
      <c r="J17" s="1119"/>
      <c r="K17" s="1119"/>
    </row>
    <row r="18" spans="1:11" ht="30.95" customHeight="1" x14ac:dyDescent="0.25">
      <c r="A18" s="1119"/>
      <c r="B18" s="1119"/>
      <c r="C18" s="1123" t="s">
        <v>2891</v>
      </c>
      <c r="D18" s="1127" t="s">
        <v>113</v>
      </c>
      <c r="E18" s="1127" t="s">
        <v>2892</v>
      </c>
      <c r="F18" s="1127" t="s">
        <v>1321</v>
      </c>
      <c r="G18" s="1127" t="s">
        <v>1465</v>
      </c>
      <c r="H18" s="1119"/>
      <c r="I18" s="1119"/>
      <c r="J18" s="1119"/>
      <c r="K18" s="1119"/>
    </row>
    <row r="19" spans="1:11" ht="20.100000000000001" customHeight="1" x14ac:dyDescent="0.25">
      <c r="A19" s="1119"/>
      <c r="B19" s="1119"/>
      <c r="C19" s="1123" t="s">
        <v>2893</v>
      </c>
      <c r="D19" s="1127" t="s">
        <v>1466</v>
      </c>
      <c r="E19" s="1127" t="s">
        <v>1462</v>
      </c>
      <c r="F19" s="1127" t="s">
        <v>1226</v>
      </c>
      <c r="G19" s="1127" t="s">
        <v>1226</v>
      </c>
      <c r="H19" s="1119"/>
      <c r="I19" s="1119"/>
      <c r="J19" s="1119"/>
      <c r="K19" s="1119"/>
    </row>
    <row r="20" spans="1:11" ht="30.95" customHeight="1" x14ac:dyDescent="0.25">
      <c r="A20" s="1119"/>
      <c r="B20" s="1119"/>
      <c r="C20" s="1123" t="s">
        <v>2861</v>
      </c>
      <c r="D20" s="1127" t="s">
        <v>2894</v>
      </c>
      <c r="E20" s="1127" t="s">
        <v>1321</v>
      </c>
      <c r="F20" s="1127" t="s">
        <v>1321</v>
      </c>
      <c r="G20" s="1127" t="s">
        <v>1321</v>
      </c>
      <c r="H20" s="1119"/>
      <c r="I20" s="1119"/>
      <c r="J20" s="1119"/>
      <c r="K20" s="1119"/>
    </row>
    <row r="21" spans="1:11" ht="14.1" customHeight="1" x14ac:dyDescent="0.25">
      <c r="A21" s="1119"/>
      <c r="B21" s="1119"/>
      <c r="C21" s="1256" t="s">
        <v>1019</v>
      </c>
      <c r="D21" s="1257"/>
      <c r="E21" s="1257"/>
      <c r="F21" s="1257"/>
      <c r="G21" s="1257"/>
      <c r="H21" s="1119"/>
      <c r="I21" s="1119"/>
      <c r="J21" s="1119"/>
      <c r="K21" s="1119"/>
    </row>
    <row r="22" spans="1:11" ht="14.1" customHeight="1" x14ac:dyDescent="0.25">
      <c r="A22" s="1119"/>
      <c r="B22" s="1119"/>
      <c r="C22" s="1128" t="s">
        <v>2895</v>
      </c>
      <c r="D22" s="1256" t="s">
        <v>2896</v>
      </c>
      <c r="E22" s="1257"/>
      <c r="F22" s="1257"/>
      <c r="G22" s="1257"/>
      <c r="H22" s="1119"/>
      <c r="I22" s="1119"/>
      <c r="J22" s="1119"/>
      <c r="K22" s="1119"/>
    </row>
    <row r="23" spans="1:11" ht="14.1" customHeight="1" x14ac:dyDescent="0.25">
      <c r="A23" s="1119"/>
      <c r="B23" s="1119"/>
      <c r="C23" s="1129" t="s">
        <v>1022</v>
      </c>
      <c r="D23" s="1252" t="s">
        <v>2897</v>
      </c>
      <c r="E23" s="1253"/>
      <c r="F23" s="1253"/>
      <c r="G23" s="1253"/>
      <c r="H23" s="1119"/>
      <c r="I23" s="1119"/>
      <c r="J23" s="1119"/>
      <c r="K23" s="1119"/>
    </row>
    <row r="24" spans="1:11" ht="14.1" customHeight="1" x14ac:dyDescent="0.25">
      <c r="A24" s="1119"/>
      <c r="B24" s="1119"/>
      <c r="C24" s="1130" t="s">
        <v>1024</v>
      </c>
      <c r="D24" s="1254" t="s">
        <v>2898</v>
      </c>
      <c r="E24" s="1255"/>
      <c r="F24" s="1255"/>
      <c r="G24" s="1255"/>
      <c r="H24" s="1119"/>
      <c r="I24" s="1119"/>
      <c r="J24" s="1119"/>
      <c r="K24" s="1119"/>
    </row>
    <row r="25" spans="1:11" ht="14.1" customHeight="1" x14ac:dyDescent="0.25">
      <c r="A25" s="1119"/>
      <c r="B25" s="1119"/>
      <c r="C25" s="1130" t="s">
        <v>31</v>
      </c>
      <c r="D25" s="1254" t="s">
        <v>1386</v>
      </c>
      <c r="E25" s="1255"/>
      <c r="F25" s="1255"/>
      <c r="G25" s="1255"/>
      <c r="H25" s="1119"/>
      <c r="I25" s="1119"/>
      <c r="J25" s="1119"/>
      <c r="K25" s="1119"/>
    </row>
    <row r="26" spans="1:11" ht="15" customHeight="1" x14ac:dyDescent="0.25">
      <c r="A26" s="1119"/>
      <c r="B26" s="1119"/>
      <c r="C26" s="1131"/>
      <c r="D26" s="1132">
        <v>2024</v>
      </c>
      <c r="E26" s="1132">
        <v>2025</v>
      </c>
      <c r="F26" s="1132">
        <v>2026</v>
      </c>
      <c r="G26" s="1132">
        <v>2027</v>
      </c>
      <c r="H26" s="1119"/>
      <c r="I26" s="1119"/>
      <c r="J26" s="1119"/>
      <c r="K26" s="1119"/>
    </row>
    <row r="27" spans="1:11" ht="15" customHeight="1" x14ac:dyDescent="0.25">
      <c r="A27" s="1119"/>
      <c r="B27" s="1119"/>
      <c r="C27" s="1133"/>
      <c r="D27" s="1134" t="s">
        <v>13</v>
      </c>
      <c r="E27" s="1134" t="s">
        <v>14</v>
      </c>
      <c r="F27" s="1134" t="s">
        <v>14</v>
      </c>
      <c r="G27" s="1134" t="s">
        <v>14</v>
      </c>
      <c r="H27" s="1119"/>
      <c r="I27" s="1119"/>
      <c r="J27" s="1119"/>
      <c r="K27" s="1119"/>
    </row>
    <row r="28" spans="1:11" ht="14.1" customHeight="1" x14ac:dyDescent="0.25">
      <c r="A28" s="1119"/>
      <c r="B28" s="1119"/>
      <c r="C28" s="1123" t="s">
        <v>33</v>
      </c>
      <c r="D28" s="1127" t="s">
        <v>1301</v>
      </c>
      <c r="E28" s="1127" t="s">
        <v>1287</v>
      </c>
      <c r="F28" s="1127" t="s">
        <v>1287</v>
      </c>
      <c r="G28" s="1127" t="s">
        <v>1287</v>
      </c>
      <c r="H28" s="1119"/>
      <c r="I28" s="1119"/>
      <c r="J28" s="1119"/>
      <c r="K28" s="1119"/>
    </row>
    <row r="29" spans="1:11" ht="14.1" customHeight="1" x14ac:dyDescent="0.25">
      <c r="A29" s="1119"/>
      <c r="B29" s="1119"/>
      <c r="C29" s="1123" t="s">
        <v>1029</v>
      </c>
      <c r="D29" s="1127" t="s">
        <v>2899</v>
      </c>
      <c r="E29" s="1127" t="s">
        <v>2900</v>
      </c>
      <c r="F29" s="1127" t="s">
        <v>2901</v>
      </c>
      <c r="G29" s="1127" t="s">
        <v>2901</v>
      </c>
      <c r="H29" s="1119"/>
      <c r="I29" s="1119"/>
      <c r="J29" s="1119"/>
      <c r="K29" s="1119"/>
    </row>
    <row r="30" spans="1:11" ht="14.1" customHeight="1" x14ac:dyDescent="0.25">
      <c r="A30" s="1119"/>
      <c r="B30" s="1119"/>
      <c r="C30" s="1123" t="s">
        <v>1032</v>
      </c>
      <c r="D30" s="1127" t="s">
        <v>2902</v>
      </c>
      <c r="E30" s="1127" t="s">
        <v>2903</v>
      </c>
      <c r="F30" s="1127" t="s">
        <v>2904</v>
      </c>
      <c r="G30" s="1127" t="s">
        <v>2904</v>
      </c>
      <c r="H30" s="1119"/>
      <c r="I30" s="1119"/>
      <c r="J30" s="1119"/>
      <c r="K30" s="1119"/>
    </row>
    <row r="31" spans="1:11" ht="14.1" customHeight="1" x14ac:dyDescent="0.25">
      <c r="A31" s="1119"/>
      <c r="B31" s="1119"/>
      <c r="C31" s="1123" t="s">
        <v>1037</v>
      </c>
      <c r="D31" s="1127" t="s">
        <v>1038</v>
      </c>
      <c r="E31" s="1127" t="s">
        <v>1308</v>
      </c>
      <c r="F31" s="1127" t="s">
        <v>1039</v>
      </c>
      <c r="G31" s="1127" t="s">
        <v>1039</v>
      </c>
      <c r="H31" s="1119"/>
      <c r="I31" s="1119"/>
      <c r="J31" s="1119"/>
      <c r="K31" s="1119"/>
    </row>
    <row r="32" spans="1:11" ht="14.1" customHeight="1" x14ac:dyDescent="0.25">
      <c r="A32" s="1119"/>
      <c r="B32" s="1119"/>
      <c r="C32" s="1123" t="s">
        <v>1042</v>
      </c>
      <c r="D32" s="1127" t="s">
        <v>1038</v>
      </c>
      <c r="E32" s="1127" t="s">
        <v>2905</v>
      </c>
      <c r="F32" s="1127" t="s">
        <v>2906</v>
      </c>
      <c r="G32" s="1127" t="s">
        <v>1039</v>
      </c>
      <c r="H32" s="1119"/>
      <c r="I32" s="1119"/>
      <c r="J32" s="1119"/>
      <c r="K32" s="1119"/>
    </row>
    <row r="33" spans="1:11" ht="14.1" customHeight="1" x14ac:dyDescent="0.25">
      <c r="A33" s="1119"/>
      <c r="B33" s="1119"/>
      <c r="C33" s="1123" t="s">
        <v>39</v>
      </c>
      <c r="D33" s="1127" t="s">
        <v>1038</v>
      </c>
      <c r="E33" s="1127" t="s">
        <v>2907</v>
      </c>
      <c r="F33" s="1127" t="s">
        <v>2906</v>
      </c>
      <c r="G33" s="1127" t="s">
        <v>1039</v>
      </c>
      <c r="H33" s="1119"/>
      <c r="I33" s="1119"/>
      <c r="J33" s="1119"/>
      <c r="K33" s="1119"/>
    </row>
    <row r="34" spans="1:11" ht="14.1" customHeight="1" x14ac:dyDescent="0.25">
      <c r="A34" s="1119"/>
      <c r="B34" s="1119"/>
      <c r="C34" s="1250" t="s">
        <v>1046</v>
      </c>
      <c r="D34" s="1251"/>
      <c r="E34" s="1251"/>
      <c r="F34" s="1251"/>
      <c r="G34" s="1251"/>
      <c r="H34" s="1119"/>
      <c r="I34" s="1119"/>
      <c r="J34" s="1119"/>
      <c r="K34" s="1119"/>
    </row>
    <row r="35" spans="1:11" ht="14.1" customHeight="1" x14ac:dyDescent="0.25">
      <c r="A35" s="1119"/>
      <c r="B35" s="1119"/>
      <c r="C35" s="1131"/>
      <c r="D35" s="1132">
        <v>2024</v>
      </c>
      <c r="E35" s="1132">
        <v>2025</v>
      </c>
      <c r="F35" s="1132">
        <v>2026</v>
      </c>
      <c r="G35" s="1132">
        <v>2027</v>
      </c>
      <c r="H35" s="1119"/>
      <c r="I35" s="1119"/>
      <c r="J35" s="1119"/>
      <c r="K35" s="1119"/>
    </row>
    <row r="36" spans="1:11" ht="14.1" customHeight="1" x14ac:dyDescent="0.25">
      <c r="A36" s="1119"/>
      <c r="B36" s="1119"/>
      <c r="C36" s="1133"/>
      <c r="D36" s="1134" t="s">
        <v>13</v>
      </c>
      <c r="E36" s="1134" t="s">
        <v>14</v>
      </c>
      <c r="F36" s="1134" t="s">
        <v>14</v>
      </c>
      <c r="G36" s="1134" t="s">
        <v>14</v>
      </c>
      <c r="H36" s="1119"/>
      <c r="I36" s="1119"/>
      <c r="J36" s="1119"/>
      <c r="K36" s="1119"/>
    </row>
    <row r="37" spans="1:11" ht="14.1" customHeight="1" x14ac:dyDescent="0.25">
      <c r="A37" s="1119"/>
      <c r="B37" s="1119"/>
      <c r="C37" s="1135" t="s">
        <v>1047</v>
      </c>
      <c r="D37" s="1136">
        <v>0</v>
      </c>
      <c r="E37" s="1136">
        <v>1285496000</v>
      </c>
      <c r="F37" s="1136">
        <v>1285496000</v>
      </c>
      <c r="G37" s="1136">
        <v>1285496000</v>
      </c>
      <c r="H37" s="1119"/>
      <c r="I37" s="1119"/>
      <c r="J37" s="1119"/>
      <c r="K37" s="1119"/>
    </row>
    <row r="38" spans="1:11" ht="14.1" customHeight="1" x14ac:dyDescent="0.25">
      <c r="A38" s="1119"/>
      <c r="B38" s="1119"/>
      <c r="C38" s="1135" t="s">
        <v>1048</v>
      </c>
      <c r="D38" s="1136">
        <v>0</v>
      </c>
      <c r="E38" s="1136">
        <v>1285496000</v>
      </c>
      <c r="F38" s="1136">
        <v>1285496000</v>
      </c>
      <c r="G38" s="1136">
        <v>1285496000</v>
      </c>
      <c r="H38" s="1119"/>
      <c r="I38" s="1119"/>
      <c r="J38" s="1119"/>
      <c r="K38" s="1119"/>
    </row>
    <row r="39" spans="1:11" ht="14.1" customHeight="1" x14ac:dyDescent="0.25">
      <c r="A39" s="1119"/>
      <c r="B39" s="1119"/>
      <c r="C39" s="1135" t="s">
        <v>1049</v>
      </c>
      <c r="D39" s="1136">
        <v>0</v>
      </c>
      <c r="E39" s="1136">
        <v>0</v>
      </c>
      <c r="F39" s="1136">
        <v>0</v>
      </c>
      <c r="G39" s="1136">
        <v>0</v>
      </c>
      <c r="H39" s="1119"/>
      <c r="I39" s="1119"/>
      <c r="J39" s="1119"/>
      <c r="K39" s="1119"/>
    </row>
    <row r="40" spans="1:11" ht="14.1" customHeight="1" x14ac:dyDescent="0.25">
      <c r="A40" s="1119"/>
      <c r="B40" s="1119"/>
      <c r="C40" s="1135" t="s">
        <v>1050</v>
      </c>
      <c r="D40" s="1136">
        <v>0</v>
      </c>
      <c r="E40" s="1136">
        <v>136000000</v>
      </c>
      <c r="F40" s="1136">
        <v>136000000</v>
      </c>
      <c r="G40" s="1136">
        <v>136000000</v>
      </c>
      <c r="H40" s="1119"/>
      <c r="I40" s="1119"/>
      <c r="J40" s="1119"/>
      <c r="K40" s="1119"/>
    </row>
    <row r="41" spans="1:11" ht="14.1" customHeight="1" x14ac:dyDescent="0.25">
      <c r="A41" s="1119"/>
      <c r="B41" s="1119"/>
      <c r="C41" s="1135" t="s">
        <v>1048</v>
      </c>
      <c r="D41" s="1136">
        <v>0</v>
      </c>
      <c r="E41" s="1136">
        <v>136000000</v>
      </c>
      <c r="F41" s="1136">
        <v>136000000</v>
      </c>
      <c r="G41" s="1136">
        <v>136000000</v>
      </c>
      <c r="H41" s="1119"/>
      <c r="I41" s="1119"/>
      <c r="J41" s="1119"/>
      <c r="K41" s="1119"/>
    </row>
    <row r="42" spans="1:11" ht="14.1" customHeight="1" x14ac:dyDescent="0.25">
      <c r="A42" s="1119"/>
      <c r="B42" s="1119"/>
      <c r="C42" s="1135" t="s">
        <v>1049</v>
      </c>
      <c r="D42" s="1136">
        <v>0</v>
      </c>
      <c r="E42" s="1136">
        <v>0</v>
      </c>
      <c r="F42" s="1136">
        <v>0</v>
      </c>
      <c r="G42" s="1136">
        <v>0</v>
      </c>
      <c r="H42" s="1119"/>
      <c r="I42" s="1119"/>
      <c r="J42" s="1119"/>
      <c r="K42" s="1119"/>
    </row>
    <row r="43" spans="1:11" ht="14.1" customHeight="1" x14ac:dyDescent="0.25">
      <c r="A43" s="1119"/>
      <c r="B43" s="1119"/>
      <c r="C43" s="1135" t="s">
        <v>1051</v>
      </c>
      <c r="D43" s="1136">
        <v>0</v>
      </c>
      <c r="E43" s="1136">
        <v>248117000</v>
      </c>
      <c r="F43" s="1136">
        <v>148117000</v>
      </c>
      <c r="G43" s="1136">
        <v>148117000</v>
      </c>
      <c r="H43" s="1119"/>
      <c r="I43" s="1119"/>
      <c r="J43" s="1119"/>
      <c r="K43" s="1119"/>
    </row>
    <row r="44" spans="1:11" ht="14.1" customHeight="1" x14ac:dyDescent="0.25">
      <c r="A44" s="1119"/>
      <c r="B44" s="1119"/>
      <c r="C44" s="1135" t="s">
        <v>1048</v>
      </c>
      <c r="D44" s="1136">
        <v>0</v>
      </c>
      <c r="E44" s="1136">
        <v>248117000</v>
      </c>
      <c r="F44" s="1136">
        <v>148117000</v>
      </c>
      <c r="G44" s="1136">
        <v>148117000</v>
      </c>
      <c r="H44" s="1119"/>
      <c r="I44" s="1119"/>
      <c r="J44" s="1119"/>
      <c r="K44" s="1119"/>
    </row>
    <row r="45" spans="1:11" ht="14.1" customHeight="1" x14ac:dyDescent="0.25">
      <c r="A45" s="1119"/>
      <c r="B45" s="1119"/>
      <c r="C45" s="1135" t="s">
        <v>1049</v>
      </c>
      <c r="D45" s="1136">
        <v>0</v>
      </c>
      <c r="E45" s="1136">
        <v>0</v>
      </c>
      <c r="F45" s="1136">
        <v>0</v>
      </c>
      <c r="G45" s="1136">
        <v>0</v>
      </c>
      <c r="H45" s="1119"/>
      <c r="I45" s="1119"/>
      <c r="J45" s="1119"/>
      <c r="K45" s="1119"/>
    </row>
    <row r="46" spans="1:11" ht="14.1" customHeight="1" x14ac:dyDescent="0.25">
      <c r="A46" s="1119"/>
      <c r="B46" s="1119"/>
      <c r="C46" s="1135" t="s">
        <v>1052</v>
      </c>
      <c r="D46" s="1136">
        <v>0</v>
      </c>
      <c r="E46" s="1136">
        <v>0</v>
      </c>
      <c r="F46" s="1136">
        <v>0</v>
      </c>
      <c r="G46" s="1136">
        <v>0</v>
      </c>
      <c r="H46" s="1119"/>
      <c r="I46" s="1119"/>
      <c r="J46" s="1119"/>
      <c r="K46" s="1119"/>
    </row>
    <row r="47" spans="1:11" ht="14.1" customHeight="1" x14ac:dyDescent="0.25">
      <c r="A47" s="1119"/>
      <c r="B47" s="1119"/>
      <c r="C47" s="1135" t="s">
        <v>1048</v>
      </c>
      <c r="D47" s="1136">
        <v>0</v>
      </c>
      <c r="E47" s="1136">
        <v>0</v>
      </c>
      <c r="F47" s="1136">
        <v>0</v>
      </c>
      <c r="G47" s="1136">
        <v>0</v>
      </c>
      <c r="H47" s="1119"/>
      <c r="I47" s="1119"/>
      <c r="J47" s="1119"/>
      <c r="K47" s="1119"/>
    </row>
    <row r="48" spans="1:11" ht="14.1" customHeight="1" x14ac:dyDescent="0.25">
      <c r="A48" s="1119"/>
      <c r="B48" s="1119"/>
      <c r="C48" s="1135" t="s">
        <v>1049</v>
      </c>
      <c r="D48" s="1136">
        <v>0</v>
      </c>
      <c r="E48" s="1136">
        <v>0</v>
      </c>
      <c r="F48" s="1136">
        <v>0</v>
      </c>
      <c r="G48" s="1136">
        <v>0</v>
      </c>
      <c r="H48" s="1119"/>
      <c r="I48" s="1119"/>
      <c r="J48" s="1119"/>
      <c r="K48" s="1119"/>
    </row>
    <row r="49" spans="1:11" ht="14.1" customHeight="1" x14ac:dyDescent="0.25">
      <c r="A49" s="1119"/>
      <c r="B49" s="1119"/>
      <c r="C49" s="1135" t="s">
        <v>1053</v>
      </c>
      <c r="D49" s="1136">
        <v>0</v>
      </c>
      <c r="E49" s="1136">
        <v>0</v>
      </c>
      <c r="F49" s="1136">
        <v>0</v>
      </c>
      <c r="G49" s="1136">
        <v>0</v>
      </c>
      <c r="H49" s="1119"/>
      <c r="I49" s="1119"/>
      <c r="J49" s="1119"/>
      <c r="K49" s="1119"/>
    </row>
    <row r="50" spans="1:11" ht="14.1" customHeight="1" x14ac:dyDescent="0.25">
      <c r="A50" s="1119"/>
      <c r="B50" s="1119"/>
      <c r="C50" s="1135" t="s">
        <v>1048</v>
      </c>
      <c r="D50" s="1136">
        <v>0</v>
      </c>
      <c r="E50" s="1136">
        <v>0</v>
      </c>
      <c r="F50" s="1136">
        <v>0</v>
      </c>
      <c r="G50" s="1136">
        <v>0</v>
      </c>
      <c r="H50" s="1119"/>
      <c r="I50" s="1119"/>
      <c r="J50" s="1119"/>
      <c r="K50" s="1119"/>
    </row>
    <row r="51" spans="1:11" ht="14.1" customHeight="1" x14ac:dyDescent="0.25">
      <c r="A51" s="1119"/>
      <c r="B51" s="1119"/>
      <c r="C51" s="1135" t="s">
        <v>1049</v>
      </c>
      <c r="D51" s="1136">
        <v>0</v>
      </c>
      <c r="E51" s="1136">
        <v>0</v>
      </c>
      <c r="F51" s="1136">
        <v>0</v>
      </c>
      <c r="G51" s="1136">
        <v>0</v>
      </c>
      <c r="H51" s="1119"/>
      <c r="I51" s="1119"/>
      <c r="J51" s="1119"/>
      <c r="K51" s="1119"/>
    </row>
    <row r="52" spans="1:11" ht="14.1" customHeight="1" x14ac:dyDescent="0.25">
      <c r="A52" s="1119"/>
      <c r="B52" s="1119"/>
      <c r="C52" s="1135" t="s">
        <v>1054</v>
      </c>
      <c r="D52" s="1136">
        <v>0</v>
      </c>
      <c r="E52" s="1136">
        <v>0</v>
      </c>
      <c r="F52" s="1136">
        <v>0</v>
      </c>
      <c r="G52" s="1136">
        <v>0</v>
      </c>
      <c r="H52" s="1119"/>
      <c r="I52" s="1119"/>
      <c r="J52" s="1119"/>
      <c r="K52" s="1119"/>
    </row>
    <row r="53" spans="1:11" ht="14.1" customHeight="1" x14ac:dyDescent="0.25">
      <c r="A53" s="1119"/>
      <c r="B53" s="1119"/>
      <c r="C53" s="1135" t="s">
        <v>1048</v>
      </c>
      <c r="D53" s="1136">
        <v>0</v>
      </c>
      <c r="E53" s="1136">
        <v>0</v>
      </c>
      <c r="F53" s="1136">
        <v>0</v>
      </c>
      <c r="G53" s="1136">
        <v>0</v>
      </c>
      <c r="H53" s="1119"/>
      <c r="I53" s="1119"/>
      <c r="J53" s="1119"/>
      <c r="K53" s="1119"/>
    </row>
    <row r="54" spans="1:11" ht="14.1" customHeight="1" x14ac:dyDescent="0.25">
      <c r="A54" s="1119"/>
      <c r="B54" s="1119"/>
      <c r="C54" s="1135" t="s">
        <v>1049</v>
      </c>
      <c r="D54" s="1136">
        <v>0</v>
      </c>
      <c r="E54" s="1136">
        <v>0</v>
      </c>
      <c r="F54" s="1136">
        <v>0</v>
      </c>
      <c r="G54" s="1136">
        <v>0</v>
      </c>
      <c r="H54" s="1119"/>
      <c r="I54" s="1119"/>
      <c r="J54" s="1119"/>
      <c r="K54" s="1119"/>
    </row>
    <row r="55" spans="1:11" ht="14.1" customHeight="1" x14ac:dyDescent="0.25">
      <c r="A55" s="1119"/>
      <c r="B55" s="1119"/>
      <c r="C55" s="1135" t="s">
        <v>1055</v>
      </c>
      <c r="D55" s="1136">
        <v>0</v>
      </c>
      <c r="E55" s="1136">
        <v>0</v>
      </c>
      <c r="F55" s="1136">
        <v>0</v>
      </c>
      <c r="G55" s="1136">
        <v>0</v>
      </c>
      <c r="H55" s="1119"/>
      <c r="I55" s="1119"/>
      <c r="J55" s="1119"/>
      <c r="K55" s="1119"/>
    </row>
    <row r="56" spans="1:11" ht="14.1" customHeight="1" x14ac:dyDescent="0.25">
      <c r="A56" s="1119"/>
      <c r="B56" s="1119"/>
      <c r="C56" s="1135" t="s">
        <v>1048</v>
      </c>
      <c r="D56" s="1136">
        <v>0</v>
      </c>
      <c r="E56" s="1136">
        <v>0</v>
      </c>
      <c r="F56" s="1136">
        <v>0</v>
      </c>
      <c r="G56" s="1136">
        <v>0</v>
      </c>
      <c r="H56" s="1119"/>
      <c r="I56" s="1119"/>
      <c r="J56" s="1119"/>
      <c r="K56" s="1119"/>
    </row>
    <row r="57" spans="1:11" ht="14.1" customHeight="1" x14ac:dyDescent="0.25">
      <c r="A57" s="1119"/>
      <c r="B57" s="1119"/>
      <c r="C57" s="1135" t="s">
        <v>1049</v>
      </c>
      <c r="D57" s="1136">
        <v>0</v>
      </c>
      <c r="E57" s="1136">
        <v>0</v>
      </c>
      <c r="F57" s="1136">
        <v>0</v>
      </c>
      <c r="G57" s="1136">
        <v>0</v>
      </c>
      <c r="H57" s="1119"/>
      <c r="I57" s="1119"/>
      <c r="J57" s="1119"/>
      <c r="K57" s="1119"/>
    </row>
    <row r="58" spans="1:11" ht="14.1" customHeight="1" x14ac:dyDescent="0.25">
      <c r="A58" s="1119"/>
      <c r="B58" s="1119"/>
      <c r="C58" s="1135" t="s">
        <v>1056</v>
      </c>
      <c r="D58" s="1136">
        <v>0</v>
      </c>
      <c r="E58" s="1136">
        <v>0</v>
      </c>
      <c r="F58" s="1136">
        <v>0</v>
      </c>
      <c r="G58" s="1136">
        <v>0</v>
      </c>
      <c r="H58" s="1119"/>
      <c r="I58" s="1119"/>
      <c r="J58" s="1119"/>
      <c r="K58" s="1119"/>
    </row>
    <row r="59" spans="1:11" ht="14.1" customHeight="1" x14ac:dyDescent="0.25">
      <c r="A59" s="1119"/>
      <c r="B59" s="1119"/>
      <c r="C59" s="1135" t="s">
        <v>1048</v>
      </c>
      <c r="D59" s="1136">
        <v>0</v>
      </c>
      <c r="E59" s="1136">
        <v>0</v>
      </c>
      <c r="F59" s="1136">
        <v>0</v>
      </c>
      <c r="G59" s="1136">
        <v>0</v>
      </c>
      <c r="H59" s="1119"/>
      <c r="I59" s="1119"/>
      <c r="J59" s="1119"/>
      <c r="K59" s="1119"/>
    </row>
    <row r="60" spans="1:11" ht="14.1" customHeight="1" x14ac:dyDescent="0.25">
      <c r="A60" s="1119"/>
      <c r="B60" s="1119"/>
      <c r="C60" s="1135" t="s">
        <v>1057</v>
      </c>
      <c r="D60" s="1136">
        <v>0</v>
      </c>
      <c r="E60" s="1136">
        <v>0</v>
      </c>
      <c r="F60" s="1136">
        <v>0</v>
      </c>
      <c r="G60" s="1136">
        <v>0</v>
      </c>
      <c r="H60" s="1119"/>
      <c r="I60" s="1119"/>
      <c r="J60" s="1119"/>
      <c r="K60" s="1119"/>
    </row>
    <row r="61" spans="1:11" ht="14.1" customHeight="1" x14ac:dyDescent="0.25">
      <c r="A61" s="1119"/>
      <c r="B61" s="1119"/>
      <c r="C61" s="1135" t="s">
        <v>1058</v>
      </c>
      <c r="D61" s="1136">
        <v>0</v>
      </c>
      <c r="E61" s="1136">
        <v>0</v>
      </c>
      <c r="F61" s="1136">
        <v>0</v>
      </c>
      <c r="G61" s="1136">
        <v>0</v>
      </c>
      <c r="H61" s="1119"/>
      <c r="I61" s="1119"/>
      <c r="J61" s="1119"/>
      <c r="K61" s="1119"/>
    </row>
    <row r="62" spans="1:11" ht="14.1" customHeight="1" x14ac:dyDescent="0.25">
      <c r="A62" s="1119"/>
      <c r="B62" s="1119"/>
      <c r="C62" s="1135" t="s">
        <v>1059</v>
      </c>
      <c r="D62" s="1136">
        <v>0</v>
      </c>
      <c r="E62" s="1136">
        <v>0</v>
      </c>
      <c r="F62" s="1136">
        <v>0</v>
      </c>
      <c r="G62" s="1136">
        <v>0</v>
      </c>
      <c r="H62" s="1119"/>
      <c r="I62" s="1119"/>
      <c r="J62" s="1119"/>
      <c r="K62" s="1119"/>
    </row>
    <row r="63" spans="1:11" ht="14.1" customHeight="1" x14ac:dyDescent="0.25">
      <c r="A63" s="1119"/>
      <c r="B63" s="1119"/>
      <c r="C63" s="1135" t="s">
        <v>1060</v>
      </c>
      <c r="D63" s="1136">
        <v>0</v>
      </c>
      <c r="E63" s="1136">
        <v>0</v>
      </c>
      <c r="F63" s="1136">
        <v>0</v>
      </c>
      <c r="G63" s="1136">
        <v>0</v>
      </c>
      <c r="H63" s="1119"/>
      <c r="I63" s="1119"/>
      <c r="J63" s="1119"/>
      <c r="K63" s="1119"/>
    </row>
    <row r="64" spans="1:11" ht="14.1" customHeight="1" x14ac:dyDescent="0.25">
      <c r="A64" s="1119"/>
      <c r="B64" s="1119"/>
      <c r="C64" s="1135" t="s">
        <v>1061</v>
      </c>
      <c r="D64" s="1136">
        <v>0</v>
      </c>
      <c r="E64" s="1136">
        <v>0</v>
      </c>
      <c r="F64" s="1136">
        <v>0</v>
      </c>
      <c r="G64" s="1136">
        <v>0</v>
      </c>
      <c r="H64" s="1119"/>
      <c r="I64" s="1119"/>
      <c r="J64" s="1119"/>
      <c r="K64" s="1119"/>
    </row>
    <row r="65" spans="1:11" ht="14.1" customHeight="1" x14ac:dyDescent="0.25">
      <c r="A65" s="1119"/>
      <c r="B65" s="1119"/>
      <c r="C65" s="1135" t="s">
        <v>1048</v>
      </c>
      <c r="D65" s="1136">
        <v>0</v>
      </c>
      <c r="E65" s="1136">
        <v>0</v>
      </c>
      <c r="F65" s="1136">
        <v>0</v>
      </c>
      <c r="G65" s="1136">
        <v>0</v>
      </c>
      <c r="H65" s="1119"/>
      <c r="I65" s="1119"/>
      <c r="J65" s="1119"/>
      <c r="K65" s="1119"/>
    </row>
    <row r="66" spans="1:11" ht="14.1" customHeight="1" x14ac:dyDescent="0.25">
      <c r="A66" s="1119"/>
      <c r="B66" s="1119"/>
      <c r="C66" s="1135" t="s">
        <v>1057</v>
      </c>
      <c r="D66" s="1136">
        <v>0</v>
      </c>
      <c r="E66" s="1136">
        <v>0</v>
      </c>
      <c r="F66" s="1136">
        <v>0</v>
      </c>
      <c r="G66" s="1136">
        <v>0</v>
      </c>
      <c r="H66" s="1119"/>
      <c r="I66" s="1119"/>
      <c r="J66" s="1119"/>
      <c r="K66" s="1119"/>
    </row>
    <row r="67" spans="1:11" ht="14.1" customHeight="1" x14ac:dyDescent="0.25">
      <c r="A67" s="1119"/>
      <c r="B67" s="1119"/>
      <c r="C67" s="1135" t="s">
        <v>1058</v>
      </c>
      <c r="D67" s="1136">
        <v>0</v>
      </c>
      <c r="E67" s="1136">
        <v>0</v>
      </c>
      <c r="F67" s="1136">
        <v>0</v>
      </c>
      <c r="G67" s="1136">
        <v>0</v>
      </c>
      <c r="H67" s="1119"/>
      <c r="I67" s="1119"/>
      <c r="J67" s="1119"/>
      <c r="K67" s="1119"/>
    </row>
    <row r="68" spans="1:11" ht="14.1" customHeight="1" x14ac:dyDescent="0.25">
      <c r="A68" s="1119"/>
      <c r="B68" s="1119"/>
      <c r="C68" s="1135" t="s">
        <v>1059</v>
      </c>
      <c r="D68" s="1136">
        <v>0</v>
      </c>
      <c r="E68" s="1136">
        <v>0</v>
      </c>
      <c r="F68" s="1136">
        <v>0</v>
      </c>
      <c r="G68" s="1136">
        <v>0</v>
      </c>
      <c r="H68" s="1119"/>
      <c r="I68" s="1119"/>
      <c r="J68" s="1119"/>
      <c r="K68" s="1119"/>
    </row>
    <row r="69" spans="1:11" ht="14.1" customHeight="1" x14ac:dyDescent="0.25">
      <c r="A69" s="1119"/>
      <c r="B69" s="1119"/>
      <c r="C69" s="1135" t="s">
        <v>1060</v>
      </c>
      <c r="D69" s="1136">
        <v>0</v>
      </c>
      <c r="E69" s="1136">
        <v>0</v>
      </c>
      <c r="F69" s="1136">
        <v>0</v>
      </c>
      <c r="G69" s="1136">
        <v>0</v>
      </c>
      <c r="H69" s="1119"/>
      <c r="I69" s="1119"/>
      <c r="J69" s="1119"/>
      <c r="K69" s="1119"/>
    </row>
    <row r="70" spans="1:11" ht="14.1" customHeight="1" x14ac:dyDescent="0.25">
      <c r="A70" s="1119"/>
      <c r="B70" s="1119"/>
      <c r="C70" s="1135" t="s">
        <v>1062</v>
      </c>
      <c r="D70" s="1136">
        <v>0</v>
      </c>
      <c r="E70" s="1136">
        <v>0</v>
      </c>
      <c r="F70" s="1136">
        <v>0</v>
      </c>
      <c r="G70" s="1136">
        <v>0</v>
      </c>
      <c r="H70" s="1119"/>
      <c r="I70" s="1119"/>
      <c r="J70" s="1119"/>
      <c r="K70" s="1119"/>
    </row>
    <row r="71" spans="1:11" ht="14.1" customHeight="1" x14ac:dyDescent="0.25">
      <c r="A71" s="1119"/>
      <c r="B71" s="1119"/>
      <c r="C71" s="1135" t="s">
        <v>1048</v>
      </c>
      <c r="D71" s="1136">
        <v>0</v>
      </c>
      <c r="E71" s="1136">
        <v>0</v>
      </c>
      <c r="F71" s="1136">
        <v>0</v>
      </c>
      <c r="G71" s="1136">
        <v>0</v>
      </c>
      <c r="H71" s="1119"/>
      <c r="I71" s="1119"/>
      <c r="J71" s="1119"/>
      <c r="K71" s="1119"/>
    </row>
    <row r="72" spans="1:11" ht="14.1" customHeight="1" x14ac:dyDescent="0.25">
      <c r="A72" s="1119"/>
      <c r="B72" s="1119"/>
      <c r="C72" s="1135" t="s">
        <v>1057</v>
      </c>
      <c r="D72" s="1136">
        <v>0</v>
      </c>
      <c r="E72" s="1136">
        <v>0</v>
      </c>
      <c r="F72" s="1136">
        <v>0</v>
      </c>
      <c r="G72" s="1136">
        <v>0</v>
      </c>
      <c r="H72" s="1119"/>
      <c r="I72" s="1119"/>
      <c r="J72" s="1119"/>
      <c r="K72" s="1119"/>
    </row>
    <row r="73" spans="1:11" ht="14.1" customHeight="1" x14ac:dyDescent="0.25">
      <c r="A73" s="1119"/>
      <c r="B73" s="1119"/>
      <c r="C73" s="1135" t="s">
        <v>1058</v>
      </c>
      <c r="D73" s="1136">
        <v>0</v>
      </c>
      <c r="E73" s="1136">
        <v>0</v>
      </c>
      <c r="F73" s="1136">
        <v>0</v>
      </c>
      <c r="G73" s="1136">
        <v>0</v>
      </c>
      <c r="H73" s="1119"/>
      <c r="I73" s="1119"/>
      <c r="J73" s="1119"/>
      <c r="K73" s="1119"/>
    </row>
    <row r="74" spans="1:11" ht="14.1" customHeight="1" x14ac:dyDescent="0.25">
      <c r="A74" s="1119"/>
      <c r="B74" s="1119"/>
      <c r="C74" s="1135" t="s">
        <v>1059</v>
      </c>
      <c r="D74" s="1136">
        <v>0</v>
      </c>
      <c r="E74" s="1136">
        <v>0</v>
      </c>
      <c r="F74" s="1136">
        <v>0</v>
      </c>
      <c r="G74" s="1136">
        <v>0</v>
      </c>
      <c r="H74" s="1119"/>
      <c r="I74" s="1119"/>
      <c r="J74" s="1119"/>
      <c r="K74" s="1119"/>
    </row>
    <row r="75" spans="1:11" ht="14.1" customHeight="1" x14ac:dyDescent="0.25">
      <c r="A75" s="1119"/>
      <c r="B75" s="1119"/>
      <c r="C75" s="1135" t="s">
        <v>1060</v>
      </c>
      <c r="D75" s="1136">
        <v>0</v>
      </c>
      <c r="E75" s="1136">
        <v>0</v>
      </c>
      <c r="F75" s="1136">
        <v>0</v>
      </c>
      <c r="G75" s="1136">
        <v>0</v>
      </c>
      <c r="H75" s="1119"/>
      <c r="I75" s="1119"/>
      <c r="J75" s="1119"/>
      <c r="K75" s="1119"/>
    </row>
    <row r="76" spans="1:11" ht="14.1" customHeight="1" x14ac:dyDescent="0.25">
      <c r="A76" s="1119"/>
      <c r="B76" s="1119"/>
      <c r="C76" s="1135" t="s">
        <v>1063</v>
      </c>
      <c r="D76" s="1136">
        <v>0</v>
      </c>
      <c r="E76" s="1136">
        <v>0</v>
      </c>
      <c r="F76" s="1136">
        <v>0</v>
      </c>
      <c r="G76" s="1136">
        <v>0</v>
      </c>
      <c r="H76" s="1119"/>
      <c r="I76" s="1119"/>
      <c r="J76" s="1119"/>
      <c r="K76" s="1119"/>
    </row>
    <row r="77" spans="1:11" ht="14.1" customHeight="1" x14ac:dyDescent="0.25">
      <c r="A77" s="1119"/>
      <c r="B77" s="1119"/>
      <c r="C77" s="1135" t="s">
        <v>1064</v>
      </c>
      <c r="D77" s="1136">
        <v>0</v>
      </c>
      <c r="E77" s="1136">
        <v>0</v>
      </c>
      <c r="F77" s="1136">
        <v>0</v>
      </c>
      <c r="G77" s="1136">
        <v>0</v>
      </c>
      <c r="H77" s="1119"/>
      <c r="I77" s="1119"/>
      <c r="J77" s="1119"/>
      <c r="K77" s="1119"/>
    </row>
    <row r="78" spans="1:11" ht="14.1" customHeight="1" x14ac:dyDescent="0.25">
      <c r="A78" s="1119"/>
      <c r="B78" s="1119"/>
      <c r="C78" s="1137" t="s">
        <v>572</v>
      </c>
      <c r="D78" s="1136">
        <v>0</v>
      </c>
      <c r="E78" s="1136">
        <v>1669613000</v>
      </c>
      <c r="F78" s="1136">
        <v>1569613000</v>
      </c>
      <c r="G78" s="1136">
        <v>1569613000</v>
      </c>
      <c r="H78" s="1119"/>
      <c r="I78" s="1119"/>
      <c r="J78" s="1119"/>
      <c r="K78" s="1119"/>
    </row>
    <row r="79" spans="1:11" ht="14.1" customHeight="1" x14ac:dyDescent="0.25">
      <c r="A79" s="1119"/>
      <c r="B79" s="1119"/>
      <c r="C79" s="1256" t="s">
        <v>51</v>
      </c>
      <c r="D79" s="1257"/>
      <c r="E79" s="1257"/>
      <c r="F79" s="1257"/>
      <c r="G79" s="1257"/>
      <c r="H79" s="1119"/>
      <c r="I79" s="1119"/>
      <c r="J79" s="1119"/>
      <c r="K79" s="1119"/>
    </row>
    <row r="80" spans="1:11" ht="14.1" customHeight="1" x14ac:dyDescent="0.25">
      <c r="A80" s="1119"/>
      <c r="B80" s="1119"/>
      <c r="C80" s="1128" t="s">
        <v>2908</v>
      </c>
      <c r="D80" s="1256" t="s">
        <v>2909</v>
      </c>
      <c r="E80" s="1257"/>
      <c r="F80" s="1257"/>
      <c r="G80" s="1257"/>
      <c r="H80" s="1119"/>
      <c r="I80" s="1119"/>
      <c r="J80" s="1119"/>
      <c r="K80" s="1119"/>
    </row>
    <row r="81" spans="1:11" ht="14.1" customHeight="1" x14ac:dyDescent="0.25">
      <c r="A81" s="1119"/>
      <c r="B81" s="1119"/>
      <c r="C81" s="1129" t="s">
        <v>1022</v>
      </c>
      <c r="D81" s="1252" t="s">
        <v>2910</v>
      </c>
      <c r="E81" s="1253"/>
      <c r="F81" s="1253"/>
      <c r="G81" s="1253"/>
      <c r="H81" s="1119"/>
      <c r="I81" s="1119"/>
      <c r="J81" s="1119"/>
      <c r="K81" s="1119"/>
    </row>
    <row r="82" spans="1:11" ht="14.1" customHeight="1" x14ac:dyDescent="0.25">
      <c r="A82" s="1119"/>
      <c r="B82" s="1119"/>
      <c r="C82" s="1130" t="s">
        <v>1024</v>
      </c>
      <c r="D82" s="1254" t="s">
        <v>2911</v>
      </c>
      <c r="E82" s="1255"/>
      <c r="F82" s="1255"/>
      <c r="G82" s="1255"/>
      <c r="H82" s="1119"/>
      <c r="I82" s="1119"/>
      <c r="J82" s="1119"/>
      <c r="K82" s="1119"/>
    </row>
    <row r="83" spans="1:11" ht="14.1" customHeight="1" x14ac:dyDescent="0.25">
      <c r="A83" s="1119"/>
      <c r="B83" s="1119"/>
      <c r="C83" s="1130" t="s">
        <v>31</v>
      </c>
      <c r="D83" s="1254" t="s">
        <v>2912</v>
      </c>
      <c r="E83" s="1255"/>
      <c r="F83" s="1255"/>
      <c r="G83" s="1255"/>
      <c r="H83" s="1119"/>
      <c r="I83" s="1119"/>
      <c r="J83" s="1119"/>
      <c r="K83" s="1119"/>
    </row>
    <row r="84" spans="1:11" ht="15" customHeight="1" x14ac:dyDescent="0.25">
      <c r="A84" s="1119"/>
      <c r="B84" s="1119"/>
      <c r="C84" s="1131"/>
      <c r="D84" s="1132">
        <v>2024</v>
      </c>
      <c r="E84" s="1132">
        <v>2025</v>
      </c>
      <c r="F84" s="1132">
        <v>2026</v>
      </c>
      <c r="G84" s="1132">
        <v>2027</v>
      </c>
      <c r="H84" s="1119"/>
      <c r="I84" s="1119"/>
      <c r="J84" s="1119"/>
      <c r="K84" s="1119"/>
    </row>
    <row r="85" spans="1:11" ht="15" customHeight="1" x14ac:dyDescent="0.25">
      <c r="A85" s="1119"/>
      <c r="B85" s="1119"/>
      <c r="C85" s="1133"/>
      <c r="D85" s="1134" t="s">
        <v>13</v>
      </c>
      <c r="E85" s="1134" t="s">
        <v>14</v>
      </c>
      <c r="F85" s="1134" t="s">
        <v>14</v>
      </c>
      <c r="G85" s="1134" t="s">
        <v>14</v>
      </c>
      <c r="H85" s="1119"/>
      <c r="I85" s="1119"/>
      <c r="J85" s="1119"/>
      <c r="K85" s="1119"/>
    </row>
    <row r="86" spans="1:11" ht="14.1" customHeight="1" x14ac:dyDescent="0.25">
      <c r="A86" s="1119"/>
      <c r="B86" s="1119"/>
      <c r="C86" s="1123" t="s">
        <v>33</v>
      </c>
      <c r="D86" s="1127" t="s">
        <v>2913</v>
      </c>
      <c r="E86" s="1127" t="s">
        <v>1221</v>
      </c>
      <c r="F86" s="1127" t="s">
        <v>1536</v>
      </c>
      <c r="G86" s="1127" t="s">
        <v>1536</v>
      </c>
      <c r="H86" s="1119"/>
      <c r="I86" s="1119"/>
      <c r="J86" s="1119"/>
      <c r="K86" s="1119"/>
    </row>
    <row r="87" spans="1:11" ht="14.1" customHeight="1" x14ac:dyDescent="0.25">
      <c r="A87" s="1119"/>
      <c r="B87" s="1119"/>
      <c r="C87" s="1123" t="s">
        <v>1029</v>
      </c>
      <c r="D87" s="1127" t="s">
        <v>1520</v>
      </c>
      <c r="E87" s="1127" t="s">
        <v>2914</v>
      </c>
      <c r="F87" s="1127" t="s">
        <v>2915</v>
      </c>
      <c r="G87" s="1127" t="s">
        <v>1722</v>
      </c>
      <c r="H87" s="1119"/>
      <c r="I87" s="1119"/>
      <c r="J87" s="1119"/>
      <c r="K87" s="1119"/>
    </row>
    <row r="88" spans="1:11" ht="14.1" customHeight="1" x14ac:dyDescent="0.25">
      <c r="A88" s="1119"/>
      <c r="B88" s="1119"/>
      <c r="C88" s="1123" t="s">
        <v>1032</v>
      </c>
      <c r="D88" s="1127" t="s">
        <v>2082</v>
      </c>
      <c r="E88" s="1127" t="s">
        <v>2916</v>
      </c>
      <c r="F88" s="1127" t="s">
        <v>2917</v>
      </c>
      <c r="G88" s="1127" t="s">
        <v>2094</v>
      </c>
      <c r="H88" s="1119"/>
      <c r="I88" s="1119"/>
      <c r="J88" s="1119"/>
      <c r="K88" s="1119"/>
    </row>
    <row r="89" spans="1:11" ht="14.1" customHeight="1" x14ac:dyDescent="0.25">
      <c r="A89" s="1119"/>
      <c r="B89" s="1119"/>
      <c r="C89" s="1123" t="s">
        <v>1037</v>
      </c>
      <c r="D89" s="1127" t="s">
        <v>1038</v>
      </c>
      <c r="E89" s="1127" t="s">
        <v>1578</v>
      </c>
      <c r="F89" s="1127" t="s">
        <v>2042</v>
      </c>
      <c r="G89" s="1127" t="s">
        <v>1039</v>
      </c>
      <c r="H89" s="1119"/>
      <c r="I89" s="1119"/>
      <c r="J89" s="1119"/>
      <c r="K89" s="1119"/>
    </row>
    <row r="90" spans="1:11" ht="14.1" customHeight="1" x14ac:dyDescent="0.25">
      <c r="A90" s="1119"/>
      <c r="B90" s="1119"/>
      <c r="C90" s="1123" t="s">
        <v>1042</v>
      </c>
      <c r="D90" s="1127" t="s">
        <v>1038</v>
      </c>
      <c r="E90" s="1127" t="s">
        <v>2918</v>
      </c>
      <c r="F90" s="1127" t="s">
        <v>2919</v>
      </c>
      <c r="G90" s="1127" t="s">
        <v>2920</v>
      </c>
      <c r="H90" s="1119"/>
      <c r="I90" s="1119"/>
      <c r="J90" s="1119"/>
      <c r="K90" s="1119"/>
    </row>
    <row r="91" spans="1:11" ht="14.1" customHeight="1" x14ac:dyDescent="0.25">
      <c r="A91" s="1119"/>
      <c r="B91" s="1119"/>
      <c r="C91" s="1123" t="s">
        <v>39</v>
      </c>
      <c r="D91" s="1127" t="s">
        <v>1038</v>
      </c>
      <c r="E91" s="1127" t="s">
        <v>1038</v>
      </c>
      <c r="F91" s="1127" t="s">
        <v>2921</v>
      </c>
      <c r="G91" s="1127" t="s">
        <v>2920</v>
      </c>
      <c r="H91" s="1119"/>
      <c r="I91" s="1119"/>
      <c r="J91" s="1119"/>
      <c r="K91" s="1119"/>
    </row>
    <row r="92" spans="1:11" ht="14.1" customHeight="1" x14ac:dyDescent="0.25">
      <c r="A92" s="1119"/>
      <c r="B92" s="1119"/>
      <c r="C92" s="1250" t="s">
        <v>1046</v>
      </c>
      <c r="D92" s="1251"/>
      <c r="E92" s="1251"/>
      <c r="F92" s="1251"/>
      <c r="G92" s="1251"/>
      <c r="H92" s="1119"/>
      <c r="I92" s="1119"/>
      <c r="J92" s="1119"/>
      <c r="K92" s="1119"/>
    </row>
    <row r="93" spans="1:11" ht="14.1" customHeight="1" x14ac:dyDescent="0.25">
      <c r="A93" s="1119"/>
      <c r="B93" s="1119"/>
      <c r="C93" s="1131"/>
      <c r="D93" s="1132">
        <v>2024</v>
      </c>
      <c r="E93" s="1132">
        <v>2025</v>
      </c>
      <c r="F93" s="1132">
        <v>2026</v>
      </c>
      <c r="G93" s="1132">
        <v>2027</v>
      </c>
      <c r="H93" s="1119"/>
      <c r="I93" s="1119"/>
      <c r="J93" s="1119"/>
      <c r="K93" s="1119"/>
    </row>
    <row r="94" spans="1:11" ht="14.1" customHeight="1" x14ac:dyDescent="0.25">
      <c r="A94" s="1119"/>
      <c r="B94" s="1119"/>
      <c r="C94" s="1133"/>
      <c r="D94" s="1134" t="s">
        <v>13</v>
      </c>
      <c r="E94" s="1134" t="s">
        <v>14</v>
      </c>
      <c r="F94" s="1134" t="s">
        <v>14</v>
      </c>
      <c r="G94" s="1134" t="s">
        <v>14</v>
      </c>
      <c r="H94" s="1119"/>
      <c r="I94" s="1119"/>
      <c r="J94" s="1119"/>
      <c r="K94" s="1119"/>
    </row>
    <row r="95" spans="1:11" ht="14.1" customHeight="1" x14ac:dyDescent="0.25">
      <c r="A95" s="1119"/>
      <c r="B95" s="1119"/>
      <c r="C95" s="1135" t="s">
        <v>1047</v>
      </c>
      <c r="D95" s="1136">
        <v>0</v>
      </c>
      <c r="E95" s="1136">
        <v>0</v>
      </c>
      <c r="F95" s="1136">
        <v>0</v>
      </c>
      <c r="G95" s="1136">
        <v>0</v>
      </c>
      <c r="H95" s="1119"/>
      <c r="I95" s="1119"/>
      <c r="J95" s="1119"/>
      <c r="K95" s="1119"/>
    </row>
    <row r="96" spans="1:11" ht="14.1" customHeight="1" x14ac:dyDescent="0.25">
      <c r="A96" s="1119"/>
      <c r="B96" s="1119"/>
      <c r="C96" s="1135" t="s">
        <v>1048</v>
      </c>
      <c r="D96" s="1136">
        <v>0</v>
      </c>
      <c r="E96" s="1136">
        <v>0</v>
      </c>
      <c r="F96" s="1136">
        <v>0</v>
      </c>
      <c r="G96" s="1136">
        <v>0</v>
      </c>
      <c r="H96" s="1119"/>
      <c r="I96" s="1119"/>
      <c r="J96" s="1119"/>
      <c r="K96" s="1119"/>
    </row>
    <row r="97" spans="1:11" ht="14.1" customHeight="1" x14ac:dyDescent="0.25">
      <c r="A97" s="1119"/>
      <c r="B97" s="1119"/>
      <c r="C97" s="1135" t="s">
        <v>1049</v>
      </c>
      <c r="D97" s="1136">
        <v>0</v>
      </c>
      <c r="E97" s="1136">
        <v>0</v>
      </c>
      <c r="F97" s="1136">
        <v>0</v>
      </c>
      <c r="G97" s="1136">
        <v>0</v>
      </c>
      <c r="H97" s="1119"/>
      <c r="I97" s="1119"/>
      <c r="J97" s="1119"/>
      <c r="K97" s="1119"/>
    </row>
    <row r="98" spans="1:11" ht="14.1" customHeight="1" x14ac:dyDescent="0.25">
      <c r="A98" s="1119"/>
      <c r="B98" s="1119"/>
      <c r="C98" s="1135" t="s">
        <v>1050</v>
      </c>
      <c r="D98" s="1136">
        <v>0</v>
      </c>
      <c r="E98" s="1136">
        <v>0</v>
      </c>
      <c r="F98" s="1136">
        <v>0</v>
      </c>
      <c r="G98" s="1136">
        <v>0</v>
      </c>
      <c r="H98" s="1119"/>
      <c r="I98" s="1119"/>
      <c r="J98" s="1119"/>
      <c r="K98" s="1119"/>
    </row>
    <row r="99" spans="1:11" ht="14.1" customHeight="1" x14ac:dyDescent="0.25">
      <c r="A99" s="1119"/>
      <c r="B99" s="1119"/>
      <c r="C99" s="1135" t="s">
        <v>1048</v>
      </c>
      <c r="D99" s="1136">
        <v>0</v>
      </c>
      <c r="E99" s="1136">
        <v>0</v>
      </c>
      <c r="F99" s="1136">
        <v>0</v>
      </c>
      <c r="G99" s="1136">
        <v>0</v>
      </c>
      <c r="H99" s="1119"/>
      <c r="I99" s="1119"/>
      <c r="J99" s="1119"/>
      <c r="K99" s="1119"/>
    </row>
    <row r="100" spans="1:11" ht="14.1" customHeight="1" x14ac:dyDescent="0.25">
      <c r="A100" s="1119"/>
      <c r="B100" s="1119"/>
      <c r="C100" s="1135" t="s">
        <v>1049</v>
      </c>
      <c r="D100" s="1136">
        <v>0</v>
      </c>
      <c r="E100" s="1136">
        <v>0</v>
      </c>
      <c r="F100" s="1136">
        <v>0</v>
      </c>
      <c r="G100" s="1136">
        <v>0</v>
      </c>
      <c r="H100" s="1119"/>
      <c r="I100" s="1119"/>
      <c r="J100" s="1119"/>
      <c r="K100" s="1119"/>
    </row>
    <row r="101" spans="1:11" ht="14.1" customHeight="1" x14ac:dyDescent="0.25">
      <c r="A101" s="1119"/>
      <c r="B101" s="1119"/>
      <c r="C101" s="1135" t="s">
        <v>1051</v>
      </c>
      <c r="D101" s="1136">
        <v>0</v>
      </c>
      <c r="E101" s="1136">
        <v>0</v>
      </c>
      <c r="F101" s="1136">
        <v>0</v>
      </c>
      <c r="G101" s="1136">
        <v>0</v>
      </c>
      <c r="H101" s="1119"/>
      <c r="I101" s="1119"/>
      <c r="J101" s="1119"/>
      <c r="K101" s="1119"/>
    </row>
    <row r="102" spans="1:11" ht="14.1" customHeight="1" x14ac:dyDescent="0.25">
      <c r="A102" s="1119"/>
      <c r="B102" s="1119"/>
      <c r="C102" s="1135" t="s">
        <v>1048</v>
      </c>
      <c r="D102" s="1136">
        <v>0</v>
      </c>
      <c r="E102" s="1136">
        <v>0</v>
      </c>
      <c r="F102" s="1136">
        <v>0</v>
      </c>
      <c r="G102" s="1136">
        <v>0</v>
      </c>
      <c r="H102" s="1119"/>
      <c r="I102" s="1119"/>
      <c r="J102" s="1119"/>
      <c r="K102" s="1119"/>
    </row>
    <row r="103" spans="1:11" ht="14.1" customHeight="1" x14ac:dyDescent="0.25">
      <c r="A103" s="1119"/>
      <c r="B103" s="1119"/>
      <c r="C103" s="1135" t="s">
        <v>1049</v>
      </c>
      <c r="D103" s="1136">
        <v>0</v>
      </c>
      <c r="E103" s="1136">
        <v>0</v>
      </c>
      <c r="F103" s="1136">
        <v>0</v>
      </c>
      <c r="G103" s="1136">
        <v>0</v>
      </c>
      <c r="H103" s="1119"/>
      <c r="I103" s="1119"/>
      <c r="J103" s="1119"/>
      <c r="K103" s="1119"/>
    </row>
    <row r="104" spans="1:11" ht="14.1" customHeight="1" x14ac:dyDescent="0.25">
      <c r="A104" s="1119"/>
      <c r="B104" s="1119"/>
      <c r="C104" s="1135" t="s">
        <v>1052</v>
      </c>
      <c r="D104" s="1136">
        <v>0</v>
      </c>
      <c r="E104" s="1136">
        <v>0</v>
      </c>
      <c r="F104" s="1136">
        <v>0</v>
      </c>
      <c r="G104" s="1136">
        <v>0</v>
      </c>
      <c r="H104" s="1119"/>
      <c r="I104" s="1119"/>
      <c r="J104" s="1119"/>
      <c r="K104" s="1119"/>
    </row>
    <row r="105" spans="1:11" ht="14.1" customHeight="1" x14ac:dyDescent="0.25">
      <c r="A105" s="1119"/>
      <c r="B105" s="1119"/>
      <c r="C105" s="1135" t="s">
        <v>1048</v>
      </c>
      <c r="D105" s="1136">
        <v>0</v>
      </c>
      <c r="E105" s="1136">
        <v>0</v>
      </c>
      <c r="F105" s="1136">
        <v>0</v>
      </c>
      <c r="G105" s="1136">
        <v>0</v>
      </c>
      <c r="H105" s="1119"/>
      <c r="I105" s="1119"/>
      <c r="J105" s="1119"/>
      <c r="K105" s="1119"/>
    </row>
    <row r="106" spans="1:11" ht="14.1" customHeight="1" x14ac:dyDescent="0.25">
      <c r="A106" s="1119"/>
      <c r="B106" s="1119"/>
      <c r="C106" s="1135" t="s">
        <v>1049</v>
      </c>
      <c r="D106" s="1136">
        <v>0</v>
      </c>
      <c r="E106" s="1136">
        <v>0</v>
      </c>
      <c r="F106" s="1136">
        <v>0</v>
      </c>
      <c r="G106" s="1136">
        <v>0</v>
      </c>
      <c r="H106" s="1119"/>
      <c r="I106" s="1119"/>
      <c r="J106" s="1119"/>
      <c r="K106" s="1119"/>
    </row>
    <row r="107" spans="1:11" ht="14.1" customHeight="1" x14ac:dyDescent="0.25">
      <c r="A107" s="1119"/>
      <c r="B107" s="1119"/>
      <c r="C107" s="1135" t="s">
        <v>1053</v>
      </c>
      <c r="D107" s="1136">
        <v>0</v>
      </c>
      <c r="E107" s="1136">
        <v>0</v>
      </c>
      <c r="F107" s="1136">
        <v>0</v>
      </c>
      <c r="G107" s="1136">
        <v>0</v>
      </c>
      <c r="H107" s="1119"/>
      <c r="I107" s="1119"/>
      <c r="J107" s="1119"/>
      <c r="K107" s="1119"/>
    </row>
    <row r="108" spans="1:11" ht="14.1" customHeight="1" x14ac:dyDescent="0.25">
      <c r="A108" s="1119"/>
      <c r="B108" s="1119"/>
      <c r="C108" s="1135" t="s">
        <v>1048</v>
      </c>
      <c r="D108" s="1136">
        <v>0</v>
      </c>
      <c r="E108" s="1136">
        <v>0</v>
      </c>
      <c r="F108" s="1136">
        <v>0</v>
      </c>
      <c r="G108" s="1136">
        <v>0</v>
      </c>
      <c r="H108" s="1119"/>
      <c r="I108" s="1119"/>
      <c r="J108" s="1119"/>
      <c r="K108" s="1119"/>
    </row>
    <row r="109" spans="1:11" ht="14.1" customHeight="1" x14ac:dyDescent="0.25">
      <c r="A109" s="1119"/>
      <c r="B109" s="1119"/>
      <c r="C109" s="1135" t="s">
        <v>1049</v>
      </c>
      <c r="D109" s="1136">
        <v>0</v>
      </c>
      <c r="E109" s="1136">
        <v>0</v>
      </c>
      <c r="F109" s="1136">
        <v>0</v>
      </c>
      <c r="G109" s="1136">
        <v>0</v>
      </c>
      <c r="H109" s="1119"/>
      <c r="I109" s="1119"/>
      <c r="J109" s="1119"/>
      <c r="K109" s="1119"/>
    </row>
    <row r="110" spans="1:11" ht="14.1" customHeight="1" x14ac:dyDescent="0.25">
      <c r="A110" s="1119"/>
      <c r="B110" s="1119"/>
      <c r="C110" s="1135" t="s">
        <v>1054</v>
      </c>
      <c r="D110" s="1136">
        <v>0</v>
      </c>
      <c r="E110" s="1136">
        <v>0</v>
      </c>
      <c r="F110" s="1136">
        <v>0</v>
      </c>
      <c r="G110" s="1136">
        <v>0</v>
      </c>
      <c r="H110" s="1119"/>
      <c r="I110" s="1119"/>
      <c r="J110" s="1119"/>
      <c r="K110" s="1119"/>
    </row>
    <row r="111" spans="1:11" ht="14.1" customHeight="1" x14ac:dyDescent="0.25">
      <c r="A111" s="1119"/>
      <c r="B111" s="1119"/>
      <c r="C111" s="1135" t="s">
        <v>1048</v>
      </c>
      <c r="D111" s="1136">
        <v>0</v>
      </c>
      <c r="E111" s="1136">
        <v>0</v>
      </c>
      <c r="F111" s="1136">
        <v>0</v>
      </c>
      <c r="G111" s="1136">
        <v>0</v>
      </c>
      <c r="H111" s="1119"/>
      <c r="I111" s="1119"/>
      <c r="J111" s="1119"/>
      <c r="K111" s="1119"/>
    </row>
    <row r="112" spans="1:11" ht="14.1" customHeight="1" x14ac:dyDescent="0.25">
      <c r="A112" s="1119"/>
      <c r="B112" s="1119"/>
      <c r="C112" s="1135" t="s">
        <v>1049</v>
      </c>
      <c r="D112" s="1136">
        <v>0</v>
      </c>
      <c r="E112" s="1136">
        <v>0</v>
      </c>
      <c r="F112" s="1136">
        <v>0</v>
      </c>
      <c r="G112" s="1136">
        <v>0</v>
      </c>
      <c r="H112" s="1119"/>
      <c r="I112" s="1119"/>
      <c r="J112" s="1119"/>
      <c r="K112" s="1119"/>
    </row>
    <row r="113" spans="1:11" ht="14.1" customHeight="1" x14ac:dyDescent="0.25">
      <c r="A113" s="1119"/>
      <c r="B113" s="1119"/>
      <c r="C113" s="1135" t="s">
        <v>1055</v>
      </c>
      <c r="D113" s="1136">
        <v>0</v>
      </c>
      <c r="E113" s="1136">
        <v>0</v>
      </c>
      <c r="F113" s="1136">
        <v>0</v>
      </c>
      <c r="G113" s="1136">
        <v>0</v>
      </c>
      <c r="H113" s="1119"/>
      <c r="I113" s="1119"/>
      <c r="J113" s="1119"/>
      <c r="K113" s="1119"/>
    </row>
    <row r="114" spans="1:11" ht="14.1" customHeight="1" x14ac:dyDescent="0.25">
      <c r="A114" s="1119"/>
      <c r="B114" s="1119"/>
      <c r="C114" s="1135" t="s">
        <v>1048</v>
      </c>
      <c r="D114" s="1136">
        <v>0</v>
      </c>
      <c r="E114" s="1136">
        <v>0</v>
      </c>
      <c r="F114" s="1136">
        <v>0</v>
      </c>
      <c r="G114" s="1136">
        <v>0</v>
      </c>
      <c r="H114" s="1119"/>
      <c r="I114" s="1119"/>
      <c r="J114" s="1119"/>
      <c r="K114" s="1119"/>
    </row>
    <row r="115" spans="1:11" ht="14.1" customHeight="1" x14ac:dyDescent="0.25">
      <c r="A115" s="1119"/>
      <c r="B115" s="1119"/>
      <c r="C115" s="1135" t="s">
        <v>1049</v>
      </c>
      <c r="D115" s="1136">
        <v>0</v>
      </c>
      <c r="E115" s="1136">
        <v>0</v>
      </c>
      <c r="F115" s="1136">
        <v>0</v>
      </c>
      <c r="G115" s="1136">
        <v>0</v>
      </c>
      <c r="H115" s="1119"/>
      <c r="I115" s="1119"/>
      <c r="J115" s="1119"/>
      <c r="K115" s="1119"/>
    </row>
    <row r="116" spans="1:11" ht="14.1" customHeight="1" x14ac:dyDescent="0.25">
      <c r="A116" s="1119"/>
      <c r="B116" s="1119"/>
      <c r="C116" s="1135" t="s">
        <v>1056</v>
      </c>
      <c r="D116" s="1136">
        <v>0</v>
      </c>
      <c r="E116" s="1136">
        <v>0</v>
      </c>
      <c r="F116" s="1136">
        <v>0</v>
      </c>
      <c r="G116" s="1136">
        <v>0</v>
      </c>
      <c r="H116" s="1119"/>
      <c r="I116" s="1119"/>
      <c r="J116" s="1119"/>
      <c r="K116" s="1119"/>
    </row>
    <row r="117" spans="1:11" ht="14.1" customHeight="1" x14ac:dyDescent="0.25">
      <c r="A117" s="1119"/>
      <c r="B117" s="1119"/>
      <c r="C117" s="1135" t="s">
        <v>1048</v>
      </c>
      <c r="D117" s="1136">
        <v>0</v>
      </c>
      <c r="E117" s="1136">
        <v>0</v>
      </c>
      <c r="F117" s="1136">
        <v>0</v>
      </c>
      <c r="G117" s="1136">
        <v>0</v>
      </c>
      <c r="H117" s="1119"/>
      <c r="I117" s="1119"/>
      <c r="J117" s="1119"/>
      <c r="K117" s="1119"/>
    </row>
    <row r="118" spans="1:11" ht="14.1" customHeight="1" x14ac:dyDescent="0.25">
      <c r="A118" s="1119"/>
      <c r="B118" s="1119"/>
      <c r="C118" s="1135" t="s">
        <v>1057</v>
      </c>
      <c r="D118" s="1136">
        <v>0</v>
      </c>
      <c r="E118" s="1136">
        <v>0</v>
      </c>
      <c r="F118" s="1136">
        <v>0</v>
      </c>
      <c r="G118" s="1136">
        <v>0</v>
      </c>
      <c r="H118" s="1119"/>
      <c r="I118" s="1119"/>
      <c r="J118" s="1119"/>
      <c r="K118" s="1119"/>
    </row>
    <row r="119" spans="1:11" ht="14.1" customHeight="1" x14ac:dyDescent="0.25">
      <c r="A119" s="1119"/>
      <c r="B119" s="1119"/>
      <c r="C119" s="1135" t="s">
        <v>1058</v>
      </c>
      <c r="D119" s="1136">
        <v>0</v>
      </c>
      <c r="E119" s="1136">
        <v>0</v>
      </c>
      <c r="F119" s="1136">
        <v>0</v>
      </c>
      <c r="G119" s="1136">
        <v>0</v>
      </c>
      <c r="H119" s="1119"/>
      <c r="I119" s="1119"/>
      <c r="J119" s="1119"/>
      <c r="K119" s="1119"/>
    </row>
    <row r="120" spans="1:11" ht="14.1" customHeight="1" x14ac:dyDescent="0.25">
      <c r="A120" s="1119"/>
      <c r="B120" s="1119"/>
      <c r="C120" s="1135" t="s">
        <v>1059</v>
      </c>
      <c r="D120" s="1136">
        <v>0</v>
      </c>
      <c r="E120" s="1136">
        <v>0</v>
      </c>
      <c r="F120" s="1136">
        <v>0</v>
      </c>
      <c r="G120" s="1136">
        <v>0</v>
      </c>
      <c r="H120" s="1119"/>
      <c r="I120" s="1119"/>
      <c r="J120" s="1119"/>
      <c r="K120" s="1119"/>
    </row>
    <row r="121" spans="1:11" ht="14.1" customHeight="1" x14ac:dyDescent="0.25">
      <c r="A121" s="1119"/>
      <c r="B121" s="1119"/>
      <c r="C121" s="1135" t="s">
        <v>1060</v>
      </c>
      <c r="D121" s="1136">
        <v>0</v>
      </c>
      <c r="E121" s="1136">
        <v>0</v>
      </c>
      <c r="F121" s="1136">
        <v>0</v>
      </c>
      <c r="G121" s="1136">
        <v>0</v>
      </c>
      <c r="H121" s="1119"/>
      <c r="I121" s="1119"/>
      <c r="J121" s="1119"/>
      <c r="K121" s="1119"/>
    </row>
    <row r="122" spans="1:11" ht="14.1" customHeight="1" x14ac:dyDescent="0.25">
      <c r="A122" s="1119"/>
      <c r="B122" s="1119"/>
      <c r="C122" s="1135" t="s">
        <v>1061</v>
      </c>
      <c r="D122" s="1136">
        <v>0</v>
      </c>
      <c r="E122" s="1136">
        <v>93293570</v>
      </c>
      <c r="F122" s="1136">
        <v>21745012</v>
      </c>
      <c r="G122" s="1136">
        <v>40000000</v>
      </c>
      <c r="H122" s="1119"/>
      <c r="I122" s="1119"/>
      <c r="J122" s="1119"/>
      <c r="K122" s="1119"/>
    </row>
    <row r="123" spans="1:11" ht="14.1" customHeight="1" x14ac:dyDescent="0.25">
      <c r="A123" s="1119"/>
      <c r="B123" s="1119"/>
      <c r="C123" s="1135" t="s">
        <v>1048</v>
      </c>
      <c r="D123" s="1136">
        <v>0</v>
      </c>
      <c r="E123" s="1136">
        <v>93293570</v>
      </c>
      <c r="F123" s="1136">
        <v>21745012</v>
      </c>
      <c r="G123" s="1136">
        <v>40000000</v>
      </c>
      <c r="H123" s="1119"/>
      <c r="I123" s="1119"/>
      <c r="J123" s="1119"/>
      <c r="K123" s="1119"/>
    </row>
    <row r="124" spans="1:11" ht="14.1" customHeight="1" x14ac:dyDescent="0.25">
      <c r="A124" s="1119"/>
      <c r="B124" s="1119"/>
      <c r="C124" s="1135" t="s">
        <v>1057</v>
      </c>
      <c r="D124" s="1136">
        <v>0</v>
      </c>
      <c r="E124" s="1136">
        <v>0</v>
      </c>
      <c r="F124" s="1136">
        <v>0</v>
      </c>
      <c r="G124" s="1136">
        <v>0</v>
      </c>
      <c r="H124" s="1119"/>
      <c r="I124" s="1119"/>
      <c r="J124" s="1119"/>
      <c r="K124" s="1119"/>
    </row>
    <row r="125" spans="1:11" ht="14.1" customHeight="1" x14ac:dyDescent="0.25">
      <c r="A125" s="1119"/>
      <c r="B125" s="1119"/>
      <c r="C125" s="1135" t="s">
        <v>1058</v>
      </c>
      <c r="D125" s="1136">
        <v>0</v>
      </c>
      <c r="E125" s="1136">
        <v>0</v>
      </c>
      <c r="F125" s="1136">
        <v>0</v>
      </c>
      <c r="G125" s="1136">
        <v>0</v>
      </c>
      <c r="H125" s="1119"/>
      <c r="I125" s="1119"/>
      <c r="J125" s="1119"/>
      <c r="K125" s="1119"/>
    </row>
    <row r="126" spans="1:11" ht="14.1" customHeight="1" x14ac:dyDescent="0.25">
      <c r="A126" s="1119"/>
      <c r="B126" s="1119"/>
      <c r="C126" s="1135" t="s">
        <v>1059</v>
      </c>
      <c r="D126" s="1136">
        <v>0</v>
      </c>
      <c r="E126" s="1136">
        <v>0</v>
      </c>
      <c r="F126" s="1136">
        <v>0</v>
      </c>
      <c r="G126" s="1136">
        <v>0</v>
      </c>
      <c r="H126" s="1119"/>
      <c r="I126" s="1119"/>
      <c r="J126" s="1119"/>
      <c r="K126" s="1119"/>
    </row>
    <row r="127" spans="1:11" ht="14.1" customHeight="1" x14ac:dyDescent="0.25">
      <c r="A127" s="1119"/>
      <c r="B127" s="1119"/>
      <c r="C127" s="1135" t="s">
        <v>1060</v>
      </c>
      <c r="D127" s="1136">
        <v>0</v>
      </c>
      <c r="E127" s="1136">
        <v>0</v>
      </c>
      <c r="F127" s="1136">
        <v>0</v>
      </c>
      <c r="G127" s="1136">
        <v>0</v>
      </c>
      <c r="H127" s="1119"/>
      <c r="I127" s="1119"/>
      <c r="J127" s="1119"/>
      <c r="K127" s="1119"/>
    </row>
    <row r="128" spans="1:11" ht="14.1" customHeight="1" x14ac:dyDescent="0.25">
      <c r="A128" s="1119"/>
      <c r="B128" s="1119"/>
      <c r="C128" s="1135" t="s">
        <v>1062</v>
      </c>
      <c r="D128" s="1136">
        <v>0</v>
      </c>
      <c r="E128" s="1136">
        <v>0</v>
      </c>
      <c r="F128" s="1136">
        <v>0</v>
      </c>
      <c r="G128" s="1136">
        <v>0</v>
      </c>
      <c r="H128" s="1119"/>
      <c r="I128" s="1119"/>
      <c r="J128" s="1119"/>
      <c r="K128" s="1119"/>
    </row>
    <row r="129" spans="1:11" ht="14.1" customHeight="1" x14ac:dyDescent="0.25">
      <c r="A129" s="1119"/>
      <c r="B129" s="1119"/>
      <c r="C129" s="1135" t="s">
        <v>1048</v>
      </c>
      <c r="D129" s="1136">
        <v>0</v>
      </c>
      <c r="E129" s="1136">
        <v>0</v>
      </c>
      <c r="F129" s="1136">
        <v>0</v>
      </c>
      <c r="G129" s="1136">
        <v>0</v>
      </c>
      <c r="H129" s="1119"/>
      <c r="I129" s="1119"/>
      <c r="J129" s="1119"/>
      <c r="K129" s="1119"/>
    </row>
    <row r="130" spans="1:11" ht="14.1" customHeight="1" x14ac:dyDescent="0.25">
      <c r="A130" s="1119"/>
      <c r="B130" s="1119"/>
      <c r="C130" s="1135" t="s">
        <v>1057</v>
      </c>
      <c r="D130" s="1136">
        <v>0</v>
      </c>
      <c r="E130" s="1136">
        <v>0</v>
      </c>
      <c r="F130" s="1136">
        <v>0</v>
      </c>
      <c r="G130" s="1136">
        <v>0</v>
      </c>
      <c r="H130" s="1119"/>
      <c r="I130" s="1119"/>
      <c r="J130" s="1119"/>
      <c r="K130" s="1119"/>
    </row>
    <row r="131" spans="1:11" ht="14.1" customHeight="1" x14ac:dyDescent="0.25">
      <c r="A131" s="1119"/>
      <c r="B131" s="1119"/>
      <c r="C131" s="1135" t="s">
        <v>1058</v>
      </c>
      <c r="D131" s="1136">
        <v>0</v>
      </c>
      <c r="E131" s="1136">
        <v>0</v>
      </c>
      <c r="F131" s="1136">
        <v>0</v>
      </c>
      <c r="G131" s="1136">
        <v>0</v>
      </c>
      <c r="H131" s="1119"/>
      <c r="I131" s="1119"/>
      <c r="J131" s="1119"/>
      <c r="K131" s="1119"/>
    </row>
    <row r="132" spans="1:11" ht="14.1" customHeight="1" x14ac:dyDescent="0.25">
      <c r="A132" s="1119"/>
      <c r="B132" s="1119"/>
      <c r="C132" s="1135" t="s">
        <v>1059</v>
      </c>
      <c r="D132" s="1136">
        <v>0</v>
      </c>
      <c r="E132" s="1136">
        <v>0</v>
      </c>
      <c r="F132" s="1136">
        <v>0</v>
      </c>
      <c r="G132" s="1136">
        <v>0</v>
      </c>
      <c r="H132" s="1119"/>
      <c r="I132" s="1119"/>
      <c r="J132" s="1119"/>
      <c r="K132" s="1119"/>
    </row>
    <row r="133" spans="1:11" ht="14.1" customHeight="1" x14ac:dyDescent="0.25">
      <c r="A133" s="1119"/>
      <c r="B133" s="1119"/>
      <c r="C133" s="1135" t="s">
        <v>1060</v>
      </c>
      <c r="D133" s="1136">
        <v>0</v>
      </c>
      <c r="E133" s="1136">
        <v>0</v>
      </c>
      <c r="F133" s="1136">
        <v>0</v>
      </c>
      <c r="G133" s="1136">
        <v>0</v>
      </c>
      <c r="H133" s="1119"/>
      <c r="I133" s="1119"/>
      <c r="J133" s="1119"/>
      <c r="K133" s="1119"/>
    </row>
    <row r="134" spans="1:11" ht="14.1" customHeight="1" x14ac:dyDescent="0.25">
      <c r="A134" s="1119"/>
      <c r="B134" s="1119"/>
      <c r="C134" s="1135" t="s">
        <v>1063</v>
      </c>
      <c r="D134" s="1136">
        <v>0</v>
      </c>
      <c r="E134" s="1136">
        <v>0</v>
      </c>
      <c r="F134" s="1136">
        <v>0</v>
      </c>
      <c r="G134" s="1136">
        <v>0</v>
      </c>
      <c r="H134" s="1119"/>
      <c r="I134" s="1119"/>
      <c r="J134" s="1119"/>
      <c r="K134" s="1119"/>
    </row>
    <row r="135" spans="1:11" ht="14.1" customHeight="1" x14ac:dyDescent="0.25">
      <c r="A135" s="1119"/>
      <c r="B135" s="1119"/>
      <c r="C135" s="1135" t="s">
        <v>1064</v>
      </c>
      <c r="D135" s="1136">
        <v>0</v>
      </c>
      <c r="E135" s="1136">
        <v>0</v>
      </c>
      <c r="F135" s="1136">
        <v>0</v>
      </c>
      <c r="G135" s="1136">
        <v>0</v>
      </c>
      <c r="H135" s="1119"/>
      <c r="I135" s="1119"/>
      <c r="J135" s="1119"/>
      <c r="K135" s="1119"/>
    </row>
    <row r="136" spans="1:11" ht="14.1" customHeight="1" x14ac:dyDescent="0.25">
      <c r="A136" s="1119"/>
      <c r="B136" s="1119"/>
      <c r="C136" s="1137" t="s">
        <v>572</v>
      </c>
      <c r="D136" s="1136">
        <v>0</v>
      </c>
      <c r="E136" s="1136">
        <v>93293570</v>
      </c>
      <c r="F136" s="1136">
        <v>21745012</v>
      </c>
      <c r="G136" s="1136">
        <v>40000000</v>
      </c>
      <c r="H136" s="1119"/>
      <c r="I136" s="1119"/>
      <c r="J136" s="1119"/>
      <c r="K136" s="1119"/>
    </row>
    <row r="137" spans="1:11" ht="14.1" customHeight="1" x14ac:dyDescent="0.25">
      <c r="A137" s="1119"/>
      <c r="B137" s="1119"/>
      <c r="C137" s="1129" t="s">
        <v>1022</v>
      </c>
      <c r="D137" s="1252" t="s">
        <v>2922</v>
      </c>
      <c r="E137" s="1253"/>
      <c r="F137" s="1253"/>
      <c r="G137" s="1253"/>
      <c r="H137" s="1119"/>
      <c r="I137" s="1119"/>
      <c r="J137" s="1119"/>
      <c r="K137" s="1119"/>
    </row>
    <row r="138" spans="1:11" ht="14.1" customHeight="1" x14ac:dyDescent="0.25">
      <c r="A138" s="1119"/>
      <c r="B138" s="1119"/>
      <c r="C138" s="1130" t="s">
        <v>1024</v>
      </c>
      <c r="D138" s="1254" t="s">
        <v>2923</v>
      </c>
      <c r="E138" s="1255"/>
      <c r="F138" s="1255"/>
      <c r="G138" s="1255"/>
      <c r="H138" s="1119"/>
      <c r="I138" s="1119"/>
      <c r="J138" s="1119"/>
      <c r="K138" s="1119"/>
    </row>
    <row r="139" spans="1:11" ht="14.1" customHeight="1" x14ac:dyDescent="0.25">
      <c r="A139" s="1119"/>
      <c r="B139" s="1119"/>
      <c r="C139" s="1130" t="s">
        <v>31</v>
      </c>
      <c r="D139" s="1254" t="s">
        <v>2924</v>
      </c>
      <c r="E139" s="1255"/>
      <c r="F139" s="1255"/>
      <c r="G139" s="1255"/>
      <c r="H139" s="1119"/>
      <c r="I139" s="1119"/>
      <c r="J139" s="1119"/>
      <c r="K139" s="1119"/>
    </row>
    <row r="140" spans="1:11" ht="15" customHeight="1" x14ac:dyDescent="0.25">
      <c r="A140" s="1119"/>
      <c r="B140" s="1119"/>
      <c r="C140" s="1131"/>
      <c r="D140" s="1132">
        <v>2024</v>
      </c>
      <c r="E140" s="1132">
        <v>2025</v>
      </c>
      <c r="F140" s="1132">
        <v>2026</v>
      </c>
      <c r="G140" s="1132">
        <v>2027</v>
      </c>
      <c r="H140" s="1119"/>
      <c r="I140" s="1119"/>
      <c r="J140" s="1119"/>
      <c r="K140" s="1119"/>
    </row>
    <row r="141" spans="1:11" ht="15" customHeight="1" x14ac:dyDescent="0.25">
      <c r="A141" s="1119"/>
      <c r="B141" s="1119"/>
      <c r="C141" s="1133"/>
      <c r="D141" s="1134" t="s">
        <v>13</v>
      </c>
      <c r="E141" s="1134" t="s">
        <v>14</v>
      </c>
      <c r="F141" s="1134" t="s">
        <v>14</v>
      </c>
      <c r="G141" s="1134" t="s">
        <v>14</v>
      </c>
      <c r="H141" s="1119"/>
      <c r="I141" s="1119"/>
      <c r="J141" s="1119"/>
      <c r="K141" s="1119"/>
    </row>
    <row r="142" spans="1:11" ht="14.1" customHeight="1" x14ac:dyDescent="0.25">
      <c r="A142" s="1119"/>
      <c r="B142" s="1119"/>
      <c r="C142" s="1123" t="s">
        <v>33</v>
      </c>
      <c r="D142" s="1127" t="s">
        <v>1039</v>
      </c>
      <c r="E142" s="1127" t="s">
        <v>1475</v>
      </c>
      <c r="F142" s="1127" t="s">
        <v>1039</v>
      </c>
      <c r="G142" s="1127" t="s">
        <v>1481</v>
      </c>
      <c r="H142" s="1119"/>
      <c r="I142" s="1119"/>
      <c r="J142" s="1119"/>
      <c r="K142" s="1119"/>
    </row>
    <row r="143" spans="1:11" ht="14.1" customHeight="1" x14ac:dyDescent="0.25">
      <c r="A143" s="1119"/>
      <c r="B143" s="1119"/>
      <c r="C143" s="1123" t="s">
        <v>1029</v>
      </c>
      <c r="D143" s="1127" t="s">
        <v>2925</v>
      </c>
      <c r="E143" s="1127" t="s">
        <v>2926</v>
      </c>
      <c r="F143" s="1127" t="s">
        <v>1039</v>
      </c>
      <c r="G143" s="1127" t="s">
        <v>1841</v>
      </c>
      <c r="H143" s="1119"/>
      <c r="I143" s="1119"/>
      <c r="J143" s="1119"/>
      <c r="K143" s="1119"/>
    </row>
    <row r="144" spans="1:11" ht="14.1" customHeight="1" x14ac:dyDescent="0.25">
      <c r="A144" s="1119"/>
      <c r="B144" s="1119"/>
      <c r="C144" s="1123" t="s">
        <v>1032</v>
      </c>
      <c r="D144" s="1127" t="s">
        <v>1039</v>
      </c>
      <c r="E144" s="1127" t="s">
        <v>2927</v>
      </c>
      <c r="F144" s="1127" t="s">
        <v>1039</v>
      </c>
      <c r="G144" s="1127" t="s">
        <v>2928</v>
      </c>
      <c r="H144" s="1119"/>
      <c r="I144" s="1119"/>
      <c r="J144" s="1119"/>
      <c r="K144" s="1119"/>
    </row>
    <row r="145" spans="1:11" ht="14.1" customHeight="1" x14ac:dyDescent="0.25">
      <c r="A145" s="1119"/>
      <c r="B145" s="1119"/>
      <c r="C145" s="1123" t="s">
        <v>1037</v>
      </c>
      <c r="D145" s="1127" t="s">
        <v>1038</v>
      </c>
      <c r="E145" s="1127" t="s">
        <v>1038</v>
      </c>
      <c r="F145" s="1127" t="s">
        <v>1083</v>
      </c>
      <c r="G145" s="1127" t="s">
        <v>1038</v>
      </c>
      <c r="H145" s="1119"/>
      <c r="I145" s="1119"/>
      <c r="J145" s="1119"/>
      <c r="K145" s="1119"/>
    </row>
    <row r="146" spans="1:11" ht="14.1" customHeight="1" x14ac:dyDescent="0.25">
      <c r="A146" s="1119"/>
      <c r="B146" s="1119"/>
      <c r="C146" s="1123" t="s">
        <v>1042</v>
      </c>
      <c r="D146" s="1127" t="s">
        <v>1038</v>
      </c>
      <c r="E146" s="1127" t="s">
        <v>1038</v>
      </c>
      <c r="F146" s="1127" t="s">
        <v>1083</v>
      </c>
      <c r="G146" s="1127" t="s">
        <v>1038</v>
      </c>
      <c r="H146" s="1119"/>
      <c r="I146" s="1119"/>
      <c r="J146" s="1119"/>
      <c r="K146" s="1119"/>
    </row>
    <row r="147" spans="1:11" ht="14.1" customHeight="1" x14ac:dyDescent="0.25">
      <c r="A147" s="1119"/>
      <c r="B147" s="1119"/>
      <c r="C147" s="1123" t="s">
        <v>39</v>
      </c>
      <c r="D147" s="1127" t="s">
        <v>1038</v>
      </c>
      <c r="E147" s="1127" t="s">
        <v>1038</v>
      </c>
      <c r="F147" s="1127" t="s">
        <v>1083</v>
      </c>
      <c r="G147" s="1127" t="s">
        <v>1038</v>
      </c>
      <c r="H147" s="1119"/>
      <c r="I147" s="1119"/>
      <c r="J147" s="1119"/>
      <c r="K147" s="1119"/>
    </row>
    <row r="148" spans="1:11" ht="14.1" customHeight="1" x14ac:dyDescent="0.25">
      <c r="A148" s="1119"/>
      <c r="B148" s="1119"/>
      <c r="C148" s="1250" t="s">
        <v>1046</v>
      </c>
      <c r="D148" s="1251"/>
      <c r="E148" s="1251"/>
      <c r="F148" s="1251"/>
      <c r="G148" s="1251"/>
      <c r="H148" s="1119"/>
      <c r="I148" s="1119"/>
      <c r="J148" s="1119"/>
      <c r="K148" s="1119"/>
    </row>
    <row r="149" spans="1:11" ht="14.1" customHeight="1" x14ac:dyDescent="0.25">
      <c r="A149" s="1119"/>
      <c r="B149" s="1119"/>
      <c r="C149" s="1131"/>
      <c r="D149" s="1132">
        <v>2024</v>
      </c>
      <c r="E149" s="1132">
        <v>2025</v>
      </c>
      <c r="F149" s="1132">
        <v>2026</v>
      </c>
      <c r="G149" s="1132">
        <v>2027</v>
      </c>
      <c r="H149" s="1119"/>
      <c r="I149" s="1119"/>
      <c r="J149" s="1119"/>
      <c r="K149" s="1119"/>
    </row>
    <row r="150" spans="1:11" ht="14.1" customHeight="1" x14ac:dyDescent="0.25">
      <c r="A150" s="1119"/>
      <c r="B150" s="1119"/>
      <c r="C150" s="1133"/>
      <c r="D150" s="1134" t="s">
        <v>13</v>
      </c>
      <c r="E150" s="1134" t="s">
        <v>14</v>
      </c>
      <c r="F150" s="1134" t="s">
        <v>14</v>
      </c>
      <c r="G150" s="1134" t="s">
        <v>14</v>
      </c>
      <c r="H150" s="1119"/>
      <c r="I150" s="1119"/>
      <c r="J150" s="1119"/>
      <c r="K150" s="1119"/>
    </row>
    <row r="151" spans="1:11" ht="14.1" customHeight="1" x14ac:dyDescent="0.25">
      <c r="A151" s="1119"/>
      <c r="B151" s="1119"/>
      <c r="C151" s="1135" t="s">
        <v>1047</v>
      </c>
      <c r="D151" s="1136">
        <v>0</v>
      </c>
      <c r="E151" s="1136">
        <v>0</v>
      </c>
      <c r="F151" s="1136">
        <v>0</v>
      </c>
      <c r="G151" s="1136">
        <v>0</v>
      </c>
      <c r="H151" s="1119"/>
      <c r="I151" s="1119"/>
      <c r="J151" s="1119"/>
      <c r="K151" s="1119"/>
    </row>
    <row r="152" spans="1:11" ht="14.1" customHeight="1" x14ac:dyDescent="0.25">
      <c r="A152" s="1119"/>
      <c r="B152" s="1119"/>
      <c r="C152" s="1135" t="s">
        <v>1048</v>
      </c>
      <c r="D152" s="1136">
        <v>0</v>
      </c>
      <c r="E152" s="1136">
        <v>0</v>
      </c>
      <c r="F152" s="1136">
        <v>0</v>
      </c>
      <c r="G152" s="1136">
        <v>0</v>
      </c>
      <c r="H152" s="1119"/>
      <c r="I152" s="1119"/>
      <c r="J152" s="1119"/>
      <c r="K152" s="1119"/>
    </row>
    <row r="153" spans="1:11" ht="14.1" customHeight="1" x14ac:dyDescent="0.25">
      <c r="A153" s="1119"/>
      <c r="B153" s="1119"/>
      <c r="C153" s="1135" t="s">
        <v>1049</v>
      </c>
      <c r="D153" s="1136">
        <v>0</v>
      </c>
      <c r="E153" s="1136">
        <v>0</v>
      </c>
      <c r="F153" s="1136">
        <v>0</v>
      </c>
      <c r="G153" s="1136">
        <v>0</v>
      </c>
      <c r="H153" s="1119"/>
      <c r="I153" s="1119"/>
      <c r="J153" s="1119"/>
      <c r="K153" s="1119"/>
    </row>
    <row r="154" spans="1:11" ht="14.1" customHeight="1" x14ac:dyDescent="0.25">
      <c r="A154" s="1119"/>
      <c r="B154" s="1119"/>
      <c r="C154" s="1135" t="s">
        <v>1050</v>
      </c>
      <c r="D154" s="1136">
        <v>0</v>
      </c>
      <c r="E154" s="1136">
        <v>0</v>
      </c>
      <c r="F154" s="1136">
        <v>0</v>
      </c>
      <c r="G154" s="1136">
        <v>0</v>
      </c>
      <c r="H154" s="1119"/>
      <c r="I154" s="1119"/>
      <c r="J154" s="1119"/>
      <c r="K154" s="1119"/>
    </row>
    <row r="155" spans="1:11" ht="14.1" customHeight="1" x14ac:dyDescent="0.25">
      <c r="A155" s="1119"/>
      <c r="B155" s="1119"/>
      <c r="C155" s="1135" t="s">
        <v>1048</v>
      </c>
      <c r="D155" s="1136">
        <v>0</v>
      </c>
      <c r="E155" s="1136">
        <v>0</v>
      </c>
      <c r="F155" s="1136">
        <v>0</v>
      </c>
      <c r="G155" s="1136">
        <v>0</v>
      </c>
      <c r="H155" s="1119"/>
      <c r="I155" s="1119"/>
      <c r="J155" s="1119"/>
      <c r="K155" s="1119"/>
    </row>
    <row r="156" spans="1:11" ht="14.1" customHeight="1" x14ac:dyDescent="0.25">
      <c r="A156" s="1119"/>
      <c r="B156" s="1119"/>
      <c r="C156" s="1135" t="s">
        <v>1049</v>
      </c>
      <c r="D156" s="1136">
        <v>0</v>
      </c>
      <c r="E156" s="1136">
        <v>0</v>
      </c>
      <c r="F156" s="1136">
        <v>0</v>
      </c>
      <c r="G156" s="1136">
        <v>0</v>
      </c>
      <c r="H156" s="1119"/>
      <c r="I156" s="1119"/>
      <c r="J156" s="1119"/>
      <c r="K156" s="1119"/>
    </row>
    <row r="157" spans="1:11" ht="14.1" customHeight="1" x14ac:dyDescent="0.25">
      <c r="A157" s="1119"/>
      <c r="B157" s="1119"/>
      <c r="C157" s="1135" t="s">
        <v>1051</v>
      </c>
      <c r="D157" s="1136">
        <v>0</v>
      </c>
      <c r="E157" s="1136">
        <v>0</v>
      </c>
      <c r="F157" s="1136">
        <v>0</v>
      </c>
      <c r="G157" s="1136">
        <v>0</v>
      </c>
      <c r="H157" s="1119"/>
      <c r="I157" s="1119"/>
      <c r="J157" s="1119"/>
      <c r="K157" s="1119"/>
    </row>
    <row r="158" spans="1:11" ht="14.1" customHeight="1" x14ac:dyDescent="0.25">
      <c r="A158" s="1119"/>
      <c r="B158" s="1119"/>
      <c r="C158" s="1135" t="s">
        <v>1048</v>
      </c>
      <c r="D158" s="1136">
        <v>0</v>
      </c>
      <c r="E158" s="1136">
        <v>0</v>
      </c>
      <c r="F158" s="1136">
        <v>0</v>
      </c>
      <c r="G158" s="1136">
        <v>0</v>
      </c>
      <c r="H158" s="1119"/>
      <c r="I158" s="1119"/>
      <c r="J158" s="1119"/>
      <c r="K158" s="1119"/>
    </row>
    <row r="159" spans="1:11" ht="14.1" customHeight="1" x14ac:dyDescent="0.25">
      <c r="A159" s="1119"/>
      <c r="B159" s="1119"/>
      <c r="C159" s="1135" t="s">
        <v>1049</v>
      </c>
      <c r="D159" s="1136">
        <v>0</v>
      </c>
      <c r="E159" s="1136">
        <v>0</v>
      </c>
      <c r="F159" s="1136">
        <v>0</v>
      </c>
      <c r="G159" s="1136">
        <v>0</v>
      </c>
      <c r="H159" s="1119"/>
      <c r="I159" s="1119"/>
      <c r="J159" s="1119"/>
      <c r="K159" s="1119"/>
    </row>
    <row r="160" spans="1:11" ht="14.1" customHeight="1" x14ac:dyDescent="0.25">
      <c r="A160" s="1119"/>
      <c r="B160" s="1119"/>
      <c r="C160" s="1135" t="s">
        <v>1052</v>
      </c>
      <c r="D160" s="1136">
        <v>0</v>
      </c>
      <c r="E160" s="1136">
        <v>0</v>
      </c>
      <c r="F160" s="1136">
        <v>0</v>
      </c>
      <c r="G160" s="1136">
        <v>0</v>
      </c>
      <c r="H160" s="1119"/>
      <c r="I160" s="1119"/>
      <c r="J160" s="1119"/>
      <c r="K160" s="1119"/>
    </row>
    <row r="161" spans="1:11" ht="14.1" customHeight="1" x14ac:dyDescent="0.25">
      <c r="A161" s="1119"/>
      <c r="B161" s="1119"/>
      <c r="C161" s="1135" t="s">
        <v>1048</v>
      </c>
      <c r="D161" s="1136">
        <v>0</v>
      </c>
      <c r="E161" s="1136">
        <v>0</v>
      </c>
      <c r="F161" s="1136">
        <v>0</v>
      </c>
      <c r="G161" s="1136">
        <v>0</v>
      </c>
      <c r="H161" s="1119"/>
      <c r="I161" s="1119"/>
      <c r="J161" s="1119"/>
      <c r="K161" s="1119"/>
    </row>
    <row r="162" spans="1:11" ht="14.1" customHeight="1" x14ac:dyDescent="0.25">
      <c r="A162" s="1119"/>
      <c r="B162" s="1119"/>
      <c r="C162" s="1135" t="s">
        <v>1049</v>
      </c>
      <c r="D162" s="1136">
        <v>0</v>
      </c>
      <c r="E162" s="1136">
        <v>0</v>
      </c>
      <c r="F162" s="1136">
        <v>0</v>
      </c>
      <c r="G162" s="1136">
        <v>0</v>
      </c>
      <c r="H162" s="1119"/>
      <c r="I162" s="1119"/>
      <c r="J162" s="1119"/>
      <c r="K162" s="1119"/>
    </row>
    <row r="163" spans="1:11" ht="14.1" customHeight="1" x14ac:dyDescent="0.25">
      <c r="A163" s="1119"/>
      <c r="B163" s="1119"/>
      <c r="C163" s="1135" t="s">
        <v>1053</v>
      </c>
      <c r="D163" s="1136">
        <v>0</v>
      </c>
      <c r="E163" s="1136">
        <v>0</v>
      </c>
      <c r="F163" s="1136">
        <v>0</v>
      </c>
      <c r="G163" s="1136">
        <v>0</v>
      </c>
      <c r="H163" s="1119"/>
      <c r="I163" s="1119"/>
      <c r="J163" s="1119"/>
      <c r="K163" s="1119"/>
    </row>
    <row r="164" spans="1:11" ht="14.1" customHeight="1" x14ac:dyDescent="0.25">
      <c r="A164" s="1119"/>
      <c r="B164" s="1119"/>
      <c r="C164" s="1135" t="s">
        <v>1048</v>
      </c>
      <c r="D164" s="1136">
        <v>0</v>
      </c>
      <c r="E164" s="1136">
        <v>0</v>
      </c>
      <c r="F164" s="1136">
        <v>0</v>
      </c>
      <c r="G164" s="1136">
        <v>0</v>
      </c>
      <c r="H164" s="1119"/>
      <c r="I164" s="1119"/>
      <c r="J164" s="1119"/>
      <c r="K164" s="1119"/>
    </row>
    <row r="165" spans="1:11" ht="14.1" customHeight="1" x14ac:dyDescent="0.25">
      <c r="A165" s="1119"/>
      <c r="B165" s="1119"/>
      <c r="C165" s="1135" t="s">
        <v>1049</v>
      </c>
      <c r="D165" s="1136">
        <v>0</v>
      </c>
      <c r="E165" s="1136">
        <v>0</v>
      </c>
      <c r="F165" s="1136">
        <v>0</v>
      </c>
      <c r="G165" s="1136">
        <v>0</v>
      </c>
      <c r="H165" s="1119"/>
      <c r="I165" s="1119"/>
      <c r="J165" s="1119"/>
      <c r="K165" s="1119"/>
    </row>
    <row r="166" spans="1:11" ht="14.1" customHeight="1" x14ac:dyDescent="0.25">
      <c r="A166" s="1119"/>
      <c r="B166" s="1119"/>
      <c r="C166" s="1135" t="s">
        <v>1054</v>
      </c>
      <c r="D166" s="1136">
        <v>0</v>
      </c>
      <c r="E166" s="1136">
        <v>0</v>
      </c>
      <c r="F166" s="1136">
        <v>0</v>
      </c>
      <c r="G166" s="1136">
        <v>0</v>
      </c>
      <c r="H166" s="1119"/>
      <c r="I166" s="1119"/>
      <c r="J166" s="1119"/>
      <c r="K166" s="1119"/>
    </row>
    <row r="167" spans="1:11" ht="14.1" customHeight="1" x14ac:dyDescent="0.25">
      <c r="A167" s="1119"/>
      <c r="B167" s="1119"/>
      <c r="C167" s="1135" t="s">
        <v>1048</v>
      </c>
      <c r="D167" s="1136">
        <v>0</v>
      </c>
      <c r="E167" s="1136">
        <v>0</v>
      </c>
      <c r="F167" s="1136">
        <v>0</v>
      </c>
      <c r="G167" s="1136">
        <v>0</v>
      </c>
      <c r="H167" s="1119"/>
      <c r="I167" s="1119"/>
      <c r="J167" s="1119"/>
      <c r="K167" s="1119"/>
    </row>
    <row r="168" spans="1:11" ht="14.1" customHeight="1" x14ac:dyDescent="0.25">
      <c r="A168" s="1119"/>
      <c r="B168" s="1119"/>
      <c r="C168" s="1135" t="s">
        <v>1049</v>
      </c>
      <c r="D168" s="1136">
        <v>0</v>
      </c>
      <c r="E168" s="1136">
        <v>0</v>
      </c>
      <c r="F168" s="1136">
        <v>0</v>
      </c>
      <c r="G168" s="1136">
        <v>0</v>
      </c>
      <c r="H168" s="1119"/>
      <c r="I168" s="1119"/>
      <c r="J168" s="1119"/>
      <c r="K168" s="1119"/>
    </row>
    <row r="169" spans="1:11" ht="14.1" customHeight="1" x14ac:dyDescent="0.25">
      <c r="A169" s="1119"/>
      <c r="B169" s="1119"/>
      <c r="C169" s="1135" t="s">
        <v>1055</v>
      </c>
      <c r="D169" s="1136">
        <v>0</v>
      </c>
      <c r="E169" s="1136">
        <v>0</v>
      </c>
      <c r="F169" s="1136">
        <v>0</v>
      </c>
      <c r="G169" s="1136">
        <v>0</v>
      </c>
      <c r="H169" s="1119"/>
      <c r="I169" s="1119"/>
      <c r="J169" s="1119"/>
      <c r="K169" s="1119"/>
    </row>
    <row r="170" spans="1:11" ht="14.1" customHeight="1" x14ac:dyDescent="0.25">
      <c r="A170" s="1119"/>
      <c r="B170" s="1119"/>
      <c r="C170" s="1135" t="s">
        <v>1048</v>
      </c>
      <c r="D170" s="1136">
        <v>0</v>
      </c>
      <c r="E170" s="1136">
        <v>0</v>
      </c>
      <c r="F170" s="1136">
        <v>0</v>
      </c>
      <c r="G170" s="1136">
        <v>0</v>
      </c>
      <c r="H170" s="1119"/>
      <c r="I170" s="1119"/>
      <c r="J170" s="1119"/>
      <c r="K170" s="1119"/>
    </row>
    <row r="171" spans="1:11" ht="14.1" customHeight="1" x14ac:dyDescent="0.25">
      <c r="A171" s="1119"/>
      <c r="B171" s="1119"/>
      <c r="C171" s="1135" t="s">
        <v>1049</v>
      </c>
      <c r="D171" s="1136">
        <v>0</v>
      </c>
      <c r="E171" s="1136">
        <v>0</v>
      </c>
      <c r="F171" s="1136">
        <v>0</v>
      </c>
      <c r="G171" s="1136">
        <v>0</v>
      </c>
      <c r="H171" s="1119"/>
      <c r="I171" s="1119"/>
      <c r="J171" s="1119"/>
      <c r="K171" s="1119"/>
    </row>
    <row r="172" spans="1:11" ht="14.1" customHeight="1" x14ac:dyDescent="0.25">
      <c r="A172" s="1119"/>
      <c r="B172" s="1119"/>
      <c r="C172" s="1135" t="s">
        <v>1056</v>
      </c>
      <c r="D172" s="1136">
        <v>0</v>
      </c>
      <c r="E172" s="1136">
        <v>0</v>
      </c>
      <c r="F172" s="1136">
        <v>0</v>
      </c>
      <c r="G172" s="1136">
        <v>0</v>
      </c>
      <c r="H172" s="1119"/>
      <c r="I172" s="1119"/>
      <c r="J172" s="1119"/>
      <c r="K172" s="1119"/>
    </row>
    <row r="173" spans="1:11" ht="14.1" customHeight="1" x14ac:dyDescent="0.25">
      <c r="A173" s="1119"/>
      <c r="B173" s="1119"/>
      <c r="C173" s="1135" t="s">
        <v>1048</v>
      </c>
      <c r="D173" s="1136">
        <v>0</v>
      </c>
      <c r="E173" s="1136">
        <v>0</v>
      </c>
      <c r="F173" s="1136">
        <v>0</v>
      </c>
      <c r="G173" s="1136">
        <v>0</v>
      </c>
      <c r="H173" s="1119"/>
      <c r="I173" s="1119"/>
      <c r="J173" s="1119"/>
      <c r="K173" s="1119"/>
    </row>
    <row r="174" spans="1:11" ht="14.1" customHeight="1" x14ac:dyDescent="0.25">
      <c r="A174" s="1119"/>
      <c r="B174" s="1119"/>
      <c r="C174" s="1135" t="s">
        <v>1057</v>
      </c>
      <c r="D174" s="1136">
        <v>0</v>
      </c>
      <c r="E174" s="1136">
        <v>0</v>
      </c>
      <c r="F174" s="1136">
        <v>0</v>
      </c>
      <c r="G174" s="1136">
        <v>0</v>
      </c>
      <c r="H174" s="1119"/>
      <c r="I174" s="1119"/>
      <c r="J174" s="1119"/>
      <c r="K174" s="1119"/>
    </row>
    <row r="175" spans="1:11" ht="14.1" customHeight="1" x14ac:dyDescent="0.25">
      <c r="A175" s="1119"/>
      <c r="B175" s="1119"/>
      <c r="C175" s="1135" t="s">
        <v>1058</v>
      </c>
      <c r="D175" s="1136">
        <v>0</v>
      </c>
      <c r="E175" s="1136">
        <v>0</v>
      </c>
      <c r="F175" s="1136">
        <v>0</v>
      </c>
      <c r="G175" s="1136">
        <v>0</v>
      </c>
      <c r="H175" s="1119"/>
      <c r="I175" s="1119"/>
      <c r="J175" s="1119"/>
      <c r="K175" s="1119"/>
    </row>
    <row r="176" spans="1:11" ht="14.1" customHeight="1" x14ac:dyDescent="0.25">
      <c r="A176" s="1119"/>
      <c r="B176" s="1119"/>
      <c r="C176" s="1135" t="s">
        <v>1059</v>
      </c>
      <c r="D176" s="1136">
        <v>0</v>
      </c>
      <c r="E176" s="1136">
        <v>0</v>
      </c>
      <c r="F176" s="1136">
        <v>0</v>
      </c>
      <c r="G176" s="1136">
        <v>0</v>
      </c>
      <c r="H176" s="1119"/>
      <c r="I176" s="1119"/>
      <c r="J176" s="1119"/>
      <c r="K176" s="1119"/>
    </row>
    <row r="177" spans="1:11" ht="14.1" customHeight="1" x14ac:dyDescent="0.25">
      <c r="A177" s="1119"/>
      <c r="B177" s="1119"/>
      <c r="C177" s="1135" t="s">
        <v>1060</v>
      </c>
      <c r="D177" s="1136">
        <v>0</v>
      </c>
      <c r="E177" s="1136">
        <v>0</v>
      </c>
      <c r="F177" s="1136">
        <v>0</v>
      </c>
      <c r="G177" s="1136">
        <v>0</v>
      </c>
      <c r="H177" s="1119"/>
      <c r="I177" s="1119"/>
      <c r="J177" s="1119"/>
      <c r="K177" s="1119"/>
    </row>
    <row r="178" spans="1:11" ht="14.1" customHeight="1" x14ac:dyDescent="0.25">
      <c r="A178" s="1119"/>
      <c r="B178" s="1119"/>
      <c r="C178" s="1135" t="s">
        <v>1061</v>
      </c>
      <c r="D178" s="1136">
        <v>0</v>
      </c>
      <c r="E178" s="1136">
        <v>35000000</v>
      </c>
      <c r="F178" s="1136">
        <v>0</v>
      </c>
      <c r="G178" s="1136">
        <v>30000000</v>
      </c>
      <c r="H178" s="1119"/>
      <c r="I178" s="1119"/>
      <c r="J178" s="1119"/>
      <c r="K178" s="1119"/>
    </row>
    <row r="179" spans="1:11" ht="14.1" customHeight="1" x14ac:dyDescent="0.25">
      <c r="A179" s="1119"/>
      <c r="B179" s="1119"/>
      <c r="C179" s="1135" t="s">
        <v>1048</v>
      </c>
      <c r="D179" s="1136">
        <v>0</v>
      </c>
      <c r="E179" s="1136">
        <v>35000000</v>
      </c>
      <c r="F179" s="1136">
        <v>0</v>
      </c>
      <c r="G179" s="1136">
        <v>30000000</v>
      </c>
      <c r="H179" s="1119"/>
      <c r="I179" s="1119"/>
      <c r="J179" s="1119"/>
      <c r="K179" s="1119"/>
    </row>
    <row r="180" spans="1:11" ht="14.1" customHeight="1" x14ac:dyDescent="0.25">
      <c r="A180" s="1119"/>
      <c r="B180" s="1119"/>
      <c r="C180" s="1135" t="s">
        <v>1057</v>
      </c>
      <c r="D180" s="1136">
        <v>0</v>
      </c>
      <c r="E180" s="1136">
        <v>0</v>
      </c>
      <c r="F180" s="1136">
        <v>0</v>
      </c>
      <c r="G180" s="1136">
        <v>0</v>
      </c>
      <c r="H180" s="1119"/>
      <c r="I180" s="1119"/>
      <c r="J180" s="1119"/>
      <c r="K180" s="1119"/>
    </row>
    <row r="181" spans="1:11" ht="14.1" customHeight="1" x14ac:dyDescent="0.25">
      <c r="A181" s="1119"/>
      <c r="B181" s="1119"/>
      <c r="C181" s="1135" t="s">
        <v>1058</v>
      </c>
      <c r="D181" s="1136">
        <v>0</v>
      </c>
      <c r="E181" s="1136">
        <v>0</v>
      </c>
      <c r="F181" s="1136">
        <v>0</v>
      </c>
      <c r="G181" s="1136">
        <v>0</v>
      </c>
      <c r="H181" s="1119"/>
      <c r="I181" s="1119"/>
      <c r="J181" s="1119"/>
      <c r="K181" s="1119"/>
    </row>
    <row r="182" spans="1:11" ht="14.1" customHeight="1" x14ac:dyDescent="0.25">
      <c r="A182" s="1119"/>
      <c r="B182" s="1119"/>
      <c r="C182" s="1135" t="s">
        <v>1059</v>
      </c>
      <c r="D182" s="1136">
        <v>0</v>
      </c>
      <c r="E182" s="1136">
        <v>0</v>
      </c>
      <c r="F182" s="1136">
        <v>0</v>
      </c>
      <c r="G182" s="1136">
        <v>0</v>
      </c>
      <c r="H182" s="1119"/>
      <c r="I182" s="1119"/>
      <c r="J182" s="1119"/>
      <c r="K182" s="1119"/>
    </row>
    <row r="183" spans="1:11" ht="14.1" customHeight="1" x14ac:dyDescent="0.25">
      <c r="A183" s="1119"/>
      <c r="B183" s="1119"/>
      <c r="C183" s="1135" t="s">
        <v>1060</v>
      </c>
      <c r="D183" s="1136">
        <v>0</v>
      </c>
      <c r="E183" s="1136">
        <v>0</v>
      </c>
      <c r="F183" s="1136">
        <v>0</v>
      </c>
      <c r="G183" s="1136">
        <v>0</v>
      </c>
      <c r="H183" s="1119"/>
      <c r="I183" s="1119"/>
      <c r="J183" s="1119"/>
      <c r="K183" s="1119"/>
    </row>
    <row r="184" spans="1:11" ht="14.1" customHeight="1" x14ac:dyDescent="0.25">
      <c r="A184" s="1119"/>
      <c r="B184" s="1119"/>
      <c r="C184" s="1135" t="s">
        <v>1062</v>
      </c>
      <c r="D184" s="1136">
        <v>0</v>
      </c>
      <c r="E184" s="1136">
        <v>0</v>
      </c>
      <c r="F184" s="1136">
        <v>0</v>
      </c>
      <c r="G184" s="1136">
        <v>0</v>
      </c>
      <c r="H184" s="1119"/>
      <c r="I184" s="1119"/>
      <c r="J184" s="1119"/>
      <c r="K184" s="1119"/>
    </row>
    <row r="185" spans="1:11" ht="14.1" customHeight="1" x14ac:dyDescent="0.25">
      <c r="A185" s="1119"/>
      <c r="B185" s="1119"/>
      <c r="C185" s="1135" t="s">
        <v>1048</v>
      </c>
      <c r="D185" s="1136">
        <v>0</v>
      </c>
      <c r="E185" s="1136">
        <v>0</v>
      </c>
      <c r="F185" s="1136">
        <v>0</v>
      </c>
      <c r="G185" s="1136">
        <v>0</v>
      </c>
      <c r="H185" s="1119"/>
      <c r="I185" s="1119"/>
      <c r="J185" s="1119"/>
      <c r="K185" s="1119"/>
    </row>
    <row r="186" spans="1:11" ht="14.1" customHeight="1" x14ac:dyDescent="0.25">
      <c r="A186" s="1119"/>
      <c r="B186" s="1119"/>
      <c r="C186" s="1135" t="s">
        <v>1057</v>
      </c>
      <c r="D186" s="1136">
        <v>0</v>
      </c>
      <c r="E186" s="1136">
        <v>0</v>
      </c>
      <c r="F186" s="1136">
        <v>0</v>
      </c>
      <c r="G186" s="1136">
        <v>0</v>
      </c>
      <c r="H186" s="1119"/>
      <c r="I186" s="1119"/>
      <c r="J186" s="1119"/>
      <c r="K186" s="1119"/>
    </row>
    <row r="187" spans="1:11" ht="14.1" customHeight="1" x14ac:dyDescent="0.25">
      <c r="A187" s="1119"/>
      <c r="B187" s="1119"/>
      <c r="C187" s="1135" t="s">
        <v>1058</v>
      </c>
      <c r="D187" s="1136">
        <v>0</v>
      </c>
      <c r="E187" s="1136">
        <v>0</v>
      </c>
      <c r="F187" s="1136">
        <v>0</v>
      </c>
      <c r="G187" s="1136">
        <v>0</v>
      </c>
      <c r="H187" s="1119"/>
      <c r="I187" s="1119"/>
      <c r="J187" s="1119"/>
      <c r="K187" s="1119"/>
    </row>
    <row r="188" spans="1:11" ht="14.1" customHeight="1" x14ac:dyDescent="0.25">
      <c r="A188" s="1119"/>
      <c r="B188" s="1119"/>
      <c r="C188" s="1135" t="s">
        <v>1059</v>
      </c>
      <c r="D188" s="1136">
        <v>0</v>
      </c>
      <c r="E188" s="1136">
        <v>0</v>
      </c>
      <c r="F188" s="1136">
        <v>0</v>
      </c>
      <c r="G188" s="1136">
        <v>0</v>
      </c>
      <c r="H188" s="1119"/>
      <c r="I188" s="1119"/>
      <c r="J188" s="1119"/>
      <c r="K188" s="1119"/>
    </row>
    <row r="189" spans="1:11" ht="14.1" customHeight="1" x14ac:dyDescent="0.25">
      <c r="A189" s="1119"/>
      <c r="B189" s="1119"/>
      <c r="C189" s="1135" t="s">
        <v>1060</v>
      </c>
      <c r="D189" s="1136">
        <v>0</v>
      </c>
      <c r="E189" s="1136">
        <v>0</v>
      </c>
      <c r="F189" s="1136">
        <v>0</v>
      </c>
      <c r="G189" s="1136">
        <v>0</v>
      </c>
      <c r="H189" s="1119"/>
      <c r="I189" s="1119"/>
      <c r="J189" s="1119"/>
      <c r="K189" s="1119"/>
    </row>
    <row r="190" spans="1:11" ht="14.1" customHeight="1" x14ac:dyDescent="0.25">
      <c r="A190" s="1119"/>
      <c r="B190" s="1119"/>
      <c r="C190" s="1135" t="s">
        <v>1063</v>
      </c>
      <c r="D190" s="1136">
        <v>0</v>
      </c>
      <c r="E190" s="1136">
        <v>0</v>
      </c>
      <c r="F190" s="1136">
        <v>0</v>
      </c>
      <c r="G190" s="1136">
        <v>0</v>
      </c>
      <c r="H190" s="1119"/>
      <c r="I190" s="1119"/>
      <c r="J190" s="1119"/>
      <c r="K190" s="1119"/>
    </row>
    <row r="191" spans="1:11" ht="14.1" customHeight="1" x14ac:dyDescent="0.25">
      <c r="A191" s="1119"/>
      <c r="B191" s="1119"/>
      <c r="C191" s="1135" t="s">
        <v>1064</v>
      </c>
      <c r="D191" s="1136">
        <v>0</v>
      </c>
      <c r="E191" s="1136">
        <v>0</v>
      </c>
      <c r="F191" s="1136">
        <v>0</v>
      </c>
      <c r="G191" s="1136">
        <v>0</v>
      </c>
      <c r="H191" s="1119"/>
      <c r="I191" s="1119"/>
      <c r="J191" s="1119"/>
      <c r="K191" s="1119"/>
    </row>
    <row r="192" spans="1:11" ht="14.1" customHeight="1" x14ac:dyDescent="0.25">
      <c r="A192" s="1119"/>
      <c r="B192" s="1119"/>
      <c r="C192" s="1137" t="s">
        <v>572</v>
      </c>
      <c r="D192" s="1136">
        <v>0</v>
      </c>
      <c r="E192" s="1136">
        <v>35000000</v>
      </c>
      <c r="F192" s="1136">
        <v>0</v>
      </c>
      <c r="G192" s="1136">
        <v>30000000</v>
      </c>
      <c r="H192" s="1119"/>
      <c r="I192" s="1119"/>
      <c r="J192" s="1119"/>
      <c r="K192" s="1119"/>
    </row>
    <row r="193" spans="1:11" ht="14.1" customHeight="1" x14ac:dyDescent="0.25">
      <c r="A193" s="1119"/>
      <c r="B193" s="1119"/>
      <c r="C193" s="1129" t="s">
        <v>1022</v>
      </c>
      <c r="D193" s="1252" t="s">
        <v>2929</v>
      </c>
      <c r="E193" s="1253"/>
      <c r="F193" s="1253"/>
      <c r="G193" s="1253"/>
      <c r="H193" s="1119"/>
      <c r="I193" s="1119"/>
      <c r="J193" s="1119"/>
      <c r="K193" s="1119"/>
    </row>
    <row r="194" spans="1:11" ht="14.1" customHeight="1" x14ac:dyDescent="0.25">
      <c r="A194" s="1119"/>
      <c r="B194" s="1119"/>
      <c r="C194" s="1130" t="s">
        <v>1024</v>
      </c>
      <c r="D194" s="1254" t="s">
        <v>2930</v>
      </c>
      <c r="E194" s="1255"/>
      <c r="F194" s="1255"/>
      <c r="G194" s="1255"/>
      <c r="H194" s="1119"/>
      <c r="I194" s="1119"/>
      <c r="J194" s="1119"/>
      <c r="K194" s="1119"/>
    </row>
    <row r="195" spans="1:11" ht="14.1" customHeight="1" x14ac:dyDescent="0.25">
      <c r="A195" s="1119"/>
      <c r="B195" s="1119"/>
      <c r="C195" s="1130" t="s">
        <v>31</v>
      </c>
      <c r="D195" s="1254" t="s">
        <v>2924</v>
      </c>
      <c r="E195" s="1255"/>
      <c r="F195" s="1255"/>
      <c r="G195" s="1255"/>
      <c r="H195" s="1119"/>
      <c r="I195" s="1119"/>
      <c r="J195" s="1119"/>
      <c r="K195" s="1119"/>
    </row>
    <row r="196" spans="1:11" ht="15" customHeight="1" x14ac:dyDescent="0.25">
      <c r="A196" s="1119"/>
      <c r="B196" s="1119"/>
      <c r="C196" s="1131"/>
      <c r="D196" s="1132">
        <v>2024</v>
      </c>
      <c r="E196" s="1132">
        <v>2025</v>
      </c>
      <c r="F196" s="1132">
        <v>2026</v>
      </c>
      <c r="G196" s="1132">
        <v>2027</v>
      </c>
      <c r="H196" s="1119"/>
      <c r="I196" s="1119"/>
      <c r="J196" s="1119"/>
      <c r="K196" s="1119"/>
    </row>
    <row r="197" spans="1:11" ht="15" customHeight="1" x14ac:dyDescent="0.25">
      <c r="A197" s="1119"/>
      <c r="B197" s="1119"/>
      <c r="C197" s="1133"/>
      <c r="D197" s="1134" t="s">
        <v>13</v>
      </c>
      <c r="E197" s="1134" t="s">
        <v>14</v>
      </c>
      <c r="F197" s="1134" t="s">
        <v>14</v>
      </c>
      <c r="G197" s="1134" t="s">
        <v>14</v>
      </c>
      <c r="H197" s="1119"/>
      <c r="I197" s="1119"/>
      <c r="J197" s="1119"/>
      <c r="K197" s="1119"/>
    </row>
    <row r="198" spans="1:11" ht="14.1" customHeight="1" x14ac:dyDescent="0.25">
      <c r="A198" s="1119"/>
      <c r="B198" s="1119"/>
      <c r="C198" s="1123" t="s">
        <v>33</v>
      </c>
      <c r="D198" s="1127" t="s">
        <v>2931</v>
      </c>
      <c r="E198" s="1127" t="s">
        <v>2932</v>
      </c>
      <c r="F198" s="1127" t="s">
        <v>1536</v>
      </c>
      <c r="G198" s="1127" t="s">
        <v>1536</v>
      </c>
      <c r="H198" s="1119"/>
      <c r="I198" s="1119"/>
      <c r="J198" s="1119"/>
      <c r="K198" s="1119"/>
    </row>
    <row r="199" spans="1:11" ht="14.1" customHeight="1" x14ac:dyDescent="0.25">
      <c r="A199" s="1119"/>
      <c r="B199" s="1119"/>
      <c r="C199" s="1123" t="s">
        <v>1029</v>
      </c>
      <c r="D199" s="1127" t="s">
        <v>2933</v>
      </c>
      <c r="E199" s="1127" t="s">
        <v>2934</v>
      </c>
      <c r="F199" s="1127" t="s">
        <v>2935</v>
      </c>
      <c r="G199" s="1127" t="s">
        <v>2936</v>
      </c>
      <c r="H199" s="1119"/>
      <c r="I199" s="1119"/>
      <c r="J199" s="1119"/>
      <c r="K199" s="1119"/>
    </row>
    <row r="200" spans="1:11" ht="14.1" customHeight="1" x14ac:dyDescent="0.25">
      <c r="A200" s="1119"/>
      <c r="B200" s="1119"/>
      <c r="C200" s="1123" t="s">
        <v>1032</v>
      </c>
      <c r="D200" s="1127" t="s">
        <v>2937</v>
      </c>
      <c r="E200" s="1127" t="s">
        <v>2938</v>
      </c>
      <c r="F200" s="1127" t="s">
        <v>2939</v>
      </c>
      <c r="G200" s="1127" t="s">
        <v>2940</v>
      </c>
      <c r="H200" s="1119"/>
      <c r="I200" s="1119"/>
      <c r="J200" s="1119"/>
      <c r="K200" s="1119"/>
    </row>
    <row r="201" spans="1:11" ht="14.1" customHeight="1" x14ac:dyDescent="0.25">
      <c r="A201" s="1119"/>
      <c r="B201" s="1119"/>
      <c r="C201" s="1123" t="s">
        <v>1037</v>
      </c>
      <c r="D201" s="1127" t="s">
        <v>1038</v>
      </c>
      <c r="E201" s="1127" t="s">
        <v>2941</v>
      </c>
      <c r="F201" s="1127" t="s">
        <v>2942</v>
      </c>
      <c r="G201" s="1127" t="s">
        <v>1039</v>
      </c>
      <c r="H201" s="1119"/>
      <c r="I201" s="1119"/>
      <c r="J201" s="1119"/>
      <c r="K201" s="1119"/>
    </row>
    <row r="202" spans="1:11" ht="14.1" customHeight="1" x14ac:dyDescent="0.25">
      <c r="A202" s="1119"/>
      <c r="B202" s="1119"/>
      <c r="C202" s="1123" t="s">
        <v>1042</v>
      </c>
      <c r="D202" s="1127" t="s">
        <v>1038</v>
      </c>
      <c r="E202" s="1127" t="s">
        <v>2943</v>
      </c>
      <c r="F202" s="1127" t="s">
        <v>2944</v>
      </c>
      <c r="G202" s="1127" t="s">
        <v>2945</v>
      </c>
      <c r="H202" s="1119"/>
      <c r="I202" s="1119"/>
      <c r="J202" s="1119"/>
      <c r="K202" s="1119"/>
    </row>
    <row r="203" spans="1:11" ht="14.1" customHeight="1" x14ac:dyDescent="0.25">
      <c r="A203" s="1119"/>
      <c r="B203" s="1119"/>
      <c r="C203" s="1123" t="s">
        <v>39</v>
      </c>
      <c r="D203" s="1127" t="s">
        <v>1038</v>
      </c>
      <c r="E203" s="1127" t="s">
        <v>2946</v>
      </c>
      <c r="F203" s="1127" t="s">
        <v>2947</v>
      </c>
      <c r="G203" s="1127" t="s">
        <v>2945</v>
      </c>
      <c r="H203" s="1119"/>
      <c r="I203" s="1119"/>
      <c r="J203" s="1119"/>
      <c r="K203" s="1119"/>
    </row>
    <row r="204" spans="1:11" ht="14.1" customHeight="1" x14ac:dyDescent="0.25">
      <c r="A204" s="1119"/>
      <c r="B204" s="1119"/>
      <c r="C204" s="1250" t="s">
        <v>1046</v>
      </c>
      <c r="D204" s="1251"/>
      <c r="E204" s="1251"/>
      <c r="F204" s="1251"/>
      <c r="G204" s="1251"/>
      <c r="H204" s="1119"/>
      <c r="I204" s="1119"/>
      <c r="J204" s="1119"/>
      <c r="K204" s="1119"/>
    </row>
    <row r="205" spans="1:11" ht="14.1" customHeight="1" x14ac:dyDescent="0.25">
      <c r="A205" s="1119"/>
      <c r="B205" s="1119"/>
      <c r="C205" s="1131"/>
      <c r="D205" s="1132">
        <v>2024</v>
      </c>
      <c r="E205" s="1132">
        <v>2025</v>
      </c>
      <c r="F205" s="1132">
        <v>2026</v>
      </c>
      <c r="G205" s="1132">
        <v>2027</v>
      </c>
      <c r="H205" s="1119"/>
      <c r="I205" s="1119"/>
      <c r="J205" s="1119"/>
      <c r="K205" s="1119"/>
    </row>
    <row r="206" spans="1:11" ht="14.1" customHeight="1" x14ac:dyDescent="0.25">
      <c r="A206" s="1119"/>
      <c r="B206" s="1119"/>
      <c r="C206" s="1133"/>
      <c r="D206" s="1134" t="s">
        <v>13</v>
      </c>
      <c r="E206" s="1134" t="s">
        <v>14</v>
      </c>
      <c r="F206" s="1134" t="s">
        <v>14</v>
      </c>
      <c r="G206" s="1134" t="s">
        <v>14</v>
      </c>
      <c r="H206" s="1119"/>
      <c r="I206" s="1119"/>
      <c r="J206" s="1119"/>
      <c r="K206" s="1119"/>
    </row>
    <row r="207" spans="1:11" ht="14.1" customHeight="1" x14ac:dyDescent="0.25">
      <c r="A207" s="1119"/>
      <c r="B207" s="1119"/>
      <c r="C207" s="1135" t="s">
        <v>1047</v>
      </c>
      <c r="D207" s="1136">
        <v>0</v>
      </c>
      <c r="E207" s="1136">
        <v>0</v>
      </c>
      <c r="F207" s="1136">
        <v>0</v>
      </c>
      <c r="G207" s="1136">
        <v>0</v>
      </c>
      <c r="H207" s="1119"/>
      <c r="I207" s="1119"/>
      <c r="J207" s="1119"/>
      <c r="K207" s="1119"/>
    </row>
    <row r="208" spans="1:11" ht="14.1" customHeight="1" x14ac:dyDescent="0.25">
      <c r="A208" s="1119"/>
      <c r="B208" s="1119"/>
      <c r="C208" s="1135" t="s">
        <v>1048</v>
      </c>
      <c r="D208" s="1136">
        <v>0</v>
      </c>
      <c r="E208" s="1136">
        <v>0</v>
      </c>
      <c r="F208" s="1136">
        <v>0</v>
      </c>
      <c r="G208" s="1136">
        <v>0</v>
      </c>
      <c r="H208" s="1119"/>
      <c r="I208" s="1119"/>
      <c r="J208" s="1119"/>
      <c r="K208" s="1119"/>
    </row>
    <row r="209" spans="1:11" ht="14.1" customHeight="1" x14ac:dyDescent="0.25">
      <c r="A209" s="1119"/>
      <c r="B209" s="1119"/>
      <c r="C209" s="1135" t="s">
        <v>1049</v>
      </c>
      <c r="D209" s="1136">
        <v>0</v>
      </c>
      <c r="E209" s="1136">
        <v>0</v>
      </c>
      <c r="F209" s="1136">
        <v>0</v>
      </c>
      <c r="G209" s="1136">
        <v>0</v>
      </c>
      <c r="H209" s="1119"/>
      <c r="I209" s="1119"/>
      <c r="J209" s="1119"/>
      <c r="K209" s="1119"/>
    </row>
    <row r="210" spans="1:11" ht="14.1" customHeight="1" x14ac:dyDescent="0.25">
      <c r="A210" s="1119"/>
      <c r="B210" s="1119"/>
      <c r="C210" s="1135" t="s">
        <v>1050</v>
      </c>
      <c r="D210" s="1136">
        <v>0</v>
      </c>
      <c r="E210" s="1136">
        <v>0</v>
      </c>
      <c r="F210" s="1136">
        <v>0</v>
      </c>
      <c r="G210" s="1136">
        <v>0</v>
      </c>
      <c r="H210" s="1119"/>
      <c r="I210" s="1119"/>
      <c r="J210" s="1119"/>
      <c r="K210" s="1119"/>
    </row>
    <row r="211" spans="1:11" ht="14.1" customHeight="1" x14ac:dyDescent="0.25">
      <c r="A211" s="1119"/>
      <c r="B211" s="1119"/>
      <c r="C211" s="1135" t="s">
        <v>1048</v>
      </c>
      <c r="D211" s="1136">
        <v>0</v>
      </c>
      <c r="E211" s="1136">
        <v>0</v>
      </c>
      <c r="F211" s="1136">
        <v>0</v>
      </c>
      <c r="G211" s="1136">
        <v>0</v>
      </c>
      <c r="H211" s="1119"/>
      <c r="I211" s="1119"/>
      <c r="J211" s="1119"/>
      <c r="K211" s="1119"/>
    </row>
    <row r="212" spans="1:11" ht="14.1" customHeight="1" x14ac:dyDescent="0.25">
      <c r="A212" s="1119"/>
      <c r="B212" s="1119"/>
      <c r="C212" s="1135" t="s">
        <v>1049</v>
      </c>
      <c r="D212" s="1136">
        <v>0</v>
      </c>
      <c r="E212" s="1136">
        <v>0</v>
      </c>
      <c r="F212" s="1136">
        <v>0</v>
      </c>
      <c r="G212" s="1136">
        <v>0</v>
      </c>
      <c r="H212" s="1119"/>
      <c r="I212" s="1119"/>
      <c r="J212" s="1119"/>
      <c r="K212" s="1119"/>
    </row>
    <row r="213" spans="1:11" ht="14.1" customHeight="1" x14ac:dyDescent="0.25">
      <c r="A213" s="1119"/>
      <c r="B213" s="1119"/>
      <c r="C213" s="1135" t="s">
        <v>1051</v>
      </c>
      <c r="D213" s="1136">
        <v>0</v>
      </c>
      <c r="E213" s="1136">
        <v>0</v>
      </c>
      <c r="F213" s="1136">
        <v>0</v>
      </c>
      <c r="G213" s="1136">
        <v>0</v>
      </c>
      <c r="H213" s="1119"/>
      <c r="I213" s="1119"/>
      <c r="J213" s="1119"/>
      <c r="K213" s="1119"/>
    </row>
    <row r="214" spans="1:11" ht="14.1" customHeight="1" x14ac:dyDescent="0.25">
      <c r="A214" s="1119"/>
      <c r="B214" s="1119"/>
      <c r="C214" s="1135" t="s">
        <v>1048</v>
      </c>
      <c r="D214" s="1136">
        <v>0</v>
      </c>
      <c r="E214" s="1136">
        <v>0</v>
      </c>
      <c r="F214" s="1136">
        <v>0</v>
      </c>
      <c r="G214" s="1136">
        <v>0</v>
      </c>
      <c r="H214" s="1119"/>
      <c r="I214" s="1119"/>
      <c r="J214" s="1119"/>
      <c r="K214" s="1119"/>
    </row>
    <row r="215" spans="1:11" ht="14.1" customHeight="1" x14ac:dyDescent="0.25">
      <c r="A215" s="1119"/>
      <c r="B215" s="1119"/>
      <c r="C215" s="1135" t="s">
        <v>1049</v>
      </c>
      <c r="D215" s="1136">
        <v>0</v>
      </c>
      <c r="E215" s="1136">
        <v>0</v>
      </c>
      <c r="F215" s="1136">
        <v>0</v>
      </c>
      <c r="G215" s="1136">
        <v>0</v>
      </c>
      <c r="H215" s="1119"/>
      <c r="I215" s="1119"/>
      <c r="J215" s="1119"/>
      <c r="K215" s="1119"/>
    </row>
    <row r="216" spans="1:11" ht="14.1" customHeight="1" x14ac:dyDescent="0.25">
      <c r="A216" s="1119"/>
      <c r="B216" s="1119"/>
      <c r="C216" s="1135" t="s">
        <v>1052</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1053</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1054</v>
      </c>
      <c r="D222" s="1136">
        <v>0</v>
      </c>
      <c r="E222" s="1136">
        <v>0</v>
      </c>
      <c r="F222" s="1136">
        <v>0</v>
      </c>
      <c r="G222" s="1136">
        <v>0</v>
      </c>
      <c r="H222" s="1119"/>
      <c r="I222" s="1119"/>
      <c r="J222" s="1119"/>
      <c r="K222" s="1119"/>
    </row>
    <row r="223" spans="1:11" ht="14.1" customHeight="1" x14ac:dyDescent="0.25">
      <c r="A223" s="1119"/>
      <c r="B223" s="1119"/>
      <c r="C223" s="1135" t="s">
        <v>1048</v>
      </c>
      <c r="D223" s="1136">
        <v>0</v>
      </c>
      <c r="E223" s="1136">
        <v>0</v>
      </c>
      <c r="F223" s="1136">
        <v>0</v>
      </c>
      <c r="G223" s="1136">
        <v>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1055</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1049</v>
      </c>
      <c r="D227" s="1136">
        <v>0</v>
      </c>
      <c r="E227" s="1136">
        <v>0</v>
      </c>
      <c r="F227" s="1136">
        <v>0</v>
      </c>
      <c r="G227" s="1136">
        <v>0</v>
      </c>
      <c r="H227" s="1119"/>
      <c r="I227" s="1119"/>
      <c r="J227" s="1119"/>
      <c r="K227" s="1119"/>
    </row>
    <row r="228" spans="1:11" ht="14.1" customHeight="1" x14ac:dyDescent="0.25">
      <c r="A228" s="1119"/>
      <c r="B228" s="1119"/>
      <c r="C228" s="1135" t="s">
        <v>1056</v>
      </c>
      <c r="D228" s="1136">
        <v>0</v>
      </c>
      <c r="E228" s="1136">
        <v>0</v>
      </c>
      <c r="F228" s="1136">
        <v>0</v>
      </c>
      <c r="G228" s="1136">
        <v>0</v>
      </c>
      <c r="H228" s="1119"/>
      <c r="I228" s="1119"/>
      <c r="J228" s="1119"/>
      <c r="K228" s="1119"/>
    </row>
    <row r="229" spans="1:11" ht="14.1" customHeight="1" x14ac:dyDescent="0.25">
      <c r="A229" s="1119"/>
      <c r="B229" s="1119"/>
      <c r="C229" s="1135" t="s">
        <v>1048</v>
      </c>
      <c r="D229" s="1136">
        <v>0</v>
      </c>
      <c r="E229" s="1136">
        <v>0</v>
      </c>
      <c r="F229" s="1136">
        <v>0</v>
      </c>
      <c r="G229" s="1136">
        <v>0</v>
      </c>
      <c r="H229" s="1119"/>
      <c r="I229" s="1119"/>
      <c r="J229" s="1119"/>
      <c r="K229" s="1119"/>
    </row>
    <row r="230" spans="1:11" ht="14.1" customHeight="1" x14ac:dyDescent="0.25">
      <c r="A230" s="1119"/>
      <c r="B230" s="1119"/>
      <c r="C230" s="1135" t="s">
        <v>1057</v>
      </c>
      <c r="D230" s="1136">
        <v>0</v>
      </c>
      <c r="E230" s="1136">
        <v>0</v>
      </c>
      <c r="F230" s="1136">
        <v>0</v>
      </c>
      <c r="G230" s="1136">
        <v>0</v>
      </c>
      <c r="H230" s="1119"/>
      <c r="I230" s="1119"/>
      <c r="J230" s="1119"/>
      <c r="K230" s="1119"/>
    </row>
    <row r="231" spans="1:11" ht="14.1" customHeight="1" x14ac:dyDescent="0.25">
      <c r="A231" s="1119"/>
      <c r="B231" s="1119"/>
      <c r="C231" s="1135" t="s">
        <v>1058</v>
      </c>
      <c r="D231" s="1136">
        <v>0</v>
      </c>
      <c r="E231" s="1136">
        <v>0</v>
      </c>
      <c r="F231" s="1136">
        <v>0</v>
      </c>
      <c r="G231" s="1136">
        <v>0</v>
      </c>
      <c r="H231" s="1119"/>
      <c r="I231" s="1119"/>
      <c r="J231" s="1119"/>
      <c r="K231" s="1119"/>
    </row>
    <row r="232" spans="1:11" ht="14.1" customHeight="1" x14ac:dyDescent="0.25">
      <c r="A232" s="1119"/>
      <c r="B232" s="1119"/>
      <c r="C232" s="1135" t="s">
        <v>1059</v>
      </c>
      <c r="D232" s="1136">
        <v>0</v>
      </c>
      <c r="E232" s="1136">
        <v>0</v>
      </c>
      <c r="F232" s="1136">
        <v>0</v>
      </c>
      <c r="G232" s="1136">
        <v>0</v>
      </c>
      <c r="H232" s="1119"/>
      <c r="I232" s="1119"/>
      <c r="J232" s="1119"/>
      <c r="K232" s="1119"/>
    </row>
    <row r="233" spans="1:11" ht="14.1" customHeight="1" x14ac:dyDescent="0.25">
      <c r="A233" s="1119"/>
      <c r="B233" s="1119"/>
      <c r="C233" s="1135" t="s">
        <v>1060</v>
      </c>
      <c r="D233" s="1136">
        <v>0</v>
      </c>
      <c r="E233" s="1136">
        <v>0</v>
      </c>
      <c r="F233" s="1136">
        <v>0</v>
      </c>
      <c r="G233" s="1136">
        <v>0</v>
      </c>
      <c r="H233" s="1119"/>
      <c r="I233" s="1119"/>
      <c r="J233" s="1119"/>
      <c r="K233" s="1119"/>
    </row>
    <row r="234" spans="1:11" ht="14.1" customHeight="1" x14ac:dyDescent="0.25">
      <c r="A234" s="1119"/>
      <c r="B234" s="1119"/>
      <c r="C234" s="1135" t="s">
        <v>1061</v>
      </c>
      <c r="D234" s="1136">
        <v>0</v>
      </c>
      <c r="E234" s="1136">
        <v>60537000</v>
      </c>
      <c r="F234" s="1136">
        <v>146254988</v>
      </c>
      <c r="G234" s="1136">
        <v>96165442</v>
      </c>
      <c r="H234" s="1119"/>
      <c r="I234" s="1119"/>
      <c r="J234" s="1119"/>
      <c r="K234" s="1119"/>
    </row>
    <row r="235" spans="1:11" ht="14.1" customHeight="1" x14ac:dyDescent="0.25">
      <c r="A235" s="1119"/>
      <c r="B235" s="1119"/>
      <c r="C235" s="1135" t="s">
        <v>1048</v>
      </c>
      <c r="D235" s="1136">
        <v>0</v>
      </c>
      <c r="E235" s="1136">
        <v>60537000</v>
      </c>
      <c r="F235" s="1136">
        <v>146254988</v>
      </c>
      <c r="G235" s="1136">
        <v>96165442</v>
      </c>
      <c r="H235" s="1119"/>
      <c r="I235" s="1119"/>
      <c r="J235" s="1119"/>
      <c r="K235" s="1119"/>
    </row>
    <row r="236" spans="1:11" ht="14.1" customHeight="1" x14ac:dyDescent="0.25">
      <c r="A236" s="1119"/>
      <c r="B236" s="1119"/>
      <c r="C236" s="1135" t="s">
        <v>1057</v>
      </c>
      <c r="D236" s="1136">
        <v>0</v>
      </c>
      <c r="E236" s="1136">
        <v>0</v>
      </c>
      <c r="F236" s="1136">
        <v>0</v>
      </c>
      <c r="G236" s="1136">
        <v>0</v>
      </c>
      <c r="H236" s="1119"/>
      <c r="I236" s="1119"/>
      <c r="J236" s="1119"/>
      <c r="K236" s="1119"/>
    </row>
    <row r="237" spans="1:11" ht="14.1" customHeight="1" x14ac:dyDescent="0.25">
      <c r="A237" s="1119"/>
      <c r="B237" s="1119"/>
      <c r="C237" s="1135" t="s">
        <v>1058</v>
      </c>
      <c r="D237" s="1136">
        <v>0</v>
      </c>
      <c r="E237" s="1136">
        <v>0</v>
      </c>
      <c r="F237" s="1136">
        <v>0</v>
      </c>
      <c r="G237" s="1136">
        <v>0</v>
      </c>
      <c r="H237" s="1119"/>
      <c r="I237" s="1119"/>
      <c r="J237" s="1119"/>
      <c r="K237" s="1119"/>
    </row>
    <row r="238" spans="1:11" ht="14.1" customHeight="1" x14ac:dyDescent="0.25">
      <c r="A238" s="1119"/>
      <c r="B238" s="1119"/>
      <c r="C238" s="1135" t="s">
        <v>1059</v>
      </c>
      <c r="D238" s="1136">
        <v>0</v>
      </c>
      <c r="E238" s="1136">
        <v>0</v>
      </c>
      <c r="F238" s="1136">
        <v>0</v>
      </c>
      <c r="G238" s="1136">
        <v>0</v>
      </c>
      <c r="H238" s="1119"/>
      <c r="I238" s="1119"/>
      <c r="J238" s="1119"/>
      <c r="K238" s="1119"/>
    </row>
    <row r="239" spans="1:11" ht="14.1" customHeight="1" x14ac:dyDescent="0.25">
      <c r="A239" s="1119"/>
      <c r="B239" s="1119"/>
      <c r="C239" s="1135" t="s">
        <v>1060</v>
      </c>
      <c r="D239" s="1136">
        <v>0</v>
      </c>
      <c r="E239" s="1136">
        <v>0</v>
      </c>
      <c r="F239" s="1136">
        <v>0</v>
      </c>
      <c r="G239" s="1136">
        <v>0</v>
      </c>
      <c r="H239" s="1119"/>
      <c r="I239" s="1119"/>
      <c r="J239" s="1119"/>
      <c r="K239" s="1119"/>
    </row>
    <row r="240" spans="1:11" ht="14.1" customHeight="1" x14ac:dyDescent="0.25">
      <c r="A240" s="1119"/>
      <c r="B240" s="1119"/>
      <c r="C240" s="1135" t="s">
        <v>1062</v>
      </c>
      <c r="D240" s="1136">
        <v>0</v>
      </c>
      <c r="E240" s="1136">
        <v>0</v>
      </c>
      <c r="F240" s="1136">
        <v>0</v>
      </c>
      <c r="G240" s="1136">
        <v>0</v>
      </c>
      <c r="H240" s="1119"/>
      <c r="I240" s="1119"/>
      <c r="J240" s="1119"/>
      <c r="K240" s="1119"/>
    </row>
    <row r="241" spans="1:11" ht="14.1" customHeight="1" x14ac:dyDescent="0.25">
      <c r="A241" s="1119"/>
      <c r="B241" s="1119"/>
      <c r="C241" s="1135" t="s">
        <v>1048</v>
      </c>
      <c r="D241" s="1136">
        <v>0</v>
      </c>
      <c r="E241" s="1136">
        <v>0</v>
      </c>
      <c r="F241" s="1136">
        <v>0</v>
      </c>
      <c r="G241" s="1136">
        <v>0</v>
      </c>
      <c r="H241" s="1119"/>
      <c r="I241" s="1119"/>
      <c r="J241" s="1119"/>
      <c r="K241" s="1119"/>
    </row>
    <row r="242" spans="1:11" ht="14.1" customHeight="1" x14ac:dyDescent="0.25">
      <c r="A242" s="1119"/>
      <c r="B242" s="1119"/>
      <c r="C242" s="1135" t="s">
        <v>1057</v>
      </c>
      <c r="D242" s="1136">
        <v>0</v>
      </c>
      <c r="E242" s="1136">
        <v>0</v>
      </c>
      <c r="F242" s="1136">
        <v>0</v>
      </c>
      <c r="G242" s="1136">
        <v>0</v>
      </c>
      <c r="H242" s="1119"/>
      <c r="I242" s="1119"/>
      <c r="J242" s="1119"/>
      <c r="K242" s="1119"/>
    </row>
    <row r="243" spans="1:11" ht="14.1" customHeight="1" x14ac:dyDescent="0.25">
      <c r="A243" s="1119"/>
      <c r="B243" s="1119"/>
      <c r="C243" s="1135" t="s">
        <v>1058</v>
      </c>
      <c r="D243" s="1136">
        <v>0</v>
      </c>
      <c r="E243" s="1136">
        <v>0</v>
      </c>
      <c r="F243" s="1136">
        <v>0</v>
      </c>
      <c r="G243" s="1136">
        <v>0</v>
      </c>
      <c r="H243" s="1119"/>
      <c r="I243" s="1119"/>
      <c r="J243" s="1119"/>
      <c r="K243" s="1119"/>
    </row>
    <row r="244" spans="1:11" ht="14.1" customHeight="1" x14ac:dyDescent="0.25">
      <c r="A244" s="1119"/>
      <c r="B244" s="1119"/>
      <c r="C244" s="1135" t="s">
        <v>1059</v>
      </c>
      <c r="D244" s="1136">
        <v>0</v>
      </c>
      <c r="E244" s="1136">
        <v>0</v>
      </c>
      <c r="F244" s="1136">
        <v>0</v>
      </c>
      <c r="G244" s="1136">
        <v>0</v>
      </c>
      <c r="H244" s="1119"/>
      <c r="I244" s="1119"/>
      <c r="J244" s="1119"/>
      <c r="K244" s="1119"/>
    </row>
    <row r="245" spans="1:11" ht="14.1" customHeight="1" x14ac:dyDescent="0.25">
      <c r="A245" s="1119"/>
      <c r="B245" s="1119"/>
      <c r="C245" s="1135" t="s">
        <v>1060</v>
      </c>
      <c r="D245" s="1136">
        <v>0</v>
      </c>
      <c r="E245" s="1136">
        <v>0</v>
      </c>
      <c r="F245" s="1136">
        <v>0</v>
      </c>
      <c r="G245" s="1136">
        <v>0</v>
      </c>
      <c r="H245" s="1119"/>
      <c r="I245" s="1119"/>
      <c r="J245" s="1119"/>
      <c r="K245" s="1119"/>
    </row>
    <row r="246" spans="1:11" ht="14.1" customHeight="1" x14ac:dyDescent="0.25">
      <c r="A246" s="1119"/>
      <c r="B246" s="1119"/>
      <c r="C246" s="1135" t="s">
        <v>1063</v>
      </c>
      <c r="D246" s="1136">
        <v>0</v>
      </c>
      <c r="E246" s="1136">
        <v>0</v>
      </c>
      <c r="F246" s="1136">
        <v>0</v>
      </c>
      <c r="G246" s="1136">
        <v>0</v>
      </c>
      <c r="H246" s="1119"/>
      <c r="I246" s="1119"/>
      <c r="J246" s="1119"/>
      <c r="K246" s="1119"/>
    </row>
    <row r="247" spans="1:11" ht="14.1" customHeight="1" x14ac:dyDescent="0.25">
      <c r="A247" s="1119"/>
      <c r="B247" s="1119"/>
      <c r="C247" s="1135" t="s">
        <v>1064</v>
      </c>
      <c r="D247" s="1136">
        <v>0</v>
      </c>
      <c r="E247" s="1136">
        <v>0</v>
      </c>
      <c r="F247" s="1136">
        <v>0</v>
      </c>
      <c r="G247" s="1136">
        <v>0</v>
      </c>
      <c r="H247" s="1119"/>
      <c r="I247" s="1119"/>
      <c r="J247" s="1119"/>
      <c r="K247" s="1119"/>
    </row>
    <row r="248" spans="1:11" ht="14.1" customHeight="1" x14ac:dyDescent="0.25">
      <c r="A248" s="1119"/>
      <c r="B248" s="1119"/>
      <c r="C248" s="1137" t="s">
        <v>572</v>
      </c>
      <c r="D248" s="1136">
        <v>0</v>
      </c>
      <c r="E248" s="1136">
        <v>60537000</v>
      </c>
      <c r="F248" s="1136">
        <v>146254988</v>
      </c>
      <c r="G248" s="1136">
        <v>96165442</v>
      </c>
      <c r="H248" s="1119"/>
      <c r="I248" s="1119"/>
      <c r="J248" s="1119"/>
      <c r="K248" s="1119"/>
    </row>
    <row r="249" spans="1:11" ht="14.1" customHeight="1" x14ac:dyDescent="0.25">
      <c r="A249" s="1119"/>
      <c r="B249" s="1119"/>
      <c r="C249" s="1129" t="s">
        <v>1022</v>
      </c>
      <c r="D249" s="1252" t="s">
        <v>2948</v>
      </c>
      <c r="E249" s="1253"/>
      <c r="F249" s="1253"/>
      <c r="G249" s="1253"/>
      <c r="H249" s="1119"/>
      <c r="I249" s="1119"/>
      <c r="J249" s="1119"/>
      <c r="K249" s="1119"/>
    </row>
    <row r="250" spans="1:11" ht="14.1" customHeight="1" x14ac:dyDescent="0.25">
      <c r="A250" s="1119"/>
      <c r="B250" s="1119"/>
      <c r="C250" s="1130" t="s">
        <v>1024</v>
      </c>
      <c r="D250" s="1254" t="s">
        <v>2949</v>
      </c>
      <c r="E250" s="1255"/>
      <c r="F250" s="1255"/>
      <c r="G250" s="1255"/>
      <c r="H250" s="1119"/>
      <c r="I250" s="1119"/>
      <c r="J250" s="1119"/>
      <c r="K250" s="1119"/>
    </row>
    <row r="251" spans="1:11" ht="14.1" customHeight="1" x14ac:dyDescent="0.25">
      <c r="A251" s="1119"/>
      <c r="B251" s="1119"/>
      <c r="C251" s="1130" t="s">
        <v>31</v>
      </c>
      <c r="D251" s="1254" t="s">
        <v>2924</v>
      </c>
      <c r="E251" s="1255"/>
      <c r="F251" s="1255"/>
      <c r="G251" s="1255"/>
      <c r="H251" s="1119"/>
      <c r="I251" s="1119"/>
      <c r="J251" s="1119"/>
      <c r="K251" s="1119"/>
    </row>
    <row r="252" spans="1:11" ht="15" customHeight="1" x14ac:dyDescent="0.25">
      <c r="A252" s="1119"/>
      <c r="B252" s="1119"/>
      <c r="C252" s="1131"/>
      <c r="D252" s="1132">
        <v>2024</v>
      </c>
      <c r="E252" s="1132">
        <v>2025</v>
      </c>
      <c r="F252" s="1132">
        <v>2026</v>
      </c>
      <c r="G252" s="1132">
        <v>2027</v>
      </c>
      <c r="H252" s="1119"/>
      <c r="I252" s="1119"/>
      <c r="J252" s="1119"/>
      <c r="K252" s="1119"/>
    </row>
    <row r="253" spans="1:11" ht="15" customHeight="1" x14ac:dyDescent="0.25">
      <c r="A253" s="1119"/>
      <c r="B253" s="1119"/>
      <c r="C253" s="1133"/>
      <c r="D253" s="1134" t="s">
        <v>13</v>
      </c>
      <c r="E253" s="1134" t="s">
        <v>14</v>
      </c>
      <c r="F253" s="1134" t="s">
        <v>14</v>
      </c>
      <c r="G253" s="1134" t="s">
        <v>14</v>
      </c>
      <c r="H253" s="1119"/>
      <c r="I253" s="1119"/>
      <c r="J253" s="1119"/>
      <c r="K253" s="1119"/>
    </row>
    <row r="254" spans="1:11" ht="14.1" customHeight="1" x14ac:dyDescent="0.25">
      <c r="A254" s="1119"/>
      <c r="B254" s="1119"/>
      <c r="C254" s="1123" t="s">
        <v>33</v>
      </c>
      <c r="D254" s="1127" t="s">
        <v>1536</v>
      </c>
      <c r="E254" s="1127" t="s">
        <v>1536</v>
      </c>
      <c r="F254" s="1127" t="s">
        <v>1039</v>
      </c>
      <c r="G254" s="1127" t="s">
        <v>1039</v>
      </c>
      <c r="H254" s="1119"/>
      <c r="I254" s="1119"/>
      <c r="J254" s="1119"/>
      <c r="K254" s="1119"/>
    </row>
    <row r="255" spans="1:11" ht="14.1" customHeight="1" x14ac:dyDescent="0.25">
      <c r="A255" s="1119"/>
      <c r="B255" s="1119"/>
      <c r="C255" s="1123" t="s">
        <v>1029</v>
      </c>
      <c r="D255" s="1127" t="s">
        <v>1273</v>
      </c>
      <c r="E255" s="1127" t="s">
        <v>2661</v>
      </c>
      <c r="F255" s="1127" t="s">
        <v>1039</v>
      </c>
      <c r="G255" s="1127" t="s">
        <v>1039</v>
      </c>
      <c r="H255" s="1119"/>
      <c r="I255" s="1119"/>
      <c r="J255" s="1119"/>
      <c r="K255" s="1119"/>
    </row>
    <row r="256" spans="1:11" ht="14.1" customHeight="1" x14ac:dyDescent="0.25">
      <c r="A256" s="1119"/>
      <c r="B256" s="1119"/>
      <c r="C256" s="1123" t="s">
        <v>1032</v>
      </c>
      <c r="D256" s="1127" t="s">
        <v>2950</v>
      </c>
      <c r="E256" s="1127" t="s">
        <v>2951</v>
      </c>
      <c r="F256" s="1127" t="s">
        <v>1039</v>
      </c>
      <c r="G256" s="1127" t="s">
        <v>1039</v>
      </c>
      <c r="H256" s="1119"/>
      <c r="I256" s="1119"/>
      <c r="J256" s="1119"/>
      <c r="K256" s="1119"/>
    </row>
    <row r="257" spans="1:11" ht="14.1" customHeight="1" x14ac:dyDescent="0.25">
      <c r="A257" s="1119"/>
      <c r="B257" s="1119"/>
      <c r="C257" s="1123" t="s">
        <v>1037</v>
      </c>
      <c r="D257" s="1127" t="s">
        <v>1038</v>
      </c>
      <c r="E257" s="1127" t="s">
        <v>1039</v>
      </c>
      <c r="F257" s="1127" t="s">
        <v>1083</v>
      </c>
      <c r="G257" s="1127" t="s">
        <v>1038</v>
      </c>
      <c r="H257" s="1119"/>
      <c r="I257" s="1119"/>
      <c r="J257" s="1119"/>
      <c r="K257" s="1119"/>
    </row>
    <row r="258" spans="1:11" ht="14.1" customHeight="1" x14ac:dyDescent="0.25">
      <c r="A258" s="1119"/>
      <c r="B258" s="1119"/>
      <c r="C258" s="1123" t="s">
        <v>1042</v>
      </c>
      <c r="D258" s="1127" t="s">
        <v>1038</v>
      </c>
      <c r="E258" s="1127" t="s">
        <v>1038</v>
      </c>
      <c r="F258" s="1127" t="s">
        <v>1083</v>
      </c>
      <c r="G258" s="1127" t="s">
        <v>1038</v>
      </c>
      <c r="H258" s="1119"/>
      <c r="I258" s="1119"/>
      <c r="J258" s="1119"/>
      <c r="K258" s="1119"/>
    </row>
    <row r="259" spans="1:11" ht="14.1" customHeight="1" x14ac:dyDescent="0.25">
      <c r="A259" s="1119"/>
      <c r="B259" s="1119"/>
      <c r="C259" s="1123" t="s">
        <v>39</v>
      </c>
      <c r="D259" s="1127" t="s">
        <v>1038</v>
      </c>
      <c r="E259" s="1127" t="s">
        <v>1038</v>
      </c>
      <c r="F259" s="1127" t="s">
        <v>1083</v>
      </c>
      <c r="G259" s="1127" t="s">
        <v>1038</v>
      </c>
      <c r="H259" s="1119"/>
      <c r="I259" s="1119"/>
      <c r="J259" s="1119"/>
      <c r="K259" s="1119"/>
    </row>
    <row r="260" spans="1:11" ht="14.1" customHeight="1" x14ac:dyDescent="0.25">
      <c r="A260" s="1119"/>
      <c r="B260" s="1119"/>
      <c r="C260" s="1250" t="s">
        <v>1046</v>
      </c>
      <c r="D260" s="1251"/>
      <c r="E260" s="1251"/>
      <c r="F260" s="1251"/>
      <c r="G260" s="1251"/>
      <c r="H260" s="1119"/>
      <c r="I260" s="1119"/>
      <c r="J260" s="1119"/>
      <c r="K260" s="1119"/>
    </row>
    <row r="261" spans="1:11" ht="14.1" customHeight="1" x14ac:dyDescent="0.25">
      <c r="A261" s="1119"/>
      <c r="B261" s="1119"/>
      <c r="C261" s="1131"/>
      <c r="D261" s="1132">
        <v>2024</v>
      </c>
      <c r="E261" s="1132">
        <v>2025</v>
      </c>
      <c r="F261" s="1132">
        <v>2026</v>
      </c>
      <c r="G261" s="1132">
        <v>2027</v>
      </c>
      <c r="H261" s="1119"/>
      <c r="I261" s="1119"/>
      <c r="J261" s="1119"/>
      <c r="K261" s="1119"/>
    </row>
    <row r="262" spans="1:11" ht="14.1" customHeight="1" x14ac:dyDescent="0.25">
      <c r="A262" s="1119"/>
      <c r="B262" s="1119"/>
      <c r="C262" s="1133"/>
      <c r="D262" s="1134" t="s">
        <v>13</v>
      </c>
      <c r="E262" s="1134" t="s">
        <v>14</v>
      </c>
      <c r="F262" s="1134" t="s">
        <v>14</v>
      </c>
      <c r="G262" s="1134" t="s">
        <v>14</v>
      </c>
      <c r="H262" s="1119"/>
      <c r="I262" s="1119"/>
      <c r="J262" s="1119"/>
      <c r="K262" s="1119"/>
    </row>
    <row r="263" spans="1:11" ht="14.1" customHeight="1" x14ac:dyDescent="0.25">
      <c r="A263" s="1119"/>
      <c r="B263" s="1119"/>
      <c r="C263" s="1135" t="s">
        <v>1047</v>
      </c>
      <c r="D263" s="1136">
        <v>0</v>
      </c>
      <c r="E263" s="1136">
        <v>0</v>
      </c>
      <c r="F263" s="1136">
        <v>0</v>
      </c>
      <c r="G263" s="1136">
        <v>0</v>
      </c>
      <c r="H263" s="1119"/>
      <c r="I263" s="1119"/>
      <c r="J263" s="1119"/>
      <c r="K263" s="1119"/>
    </row>
    <row r="264" spans="1:11" ht="14.1" customHeight="1" x14ac:dyDescent="0.25">
      <c r="A264" s="1119"/>
      <c r="B264" s="1119"/>
      <c r="C264" s="1135" t="s">
        <v>1048</v>
      </c>
      <c r="D264" s="1136">
        <v>0</v>
      </c>
      <c r="E264" s="1136">
        <v>0</v>
      </c>
      <c r="F264" s="1136">
        <v>0</v>
      </c>
      <c r="G264" s="1136">
        <v>0</v>
      </c>
      <c r="H264" s="1119"/>
      <c r="I264" s="1119"/>
      <c r="J264" s="1119"/>
      <c r="K264" s="1119"/>
    </row>
    <row r="265" spans="1:11" ht="14.1" customHeight="1" x14ac:dyDescent="0.25">
      <c r="A265" s="1119"/>
      <c r="B265" s="1119"/>
      <c r="C265" s="1135" t="s">
        <v>1049</v>
      </c>
      <c r="D265" s="1136">
        <v>0</v>
      </c>
      <c r="E265" s="1136">
        <v>0</v>
      </c>
      <c r="F265" s="1136">
        <v>0</v>
      </c>
      <c r="G265" s="1136">
        <v>0</v>
      </c>
      <c r="H265" s="1119"/>
      <c r="I265" s="1119"/>
      <c r="J265" s="1119"/>
      <c r="K265" s="1119"/>
    </row>
    <row r="266" spans="1:11" ht="14.1" customHeight="1" x14ac:dyDescent="0.25">
      <c r="A266" s="1119"/>
      <c r="B266" s="1119"/>
      <c r="C266" s="1135" t="s">
        <v>1050</v>
      </c>
      <c r="D266" s="1136">
        <v>0</v>
      </c>
      <c r="E266" s="1136">
        <v>0</v>
      </c>
      <c r="F266" s="1136">
        <v>0</v>
      </c>
      <c r="G266" s="1136">
        <v>0</v>
      </c>
      <c r="H266" s="1119"/>
      <c r="I266" s="1119"/>
      <c r="J266" s="1119"/>
      <c r="K266" s="1119"/>
    </row>
    <row r="267" spans="1:11" ht="14.1" customHeight="1" x14ac:dyDescent="0.25">
      <c r="A267" s="1119"/>
      <c r="B267" s="1119"/>
      <c r="C267" s="1135" t="s">
        <v>1048</v>
      </c>
      <c r="D267" s="1136">
        <v>0</v>
      </c>
      <c r="E267" s="1136">
        <v>0</v>
      </c>
      <c r="F267" s="1136">
        <v>0</v>
      </c>
      <c r="G267" s="1136">
        <v>0</v>
      </c>
      <c r="H267" s="1119"/>
      <c r="I267" s="1119"/>
      <c r="J267" s="1119"/>
      <c r="K267" s="1119"/>
    </row>
    <row r="268" spans="1:11" ht="14.1" customHeight="1" x14ac:dyDescent="0.25">
      <c r="A268" s="1119"/>
      <c r="B268" s="1119"/>
      <c r="C268" s="1135" t="s">
        <v>1049</v>
      </c>
      <c r="D268" s="1136">
        <v>0</v>
      </c>
      <c r="E268" s="1136">
        <v>0</v>
      </c>
      <c r="F268" s="1136">
        <v>0</v>
      </c>
      <c r="G268" s="1136">
        <v>0</v>
      </c>
      <c r="H268" s="1119"/>
      <c r="I268" s="1119"/>
      <c r="J268" s="1119"/>
      <c r="K268" s="1119"/>
    </row>
    <row r="269" spans="1:11" ht="14.1" customHeight="1" x14ac:dyDescent="0.25">
      <c r="A269" s="1119"/>
      <c r="B269" s="1119"/>
      <c r="C269" s="1135" t="s">
        <v>1051</v>
      </c>
      <c r="D269" s="1136">
        <v>0</v>
      </c>
      <c r="E269" s="1136">
        <v>0</v>
      </c>
      <c r="F269" s="1136">
        <v>0</v>
      </c>
      <c r="G269" s="1136">
        <v>0</v>
      </c>
      <c r="H269" s="1119"/>
      <c r="I269" s="1119"/>
      <c r="J269" s="1119"/>
      <c r="K269" s="1119"/>
    </row>
    <row r="270" spans="1:11" ht="14.1" customHeight="1" x14ac:dyDescent="0.25">
      <c r="A270" s="1119"/>
      <c r="B270" s="1119"/>
      <c r="C270" s="1135" t="s">
        <v>1048</v>
      </c>
      <c r="D270" s="1136">
        <v>0</v>
      </c>
      <c r="E270" s="1136">
        <v>0</v>
      </c>
      <c r="F270" s="1136">
        <v>0</v>
      </c>
      <c r="G270" s="1136">
        <v>0</v>
      </c>
      <c r="H270" s="1119"/>
      <c r="I270" s="1119"/>
      <c r="J270" s="1119"/>
      <c r="K270" s="1119"/>
    </row>
    <row r="271" spans="1:11" ht="14.1" customHeight="1" x14ac:dyDescent="0.25">
      <c r="A271" s="1119"/>
      <c r="B271" s="1119"/>
      <c r="C271" s="1135" t="s">
        <v>1049</v>
      </c>
      <c r="D271" s="1136">
        <v>0</v>
      </c>
      <c r="E271" s="1136">
        <v>0</v>
      </c>
      <c r="F271" s="1136">
        <v>0</v>
      </c>
      <c r="G271" s="1136">
        <v>0</v>
      </c>
      <c r="H271" s="1119"/>
      <c r="I271" s="1119"/>
      <c r="J271" s="1119"/>
      <c r="K271" s="1119"/>
    </row>
    <row r="272" spans="1:11" ht="14.1" customHeight="1" x14ac:dyDescent="0.25">
      <c r="A272" s="1119"/>
      <c r="B272" s="1119"/>
      <c r="C272" s="1135" t="s">
        <v>1052</v>
      </c>
      <c r="D272" s="1136">
        <v>0</v>
      </c>
      <c r="E272" s="1136">
        <v>0</v>
      </c>
      <c r="F272" s="1136">
        <v>0</v>
      </c>
      <c r="G272" s="1136">
        <v>0</v>
      </c>
      <c r="H272" s="1119"/>
      <c r="I272" s="1119"/>
      <c r="J272" s="1119"/>
      <c r="K272" s="1119"/>
    </row>
    <row r="273" spans="1:11" ht="14.1" customHeight="1" x14ac:dyDescent="0.25">
      <c r="A273" s="1119"/>
      <c r="B273" s="1119"/>
      <c r="C273" s="1135" t="s">
        <v>1048</v>
      </c>
      <c r="D273" s="1136">
        <v>0</v>
      </c>
      <c r="E273" s="1136">
        <v>0</v>
      </c>
      <c r="F273" s="1136">
        <v>0</v>
      </c>
      <c r="G273" s="1136">
        <v>0</v>
      </c>
      <c r="H273" s="1119"/>
      <c r="I273" s="1119"/>
      <c r="J273" s="1119"/>
      <c r="K273" s="1119"/>
    </row>
    <row r="274" spans="1:11" ht="14.1" customHeight="1" x14ac:dyDescent="0.25">
      <c r="A274" s="1119"/>
      <c r="B274" s="1119"/>
      <c r="C274" s="1135" t="s">
        <v>1049</v>
      </c>
      <c r="D274" s="1136">
        <v>0</v>
      </c>
      <c r="E274" s="1136">
        <v>0</v>
      </c>
      <c r="F274" s="1136">
        <v>0</v>
      </c>
      <c r="G274" s="1136">
        <v>0</v>
      </c>
      <c r="H274" s="1119"/>
      <c r="I274" s="1119"/>
      <c r="J274" s="1119"/>
      <c r="K274" s="1119"/>
    </row>
    <row r="275" spans="1:11" ht="14.1" customHeight="1" x14ac:dyDescent="0.25">
      <c r="A275" s="1119"/>
      <c r="B275" s="1119"/>
      <c r="C275" s="1135" t="s">
        <v>1053</v>
      </c>
      <c r="D275" s="1136">
        <v>0</v>
      </c>
      <c r="E275" s="1136">
        <v>0</v>
      </c>
      <c r="F275" s="1136">
        <v>0</v>
      </c>
      <c r="G275" s="1136">
        <v>0</v>
      </c>
      <c r="H275" s="1119"/>
      <c r="I275" s="1119"/>
      <c r="J275" s="1119"/>
      <c r="K275" s="1119"/>
    </row>
    <row r="276" spans="1:11" ht="14.1" customHeight="1" x14ac:dyDescent="0.25">
      <c r="A276" s="1119"/>
      <c r="B276" s="1119"/>
      <c r="C276" s="1135" t="s">
        <v>1048</v>
      </c>
      <c r="D276" s="1136">
        <v>0</v>
      </c>
      <c r="E276" s="1136">
        <v>0</v>
      </c>
      <c r="F276" s="1136">
        <v>0</v>
      </c>
      <c r="G276" s="1136">
        <v>0</v>
      </c>
      <c r="H276" s="1119"/>
      <c r="I276" s="1119"/>
      <c r="J276" s="1119"/>
      <c r="K276" s="1119"/>
    </row>
    <row r="277" spans="1:11" ht="14.1" customHeight="1" x14ac:dyDescent="0.25">
      <c r="A277" s="1119"/>
      <c r="B277" s="1119"/>
      <c r="C277" s="1135" t="s">
        <v>1049</v>
      </c>
      <c r="D277" s="1136">
        <v>0</v>
      </c>
      <c r="E277" s="1136">
        <v>0</v>
      </c>
      <c r="F277" s="1136">
        <v>0</v>
      </c>
      <c r="G277" s="1136">
        <v>0</v>
      </c>
      <c r="H277" s="1119"/>
      <c r="I277" s="1119"/>
      <c r="J277" s="1119"/>
      <c r="K277" s="1119"/>
    </row>
    <row r="278" spans="1:11" ht="14.1" customHeight="1" x14ac:dyDescent="0.25">
      <c r="A278" s="1119"/>
      <c r="B278" s="1119"/>
      <c r="C278" s="1135" t="s">
        <v>1054</v>
      </c>
      <c r="D278" s="1136">
        <v>0</v>
      </c>
      <c r="E278" s="1136">
        <v>0</v>
      </c>
      <c r="F278" s="1136">
        <v>0</v>
      </c>
      <c r="G278" s="1136">
        <v>0</v>
      </c>
      <c r="H278" s="1119"/>
      <c r="I278" s="1119"/>
      <c r="J278" s="1119"/>
      <c r="K278" s="1119"/>
    </row>
    <row r="279" spans="1:11" ht="14.1" customHeight="1" x14ac:dyDescent="0.25">
      <c r="A279" s="1119"/>
      <c r="B279" s="1119"/>
      <c r="C279" s="1135" t="s">
        <v>1048</v>
      </c>
      <c r="D279" s="1136">
        <v>0</v>
      </c>
      <c r="E279" s="1136">
        <v>0</v>
      </c>
      <c r="F279" s="1136">
        <v>0</v>
      </c>
      <c r="G279" s="1136">
        <v>0</v>
      </c>
      <c r="H279" s="1119"/>
      <c r="I279" s="1119"/>
      <c r="J279" s="1119"/>
      <c r="K279" s="1119"/>
    </row>
    <row r="280" spans="1:11" ht="14.1" customHeight="1" x14ac:dyDescent="0.25">
      <c r="A280" s="1119"/>
      <c r="B280" s="1119"/>
      <c r="C280" s="1135" t="s">
        <v>1049</v>
      </c>
      <c r="D280" s="1136">
        <v>0</v>
      </c>
      <c r="E280" s="1136">
        <v>0</v>
      </c>
      <c r="F280" s="1136">
        <v>0</v>
      </c>
      <c r="G280" s="1136">
        <v>0</v>
      </c>
      <c r="H280" s="1119"/>
      <c r="I280" s="1119"/>
      <c r="J280" s="1119"/>
      <c r="K280" s="1119"/>
    </row>
    <row r="281" spans="1:11" ht="14.1" customHeight="1" x14ac:dyDescent="0.25">
      <c r="A281" s="1119"/>
      <c r="B281" s="1119"/>
      <c r="C281" s="1135" t="s">
        <v>1055</v>
      </c>
      <c r="D281" s="1136">
        <v>0</v>
      </c>
      <c r="E281" s="1136">
        <v>0</v>
      </c>
      <c r="F281" s="1136">
        <v>0</v>
      </c>
      <c r="G281" s="1136">
        <v>0</v>
      </c>
      <c r="H281" s="1119"/>
      <c r="I281" s="1119"/>
      <c r="J281" s="1119"/>
      <c r="K281" s="1119"/>
    </row>
    <row r="282" spans="1:11" ht="14.1" customHeight="1" x14ac:dyDescent="0.25">
      <c r="A282" s="1119"/>
      <c r="B282" s="1119"/>
      <c r="C282" s="1135" t="s">
        <v>1048</v>
      </c>
      <c r="D282" s="1136">
        <v>0</v>
      </c>
      <c r="E282" s="1136">
        <v>0</v>
      </c>
      <c r="F282" s="1136">
        <v>0</v>
      </c>
      <c r="G282" s="1136">
        <v>0</v>
      </c>
      <c r="H282" s="1119"/>
      <c r="I282" s="1119"/>
      <c r="J282" s="1119"/>
      <c r="K282" s="1119"/>
    </row>
    <row r="283" spans="1:11" ht="14.1" customHeight="1" x14ac:dyDescent="0.25">
      <c r="A283" s="1119"/>
      <c r="B283" s="1119"/>
      <c r="C283" s="1135" t="s">
        <v>1049</v>
      </c>
      <c r="D283" s="1136">
        <v>0</v>
      </c>
      <c r="E283" s="1136">
        <v>0</v>
      </c>
      <c r="F283" s="1136">
        <v>0</v>
      </c>
      <c r="G283" s="1136">
        <v>0</v>
      </c>
      <c r="H283" s="1119"/>
      <c r="I283" s="1119"/>
      <c r="J283" s="1119"/>
      <c r="K283" s="1119"/>
    </row>
    <row r="284" spans="1:11" ht="14.1" customHeight="1" x14ac:dyDescent="0.25">
      <c r="A284" s="1119"/>
      <c r="B284" s="1119"/>
      <c r="C284" s="1135" t="s">
        <v>1056</v>
      </c>
      <c r="D284" s="1136">
        <v>0</v>
      </c>
      <c r="E284" s="1136">
        <v>0</v>
      </c>
      <c r="F284" s="1136">
        <v>0</v>
      </c>
      <c r="G284" s="1136">
        <v>0</v>
      </c>
      <c r="H284" s="1119"/>
      <c r="I284" s="1119"/>
      <c r="J284" s="1119"/>
      <c r="K284" s="1119"/>
    </row>
    <row r="285" spans="1:11" ht="14.1" customHeight="1" x14ac:dyDescent="0.25">
      <c r="A285" s="1119"/>
      <c r="B285" s="1119"/>
      <c r="C285" s="1135" t="s">
        <v>1048</v>
      </c>
      <c r="D285" s="1136">
        <v>0</v>
      </c>
      <c r="E285" s="1136">
        <v>0</v>
      </c>
      <c r="F285" s="1136">
        <v>0</v>
      </c>
      <c r="G285" s="1136">
        <v>0</v>
      </c>
      <c r="H285" s="1119"/>
      <c r="I285" s="1119"/>
      <c r="J285" s="1119"/>
      <c r="K285" s="1119"/>
    </row>
    <row r="286" spans="1:11" ht="14.1" customHeight="1" x14ac:dyDescent="0.25">
      <c r="A286" s="1119"/>
      <c r="B286" s="1119"/>
      <c r="C286" s="1135" t="s">
        <v>1057</v>
      </c>
      <c r="D286" s="1136">
        <v>0</v>
      </c>
      <c r="E286" s="1136">
        <v>0</v>
      </c>
      <c r="F286" s="1136">
        <v>0</v>
      </c>
      <c r="G286" s="1136">
        <v>0</v>
      </c>
      <c r="H286" s="1119"/>
      <c r="I286" s="1119"/>
      <c r="J286" s="1119"/>
      <c r="K286" s="1119"/>
    </row>
    <row r="287" spans="1:11" ht="14.1" customHeight="1" x14ac:dyDescent="0.25">
      <c r="A287" s="1119"/>
      <c r="B287" s="1119"/>
      <c r="C287" s="1135" t="s">
        <v>1058</v>
      </c>
      <c r="D287" s="1136">
        <v>0</v>
      </c>
      <c r="E287" s="1136">
        <v>0</v>
      </c>
      <c r="F287" s="1136">
        <v>0</v>
      </c>
      <c r="G287" s="1136">
        <v>0</v>
      </c>
      <c r="H287" s="1119"/>
      <c r="I287" s="1119"/>
      <c r="J287" s="1119"/>
      <c r="K287" s="1119"/>
    </row>
    <row r="288" spans="1:11" ht="14.1" customHeight="1" x14ac:dyDescent="0.25">
      <c r="A288" s="1119"/>
      <c r="B288" s="1119"/>
      <c r="C288" s="1135" t="s">
        <v>1059</v>
      </c>
      <c r="D288" s="1136">
        <v>0</v>
      </c>
      <c r="E288" s="1136">
        <v>0</v>
      </c>
      <c r="F288" s="1136">
        <v>0</v>
      </c>
      <c r="G288" s="1136">
        <v>0</v>
      </c>
      <c r="H288" s="1119"/>
      <c r="I288" s="1119"/>
      <c r="J288" s="1119"/>
      <c r="K288" s="1119"/>
    </row>
    <row r="289" spans="1:11" ht="14.1" customHeight="1" x14ac:dyDescent="0.25">
      <c r="A289" s="1119"/>
      <c r="B289" s="1119"/>
      <c r="C289" s="1135" t="s">
        <v>1060</v>
      </c>
      <c r="D289" s="1136">
        <v>0</v>
      </c>
      <c r="E289" s="1136">
        <v>0</v>
      </c>
      <c r="F289" s="1136">
        <v>0</v>
      </c>
      <c r="G289" s="1136">
        <v>0</v>
      </c>
      <c r="H289" s="1119"/>
      <c r="I289" s="1119"/>
      <c r="J289" s="1119"/>
      <c r="K289" s="1119"/>
    </row>
    <row r="290" spans="1:11" ht="14.1" customHeight="1" x14ac:dyDescent="0.25">
      <c r="A290" s="1119"/>
      <c r="B290" s="1119"/>
      <c r="C290" s="1135" t="s">
        <v>1061</v>
      </c>
      <c r="D290" s="1136">
        <v>0</v>
      </c>
      <c r="E290" s="1136">
        <v>9000000</v>
      </c>
      <c r="F290" s="1136">
        <v>0</v>
      </c>
      <c r="G290" s="1136">
        <v>0</v>
      </c>
      <c r="H290" s="1119"/>
      <c r="I290" s="1119"/>
      <c r="J290" s="1119"/>
      <c r="K290" s="1119"/>
    </row>
    <row r="291" spans="1:11" ht="14.1" customHeight="1" x14ac:dyDescent="0.25">
      <c r="A291" s="1119"/>
      <c r="B291" s="1119"/>
      <c r="C291" s="1135" t="s">
        <v>1048</v>
      </c>
      <c r="D291" s="1136">
        <v>0</v>
      </c>
      <c r="E291" s="1136">
        <v>9000000</v>
      </c>
      <c r="F291" s="1136">
        <v>0</v>
      </c>
      <c r="G291" s="1136">
        <v>0</v>
      </c>
      <c r="H291" s="1119"/>
      <c r="I291" s="1119"/>
      <c r="J291" s="1119"/>
      <c r="K291" s="1119"/>
    </row>
    <row r="292" spans="1:11" ht="14.1" customHeight="1" x14ac:dyDescent="0.25">
      <c r="A292" s="1119"/>
      <c r="B292" s="1119"/>
      <c r="C292" s="1135" t="s">
        <v>1057</v>
      </c>
      <c r="D292" s="1136">
        <v>0</v>
      </c>
      <c r="E292" s="1136">
        <v>0</v>
      </c>
      <c r="F292" s="1136">
        <v>0</v>
      </c>
      <c r="G292" s="1136">
        <v>0</v>
      </c>
      <c r="H292" s="1119"/>
      <c r="I292" s="1119"/>
      <c r="J292" s="1119"/>
      <c r="K292" s="1119"/>
    </row>
    <row r="293" spans="1:11" ht="14.1" customHeight="1" x14ac:dyDescent="0.25">
      <c r="A293" s="1119"/>
      <c r="B293" s="1119"/>
      <c r="C293" s="1135" t="s">
        <v>1058</v>
      </c>
      <c r="D293" s="1136">
        <v>0</v>
      </c>
      <c r="E293" s="1136">
        <v>0</v>
      </c>
      <c r="F293" s="1136">
        <v>0</v>
      </c>
      <c r="G293" s="1136">
        <v>0</v>
      </c>
      <c r="H293" s="1119"/>
      <c r="I293" s="1119"/>
      <c r="J293" s="1119"/>
      <c r="K293" s="1119"/>
    </row>
    <row r="294" spans="1:11" ht="14.1" customHeight="1" x14ac:dyDescent="0.25">
      <c r="A294" s="1119"/>
      <c r="B294" s="1119"/>
      <c r="C294" s="1135" t="s">
        <v>1059</v>
      </c>
      <c r="D294" s="1136">
        <v>0</v>
      </c>
      <c r="E294" s="1136">
        <v>0</v>
      </c>
      <c r="F294" s="1136">
        <v>0</v>
      </c>
      <c r="G294" s="1136">
        <v>0</v>
      </c>
      <c r="H294" s="1119"/>
      <c r="I294" s="1119"/>
      <c r="J294" s="1119"/>
      <c r="K294" s="1119"/>
    </row>
    <row r="295" spans="1:11" ht="14.1" customHeight="1" x14ac:dyDescent="0.25">
      <c r="A295" s="1119"/>
      <c r="B295" s="1119"/>
      <c r="C295" s="1135" t="s">
        <v>1060</v>
      </c>
      <c r="D295" s="1136">
        <v>0</v>
      </c>
      <c r="E295" s="1136">
        <v>0</v>
      </c>
      <c r="F295" s="1136">
        <v>0</v>
      </c>
      <c r="G295" s="1136">
        <v>0</v>
      </c>
      <c r="H295" s="1119"/>
      <c r="I295" s="1119"/>
      <c r="J295" s="1119"/>
      <c r="K295" s="1119"/>
    </row>
    <row r="296" spans="1:11" ht="14.1" customHeight="1" x14ac:dyDescent="0.25">
      <c r="A296" s="1119"/>
      <c r="B296" s="1119"/>
      <c r="C296" s="1135" t="s">
        <v>1062</v>
      </c>
      <c r="D296" s="1136">
        <v>0</v>
      </c>
      <c r="E296" s="1136">
        <v>0</v>
      </c>
      <c r="F296" s="1136">
        <v>0</v>
      </c>
      <c r="G296" s="1136">
        <v>0</v>
      </c>
      <c r="H296" s="1119"/>
      <c r="I296" s="1119"/>
      <c r="J296" s="1119"/>
      <c r="K296" s="1119"/>
    </row>
    <row r="297" spans="1:11" ht="14.1" customHeight="1" x14ac:dyDescent="0.25">
      <c r="A297" s="1119"/>
      <c r="B297" s="1119"/>
      <c r="C297" s="1135" t="s">
        <v>1048</v>
      </c>
      <c r="D297" s="1136">
        <v>0</v>
      </c>
      <c r="E297" s="1136">
        <v>0</v>
      </c>
      <c r="F297" s="1136">
        <v>0</v>
      </c>
      <c r="G297" s="1136">
        <v>0</v>
      </c>
      <c r="H297" s="1119"/>
      <c r="I297" s="1119"/>
      <c r="J297" s="1119"/>
      <c r="K297" s="1119"/>
    </row>
    <row r="298" spans="1:11" ht="14.1" customHeight="1" x14ac:dyDescent="0.25">
      <c r="A298" s="1119"/>
      <c r="B298" s="1119"/>
      <c r="C298" s="1135" t="s">
        <v>1057</v>
      </c>
      <c r="D298" s="1136">
        <v>0</v>
      </c>
      <c r="E298" s="1136">
        <v>0</v>
      </c>
      <c r="F298" s="1136">
        <v>0</v>
      </c>
      <c r="G298" s="1136">
        <v>0</v>
      </c>
      <c r="H298" s="1119"/>
      <c r="I298" s="1119"/>
      <c r="J298" s="1119"/>
      <c r="K298" s="1119"/>
    </row>
    <row r="299" spans="1:11" ht="14.1" customHeight="1" x14ac:dyDescent="0.25">
      <c r="A299" s="1119"/>
      <c r="B299" s="1119"/>
      <c r="C299" s="1135" t="s">
        <v>1058</v>
      </c>
      <c r="D299" s="1136">
        <v>0</v>
      </c>
      <c r="E299" s="1136">
        <v>0</v>
      </c>
      <c r="F299" s="1136">
        <v>0</v>
      </c>
      <c r="G299" s="1136">
        <v>0</v>
      </c>
      <c r="H299" s="1119"/>
      <c r="I299" s="1119"/>
      <c r="J299" s="1119"/>
      <c r="K299" s="1119"/>
    </row>
    <row r="300" spans="1:11" ht="14.1" customHeight="1" x14ac:dyDescent="0.25">
      <c r="A300" s="1119"/>
      <c r="B300" s="1119"/>
      <c r="C300" s="1135" t="s">
        <v>1059</v>
      </c>
      <c r="D300" s="1136">
        <v>0</v>
      </c>
      <c r="E300" s="1136">
        <v>0</v>
      </c>
      <c r="F300" s="1136">
        <v>0</v>
      </c>
      <c r="G300" s="1136">
        <v>0</v>
      </c>
      <c r="H300" s="1119"/>
      <c r="I300" s="1119"/>
      <c r="J300" s="1119"/>
      <c r="K300" s="1119"/>
    </row>
    <row r="301" spans="1:11" ht="14.1" customHeight="1" x14ac:dyDescent="0.25">
      <c r="A301" s="1119"/>
      <c r="B301" s="1119"/>
      <c r="C301" s="1135" t="s">
        <v>1060</v>
      </c>
      <c r="D301" s="1136">
        <v>0</v>
      </c>
      <c r="E301" s="1136">
        <v>0</v>
      </c>
      <c r="F301" s="1136">
        <v>0</v>
      </c>
      <c r="G301" s="1136">
        <v>0</v>
      </c>
      <c r="H301" s="1119"/>
      <c r="I301" s="1119"/>
      <c r="J301" s="1119"/>
      <c r="K301" s="1119"/>
    </row>
    <row r="302" spans="1:11" ht="14.1" customHeight="1" x14ac:dyDescent="0.25">
      <c r="A302" s="1119"/>
      <c r="B302" s="1119"/>
      <c r="C302" s="1135" t="s">
        <v>1063</v>
      </c>
      <c r="D302" s="1136">
        <v>0</v>
      </c>
      <c r="E302" s="1136">
        <v>0</v>
      </c>
      <c r="F302" s="1136">
        <v>0</v>
      </c>
      <c r="G302" s="1136">
        <v>0</v>
      </c>
      <c r="H302" s="1119"/>
      <c r="I302" s="1119"/>
      <c r="J302" s="1119"/>
      <c r="K302" s="1119"/>
    </row>
    <row r="303" spans="1:11" ht="14.1" customHeight="1" x14ac:dyDescent="0.25">
      <c r="A303" s="1119"/>
      <c r="B303" s="1119"/>
      <c r="C303" s="1135" t="s">
        <v>1064</v>
      </c>
      <c r="D303" s="1136">
        <v>0</v>
      </c>
      <c r="E303" s="1136">
        <v>0</v>
      </c>
      <c r="F303" s="1136">
        <v>0</v>
      </c>
      <c r="G303" s="1136">
        <v>0</v>
      </c>
      <c r="H303" s="1119"/>
      <c r="I303" s="1119"/>
      <c r="J303" s="1119"/>
      <c r="K303" s="1119"/>
    </row>
    <row r="304" spans="1:11" ht="14.1" customHeight="1" x14ac:dyDescent="0.25">
      <c r="A304" s="1119"/>
      <c r="B304" s="1119"/>
      <c r="C304" s="1137" t="s">
        <v>572</v>
      </c>
      <c r="D304" s="1136">
        <v>0</v>
      </c>
      <c r="E304" s="1136">
        <v>9000000</v>
      </c>
      <c r="F304" s="1136">
        <v>0</v>
      </c>
      <c r="G304" s="1136">
        <v>0</v>
      </c>
      <c r="H304" s="1119"/>
      <c r="I304" s="1119"/>
      <c r="J304" s="1119"/>
      <c r="K304" s="1119"/>
    </row>
    <row r="305" spans="1:11" ht="14.1" customHeight="1" x14ac:dyDescent="0.25">
      <c r="A305" s="1119"/>
      <c r="B305" s="1119"/>
      <c r="C305" s="1128" t="s">
        <v>2952</v>
      </c>
      <c r="D305" s="1256" t="s">
        <v>2953</v>
      </c>
      <c r="E305" s="1257"/>
      <c r="F305" s="1257"/>
      <c r="G305" s="1257"/>
      <c r="H305" s="1119"/>
      <c r="I305" s="1119"/>
      <c r="J305" s="1119"/>
      <c r="K305" s="1119"/>
    </row>
    <row r="306" spans="1:11" ht="14.1" customHeight="1" x14ac:dyDescent="0.25">
      <c r="A306" s="1119"/>
      <c r="B306" s="1119"/>
      <c r="C306" s="1129" t="s">
        <v>1022</v>
      </c>
      <c r="D306" s="1252" t="s">
        <v>2954</v>
      </c>
      <c r="E306" s="1253"/>
      <c r="F306" s="1253"/>
      <c r="G306" s="1253"/>
      <c r="H306" s="1119"/>
      <c r="I306" s="1119"/>
      <c r="J306" s="1119"/>
      <c r="K306" s="1119"/>
    </row>
    <row r="307" spans="1:11" ht="14.1" customHeight="1" x14ac:dyDescent="0.25">
      <c r="A307" s="1119"/>
      <c r="B307" s="1119"/>
      <c r="C307" s="1130" t="s">
        <v>1024</v>
      </c>
      <c r="D307" s="1254" t="s">
        <v>1038</v>
      </c>
      <c r="E307" s="1255"/>
      <c r="F307" s="1255"/>
      <c r="G307" s="1255"/>
      <c r="H307" s="1119"/>
      <c r="I307" s="1119"/>
      <c r="J307" s="1119"/>
      <c r="K307" s="1119"/>
    </row>
    <row r="308" spans="1:11" ht="14.1" customHeight="1" x14ac:dyDescent="0.25">
      <c r="A308" s="1119"/>
      <c r="B308" s="1119"/>
      <c r="C308" s="1130" t="s">
        <v>31</v>
      </c>
      <c r="D308" s="1254" t="s">
        <v>55</v>
      </c>
      <c r="E308" s="1255"/>
      <c r="F308" s="1255"/>
      <c r="G308" s="1255"/>
      <c r="H308" s="1119"/>
      <c r="I308" s="1119"/>
      <c r="J308" s="1119"/>
      <c r="K308" s="1119"/>
    </row>
    <row r="309" spans="1:11" ht="15" customHeight="1" x14ac:dyDescent="0.25">
      <c r="A309" s="1119"/>
      <c r="B309" s="1119"/>
      <c r="C309" s="1131"/>
      <c r="D309" s="1132">
        <v>2024</v>
      </c>
      <c r="E309" s="1132">
        <v>2025</v>
      </c>
      <c r="F309" s="1132">
        <v>2026</v>
      </c>
      <c r="G309" s="1132">
        <v>2027</v>
      </c>
      <c r="H309" s="1119"/>
      <c r="I309" s="1119"/>
      <c r="J309" s="1119"/>
      <c r="K309" s="1119"/>
    </row>
    <row r="310" spans="1:11" ht="15" customHeight="1" x14ac:dyDescent="0.25">
      <c r="A310" s="1119"/>
      <c r="B310" s="1119"/>
      <c r="C310" s="1133"/>
      <c r="D310" s="1134" t="s">
        <v>13</v>
      </c>
      <c r="E310" s="1134" t="s">
        <v>14</v>
      </c>
      <c r="F310" s="1134" t="s">
        <v>14</v>
      </c>
      <c r="G310" s="1134" t="s">
        <v>14</v>
      </c>
      <c r="H310" s="1119"/>
      <c r="I310" s="1119"/>
      <c r="J310" s="1119"/>
      <c r="K310" s="1119"/>
    </row>
    <row r="311" spans="1:11" ht="14.1" customHeight="1" x14ac:dyDescent="0.25">
      <c r="A311" s="1119"/>
      <c r="B311" s="1119"/>
      <c r="C311" s="1123" t="s">
        <v>33</v>
      </c>
      <c r="D311" s="1127" t="s">
        <v>1092</v>
      </c>
      <c r="E311" s="1127" t="s">
        <v>1092</v>
      </c>
      <c r="F311" s="1127" t="s">
        <v>1039</v>
      </c>
      <c r="G311" s="1127" t="s">
        <v>1039</v>
      </c>
      <c r="H311" s="1119"/>
      <c r="I311" s="1119"/>
      <c r="J311" s="1119"/>
      <c r="K311" s="1119"/>
    </row>
    <row r="312" spans="1:11" ht="14.1" customHeight="1" x14ac:dyDescent="0.25">
      <c r="A312" s="1119"/>
      <c r="B312" s="1119"/>
      <c r="C312" s="1123" t="s">
        <v>1029</v>
      </c>
      <c r="D312" s="1127" t="s">
        <v>2955</v>
      </c>
      <c r="E312" s="1127" t="s">
        <v>2956</v>
      </c>
      <c r="F312" s="1127" t="s">
        <v>1039</v>
      </c>
      <c r="G312" s="1127" t="s">
        <v>1039</v>
      </c>
      <c r="H312" s="1119"/>
      <c r="I312" s="1119"/>
      <c r="J312" s="1119"/>
      <c r="K312" s="1119"/>
    </row>
    <row r="313" spans="1:11" ht="14.1" customHeight="1" x14ac:dyDescent="0.25">
      <c r="A313" s="1119"/>
      <c r="B313" s="1119"/>
      <c r="C313" s="1123" t="s">
        <v>1032</v>
      </c>
      <c r="D313" s="1127" t="s">
        <v>2955</v>
      </c>
      <c r="E313" s="1127" t="s">
        <v>2956</v>
      </c>
      <c r="F313" s="1127" t="s">
        <v>1039</v>
      </c>
      <c r="G313" s="1127" t="s">
        <v>1039</v>
      </c>
      <c r="H313" s="1119"/>
      <c r="I313" s="1119"/>
      <c r="J313" s="1119"/>
      <c r="K313" s="1119"/>
    </row>
    <row r="314" spans="1:11" ht="14.1" customHeight="1" x14ac:dyDescent="0.25">
      <c r="A314" s="1119"/>
      <c r="B314" s="1119"/>
      <c r="C314" s="1123" t="s">
        <v>1037</v>
      </c>
      <c r="D314" s="1127" t="s">
        <v>1038</v>
      </c>
      <c r="E314" s="1127" t="s">
        <v>1039</v>
      </c>
      <c r="F314" s="1127" t="s">
        <v>1083</v>
      </c>
      <c r="G314" s="1127" t="s">
        <v>1038</v>
      </c>
      <c r="H314" s="1119"/>
      <c r="I314" s="1119"/>
      <c r="J314" s="1119"/>
      <c r="K314" s="1119"/>
    </row>
    <row r="315" spans="1:11" ht="14.1" customHeight="1" x14ac:dyDescent="0.25">
      <c r="A315" s="1119"/>
      <c r="B315" s="1119"/>
      <c r="C315" s="1123" t="s">
        <v>1042</v>
      </c>
      <c r="D315" s="1127" t="s">
        <v>1038</v>
      </c>
      <c r="E315" s="1127" t="s">
        <v>2957</v>
      </c>
      <c r="F315" s="1127" t="s">
        <v>1083</v>
      </c>
      <c r="G315" s="1127" t="s">
        <v>1038</v>
      </c>
      <c r="H315" s="1119"/>
      <c r="I315" s="1119"/>
      <c r="J315" s="1119"/>
      <c r="K315" s="1119"/>
    </row>
    <row r="316" spans="1:11" ht="14.1" customHeight="1" x14ac:dyDescent="0.25">
      <c r="A316" s="1119"/>
      <c r="B316" s="1119"/>
      <c r="C316" s="1123" t="s">
        <v>39</v>
      </c>
      <c r="D316" s="1127" t="s">
        <v>1038</v>
      </c>
      <c r="E316" s="1127" t="s">
        <v>2957</v>
      </c>
      <c r="F316" s="1127" t="s">
        <v>1083</v>
      </c>
      <c r="G316" s="1127" t="s">
        <v>1038</v>
      </c>
      <c r="H316" s="1119"/>
      <c r="I316" s="1119"/>
      <c r="J316" s="1119"/>
      <c r="K316" s="1119"/>
    </row>
    <row r="317" spans="1:11" ht="14.1" customHeight="1" x14ac:dyDescent="0.25">
      <c r="A317" s="1119"/>
      <c r="B317" s="1119"/>
      <c r="C317" s="1250" t="s">
        <v>1046</v>
      </c>
      <c r="D317" s="1251"/>
      <c r="E317" s="1251"/>
      <c r="F317" s="1251"/>
      <c r="G317" s="1251"/>
      <c r="H317" s="1119"/>
      <c r="I317" s="1119"/>
      <c r="J317" s="1119"/>
      <c r="K317" s="1119"/>
    </row>
    <row r="318" spans="1:11" ht="14.1" customHeight="1" x14ac:dyDescent="0.25">
      <c r="A318" s="1119"/>
      <c r="B318" s="1119"/>
      <c r="C318" s="1131"/>
      <c r="D318" s="1132">
        <v>2024</v>
      </c>
      <c r="E318" s="1132">
        <v>2025</v>
      </c>
      <c r="F318" s="1132">
        <v>2026</v>
      </c>
      <c r="G318" s="1132">
        <v>2027</v>
      </c>
      <c r="H318" s="1119"/>
      <c r="I318" s="1119"/>
      <c r="J318" s="1119"/>
      <c r="K318" s="1119"/>
    </row>
    <row r="319" spans="1:11" ht="14.1" customHeight="1" x14ac:dyDescent="0.25">
      <c r="A319" s="1119"/>
      <c r="B319" s="1119"/>
      <c r="C319" s="1133"/>
      <c r="D319" s="1134" t="s">
        <v>13</v>
      </c>
      <c r="E319" s="1134" t="s">
        <v>14</v>
      </c>
      <c r="F319" s="1134" t="s">
        <v>14</v>
      </c>
      <c r="G319" s="1134" t="s">
        <v>14</v>
      </c>
      <c r="H319" s="1119"/>
      <c r="I319" s="1119"/>
      <c r="J319" s="1119"/>
      <c r="K319" s="1119"/>
    </row>
    <row r="320" spans="1:11" ht="14.1" customHeight="1" x14ac:dyDescent="0.25">
      <c r="A320" s="1119"/>
      <c r="B320" s="1119"/>
      <c r="C320" s="1135" t="s">
        <v>1047</v>
      </c>
      <c r="D320" s="1136">
        <v>0</v>
      </c>
      <c r="E320" s="1136">
        <v>0</v>
      </c>
      <c r="F320" s="1136">
        <v>0</v>
      </c>
      <c r="G320" s="1136">
        <v>0</v>
      </c>
      <c r="H320" s="1119"/>
      <c r="I320" s="1119"/>
      <c r="J320" s="1119"/>
      <c r="K320" s="1119"/>
    </row>
    <row r="321" spans="1:11" ht="14.1" customHeight="1" x14ac:dyDescent="0.25">
      <c r="A321" s="1119"/>
      <c r="B321" s="1119"/>
      <c r="C321" s="1135" t="s">
        <v>1048</v>
      </c>
      <c r="D321" s="1136">
        <v>0</v>
      </c>
      <c r="E321" s="1136">
        <v>0</v>
      </c>
      <c r="F321" s="1136">
        <v>0</v>
      </c>
      <c r="G321" s="1136">
        <v>0</v>
      </c>
      <c r="H321" s="1119"/>
      <c r="I321" s="1119"/>
      <c r="J321" s="1119"/>
      <c r="K321" s="1119"/>
    </row>
    <row r="322" spans="1:11" ht="14.1" customHeight="1" x14ac:dyDescent="0.25">
      <c r="A322" s="1119"/>
      <c r="B322" s="1119"/>
      <c r="C322" s="1135" t="s">
        <v>1049</v>
      </c>
      <c r="D322" s="1136">
        <v>0</v>
      </c>
      <c r="E322" s="1136">
        <v>0</v>
      </c>
      <c r="F322" s="1136">
        <v>0</v>
      </c>
      <c r="G322" s="1136">
        <v>0</v>
      </c>
      <c r="H322" s="1119"/>
      <c r="I322" s="1119"/>
      <c r="J322" s="1119"/>
      <c r="K322" s="1119"/>
    </row>
    <row r="323" spans="1:11" ht="14.1" customHeight="1" x14ac:dyDescent="0.25">
      <c r="A323" s="1119"/>
      <c r="B323" s="1119"/>
      <c r="C323" s="1135" t="s">
        <v>1050</v>
      </c>
      <c r="D323" s="1136">
        <v>0</v>
      </c>
      <c r="E323" s="1136">
        <v>0</v>
      </c>
      <c r="F323" s="1136">
        <v>0</v>
      </c>
      <c r="G323" s="1136">
        <v>0</v>
      </c>
      <c r="H323" s="1119"/>
      <c r="I323" s="1119"/>
      <c r="J323" s="1119"/>
      <c r="K323" s="1119"/>
    </row>
    <row r="324" spans="1:11" ht="14.1" customHeight="1" x14ac:dyDescent="0.25">
      <c r="A324" s="1119"/>
      <c r="B324" s="1119"/>
      <c r="C324" s="1135" t="s">
        <v>1048</v>
      </c>
      <c r="D324" s="1136">
        <v>0</v>
      </c>
      <c r="E324" s="1136">
        <v>0</v>
      </c>
      <c r="F324" s="1136">
        <v>0</v>
      </c>
      <c r="G324" s="1136">
        <v>0</v>
      </c>
      <c r="H324" s="1119"/>
      <c r="I324" s="1119"/>
      <c r="J324" s="1119"/>
      <c r="K324" s="1119"/>
    </row>
    <row r="325" spans="1:11" ht="14.1" customHeight="1" x14ac:dyDescent="0.25">
      <c r="A325" s="1119"/>
      <c r="B325" s="1119"/>
      <c r="C325" s="1135" t="s">
        <v>1049</v>
      </c>
      <c r="D325" s="1136">
        <v>0</v>
      </c>
      <c r="E325" s="1136">
        <v>0</v>
      </c>
      <c r="F325" s="1136">
        <v>0</v>
      </c>
      <c r="G325" s="1136">
        <v>0</v>
      </c>
      <c r="H325" s="1119"/>
      <c r="I325" s="1119"/>
      <c r="J325" s="1119"/>
      <c r="K325" s="1119"/>
    </row>
    <row r="326" spans="1:11" ht="14.1" customHeight="1" x14ac:dyDescent="0.25">
      <c r="A326" s="1119"/>
      <c r="B326" s="1119"/>
      <c r="C326" s="1135" t="s">
        <v>1051</v>
      </c>
      <c r="D326" s="1136">
        <v>0</v>
      </c>
      <c r="E326" s="1136">
        <v>0</v>
      </c>
      <c r="F326" s="1136">
        <v>0</v>
      </c>
      <c r="G326" s="1136">
        <v>0</v>
      </c>
      <c r="H326" s="1119"/>
      <c r="I326" s="1119"/>
      <c r="J326" s="1119"/>
      <c r="K326" s="1119"/>
    </row>
    <row r="327" spans="1:11" ht="14.1" customHeight="1" x14ac:dyDescent="0.25">
      <c r="A327" s="1119"/>
      <c r="B327" s="1119"/>
      <c r="C327" s="1135" t="s">
        <v>1048</v>
      </c>
      <c r="D327" s="1136">
        <v>0</v>
      </c>
      <c r="E327" s="1136">
        <v>0</v>
      </c>
      <c r="F327" s="1136">
        <v>0</v>
      </c>
      <c r="G327" s="1136">
        <v>0</v>
      </c>
      <c r="H327" s="1119"/>
      <c r="I327" s="1119"/>
      <c r="J327" s="1119"/>
      <c r="K327" s="1119"/>
    </row>
    <row r="328" spans="1:11" ht="14.1" customHeight="1" x14ac:dyDescent="0.25">
      <c r="A328" s="1119"/>
      <c r="B328" s="1119"/>
      <c r="C328" s="1135" t="s">
        <v>1049</v>
      </c>
      <c r="D328" s="1136">
        <v>0</v>
      </c>
      <c r="E328" s="1136">
        <v>0</v>
      </c>
      <c r="F328" s="1136">
        <v>0</v>
      </c>
      <c r="G328" s="1136">
        <v>0</v>
      </c>
      <c r="H328" s="1119"/>
      <c r="I328" s="1119"/>
      <c r="J328" s="1119"/>
      <c r="K328" s="1119"/>
    </row>
    <row r="329" spans="1:11" ht="14.1" customHeight="1" x14ac:dyDescent="0.25">
      <c r="A329" s="1119"/>
      <c r="B329" s="1119"/>
      <c r="C329" s="1135" t="s">
        <v>1052</v>
      </c>
      <c r="D329" s="1136">
        <v>0</v>
      </c>
      <c r="E329" s="1136">
        <v>0</v>
      </c>
      <c r="F329" s="1136">
        <v>0</v>
      </c>
      <c r="G329" s="1136">
        <v>0</v>
      </c>
      <c r="H329" s="1119"/>
      <c r="I329" s="1119"/>
      <c r="J329" s="1119"/>
      <c r="K329" s="1119"/>
    </row>
    <row r="330" spans="1:11" ht="14.1" customHeight="1" x14ac:dyDescent="0.25">
      <c r="A330" s="1119"/>
      <c r="B330" s="1119"/>
      <c r="C330" s="1135" t="s">
        <v>1048</v>
      </c>
      <c r="D330" s="1136">
        <v>0</v>
      </c>
      <c r="E330" s="1136">
        <v>0</v>
      </c>
      <c r="F330" s="1136">
        <v>0</v>
      </c>
      <c r="G330" s="1136">
        <v>0</v>
      </c>
      <c r="H330" s="1119"/>
      <c r="I330" s="1119"/>
      <c r="J330" s="1119"/>
      <c r="K330" s="1119"/>
    </row>
    <row r="331" spans="1:11" ht="14.1" customHeight="1" x14ac:dyDescent="0.25">
      <c r="A331" s="1119"/>
      <c r="B331" s="1119"/>
      <c r="C331" s="1135" t="s">
        <v>1049</v>
      </c>
      <c r="D331" s="1136">
        <v>0</v>
      </c>
      <c r="E331" s="1136">
        <v>0</v>
      </c>
      <c r="F331" s="1136">
        <v>0</v>
      </c>
      <c r="G331" s="1136">
        <v>0</v>
      </c>
      <c r="H331" s="1119"/>
      <c r="I331" s="1119"/>
      <c r="J331" s="1119"/>
      <c r="K331" s="1119"/>
    </row>
    <row r="332" spans="1:11" ht="14.1" customHeight="1" x14ac:dyDescent="0.25">
      <c r="A332" s="1119"/>
      <c r="B332" s="1119"/>
      <c r="C332" s="1135" t="s">
        <v>1053</v>
      </c>
      <c r="D332" s="1136">
        <v>0</v>
      </c>
      <c r="E332" s="1136">
        <v>0</v>
      </c>
      <c r="F332" s="1136">
        <v>0</v>
      </c>
      <c r="G332" s="1136">
        <v>0</v>
      </c>
      <c r="H332" s="1119"/>
      <c r="I332" s="1119"/>
      <c r="J332" s="1119"/>
      <c r="K332" s="1119"/>
    </row>
    <row r="333" spans="1:11" ht="14.1" customHeight="1" x14ac:dyDescent="0.25">
      <c r="A333" s="1119"/>
      <c r="B333" s="1119"/>
      <c r="C333" s="1135" t="s">
        <v>1048</v>
      </c>
      <c r="D333" s="1136">
        <v>0</v>
      </c>
      <c r="E333" s="1136">
        <v>0</v>
      </c>
      <c r="F333" s="1136">
        <v>0</v>
      </c>
      <c r="G333" s="1136">
        <v>0</v>
      </c>
      <c r="H333" s="1119"/>
      <c r="I333" s="1119"/>
      <c r="J333" s="1119"/>
      <c r="K333" s="1119"/>
    </row>
    <row r="334" spans="1:11" ht="14.1" customHeight="1" x14ac:dyDescent="0.25">
      <c r="A334" s="1119"/>
      <c r="B334" s="1119"/>
      <c r="C334" s="1135" t="s">
        <v>1049</v>
      </c>
      <c r="D334" s="1136">
        <v>0</v>
      </c>
      <c r="E334" s="1136">
        <v>0</v>
      </c>
      <c r="F334" s="1136">
        <v>0</v>
      </c>
      <c r="G334" s="1136">
        <v>0</v>
      </c>
      <c r="H334" s="1119"/>
      <c r="I334" s="1119"/>
      <c r="J334" s="1119"/>
      <c r="K334" s="1119"/>
    </row>
    <row r="335" spans="1:11" ht="14.1" customHeight="1" x14ac:dyDescent="0.25">
      <c r="A335" s="1119"/>
      <c r="B335" s="1119"/>
      <c r="C335" s="1135" t="s">
        <v>1054</v>
      </c>
      <c r="D335" s="1136">
        <v>0</v>
      </c>
      <c r="E335" s="1136">
        <v>0</v>
      </c>
      <c r="F335" s="1136">
        <v>0</v>
      </c>
      <c r="G335" s="1136">
        <v>0</v>
      </c>
      <c r="H335" s="1119"/>
      <c r="I335" s="1119"/>
      <c r="J335" s="1119"/>
      <c r="K335" s="1119"/>
    </row>
    <row r="336" spans="1:11" ht="14.1" customHeight="1" x14ac:dyDescent="0.25">
      <c r="A336" s="1119"/>
      <c r="B336" s="1119"/>
      <c r="C336" s="1135" t="s">
        <v>1048</v>
      </c>
      <c r="D336" s="1136">
        <v>0</v>
      </c>
      <c r="E336" s="1136">
        <v>0</v>
      </c>
      <c r="F336" s="1136">
        <v>0</v>
      </c>
      <c r="G336" s="1136">
        <v>0</v>
      </c>
      <c r="H336" s="1119"/>
      <c r="I336" s="1119"/>
      <c r="J336" s="1119"/>
      <c r="K336" s="1119"/>
    </row>
    <row r="337" spans="1:11" ht="14.1" customHeight="1" x14ac:dyDescent="0.25">
      <c r="A337" s="1119"/>
      <c r="B337" s="1119"/>
      <c r="C337" s="1135" t="s">
        <v>1049</v>
      </c>
      <c r="D337" s="1136">
        <v>0</v>
      </c>
      <c r="E337" s="1136">
        <v>0</v>
      </c>
      <c r="F337" s="1136">
        <v>0</v>
      </c>
      <c r="G337" s="1136">
        <v>0</v>
      </c>
      <c r="H337" s="1119"/>
      <c r="I337" s="1119"/>
      <c r="J337" s="1119"/>
      <c r="K337" s="1119"/>
    </row>
    <row r="338" spans="1:11" ht="14.1" customHeight="1" x14ac:dyDescent="0.25">
      <c r="A338" s="1119"/>
      <c r="B338" s="1119"/>
      <c r="C338" s="1135" t="s">
        <v>1055</v>
      </c>
      <c r="D338" s="1136">
        <v>0</v>
      </c>
      <c r="E338" s="1136">
        <v>0</v>
      </c>
      <c r="F338" s="1136">
        <v>0</v>
      </c>
      <c r="G338" s="1136">
        <v>0</v>
      </c>
      <c r="H338" s="1119"/>
      <c r="I338" s="1119"/>
      <c r="J338" s="1119"/>
      <c r="K338" s="1119"/>
    </row>
    <row r="339" spans="1:11" ht="14.1" customHeight="1" x14ac:dyDescent="0.25">
      <c r="A339" s="1119"/>
      <c r="B339" s="1119"/>
      <c r="C339" s="1135" t="s">
        <v>1048</v>
      </c>
      <c r="D339" s="1136">
        <v>0</v>
      </c>
      <c r="E339" s="1136">
        <v>0</v>
      </c>
      <c r="F339" s="1136">
        <v>0</v>
      </c>
      <c r="G339" s="1136">
        <v>0</v>
      </c>
      <c r="H339" s="1119"/>
      <c r="I339" s="1119"/>
      <c r="J339" s="1119"/>
      <c r="K339" s="1119"/>
    </row>
    <row r="340" spans="1:11" ht="14.1" customHeight="1" x14ac:dyDescent="0.25">
      <c r="A340" s="1119"/>
      <c r="B340" s="1119"/>
      <c r="C340" s="1135" t="s">
        <v>1049</v>
      </c>
      <c r="D340" s="1136">
        <v>0</v>
      </c>
      <c r="E340" s="1136">
        <v>0</v>
      </c>
      <c r="F340" s="1136">
        <v>0</v>
      </c>
      <c r="G340" s="1136">
        <v>0</v>
      </c>
      <c r="H340" s="1119"/>
      <c r="I340" s="1119"/>
      <c r="J340" s="1119"/>
      <c r="K340" s="1119"/>
    </row>
    <row r="341" spans="1:11" ht="14.1" customHeight="1" x14ac:dyDescent="0.25">
      <c r="A341" s="1119"/>
      <c r="B341" s="1119"/>
      <c r="C341" s="1135" t="s">
        <v>1056</v>
      </c>
      <c r="D341" s="1136">
        <v>0</v>
      </c>
      <c r="E341" s="1136">
        <v>0</v>
      </c>
      <c r="F341" s="1136">
        <v>0</v>
      </c>
      <c r="G341" s="1136">
        <v>0</v>
      </c>
      <c r="H341" s="1119"/>
      <c r="I341" s="1119"/>
      <c r="J341" s="1119"/>
      <c r="K341" s="1119"/>
    </row>
    <row r="342" spans="1:11" ht="14.1" customHeight="1" x14ac:dyDescent="0.25">
      <c r="A342" s="1119"/>
      <c r="B342" s="1119"/>
      <c r="C342" s="1135" t="s">
        <v>1048</v>
      </c>
      <c r="D342" s="1136">
        <v>0</v>
      </c>
      <c r="E342" s="1136">
        <v>0</v>
      </c>
      <c r="F342" s="1136">
        <v>0</v>
      </c>
      <c r="G342" s="1136">
        <v>0</v>
      </c>
      <c r="H342" s="1119"/>
      <c r="I342" s="1119"/>
      <c r="J342" s="1119"/>
      <c r="K342" s="1119"/>
    </row>
    <row r="343" spans="1:11" ht="14.1" customHeight="1" x14ac:dyDescent="0.25">
      <c r="A343" s="1119"/>
      <c r="B343" s="1119"/>
      <c r="C343" s="1135" t="s">
        <v>1057</v>
      </c>
      <c r="D343" s="1136">
        <v>0</v>
      </c>
      <c r="E343" s="1136">
        <v>0</v>
      </c>
      <c r="F343" s="1136">
        <v>0</v>
      </c>
      <c r="G343" s="1136">
        <v>0</v>
      </c>
      <c r="H343" s="1119"/>
      <c r="I343" s="1119"/>
      <c r="J343" s="1119"/>
      <c r="K343" s="1119"/>
    </row>
    <row r="344" spans="1:11" ht="14.1" customHeight="1" x14ac:dyDescent="0.25">
      <c r="A344" s="1119"/>
      <c r="B344" s="1119"/>
      <c r="C344" s="1135" t="s">
        <v>1058</v>
      </c>
      <c r="D344" s="1136">
        <v>0</v>
      </c>
      <c r="E344" s="1136">
        <v>0</v>
      </c>
      <c r="F344" s="1136">
        <v>0</v>
      </c>
      <c r="G344" s="1136">
        <v>0</v>
      </c>
      <c r="H344" s="1119"/>
      <c r="I344" s="1119"/>
      <c r="J344" s="1119"/>
      <c r="K344" s="1119"/>
    </row>
    <row r="345" spans="1:11" ht="14.1" customHeight="1" x14ac:dyDescent="0.25">
      <c r="A345" s="1119"/>
      <c r="B345" s="1119"/>
      <c r="C345" s="1135" t="s">
        <v>1059</v>
      </c>
      <c r="D345" s="1136">
        <v>0</v>
      </c>
      <c r="E345" s="1136">
        <v>0</v>
      </c>
      <c r="F345" s="1136">
        <v>0</v>
      </c>
      <c r="G345" s="1136">
        <v>0</v>
      </c>
      <c r="H345" s="1119"/>
      <c r="I345" s="1119"/>
      <c r="J345" s="1119"/>
      <c r="K345" s="1119"/>
    </row>
    <row r="346" spans="1:11" ht="14.1" customHeight="1" x14ac:dyDescent="0.25">
      <c r="A346" s="1119"/>
      <c r="B346" s="1119"/>
      <c r="C346" s="1135" t="s">
        <v>1060</v>
      </c>
      <c r="D346" s="1136">
        <v>0</v>
      </c>
      <c r="E346" s="1136">
        <v>0</v>
      </c>
      <c r="F346" s="1136">
        <v>0</v>
      </c>
      <c r="G346" s="1136">
        <v>0</v>
      </c>
      <c r="H346" s="1119"/>
      <c r="I346" s="1119"/>
      <c r="J346" s="1119"/>
      <c r="K346" s="1119"/>
    </row>
    <row r="347" spans="1:11" ht="14.1" customHeight="1" x14ac:dyDescent="0.25">
      <c r="A347" s="1119"/>
      <c r="B347" s="1119"/>
      <c r="C347" s="1135" t="s">
        <v>1061</v>
      </c>
      <c r="D347" s="1136">
        <v>0</v>
      </c>
      <c r="E347" s="1136">
        <v>1850000</v>
      </c>
      <c r="F347" s="1136">
        <v>0</v>
      </c>
      <c r="G347" s="1136">
        <v>0</v>
      </c>
      <c r="H347" s="1119"/>
      <c r="I347" s="1119"/>
      <c r="J347" s="1119"/>
      <c r="K347" s="1119"/>
    </row>
    <row r="348" spans="1:11" ht="14.1" customHeight="1" x14ac:dyDescent="0.25">
      <c r="A348" s="1119"/>
      <c r="B348" s="1119"/>
      <c r="C348" s="1135" t="s">
        <v>1048</v>
      </c>
      <c r="D348" s="1136">
        <v>0</v>
      </c>
      <c r="E348" s="1136">
        <v>1850000</v>
      </c>
      <c r="F348" s="1136">
        <v>0</v>
      </c>
      <c r="G348" s="1136">
        <v>0</v>
      </c>
      <c r="H348" s="1119"/>
      <c r="I348" s="1119"/>
      <c r="J348" s="1119"/>
      <c r="K348" s="1119"/>
    </row>
    <row r="349" spans="1:11" ht="14.1" customHeight="1" x14ac:dyDescent="0.25">
      <c r="A349" s="1119"/>
      <c r="B349" s="1119"/>
      <c r="C349" s="1135" t="s">
        <v>1057</v>
      </c>
      <c r="D349" s="1136">
        <v>0</v>
      </c>
      <c r="E349" s="1136">
        <v>0</v>
      </c>
      <c r="F349" s="1136">
        <v>0</v>
      </c>
      <c r="G349" s="1136">
        <v>0</v>
      </c>
      <c r="H349" s="1119"/>
      <c r="I349" s="1119"/>
      <c r="J349" s="1119"/>
      <c r="K349" s="1119"/>
    </row>
    <row r="350" spans="1:11" ht="14.1" customHeight="1" x14ac:dyDescent="0.25">
      <c r="A350" s="1119"/>
      <c r="B350" s="1119"/>
      <c r="C350" s="1135" t="s">
        <v>1058</v>
      </c>
      <c r="D350" s="1136">
        <v>0</v>
      </c>
      <c r="E350" s="1136">
        <v>0</v>
      </c>
      <c r="F350" s="1136">
        <v>0</v>
      </c>
      <c r="G350" s="1136">
        <v>0</v>
      </c>
      <c r="H350" s="1119"/>
      <c r="I350" s="1119"/>
      <c r="J350" s="1119"/>
      <c r="K350" s="1119"/>
    </row>
    <row r="351" spans="1:11" ht="14.1" customHeight="1" x14ac:dyDescent="0.25">
      <c r="A351" s="1119"/>
      <c r="B351" s="1119"/>
      <c r="C351" s="1135" t="s">
        <v>1059</v>
      </c>
      <c r="D351" s="1136">
        <v>0</v>
      </c>
      <c r="E351" s="1136">
        <v>0</v>
      </c>
      <c r="F351" s="1136">
        <v>0</v>
      </c>
      <c r="G351" s="1136">
        <v>0</v>
      </c>
      <c r="H351" s="1119"/>
      <c r="I351" s="1119"/>
      <c r="J351" s="1119"/>
      <c r="K351" s="1119"/>
    </row>
    <row r="352" spans="1:11" ht="14.1" customHeight="1" x14ac:dyDescent="0.25">
      <c r="A352" s="1119"/>
      <c r="B352" s="1119"/>
      <c r="C352" s="1135" t="s">
        <v>1060</v>
      </c>
      <c r="D352" s="1136">
        <v>0</v>
      </c>
      <c r="E352" s="1136">
        <v>0</v>
      </c>
      <c r="F352" s="1136">
        <v>0</v>
      </c>
      <c r="G352" s="1136">
        <v>0</v>
      </c>
      <c r="H352" s="1119"/>
      <c r="I352" s="1119"/>
      <c r="J352" s="1119"/>
      <c r="K352" s="1119"/>
    </row>
    <row r="353" spans="1:11" ht="14.1" customHeight="1" x14ac:dyDescent="0.25">
      <c r="A353" s="1119"/>
      <c r="B353" s="1119"/>
      <c r="C353" s="1135" t="s">
        <v>1062</v>
      </c>
      <c r="D353" s="1136">
        <v>0</v>
      </c>
      <c r="E353" s="1136">
        <v>0</v>
      </c>
      <c r="F353" s="1136">
        <v>0</v>
      </c>
      <c r="G353" s="1136">
        <v>0</v>
      </c>
      <c r="H353" s="1119"/>
      <c r="I353" s="1119"/>
      <c r="J353" s="1119"/>
      <c r="K353" s="1119"/>
    </row>
    <row r="354" spans="1:11" ht="14.1" customHeight="1" x14ac:dyDescent="0.25">
      <c r="A354" s="1119"/>
      <c r="B354" s="1119"/>
      <c r="C354" s="1135" t="s">
        <v>1048</v>
      </c>
      <c r="D354" s="1136">
        <v>0</v>
      </c>
      <c r="E354" s="1136">
        <v>0</v>
      </c>
      <c r="F354" s="1136">
        <v>0</v>
      </c>
      <c r="G354" s="1136">
        <v>0</v>
      </c>
      <c r="H354" s="1119"/>
      <c r="I354" s="1119"/>
      <c r="J354" s="1119"/>
      <c r="K354" s="1119"/>
    </row>
    <row r="355" spans="1:11" ht="14.1" customHeight="1" x14ac:dyDescent="0.25">
      <c r="A355" s="1119"/>
      <c r="B355" s="1119"/>
      <c r="C355" s="1135" t="s">
        <v>1057</v>
      </c>
      <c r="D355" s="1136">
        <v>0</v>
      </c>
      <c r="E355" s="1136">
        <v>0</v>
      </c>
      <c r="F355" s="1136">
        <v>0</v>
      </c>
      <c r="G355" s="1136">
        <v>0</v>
      </c>
      <c r="H355" s="1119"/>
      <c r="I355" s="1119"/>
      <c r="J355" s="1119"/>
      <c r="K355" s="1119"/>
    </row>
    <row r="356" spans="1:11" ht="14.1" customHeight="1" x14ac:dyDescent="0.25">
      <c r="A356" s="1119"/>
      <c r="B356" s="1119"/>
      <c r="C356" s="1135" t="s">
        <v>1058</v>
      </c>
      <c r="D356" s="1136">
        <v>0</v>
      </c>
      <c r="E356" s="1136">
        <v>0</v>
      </c>
      <c r="F356" s="1136">
        <v>0</v>
      </c>
      <c r="G356" s="1136">
        <v>0</v>
      </c>
      <c r="H356" s="1119"/>
      <c r="I356" s="1119"/>
      <c r="J356" s="1119"/>
      <c r="K356" s="1119"/>
    </row>
    <row r="357" spans="1:11" ht="14.1" customHeight="1" x14ac:dyDescent="0.25">
      <c r="A357" s="1119"/>
      <c r="B357" s="1119"/>
      <c r="C357" s="1135" t="s">
        <v>1059</v>
      </c>
      <c r="D357" s="1136">
        <v>0</v>
      </c>
      <c r="E357" s="1136">
        <v>0</v>
      </c>
      <c r="F357" s="1136">
        <v>0</v>
      </c>
      <c r="G357" s="1136">
        <v>0</v>
      </c>
      <c r="H357" s="1119"/>
      <c r="I357" s="1119"/>
      <c r="J357" s="1119"/>
      <c r="K357" s="1119"/>
    </row>
    <row r="358" spans="1:11" ht="14.1" customHeight="1" x14ac:dyDescent="0.25">
      <c r="A358" s="1119"/>
      <c r="B358" s="1119"/>
      <c r="C358" s="1135" t="s">
        <v>1060</v>
      </c>
      <c r="D358" s="1136">
        <v>0</v>
      </c>
      <c r="E358" s="1136">
        <v>0</v>
      </c>
      <c r="F358" s="1136">
        <v>0</v>
      </c>
      <c r="G358" s="1136">
        <v>0</v>
      </c>
      <c r="H358" s="1119"/>
      <c r="I358" s="1119"/>
      <c r="J358" s="1119"/>
      <c r="K358" s="1119"/>
    </row>
    <row r="359" spans="1:11" ht="14.1" customHeight="1" x14ac:dyDescent="0.25">
      <c r="A359" s="1119"/>
      <c r="B359" s="1119"/>
      <c r="C359" s="1135" t="s">
        <v>1063</v>
      </c>
      <c r="D359" s="1136">
        <v>0</v>
      </c>
      <c r="E359" s="1136">
        <v>0</v>
      </c>
      <c r="F359" s="1136">
        <v>0</v>
      </c>
      <c r="G359" s="1136">
        <v>0</v>
      </c>
      <c r="H359" s="1119"/>
      <c r="I359" s="1119"/>
      <c r="J359" s="1119"/>
      <c r="K359" s="1119"/>
    </row>
    <row r="360" spans="1:11" ht="14.1" customHeight="1" x14ac:dyDescent="0.25">
      <c r="A360" s="1119"/>
      <c r="B360" s="1119"/>
      <c r="C360" s="1135" t="s">
        <v>1064</v>
      </c>
      <c r="D360" s="1136">
        <v>0</v>
      </c>
      <c r="E360" s="1136">
        <v>0</v>
      </c>
      <c r="F360" s="1136">
        <v>0</v>
      </c>
      <c r="G360" s="1136">
        <v>0</v>
      </c>
      <c r="H360" s="1119"/>
      <c r="I360" s="1119"/>
      <c r="J360" s="1119"/>
      <c r="K360" s="1119"/>
    </row>
    <row r="361" spans="1:11" ht="14.1" customHeight="1" x14ac:dyDescent="0.25">
      <c r="A361" s="1119"/>
      <c r="B361" s="1119"/>
      <c r="C361" s="1137" t="s">
        <v>572</v>
      </c>
      <c r="D361" s="1136">
        <v>0</v>
      </c>
      <c r="E361" s="1136">
        <v>1850000</v>
      </c>
      <c r="F361" s="1136">
        <v>0</v>
      </c>
      <c r="G361" s="1136">
        <v>0</v>
      </c>
      <c r="H361" s="1119"/>
      <c r="I361" s="1119"/>
      <c r="J361" s="1119"/>
      <c r="K361" s="1119"/>
    </row>
    <row r="362" spans="1:11" ht="14.1" customHeight="1" x14ac:dyDescent="0.25">
      <c r="A362" s="1119"/>
      <c r="B362" s="1119"/>
      <c r="C362" s="1129" t="s">
        <v>1022</v>
      </c>
      <c r="D362" s="1252" t="s">
        <v>2958</v>
      </c>
      <c r="E362" s="1253"/>
      <c r="F362" s="1253"/>
      <c r="G362" s="1253"/>
      <c r="H362" s="1119"/>
      <c r="I362" s="1119"/>
      <c r="J362" s="1119"/>
      <c r="K362" s="1119"/>
    </row>
    <row r="363" spans="1:11" ht="14.1" customHeight="1" x14ac:dyDescent="0.25">
      <c r="A363" s="1119"/>
      <c r="B363" s="1119"/>
      <c r="C363" s="1130" t="s">
        <v>1024</v>
      </c>
      <c r="D363" s="1254" t="s">
        <v>1038</v>
      </c>
      <c r="E363" s="1255"/>
      <c r="F363" s="1255"/>
      <c r="G363" s="1255"/>
      <c r="H363" s="1119"/>
      <c r="I363" s="1119"/>
      <c r="J363" s="1119"/>
      <c r="K363" s="1119"/>
    </row>
    <row r="364" spans="1:11" ht="14.1" customHeight="1" x14ac:dyDescent="0.25">
      <c r="A364" s="1119"/>
      <c r="B364" s="1119"/>
      <c r="C364" s="1130" t="s">
        <v>31</v>
      </c>
      <c r="D364" s="1254" t="s">
        <v>318</v>
      </c>
      <c r="E364" s="1255"/>
      <c r="F364" s="1255"/>
      <c r="G364" s="1255"/>
      <c r="H364" s="1119"/>
      <c r="I364" s="1119"/>
      <c r="J364" s="1119"/>
      <c r="K364" s="1119"/>
    </row>
    <row r="365" spans="1:11" ht="15" customHeight="1" x14ac:dyDescent="0.25">
      <c r="A365" s="1119"/>
      <c r="B365" s="1119"/>
      <c r="C365" s="1131"/>
      <c r="D365" s="1132">
        <v>2024</v>
      </c>
      <c r="E365" s="1132">
        <v>2025</v>
      </c>
      <c r="F365" s="1132">
        <v>2026</v>
      </c>
      <c r="G365" s="1132">
        <v>2027</v>
      </c>
      <c r="H365" s="1119"/>
      <c r="I365" s="1119"/>
      <c r="J365" s="1119"/>
      <c r="K365" s="1119"/>
    </row>
    <row r="366" spans="1:11" ht="15" customHeight="1" x14ac:dyDescent="0.25">
      <c r="A366" s="1119"/>
      <c r="B366" s="1119"/>
      <c r="C366" s="1133"/>
      <c r="D366" s="1134" t="s">
        <v>13</v>
      </c>
      <c r="E366" s="1134" t="s">
        <v>14</v>
      </c>
      <c r="F366" s="1134" t="s">
        <v>14</v>
      </c>
      <c r="G366" s="1134" t="s">
        <v>14</v>
      </c>
      <c r="H366" s="1119"/>
      <c r="I366" s="1119"/>
      <c r="J366" s="1119"/>
      <c r="K366" s="1119"/>
    </row>
    <row r="367" spans="1:11" ht="14.1" customHeight="1" x14ac:dyDescent="0.25">
      <c r="A367" s="1119"/>
      <c r="B367" s="1119"/>
      <c r="C367" s="1123" t="s">
        <v>33</v>
      </c>
      <c r="D367" s="1127" t="s">
        <v>1092</v>
      </c>
      <c r="E367" s="1127" t="s">
        <v>1092</v>
      </c>
      <c r="F367" s="1127" t="s">
        <v>1039</v>
      </c>
      <c r="G367" s="1127" t="s">
        <v>1039</v>
      </c>
      <c r="H367" s="1119"/>
      <c r="I367" s="1119"/>
      <c r="J367" s="1119"/>
      <c r="K367" s="1119"/>
    </row>
    <row r="368" spans="1:11" ht="14.1" customHeight="1" x14ac:dyDescent="0.25">
      <c r="A368" s="1119"/>
      <c r="B368" s="1119"/>
      <c r="C368" s="1123" t="s">
        <v>1029</v>
      </c>
      <c r="D368" s="1127" t="s">
        <v>2959</v>
      </c>
      <c r="E368" s="1127" t="s">
        <v>2960</v>
      </c>
      <c r="F368" s="1127" t="s">
        <v>1039</v>
      </c>
      <c r="G368" s="1127" t="s">
        <v>1039</v>
      </c>
      <c r="H368" s="1119"/>
      <c r="I368" s="1119"/>
      <c r="J368" s="1119"/>
      <c r="K368" s="1119"/>
    </row>
    <row r="369" spans="1:11" ht="14.1" customHeight="1" x14ac:dyDescent="0.25">
      <c r="A369" s="1119"/>
      <c r="B369" s="1119"/>
      <c r="C369" s="1123" t="s">
        <v>1032</v>
      </c>
      <c r="D369" s="1127" t="s">
        <v>2959</v>
      </c>
      <c r="E369" s="1127" t="s">
        <v>2960</v>
      </c>
      <c r="F369" s="1127" t="s">
        <v>1039</v>
      </c>
      <c r="G369" s="1127" t="s">
        <v>1039</v>
      </c>
      <c r="H369" s="1119"/>
      <c r="I369" s="1119"/>
      <c r="J369" s="1119"/>
      <c r="K369" s="1119"/>
    </row>
    <row r="370" spans="1:11" ht="14.1" customHeight="1" x14ac:dyDescent="0.25">
      <c r="A370" s="1119"/>
      <c r="B370" s="1119"/>
      <c r="C370" s="1123" t="s">
        <v>1037</v>
      </c>
      <c r="D370" s="1127" t="s">
        <v>1038</v>
      </c>
      <c r="E370" s="1127" t="s">
        <v>1039</v>
      </c>
      <c r="F370" s="1127" t="s">
        <v>1083</v>
      </c>
      <c r="G370" s="1127" t="s">
        <v>1038</v>
      </c>
      <c r="H370" s="1119"/>
      <c r="I370" s="1119"/>
      <c r="J370" s="1119"/>
      <c r="K370" s="1119"/>
    </row>
    <row r="371" spans="1:11" ht="14.1" customHeight="1" x14ac:dyDescent="0.25">
      <c r="A371" s="1119"/>
      <c r="B371" s="1119"/>
      <c r="C371" s="1123" t="s">
        <v>1042</v>
      </c>
      <c r="D371" s="1127" t="s">
        <v>1038</v>
      </c>
      <c r="E371" s="1127" t="s">
        <v>2961</v>
      </c>
      <c r="F371" s="1127" t="s">
        <v>1083</v>
      </c>
      <c r="G371" s="1127" t="s">
        <v>1038</v>
      </c>
      <c r="H371" s="1119"/>
      <c r="I371" s="1119"/>
      <c r="J371" s="1119"/>
      <c r="K371" s="1119"/>
    </row>
    <row r="372" spans="1:11" ht="14.1" customHeight="1" x14ac:dyDescent="0.25">
      <c r="A372" s="1119"/>
      <c r="B372" s="1119"/>
      <c r="C372" s="1123" t="s">
        <v>39</v>
      </c>
      <c r="D372" s="1127" t="s">
        <v>1038</v>
      </c>
      <c r="E372" s="1127" t="s">
        <v>2961</v>
      </c>
      <c r="F372" s="1127" t="s">
        <v>1083</v>
      </c>
      <c r="G372" s="1127" t="s">
        <v>1038</v>
      </c>
      <c r="H372" s="1119"/>
      <c r="I372" s="1119"/>
      <c r="J372" s="1119"/>
      <c r="K372" s="1119"/>
    </row>
    <row r="373" spans="1:11" ht="14.1" customHeight="1" x14ac:dyDescent="0.25">
      <c r="A373" s="1119"/>
      <c r="B373" s="1119"/>
      <c r="C373" s="1250" t="s">
        <v>1046</v>
      </c>
      <c r="D373" s="1251"/>
      <c r="E373" s="1251"/>
      <c r="F373" s="1251"/>
      <c r="G373" s="1251"/>
      <c r="H373" s="1119"/>
      <c r="I373" s="1119"/>
      <c r="J373" s="1119"/>
      <c r="K373" s="1119"/>
    </row>
    <row r="374" spans="1:11" ht="14.1" customHeight="1" x14ac:dyDescent="0.25">
      <c r="A374" s="1119"/>
      <c r="B374" s="1119"/>
      <c r="C374" s="1131"/>
      <c r="D374" s="1132">
        <v>2024</v>
      </c>
      <c r="E374" s="1132">
        <v>2025</v>
      </c>
      <c r="F374" s="1132">
        <v>2026</v>
      </c>
      <c r="G374" s="1132">
        <v>2027</v>
      </c>
      <c r="H374" s="1119"/>
      <c r="I374" s="1119"/>
      <c r="J374" s="1119"/>
      <c r="K374" s="1119"/>
    </row>
    <row r="375" spans="1:11" ht="14.1" customHeight="1" x14ac:dyDescent="0.25">
      <c r="A375" s="1119"/>
      <c r="B375" s="1119"/>
      <c r="C375" s="1133"/>
      <c r="D375" s="1134" t="s">
        <v>13</v>
      </c>
      <c r="E375" s="1134" t="s">
        <v>14</v>
      </c>
      <c r="F375" s="1134" t="s">
        <v>14</v>
      </c>
      <c r="G375" s="1134" t="s">
        <v>14</v>
      </c>
      <c r="H375" s="1119"/>
      <c r="I375" s="1119"/>
      <c r="J375" s="1119"/>
      <c r="K375" s="1119"/>
    </row>
    <row r="376" spans="1:11" ht="14.1" customHeight="1" x14ac:dyDescent="0.25">
      <c r="A376" s="1119"/>
      <c r="B376" s="1119"/>
      <c r="C376" s="1135" t="s">
        <v>1047</v>
      </c>
      <c r="D376" s="1136">
        <v>0</v>
      </c>
      <c r="E376" s="1136">
        <v>0</v>
      </c>
      <c r="F376" s="1136">
        <v>0</v>
      </c>
      <c r="G376" s="1136">
        <v>0</v>
      </c>
      <c r="H376" s="1119"/>
      <c r="I376" s="1119"/>
      <c r="J376" s="1119"/>
      <c r="K376" s="1119"/>
    </row>
    <row r="377" spans="1:11" ht="14.1" customHeight="1" x14ac:dyDescent="0.25">
      <c r="A377" s="1119"/>
      <c r="B377" s="1119"/>
      <c r="C377" s="1135" t="s">
        <v>1048</v>
      </c>
      <c r="D377" s="1136">
        <v>0</v>
      </c>
      <c r="E377" s="1136">
        <v>0</v>
      </c>
      <c r="F377" s="1136">
        <v>0</v>
      </c>
      <c r="G377" s="1136">
        <v>0</v>
      </c>
      <c r="H377" s="1119"/>
      <c r="I377" s="1119"/>
      <c r="J377" s="1119"/>
      <c r="K377" s="1119"/>
    </row>
    <row r="378" spans="1:11" ht="14.1" customHeight="1" x14ac:dyDescent="0.25">
      <c r="A378" s="1119"/>
      <c r="B378" s="1119"/>
      <c r="C378" s="1135" t="s">
        <v>1049</v>
      </c>
      <c r="D378" s="1136">
        <v>0</v>
      </c>
      <c r="E378" s="1136">
        <v>0</v>
      </c>
      <c r="F378" s="1136">
        <v>0</v>
      </c>
      <c r="G378" s="1136">
        <v>0</v>
      </c>
      <c r="H378" s="1119"/>
      <c r="I378" s="1119"/>
      <c r="J378" s="1119"/>
      <c r="K378" s="1119"/>
    </row>
    <row r="379" spans="1:11" ht="14.1" customHeight="1" x14ac:dyDescent="0.25">
      <c r="A379" s="1119"/>
      <c r="B379" s="1119"/>
      <c r="C379" s="1135" t="s">
        <v>1050</v>
      </c>
      <c r="D379" s="1136">
        <v>0</v>
      </c>
      <c r="E379" s="1136">
        <v>0</v>
      </c>
      <c r="F379" s="1136">
        <v>0</v>
      </c>
      <c r="G379" s="1136">
        <v>0</v>
      </c>
      <c r="H379" s="1119"/>
      <c r="I379" s="1119"/>
      <c r="J379" s="1119"/>
      <c r="K379" s="1119"/>
    </row>
    <row r="380" spans="1:11" ht="14.1" customHeight="1" x14ac:dyDescent="0.25">
      <c r="A380" s="1119"/>
      <c r="B380" s="1119"/>
      <c r="C380" s="1135" t="s">
        <v>1048</v>
      </c>
      <c r="D380" s="1136">
        <v>0</v>
      </c>
      <c r="E380" s="1136">
        <v>0</v>
      </c>
      <c r="F380" s="1136">
        <v>0</v>
      </c>
      <c r="G380" s="1136">
        <v>0</v>
      </c>
      <c r="H380" s="1119"/>
      <c r="I380" s="1119"/>
      <c r="J380" s="1119"/>
      <c r="K380" s="1119"/>
    </row>
    <row r="381" spans="1:11" ht="14.1" customHeight="1" x14ac:dyDescent="0.25">
      <c r="A381" s="1119"/>
      <c r="B381" s="1119"/>
      <c r="C381" s="1135" t="s">
        <v>1049</v>
      </c>
      <c r="D381" s="1136">
        <v>0</v>
      </c>
      <c r="E381" s="1136">
        <v>0</v>
      </c>
      <c r="F381" s="1136">
        <v>0</v>
      </c>
      <c r="G381" s="1136">
        <v>0</v>
      </c>
      <c r="H381" s="1119"/>
      <c r="I381" s="1119"/>
      <c r="J381" s="1119"/>
      <c r="K381" s="1119"/>
    </row>
    <row r="382" spans="1:11" ht="14.1" customHeight="1" x14ac:dyDescent="0.25">
      <c r="A382" s="1119"/>
      <c r="B382" s="1119"/>
      <c r="C382" s="1135" t="s">
        <v>1051</v>
      </c>
      <c r="D382" s="1136">
        <v>0</v>
      </c>
      <c r="E382" s="1136">
        <v>0</v>
      </c>
      <c r="F382" s="1136">
        <v>0</v>
      </c>
      <c r="G382" s="1136">
        <v>0</v>
      </c>
      <c r="H382" s="1119"/>
      <c r="I382" s="1119"/>
      <c r="J382" s="1119"/>
      <c r="K382" s="1119"/>
    </row>
    <row r="383" spans="1:11" ht="14.1" customHeight="1" x14ac:dyDescent="0.25">
      <c r="A383" s="1119"/>
      <c r="B383" s="1119"/>
      <c r="C383" s="1135" t="s">
        <v>1048</v>
      </c>
      <c r="D383" s="1136">
        <v>0</v>
      </c>
      <c r="E383" s="1136">
        <v>0</v>
      </c>
      <c r="F383" s="1136">
        <v>0</v>
      </c>
      <c r="G383" s="1136">
        <v>0</v>
      </c>
      <c r="H383" s="1119"/>
      <c r="I383" s="1119"/>
      <c r="J383" s="1119"/>
      <c r="K383" s="1119"/>
    </row>
    <row r="384" spans="1:11" ht="14.1" customHeight="1" x14ac:dyDescent="0.25">
      <c r="A384" s="1119"/>
      <c r="B384" s="1119"/>
      <c r="C384" s="1135" t="s">
        <v>1049</v>
      </c>
      <c r="D384" s="1136">
        <v>0</v>
      </c>
      <c r="E384" s="1136">
        <v>0</v>
      </c>
      <c r="F384" s="1136">
        <v>0</v>
      </c>
      <c r="G384" s="1136">
        <v>0</v>
      </c>
      <c r="H384" s="1119"/>
      <c r="I384" s="1119"/>
      <c r="J384" s="1119"/>
      <c r="K384" s="1119"/>
    </row>
    <row r="385" spans="1:11" ht="14.1" customHeight="1" x14ac:dyDescent="0.25">
      <c r="A385" s="1119"/>
      <c r="B385" s="1119"/>
      <c r="C385" s="1135" t="s">
        <v>1052</v>
      </c>
      <c r="D385" s="1136">
        <v>0</v>
      </c>
      <c r="E385" s="1136">
        <v>0</v>
      </c>
      <c r="F385" s="1136">
        <v>0</v>
      </c>
      <c r="G385" s="1136">
        <v>0</v>
      </c>
      <c r="H385" s="1119"/>
      <c r="I385" s="1119"/>
      <c r="J385" s="1119"/>
      <c r="K385" s="1119"/>
    </row>
    <row r="386" spans="1:11" ht="14.1" customHeight="1" x14ac:dyDescent="0.25">
      <c r="A386" s="1119"/>
      <c r="B386" s="1119"/>
      <c r="C386" s="1135" t="s">
        <v>1048</v>
      </c>
      <c r="D386" s="1136">
        <v>0</v>
      </c>
      <c r="E386" s="1136">
        <v>0</v>
      </c>
      <c r="F386" s="1136">
        <v>0</v>
      </c>
      <c r="G386" s="1136">
        <v>0</v>
      </c>
      <c r="H386" s="1119"/>
      <c r="I386" s="1119"/>
      <c r="J386" s="1119"/>
      <c r="K386" s="1119"/>
    </row>
    <row r="387" spans="1:11" ht="14.1" customHeight="1" x14ac:dyDescent="0.25">
      <c r="A387" s="1119"/>
      <c r="B387" s="1119"/>
      <c r="C387" s="1135" t="s">
        <v>1049</v>
      </c>
      <c r="D387" s="1136">
        <v>0</v>
      </c>
      <c r="E387" s="1136">
        <v>0</v>
      </c>
      <c r="F387" s="1136">
        <v>0</v>
      </c>
      <c r="G387" s="1136">
        <v>0</v>
      </c>
      <c r="H387" s="1119"/>
      <c r="I387" s="1119"/>
      <c r="J387" s="1119"/>
      <c r="K387" s="1119"/>
    </row>
    <row r="388" spans="1:11" ht="14.1" customHeight="1" x14ac:dyDescent="0.25">
      <c r="A388" s="1119"/>
      <c r="B388" s="1119"/>
      <c r="C388" s="1135" t="s">
        <v>1053</v>
      </c>
      <c r="D388" s="1136">
        <v>0</v>
      </c>
      <c r="E388" s="1136">
        <v>0</v>
      </c>
      <c r="F388" s="1136">
        <v>0</v>
      </c>
      <c r="G388" s="1136">
        <v>0</v>
      </c>
      <c r="H388" s="1119"/>
      <c r="I388" s="1119"/>
      <c r="J388" s="1119"/>
      <c r="K388" s="1119"/>
    </row>
    <row r="389" spans="1:11" ht="14.1" customHeight="1" x14ac:dyDescent="0.25">
      <c r="A389" s="1119"/>
      <c r="B389" s="1119"/>
      <c r="C389" s="1135" t="s">
        <v>1048</v>
      </c>
      <c r="D389" s="1136">
        <v>0</v>
      </c>
      <c r="E389" s="1136">
        <v>0</v>
      </c>
      <c r="F389" s="1136">
        <v>0</v>
      </c>
      <c r="G389" s="1136">
        <v>0</v>
      </c>
      <c r="H389" s="1119"/>
      <c r="I389" s="1119"/>
      <c r="J389" s="1119"/>
      <c r="K389" s="1119"/>
    </row>
    <row r="390" spans="1:11" ht="14.1" customHeight="1" x14ac:dyDescent="0.25">
      <c r="A390" s="1119"/>
      <c r="B390" s="1119"/>
      <c r="C390" s="1135" t="s">
        <v>1049</v>
      </c>
      <c r="D390" s="1136">
        <v>0</v>
      </c>
      <c r="E390" s="1136">
        <v>0</v>
      </c>
      <c r="F390" s="1136">
        <v>0</v>
      </c>
      <c r="G390" s="1136">
        <v>0</v>
      </c>
      <c r="H390" s="1119"/>
      <c r="I390" s="1119"/>
      <c r="J390" s="1119"/>
      <c r="K390" s="1119"/>
    </row>
    <row r="391" spans="1:11" ht="14.1" customHeight="1" x14ac:dyDescent="0.25">
      <c r="A391" s="1119"/>
      <c r="B391" s="1119"/>
      <c r="C391" s="1135" t="s">
        <v>1054</v>
      </c>
      <c r="D391" s="1136">
        <v>0</v>
      </c>
      <c r="E391" s="1136">
        <v>0</v>
      </c>
      <c r="F391" s="1136">
        <v>0</v>
      </c>
      <c r="G391" s="1136">
        <v>0</v>
      </c>
      <c r="H391" s="1119"/>
      <c r="I391" s="1119"/>
      <c r="J391" s="1119"/>
      <c r="K391" s="1119"/>
    </row>
    <row r="392" spans="1:11" ht="14.1" customHeight="1" x14ac:dyDescent="0.25">
      <c r="A392" s="1119"/>
      <c r="B392" s="1119"/>
      <c r="C392" s="1135" t="s">
        <v>1048</v>
      </c>
      <c r="D392" s="1136">
        <v>0</v>
      </c>
      <c r="E392" s="1136">
        <v>0</v>
      </c>
      <c r="F392" s="1136">
        <v>0</v>
      </c>
      <c r="G392" s="1136">
        <v>0</v>
      </c>
      <c r="H392" s="1119"/>
      <c r="I392" s="1119"/>
      <c r="J392" s="1119"/>
      <c r="K392" s="1119"/>
    </row>
    <row r="393" spans="1:11" ht="14.1" customHeight="1" x14ac:dyDescent="0.25">
      <c r="A393" s="1119"/>
      <c r="B393" s="1119"/>
      <c r="C393" s="1135" t="s">
        <v>1049</v>
      </c>
      <c r="D393" s="1136">
        <v>0</v>
      </c>
      <c r="E393" s="1136">
        <v>0</v>
      </c>
      <c r="F393" s="1136">
        <v>0</v>
      </c>
      <c r="G393" s="1136">
        <v>0</v>
      </c>
      <c r="H393" s="1119"/>
      <c r="I393" s="1119"/>
      <c r="J393" s="1119"/>
      <c r="K393" s="1119"/>
    </row>
    <row r="394" spans="1:11" ht="14.1" customHeight="1" x14ac:dyDescent="0.25">
      <c r="A394" s="1119"/>
      <c r="B394" s="1119"/>
      <c r="C394" s="1135" t="s">
        <v>1055</v>
      </c>
      <c r="D394" s="1136">
        <v>0</v>
      </c>
      <c r="E394" s="1136">
        <v>0</v>
      </c>
      <c r="F394" s="1136">
        <v>0</v>
      </c>
      <c r="G394" s="1136">
        <v>0</v>
      </c>
      <c r="H394" s="1119"/>
      <c r="I394" s="1119"/>
      <c r="J394" s="1119"/>
      <c r="K394" s="1119"/>
    </row>
    <row r="395" spans="1:11" ht="14.1" customHeight="1" x14ac:dyDescent="0.25">
      <c r="A395" s="1119"/>
      <c r="B395" s="1119"/>
      <c r="C395" s="1135" t="s">
        <v>1048</v>
      </c>
      <c r="D395" s="1136">
        <v>0</v>
      </c>
      <c r="E395" s="1136">
        <v>0</v>
      </c>
      <c r="F395" s="1136">
        <v>0</v>
      </c>
      <c r="G395" s="1136">
        <v>0</v>
      </c>
      <c r="H395" s="1119"/>
      <c r="I395" s="1119"/>
      <c r="J395" s="1119"/>
      <c r="K395" s="1119"/>
    </row>
    <row r="396" spans="1:11" ht="14.1" customHeight="1" x14ac:dyDescent="0.25">
      <c r="A396" s="1119"/>
      <c r="B396" s="1119"/>
      <c r="C396" s="1135" t="s">
        <v>1049</v>
      </c>
      <c r="D396" s="1136">
        <v>0</v>
      </c>
      <c r="E396" s="1136">
        <v>0</v>
      </c>
      <c r="F396" s="1136">
        <v>0</v>
      </c>
      <c r="G396" s="1136">
        <v>0</v>
      </c>
      <c r="H396" s="1119"/>
      <c r="I396" s="1119"/>
      <c r="J396" s="1119"/>
      <c r="K396" s="1119"/>
    </row>
    <row r="397" spans="1:11" ht="14.1" customHeight="1" x14ac:dyDescent="0.25">
      <c r="A397" s="1119"/>
      <c r="B397" s="1119"/>
      <c r="C397" s="1135" t="s">
        <v>1056</v>
      </c>
      <c r="D397" s="1136">
        <v>0</v>
      </c>
      <c r="E397" s="1136">
        <v>0</v>
      </c>
      <c r="F397" s="1136">
        <v>0</v>
      </c>
      <c r="G397" s="1136">
        <v>0</v>
      </c>
      <c r="H397" s="1119"/>
      <c r="I397" s="1119"/>
      <c r="J397" s="1119"/>
      <c r="K397" s="1119"/>
    </row>
    <row r="398" spans="1:11" ht="14.1" customHeight="1" x14ac:dyDescent="0.25">
      <c r="A398" s="1119"/>
      <c r="B398" s="1119"/>
      <c r="C398" s="1135" t="s">
        <v>1048</v>
      </c>
      <c r="D398" s="1136">
        <v>0</v>
      </c>
      <c r="E398" s="1136">
        <v>0</v>
      </c>
      <c r="F398" s="1136">
        <v>0</v>
      </c>
      <c r="G398" s="1136">
        <v>0</v>
      </c>
      <c r="H398" s="1119"/>
      <c r="I398" s="1119"/>
      <c r="J398" s="1119"/>
      <c r="K398" s="1119"/>
    </row>
    <row r="399" spans="1:11" ht="14.1" customHeight="1" x14ac:dyDescent="0.25">
      <c r="A399" s="1119"/>
      <c r="B399" s="1119"/>
      <c r="C399" s="1135" t="s">
        <v>1057</v>
      </c>
      <c r="D399" s="1136">
        <v>0</v>
      </c>
      <c r="E399" s="1136">
        <v>0</v>
      </c>
      <c r="F399" s="1136">
        <v>0</v>
      </c>
      <c r="G399" s="1136">
        <v>0</v>
      </c>
      <c r="H399" s="1119"/>
      <c r="I399" s="1119"/>
      <c r="J399" s="1119"/>
      <c r="K399" s="1119"/>
    </row>
    <row r="400" spans="1:11" ht="14.1" customHeight="1" x14ac:dyDescent="0.25">
      <c r="A400" s="1119"/>
      <c r="B400" s="1119"/>
      <c r="C400" s="1135" t="s">
        <v>1058</v>
      </c>
      <c r="D400" s="1136">
        <v>0</v>
      </c>
      <c r="E400" s="1136">
        <v>0</v>
      </c>
      <c r="F400" s="1136">
        <v>0</v>
      </c>
      <c r="G400" s="1136">
        <v>0</v>
      </c>
      <c r="H400" s="1119"/>
      <c r="I400" s="1119"/>
      <c r="J400" s="1119"/>
      <c r="K400" s="1119"/>
    </row>
    <row r="401" spans="1:11" ht="14.1" customHeight="1" x14ac:dyDescent="0.25">
      <c r="A401" s="1119"/>
      <c r="B401" s="1119"/>
      <c r="C401" s="1135" t="s">
        <v>1059</v>
      </c>
      <c r="D401" s="1136">
        <v>0</v>
      </c>
      <c r="E401" s="1136">
        <v>0</v>
      </c>
      <c r="F401" s="1136">
        <v>0</v>
      </c>
      <c r="G401" s="1136">
        <v>0</v>
      </c>
      <c r="H401" s="1119"/>
      <c r="I401" s="1119"/>
      <c r="J401" s="1119"/>
      <c r="K401" s="1119"/>
    </row>
    <row r="402" spans="1:11" ht="14.1" customHeight="1" x14ac:dyDescent="0.25">
      <c r="A402" s="1119"/>
      <c r="B402" s="1119"/>
      <c r="C402" s="1135" t="s">
        <v>1060</v>
      </c>
      <c r="D402" s="1136">
        <v>0</v>
      </c>
      <c r="E402" s="1136">
        <v>0</v>
      </c>
      <c r="F402" s="1136">
        <v>0</v>
      </c>
      <c r="G402" s="1136">
        <v>0</v>
      </c>
      <c r="H402" s="1119"/>
      <c r="I402" s="1119"/>
      <c r="J402" s="1119"/>
      <c r="K402" s="1119"/>
    </row>
    <row r="403" spans="1:11" ht="14.1" customHeight="1" x14ac:dyDescent="0.25">
      <c r="A403" s="1119"/>
      <c r="B403" s="1119"/>
      <c r="C403" s="1135" t="s">
        <v>1061</v>
      </c>
      <c r="D403" s="1136">
        <v>0</v>
      </c>
      <c r="E403" s="1136">
        <v>136000</v>
      </c>
      <c r="F403" s="1136">
        <v>0</v>
      </c>
      <c r="G403" s="1136">
        <v>0</v>
      </c>
      <c r="H403" s="1119"/>
      <c r="I403" s="1119"/>
      <c r="J403" s="1119"/>
      <c r="K403" s="1119"/>
    </row>
    <row r="404" spans="1:11" ht="14.1" customHeight="1" x14ac:dyDescent="0.25">
      <c r="A404" s="1119"/>
      <c r="B404" s="1119"/>
      <c r="C404" s="1135" t="s">
        <v>1048</v>
      </c>
      <c r="D404" s="1136">
        <v>0</v>
      </c>
      <c r="E404" s="1136">
        <v>136000</v>
      </c>
      <c r="F404" s="1136">
        <v>0</v>
      </c>
      <c r="G404" s="1136">
        <v>0</v>
      </c>
      <c r="H404" s="1119"/>
      <c r="I404" s="1119"/>
      <c r="J404" s="1119"/>
      <c r="K404" s="1119"/>
    </row>
    <row r="405" spans="1:11" ht="14.1" customHeight="1" x14ac:dyDescent="0.25">
      <c r="A405" s="1119"/>
      <c r="B405" s="1119"/>
      <c r="C405" s="1135" t="s">
        <v>1057</v>
      </c>
      <c r="D405" s="1136">
        <v>0</v>
      </c>
      <c r="E405" s="1136">
        <v>0</v>
      </c>
      <c r="F405" s="1136">
        <v>0</v>
      </c>
      <c r="G405" s="1136">
        <v>0</v>
      </c>
      <c r="H405" s="1119"/>
      <c r="I405" s="1119"/>
      <c r="J405" s="1119"/>
      <c r="K405" s="1119"/>
    </row>
    <row r="406" spans="1:11" ht="14.1" customHeight="1" x14ac:dyDescent="0.25">
      <c r="A406" s="1119"/>
      <c r="B406" s="1119"/>
      <c r="C406" s="1135" t="s">
        <v>1058</v>
      </c>
      <c r="D406" s="1136">
        <v>0</v>
      </c>
      <c r="E406" s="1136">
        <v>0</v>
      </c>
      <c r="F406" s="1136">
        <v>0</v>
      </c>
      <c r="G406" s="1136">
        <v>0</v>
      </c>
      <c r="H406" s="1119"/>
      <c r="I406" s="1119"/>
      <c r="J406" s="1119"/>
      <c r="K406" s="1119"/>
    </row>
    <row r="407" spans="1:11" ht="14.1" customHeight="1" x14ac:dyDescent="0.25">
      <c r="A407" s="1119"/>
      <c r="B407" s="1119"/>
      <c r="C407" s="1135" t="s">
        <v>1059</v>
      </c>
      <c r="D407" s="1136">
        <v>0</v>
      </c>
      <c r="E407" s="1136">
        <v>0</v>
      </c>
      <c r="F407" s="1136">
        <v>0</v>
      </c>
      <c r="G407" s="1136">
        <v>0</v>
      </c>
      <c r="H407" s="1119"/>
      <c r="I407" s="1119"/>
      <c r="J407" s="1119"/>
      <c r="K407" s="1119"/>
    </row>
    <row r="408" spans="1:11" ht="14.1" customHeight="1" x14ac:dyDescent="0.25">
      <c r="A408" s="1119"/>
      <c r="B408" s="1119"/>
      <c r="C408" s="1135" t="s">
        <v>1060</v>
      </c>
      <c r="D408" s="1136">
        <v>0</v>
      </c>
      <c r="E408" s="1136">
        <v>0</v>
      </c>
      <c r="F408" s="1136">
        <v>0</v>
      </c>
      <c r="G408" s="1136">
        <v>0</v>
      </c>
      <c r="H408" s="1119"/>
      <c r="I408" s="1119"/>
      <c r="J408" s="1119"/>
      <c r="K408" s="1119"/>
    </row>
    <row r="409" spans="1:11" ht="14.1" customHeight="1" x14ac:dyDescent="0.25">
      <c r="A409" s="1119"/>
      <c r="B409" s="1119"/>
      <c r="C409" s="1135" t="s">
        <v>1062</v>
      </c>
      <c r="D409" s="1136">
        <v>0</v>
      </c>
      <c r="E409" s="1136">
        <v>0</v>
      </c>
      <c r="F409" s="1136">
        <v>0</v>
      </c>
      <c r="G409" s="1136">
        <v>0</v>
      </c>
      <c r="H409" s="1119"/>
      <c r="I409" s="1119"/>
      <c r="J409" s="1119"/>
      <c r="K409" s="1119"/>
    </row>
    <row r="410" spans="1:11" ht="14.1" customHeight="1" x14ac:dyDescent="0.25">
      <c r="A410" s="1119"/>
      <c r="B410" s="1119"/>
      <c r="C410" s="1135" t="s">
        <v>1048</v>
      </c>
      <c r="D410" s="1136">
        <v>0</v>
      </c>
      <c r="E410" s="1136">
        <v>0</v>
      </c>
      <c r="F410" s="1136">
        <v>0</v>
      </c>
      <c r="G410" s="1136">
        <v>0</v>
      </c>
      <c r="H410" s="1119"/>
      <c r="I410" s="1119"/>
      <c r="J410" s="1119"/>
      <c r="K410" s="1119"/>
    </row>
    <row r="411" spans="1:11" ht="14.1" customHeight="1" x14ac:dyDescent="0.25">
      <c r="A411" s="1119"/>
      <c r="B411" s="1119"/>
      <c r="C411" s="1135" t="s">
        <v>1057</v>
      </c>
      <c r="D411" s="1136">
        <v>0</v>
      </c>
      <c r="E411" s="1136">
        <v>0</v>
      </c>
      <c r="F411" s="1136">
        <v>0</v>
      </c>
      <c r="G411" s="1136">
        <v>0</v>
      </c>
      <c r="H411" s="1119"/>
      <c r="I411" s="1119"/>
      <c r="J411" s="1119"/>
      <c r="K411" s="1119"/>
    </row>
    <row r="412" spans="1:11" ht="14.1" customHeight="1" x14ac:dyDescent="0.25">
      <c r="A412" s="1119"/>
      <c r="B412" s="1119"/>
      <c r="C412" s="1135" t="s">
        <v>1058</v>
      </c>
      <c r="D412" s="1136">
        <v>0</v>
      </c>
      <c r="E412" s="1136">
        <v>0</v>
      </c>
      <c r="F412" s="1136">
        <v>0</v>
      </c>
      <c r="G412" s="1136">
        <v>0</v>
      </c>
      <c r="H412" s="1119"/>
      <c r="I412" s="1119"/>
      <c r="J412" s="1119"/>
      <c r="K412" s="1119"/>
    </row>
    <row r="413" spans="1:11" ht="14.1" customHeight="1" x14ac:dyDescent="0.25">
      <c r="A413" s="1119"/>
      <c r="B413" s="1119"/>
      <c r="C413" s="1135" t="s">
        <v>1059</v>
      </c>
      <c r="D413" s="1136">
        <v>0</v>
      </c>
      <c r="E413" s="1136">
        <v>0</v>
      </c>
      <c r="F413" s="1136">
        <v>0</v>
      </c>
      <c r="G413" s="1136">
        <v>0</v>
      </c>
      <c r="H413" s="1119"/>
      <c r="I413" s="1119"/>
      <c r="J413" s="1119"/>
      <c r="K413" s="1119"/>
    </row>
    <row r="414" spans="1:11" ht="14.1" customHeight="1" x14ac:dyDescent="0.25">
      <c r="A414" s="1119"/>
      <c r="B414" s="1119"/>
      <c r="C414" s="1135" t="s">
        <v>1060</v>
      </c>
      <c r="D414" s="1136">
        <v>0</v>
      </c>
      <c r="E414" s="1136">
        <v>0</v>
      </c>
      <c r="F414" s="1136">
        <v>0</v>
      </c>
      <c r="G414" s="1136">
        <v>0</v>
      </c>
      <c r="H414" s="1119"/>
      <c r="I414" s="1119"/>
      <c r="J414" s="1119"/>
      <c r="K414" s="1119"/>
    </row>
    <row r="415" spans="1:11" ht="14.1" customHeight="1" x14ac:dyDescent="0.25">
      <c r="A415" s="1119"/>
      <c r="B415" s="1119"/>
      <c r="C415" s="1135" t="s">
        <v>1063</v>
      </c>
      <c r="D415" s="1136">
        <v>0</v>
      </c>
      <c r="E415" s="1136">
        <v>0</v>
      </c>
      <c r="F415" s="1136">
        <v>0</v>
      </c>
      <c r="G415" s="1136">
        <v>0</v>
      </c>
      <c r="H415" s="1119"/>
      <c r="I415" s="1119"/>
      <c r="J415" s="1119"/>
      <c r="K415" s="1119"/>
    </row>
    <row r="416" spans="1:11" ht="14.1" customHeight="1" x14ac:dyDescent="0.25">
      <c r="A416" s="1119"/>
      <c r="B416" s="1119"/>
      <c r="C416" s="1135" t="s">
        <v>1064</v>
      </c>
      <c r="D416" s="1136">
        <v>0</v>
      </c>
      <c r="E416" s="1136">
        <v>0</v>
      </c>
      <c r="F416" s="1136">
        <v>0</v>
      </c>
      <c r="G416" s="1136">
        <v>0</v>
      </c>
      <c r="H416" s="1119"/>
      <c r="I416" s="1119"/>
      <c r="J416" s="1119"/>
      <c r="K416" s="1119"/>
    </row>
    <row r="417" spans="1:11" ht="14.1" customHeight="1" x14ac:dyDescent="0.25">
      <c r="A417" s="1119"/>
      <c r="B417" s="1119"/>
      <c r="C417" s="1137" t="s">
        <v>572</v>
      </c>
      <c r="D417" s="1136">
        <v>0</v>
      </c>
      <c r="E417" s="1136">
        <v>136000</v>
      </c>
      <c r="F417" s="1136">
        <v>0</v>
      </c>
      <c r="G417" s="1136">
        <v>0</v>
      </c>
      <c r="H417" s="1119"/>
      <c r="I417" s="1119"/>
      <c r="J417" s="1119"/>
      <c r="K417" s="1119"/>
    </row>
    <row r="418" spans="1:11" ht="14.1" customHeight="1" x14ac:dyDescent="0.25">
      <c r="A418" s="1119"/>
      <c r="B418" s="1119"/>
      <c r="C418" s="1129" t="s">
        <v>1022</v>
      </c>
      <c r="D418" s="1252" t="s">
        <v>2962</v>
      </c>
      <c r="E418" s="1253"/>
      <c r="F418" s="1253"/>
      <c r="G418" s="1253"/>
      <c r="H418" s="1119"/>
      <c r="I418" s="1119"/>
      <c r="J418" s="1119"/>
      <c r="K418" s="1119"/>
    </row>
    <row r="419" spans="1:11" ht="14.1" customHeight="1" x14ac:dyDescent="0.25">
      <c r="A419" s="1119"/>
      <c r="B419" s="1119"/>
      <c r="C419" s="1130" t="s">
        <v>1024</v>
      </c>
      <c r="D419" s="1254" t="s">
        <v>1038</v>
      </c>
      <c r="E419" s="1255"/>
      <c r="F419" s="1255"/>
      <c r="G419" s="1255"/>
      <c r="H419" s="1119"/>
      <c r="I419" s="1119"/>
      <c r="J419" s="1119"/>
      <c r="K419" s="1119"/>
    </row>
    <row r="420" spans="1:11" ht="14.1" customHeight="1" x14ac:dyDescent="0.25">
      <c r="A420" s="1119"/>
      <c r="B420" s="1119"/>
      <c r="C420" s="1130" t="s">
        <v>31</v>
      </c>
      <c r="D420" s="1254" t="s">
        <v>318</v>
      </c>
      <c r="E420" s="1255"/>
      <c r="F420" s="1255"/>
      <c r="G420" s="1255"/>
      <c r="H420" s="1119"/>
      <c r="I420" s="1119"/>
      <c r="J420" s="1119"/>
      <c r="K420" s="1119"/>
    </row>
    <row r="421" spans="1:11" ht="15" customHeight="1" x14ac:dyDescent="0.25">
      <c r="A421" s="1119"/>
      <c r="B421" s="1119"/>
      <c r="C421" s="1131"/>
      <c r="D421" s="1132">
        <v>2024</v>
      </c>
      <c r="E421" s="1132">
        <v>2025</v>
      </c>
      <c r="F421" s="1132">
        <v>2026</v>
      </c>
      <c r="G421" s="1132">
        <v>2027</v>
      </c>
      <c r="H421" s="1119"/>
      <c r="I421" s="1119"/>
      <c r="J421" s="1119"/>
      <c r="K421" s="1119"/>
    </row>
    <row r="422" spans="1:11" ht="15" customHeight="1" x14ac:dyDescent="0.25">
      <c r="A422" s="1119"/>
      <c r="B422" s="1119"/>
      <c r="C422" s="1133"/>
      <c r="D422" s="1134" t="s">
        <v>13</v>
      </c>
      <c r="E422" s="1134" t="s">
        <v>14</v>
      </c>
      <c r="F422" s="1134" t="s">
        <v>14</v>
      </c>
      <c r="G422" s="1134" t="s">
        <v>14</v>
      </c>
      <c r="H422" s="1119"/>
      <c r="I422" s="1119"/>
      <c r="J422" s="1119"/>
      <c r="K422" s="1119"/>
    </row>
    <row r="423" spans="1:11" ht="14.1" customHeight="1" x14ac:dyDescent="0.25">
      <c r="A423" s="1119"/>
      <c r="B423" s="1119"/>
      <c r="C423" s="1123" t="s">
        <v>33</v>
      </c>
      <c r="D423" s="1127" t="s">
        <v>1092</v>
      </c>
      <c r="E423" s="1127" t="s">
        <v>1092</v>
      </c>
      <c r="F423" s="1127" t="s">
        <v>1039</v>
      </c>
      <c r="G423" s="1127" t="s">
        <v>1039</v>
      </c>
      <c r="H423" s="1119"/>
      <c r="I423" s="1119"/>
      <c r="J423" s="1119"/>
      <c r="K423" s="1119"/>
    </row>
    <row r="424" spans="1:11" ht="14.1" customHeight="1" x14ac:dyDescent="0.25">
      <c r="A424" s="1119"/>
      <c r="B424" s="1119"/>
      <c r="C424" s="1123" t="s">
        <v>1029</v>
      </c>
      <c r="D424" s="1127" t="s">
        <v>2035</v>
      </c>
      <c r="E424" s="1127" t="s">
        <v>2035</v>
      </c>
      <c r="F424" s="1127" t="s">
        <v>1039</v>
      </c>
      <c r="G424" s="1127" t="s">
        <v>1039</v>
      </c>
      <c r="H424" s="1119"/>
      <c r="I424" s="1119"/>
      <c r="J424" s="1119"/>
      <c r="K424" s="1119"/>
    </row>
    <row r="425" spans="1:11" ht="14.1" customHeight="1" x14ac:dyDescent="0.25">
      <c r="A425" s="1119"/>
      <c r="B425" s="1119"/>
      <c r="C425" s="1123" t="s">
        <v>1032</v>
      </c>
      <c r="D425" s="1127" t="s">
        <v>2035</v>
      </c>
      <c r="E425" s="1127" t="s">
        <v>2035</v>
      </c>
      <c r="F425" s="1127" t="s">
        <v>1039</v>
      </c>
      <c r="G425" s="1127" t="s">
        <v>1039</v>
      </c>
      <c r="H425" s="1119"/>
      <c r="I425" s="1119"/>
      <c r="J425" s="1119"/>
      <c r="K425" s="1119"/>
    </row>
    <row r="426" spans="1:11" ht="14.1" customHeight="1" x14ac:dyDescent="0.25">
      <c r="A426" s="1119"/>
      <c r="B426" s="1119"/>
      <c r="C426" s="1123" t="s">
        <v>1037</v>
      </c>
      <c r="D426" s="1127" t="s">
        <v>1038</v>
      </c>
      <c r="E426" s="1127" t="s">
        <v>1039</v>
      </c>
      <c r="F426" s="1127" t="s">
        <v>1083</v>
      </c>
      <c r="G426" s="1127" t="s">
        <v>1038</v>
      </c>
      <c r="H426" s="1119"/>
      <c r="I426" s="1119"/>
      <c r="J426" s="1119"/>
      <c r="K426" s="1119"/>
    </row>
    <row r="427" spans="1:11" ht="14.1" customHeight="1" x14ac:dyDescent="0.25">
      <c r="A427" s="1119"/>
      <c r="B427" s="1119"/>
      <c r="C427" s="1123" t="s">
        <v>1042</v>
      </c>
      <c r="D427" s="1127" t="s">
        <v>1038</v>
      </c>
      <c r="E427" s="1127" t="s">
        <v>1039</v>
      </c>
      <c r="F427" s="1127" t="s">
        <v>1083</v>
      </c>
      <c r="G427" s="1127" t="s">
        <v>1038</v>
      </c>
      <c r="H427" s="1119"/>
      <c r="I427" s="1119"/>
      <c r="J427" s="1119"/>
      <c r="K427" s="1119"/>
    </row>
    <row r="428" spans="1:11" ht="14.1" customHeight="1" x14ac:dyDescent="0.25">
      <c r="A428" s="1119"/>
      <c r="B428" s="1119"/>
      <c r="C428" s="1123" t="s">
        <v>39</v>
      </c>
      <c r="D428" s="1127" t="s">
        <v>1038</v>
      </c>
      <c r="E428" s="1127" t="s">
        <v>1039</v>
      </c>
      <c r="F428" s="1127" t="s">
        <v>1083</v>
      </c>
      <c r="G428" s="1127" t="s">
        <v>1038</v>
      </c>
      <c r="H428" s="1119"/>
      <c r="I428" s="1119"/>
      <c r="J428" s="1119"/>
      <c r="K428" s="1119"/>
    </row>
    <row r="429" spans="1:11" ht="14.1" customHeight="1" x14ac:dyDescent="0.25">
      <c r="A429" s="1119"/>
      <c r="B429" s="1119"/>
      <c r="C429" s="1250" t="s">
        <v>1046</v>
      </c>
      <c r="D429" s="1251"/>
      <c r="E429" s="1251"/>
      <c r="F429" s="1251"/>
      <c r="G429" s="1251"/>
      <c r="H429" s="1119"/>
      <c r="I429" s="1119"/>
      <c r="J429" s="1119"/>
      <c r="K429" s="1119"/>
    </row>
    <row r="430" spans="1:11" ht="14.1" customHeight="1" x14ac:dyDescent="0.25">
      <c r="A430" s="1119"/>
      <c r="B430" s="1119"/>
      <c r="C430" s="1131"/>
      <c r="D430" s="1132">
        <v>2024</v>
      </c>
      <c r="E430" s="1132">
        <v>2025</v>
      </c>
      <c r="F430" s="1132">
        <v>2026</v>
      </c>
      <c r="G430" s="1132">
        <v>2027</v>
      </c>
      <c r="H430" s="1119"/>
      <c r="I430" s="1119"/>
      <c r="J430" s="1119"/>
      <c r="K430" s="1119"/>
    </row>
    <row r="431" spans="1:11" ht="14.1" customHeight="1" x14ac:dyDescent="0.25">
      <c r="A431" s="1119"/>
      <c r="B431" s="1119"/>
      <c r="C431" s="1133"/>
      <c r="D431" s="1134" t="s">
        <v>13</v>
      </c>
      <c r="E431" s="1134" t="s">
        <v>14</v>
      </c>
      <c r="F431" s="1134" t="s">
        <v>14</v>
      </c>
      <c r="G431" s="1134" t="s">
        <v>14</v>
      </c>
      <c r="H431" s="1119"/>
      <c r="I431" s="1119"/>
      <c r="J431" s="1119"/>
      <c r="K431" s="1119"/>
    </row>
    <row r="432" spans="1:11" ht="14.1" customHeight="1" x14ac:dyDescent="0.25">
      <c r="A432" s="1119"/>
      <c r="B432" s="1119"/>
      <c r="C432" s="1135" t="s">
        <v>1047</v>
      </c>
      <c r="D432" s="1136">
        <v>0</v>
      </c>
      <c r="E432" s="1136">
        <v>0</v>
      </c>
      <c r="F432" s="1136">
        <v>0</v>
      </c>
      <c r="G432" s="1136">
        <v>0</v>
      </c>
      <c r="H432" s="1119"/>
      <c r="I432" s="1119"/>
      <c r="J432" s="1119"/>
      <c r="K432" s="1119"/>
    </row>
    <row r="433" spans="1:11" ht="14.1" customHeight="1" x14ac:dyDescent="0.25">
      <c r="A433" s="1119"/>
      <c r="B433" s="1119"/>
      <c r="C433" s="1135" t="s">
        <v>1048</v>
      </c>
      <c r="D433" s="1136">
        <v>0</v>
      </c>
      <c r="E433" s="1136">
        <v>0</v>
      </c>
      <c r="F433" s="1136">
        <v>0</v>
      </c>
      <c r="G433" s="1136">
        <v>0</v>
      </c>
      <c r="H433" s="1119"/>
      <c r="I433" s="1119"/>
      <c r="J433" s="1119"/>
      <c r="K433" s="1119"/>
    </row>
    <row r="434" spans="1:11" ht="14.1" customHeight="1" x14ac:dyDescent="0.25">
      <c r="A434" s="1119"/>
      <c r="B434" s="1119"/>
      <c r="C434" s="1135" t="s">
        <v>1049</v>
      </c>
      <c r="D434" s="1136">
        <v>0</v>
      </c>
      <c r="E434" s="1136">
        <v>0</v>
      </c>
      <c r="F434" s="1136">
        <v>0</v>
      </c>
      <c r="G434" s="1136">
        <v>0</v>
      </c>
      <c r="H434" s="1119"/>
      <c r="I434" s="1119"/>
      <c r="J434" s="1119"/>
      <c r="K434" s="1119"/>
    </row>
    <row r="435" spans="1:11" ht="14.1" customHeight="1" x14ac:dyDescent="0.25">
      <c r="A435" s="1119"/>
      <c r="B435" s="1119"/>
      <c r="C435" s="1135" t="s">
        <v>1050</v>
      </c>
      <c r="D435" s="1136">
        <v>0</v>
      </c>
      <c r="E435" s="1136">
        <v>0</v>
      </c>
      <c r="F435" s="1136">
        <v>0</v>
      </c>
      <c r="G435" s="1136">
        <v>0</v>
      </c>
      <c r="H435" s="1119"/>
      <c r="I435" s="1119"/>
      <c r="J435" s="1119"/>
      <c r="K435" s="1119"/>
    </row>
    <row r="436" spans="1:11" ht="14.1" customHeight="1" x14ac:dyDescent="0.25">
      <c r="A436" s="1119"/>
      <c r="B436" s="1119"/>
      <c r="C436" s="1135" t="s">
        <v>1048</v>
      </c>
      <c r="D436" s="1136">
        <v>0</v>
      </c>
      <c r="E436" s="1136">
        <v>0</v>
      </c>
      <c r="F436" s="1136">
        <v>0</v>
      </c>
      <c r="G436" s="1136">
        <v>0</v>
      </c>
      <c r="H436" s="1119"/>
      <c r="I436" s="1119"/>
      <c r="J436" s="1119"/>
      <c r="K436" s="1119"/>
    </row>
    <row r="437" spans="1:11" ht="14.1" customHeight="1" x14ac:dyDescent="0.25">
      <c r="A437" s="1119"/>
      <c r="B437" s="1119"/>
      <c r="C437" s="1135" t="s">
        <v>1049</v>
      </c>
      <c r="D437" s="1136">
        <v>0</v>
      </c>
      <c r="E437" s="1136">
        <v>0</v>
      </c>
      <c r="F437" s="1136">
        <v>0</v>
      </c>
      <c r="G437" s="1136">
        <v>0</v>
      </c>
      <c r="H437" s="1119"/>
      <c r="I437" s="1119"/>
      <c r="J437" s="1119"/>
      <c r="K437" s="1119"/>
    </row>
    <row r="438" spans="1:11" ht="14.1" customHeight="1" x14ac:dyDescent="0.25">
      <c r="A438" s="1119"/>
      <c r="B438" s="1119"/>
      <c r="C438" s="1135" t="s">
        <v>1051</v>
      </c>
      <c r="D438" s="1136">
        <v>0</v>
      </c>
      <c r="E438" s="1136">
        <v>0</v>
      </c>
      <c r="F438" s="1136">
        <v>0</v>
      </c>
      <c r="G438" s="1136">
        <v>0</v>
      </c>
      <c r="H438" s="1119"/>
      <c r="I438" s="1119"/>
      <c r="J438" s="1119"/>
      <c r="K438" s="1119"/>
    </row>
    <row r="439" spans="1:11" ht="14.1" customHeight="1" x14ac:dyDescent="0.25">
      <c r="A439" s="1119"/>
      <c r="B439" s="1119"/>
      <c r="C439" s="1135" t="s">
        <v>1048</v>
      </c>
      <c r="D439" s="1136">
        <v>0</v>
      </c>
      <c r="E439" s="1136">
        <v>0</v>
      </c>
      <c r="F439" s="1136">
        <v>0</v>
      </c>
      <c r="G439" s="1136">
        <v>0</v>
      </c>
      <c r="H439" s="1119"/>
      <c r="I439" s="1119"/>
      <c r="J439" s="1119"/>
      <c r="K439" s="1119"/>
    </row>
    <row r="440" spans="1:11" ht="14.1" customHeight="1" x14ac:dyDescent="0.25">
      <c r="A440" s="1119"/>
      <c r="B440" s="1119"/>
      <c r="C440" s="1135" t="s">
        <v>1049</v>
      </c>
      <c r="D440" s="1136">
        <v>0</v>
      </c>
      <c r="E440" s="1136">
        <v>0</v>
      </c>
      <c r="F440" s="1136">
        <v>0</v>
      </c>
      <c r="G440" s="1136">
        <v>0</v>
      </c>
      <c r="H440" s="1119"/>
      <c r="I440" s="1119"/>
      <c r="J440" s="1119"/>
      <c r="K440" s="1119"/>
    </row>
    <row r="441" spans="1:11" ht="14.1" customHeight="1" x14ac:dyDescent="0.25">
      <c r="A441" s="1119"/>
      <c r="B441" s="1119"/>
      <c r="C441" s="1135" t="s">
        <v>1052</v>
      </c>
      <c r="D441" s="1136">
        <v>0</v>
      </c>
      <c r="E441" s="1136">
        <v>0</v>
      </c>
      <c r="F441" s="1136">
        <v>0</v>
      </c>
      <c r="G441" s="1136">
        <v>0</v>
      </c>
      <c r="H441" s="1119"/>
      <c r="I441" s="1119"/>
      <c r="J441" s="1119"/>
      <c r="K441" s="1119"/>
    </row>
    <row r="442" spans="1:11" ht="14.1" customHeight="1" x14ac:dyDescent="0.25">
      <c r="A442" s="1119"/>
      <c r="B442" s="1119"/>
      <c r="C442" s="1135" t="s">
        <v>1048</v>
      </c>
      <c r="D442" s="1136">
        <v>0</v>
      </c>
      <c r="E442" s="1136">
        <v>0</v>
      </c>
      <c r="F442" s="1136">
        <v>0</v>
      </c>
      <c r="G442" s="1136">
        <v>0</v>
      </c>
      <c r="H442" s="1119"/>
      <c r="I442" s="1119"/>
      <c r="J442" s="1119"/>
      <c r="K442" s="1119"/>
    </row>
    <row r="443" spans="1:11" ht="14.1" customHeight="1" x14ac:dyDescent="0.25">
      <c r="A443" s="1119"/>
      <c r="B443" s="1119"/>
      <c r="C443" s="1135" t="s">
        <v>1049</v>
      </c>
      <c r="D443" s="1136">
        <v>0</v>
      </c>
      <c r="E443" s="1136">
        <v>0</v>
      </c>
      <c r="F443" s="1136">
        <v>0</v>
      </c>
      <c r="G443" s="1136">
        <v>0</v>
      </c>
      <c r="H443" s="1119"/>
      <c r="I443" s="1119"/>
      <c r="J443" s="1119"/>
      <c r="K443" s="1119"/>
    </row>
    <row r="444" spans="1:11" ht="14.1" customHeight="1" x14ac:dyDescent="0.25">
      <c r="A444" s="1119"/>
      <c r="B444" s="1119"/>
      <c r="C444" s="1135" t="s">
        <v>1053</v>
      </c>
      <c r="D444" s="1136">
        <v>0</v>
      </c>
      <c r="E444" s="1136">
        <v>0</v>
      </c>
      <c r="F444" s="1136">
        <v>0</v>
      </c>
      <c r="G444" s="1136">
        <v>0</v>
      </c>
      <c r="H444" s="1119"/>
      <c r="I444" s="1119"/>
      <c r="J444" s="1119"/>
      <c r="K444" s="1119"/>
    </row>
    <row r="445" spans="1:11" ht="14.1" customHeight="1" x14ac:dyDescent="0.25">
      <c r="A445" s="1119"/>
      <c r="B445" s="1119"/>
      <c r="C445" s="1135" t="s">
        <v>1048</v>
      </c>
      <c r="D445" s="1136">
        <v>0</v>
      </c>
      <c r="E445" s="1136">
        <v>0</v>
      </c>
      <c r="F445" s="1136">
        <v>0</v>
      </c>
      <c r="G445" s="1136">
        <v>0</v>
      </c>
      <c r="H445" s="1119"/>
      <c r="I445" s="1119"/>
      <c r="J445" s="1119"/>
      <c r="K445" s="1119"/>
    </row>
    <row r="446" spans="1:11" ht="14.1" customHeight="1" x14ac:dyDescent="0.25">
      <c r="A446" s="1119"/>
      <c r="B446" s="1119"/>
      <c r="C446" s="1135" t="s">
        <v>1049</v>
      </c>
      <c r="D446" s="1136">
        <v>0</v>
      </c>
      <c r="E446" s="1136">
        <v>0</v>
      </c>
      <c r="F446" s="1136">
        <v>0</v>
      </c>
      <c r="G446" s="1136">
        <v>0</v>
      </c>
      <c r="H446" s="1119"/>
      <c r="I446" s="1119"/>
      <c r="J446" s="1119"/>
      <c r="K446" s="1119"/>
    </row>
    <row r="447" spans="1:11" ht="14.1" customHeight="1" x14ac:dyDescent="0.25">
      <c r="A447" s="1119"/>
      <c r="B447" s="1119"/>
      <c r="C447" s="1135" t="s">
        <v>1054</v>
      </c>
      <c r="D447" s="1136">
        <v>0</v>
      </c>
      <c r="E447" s="1136">
        <v>0</v>
      </c>
      <c r="F447" s="1136">
        <v>0</v>
      </c>
      <c r="G447" s="1136">
        <v>0</v>
      </c>
      <c r="H447" s="1119"/>
      <c r="I447" s="1119"/>
      <c r="J447" s="1119"/>
      <c r="K447" s="1119"/>
    </row>
    <row r="448" spans="1:11" ht="14.1" customHeight="1" x14ac:dyDescent="0.25">
      <c r="A448" s="1119"/>
      <c r="B448" s="1119"/>
      <c r="C448" s="1135" t="s">
        <v>1048</v>
      </c>
      <c r="D448" s="1136">
        <v>0</v>
      </c>
      <c r="E448" s="1136">
        <v>0</v>
      </c>
      <c r="F448" s="1136">
        <v>0</v>
      </c>
      <c r="G448" s="1136">
        <v>0</v>
      </c>
      <c r="H448" s="1119"/>
      <c r="I448" s="1119"/>
      <c r="J448" s="1119"/>
      <c r="K448" s="1119"/>
    </row>
    <row r="449" spans="1:11" ht="14.1" customHeight="1" x14ac:dyDescent="0.25">
      <c r="A449" s="1119"/>
      <c r="B449" s="1119"/>
      <c r="C449" s="1135" t="s">
        <v>1049</v>
      </c>
      <c r="D449" s="1136">
        <v>0</v>
      </c>
      <c r="E449" s="1136">
        <v>0</v>
      </c>
      <c r="F449" s="1136">
        <v>0</v>
      </c>
      <c r="G449" s="1136">
        <v>0</v>
      </c>
      <c r="H449" s="1119"/>
      <c r="I449" s="1119"/>
      <c r="J449" s="1119"/>
      <c r="K449" s="1119"/>
    </row>
    <row r="450" spans="1:11" ht="14.1" customHeight="1" x14ac:dyDescent="0.25">
      <c r="A450" s="1119"/>
      <c r="B450" s="1119"/>
      <c r="C450" s="1135" t="s">
        <v>1055</v>
      </c>
      <c r="D450" s="1136">
        <v>0</v>
      </c>
      <c r="E450" s="1136">
        <v>0</v>
      </c>
      <c r="F450" s="1136">
        <v>0</v>
      </c>
      <c r="G450" s="1136">
        <v>0</v>
      </c>
      <c r="H450" s="1119"/>
      <c r="I450" s="1119"/>
      <c r="J450" s="1119"/>
      <c r="K450" s="1119"/>
    </row>
    <row r="451" spans="1:11" ht="14.1" customHeight="1" x14ac:dyDescent="0.25">
      <c r="A451" s="1119"/>
      <c r="B451" s="1119"/>
      <c r="C451" s="1135" t="s">
        <v>1048</v>
      </c>
      <c r="D451" s="1136">
        <v>0</v>
      </c>
      <c r="E451" s="1136">
        <v>0</v>
      </c>
      <c r="F451" s="1136">
        <v>0</v>
      </c>
      <c r="G451" s="1136">
        <v>0</v>
      </c>
      <c r="H451" s="1119"/>
      <c r="I451" s="1119"/>
      <c r="J451" s="1119"/>
      <c r="K451" s="1119"/>
    </row>
    <row r="452" spans="1:11" ht="14.1" customHeight="1" x14ac:dyDescent="0.25">
      <c r="A452" s="1119"/>
      <c r="B452" s="1119"/>
      <c r="C452" s="1135" t="s">
        <v>1049</v>
      </c>
      <c r="D452" s="1136">
        <v>0</v>
      </c>
      <c r="E452" s="1136">
        <v>0</v>
      </c>
      <c r="F452" s="1136">
        <v>0</v>
      </c>
      <c r="G452" s="1136">
        <v>0</v>
      </c>
      <c r="H452" s="1119"/>
      <c r="I452" s="1119"/>
      <c r="J452" s="1119"/>
      <c r="K452" s="1119"/>
    </row>
    <row r="453" spans="1:11" ht="14.1" customHeight="1" x14ac:dyDescent="0.25">
      <c r="A453" s="1119"/>
      <c r="B453" s="1119"/>
      <c r="C453" s="1135" t="s">
        <v>1056</v>
      </c>
      <c r="D453" s="1136">
        <v>0</v>
      </c>
      <c r="E453" s="1136">
        <v>0</v>
      </c>
      <c r="F453" s="1136">
        <v>0</v>
      </c>
      <c r="G453" s="1136">
        <v>0</v>
      </c>
      <c r="H453" s="1119"/>
      <c r="I453" s="1119"/>
      <c r="J453" s="1119"/>
      <c r="K453" s="1119"/>
    </row>
    <row r="454" spans="1:11" ht="14.1" customHeight="1" x14ac:dyDescent="0.25">
      <c r="A454" s="1119"/>
      <c r="B454" s="1119"/>
      <c r="C454" s="1135" t="s">
        <v>1048</v>
      </c>
      <c r="D454" s="1136">
        <v>0</v>
      </c>
      <c r="E454" s="1136">
        <v>0</v>
      </c>
      <c r="F454" s="1136">
        <v>0</v>
      </c>
      <c r="G454" s="1136">
        <v>0</v>
      </c>
      <c r="H454" s="1119"/>
      <c r="I454" s="1119"/>
      <c r="J454" s="1119"/>
      <c r="K454" s="1119"/>
    </row>
    <row r="455" spans="1:11" ht="14.1" customHeight="1" x14ac:dyDescent="0.25">
      <c r="A455" s="1119"/>
      <c r="B455" s="1119"/>
      <c r="C455" s="1135" t="s">
        <v>1057</v>
      </c>
      <c r="D455" s="1136">
        <v>0</v>
      </c>
      <c r="E455" s="1136">
        <v>0</v>
      </c>
      <c r="F455" s="1136">
        <v>0</v>
      </c>
      <c r="G455" s="1136">
        <v>0</v>
      </c>
      <c r="H455" s="1119"/>
      <c r="I455" s="1119"/>
      <c r="J455" s="1119"/>
      <c r="K455" s="1119"/>
    </row>
    <row r="456" spans="1:11" ht="14.1" customHeight="1" x14ac:dyDescent="0.25">
      <c r="A456" s="1119"/>
      <c r="B456" s="1119"/>
      <c r="C456" s="1135" t="s">
        <v>1058</v>
      </c>
      <c r="D456" s="1136">
        <v>0</v>
      </c>
      <c r="E456" s="1136">
        <v>0</v>
      </c>
      <c r="F456" s="1136">
        <v>0</v>
      </c>
      <c r="G456" s="1136">
        <v>0</v>
      </c>
      <c r="H456" s="1119"/>
      <c r="I456" s="1119"/>
      <c r="J456" s="1119"/>
      <c r="K456" s="1119"/>
    </row>
    <row r="457" spans="1:11" ht="14.1" customHeight="1" x14ac:dyDescent="0.25">
      <c r="A457" s="1119"/>
      <c r="B457" s="1119"/>
      <c r="C457" s="1135" t="s">
        <v>1059</v>
      </c>
      <c r="D457" s="1136">
        <v>0</v>
      </c>
      <c r="E457" s="1136">
        <v>0</v>
      </c>
      <c r="F457" s="1136">
        <v>0</v>
      </c>
      <c r="G457" s="1136">
        <v>0</v>
      </c>
      <c r="H457" s="1119"/>
      <c r="I457" s="1119"/>
      <c r="J457" s="1119"/>
      <c r="K457" s="1119"/>
    </row>
    <row r="458" spans="1:11" ht="14.1" customHeight="1" x14ac:dyDescent="0.25">
      <c r="A458" s="1119"/>
      <c r="B458" s="1119"/>
      <c r="C458" s="1135" t="s">
        <v>1060</v>
      </c>
      <c r="D458" s="1136">
        <v>0</v>
      </c>
      <c r="E458" s="1136">
        <v>0</v>
      </c>
      <c r="F458" s="1136">
        <v>0</v>
      </c>
      <c r="G458" s="1136">
        <v>0</v>
      </c>
      <c r="H458" s="1119"/>
      <c r="I458" s="1119"/>
      <c r="J458" s="1119"/>
      <c r="K458" s="1119"/>
    </row>
    <row r="459" spans="1:11" ht="14.1" customHeight="1" x14ac:dyDescent="0.25">
      <c r="A459" s="1119"/>
      <c r="B459" s="1119"/>
      <c r="C459" s="1135" t="s">
        <v>1061</v>
      </c>
      <c r="D459" s="1136">
        <v>0</v>
      </c>
      <c r="E459" s="1136">
        <v>50000</v>
      </c>
      <c r="F459" s="1136">
        <v>0</v>
      </c>
      <c r="G459" s="1136">
        <v>0</v>
      </c>
      <c r="H459" s="1119"/>
      <c r="I459" s="1119"/>
      <c r="J459" s="1119"/>
      <c r="K459" s="1119"/>
    </row>
    <row r="460" spans="1:11" ht="14.1" customHeight="1" x14ac:dyDescent="0.25">
      <c r="A460" s="1119"/>
      <c r="B460" s="1119"/>
      <c r="C460" s="1135" t="s">
        <v>1048</v>
      </c>
      <c r="D460" s="1136">
        <v>0</v>
      </c>
      <c r="E460" s="1136">
        <v>50000</v>
      </c>
      <c r="F460" s="1136">
        <v>0</v>
      </c>
      <c r="G460" s="1136">
        <v>0</v>
      </c>
      <c r="H460" s="1119"/>
      <c r="I460" s="1119"/>
      <c r="J460" s="1119"/>
      <c r="K460" s="1119"/>
    </row>
    <row r="461" spans="1:11" ht="14.1" customHeight="1" x14ac:dyDescent="0.25">
      <c r="A461" s="1119"/>
      <c r="B461" s="1119"/>
      <c r="C461" s="1135" t="s">
        <v>1057</v>
      </c>
      <c r="D461" s="1136">
        <v>0</v>
      </c>
      <c r="E461" s="1136">
        <v>0</v>
      </c>
      <c r="F461" s="1136">
        <v>0</v>
      </c>
      <c r="G461" s="1136">
        <v>0</v>
      </c>
      <c r="H461" s="1119"/>
      <c r="I461" s="1119"/>
      <c r="J461" s="1119"/>
      <c r="K461" s="1119"/>
    </row>
    <row r="462" spans="1:11" ht="14.1" customHeight="1" x14ac:dyDescent="0.25">
      <c r="A462" s="1119"/>
      <c r="B462" s="1119"/>
      <c r="C462" s="1135" t="s">
        <v>1058</v>
      </c>
      <c r="D462" s="1136">
        <v>0</v>
      </c>
      <c r="E462" s="1136">
        <v>0</v>
      </c>
      <c r="F462" s="1136">
        <v>0</v>
      </c>
      <c r="G462" s="1136">
        <v>0</v>
      </c>
      <c r="H462" s="1119"/>
      <c r="I462" s="1119"/>
      <c r="J462" s="1119"/>
      <c r="K462" s="1119"/>
    </row>
    <row r="463" spans="1:11" ht="14.1" customHeight="1" x14ac:dyDescent="0.25">
      <c r="A463" s="1119"/>
      <c r="B463" s="1119"/>
      <c r="C463" s="1135" t="s">
        <v>1059</v>
      </c>
      <c r="D463" s="1136">
        <v>0</v>
      </c>
      <c r="E463" s="1136">
        <v>0</v>
      </c>
      <c r="F463" s="1136">
        <v>0</v>
      </c>
      <c r="G463" s="1136">
        <v>0</v>
      </c>
      <c r="H463" s="1119"/>
      <c r="I463" s="1119"/>
      <c r="J463" s="1119"/>
      <c r="K463" s="1119"/>
    </row>
    <row r="464" spans="1:11" ht="14.1" customHeight="1" x14ac:dyDescent="0.25">
      <c r="A464" s="1119"/>
      <c r="B464" s="1119"/>
      <c r="C464" s="1135" t="s">
        <v>1060</v>
      </c>
      <c r="D464" s="1136">
        <v>0</v>
      </c>
      <c r="E464" s="1136">
        <v>0</v>
      </c>
      <c r="F464" s="1136">
        <v>0</v>
      </c>
      <c r="G464" s="1136">
        <v>0</v>
      </c>
      <c r="H464" s="1119"/>
      <c r="I464" s="1119"/>
      <c r="J464" s="1119"/>
      <c r="K464" s="1119"/>
    </row>
    <row r="465" spans="1:11" ht="14.1" customHeight="1" x14ac:dyDescent="0.25">
      <c r="A465" s="1119"/>
      <c r="B465" s="1119"/>
      <c r="C465" s="1135" t="s">
        <v>1062</v>
      </c>
      <c r="D465" s="1136">
        <v>0</v>
      </c>
      <c r="E465" s="1136">
        <v>0</v>
      </c>
      <c r="F465" s="1136">
        <v>0</v>
      </c>
      <c r="G465" s="1136">
        <v>0</v>
      </c>
      <c r="H465" s="1119"/>
      <c r="I465" s="1119"/>
      <c r="J465" s="1119"/>
      <c r="K465" s="1119"/>
    </row>
    <row r="466" spans="1:11" ht="14.1" customHeight="1" x14ac:dyDescent="0.25">
      <c r="A466" s="1119"/>
      <c r="B466" s="1119"/>
      <c r="C466" s="1135" t="s">
        <v>1048</v>
      </c>
      <c r="D466" s="1136">
        <v>0</v>
      </c>
      <c r="E466" s="1136">
        <v>0</v>
      </c>
      <c r="F466" s="1136">
        <v>0</v>
      </c>
      <c r="G466" s="1136">
        <v>0</v>
      </c>
      <c r="H466" s="1119"/>
      <c r="I466" s="1119"/>
      <c r="J466" s="1119"/>
      <c r="K466" s="1119"/>
    </row>
    <row r="467" spans="1:11" ht="14.1" customHeight="1" x14ac:dyDescent="0.25">
      <c r="A467" s="1119"/>
      <c r="B467" s="1119"/>
      <c r="C467" s="1135" t="s">
        <v>1057</v>
      </c>
      <c r="D467" s="1136">
        <v>0</v>
      </c>
      <c r="E467" s="1136">
        <v>0</v>
      </c>
      <c r="F467" s="1136">
        <v>0</v>
      </c>
      <c r="G467" s="1136">
        <v>0</v>
      </c>
      <c r="H467" s="1119"/>
      <c r="I467" s="1119"/>
      <c r="J467" s="1119"/>
      <c r="K467" s="1119"/>
    </row>
    <row r="468" spans="1:11" ht="14.1" customHeight="1" x14ac:dyDescent="0.25">
      <c r="A468" s="1119"/>
      <c r="B468" s="1119"/>
      <c r="C468" s="1135" t="s">
        <v>1058</v>
      </c>
      <c r="D468" s="1136">
        <v>0</v>
      </c>
      <c r="E468" s="1136">
        <v>0</v>
      </c>
      <c r="F468" s="1136">
        <v>0</v>
      </c>
      <c r="G468" s="1136">
        <v>0</v>
      </c>
      <c r="H468" s="1119"/>
      <c r="I468" s="1119"/>
      <c r="J468" s="1119"/>
      <c r="K468" s="1119"/>
    </row>
    <row r="469" spans="1:11" ht="14.1" customHeight="1" x14ac:dyDescent="0.25">
      <c r="A469" s="1119"/>
      <c r="B469" s="1119"/>
      <c r="C469" s="1135" t="s">
        <v>1059</v>
      </c>
      <c r="D469" s="1136">
        <v>0</v>
      </c>
      <c r="E469" s="1136">
        <v>0</v>
      </c>
      <c r="F469" s="1136">
        <v>0</v>
      </c>
      <c r="G469" s="1136">
        <v>0</v>
      </c>
      <c r="H469" s="1119"/>
      <c r="I469" s="1119"/>
      <c r="J469" s="1119"/>
      <c r="K469" s="1119"/>
    </row>
    <row r="470" spans="1:11" ht="14.1" customHeight="1" x14ac:dyDescent="0.25">
      <c r="A470" s="1119"/>
      <c r="B470" s="1119"/>
      <c r="C470" s="1135" t="s">
        <v>1060</v>
      </c>
      <c r="D470" s="1136">
        <v>0</v>
      </c>
      <c r="E470" s="1136">
        <v>0</v>
      </c>
      <c r="F470" s="1136">
        <v>0</v>
      </c>
      <c r="G470" s="1136">
        <v>0</v>
      </c>
      <c r="H470" s="1119"/>
      <c r="I470" s="1119"/>
      <c r="J470" s="1119"/>
      <c r="K470" s="1119"/>
    </row>
    <row r="471" spans="1:11" ht="14.1" customHeight="1" x14ac:dyDescent="0.25">
      <c r="A471" s="1119"/>
      <c r="B471" s="1119"/>
      <c r="C471" s="1135" t="s">
        <v>1063</v>
      </c>
      <c r="D471" s="1136">
        <v>0</v>
      </c>
      <c r="E471" s="1136">
        <v>0</v>
      </c>
      <c r="F471" s="1136">
        <v>0</v>
      </c>
      <c r="G471" s="1136">
        <v>0</v>
      </c>
      <c r="H471" s="1119"/>
      <c r="I471" s="1119"/>
      <c r="J471" s="1119"/>
      <c r="K471" s="1119"/>
    </row>
    <row r="472" spans="1:11" ht="14.1" customHeight="1" x14ac:dyDescent="0.25">
      <c r="A472" s="1119"/>
      <c r="B472" s="1119"/>
      <c r="C472" s="1135" t="s">
        <v>1064</v>
      </c>
      <c r="D472" s="1136">
        <v>0</v>
      </c>
      <c r="E472" s="1136">
        <v>0</v>
      </c>
      <c r="F472" s="1136">
        <v>0</v>
      </c>
      <c r="G472" s="1136">
        <v>0</v>
      </c>
      <c r="H472" s="1119"/>
      <c r="I472" s="1119"/>
      <c r="J472" s="1119"/>
      <c r="K472" s="1119"/>
    </row>
    <row r="473" spans="1:11" ht="14.1" customHeight="1" x14ac:dyDescent="0.25">
      <c r="A473" s="1119"/>
      <c r="B473" s="1119"/>
      <c r="C473" s="1137" t="s">
        <v>572</v>
      </c>
      <c r="D473" s="1136">
        <v>0</v>
      </c>
      <c r="E473" s="1136">
        <v>50000</v>
      </c>
      <c r="F473" s="1136">
        <v>0</v>
      </c>
      <c r="G473" s="1136">
        <v>0</v>
      </c>
      <c r="H473" s="1119"/>
      <c r="I473" s="1119"/>
      <c r="J473" s="1119"/>
      <c r="K473" s="1119"/>
    </row>
    <row r="474" spans="1:11" ht="14.1" customHeight="1" x14ac:dyDescent="0.25">
      <c r="A474" s="1119"/>
      <c r="B474" s="1119"/>
      <c r="C474" s="1129" t="s">
        <v>1022</v>
      </c>
      <c r="D474" s="1252" t="s">
        <v>2963</v>
      </c>
      <c r="E474" s="1253"/>
      <c r="F474" s="1253"/>
      <c r="G474" s="1253"/>
      <c r="H474" s="1119"/>
      <c r="I474" s="1119"/>
      <c r="J474" s="1119"/>
      <c r="K474" s="1119"/>
    </row>
    <row r="475" spans="1:11" ht="14.1" customHeight="1" x14ac:dyDescent="0.25">
      <c r="A475" s="1119"/>
      <c r="B475" s="1119"/>
      <c r="C475" s="1130" t="s">
        <v>1024</v>
      </c>
      <c r="D475" s="1254" t="s">
        <v>1038</v>
      </c>
      <c r="E475" s="1255"/>
      <c r="F475" s="1255"/>
      <c r="G475" s="1255"/>
      <c r="H475" s="1119"/>
      <c r="I475" s="1119"/>
      <c r="J475" s="1119"/>
      <c r="K475" s="1119"/>
    </row>
    <row r="476" spans="1:11" ht="14.1" customHeight="1" x14ac:dyDescent="0.25">
      <c r="A476" s="1119"/>
      <c r="B476" s="1119"/>
      <c r="C476" s="1130" t="s">
        <v>31</v>
      </c>
      <c r="D476" s="1254" t="s">
        <v>318</v>
      </c>
      <c r="E476" s="1255"/>
      <c r="F476" s="1255"/>
      <c r="G476" s="1255"/>
      <c r="H476" s="1119"/>
      <c r="I476" s="1119"/>
      <c r="J476" s="1119"/>
      <c r="K476" s="1119"/>
    </row>
    <row r="477" spans="1:11" ht="15" customHeight="1" x14ac:dyDescent="0.25">
      <c r="A477" s="1119"/>
      <c r="B477" s="1119"/>
      <c r="C477" s="1131"/>
      <c r="D477" s="1132">
        <v>2024</v>
      </c>
      <c r="E477" s="1132">
        <v>2025</v>
      </c>
      <c r="F477" s="1132">
        <v>2026</v>
      </c>
      <c r="G477" s="1132">
        <v>2027</v>
      </c>
      <c r="H477" s="1119"/>
      <c r="I477" s="1119"/>
      <c r="J477" s="1119"/>
      <c r="K477" s="1119"/>
    </row>
    <row r="478" spans="1:11" ht="15" customHeight="1" x14ac:dyDescent="0.25">
      <c r="A478" s="1119"/>
      <c r="B478" s="1119"/>
      <c r="C478" s="1133"/>
      <c r="D478" s="1134" t="s">
        <v>13</v>
      </c>
      <c r="E478" s="1134" t="s">
        <v>14</v>
      </c>
      <c r="F478" s="1134" t="s">
        <v>14</v>
      </c>
      <c r="G478" s="1134" t="s">
        <v>14</v>
      </c>
      <c r="H478" s="1119"/>
      <c r="I478" s="1119"/>
      <c r="J478" s="1119"/>
      <c r="K478" s="1119"/>
    </row>
    <row r="479" spans="1:11" ht="14.1" customHeight="1" x14ac:dyDescent="0.25">
      <c r="A479" s="1119"/>
      <c r="B479" s="1119"/>
      <c r="C479" s="1123" t="s">
        <v>33</v>
      </c>
      <c r="D479" s="1127" t="s">
        <v>1038</v>
      </c>
      <c r="E479" s="1127" t="s">
        <v>1092</v>
      </c>
      <c r="F479" s="1127" t="s">
        <v>1039</v>
      </c>
      <c r="G479" s="1127" t="s">
        <v>1039</v>
      </c>
      <c r="H479" s="1119"/>
      <c r="I479" s="1119"/>
      <c r="J479" s="1119"/>
      <c r="K479" s="1119"/>
    </row>
    <row r="480" spans="1:11" ht="14.1" customHeight="1" x14ac:dyDescent="0.25">
      <c r="A480" s="1119"/>
      <c r="B480" s="1119"/>
      <c r="C480" s="1123" t="s">
        <v>1029</v>
      </c>
      <c r="D480" s="1127" t="s">
        <v>1039</v>
      </c>
      <c r="E480" s="1127" t="s">
        <v>2964</v>
      </c>
      <c r="F480" s="1127" t="s">
        <v>1039</v>
      </c>
      <c r="G480" s="1127" t="s">
        <v>1039</v>
      </c>
      <c r="H480" s="1119"/>
      <c r="I480" s="1119"/>
      <c r="J480" s="1119"/>
      <c r="K480" s="1119"/>
    </row>
    <row r="481" spans="1:11" ht="14.1" customHeight="1" x14ac:dyDescent="0.25">
      <c r="A481" s="1119"/>
      <c r="B481" s="1119"/>
      <c r="C481" s="1123" t="s">
        <v>1032</v>
      </c>
      <c r="D481" s="1127" t="s">
        <v>1039</v>
      </c>
      <c r="E481" s="1127" t="s">
        <v>2964</v>
      </c>
      <c r="F481" s="1127" t="s">
        <v>1039</v>
      </c>
      <c r="G481" s="1127" t="s">
        <v>1039</v>
      </c>
      <c r="H481" s="1119"/>
      <c r="I481" s="1119"/>
      <c r="J481" s="1119"/>
      <c r="K481" s="1119"/>
    </row>
    <row r="482" spans="1:11" ht="14.1" customHeight="1" x14ac:dyDescent="0.25">
      <c r="A482" s="1119"/>
      <c r="B482" s="1119"/>
      <c r="C482" s="1123" t="s">
        <v>1037</v>
      </c>
      <c r="D482" s="1127" t="s">
        <v>1038</v>
      </c>
      <c r="E482" s="1127" t="s">
        <v>1038</v>
      </c>
      <c r="F482" s="1127" t="s">
        <v>1083</v>
      </c>
      <c r="G482" s="1127" t="s">
        <v>1038</v>
      </c>
      <c r="H482" s="1119"/>
      <c r="I482" s="1119"/>
      <c r="J482" s="1119"/>
      <c r="K482" s="1119"/>
    </row>
    <row r="483" spans="1:11" ht="14.1" customHeight="1" x14ac:dyDescent="0.25">
      <c r="A483" s="1119"/>
      <c r="B483" s="1119"/>
      <c r="C483" s="1123" t="s">
        <v>1042</v>
      </c>
      <c r="D483" s="1127" t="s">
        <v>1038</v>
      </c>
      <c r="E483" s="1127" t="s">
        <v>1038</v>
      </c>
      <c r="F483" s="1127" t="s">
        <v>1083</v>
      </c>
      <c r="G483" s="1127" t="s">
        <v>1038</v>
      </c>
      <c r="H483" s="1119"/>
      <c r="I483" s="1119"/>
      <c r="J483" s="1119"/>
      <c r="K483" s="1119"/>
    </row>
    <row r="484" spans="1:11" ht="14.1" customHeight="1" x14ac:dyDescent="0.25">
      <c r="A484" s="1119"/>
      <c r="B484" s="1119"/>
      <c r="C484" s="1123" t="s">
        <v>39</v>
      </c>
      <c r="D484" s="1127" t="s">
        <v>1038</v>
      </c>
      <c r="E484" s="1127" t="s">
        <v>1038</v>
      </c>
      <c r="F484" s="1127" t="s">
        <v>1083</v>
      </c>
      <c r="G484" s="1127" t="s">
        <v>1038</v>
      </c>
      <c r="H484" s="1119"/>
      <c r="I484" s="1119"/>
      <c r="J484" s="1119"/>
      <c r="K484" s="1119"/>
    </row>
    <row r="485" spans="1:11" ht="14.1" customHeight="1" x14ac:dyDescent="0.25">
      <c r="A485" s="1119"/>
      <c r="B485" s="1119"/>
      <c r="C485" s="1250" t="s">
        <v>1046</v>
      </c>
      <c r="D485" s="1251"/>
      <c r="E485" s="1251"/>
      <c r="F485" s="1251"/>
      <c r="G485" s="1251"/>
      <c r="H485" s="1119"/>
      <c r="I485" s="1119"/>
      <c r="J485" s="1119"/>
      <c r="K485" s="1119"/>
    </row>
    <row r="486" spans="1:11" ht="14.1" customHeight="1" x14ac:dyDescent="0.25">
      <c r="A486" s="1119"/>
      <c r="B486" s="1119"/>
      <c r="C486" s="1131"/>
      <c r="D486" s="1132">
        <v>2024</v>
      </c>
      <c r="E486" s="1132">
        <v>2025</v>
      </c>
      <c r="F486" s="1132">
        <v>2026</v>
      </c>
      <c r="G486" s="1132">
        <v>2027</v>
      </c>
      <c r="H486" s="1119"/>
      <c r="I486" s="1119"/>
      <c r="J486" s="1119"/>
      <c r="K486" s="1119"/>
    </row>
    <row r="487" spans="1:11" ht="14.1" customHeight="1" x14ac:dyDescent="0.25">
      <c r="A487" s="1119"/>
      <c r="B487" s="1119"/>
      <c r="C487" s="1133"/>
      <c r="D487" s="1134" t="s">
        <v>13</v>
      </c>
      <c r="E487" s="1134" t="s">
        <v>14</v>
      </c>
      <c r="F487" s="1134" t="s">
        <v>14</v>
      </c>
      <c r="G487" s="1134" t="s">
        <v>14</v>
      </c>
      <c r="H487" s="1119"/>
      <c r="I487" s="1119"/>
      <c r="J487" s="1119"/>
      <c r="K487" s="1119"/>
    </row>
    <row r="488" spans="1:11" ht="14.1" customHeight="1" x14ac:dyDescent="0.25">
      <c r="A488" s="1119"/>
      <c r="B488" s="1119"/>
      <c r="C488" s="1135" t="s">
        <v>1047</v>
      </c>
      <c r="D488" s="1136">
        <v>0</v>
      </c>
      <c r="E488" s="1136">
        <v>0</v>
      </c>
      <c r="F488" s="1136">
        <v>0</v>
      </c>
      <c r="G488" s="1136">
        <v>0</v>
      </c>
      <c r="H488" s="1119"/>
      <c r="I488" s="1119"/>
      <c r="J488" s="1119"/>
      <c r="K488" s="1119"/>
    </row>
    <row r="489" spans="1:11" ht="14.1" customHeight="1" x14ac:dyDescent="0.25">
      <c r="A489" s="1119"/>
      <c r="B489" s="1119"/>
      <c r="C489" s="1135" t="s">
        <v>1048</v>
      </c>
      <c r="D489" s="1136">
        <v>0</v>
      </c>
      <c r="E489" s="1136">
        <v>0</v>
      </c>
      <c r="F489" s="1136">
        <v>0</v>
      </c>
      <c r="G489" s="1136">
        <v>0</v>
      </c>
      <c r="H489" s="1119"/>
      <c r="I489" s="1119"/>
      <c r="J489" s="1119"/>
      <c r="K489" s="1119"/>
    </row>
    <row r="490" spans="1:11" ht="14.1" customHeight="1" x14ac:dyDescent="0.25">
      <c r="A490" s="1119"/>
      <c r="B490" s="1119"/>
      <c r="C490" s="1135" t="s">
        <v>1049</v>
      </c>
      <c r="D490" s="1136">
        <v>0</v>
      </c>
      <c r="E490" s="1136">
        <v>0</v>
      </c>
      <c r="F490" s="1136">
        <v>0</v>
      </c>
      <c r="G490" s="1136">
        <v>0</v>
      </c>
      <c r="H490" s="1119"/>
      <c r="I490" s="1119"/>
      <c r="J490" s="1119"/>
      <c r="K490" s="1119"/>
    </row>
    <row r="491" spans="1:11" ht="14.1" customHeight="1" x14ac:dyDescent="0.25">
      <c r="A491" s="1119"/>
      <c r="B491" s="1119"/>
      <c r="C491" s="1135" t="s">
        <v>1050</v>
      </c>
      <c r="D491" s="1136">
        <v>0</v>
      </c>
      <c r="E491" s="1136">
        <v>0</v>
      </c>
      <c r="F491" s="1136">
        <v>0</v>
      </c>
      <c r="G491" s="1136">
        <v>0</v>
      </c>
      <c r="H491" s="1119"/>
      <c r="I491" s="1119"/>
      <c r="J491" s="1119"/>
      <c r="K491" s="1119"/>
    </row>
    <row r="492" spans="1:11" ht="14.1" customHeight="1" x14ac:dyDescent="0.25">
      <c r="A492" s="1119"/>
      <c r="B492" s="1119"/>
      <c r="C492" s="1135" t="s">
        <v>1048</v>
      </c>
      <c r="D492" s="1136">
        <v>0</v>
      </c>
      <c r="E492" s="1136">
        <v>0</v>
      </c>
      <c r="F492" s="1136">
        <v>0</v>
      </c>
      <c r="G492" s="1136">
        <v>0</v>
      </c>
      <c r="H492" s="1119"/>
      <c r="I492" s="1119"/>
      <c r="J492" s="1119"/>
      <c r="K492" s="1119"/>
    </row>
    <row r="493" spans="1:11" ht="14.1" customHeight="1" x14ac:dyDescent="0.25">
      <c r="A493" s="1119"/>
      <c r="B493" s="1119"/>
      <c r="C493" s="1135" t="s">
        <v>1049</v>
      </c>
      <c r="D493" s="1136">
        <v>0</v>
      </c>
      <c r="E493" s="1136">
        <v>0</v>
      </c>
      <c r="F493" s="1136">
        <v>0</v>
      </c>
      <c r="G493" s="1136">
        <v>0</v>
      </c>
      <c r="H493" s="1119"/>
      <c r="I493" s="1119"/>
      <c r="J493" s="1119"/>
      <c r="K493" s="1119"/>
    </row>
    <row r="494" spans="1:11" ht="14.1" customHeight="1" x14ac:dyDescent="0.25">
      <c r="A494" s="1119"/>
      <c r="B494" s="1119"/>
      <c r="C494" s="1135" t="s">
        <v>1051</v>
      </c>
      <c r="D494" s="1136">
        <v>0</v>
      </c>
      <c r="E494" s="1136">
        <v>0</v>
      </c>
      <c r="F494" s="1136">
        <v>0</v>
      </c>
      <c r="G494" s="1136">
        <v>0</v>
      </c>
      <c r="H494" s="1119"/>
      <c r="I494" s="1119"/>
      <c r="J494" s="1119"/>
      <c r="K494" s="1119"/>
    </row>
    <row r="495" spans="1:11" ht="14.1" customHeight="1" x14ac:dyDescent="0.25">
      <c r="A495" s="1119"/>
      <c r="B495" s="1119"/>
      <c r="C495" s="1135" t="s">
        <v>1048</v>
      </c>
      <c r="D495" s="1136">
        <v>0</v>
      </c>
      <c r="E495" s="1136">
        <v>0</v>
      </c>
      <c r="F495" s="1136">
        <v>0</v>
      </c>
      <c r="G495" s="1136">
        <v>0</v>
      </c>
      <c r="H495" s="1119"/>
      <c r="I495" s="1119"/>
      <c r="J495" s="1119"/>
      <c r="K495" s="1119"/>
    </row>
    <row r="496" spans="1:11" ht="14.1" customHeight="1" x14ac:dyDescent="0.25">
      <c r="A496" s="1119"/>
      <c r="B496" s="1119"/>
      <c r="C496" s="1135" t="s">
        <v>1049</v>
      </c>
      <c r="D496" s="1136">
        <v>0</v>
      </c>
      <c r="E496" s="1136">
        <v>0</v>
      </c>
      <c r="F496" s="1136">
        <v>0</v>
      </c>
      <c r="G496" s="1136">
        <v>0</v>
      </c>
      <c r="H496" s="1119"/>
      <c r="I496" s="1119"/>
      <c r="J496" s="1119"/>
      <c r="K496" s="1119"/>
    </row>
    <row r="497" spans="1:11" ht="14.1" customHeight="1" x14ac:dyDescent="0.25">
      <c r="A497" s="1119"/>
      <c r="B497" s="1119"/>
      <c r="C497" s="1135" t="s">
        <v>1052</v>
      </c>
      <c r="D497" s="1136">
        <v>0</v>
      </c>
      <c r="E497" s="1136">
        <v>0</v>
      </c>
      <c r="F497" s="1136">
        <v>0</v>
      </c>
      <c r="G497" s="1136">
        <v>0</v>
      </c>
      <c r="H497" s="1119"/>
      <c r="I497" s="1119"/>
      <c r="J497" s="1119"/>
      <c r="K497" s="1119"/>
    </row>
    <row r="498" spans="1:11" ht="14.1" customHeight="1" x14ac:dyDescent="0.25">
      <c r="A498" s="1119"/>
      <c r="B498" s="1119"/>
      <c r="C498" s="1135" t="s">
        <v>1048</v>
      </c>
      <c r="D498" s="1136">
        <v>0</v>
      </c>
      <c r="E498" s="1136">
        <v>0</v>
      </c>
      <c r="F498" s="1136">
        <v>0</v>
      </c>
      <c r="G498" s="1136">
        <v>0</v>
      </c>
      <c r="H498" s="1119"/>
      <c r="I498" s="1119"/>
      <c r="J498" s="1119"/>
      <c r="K498" s="1119"/>
    </row>
    <row r="499" spans="1:11" ht="14.1" customHeight="1" x14ac:dyDescent="0.25">
      <c r="A499" s="1119"/>
      <c r="B499" s="1119"/>
      <c r="C499" s="1135" t="s">
        <v>1049</v>
      </c>
      <c r="D499" s="1136">
        <v>0</v>
      </c>
      <c r="E499" s="1136">
        <v>0</v>
      </c>
      <c r="F499" s="1136">
        <v>0</v>
      </c>
      <c r="G499" s="1136">
        <v>0</v>
      </c>
      <c r="H499" s="1119"/>
      <c r="I499" s="1119"/>
      <c r="J499" s="1119"/>
      <c r="K499" s="1119"/>
    </row>
    <row r="500" spans="1:11" ht="14.1" customHeight="1" x14ac:dyDescent="0.25">
      <c r="A500" s="1119"/>
      <c r="B500" s="1119"/>
      <c r="C500" s="1135" t="s">
        <v>1053</v>
      </c>
      <c r="D500" s="1136">
        <v>0</v>
      </c>
      <c r="E500" s="1136">
        <v>0</v>
      </c>
      <c r="F500" s="1136">
        <v>0</v>
      </c>
      <c r="G500" s="1136">
        <v>0</v>
      </c>
      <c r="H500" s="1119"/>
      <c r="I500" s="1119"/>
      <c r="J500" s="1119"/>
      <c r="K500" s="1119"/>
    </row>
    <row r="501" spans="1:11" ht="14.1" customHeight="1" x14ac:dyDescent="0.25">
      <c r="A501" s="1119"/>
      <c r="B501" s="1119"/>
      <c r="C501" s="1135" t="s">
        <v>1048</v>
      </c>
      <c r="D501" s="1136">
        <v>0</v>
      </c>
      <c r="E501" s="1136">
        <v>0</v>
      </c>
      <c r="F501" s="1136">
        <v>0</v>
      </c>
      <c r="G501" s="1136">
        <v>0</v>
      </c>
      <c r="H501" s="1119"/>
      <c r="I501" s="1119"/>
      <c r="J501" s="1119"/>
      <c r="K501" s="1119"/>
    </row>
    <row r="502" spans="1:11" ht="14.1" customHeight="1" x14ac:dyDescent="0.25">
      <c r="A502" s="1119"/>
      <c r="B502" s="1119"/>
      <c r="C502" s="1135" t="s">
        <v>1049</v>
      </c>
      <c r="D502" s="1136">
        <v>0</v>
      </c>
      <c r="E502" s="1136">
        <v>0</v>
      </c>
      <c r="F502" s="1136">
        <v>0</v>
      </c>
      <c r="G502" s="1136">
        <v>0</v>
      </c>
      <c r="H502" s="1119"/>
      <c r="I502" s="1119"/>
      <c r="J502" s="1119"/>
      <c r="K502" s="1119"/>
    </row>
    <row r="503" spans="1:11" ht="14.1" customHeight="1" x14ac:dyDescent="0.25">
      <c r="A503" s="1119"/>
      <c r="B503" s="1119"/>
      <c r="C503" s="1135" t="s">
        <v>1054</v>
      </c>
      <c r="D503" s="1136">
        <v>0</v>
      </c>
      <c r="E503" s="1136">
        <v>0</v>
      </c>
      <c r="F503" s="1136">
        <v>0</v>
      </c>
      <c r="G503" s="1136">
        <v>0</v>
      </c>
      <c r="H503" s="1119"/>
      <c r="I503" s="1119"/>
      <c r="J503" s="1119"/>
      <c r="K503" s="1119"/>
    </row>
    <row r="504" spans="1:11" ht="14.1" customHeight="1" x14ac:dyDescent="0.25">
      <c r="A504" s="1119"/>
      <c r="B504" s="1119"/>
      <c r="C504" s="1135" t="s">
        <v>1048</v>
      </c>
      <c r="D504" s="1136">
        <v>0</v>
      </c>
      <c r="E504" s="1136">
        <v>0</v>
      </c>
      <c r="F504" s="1136">
        <v>0</v>
      </c>
      <c r="G504" s="1136">
        <v>0</v>
      </c>
      <c r="H504" s="1119"/>
      <c r="I504" s="1119"/>
      <c r="J504" s="1119"/>
      <c r="K504" s="1119"/>
    </row>
    <row r="505" spans="1:11" ht="14.1" customHeight="1" x14ac:dyDescent="0.25">
      <c r="A505" s="1119"/>
      <c r="B505" s="1119"/>
      <c r="C505" s="1135" t="s">
        <v>1049</v>
      </c>
      <c r="D505" s="1136">
        <v>0</v>
      </c>
      <c r="E505" s="1136">
        <v>0</v>
      </c>
      <c r="F505" s="1136">
        <v>0</v>
      </c>
      <c r="G505" s="1136">
        <v>0</v>
      </c>
      <c r="H505" s="1119"/>
      <c r="I505" s="1119"/>
      <c r="J505" s="1119"/>
      <c r="K505" s="1119"/>
    </row>
    <row r="506" spans="1:11" ht="14.1" customHeight="1" x14ac:dyDescent="0.25">
      <c r="A506" s="1119"/>
      <c r="B506" s="1119"/>
      <c r="C506" s="1135" t="s">
        <v>1055</v>
      </c>
      <c r="D506" s="1136">
        <v>0</v>
      </c>
      <c r="E506" s="1136">
        <v>0</v>
      </c>
      <c r="F506" s="1136">
        <v>0</v>
      </c>
      <c r="G506" s="1136">
        <v>0</v>
      </c>
      <c r="H506" s="1119"/>
      <c r="I506" s="1119"/>
      <c r="J506" s="1119"/>
      <c r="K506" s="1119"/>
    </row>
    <row r="507" spans="1:11" ht="14.1" customHeight="1" x14ac:dyDescent="0.25">
      <c r="A507" s="1119"/>
      <c r="B507" s="1119"/>
      <c r="C507" s="1135" t="s">
        <v>1048</v>
      </c>
      <c r="D507" s="1136">
        <v>0</v>
      </c>
      <c r="E507" s="1136">
        <v>0</v>
      </c>
      <c r="F507" s="1136">
        <v>0</v>
      </c>
      <c r="G507" s="1136">
        <v>0</v>
      </c>
      <c r="H507" s="1119"/>
      <c r="I507" s="1119"/>
      <c r="J507" s="1119"/>
      <c r="K507" s="1119"/>
    </row>
    <row r="508" spans="1:11" ht="14.1" customHeight="1" x14ac:dyDescent="0.25">
      <c r="A508" s="1119"/>
      <c r="B508" s="1119"/>
      <c r="C508" s="1135" t="s">
        <v>1049</v>
      </c>
      <c r="D508" s="1136">
        <v>0</v>
      </c>
      <c r="E508" s="1136">
        <v>0</v>
      </c>
      <c r="F508" s="1136">
        <v>0</v>
      </c>
      <c r="G508" s="1136">
        <v>0</v>
      </c>
      <c r="H508" s="1119"/>
      <c r="I508" s="1119"/>
      <c r="J508" s="1119"/>
      <c r="K508" s="1119"/>
    </row>
    <row r="509" spans="1:11" ht="14.1" customHeight="1" x14ac:dyDescent="0.25">
      <c r="A509" s="1119"/>
      <c r="B509" s="1119"/>
      <c r="C509" s="1135" t="s">
        <v>1056</v>
      </c>
      <c r="D509" s="1136">
        <v>0</v>
      </c>
      <c r="E509" s="1136">
        <v>0</v>
      </c>
      <c r="F509" s="1136">
        <v>0</v>
      </c>
      <c r="G509" s="1136">
        <v>0</v>
      </c>
      <c r="H509" s="1119"/>
      <c r="I509" s="1119"/>
      <c r="J509" s="1119"/>
      <c r="K509" s="1119"/>
    </row>
    <row r="510" spans="1:11" ht="14.1" customHeight="1" x14ac:dyDescent="0.25">
      <c r="A510" s="1119"/>
      <c r="B510" s="1119"/>
      <c r="C510" s="1135" t="s">
        <v>1048</v>
      </c>
      <c r="D510" s="1136">
        <v>0</v>
      </c>
      <c r="E510" s="1136">
        <v>0</v>
      </c>
      <c r="F510" s="1136">
        <v>0</v>
      </c>
      <c r="G510" s="1136">
        <v>0</v>
      </c>
      <c r="H510" s="1119"/>
      <c r="I510" s="1119"/>
      <c r="J510" s="1119"/>
      <c r="K510" s="1119"/>
    </row>
    <row r="511" spans="1:11" ht="14.1" customHeight="1" x14ac:dyDescent="0.25">
      <c r="A511" s="1119"/>
      <c r="B511" s="1119"/>
      <c r="C511" s="1135" t="s">
        <v>1057</v>
      </c>
      <c r="D511" s="1136">
        <v>0</v>
      </c>
      <c r="E511" s="1136">
        <v>0</v>
      </c>
      <c r="F511" s="1136">
        <v>0</v>
      </c>
      <c r="G511" s="1136">
        <v>0</v>
      </c>
      <c r="H511" s="1119"/>
      <c r="I511" s="1119"/>
      <c r="J511" s="1119"/>
      <c r="K511" s="1119"/>
    </row>
    <row r="512" spans="1:11" ht="14.1" customHeight="1" x14ac:dyDescent="0.25">
      <c r="A512" s="1119"/>
      <c r="B512" s="1119"/>
      <c r="C512" s="1135" t="s">
        <v>1058</v>
      </c>
      <c r="D512" s="1136">
        <v>0</v>
      </c>
      <c r="E512" s="1136">
        <v>0</v>
      </c>
      <c r="F512" s="1136">
        <v>0</v>
      </c>
      <c r="G512" s="1136">
        <v>0</v>
      </c>
      <c r="H512" s="1119"/>
      <c r="I512" s="1119"/>
      <c r="J512" s="1119"/>
      <c r="K512" s="1119"/>
    </row>
    <row r="513" spans="1:11" ht="14.1" customHeight="1" x14ac:dyDescent="0.25">
      <c r="A513" s="1119"/>
      <c r="B513" s="1119"/>
      <c r="C513" s="1135" t="s">
        <v>1059</v>
      </c>
      <c r="D513" s="1136">
        <v>0</v>
      </c>
      <c r="E513" s="1136">
        <v>0</v>
      </c>
      <c r="F513" s="1136">
        <v>0</v>
      </c>
      <c r="G513" s="1136">
        <v>0</v>
      </c>
      <c r="H513" s="1119"/>
      <c r="I513" s="1119"/>
      <c r="J513" s="1119"/>
      <c r="K513" s="1119"/>
    </row>
    <row r="514" spans="1:11" ht="14.1" customHeight="1" x14ac:dyDescent="0.25">
      <c r="A514" s="1119"/>
      <c r="B514" s="1119"/>
      <c r="C514" s="1135" t="s">
        <v>1060</v>
      </c>
      <c r="D514" s="1136">
        <v>0</v>
      </c>
      <c r="E514" s="1136">
        <v>0</v>
      </c>
      <c r="F514" s="1136">
        <v>0</v>
      </c>
      <c r="G514" s="1136">
        <v>0</v>
      </c>
      <c r="H514" s="1119"/>
      <c r="I514" s="1119"/>
      <c r="J514" s="1119"/>
      <c r="K514" s="1119"/>
    </row>
    <row r="515" spans="1:11" ht="14.1" customHeight="1" x14ac:dyDescent="0.25">
      <c r="A515" s="1119"/>
      <c r="B515" s="1119"/>
      <c r="C515" s="1135" t="s">
        <v>1061</v>
      </c>
      <c r="D515" s="1136">
        <v>0</v>
      </c>
      <c r="E515" s="1136">
        <v>650700</v>
      </c>
      <c r="F515" s="1136">
        <v>0</v>
      </c>
      <c r="G515" s="1136">
        <v>0</v>
      </c>
      <c r="H515" s="1119"/>
      <c r="I515" s="1119"/>
      <c r="J515" s="1119"/>
      <c r="K515" s="1119"/>
    </row>
    <row r="516" spans="1:11" ht="14.1" customHeight="1" x14ac:dyDescent="0.25">
      <c r="A516" s="1119"/>
      <c r="B516" s="1119"/>
      <c r="C516" s="1135" t="s">
        <v>1048</v>
      </c>
      <c r="D516" s="1136">
        <v>0</v>
      </c>
      <c r="E516" s="1136">
        <v>650700</v>
      </c>
      <c r="F516" s="1136">
        <v>0</v>
      </c>
      <c r="G516" s="1136">
        <v>0</v>
      </c>
      <c r="H516" s="1119"/>
      <c r="I516" s="1119"/>
      <c r="J516" s="1119"/>
      <c r="K516" s="1119"/>
    </row>
    <row r="517" spans="1:11" ht="14.1" customHeight="1" x14ac:dyDescent="0.25">
      <c r="A517" s="1119"/>
      <c r="B517" s="1119"/>
      <c r="C517" s="1135" t="s">
        <v>1057</v>
      </c>
      <c r="D517" s="1136">
        <v>0</v>
      </c>
      <c r="E517" s="1136">
        <v>0</v>
      </c>
      <c r="F517" s="1136">
        <v>0</v>
      </c>
      <c r="G517" s="1136">
        <v>0</v>
      </c>
      <c r="H517" s="1119"/>
      <c r="I517" s="1119"/>
      <c r="J517" s="1119"/>
      <c r="K517" s="1119"/>
    </row>
    <row r="518" spans="1:11" ht="14.1" customHeight="1" x14ac:dyDescent="0.25">
      <c r="A518" s="1119"/>
      <c r="B518" s="1119"/>
      <c r="C518" s="1135" t="s">
        <v>1058</v>
      </c>
      <c r="D518" s="1136">
        <v>0</v>
      </c>
      <c r="E518" s="1136">
        <v>0</v>
      </c>
      <c r="F518" s="1136">
        <v>0</v>
      </c>
      <c r="G518" s="1136">
        <v>0</v>
      </c>
      <c r="H518" s="1119"/>
      <c r="I518" s="1119"/>
      <c r="J518" s="1119"/>
      <c r="K518" s="1119"/>
    </row>
    <row r="519" spans="1:11" ht="14.1" customHeight="1" x14ac:dyDescent="0.25">
      <c r="A519" s="1119"/>
      <c r="B519" s="1119"/>
      <c r="C519" s="1135" t="s">
        <v>1059</v>
      </c>
      <c r="D519" s="1136">
        <v>0</v>
      </c>
      <c r="E519" s="1136">
        <v>0</v>
      </c>
      <c r="F519" s="1136">
        <v>0</v>
      </c>
      <c r="G519" s="1136">
        <v>0</v>
      </c>
      <c r="H519" s="1119"/>
      <c r="I519" s="1119"/>
      <c r="J519" s="1119"/>
      <c r="K519" s="1119"/>
    </row>
    <row r="520" spans="1:11" ht="14.1" customHeight="1" x14ac:dyDescent="0.25">
      <c r="A520" s="1119"/>
      <c r="B520" s="1119"/>
      <c r="C520" s="1135" t="s">
        <v>1060</v>
      </c>
      <c r="D520" s="1136">
        <v>0</v>
      </c>
      <c r="E520" s="1136">
        <v>0</v>
      </c>
      <c r="F520" s="1136">
        <v>0</v>
      </c>
      <c r="G520" s="1136">
        <v>0</v>
      </c>
      <c r="H520" s="1119"/>
      <c r="I520" s="1119"/>
      <c r="J520" s="1119"/>
      <c r="K520" s="1119"/>
    </row>
    <row r="521" spans="1:11" ht="14.1" customHeight="1" x14ac:dyDescent="0.25">
      <c r="A521" s="1119"/>
      <c r="B521" s="1119"/>
      <c r="C521" s="1135" t="s">
        <v>1062</v>
      </c>
      <c r="D521" s="1136">
        <v>0</v>
      </c>
      <c r="E521" s="1136">
        <v>0</v>
      </c>
      <c r="F521" s="1136">
        <v>0</v>
      </c>
      <c r="G521" s="1136">
        <v>0</v>
      </c>
      <c r="H521" s="1119"/>
      <c r="I521" s="1119"/>
      <c r="J521" s="1119"/>
      <c r="K521" s="1119"/>
    </row>
    <row r="522" spans="1:11" ht="14.1" customHeight="1" x14ac:dyDescent="0.25">
      <c r="A522" s="1119"/>
      <c r="B522" s="1119"/>
      <c r="C522" s="1135" t="s">
        <v>1048</v>
      </c>
      <c r="D522" s="1136">
        <v>0</v>
      </c>
      <c r="E522" s="1136">
        <v>0</v>
      </c>
      <c r="F522" s="1136">
        <v>0</v>
      </c>
      <c r="G522" s="1136">
        <v>0</v>
      </c>
      <c r="H522" s="1119"/>
      <c r="I522" s="1119"/>
      <c r="J522" s="1119"/>
      <c r="K522" s="1119"/>
    </row>
    <row r="523" spans="1:11" ht="14.1" customHeight="1" x14ac:dyDescent="0.25">
      <c r="A523" s="1119"/>
      <c r="B523" s="1119"/>
      <c r="C523" s="1135" t="s">
        <v>1057</v>
      </c>
      <c r="D523" s="1136">
        <v>0</v>
      </c>
      <c r="E523" s="1136">
        <v>0</v>
      </c>
      <c r="F523" s="1136">
        <v>0</v>
      </c>
      <c r="G523" s="1136">
        <v>0</v>
      </c>
      <c r="H523" s="1119"/>
      <c r="I523" s="1119"/>
      <c r="J523" s="1119"/>
      <c r="K523" s="1119"/>
    </row>
    <row r="524" spans="1:11" ht="14.1" customHeight="1" x14ac:dyDescent="0.25">
      <c r="A524" s="1119"/>
      <c r="B524" s="1119"/>
      <c r="C524" s="1135" t="s">
        <v>1058</v>
      </c>
      <c r="D524" s="1136">
        <v>0</v>
      </c>
      <c r="E524" s="1136">
        <v>0</v>
      </c>
      <c r="F524" s="1136">
        <v>0</v>
      </c>
      <c r="G524" s="1136">
        <v>0</v>
      </c>
      <c r="H524" s="1119"/>
      <c r="I524" s="1119"/>
      <c r="J524" s="1119"/>
      <c r="K524" s="1119"/>
    </row>
    <row r="525" spans="1:11" ht="14.1" customHeight="1" x14ac:dyDescent="0.25">
      <c r="A525" s="1119"/>
      <c r="B525" s="1119"/>
      <c r="C525" s="1135" t="s">
        <v>1059</v>
      </c>
      <c r="D525" s="1136">
        <v>0</v>
      </c>
      <c r="E525" s="1136">
        <v>0</v>
      </c>
      <c r="F525" s="1136">
        <v>0</v>
      </c>
      <c r="G525" s="1136">
        <v>0</v>
      </c>
      <c r="H525" s="1119"/>
      <c r="I525" s="1119"/>
      <c r="J525" s="1119"/>
      <c r="K525" s="1119"/>
    </row>
    <row r="526" spans="1:11" ht="14.1" customHeight="1" x14ac:dyDescent="0.25">
      <c r="A526" s="1119"/>
      <c r="B526" s="1119"/>
      <c r="C526" s="1135" t="s">
        <v>1060</v>
      </c>
      <c r="D526" s="1136">
        <v>0</v>
      </c>
      <c r="E526" s="1136">
        <v>0</v>
      </c>
      <c r="F526" s="1136">
        <v>0</v>
      </c>
      <c r="G526" s="1136">
        <v>0</v>
      </c>
      <c r="H526" s="1119"/>
      <c r="I526" s="1119"/>
      <c r="J526" s="1119"/>
      <c r="K526" s="1119"/>
    </row>
    <row r="527" spans="1:11" ht="14.1" customHeight="1" x14ac:dyDescent="0.25">
      <c r="A527" s="1119"/>
      <c r="B527" s="1119"/>
      <c r="C527" s="1135" t="s">
        <v>1063</v>
      </c>
      <c r="D527" s="1136">
        <v>0</v>
      </c>
      <c r="E527" s="1136">
        <v>0</v>
      </c>
      <c r="F527" s="1136">
        <v>0</v>
      </c>
      <c r="G527" s="1136">
        <v>0</v>
      </c>
      <c r="H527" s="1119"/>
      <c r="I527" s="1119"/>
      <c r="J527" s="1119"/>
      <c r="K527" s="1119"/>
    </row>
    <row r="528" spans="1:11" ht="14.1" customHeight="1" x14ac:dyDescent="0.25">
      <c r="A528" s="1119"/>
      <c r="B528" s="1119"/>
      <c r="C528" s="1135" t="s">
        <v>1064</v>
      </c>
      <c r="D528" s="1136">
        <v>0</v>
      </c>
      <c r="E528" s="1136">
        <v>0</v>
      </c>
      <c r="F528" s="1136">
        <v>0</v>
      </c>
      <c r="G528" s="1136">
        <v>0</v>
      </c>
      <c r="H528" s="1119"/>
      <c r="I528" s="1119"/>
      <c r="J528" s="1119"/>
      <c r="K528" s="1119"/>
    </row>
    <row r="529" spans="1:11" ht="14.1" customHeight="1" x14ac:dyDescent="0.25">
      <c r="A529" s="1119"/>
      <c r="B529" s="1119"/>
      <c r="C529" s="1137" t="s">
        <v>572</v>
      </c>
      <c r="D529" s="1136">
        <v>0</v>
      </c>
      <c r="E529" s="1136">
        <v>650700</v>
      </c>
      <c r="F529" s="1136">
        <v>0</v>
      </c>
      <c r="G529" s="1136">
        <v>0</v>
      </c>
      <c r="H529" s="1119"/>
      <c r="I529" s="1119"/>
      <c r="J529" s="1119"/>
      <c r="K529" s="1119"/>
    </row>
    <row r="530" spans="1:11" ht="14.1" customHeight="1" x14ac:dyDescent="0.25">
      <c r="A530" s="1119"/>
      <c r="B530" s="1119"/>
      <c r="C530" s="1128" t="s">
        <v>2965</v>
      </c>
      <c r="D530" s="1256" t="s">
        <v>2966</v>
      </c>
      <c r="E530" s="1257"/>
      <c r="F530" s="1257"/>
      <c r="G530" s="1257"/>
      <c r="H530" s="1119"/>
      <c r="I530" s="1119"/>
      <c r="J530" s="1119"/>
      <c r="K530" s="1119"/>
    </row>
    <row r="531" spans="1:11" ht="18" customHeight="1" x14ac:dyDescent="0.25">
      <c r="A531" s="1119"/>
      <c r="B531" s="1119"/>
      <c r="C531" s="1129" t="s">
        <v>1022</v>
      </c>
      <c r="D531" s="1252" t="s">
        <v>2967</v>
      </c>
      <c r="E531" s="1253"/>
      <c r="F531" s="1253"/>
      <c r="G531" s="1253"/>
      <c r="H531" s="1119"/>
      <c r="I531" s="1119"/>
      <c r="J531" s="1119"/>
      <c r="K531" s="1119"/>
    </row>
    <row r="532" spans="1:11" ht="18" customHeight="1" x14ac:dyDescent="0.25">
      <c r="A532" s="1119"/>
      <c r="B532" s="1119"/>
      <c r="C532" s="1130" t="s">
        <v>1024</v>
      </c>
      <c r="D532" s="1254" t="s">
        <v>1038</v>
      </c>
      <c r="E532" s="1255"/>
      <c r="F532" s="1255"/>
      <c r="G532" s="1255"/>
      <c r="H532" s="1119"/>
      <c r="I532" s="1119"/>
      <c r="J532" s="1119"/>
      <c r="K532" s="1119"/>
    </row>
    <row r="533" spans="1:11" ht="18" customHeight="1" x14ac:dyDescent="0.25">
      <c r="A533" s="1119"/>
      <c r="B533" s="1119"/>
      <c r="C533" s="1130" t="s">
        <v>31</v>
      </c>
      <c r="D533" s="1254" t="s">
        <v>1093</v>
      </c>
      <c r="E533" s="1255"/>
      <c r="F533" s="1255"/>
      <c r="G533" s="1255"/>
      <c r="H533" s="1119"/>
      <c r="I533" s="1119"/>
      <c r="J533" s="1119"/>
      <c r="K533" s="1119"/>
    </row>
    <row r="534" spans="1:11" ht="15" customHeight="1" x14ac:dyDescent="0.25">
      <c r="A534" s="1119"/>
      <c r="B534" s="1119"/>
      <c r="C534" s="1131"/>
      <c r="D534" s="1132">
        <v>2024</v>
      </c>
      <c r="E534" s="1132">
        <v>2025</v>
      </c>
      <c r="F534" s="1132">
        <v>2026</v>
      </c>
      <c r="G534" s="1132">
        <v>2027</v>
      </c>
      <c r="H534" s="1119"/>
      <c r="I534" s="1119"/>
      <c r="J534" s="1119"/>
      <c r="K534" s="1119"/>
    </row>
    <row r="535" spans="1:11" ht="15" customHeight="1" x14ac:dyDescent="0.25">
      <c r="A535" s="1119"/>
      <c r="B535" s="1119"/>
      <c r="C535" s="1133"/>
      <c r="D535" s="1134" t="s">
        <v>13</v>
      </c>
      <c r="E535" s="1134" t="s">
        <v>14</v>
      </c>
      <c r="F535" s="1134" t="s">
        <v>14</v>
      </c>
      <c r="G535" s="1134" t="s">
        <v>14</v>
      </c>
      <c r="H535" s="1119"/>
      <c r="I535" s="1119"/>
      <c r="J535" s="1119"/>
      <c r="K535" s="1119"/>
    </row>
    <row r="536" spans="1:11" ht="14.1" customHeight="1" x14ac:dyDescent="0.25">
      <c r="A536" s="1119"/>
      <c r="B536" s="1119"/>
      <c r="C536" s="1123" t="s">
        <v>33</v>
      </c>
      <c r="D536" s="1127" t="s">
        <v>1093</v>
      </c>
      <c r="E536" s="1127" t="s">
        <v>1092</v>
      </c>
      <c r="F536" s="1127" t="s">
        <v>1039</v>
      </c>
      <c r="G536" s="1127" t="s">
        <v>1039</v>
      </c>
      <c r="H536" s="1119"/>
      <c r="I536" s="1119"/>
      <c r="J536" s="1119"/>
      <c r="K536" s="1119"/>
    </row>
    <row r="537" spans="1:11" ht="14.1" customHeight="1" x14ac:dyDescent="0.25">
      <c r="A537" s="1119"/>
      <c r="B537" s="1119"/>
      <c r="C537" s="1123" t="s">
        <v>1029</v>
      </c>
      <c r="D537" s="1127" t="s">
        <v>2968</v>
      </c>
      <c r="E537" s="1127" t="s">
        <v>2969</v>
      </c>
      <c r="F537" s="1127" t="s">
        <v>1039</v>
      </c>
      <c r="G537" s="1127" t="s">
        <v>1039</v>
      </c>
      <c r="H537" s="1119"/>
      <c r="I537" s="1119"/>
      <c r="J537" s="1119"/>
      <c r="K537" s="1119"/>
    </row>
    <row r="538" spans="1:11" ht="14.1" customHeight="1" x14ac:dyDescent="0.25">
      <c r="A538" s="1119"/>
      <c r="B538" s="1119"/>
      <c r="C538" s="1123" t="s">
        <v>1032</v>
      </c>
      <c r="D538" s="1127" t="s">
        <v>2970</v>
      </c>
      <c r="E538" s="1127" t="s">
        <v>2969</v>
      </c>
      <c r="F538" s="1127" t="s">
        <v>1039</v>
      </c>
      <c r="G538" s="1127" t="s">
        <v>1039</v>
      </c>
      <c r="H538" s="1119"/>
      <c r="I538" s="1119"/>
      <c r="J538" s="1119"/>
      <c r="K538" s="1119"/>
    </row>
    <row r="539" spans="1:11" ht="14.1" customHeight="1" x14ac:dyDescent="0.25">
      <c r="A539" s="1119"/>
      <c r="B539" s="1119"/>
      <c r="C539" s="1123" t="s">
        <v>1037</v>
      </c>
      <c r="D539" s="1127" t="s">
        <v>1038</v>
      </c>
      <c r="E539" s="1127" t="s">
        <v>1365</v>
      </c>
      <c r="F539" s="1127" t="s">
        <v>1083</v>
      </c>
      <c r="G539" s="1127" t="s">
        <v>1038</v>
      </c>
      <c r="H539" s="1119"/>
      <c r="I539" s="1119"/>
      <c r="J539" s="1119"/>
      <c r="K539" s="1119"/>
    </row>
    <row r="540" spans="1:11" ht="14.1" customHeight="1" x14ac:dyDescent="0.25">
      <c r="A540" s="1119"/>
      <c r="B540" s="1119"/>
      <c r="C540" s="1123" t="s">
        <v>1042</v>
      </c>
      <c r="D540" s="1127" t="s">
        <v>1038</v>
      </c>
      <c r="E540" s="1127" t="s">
        <v>2971</v>
      </c>
      <c r="F540" s="1127" t="s">
        <v>1083</v>
      </c>
      <c r="G540" s="1127" t="s">
        <v>1038</v>
      </c>
      <c r="H540" s="1119"/>
      <c r="I540" s="1119"/>
      <c r="J540" s="1119"/>
      <c r="K540" s="1119"/>
    </row>
    <row r="541" spans="1:11" ht="14.1" customHeight="1" x14ac:dyDescent="0.25">
      <c r="A541" s="1119"/>
      <c r="B541" s="1119"/>
      <c r="C541" s="1123" t="s">
        <v>39</v>
      </c>
      <c r="D541" s="1127" t="s">
        <v>1038</v>
      </c>
      <c r="E541" s="1127" t="s">
        <v>1038</v>
      </c>
      <c r="F541" s="1127" t="s">
        <v>1083</v>
      </c>
      <c r="G541" s="1127" t="s">
        <v>1038</v>
      </c>
      <c r="H541" s="1119"/>
      <c r="I541" s="1119"/>
      <c r="J541" s="1119"/>
      <c r="K541" s="1119"/>
    </row>
    <row r="542" spans="1:11" ht="14.1" customHeight="1" x14ac:dyDescent="0.25">
      <c r="A542" s="1119"/>
      <c r="B542" s="1119"/>
      <c r="C542" s="1250" t="s">
        <v>1046</v>
      </c>
      <c r="D542" s="1251"/>
      <c r="E542" s="1251"/>
      <c r="F542" s="1251"/>
      <c r="G542" s="1251"/>
      <c r="H542" s="1119"/>
      <c r="I542" s="1119"/>
      <c r="J542" s="1119"/>
      <c r="K542" s="1119"/>
    </row>
    <row r="543" spans="1:11" ht="14.1" customHeight="1" x14ac:dyDescent="0.25">
      <c r="A543" s="1119"/>
      <c r="B543" s="1119"/>
      <c r="C543" s="1131"/>
      <c r="D543" s="1132">
        <v>2024</v>
      </c>
      <c r="E543" s="1132">
        <v>2025</v>
      </c>
      <c r="F543" s="1132">
        <v>2026</v>
      </c>
      <c r="G543" s="1132">
        <v>2027</v>
      </c>
      <c r="H543" s="1119"/>
      <c r="I543" s="1119"/>
      <c r="J543" s="1119"/>
      <c r="K543" s="1119"/>
    </row>
    <row r="544" spans="1:11" ht="14.1" customHeight="1" x14ac:dyDescent="0.25">
      <c r="A544" s="1119"/>
      <c r="B544" s="1119"/>
      <c r="C544" s="1133"/>
      <c r="D544" s="1134" t="s">
        <v>13</v>
      </c>
      <c r="E544" s="1134" t="s">
        <v>14</v>
      </c>
      <c r="F544" s="1134" t="s">
        <v>14</v>
      </c>
      <c r="G544" s="1134" t="s">
        <v>14</v>
      </c>
      <c r="H544" s="1119"/>
      <c r="I544" s="1119"/>
      <c r="J544" s="1119"/>
      <c r="K544" s="1119"/>
    </row>
    <row r="545" spans="1:11" ht="14.1" customHeight="1" x14ac:dyDescent="0.25">
      <c r="A545" s="1119"/>
      <c r="B545" s="1119"/>
      <c r="C545" s="1135" t="s">
        <v>1047</v>
      </c>
      <c r="D545" s="1136">
        <v>0</v>
      </c>
      <c r="E545" s="1136">
        <v>0</v>
      </c>
      <c r="F545" s="1136">
        <v>0</v>
      </c>
      <c r="G545" s="1136">
        <v>0</v>
      </c>
      <c r="H545" s="1119"/>
      <c r="I545" s="1119"/>
      <c r="J545" s="1119"/>
      <c r="K545" s="1119"/>
    </row>
    <row r="546" spans="1:11" ht="14.1" customHeight="1" x14ac:dyDescent="0.25">
      <c r="A546" s="1119"/>
      <c r="B546" s="1119"/>
      <c r="C546" s="1135" t="s">
        <v>1048</v>
      </c>
      <c r="D546" s="1136">
        <v>0</v>
      </c>
      <c r="E546" s="1136">
        <v>0</v>
      </c>
      <c r="F546" s="1136">
        <v>0</v>
      </c>
      <c r="G546" s="1136">
        <v>0</v>
      </c>
      <c r="H546" s="1119"/>
      <c r="I546" s="1119"/>
      <c r="J546" s="1119"/>
      <c r="K546" s="1119"/>
    </row>
    <row r="547" spans="1:11" ht="14.1" customHeight="1" x14ac:dyDescent="0.25">
      <c r="A547" s="1119"/>
      <c r="B547" s="1119"/>
      <c r="C547" s="1135" t="s">
        <v>1049</v>
      </c>
      <c r="D547" s="1136">
        <v>0</v>
      </c>
      <c r="E547" s="1136">
        <v>0</v>
      </c>
      <c r="F547" s="1136">
        <v>0</v>
      </c>
      <c r="G547" s="1136">
        <v>0</v>
      </c>
      <c r="H547" s="1119"/>
      <c r="I547" s="1119"/>
      <c r="J547" s="1119"/>
      <c r="K547" s="1119"/>
    </row>
    <row r="548" spans="1:11" ht="14.1" customHeight="1" x14ac:dyDescent="0.25">
      <c r="A548" s="1119"/>
      <c r="B548" s="1119"/>
      <c r="C548" s="1135" t="s">
        <v>1050</v>
      </c>
      <c r="D548" s="1136">
        <v>0</v>
      </c>
      <c r="E548" s="1136">
        <v>0</v>
      </c>
      <c r="F548" s="1136">
        <v>0</v>
      </c>
      <c r="G548" s="1136">
        <v>0</v>
      </c>
      <c r="H548" s="1119"/>
      <c r="I548" s="1119"/>
      <c r="J548" s="1119"/>
      <c r="K548" s="1119"/>
    </row>
    <row r="549" spans="1:11" ht="14.1" customHeight="1" x14ac:dyDescent="0.25">
      <c r="A549" s="1119"/>
      <c r="B549" s="1119"/>
      <c r="C549" s="1135" t="s">
        <v>1048</v>
      </c>
      <c r="D549" s="1136">
        <v>0</v>
      </c>
      <c r="E549" s="1136">
        <v>0</v>
      </c>
      <c r="F549" s="1136">
        <v>0</v>
      </c>
      <c r="G549" s="1136">
        <v>0</v>
      </c>
      <c r="H549" s="1119"/>
      <c r="I549" s="1119"/>
      <c r="J549" s="1119"/>
      <c r="K549" s="1119"/>
    </row>
    <row r="550" spans="1:11" ht="14.1" customHeight="1" x14ac:dyDescent="0.25">
      <c r="A550" s="1119"/>
      <c r="B550" s="1119"/>
      <c r="C550" s="1135" t="s">
        <v>1049</v>
      </c>
      <c r="D550" s="1136">
        <v>0</v>
      </c>
      <c r="E550" s="1136">
        <v>0</v>
      </c>
      <c r="F550" s="1136">
        <v>0</v>
      </c>
      <c r="G550" s="1136">
        <v>0</v>
      </c>
      <c r="H550" s="1119"/>
      <c r="I550" s="1119"/>
      <c r="J550" s="1119"/>
      <c r="K550" s="1119"/>
    </row>
    <row r="551" spans="1:11" ht="14.1" customHeight="1" x14ac:dyDescent="0.25">
      <c r="A551" s="1119"/>
      <c r="B551" s="1119"/>
      <c r="C551" s="1135" t="s">
        <v>1051</v>
      </c>
      <c r="D551" s="1136">
        <v>0</v>
      </c>
      <c r="E551" s="1136">
        <v>0</v>
      </c>
      <c r="F551" s="1136">
        <v>0</v>
      </c>
      <c r="G551" s="1136">
        <v>0</v>
      </c>
      <c r="H551" s="1119"/>
      <c r="I551" s="1119"/>
      <c r="J551" s="1119"/>
      <c r="K551" s="1119"/>
    </row>
    <row r="552" spans="1:11" ht="14.1" customHeight="1" x14ac:dyDescent="0.25">
      <c r="A552" s="1119"/>
      <c r="B552" s="1119"/>
      <c r="C552" s="1135" t="s">
        <v>1048</v>
      </c>
      <c r="D552" s="1136">
        <v>0</v>
      </c>
      <c r="E552" s="1136">
        <v>0</v>
      </c>
      <c r="F552" s="1136">
        <v>0</v>
      </c>
      <c r="G552" s="1136">
        <v>0</v>
      </c>
      <c r="H552" s="1119"/>
      <c r="I552" s="1119"/>
      <c r="J552" s="1119"/>
      <c r="K552" s="1119"/>
    </row>
    <row r="553" spans="1:11" ht="14.1" customHeight="1" x14ac:dyDescent="0.25">
      <c r="A553" s="1119"/>
      <c r="B553" s="1119"/>
      <c r="C553" s="1135" t="s">
        <v>1049</v>
      </c>
      <c r="D553" s="1136">
        <v>0</v>
      </c>
      <c r="E553" s="1136">
        <v>0</v>
      </c>
      <c r="F553" s="1136">
        <v>0</v>
      </c>
      <c r="G553" s="1136">
        <v>0</v>
      </c>
      <c r="H553" s="1119"/>
      <c r="I553" s="1119"/>
      <c r="J553" s="1119"/>
      <c r="K553" s="1119"/>
    </row>
    <row r="554" spans="1:11" ht="14.1" customHeight="1" x14ac:dyDescent="0.25">
      <c r="A554" s="1119"/>
      <c r="B554" s="1119"/>
      <c r="C554" s="1135" t="s">
        <v>1052</v>
      </c>
      <c r="D554" s="1136">
        <v>0</v>
      </c>
      <c r="E554" s="1136">
        <v>0</v>
      </c>
      <c r="F554" s="1136">
        <v>0</v>
      </c>
      <c r="G554" s="1136">
        <v>0</v>
      </c>
      <c r="H554" s="1119"/>
      <c r="I554" s="1119"/>
      <c r="J554" s="1119"/>
      <c r="K554" s="1119"/>
    </row>
    <row r="555" spans="1:11" ht="14.1" customHeight="1" x14ac:dyDescent="0.25">
      <c r="A555" s="1119"/>
      <c r="B555" s="1119"/>
      <c r="C555" s="1135" t="s">
        <v>1048</v>
      </c>
      <c r="D555" s="1136">
        <v>0</v>
      </c>
      <c r="E555" s="1136">
        <v>0</v>
      </c>
      <c r="F555" s="1136">
        <v>0</v>
      </c>
      <c r="G555" s="1136">
        <v>0</v>
      </c>
      <c r="H555" s="1119"/>
      <c r="I555" s="1119"/>
      <c r="J555" s="1119"/>
      <c r="K555" s="1119"/>
    </row>
    <row r="556" spans="1:11" ht="14.1" customHeight="1" x14ac:dyDescent="0.25">
      <c r="A556" s="1119"/>
      <c r="B556" s="1119"/>
      <c r="C556" s="1135" t="s">
        <v>1049</v>
      </c>
      <c r="D556" s="1136">
        <v>0</v>
      </c>
      <c r="E556" s="1136">
        <v>0</v>
      </c>
      <c r="F556" s="1136">
        <v>0</v>
      </c>
      <c r="G556" s="1136">
        <v>0</v>
      </c>
      <c r="H556" s="1119"/>
      <c r="I556" s="1119"/>
      <c r="J556" s="1119"/>
      <c r="K556" s="1119"/>
    </row>
    <row r="557" spans="1:11" ht="14.1" customHeight="1" x14ac:dyDescent="0.25">
      <c r="A557" s="1119"/>
      <c r="B557" s="1119"/>
      <c r="C557" s="1135" t="s">
        <v>1053</v>
      </c>
      <c r="D557" s="1136">
        <v>0</v>
      </c>
      <c r="E557" s="1136">
        <v>0</v>
      </c>
      <c r="F557" s="1136">
        <v>0</v>
      </c>
      <c r="G557" s="1136">
        <v>0</v>
      </c>
      <c r="H557" s="1119"/>
      <c r="I557" s="1119"/>
      <c r="J557" s="1119"/>
      <c r="K557" s="1119"/>
    </row>
    <row r="558" spans="1:11" ht="14.1" customHeight="1" x14ac:dyDescent="0.25">
      <c r="A558" s="1119"/>
      <c r="B558" s="1119"/>
      <c r="C558" s="1135" t="s">
        <v>1048</v>
      </c>
      <c r="D558" s="1136">
        <v>0</v>
      </c>
      <c r="E558" s="1136">
        <v>0</v>
      </c>
      <c r="F558" s="1136">
        <v>0</v>
      </c>
      <c r="G558" s="1136">
        <v>0</v>
      </c>
      <c r="H558" s="1119"/>
      <c r="I558" s="1119"/>
      <c r="J558" s="1119"/>
      <c r="K558" s="1119"/>
    </row>
    <row r="559" spans="1:11" ht="14.1" customHeight="1" x14ac:dyDescent="0.25">
      <c r="A559" s="1119"/>
      <c r="B559" s="1119"/>
      <c r="C559" s="1135" t="s">
        <v>1049</v>
      </c>
      <c r="D559" s="1136">
        <v>0</v>
      </c>
      <c r="E559" s="1136">
        <v>0</v>
      </c>
      <c r="F559" s="1136">
        <v>0</v>
      </c>
      <c r="G559" s="1136">
        <v>0</v>
      </c>
      <c r="H559" s="1119"/>
      <c r="I559" s="1119"/>
      <c r="J559" s="1119"/>
      <c r="K559" s="1119"/>
    </row>
    <row r="560" spans="1:11" ht="14.1" customHeight="1" x14ac:dyDescent="0.25">
      <c r="A560" s="1119"/>
      <c r="B560" s="1119"/>
      <c r="C560" s="1135" t="s">
        <v>1054</v>
      </c>
      <c r="D560" s="1136">
        <v>0</v>
      </c>
      <c r="E560" s="1136">
        <v>0</v>
      </c>
      <c r="F560" s="1136">
        <v>0</v>
      </c>
      <c r="G560" s="1136">
        <v>0</v>
      </c>
      <c r="H560" s="1119"/>
      <c r="I560" s="1119"/>
      <c r="J560" s="1119"/>
      <c r="K560" s="1119"/>
    </row>
    <row r="561" spans="1:11" ht="14.1" customHeight="1" x14ac:dyDescent="0.25">
      <c r="A561" s="1119"/>
      <c r="B561" s="1119"/>
      <c r="C561" s="1135" t="s">
        <v>1048</v>
      </c>
      <c r="D561" s="1136">
        <v>0</v>
      </c>
      <c r="E561" s="1136">
        <v>0</v>
      </c>
      <c r="F561" s="1136">
        <v>0</v>
      </c>
      <c r="G561" s="1136">
        <v>0</v>
      </c>
      <c r="H561" s="1119"/>
      <c r="I561" s="1119"/>
      <c r="J561" s="1119"/>
      <c r="K561" s="1119"/>
    </row>
    <row r="562" spans="1:11" ht="14.1" customHeight="1" x14ac:dyDescent="0.25">
      <c r="A562" s="1119"/>
      <c r="B562" s="1119"/>
      <c r="C562" s="1135" t="s">
        <v>1049</v>
      </c>
      <c r="D562" s="1136">
        <v>0</v>
      </c>
      <c r="E562" s="1136">
        <v>0</v>
      </c>
      <c r="F562" s="1136">
        <v>0</v>
      </c>
      <c r="G562" s="1136">
        <v>0</v>
      </c>
      <c r="H562" s="1119"/>
      <c r="I562" s="1119"/>
      <c r="J562" s="1119"/>
      <c r="K562" s="1119"/>
    </row>
    <row r="563" spans="1:11" ht="14.1" customHeight="1" x14ac:dyDescent="0.25">
      <c r="A563" s="1119"/>
      <c r="B563" s="1119"/>
      <c r="C563" s="1135" t="s">
        <v>1055</v>
      </c>
      <c r="D563" s="1136">
        <v>0</v>
      </c>
      <c r="E563" s="1136">
        <v>0</v>
      </c>
      <c r="F563" s="1136">
        <v>0</v>
      </c>
      <c r="G563" s="1136">
        <v>0</v>
      </c>
      <c r="H563" s="1119"/>
      <c r="I563" s="1119"/>
      <c r="J563" s="1119"/>
      <c r="K563" s="1119"/>
    </row>
    <row r="564" spans="1:11" ht="14.1" customHeight="1" x14ac:dyDescent="0.25">
      <c r="A564" s="1119"/>
      <c r="B564" s="1119"/>
      <c r="C564" s="1135" t="s">
        <v>1048</v>
      </c>
      <c r="D564" s="1136">
        <v>0</v>
      </c>
      <c r="E564" s="1136">
        <v>0</v>
      </c>
      <c r="F564" s="1136">
        <v>0</v>
      </c>
      <c r="G564" s="1136">
        <v>0</v>
      </c>
      <c r="H564" s="1119"/>
      <c r="I564" s="1119"/>
      <c r="J564" s="1119"/>
      <c r="K564" s="1119"/>
    </row>
    <row r="565" spans="1:11" ht="14.1" customHeight="1" x14ac:dyDescent="0.25">
      <c r="A565" s="1119"/>
      <c r="B565" s="1119"/>
      <c r="C565" s="1135" t="s">
        <v>1049</v>
      </c>
      <c r="D565" s="1136">
        <v>0</v>
      </c>
      <c r="E565" s="1136">
        <v>0</v>
      </c>
      <c r="F565" s="1136">
        <v>0</v>
      </c>
      <c r="G565" s="1136">
        <v>0</v>
      </c>
      <c r="H565" s="1119"/>
      <c r="I565" s="1119"/>
      <c r="J565" s="1119"/>
      <c r="K565" s="1119"/>
    </row>
    <row r="566" spans="1:11" ht="14.1" customHeight="1" x14ac:dyDescent="0.25">
      <c r="A566" s="1119"/>
      <c r="B566" s="1119"/>
      <c r="C566" s="1135" t="s">
        <v>1056</v>
      </c>
      <c r="D566" s="1136">
        <v>0</v>
      </c>
      <c r="E566" s="1136">
        <v>0</v>
      </c>
      <c r="F566" s="1136">
        <v>0</v>
      </c>
      <c r="G566" s="1136">
        <v>0</v>
      </c>
      <c r="H566" s="1119"/>
      <c r="I566" s="1119"/>
      <c r="J566" s="1119"/>
      <c r="K566" s="1119"/>
    </row>
    <row r="567" spans="1:11" ht="14.1" customHeight="1" x14ac:dyDescent="0.25">
      <c r="A567" s="1119"/>
      <c r="B567" s="1119"/>
      <c r="C567" s="1135" t="s">
        <v>1048</v>
      </c>
      <c r="D567" s="1136">
        <v>0</v>
      </c>
      <c r="E567" s="1136">
        <v>0</v>
      </c>
      <c r="F567" s="1136">
        <v>0</v>
      </c>
      <c r="G567" s="1136">
        <v>0</v>
      </c>
      <c r="H567" s="1119"/>
      <c r="I567" s="1119"/>
      <c r="J567" s="1119"/>
      <c r="K567" s="1119"/>
    </row>
    <row r="568" spans="1:11" ht="14.1" customHeight="1" x14ac:dyDescent="0.25">
      <c r="A568" s="1119"/>
      <c r="B568" s="1119"/>
      <c r="C568" s="1135" t="s">
        <v>1057</v>
      </c>
      <c r="D568" s="1136">
        <v>0</v>
      </c>
      <c r="E568" s="1136">
        <v>0</v>
      </c>
      <c r="F568" s="1136">
        <v>0</v>
      </c>
      <c r="G568" s="1136">
        <v>0</v>
      </c>
      <c r="H568" s="1119"/>
      <c r="I568" s="1119"/>
      <c r="J568" s="1119"/>
      <c r="K568" s="1119"/>
    </row>
    <row r="569" spans="1:11" ht="14.1" customHeight="1" x14ac:dyDescent="0.25">
      <c r="A569" s="1119"/>
      <c r="B569" s="1119"/>
      <c r="C569" s="1135" t="s">
        <v>1058</v>
      </c>
      <c r="D569" s="1136">
        <v>0</v>
      </c>
      <c r="E569" s="1136">
        <v>0</v>
      </c>
      <c r="F569" s="1136">
        <v>0</v>
      </c>
      <c r="G569" s="1136">
        <v>0</v>
      </c>
      <c r="H569" s="1119"/>
      <c r="I569" s="1119"/>
      <c r="J569" s="1119"/>
      <c r="K569" s="1119"/>
    </row>
    <row r="570" spans="1:11" ht="14.1" customHeight="1" x14ac:dyDescent="0.25">
      <c r="A570" s="1119"/>
      <c r="B570" s="1119"/>
      <c r="C570" s="1135" t="s">
        <v>1059</v>
      </c>
      <c r="D570" s="1136">
        <v>0</v>
      </c>
      <c r="E570" s="1136">
        <v>0</v>
      </c>
      <c r="F570" s="1136">
        <v>0</v>
      </c>
      <c r="G570" s="1136">
        <v>0</v>
      </c>
      <c r="H570" s="1119"/>
      <c r="I570" s="1119"/>
      <c r="J570" s="1119"/>
      <c r="K570" s="1119"/>
    </row>
    <row r="571" spans="1:11" ht="14.1" customHeight="1" x14ac:dyDescent="0.25">
      <c r="A571" s="1119"/>
      <c r="B571" s="1119"/>
      <c r="C571" s="1135" t="s">
        <v>1060</v>
      </c>
      <c r="D571" s="1136">
        <v>0</v>
      </c>
      <c r="E571" s="1136">
        <v>0</v>
      </c>
      <c r="F571" s="1136">
        <v>0</v>
      </c>
      <c r="G571" s="1136">
        <v>0</v>
      </c>
      <c r="H571" s="1119"/>
      <c r="I571" s="1119"/>
      <c r="J571" s="1119"/>
      <c r="K571" s="1119"/>
    </row>
    <row r="572" spans="1:11" ht="14.1" customHeight="1" x14ac:dyDescent="0.25">
      <c r="A572" s="1119"/>
      <c r="B572" s="1119"/>
      <c r="C572" s="1135" t="s">
        <v>1061</v>
      </c>
      <c r="D572" s="1136">
        <v>0</v>
      </c>
      <c r="E572" s="1136">
        <v>459002730</v>
      </c>
      <c r="F572" s="1136">
        <v>0</v>
      </c>
      <c r="G572" s="1136">
        <v>0</v>
      </c>
      <c r="H572" s="1119"/>
      <c r="I572" s="1119"/>
      <c r="J572" s="1119"/>
      <c r="K572" s="1119"/>
    </row>
    <row r="573" spans="1:11" ht="14.1" customHeight="1" x14ac:dyDescent="0.25">
      <c r="A573" s="1119"/>
      <c r="B573" s="1119"/>
      <c r="C573" s="1135" t="s">
        <v>1048</v>
      </c>
      <c r="D573" s="1136">
        <v>0</v>
      </c>
      <c r="E573" s="1136">
        <v>459002730</v>
      </c>
      <c r="F573" s="1136">
        <v>0</v>
      </c>
      <c r="G573" s="1136">
        <v>0</v>
      </c>
      <c r="H573" s="1119"/>
      <c r="I573" s="1119"/>
      <c r="J573" s="1119"/>
      <c r="K573" s="1119"/>
    </row>
    <row r="574" spans="1:11" ht="14.1" customHeight="1" x14ac:dyDescent="0.25">
      <c r="A574" s="1119"/>
      <c r="B574" s="1119"/>
      <c r="C574" s="1135" t="s">
        <v>1057</v>
      </c>
      <c r="D574" s="1136">
        <v>0</v>
      </c>
      <c r="E574" s="1136">
        <v>0</v>
      </c>
      <c r="F574" s="1136">
        <v>0</v>
      </c>
      <c r="G574" s="1136">
        <v>0</v>
      </c>
      <c r="H574" s="1119"/>
      <c r="I574" s="1119"/>
      <c r="J574" s="1119"/>
      <c r="K574" s="1119"/>
    </row>
    <row r="575" spans="1:11" ht="14.1" customHeight="1" x14ac:dyDescent="0.25">
      <c r="A575" s="1119"/>
      <c r="B575" s="1119"/>
      <c r="C575" s="1135" t="s">
        <v>1058</v>
      </c>
      <c r="D575" s="1136">
        <v>0</v>
      </c>
      <c r="E575" s="1136">
        <v>0</v>
      </c>
      <c r="F575" s="1136">
        <v>0</v>
      </c>
      <c r="G575" s="1136">
        <v>0</v>
      </c>
      <c r="H575" s="1119"/>
      <c r="I575" s="1119"/>
      <c r="J575" s="1119"/>
      <c r="K575" s="1119"/>
    </row>
    <row r="576" spans="1:11" ht="14.1" customHeight="1" x14ac:dyDescent="0.25">
      <c r="A576" s="1119"/>
      <c r="B576" s="1119"/>
      <c r="C576" s="1135" t="s">
        <v>1059</v>
      </c>
      <c r="D576" s="1136">
        <v>0</v>
      </c>
      <c r="E576" s="1136">
        <v>0</v>
      </c>
      <c r="F576" s="1136">
        <v>0</v>
      </c>
      <c r="G576" s="1136">
        <v>0</v>
      </c>
      <c r="H576" s="1119"/>
      <c r="I576" s="1119"/>
      <c r="J576" s="1119"/>
      <c r="K576" s="1119"/>
    </row>
    <row r="577" spans="1:11" ht="14.1" customHeight="1" x14ac:dyDescent="0.25">
      <c r="A577" s="1119"/>
      <c r="B577" s="1119"/>
      <c r="C577" s="1135" t="s">
        <v>1060</v>
      </c>
      <c r="D577" s="1136">
        <v>0</v>
      </c>
      <c r="E577" s="1136">
        <v>0</v>
      </c>
      <c r="F577" s="1136">
        <v>0</v>
      </c>
      <c r="G577" s="1136">
        <v>0</v>
      </c>
      <c r="H577" s="1119"/>
      <c r="I577" s="1119"/>
      <c r="J577" s="1119"/>
      <c r="K577" s="1119"/>
    </row>
    <row r="578" spans="1:11" ht="14.1" customHeight="1" x14ac:dyDescent="0.25">
      <c r="A578" s="1119"/>
      <c r="B578" s="1119"/>
      <c r="C578" s="1135" t="s">
        <v>1062</v>
      </c>
      <c r="D578" s="1136">
        <v>0</v>
      </c>
      <c r="E578" s="1136">
        <v>0</v>
      </c>
      <c r="F578" s="1136">
        <v>0</v>
      </c>
      <c r="G578" s="1136">
        <v>0</v>
      </c>
      <c r="H578" s="1119"/>
      <c r="I578" s="1119"/>
      <c r="J578" s="1119"/>
      <c r="K578" s="1119"/>
    </row>
    <row r="579" spans="1:11" ht="14.1" customHeight="1" x14ac:dyDescent="0.25">
      <c r="A579" s="1119"/>
      <c r="B579" s="1119"/>
      <c r="C579" s="1135" t="s">
        <v>1048</v>
      </c>
      <c r="D579" s="1136">
        <v>0</v>
      </c>
      <c r="E579" s="1136">
        <v>0</v>
      </c>
      <c r="F579" s="1136">
        <v>0</v>
      </c>
      <c r="G579" s="1136">
        <v>0</v>
      </c>
      <c r="H579" s="1119"/>
      <c r="I579" s="1119"/>
      <c r="J579" s="1119"/>
      <c r="K579" s="1119"/>
    </row>
    <row r="580" spans="1:11" ht="14.1" customHeight="1" x14ac:dyDescent="0.25">
      <c r="A580" s="1119"/>
      <c r="B580" s="1119"/>
      <c r="C580" s="1135" t="s">
        <v>1057</v>
      </c>
      <c r="D580" s="1136">
        <v>0</v>
      </c>
      <c r="E580" s="1136">
        <v>0</v>
      </c>
      <c r="F580" s="1136">
        <v>0</v>
      </c>
      <c r="G580" s="1136">
        <v>0</v>
      </c>
      <c r="H580" s="1119"/>
      <c r="I580" s="1119"/>
      <c r="J580" s="1119"/>
      <c r="K580" s="1119"/>
    </row>
    <row r="581" spans="1:11" ht="14.1" customHeight="1" x14ac:dyDescent="0.25">
      <c r="A581" s="1119"/>
      <c r="B581" s="1119"/>
      <c r="C581" s="1135" t="s">
        <v>1058</v>
      </c>
      <c r="D581" s="1136">
        <v>0</v>
      </c>
      <c r="E581" s="1136">
        <v>0</v>
      </c>
      <c r="F581" s="1136">
        <v>0</v>
      </c>
      <c r="G581" s="1136">
        <v>0</v>
      </c>
      <c r="H581" s="1119"/>
      <c r="I581" s="1119"/>
      <c r="J581" s="1119"/>
      <c r="K581" s="1119"/>
    </row>
    <row r="582" spans="1:11" ht="14.1" customHeight="1" x14ac:dyDescent="0.25">
      <c r="A582" s="1119"/>
      <c r="B582" s="1119"/>
      <c r="C582" s="1135" t="s">
        <v>1059</v>
      </c>
      <c r="D582" s="1136">
        <v>0</v>
      </c>
      <c r="E582" s="1136">
        <v>0</v>
      </c>
      <c r="F582" s="1136">
        <v>0</v>
      </c>
      <c r="G582" s="1136">
        <v>0</v>
      </c>
      <c r="H582" s="1119"/>
      <c r="I582" s="1119"/>
      <c r="J582" s="1119"/>
      <c r="K582" s="1119"/>
    </row>
    <row r="583" spans="1:11" ht="14.1" customHeight="1" x14ac:dyDescent="0.25">
      <c r="A583" s="1119"/>
      <c r="B583" s="1119"/>
      <c r="C583" s="1135" t="s">
        <v>1060</v>
      </c>
      <c r="D583" s="1136">
        <v>0</v>
      </c>
      <c r="E583" s="1136">
        <v>0</v>
      </c>
      <c r="F583" s="1136">
        <v>0</v>
      </c>
      <c r="G583" s="1136">
        <v>0</v>
      </c>
      <c r="H583" s="1119"/>
      <c r="I583" s="1119"/>
      <c r="J583" s="1119"/>
      <c r="K583" s="1119"/>
    </row>
    <row r="584" spans="1:11" ht="14.1" customHeight="1" x14ac:dyDescent="0.25">
      <c r="A584" s="1119"/>
      <c r="B584" s="1119"/>
      <c r="C584" s="1135" t="s">
        <v>1063</v>
      </c>
      <c r="D584" s="1136">
        <v>0</v>
      </c>
      <c r="E584" s="1136">
        <v>0</v>
      </c>
      <c r="F584" s="1136">
        <v>0</v>
      </c>
      <c r="G584" s="1136">
        <v>0</v>
      </c>
      <c r="H584" s="1119"/>
      <c r="I584" s="1119"/>
      <c r="J584" s="1119"/>
      <c r="K584" s="1119"/>
    </row>
    <row r="585" spans="1:11" ht="14.1" customHeight="1" x14ac:dyDescent="0.25">
      <c r="A585" s="1119"/>
      <c r="B585" s="1119"/>
      <c r="C585" s="1135" t="s">
        <v>1064</v>
      </c>
      <c r="D585" s="1136">
        <v>0</v>
      </c>
      <c r="E585" s="1136">
        <v>0</v>
      </c>
      <c r="F585" s="1136">
        <v>0</v>
      </c>
      <c r="G585" s="1136">
        <v>0</v>
      </c>
      <c r="H585" s="1119"/>
      <c r="I585" s="1119"/>
      <c r="J585" s="1119"/>
      <c r="K585" s="1119"/>
    </row>
    <row r="586" spans="1:11" ht="14.1" customHeight="1" x14ac:dyDescent="0.25">
      <c r="A586" s="1119"/>
      <c r="B586" s="1119"/>
      <c r="C586" s="1137" t="s">
        <v>572</v>
      </c>
      <c r="D586" s="1136">
        <v>0</v>
      </c>
      <c r="E586" s="1136">
        <v>459002730</v>
      </c>
      <c r="F586" s="1136">
        <v>0</v>
      </c>
      <c r="G586" s="1136">
        <v>0</v>
      </c>
      <c r="H586" s="1119"/>
      <c r="I586" s="1119"/>
      <c r="J586" s="1119"/>
      <c r="K586" s="1119"/>
    </row>
    <row r="587" spans="1:11" ht="14.1" customHeight="1" x14ac:dyDescent="0.25">
      <c r="A587" s="1119"/>
      <c r="B587" s="1119"/>
      <c r="C587" s="1129" t="s">
        <v>1022</v>
      </c>
      <c r="D587" s="1252" t="s">
        <v>2972</v>
      </c>
      <c r="E587" s="1253"/>
      <c r="F587" s="1253"/>
      <c r="G587" s="1253"/>
      <c r="H587" s="1119"/>
      <c r="I587" s="1119"/>
      <c r="J587" s="1119"/>
      <c r="K587" s="1119"/>
    </row>
    <row r="588" spans="1:11" ht="14.1" customHeight="1" x14ac:dyDescent="0.25">
      <c r="A588" s="1119"/>
      <c r="B588" s="1119"/>
      <c r="C588" s="1130" t="s">
        <v>1024</v>
      </c>
      <c r="D588" s="1254" t="s">
        <v>1038</v>
      </c>
      <c r="E588" s="1255"/>
      <c r="F588" s="1255"/>
      <c r="G588" s="1255"/>
      <c r="H588" s="1119"/>
      <c r="I588" s="1119"/>
      <c r="J588" s="1119"/>
      <c r="K588" s="1119"/>
    </row>
    <row r="589" spans="1:11" ht="14.1" customHeight="1" x14ac:dyDescent="0.25">
      <c r="A589" s="1119"/>
      <c r="B589" s="1119"/>
      <c r="C589" s="1130" t="s">
        <v>31</v>
      </c>
      <c r="D589" s="1254" t="s">
        <v>1093</v>
      </c>
      <c r="E589" s="1255"/>
      <c r="F589" s="1255"/>
      <c r="G589" s="1255"/>
      <c r="H589" s="1119"/>
      <c r="I589" s="1119"/>
      <c r="J589" s="1119"/>
      <c r="K589" s="1119"/>
    </row>
    <row r="590" spans="1:11" ht="15" customHeight="1" x14ac:dyDescent="0.25">
      <c r="A590" s="1119"/>
      <c r="B590" s="1119"/>
      <c r="C590" s="1131"/>
      <c r="D590" s="1132">
        <v>2024</v>
      </c>
      <c r="E590" s="1132">
        <v>2025</v>
      </c>
      <c r="F590" s="1132">
        <v>2026</v>
      </c>
      <c r="G590" s="1132">
        <v>2027</v>
      </c>
      <c r="H590" s="1119"/>
      <c r="I590" s="1119"/>
      <c r="J590" s="1119"/>
      <c r="K590" s="1119"/>
    </row>
    <row r="591" spans="1:11" ht="15" customHeight="1" x14ac:dyDescent="0.25">
      <c r="A591" s="1119"/>
      <c r="B591" s="1119"/>
      <c r="C591" s="1133"/>
      <c r="D591" s="1134" t="s">
        <v>13</v>
      </c>
      <c r="E591" s="1134" t="s">
        <v>14</v>
      </c>
      <c r="F591" s="1134" t="s">
        <v>14</v>
      </c>
      <c r="G591" s="1134" t="s">
        <v>14</v>
      </c>
      <c r="H591" s="1119"/>
      <c r="I591" s="1119"/>
      <c r="J591" s="1119"/>
      <c r="K591" s="1119"/>
    </row>
    <row r="592" spans="1:11" ht="14.1" customHeight="1" x14ac:dyDescent="0.25">
      <c r="A592" s="1119"/>
      <c r="B592" s="1119"/>
      <c r="C592" s="1123" t="s">
        <v>33</v>
      </c>
      <c r="D592" s="1127" t="s">
        <v>1093</v>
      </c>
      <c r="E592" s="1127" t="s">
        <v>1092</v>
      </c>
      <c r="F592" s="1127" t="s">
        <v>1039</v>
      </c>
      <c r="G592" s="1127" t="s">
        <v>1039</v>
      </c>
      <c r="H592" s="1119"/>
      <c r="I592" s="1119"/>
      <c r="J592" s="1119"/>
      <c r="K592" s="1119"/>
    </row>
    <row r="593" spans="1:11" ht="14.1" customHeight="1" x14ac:dyDescent="0.25">
      <c r="A593" s="1119"/>
      <c r="B593" s="1119"/>
      <c r="C593" s="1123" t="s">
        <v>1029</v>
      </c>
      <c r="D593" s="1127" t="s">
        <v>1039</v>
      </c>
      <c r="E593" s="1127" t="s">
        <v>2973</v>
      </c>
      <c r="F593" s="1127" t="s">
        <v>1039</v>
      </c>
      <c r="G593" s="1127" t="s">
        <v>1039</v>
      </c>
      <c r="H593" s="1119"/>
      <c r="I593" s="1119"/>
      <c r="J593" s="1119"/>
      <c r="K593" s="1119"/>
    </row>
    <row r="594" spans="1:11" ht="14.1" customHeight="1" x14ac:dyDescent="0.25">
      <c r="A594" s="1119"/>
      <c r="B594" s="1119"/>
      <c r="C594" s="1123" t="s">
        <v>1032</v>
      </c>
      <c r="D594" s="1127" t="s">
        <v>1039</v>
      </c>
      <c r="E594" s="1127" t="s">
        <v>2973</v>
      </c>
      <c r="F594" s="1127" t="s">
        <v>1039</v>
      </c>
      <c r="G594" s="1127" t="s">
        <v>1039</v>
      </c>
      <c r="H594" s="1119"/>
      <c r="I594" s="1119"/>
      <c r="J594" s="1119"/>
      <c r="K594" s="1119"/>
    </row>
    <row r="595" spans="1:11" ht="14.1" customHeight="1" x14ac:dyDescent="0.25">
      <c r="A595" s="1119"/>
      <c r="B595" s="1119"/>
      <c r="C595" s="1123" t="s">
        <v>1037</v>
      </c>
      <c r="D595" s="1127" t="s">
        <v>1038</v>
      </c>
      <c r="E595" s="1127" t="s">
        <v>1365</v>
      </c>
      <c r="F595" s="1127" t="s">
        <v>1083</v>
      </c>
      <c r="G595" s="1127" t="s">
        <v>1038</v>
      </c>
      <c r="H595" s="1119"/>
      <c r="I595" s="1119"/>
      <c r="J595" s="1119"/>
      <c r="K595" s="1119"/>
    </row>
    <row r="596" spans="1:11" ht="14.1" customHeight="1" x14ac:dyDescent="0.25">
      <c r="A596" s="1119"/>
      <c r="B596" s="1119"/>
      <c r="C596" s="1123" t="s">
        <v>1042</v>
      </c>
      <c r="D596" s="1127" t="s">
        <v>1038</v>
      </c>
      <c r="E596" s="1127" t="s">
        <v>1038</v>
      </c>
      <c r="F596" s="1127" t="s">
        <v>1083</v>
      </c>
      <c r="G596" s="1127" t="s">
        <v>1038</v>
      </c>
      <c r="H596" s="1119"/>
      <c r="I596" s="1119"/>
      <c r="J596" s="1119"/>
      <c r="K596" s="1119"/>
    </row>
    <row r="597" spans="1:11" ht="14.1" customHeight="1" x14ac:dyDescent="0.25">
      <c r="A597" s="1119"/>
      <c r="B597" s="1119"/>
      <c r="C597" s="1123" t="s">
        <v>39</v>
      </c>
      <c r="D597" s="1127" t="s">
        <v>1038</v>
      </c>
      <c r="E597" s="1127" t="s">
        <v>1038</v>
      </c>
      <c r="F597" s="1127" t="s">
        <v>1083</v>
      </c>
      <c r="G597" s="1127" t="s">
        <v>1038</v>
      </c>
      <c r="H597" s="1119"/>
      <c r="I597" s="1119"/>
      <c r="J597" s="1119"/>
      <c r="K597" s="1119"/>
    </row>
    <row r="598" spans="1:11" ht="14.1" customHeight="1" x14ac:dyDescent="0.25">
      <c r="A598" s="1119"/>
      <c r="B598" s="1119"/>
      <c r="C598" s="1250" t="s">
        <v>1046</v>
      </c>
      <c r="D598" s="1251"/>
      <c r="E598" s="1251"/>
      <c r="F598" s="1251"/>
      <c r="G598" s="1251"/>
      <c r="H598" s="1119"/>
      <c r="I598" s="1119"/>
      <c r="J598" s="1119"/>
      <c r="K598" s="1119"/>
    </row>
    <row r="599" spans="1:11" ht="14.1" customHeight="1" x14ac:dyDescent="0.25">
      <c r="A599" s="1119"/>
      <c r="B599" s="1119"/>
      <c r="C599" s="1131"/>
      <c r="D599" s="1132">
        <v>2024</v>
      </c>
      <c r="E599" s="1132">
        <v>2025</v>
      </c>
      <c r="F599" s="1132">
        <v>2026</v>
      </c>
      <c r="G599" s="1132">
        <v>2027</v>
      </c>
      <c r="H599" s="1119"/>
      <c r="I599" s="1119"/>
      <c r="J599" s="1119"/>
      <c r="K599" s="1119"/>
    </row>
    <row r="600" spans="1:11" ht="14.1" customHeight="1" x14ac:dyDescent="0.25">
      <c r="A600" s="1119"/>
      <c r="B600" s="1119"/>
      <c r="C600" s="1133"/>
      <c r="D600" s="1134" t="s">
        <v>13</v>
      </c>
      <c r="E600" s="1134" t="s">
        <v>14</v>
      </c>
      <c r="F600" s="1134" t="s">
        <v>14</v>
      </c>
      <c r="G600" s="1134" t="s">
        <v>14</v>
      </c>
      <c r="H600" s="1119"/>
      <c r="I600" s="1119"/>
      <c r="J600" s="1119"/>
      <c r="K600" s="1119"/>
    </row>
    <row r="601" spans="1:11" ht="14.1" customHeight="1" x14ac:dyDescent="0.25">
      <c r="A601" s="1119"/>
      <c r="B601" s="1119"/>
      <c r="C601" s="1135" t="s">
        <v>1047</v>
      </c>
      <c r="D601" s="1136">
        <v>0</v>
      </c>
      <c r="E601" s="1136">
        <v>0</v>
      </c>
      <c r="F601" s="1136">
        <v>0</v>
      </c>
      <c r="G601" s="1136">
        <v>0</v>
      </c>
      <c r="H601" s="1119"/>
      <c r="I601" s="1119"/>
      <c r="J601" s="1119"/>
      <c r="K601" s="1119"/>
    </row>
    <row r="602" spans="1:11" ht="14.1" customHeight="1" x14ac:dyDescent="0.25">
      <c r="A602" s="1119"/>
      <c r="B602" s="1119"/>
      <c r="C602" s="1135" t="s">
        <v>1048</v>
      </c>
      <c r="D602" s="1136">
        <v>0</v>
      </c>
      <c r="E602" s="1136">
        <v>0</v>
      </c>
      <c r="F602" s="1136">
        <v>0</v>
      </c>
      <c r="G602" s="1136">
        <v>0</v>
      </c>
      <c r="H602" s="1119"/>
      <c r="I602" s="1119"/>
      <c r="J602" s="1119"/>
      <c r="K602" s="1119"/>
    </row>
    <row r="603" spans="1:11" ht="14.1" customHeight="1" x14ac:dyDescent="0.25">
      <c r="A603" s="1119"/>
      <c r="B603" s="1119"/>
      <c r="C603" s="1135" t="s">
        <v>1049</v>
      </c>
      <c r="D603" s="1136">
        <v>0</v>
      </c>
      <c r="E603" s="1136">
        <v>0</v>
      </c>
      <c r="F603" s="1136">
        <v>0</v>
      </c>
      <c r="G603" s="1136">
        <v>0</v>
      </c>
      <c r="H603" s="1119"/>
      <c r="I603" s="1119"/>
      <c r="J603" s="1119"/>
      <c r="K603" s="1119"/>
    </row>
    <row r="604" spans="1:11" ht="14.1" customHeight="1" x14ac:dyDescent="0.25">
      <c r="A604" s="1119"/>
      <c r="B604" s="1119"/>
      <c r="C604" s="1135" t="s">
        <v>1050</v>
      </c>
      <c r="D604" s="1136">
        <v>0</v>
      </c>
      <c r="E604" s="1136">
        <v>0</v>
      </c>
      <c r="F604" s="1136">
        <v>0</v>
      </c>
      <c r="G604" s="1136">
        <v>0</v>
      </c>
      <c r="H604" s="1119"/>
      <c r="I604" s="1119"/>
      <c r="J604" s="1119"/>
      <c r="K604" s="1119"/>
    </row>
    <row r="605" spans="1:11" ht="14.1" customHeight="1" x14ac:dyDescent="0.25">
      <c r="A605" s="1119"/>
      <c r="B605" s="1119"/>
      <c r="C605" s="1135" t="s">
        <v>1048</v>
      </c>
      <c r="D605" s="1136">
        <v>0</v>
      </c>
      <c r="E605" s="1136">
        <v>0</v>
      </c>
      <c r="F605" s="1136">
        <v>0</v>
      </c>
      <c r="G605" s="1136">
        <v>0</v>
      </c>
      <c r="H605" s="1119"/>
      <c r="I605" s="1119"/>
      <c r="J605" s="1119"/>
      <c r="K605" s="1119"/>
    </row>
    <row r="606" spans="1:11" ht="14.1" customHeight="1" x14ac:dyDescent="0.25">
      <c r="A606" s="1119"/>
      <c r="B606" s="1119"/>
      <c r="C606" s="1135" t="s">
        <v>1049</v>
      </c>
      <c r="D606" s="1136">
        <v>0</v>
      </c>
      <c r="E606" s="1136">
        <v>0</v>
      </c>
      <c r="F606" s="1136">
        <v>0</v>
      </c>
      <c r="G606" s="1136">
        <v>0</v>
      </c>
      <c r="H606" s="1119"/>
      <c r="I606" s="1119"/>
      <c r="J606" s="1119"/>
      <c r="K606" s="1119"/>
    </row>
    <row r="607" spans="1:11" ht="14.1" customHeight="1" x14ac:dyDescent="0.25">
      <c r="A607" s="1119"/>
      <c r="B607" s="1119"/>
      <c r="C607" s="1135" t="s">
        <v>1051</v>
      </c>
      <c r="D607" s="1136">
        <v>0</v>
      </c>
      <c r="E607" s="1136">
        <v>0</v>
      </c>
      <c r="F607" s="1136">
        <v>0</v>
      </c>
      <c r="G607" s="1136">
        <v>0</v>
      </c>
      <c r="H607" s="1119"/>
      <c r="I607" s="1119"/>
      <c r="J607" s="1119"/>
      <c r="K607" s="1119"/>
    </row>
    <row r="608" spans="1:11" ht="14.1" customHeight="1" x14ac:dyDescent="0.25">
      <c r="A608" s="1119"/>
      <c r="B608" s="1119"/>
      <c r="C608" s="1135" t="s">
        <v>1048</v>
      </c>
      <c r="D608" s="1136">
        <v>0</v>
      </c>
      <c r="E608" s="1136">
        <v>0</v>
      </c>
      <c r="F608" s="1136">
        <v>0</v>
      </c>
      <c r="G608" s="1136">
        <v>0</v>
      </c>
      <c r="H608" s="1119"/>
      <c r="I608" s="1119"/>
      <c r="J608" s="1119"/>
      <c r="K608" s="1119"/>
    </row>
    <row r="609" spans="1:11" ht="14.1" customHeight="1" x14ac:dyDescent="0.25">
      <c r="A609" s="1119"/>
      <c r="B609" s="1119"/>
      <c r="C609" s="1135" t="s">
        <v>1049</v>
      </c>
      <c r="D609" s="1136">
        <v>0</v>
      </c>
      <c r="E609" s="1136">
        <v>0</v>
      </c>
      <c r="F609" s="1136">
        <v>0</v>
      </c>
      <c r="G609" s="1136">
        <v>0</v>
      </c>
      <c r="H609" s="1119"/>
      <c r="I609" s="1119"/>
      <c r="J609" s="1119"/>
      <c r="K609" s="1119"/>
    </row>
    <row r="610" spans="1:11" ht="14.1" customHeight="1" x14ac:dyDescent="0.25">
      <c r="A610" s="1119"/>
      <c r="B610" s="1119"/>
      <c r="C610" s="1135" t="s">
        <v>1052</v>
      </c>
      <c r="D610" s="1136">
        <v>0</v>
      </c>
      <c r="E610" s="1136">
        <v>0</v>
      </c>
      <c r="F610" s="1136">
        <v>0</v>
      </c>
      <c r="G610" s="1136">
        <v>0</v>
      </c>
      <c r="H610" s="1119"/>
      <c r="I610" s="1119"/>
      <c r="J610" s="1119"/>
      <c r="K610" s="1119"/>
    </row>
    <row r="611" spans="1:11" ht="14.1" customHeight="1" x14ac:dyDescent="0.25">
      <c r="A611" s="1119"/>
      <c r="B611" s="1119"/>
      <c r="C611" s="1135" t="s">
        <v>1048</v>
      </c>
      <c r="D611" s="1136">
        <v>0</v>
      </c>
      <c r="E611" s="1136">
        <v>0</v>
      </c>
      <c r="F611" s="1136">
        <v>0</v>
      </c>
      <c r="G611" s="1136">
        <v>0</v>
      </c>
      <c r="H611" s="1119"/>
      <c r="I611" s="1119"/>
      <c r="J611" s="1119"/>
      <c r="K611" s="1119"/>
    </row>
    <row r="612" spans="1:11" ht="14.1" customHeight="1" x14ac:dyDescent="0.25">
      <c r="A612" s="1119"/>
      <c r="B612" s="1119"/>
      <c r="C612" s="1135" t="s">
        <v>1049</v>
      </c>
      <c r="D612" s="1136">
        <v>0</v>
      </c>
      <c r="E612" s="1136">
        <v>0</v>
      </c>
      <c r="F612" s="1136">
        <v>0</v>
      </c>
      <c r="G612" s="1136">
        <v>0</v>
      </c>
      <c r="H612" s="1119"/>
      <c r="I612" s="1119"/>
      <c r="J612" s="1119"/>
      <c r="K612" s="1119"/>
    </row>
    <row r="613" spans="1:11" ht="14.1" customHeight="1" x14ac:dyDescent="0.25">
      <c r="A613" s="1119"/>
      <c r="B613" s="1119"/>
      <c r="C613" s="1135" t="s">
        <v>1053</v>
      </c>
      <c r="D613" s="1136">
        <v>0</v>
      </c>
      <c r="E613" s="1136">
        <v>0</v>
      </c>
      <c r="F613" s="1136">
        <v>0</v>
      </c>
      <c r="G613" s="1136">
        <v>0</v>
      </c>
      <c r="H613" s="1119"/>
      <c r="I613" s="1119"/>
      <c r="J613" s="1119"/>
      <c r="K613" s="1119"/>
    </row>
    <row r="614" spans="1:11" ht="14.1" customHeight="1" x14ac:dyDescent="0.25">
      <c r="A614" s="1119"/>
      <c r="B614" s="1119"/>
      <c r="C614" s="1135" t="s">
        <v>1048</v>
      </c>
      <c r="D614" s="1136">
        <v>0</v>
      </c>
      <c r="E614" s="1136">
        <v>0</v>
      </c>
      <c r="F614" s="1136">
        <v>0</v>
      </c>
      <c r="G614" s="1136">
        <v>0</v>
      </c>
      <c r="H614" s="1119"/>
      <c r="I614" s="1119"/>
      <c r="J614" s="1119"/>
      <c r="K614" s="1119"/>
    </row>
    <row r="615" spans="1:11" ht="14.1" customHeight="1" x14ac:dyDescent="0.25">
      <c r="A615" s="1119"/>
      <c r="B615" s="1119"/>
      <c r="C615" s="1135" t="s">
        <v>1049</v>
      </c>
      <c r="D615" s="1136">
        <v>0</v>
      </c>
      <c r="E615" s="1136">
        <v>0</v>
      </c>
      <c r="F615" s="1136">
        <v>0</v>
      </c>
      <c r="G615" s="1136">
        <v>0</v>
      </c>
      <c r="H615" s="1119"/>
      <c r="I615" s="1119"/>
      <c r="J615" s="1119"/>
      <c r="K615" s="1119"/>
    </row>
    <row r="616" spans="1:11" ht="14.1" customHeight="1" x14ac:dyDescent="0.25">
      <c r="A616" s="1119"/>
      <c r="B616" s="1119"/>
      <c r="C616" s="1135" t="s">
        <v>1054</v>
      </c>
      <c r="D616" s="1136">
        <v>0</v>
      </c>
      <c r="E616" s="1136">
        <v>0</v>
      </c>
      <c r="F616" s="1136">
        <v>0</v>
      </c>
      <c r="G616" s="1136">
        <v>0</v>
      </c>
      <c r="H616" s="1119"/>
      <c r="I616" s="1119"/>
      <c r="J616" s="1119"/>
      <c r="K616" s="1119"/>
    </row>
    <row r="617" spans="1:11" ht="14.1" customHeight="1" x14ac:dyDescent="0.25">
      <c r="A617" s="1119"/>
      <c r="B617" s="1119"/>
      <c r="C617" s="1135" t="s">
        <v>1048</v>
      </c>
      <c r="D617" s="1136">
        <v>0</v>
      </c>
      <c r="E617" s="1136">
        <v>0</v>
      </c>
      <c r="F617" s="1136">
        <v>0</v>
      </c>
      <c r="G617" s="1136">
        <v>0</v>
      </c>
      <c r="H617" s="1119"/>
      <c r="I617" s="1119"/>
      <c r="J617" s="1119"/>
      <c r="K617" s="1119"/>
    </row>
    <row r="618" spans="1:11" ht="14.1" customHeight="1" x14ac:dyDescent="0.25">
      <c r="A618" s="1119"/>
      <c r="B618" s="1119"/>
      <c r="C618" s="1135" t="s">
        <v>1049</v>
      </c>
      <c r="D618" s="1136">
        <v>0</v>
      </c>
      <c r="E618" s="1136">
        <v>0</v>
      </c>
      <c r="F618" s="1136">
        <v>0</v>
      </c>
      <c r="G618" s="1136">
        <v>0</v>
      </c>
      <c r="H618" s="1119"/>
      <c r="I618" s="1119"/>
      <c r="J618" s="1119"/>
      <c r="K618" s="1119"/>
    </row>
    <row r="619" spans="1:11" ht="14.1" customHeight="1" x14ac:dyDescent="0.25">
      <c r="A619" s="1119"/>
      <c r="B619" s="1119"/>
      <c r="C619" s="1135" t="s">
        <v>1055</v>
      </c>
      <c r="D619" s="1136">
        <v>0</v>
      </c>
      <c r="E619" s="1136">
        <v>0</v>
      </c>
      <c r="F619" s="1136">
        <v>0</v>
      </c>
      <c r="G619" s="1136">
        <v>0</v>
      </c>
      <c r="H619" s="1119"/>
      <c r="I619" s="1119"/>
      <c r="J619" s="1119"/>
      <c r="K619" s="1119"/>
    </row>
    <row r="620" spans="1:11" ht="14.1" customHeight="1" x14ac:dyDescent="0.25">
      <c r="A620" s="1119"/>
      <c r="B620" s="1119"/>
      <c r="C620" s="1135" t="s">
        <v>1048</v>
      </c>
      <c r="D620" s="1136">
        <v>0</v>
      </c>
      <c r="E620" s="1136">
        <v>0</v>
      </c>
      <c r="F620" s="1136">
        <v>0</v>
      </c>
      <c r="G620" s="1136">
        <v>0</v>
      </c>
      <c r="H620" s="1119"/>
      <c r="I620" s="1119"/>
      <c r="J620" s="1119"/>
      <c r="K620" s="1119"/>
    </row>
    <row r="621" spans="1:11" ht="14.1" customHeight="1" x14ac:dyDescent="0.25">
      <c r="A621" s="1119"/>
      <c r="B621" s="1119"/>
      <c r="C621" s="1135" t="s">
        <v>1049</v>
      </c>
      <c r="D621" s="1136">
        <v>0</v>
      </c>
      <c r="E621" s="1136">
        <v>0</v>
      </c>
      <c r="F621" s="1136">
        <v>0</v>
      </c>
      <c r="G621" s="1136">
        <v>0</v>
      </c>
      <c r="H621" s="1119"/>
      <c r="I621" s="1119"/>
      <c r="J621" s="1119"/>
      <c r="K621" s="1119"/>
    </row>
    <row r="622" spans="1:11" ht="14.1" customHeight="1" x14ac:dyDescent="0.25">
      <c r="A622" s="1119"/>
      <c r="B622" s="1119"/>
      <c r="C622" s="1135" t="s">
        <v>1056</v>
      </c>
      <c r="D622" s="1136">
        <v>0</v>
      </c>
      <c r="E622" s="1136">
        <v>0</v>
      </c>
      <c r="F622" s="1136">
        <v>0</v>
      </c>
      <c r="G622" s="1136">
        <v>0</v>
      </c>
      <c r="H622" s="1119"/>
      <c r="I622" s="1119"/>
      <c r="J622" s="1119"/>
      <c r="K622" s="1119"/>
    </row>
    <row r="623" spans="1:11" ht="14.1" customHeight="1" x14ac:dyDescent="0.25">
      <c r="A623" s="1119"/>
      <c r="B623" s="1119"/>
      <c r="C623" s="1135" t="s">
        <v>1048</v>
      </c>
      <c r="D623" s="1136">
        <v>0</v>
      </c>
      <c r="E623" s="1136">
        <v>0</v>
      </c>
      <c r="F623" s="1136">
        <v>0</v>
      </c>
      <c r="G623" s="1136">
        <v>0</v>
      </c>
      <c r="H623" s="1119"/>
      <c r="I623" s="1119"/>
      <c r="J623" s="1119"/>
      <c r="K623" s="1119"/>
    </row>
    <row r="624" spans="1:11" ht="14.1" customHeight="1" x14ac:dyDescent="0.25">
      <c r="A624" s="1119"/>
      <c r="B624" s="1119"/>
      <c r="C624" s="1135" t="s">
        <v>1057</v>
      </c>
      <c r="D624" s="1136">
        <v>0</v>
      </c>
      <c r="E624" s="1136">
        <v>0</v>
      </c>
      <c r="F624" s="1136">
        <v>0</v>
      </c>
      <c r="G624" s="1136">
        <v>0</v>
      </c>
      <c r="H624" s="1119"/>
      <c r="I624" s="1119"/>
      <c r="J624" s="1119"/>
      <c r="K624" s="1119"/>
    </row>
    <row r="625" spans="1:11" ht="14.1" customHeight="1" x14ac:dyDescent="0.25">
      <c r="A625" s="1119"/>
      <c r="B625" s="1119"/>
      <c r="C625" s="1135" t="s">
        <v>1058</v>
      </c>
      <c r="D625" s="1136">
        <v>0</v>
      </c>
      <c r="E625" s="1136">
        <v>0</v>
      </c>
      <c r="F625" s="1136">
        <v>0</v>
      </c>
      <c r="G625" s="1136">
        <v>0</v>
      </c>
      <c r="H625" s="1119"/>
      <c r="I625" s="1119"/>
      <c r="J625" s="1119"/>
      <c r="K625" s="1119"/>
    </row>
    <row r="626" spans="1:11" ht="14.1" customHeight="1" x14ac:dyDescent="0.25">
      <c r="A626" s="1119"/>
      <c r="B626" s="1119"/>
      <c r="C626" s="1135" t="s">
        <v>1059</v>
      </c>
      <c r="D626" s="1136">
        <v>0</v>
      </c>
      <c r="E626" s="1136">
        <v>0</v>
      </c>
      <c r="F626" s="1136">
        <v>0</v>
      </c>
      <c r="G626" s="1136">
        <v>0</v>
      </c>
      <c r="H626" s="1119"/>
      <c r="I626" s="1119"/>
      <c r="J626" s="1119"/>
      <c r="K626" s="1119"/>
    </row>
    <row r="627" spans="1:11" ht="14.1" customHeight="1" x14ac:dyDescent="0.25">
      <c r="A627" s="1119"/>
      <c r="B627" s="1119"/>
      <c r="C627" s="1135" t="s">
        <v>1060</v>
      </c>
      <c r="D627" s="1136">
        <v>0</v>
      </c>
      <c r="E627" s="1136">
        <v>0</v>
      </c>
      <c r="F627" s="1136">
        <v>0</v>
      </c>
      <c r="G627" s="1136">
        <v>0</v>
      </c>
      <c r="H627" s="1119"/>
      <c r="I627" s="1119"/>
      <c r="J627" s="1119"/>
      <c r="K627" s="1119"/>
    </row>
    <row r="628" spans="1:11" ht="14.1" customHeight="1" x14ac:dyDescent="0.25">
      <c r="A628" s="1119"/>
      <c r="B628" s="1119"/>
      <c r="C628" s="1135" t="s">
        <v>1061</v>
      </c>
      <c r="D628" s="1136">
        <v>0</v>
      </c>
      <c r="E628" s="1136">
        <v>4680000</v>
      </c>
      <c r="F628" s="1136">
        <v>0</v>
      </c>
      <c r="G628" s="1136">
        <v>0</v>
      </c>
      <c r="H628" s="1119"/>
      <c r="I628" s="1119"/>
      <c r="J628" s="1119"/>
      <c r="K628" s="1119"/>
    </row>
    <row r="629" spans="1:11" ht="14.1" customHeight="1" x14ac:dyDescent="0.25">
      <c r="A629" s="1119"/>
      <c r="B629" s="1119"/>
      <c r="C629" s="1135" t="s">
        <v>1048</v>
      </c>
      <c r="D629" s="1136">
        <v>0</v>
      </c>
      <c r="E629" s="1136">
        <v>4680000</v>
      </c>
      <c r="F629" s="1136">
        <v>0</v>
      </c>
      <c r="G629" s="1136">
        <v>0</v>
      </c>
      <c r="H629" s="1119"/>
      <c r="I629" s="1119"/>
      <c r="J629" s="1119"/>
      <c r="K629" s="1119"/>
    </row>
    <row r="630" spans="1:11" ht="14.1" customHeight="1" x14ac:dyDescent="0.25">
      <c r="A630" s="1119"/>
      <c r="B630" s="1119"/>
      <c r="C630" s="1135" t="s">
        <v>1057</v>
      </c>
      <c r="D630" s="1136">
        <v>0</v>
      </c>
      <c r="E630" s="1136">
        <v>0</v>
      </c>
      <c r="F630" s="1136">
        <v>0</v>
      </c>
      <c r="G630" s="1136">
        <v>0</v>
      </c>
      <c r="H630" s="1119"/>
      <c r="I630" s="1119"/>
      <c r="J630" s="1119"/>
      <c r="K630" s="1119"/>
    </row>
    <row r="631" spans="1:11" ht="14.1" customHeight="1" x14ac:dyDescent="0.25">
      <c r="A631" s="1119"/>
      <c r="B631" s="1119"/>
      <c r="C631" s="1135" t="s">
        <v>1058</v>
      </c>
      <c r="D631" s="1136">
        <v>0</v>
      </c>
      <c r="E631" s="1136">
        <v>0</v>
      </c>
      <c r="F631" s="1136">
        <v>0</v>
      </c>
      <c r="G631" s="1136">
        <v>0</v>
      </c>
      <c r="H631" s="1119"/>
      <c r="I631" s="1119"/>
      <c r="J631" s="1119"/>
      <c r="K631" s="1119"/>
    </row>
    <row r="632" spans="1:11" ht="14.1" customHeight="1" x14ac:dyDescent="0.25">
      <c r="A632" s="1119"/>
      <c r="B632" s="1119"/>
      <c r="C632" s="1135" t="s">
        <v>1059</v>
      </c>
      <c r="D632" s="1136">
        <v>0</v>
      </c>
      <c r="E632" s="1136">
        <v>0</v>
      </c>
      <c r="F632" s="1136">
        <v>0</v>
      </c>
      <c r="G632" s="1136">
        <v>0</v>
      </c>
      <c r="H632" s="1119"/>
      <c r="I632" s="1119"/>
      <c r="J632" s="1119"/>
      <c r="K632" s="1119"/>
    </row>
    <row r="633" spans="1:11" ht="14.1" customHeight="1" x14ac:dyDescent="0.25">
      <c r="A633" s="1119"/>
      <c r="B633" s="1119"/>
      <c r="C633" s="1135" t="s">
        <v>1060</v>
      </c>
      <c r="D633" s="1136">
        <v>0</v>
      </c>
      <c r="E633" s="1136">
        <v>0</v>
      </c>
      <c r="F633" s="1136">
        <v>0</v>
      </c>
      <c r="G633" s="1136">
        <v>0</v>
      </c>
      <c r="H633" s="1119"/>
      <c r="I633" s="1119"/>
      <c r="J633" s="1119"/>
      <c r="K633" s="1119"/>
    </row>
    <row r="634" spans="1:11" ht="14.1" customHeight="1" x14ac:dyDescent="0.25">
      <c r="A634" s="1119"/>
      <c r="B634" s="1119"/>
      <c r="C634" s="1135" t="s">
        <v>1062</v>
      </c>
      <c r="D634" s="1136">
        <v>0</v>
      </c>
      <c r="E634" s="1136">
        <v>0</v>
      </c>
      <c r="F634" s="1136">
        <v>0</v>
      </c>
      <c r="G634" s="1136">
        <v>0</v>
      </c>
      <c r="H634" s="1119"/>
      <c r="I634" s="1119"/>
      <c r="J634" s="1119"/>
      <c r="K634" s="1119"/>
    </row>
    <row r="635" spans="1:11" ht="14.1" customHeight="1" x14ac:dyDescent="0.25">
      <c r="A635" s="1119"/>
      <c r="B635" s="1119"/>
      <c r="C635" s="1135" t="s">
        <v>1048</v>
      </c>
      <c r="D635" s="1136">
        <v>0</v>
      </c>
      <c r="E635" s="1136">
        <v>0</v>
      </c>
      <c r="F635" s="1136">
        <v>0</v>
      </c>
      <c r="G635" s="1136">
        <v>0</v>
      </c>
      <c r="H635" s="1119"/>
      <c r="I635" s="1119"/>
      <c r="J635" s="1119"/>
      <c r="K635" s="1119"/>
    </row>
    <row r="636" spans="1:11" ht="14.1" customHeight="1" x14ac:dyDescent="0.25">
      <c r="A636" s="1119"/>
      <c r="B636" s="1119"/>
      <c r="C636" s="1135" t="s">
        <v>1057</v>
      </c>
      <c r="D636" s="1136">
        <v>0</v>
      </c>
      <c r="E636" s="1136">
        <v>0</v>
      </c>
      <c r="F636" s="1136">
        <v>0</v>
      </c>
      <c r="G636" s="1136">
        <v>0</v>
      </c>
      <c r="H636" s="1119"/>
      <c r="I636" s="1119"/>
      <c r="J636" s="1119"/>
      <c r="K636" s="1119"/>
    </row>
    <row r="637" spans="1:11" ht="14.1" customHeight="1" x14ac:dyDescent="0.25">
      <c r="A637" s="1119"/>
      <c r="B637" s="1119"/>
      <c r="C637" s="1135" t="s">
        <v>1058</v>
      </c>
      <c r="D637" s="1136">
        <v>0</v>
      </c>
      <c r="E637" s="1136">
        <v>0</v>
      </c>
      <c r="F637" s="1136">
        <v>0</v>
      </c>
      <c r="G637" s="1136">
        <v>0</v>
      </c>
      <c r="H637" s="1119"/>
      <c r="I637" s="1119"/>
      <c r="J637" s="1119"/>
      <c r="K637" s="1119"/>
    </row>
    <row r="638" spans="1:11" ht="14.1" customHeight="1" x14ac:dyDescent="0.25">
      <c r="A638" s="1119"/>
      <c r="B638" s="1119"/>
      <c r="C638" s="1135" t="s">
        <v>1059</v>
      </c>
      <c r="D638" s="1136">
        <v>0</v>
      </c>
      <c r="E638" s="1136">
        <v>0</v>
      </c>
      <c r="F638" s="1136">
        <v>0</v>
      </c>
      <c r="G638" s="1136">
        <v>0</v>
      </c>
      <c r="H638" s="1119"/>
      <c r="I638" s="1119"/>
      <c r="J638" s="1119"/>
      <c r="K638" s="1119"/>
    </row>
    <row r="639" spans="1:11" ht="14.1" customHeight="1" x14ac:dyDescent="0.25">
      <c r="A639" s="1119"/>
      <c r="B639" s="1119"/>
      <c r="C639" s="1135" t="s">
        <v>1060</v>
      </c>
      <c r="D639" s="1136">
        <v>0</v>
      </c>
      <c r="E639" s="1136">
        <v>0</v>
      </c>
      <c r="F639" s="1136">
        <v>0</v>
      </c>
      <c r="G639" s="1136">
        <v>0</v>
      </c>
      <c r="H639" s="1119"/>
      <c r="I639" s="1119"/>
      <c r="J639" s="1119"/>
      <c r="K639" s="1119"/>
    </row>
    <row r="640" spans="1:11" ht="14.1" customHeight="1" x14ac:dyDescent="0.25">
      <c r="A640" s="1119"/>
      <c r="B640" s="1119"/>
      <c r="C640" s="1135" t="s">
        <v>1063</v>
      </c>
      <c r="D640" s="1136">
        <v>0</v>
      </c>
      <c r="E640" s="1136">
        <v>0</v>
      </c>
      <c r="F640" s="1136">
        <v>0</v>
      </c>
      <c r="G640" s="1136">
        <v>0</v>
      </c>
      <c r="H640" s="1119"/>
      <c r="I640" s="1119"/>
      <c r="J640" s="1119"/>
      <c r="K640" s="1119"/>
    </row>
    <row r="641" spans="1:11" ht="14.1" customHeight="1" x14ac:dyDescent="0.25">
      <c r="A641" s="1119"/>
      <c r="B641" s="1119"/>
      <c r="C641" s="1135" t="s">
        <v>1064</v>
      </c>
      <c r="D641" s="1136">
        <v>0</v>
      </c>
      <c r="E641" s="1136">
        <v>0</v>
      </c>
      <c r="F641" s="1136">
        <v>0</v>
      </c>
      <c r="G641" s="1136">
        <v>0</v>
      </c>
      <c r="H641" s="1119"/>
      <c r="I641" s="1119"/>
      <c r="J641" s="1119"/>
      <c r="K641" s="1119"/>
    </row>
    <row r="642" spans="1:11" ht="14.1" customHeight="1" x14ac:dyDescent="0.25">
      <c r="A642" s="1119"/>
      <c r="B642" s="1119"/>
      <c r="C642" s="1137" t="s">
        <v>572</v>
      </c>
      <c r="D642" s="1136">
        <v>0</v>
      </c>
      <c r="E642" s="1136">
        <v>4680000</v>
      </c>
      <c r="F642" s="1136">
        <v>0</v>
      </c>
      <c r="G642" s="1136">
        <v>0</v>
      </c>
      <c r="H642" s="1119"/>
      <c r="I642" s="1119"/>
      <c r="J642" s="1119"/>
      <c r="K642" s="1119"/>
    </row>
    <row r="643" spans="1:11" ht="14.1" customHeight="1" x14ac:dyDescent="0.25">
      <c r="A643" s="1119"/>
      <c r="B643" s="1119"/>
      <c r="C643" s="1129" t="s">
        <v>1022</v>
      </c>
      <c r="D643" s="1252" t="s">
        <v>2974</v>
      </c>
      <c r="E643" s="1253"/>
      <c r="F643" s="1253"/>
      <c r="G643" s="1253"/>
      <c r="H643" s="1119"/>
      <c r="I643" s="1119"/>
      <c r="J643" s="1119"/>
      <c r="K643" s="1119"/>
    </row>
    <row r="644" spans="1:11" ht="14.1" customHeight="1" x14ac:dyDescent="0.25">
      <c r="A644" s="1119"/>
      <c r="B644" s="1119"/>
      <c r="C644" s="1130" t="s">
        <v>1024</v>
      </c>
      <c r="D644" s="1254" t="s">
        <v>1038</v>
      </c>
      <c r="E644" s="1255"/>
      <c r="F644" s="1255"/>
      <c r="G644" s="1255"/>
      <c r="H644" s="1119"/>
      <c r="I644" s="1119"/>
      <c r="J644" s="1119"/>
      <c r="K644" s="1119"/>
    </row>
    <row r="645" spans="1:11" ht="14.1" customHeight="1" x14ac:dyDescent="0.25">
      <c r="A645" s="1119"/>
      <c r="B645" s="1119"/>
      <c r="C645" s="1130" t="s">
        <v>31</v>
      </c>
      <c r="D645" s="1254" t="s">
        <v>1093</v>
      </c>
      <c r="E645" s="1255"/>
      <c r="F645" s="1255"/>
      <c r="G645" s="1255"/>
      <c r="H645" s="1119"/>
      <c r="I645" s="1119"/>
      <c r="J645" s="1119"/>
      <c r="K645" s="1119"/>
    </row>
    <row r="646" spans="1:11" ht="15" customHeight="1" x14ac:dyDescent="0.25">
      <c r="A646" s="1119"/>
      <c r="B646" s="1119"/>
      <c r="C646" s="1131"/>
      <c r="D646" s="1132">
        <v>2024</v>
      </c>
      <c r="E646" s="1132">
        <v>2025</v>
      </c>
      <c r="F646" s="1132">
        <v>2026</v>
      </c>
      <c r="G646" s="1132">
        <v>2027</v>
      </c>
      <c r="H646" s="1119"/>
      <c r="I646" s="1119"/>
      <c r="J646" s="1119"/>
      <c r="K646" s="1119"/>
    </row>
    <row r="647" spans="1:11" ht="15" customHeight="1" x14ac:dyDescent="0.25">
      <c r="A647" s="1119"/>
      <c r="B647" s="1119"/>
      <c r="C647" s="1133"/>
      <c r="D647" s="1134" t="s">
        <v>13</v>
      </c>
      <c r="E647" s="1134" t="s">
        <v>14</v>
      </c>
      <c r="F647" s="1134" t="s">
        <v>14</v>
      </c>
      <c r="G647" s="1134" t="s">
        <v>14</v>
      </c>
      <c r="H647" s="1119"/>
      <c r="I647" s="1119"/>
      <c r="J647" s="1119"/>
      <c r="K647" s="1119"/>
    </row>
    <row r="648" spans="1:11" ht="14.1" customHeight="1" x14ac:dyDescent="0.25">
      <c r="A648" s="1119"/>
      <c r="B648" s="1119"/>
      <c r="C648" s="1123" t="s">
        <v>33</v>
      </c>
      <c r="D648" s="1127" t="s">
        <v>1093</v>
      </c>
      <c r="E648" s="1127" t="s">
        <v>1092</v>
      </c>
      <c r="F648" s="1127" t="s">
        <v>1039</v>
      </c>
      <c r="G648" s="1127" t="s">
        <v>1039</v>
      </c>
      <c r="H648" s="1119"/>
      <c r="I648" s="1119"/>
      <c r="J648" s="1119"/>
      <c r="K648" s="1119"/>
    </row>
    <row r="649" spans="1:11" ht="14.1" customHeight="1" x14ac:dyDescent="0.25">
      <c r="A649" s="1119"/>
      <c r="B649" s="1119"/>
      <c r="C649" s="1123" t="s">
        <v>1029</v>
      </c>
      <c r="D649" s="1127" t="s">
        <v>1039</v>
      </c>
      <c r="E649" s="1127" t="s">
        <v>2975</v>
      </c>
      <c r="F649" s="1127" t="s">
        <v>1039</v>
      </c>
      <c r="G649" s="1127" t="s">
        <v>1039</v>
      </c>
      <c r="H649" s="1119"/>
      <c r="I649" s="1119"/>
      <c r="J649" s="1119"/>
      <c r="K649" s="1119"/>
    </row>
    <row r="650" spans="1:11" ht="14.1" customHeight="1" x14ac:dyDescent="0.25">
      <c r="A650" s="1119"/>
      <c r="B650" s="1119"/>
      <c r="C650" s="1123" t="s">
        <v>1032</v>
      </c>
      <c r="D650" s="1127" t="s">
        <v>1039</v>
      </c>
      <c r="E650" s="1127" t="s">
        <v>2975</v>
      </c>
      <c r="F650" s="1127" t="s">
        <v>1039</v>
      </c>
      <c r="G650" s="1127" t="s">
        <v>1039</v>
      </c>
      <c r="H650" s="1119"/>
      <c r="I650" s="1119"/>
      <c r="J650" s="1119"/>
      <c r="K650" s="1119"/>
    </row>
    <row r="651" spans="1:11" ht="14.1" customHeight="1" x14ac:dyDescent="0.25">
      <c r="A651" s="1119"/>
      <c r="B651" s="1119"/>
      <c r="C651" s="1123" t="s">
        <v>1037</v>
      </c>
      <c r="D651" s="1127" t="s">
        <v>1038</v>
      </c>
      <c r="E651" s="1127" t="s">
        <v>1365</v>
      </c>
      <c r="F651" s="1127" t="s">
        <v>1083</v>
      </c>
      <c r="G651" s="1127" t="s">
        <v>1038</v>
      </c>
      <c r="H651" s="1119"/>
      <c r="I651" s="1119"/>
      <c r="J651" s="1119"/>
      <c r="K651" s="1119"/>
    </row>
    <row r="652" spans="1:11" ht="14.1" customHeight="1" x14ac:dyDescent="0.25">
      <c r="A652" s="1119"/>
      <c r="B652" s="1119"/>
      <c r="C652" s="1123" t="s">
        <v>1042</v>
      </c>
      <c r="D652" s="1127" t="s">
        <v>1038</v>
      </c>
      <c r="E652" s="1127" t="s">
        <v>1038</v>
      </c>
      <c r="F652" s="1127" t="s">
        <v>1083</v>
      </c>
      <c r="G652" s="1127" t="s">
        <v>1038</v>
      </c>
      <c r="H652" s="1119"/>
      <c r="I652" s="1119"/>
      <c r="J652" s="1119"/>
      <c r="K652" s="1119"/>
    </row>
    <row r="653" spans="1:11" ht="14.1" customHeight="1" x14ac:dyDescent="0.25">
      <c r="A653" s="1119"/>
      <c r="B653" s="1119"/>
      <c r="C653" s="1123" t="s">
        <v>39</v>
      </c>
      <c r="D653" s="1127" t="s">
        <v>1038</v>
      </c>
      <c r="E653" s="1127" t="s">
        <v>1038</v>
      </c>
      <c r="F653" s="1127" t="s">
        <v>1083</v>
      </c>
      <c r="G653" s="1127" t="s">
        <v>1038</v>
      </c>
      <c r="H653" s="1119"/>
      <c r="I653" s="1119"/>
      <c r="J653" s="1119"/>
      <c r="K653" s="1119"/>
    </row>
    <row r="654" spans="1:11" ht="14.1" customHeight="1" x14ac:dyDescent="0.25">
      <c r="A654" s="1119"/>
      <c r="B654" s="1119"/>
      <c r="C654" s="1250" t="s">
        <v>1046</v>
      </c>
      <c r="D654" s="1251"/>
      <c r="E654" s="1251"/>
      <c r="F654" s="1251"/>
      <c r="G654" s="1251"/>
      <c r="H654" s="1119"/>
      <c r="I654" s="1119"/>
      <c r="J654" s="1119"/>
      <c r="K654" s="1119"/>
    </row>
    <row r="655" spans="1:11" ht="14.1" customHeight="1" x14ac:dyDescent="0.25">
      <c r="A655" s="1119"/>
      <c r="B655" s="1119"/>
      <c r="C655" s="1131"/>
      <c r="D655" s="1132">
        <v>2024</v>
      </c>
      <c r="E655" s="1132">
        <v>2025</v>
      </c>
      <c r="F655" s="1132">
        <v>2026</v>
      </c>
      <c r="G655" s="1132">
        <v>2027</v>
      </c>
      <c r="H655" s="1119"/>
      <c r="I655" s="1119"/>
      <c r="J655" s="1119"/>
      <c r="K655" s="1119"/>
    </row>
    <row r="656" spans="1:11" ht="14.1" customHeight="1" x14ac:dyDescent="0.25">
      <c r="A656" s="1119"/>
      <c r="B656" s="1119"/>
      <c r="C656" s="1133"/>
      <c r="D656" s="1134" t="s">
        <v>13</v>
      </c>
      <c r="E656" s="1134" t="s">
        <v>14</v>
      </c>
      <c r="F656" s="1134" t="s">
        <v>14</v>
      </c>
      <c r="G656" s="1134" t="s">
        <v>14</v>
      </c>
      <c r="H656" s="1119"/>
      <c r="I656" s="1119"/>
      <c r="J656" s="1119"/>
      <c r="K656" s="1119"/>
    </row>
    <row r="657" spans="1:11" ht="14.1" customHeight="1" x14ac:dyDescent="0.25">
      <c r="A657" s="1119"/>
      <c r="B657" s="1119"/>
      <c r="C657" s="1135" t="s">
        <v>1047</v>
      </c>
      <c r="D657" s="1136">
        <v>0</v>
      </c>
      <c r="E657" s="1136">
        <v>0</v>
      </c>
      <c r="F657" s="1136">
        <v>0</v>
      </c>
      <c r="G657" s="1136">
        <v>0</v>
      </c>
      <c r="H657" s="1119"/>
      <c r="I657" s="1119"/>
      <c r="J657" s="1119"/>
      <c r="K657" s="1119"/>
    </row>
    <row r="658" spans="1:11" ht="14.1" customHeight="1" x14ac:dyDescent="0.25">
      <c r="A658" s="1119"/>
      <c r="B658" s="1119"/>
      <c r="C658" s="1135" t="s">
        <v>1048</v>
      </c>
      <c r="D658" s="1136">
        <v>0</v>
      </c>
      <c r="E658" s="1136">
        <v>0</v>
      </c>
      <c r="F658" s="1136">
        <v>0</v>
      </c>
      <c r="G658" s="1136">
        <v>0</v>
      </c>
      <c r="H658" s="1119"/>
      <c r="I658" s="1119"/>
      <c r="J658" s="1119"/>
      <c r="K658" s="1119"/>
    </row>
    <row r="659" spans="1:11" ht="14.1" customHeight="1" x14ac:dyDescent="0.25">
      <c r="A659" s="1119"/>
      <c r="B659" s="1119"/>
      <c r="C659" s="1135" t="s">
        <v>1049</v>
      </c>
      <c r="D659" s="1136">
        <v>0</v>
      </c>
      <c r="E659" s="1136">
        <v>0</v>
      </c>
      <c r="F659" s="1136">
        <v>0</v>
      </c>
      <c r="G659" s="1136">
        <v>0</v>
      </c>
      <c r="H659" s="1119"/>
      <c r="I659" s="1119"/>
      <c r="J659" s="1119"/>
      <c r="K659" s="1119"/>
    </row>
    <row r="660" spans="1:11" ht="14.1" customHeight="1" x14ac:dyDescent="0.25">
      <c r="A660" s="1119"/>
      <c r="B660" s="1119"/>
      <c r="C660" s="1135" t="s">
        <v>1050</v>
      </c>
      <c r="D660" s="1136">
        <v>0</v>
      </c>
      <c r="E660" s="1136">
        <v>0</v>
      </c>
      <c r="F660" s="1136">
        <v>0</v>
      </c>
      <c r="G660" s="1136">
        <v>0</v>
      </c>
      <c r="H660" s="1119"/>
      <c r="I660" s="1119"/>
      <c r="J660" s="1119"/>
      <c r="K660" s="1119"/>
    </row>
    <row r="661" spans="1:11" ht="14.1" customHeight="1" x14ac:dyDescent="0.25">
      <c r="A661" s="1119"/>
      <c r="B661" s="1119"/>
      <c r="C661" s="1135" t="s">
        <v>1048</v>
      </c>
      <c r="D661" s="1136">
        <v>0</v>
      </c>
      <c r="E661" s="1136">
        <v>0</v>
      </c>
      <c r="F661" s="1136">
        <v>0</v>
      </c>
      <c r="G661" s="1136">
        <v>0</v>
      </c>
      <c r="H661" s="1119"/>
      <c r="I661" s="1119"/>
      <c r="J661" s="1119"/>
      <c r="K661" s="1119"/>
    </row>
    <row r="662" spans="1:11" ht="14.1" customHeight="1" x14ac:dyDescent="0.25">
      <c r="A662" s="1119"/>
      <c r="B662" s="1119"/>
      <c r="C662" s="1135" t="s">
        <v>1049</v>
      </c>
      <c r="D662" s="1136">
        <v>0</v>
      </c>
      <c r="E662" s="1136">
        <v>0</v>
      </c>
      <c r="F662" s="1136">
        <v>0</v>
      </c>
      <c r="G662" s="1136">
        <v>0</v>
      </c>
      <c r="H662" s="1119"/>
      <c r="I662" s="1119"/>
      <c r="J662" s="1119"/>
      <c r="K662" s="1119"/>
    </row>
    <row r="663" spans="1:11" ht="14.1" customHeight="1" x14ac:dyDescent="0.25">
      <c r="A663" s="1119"/>
      <c r="B663" s="1119"/>
      <c r="C663" s="1135" t="s">
        <v>1051</v>
      </c>
      <c r="D663" s="1136">
        <v>0</v>
      </c>
      <c r="E663" s="1136">
        <v>0</v>
      </c>
      <c r="F663" s="1136">
        <v>0</v>
      </c>
      <c r="G663" s="1136">
        <v>0</v>
      </c>
      <c r="H663" s="1119"/>
      <c r="I663" s="1119"/>
      <c r="J663" s="1119"/>
      <c r="K663" s="1119"/>
    </row>
    <row r="664" spans="1:11" ht="14.1" customHeight="1" x14ac:dyDescent="0.25">
      <c r="A664" s="1119"/>
      <c r="B664" s="1119"/>
      <c r="C664" s="1135" t="s">
        <v>1048</v>
      </c>
      <c r="D664" s="1136">
        <v>0</v>
      </c>
      <c r="E664" s="1136">
        <v>0</v>
      </c>
      <c r="F664" s="1136">
        <v>0</v>
      </c>
      <c r="G664" s="1136">
        <v>0</v>
      </c>
      <c r="H664" s="1119"/>
      <c r="I664" s="1119"/>
      <c r="J664" s="1119"/>
      <c r="K664" s="1119"/>
    </row>
    <row r="665" spans="1:11" ht="14.1" customHeight="1" x14ac:dyDescent="0.25">
      <c r="A665" s="1119"/>
      <c r="B665" s="1119"/>
      <c r="C665" s="1135" t="s">
        <v>1049</v>
      </c>
      <c r="D665" s="1136">
        <v>0</v>
      </c>
      <c r="E665" s="1136">
        <v>0</v>
      </c>
      <c r="F665" s="1136">
        <v>0</v>
      </c>
      <c r="G665" s="1136">
        <v>0</v>
      </c>
      <c r="H665" s="1119"/>
      <c r="I665" s="1119"/>
      <c r="J665" s="1119"/>
      <c r="K665" s="1119"/>
    </row>
    <row r="666" spans="1:11" ht="14.1" customHeight="1" x14ac:dyDescent="0.25">
      <c r="A666" s="1119"/>
      <c r="B666" s="1119"/>
      <c r="C666" s="1135" t="s">
        <v>1052</v>
      </c>
      <c r="D666" s="1136">
        <v>0</v>
      </c>
      <c r="E666" s="1136">
        <v>0</v>
      </c>
      <c r="F666" s="1136">
        <v>0</v>
      </c>
      <c r="G666" s="1136">
        <v>0</v>
      </c>
      <c r="H666" s="1119"/>
      <c r="I666" s="1119"/>
      <c r="J666" s="1119"/>
      <c r="K666" s="1119"/>
    </row>
    <row r="667" spans="1:11" ht="14.1" customHeight="1" x14ac:dyDescent="0.25">
      <c r="A667" s="1119"/>
      <c r="B667" s="1119"/>
      <c r="C667" s="1135" t="s">
        <v>1048</v>
      </c>
      <c r="D667" s="1136">
        <v>0</v>
      </c>
      <c r="E667" s="1136">
        <v>0</v>
      </c>
      <c r="F667" s="1136">
        <v>0</v>
      </c>
      <c r="G667" s="1136">
        <v>0</v>
      </c>
      <c r="H667" s="1119"/>
      <c r="I667" s="1119"/>
      <c r="J667" s="1119"/>
      <c r="K667" s="1119"/>
    </row>
    <row r="668" spans="1:11" ht="14.1" customHeight="1" x14ac:dyDescent="0.25">
      <c r="A668" s="1119"/>
      <c r="B668" s="1119"/>
      <c r="C668" s="1135" t="s">
        <v>1049</v>
      </c>
      <c r="D668" s="1136">
        <v>0</v>
      </c>
      <c r="E668" s="1136">
        <v>0</v>
      </c>
      <c r="F668" s="1136">
        <v>0</v>
      </c>
      <c r="G668" s="1136">
        <v>0</v>
      </c>
      <c r="H668" s="1119"/>
      <c r="I668" s="1119"/>
      <c r="J668" s="1119"/>
      <c r="K668" s="1119"/>
    </row>
    <row r="669" spans="1:11" ht="14.1" customHeight="1" x14ac:dyDescent="0.25">
      <c r="A669" s="1119"/>
      <c r="B669" s="1119"/>
      <c r="C669" s="1135" t="s">
        <v>1053</v>
      </c>
      <c r="D669" s="1136">
        <v>0</v>
      </c>
      <c r="E669" s="1136">
        <v>0</v>
      </c>
      <c r="F669" s="1136">
        <v>0</v>
      </c>
      <c r="G669" s="1136">
        <v>0</v>
      </c>
      <c r="H669" s="1119"/>
      <c r="I669" s="1119"/>
      <c r="J669" s="1119"/>
      <c r="K669" s="1119"/>
    </row>
    <row r="670" spans="1:11" ht="14.1" customHeight="1" x14ac:dyDescent="0.25">
      <c r="A670" s="1119"/>
      <c r="B670" s="1119"/>
      <c r="C670" s="1135" t="s">
        <v>1048</v>
      </c>
      <c r="D670" s="1136">
        <v>0</v>
      </c>
      <c r="E670" s="1136">
        <v>0</v>
      </c>
      <c r="F670" s="1136">
        <v>0</v>
      </c>
      <c r="G670" s="1136">
        <v>0</v>
      </c>
      <c r="H670" s="1119"/>
      <c r="I670" s="1119"/>
      <c r="J670" s="1119"/>
      <c r="K670" s="1119"/>
    </row>
    <row r="671" spans="1:11" ht="14.1" customHeight="1" x14ac:dyDescent="0.25">
      <c r="A671" s="1119"/>
      <c r="B671" s="1119"/>
      <c r="C671" s="1135" t="s">
        <v>1049</v>
      </c>
      <c r="D671" s="1136">
        <v>0</v>
      </c>
      <c r="E671" s="1136">
        <v>0</v>
      </c>
      <c r="F671" s="1136">
        <v>0</v>
      </c>
      <c r="G671" s="1136">
        <v>0</v>
      </c>
      <c r="H671" s="1119"/>
      <c r="I671" s="1119"/>
      <c r="J671" s="1119"/>
      <c r="K671" s="1119"/>
    </row>
    <row r="672" spans="1:11" ht="14.1" customHeight="1" x14ac:dyDescent="0.25">
      <c r="A672" s="1119"/>
      <c r="B672" s="1119"/>
      <c r="C672" s="1135" t="s">
        <v>1054</v>
      </c>
      <c r="D672" s="1136">
        <v>0</v>
      </c>
      <c r="E672" s="1136">
        <v>0</v>
      </c>
      <c r="F672" s="1136">
        <v>0</v>
      </c>
      <c r="G672" s="1136">
        <v>0</v>
      </c>
      <c r="H672" s="1119"/>
      <c r="I672" s="1119"/>
      <c r="J672" s="1119"/>
      <c r="K672" s="1119"/>
    </row>
    <row r="673" spans="1:11" ht="14.1" customHeight="1" x14ac:dyDescent="0.25">
      <c r="A673" s="1119"/>
      <c r="B673" s="1119"/>
      <c r="C673" s="1135" t="s">
        <v>1048</v>
      </c>
      <c r="D673" s="1136">
        <v>0</v>
      </c>
      <c r="E673" s="1136">
        <v>0</v>
      </c>
      <c r="F673" s="1136">
        <v>0</v>
      </c>
      <c r="G673" s="1136">
        <v>0</v>
      </c>
      <c r="H673" s="1119"/>
      <c r="I673" s="1119"/>
      <c r="J673" s="1119"/>
      <c r="K673" s="1119"/>
    </row>
    <row r="674" spans="1:11" ht="14.1" customHeight="1" x14ac:dyDescent="0.25">
      <c r="A674" s="1119"/>
      <c r="B674" s="1119"/>
      <c r="C674" s="1135" t="s">
        <v>1049</v>
      </c>
      <c r="D674" s="1136">
        <v>0</v>
      </c>
      <c r="E674" s="1136">
        <v>0</v>
      </c>
      <c r="F674" s="1136">
        <v>0</v>
      </c>
      <c r="G674" s="1136">
        <v>0</v>
      </c>
      <c r="H674" s="1119"/>
      <c r="I674" s="1119"/>
      <c r="J674" s="1119"/>
      <c r="K674" s="1119"/>
    </row>
    <row r="675" spans="1:11" ht="14.1" customHeight="1" x14ac:dyDescent="0.25">
      <c r="A675" s="1119"/>
      <c r="B675" s="1119"/>
      <c r="C675" s="1135" t="s">
        <v>1055</v>
      </c>
      <c r="D675" s="1136">
        <v>0</v>
      </c>
      <c r="E675" s="1136">
        <v>0</v>
      </c>
      <c r="F675" s="1136">
        <v>0</v>
      </c>
      <c r="G675" s="1136">
        <v>0</v>
      </c>
      <c r="H675" s="1119"/>
      <c r="I675" s="1119"/>
      <c r="J675" s="1119"/>
      <c r="K675" s="1119"/>
    </row>
    <row r="676" spans="1:11" ht="14.1" customHeight="1" x14ac:dyDescent="0.25">
      <c r="A676" s="1119"/>
      <c r="B676" s="1119"/>
      <c r="C676" s="1135" t="s">
        <v>1048</v>
      </c>
      <c r="D676" s="1136">
        <v>0</v>
      </c>
      <c r="E676" s="1136">
        <v>0</v>
      </c>
      <c r="F676" s="1136">
        <v>0</v>
      </c>
      <c r="G676" s="1136">
        <v>0</v>
      </c>
      <c r="H676" s="1119"/>
      <c r="I676" s="1119"/>
      <c r="J676" s="1119"/>
      <c r="K676" s="1119"/>
    </row>
    <row r="677" spans="1:11" ht="14.1" customHeight="1" x14ac:dyDescent="0.25">
      <c r="A677" s="1119"/>
      <c r="B677" s="1119"/>
      <c r="C677" s="1135" t="s">
        <v>1049</v>
      </c>
      <c r="D677" s="1136">
        <v>0</v>
      </c>
      <c r="E677" s="1136">
        <v>0</v>
      </c>
      <c r="F677" s="1136">
        <v>0</v>
      </c>
      <c r="G677" s="1136">
        <v>0</v>
      </c>
      <c r="H677" s="1119"/>
      <c r="I677" s="1119"/>
      <c r="J677" s="1119"/>
      <c r="K677" s="1119"/>
    </row>
    <row r="678" spans="1:11" ht="14.1" customHeight="1" x14ac:dyDescent="0.25">
      <c r="A678" s="1119"/>
      <c r="B678" s="1119"/>
      <c r="C678" s="1135" t="s">
        <v>1056</v>
      </c>
      <c r="D678" s="1136">
        <v>0</v>
      </c>
      <c r="E678" s="1136">
        <v>0</v>
      </c>
      <c r="F678" s="1136">
        <v>0</v>
      </c>
      <c r="G678" s="1136">
        <v>0</v>
      </c>
      <c r="H678" s="1119"/>
      <c r="I678" s="1119"/>
      <c r="J678" s="1119"/>
      <c r="K678" s="1119"/>
    </row>
    <row r="679" spans="1:11" ht="14.1" customHeight="1" x14ac:dyDescent="0.25">
      <c r="A679" s="1119"/>
      <c r="B679" s="1119"/>
      <c r="C679" s="1135" t="s">
        <v>1048</v>
      </c>
      <c r="D679" s="1136">
        <v>0</v>
      </c>
      <c r="E679" s="1136">
        <v>0</v>
      </c>
      <c r="F679" s="1136">
        <v>0</v>
      </c>
      <c r="G679" s="1136">
        <v>0</v>
      </c>
      <c r="H679" s="1119"/>
      <c r="I679" s="1119"/>
      <c r="J679" s="1119"/>
      <c r="K679" s="1119"/>
    </row>
    <row r="680" spans="1:11" ht="14.1" customHeight="1" x14ac:dyDescent="0.25">
      <c r="A680" s="1119"/>
      <c r="B680" s="1119"/>
      <c r="C680" s="1135" t="s">
        <v>1057</v>
      </c>
      <c r="D680" s="1136">
        <v>0</v>
      </c>
      <c r="E680" s="1136">
        <v>0</v>
      </c>
      <c r="F680" s="1136">
        <v>0</v>
      </c>
      <c r="G680" s="1136">
        <v>0</v>
      </c>
      <c r="H680" s="1119"/>
      <c r="I680" s="1119"/>
      <c r="J680" s="1119"/>
      <c r="K680" s="1119"/>
    </row>
    <row r="681" spans="1:11" ht="14.1" customHeight="1" x14ac:dyDescent="0.25">
      <c r="A681" s="1119"/>
      <c r="B681" s="1119"/>
      <c r="C681" s="1135" t="s">
        <v>1058</v>
      </c>
      <c r="D681" s="1136">
        <v>0</v>
      </c>
      <c r="E681" s="1136">
        <v>0</v>
      </c>
      <c r="F681" s="1136">
        <v>0</v>
      </c>
      <c r="G681" s="1136">
        <v>0</v>
      </c>
      <c r="H681" s="1119"/>
      <c r="I681" s="1119"/>
      <c r="J681" s="1119"/>
      <c r="K681" s="1119"/>
    </row>
    <row r="682" spans="1:11" ht="14.1" customHeight="1" x14ac:dyDescent="0.25">
      <c r="A682" s="1119"/>
      <c r="B682" s="1119"/>
      <c r="C682" s="1135" t="s">
        <v>1059</v>
      </c>
      <c r="D682" s="1136">
        <v>0</v>
      </c>
      <c r="E682" s="1136">
        <v>0</v>
      </c>
      <c r="F682" s="1136">
        <v>0</v>
      </c>
      <c r="G682" s="1136">
        <v>0</v>
      </c>
      <c r="H682" s="1119"/>
      <c r="I682" s="1119"/>
      <c r="J682" s="1119"/>
      <c r="K682" s="1119"/>
    </row>
    <row r="683" spans="1:11" ht="14.1" customHeight="1" x14ac:dyDescent="0.25">
      <c r="A683" s="1119"/>
      <c r="B683" s="1119"/>
      <c r="C683" s="1135" t="s">
        <v>1060</v>
      </c>
      <c r="D683" s="1136">
        <v>0</v>
      </c>
      <c r="E683" s="1136">
        <v>0</v>
      </c>
      <c r="F683" s="1136">
        <v>0</v>
      </c>
      <c r="G683" s="1136">
        <v>0</v>
      </c>
      <c r="H683" s="1119"/>
      <c r="I683" s="1119"/>
      <c r="J683" s="1119"/>
      <c r="K683" s="1119"/>
    </row>
    <row r="684" spans="1:11" ht="14.1" customHeight="1" x14ac:dyDescent="0.25">
      <c r="A684" s="1119"/>
      <c r="B684" s="1119"/>
      <c r="C684" s="1135" t="s">
        <v>1061</v>
      </c>
      <c r="D684" s="1136">
        <v>0</v>
      </c>
      <c r="E684" s="1136">
        <v>800000</v>
      </c>
      <c r="F684" s="1136">
        <v>0</v>
      </c>
      <c r="G684" s="1136">
        <v>0</v>
      </c>
      <c r="H684" s="1119"/>
      <c r="I684" s="1119"/>
      <c r="J684" s="1119"/>
      <c r="K684" s="1119"/>
    </row>
    <row r="685" spans="1:11" ht="14.1" customHeight="1" x14ac:dyDescent="0.25">
      <c r="A685" s="1119"/>
      <c r="B685" s="1119"/>
      <c r="C685" s="1135" t="s">
        <v>1048</v>
      </c>
      <c r="D685" s="1136">
        <v>0</v>
      </c>
      <c r="E685" s="1136">
        <v>800000</v>
      </c>
      <c r="F685" s="1136">
        <v>0</v>
      </c>
      <c r="G685" s="1136">
        <v>0</v>
      </c>
      <c r="H685" s="1119"/>
      <c r="I685" s="1119"/>
      <c r="J685" s="1119"/>
      <c r="K685" s="1119"/>
    </row>
    <row r="686" spans="1:11" ht="14.1" customHeight="1" x14ac:dyDescent="0.25">
      <c r="A686" s="1119"/>
      <c r="B686" s="1119"/>
      <c r="C686" s="1135" t="s">
        <v>1057</v>
      </c>
      <c r="D686" s="1136">
        <v>0</v>
      </c>
      <c r="E686" s="1136">
        <v>0</v>
      </c>
      <c r="F686" s="1136">
        <v>0</v>
      </c>
      <c r="G686" s="1136">
        <v>0</v>
      </c>
      <c r="H686" s="1119"/>
      <c r="I686" s="1119"/>
      <c r="J686" s="1119"/>
      <c r="K686" s="1119"/>
    </row>
    <row r="687" spans="1:11" ht="14.1" customHeight="1" x14ac:dyDescent="0.25">
      <c r="A687" s="1119"/>
      <c r="B687" s="1119"/>
      <c r="C687" s="1135" t="s">
        <v>1058</v>
      </c>
      <c r="D687" s="1136">
        <v>0</v>
      </c>
      <c r="E687" s="1136">
        <v>0</v>
      </c>
      <c r="F687" s="1136">
        <v>0</v>
      </c>
      <c r="G687" s="1136">
        <v>0</v>
      </c>
      <c r="H687" s="1119"/>
      <c r="I687" s="1119"/>
      <c r="J687" s="1119"/>
      <c r="K687" s="1119"/>
    </row>
    <row r="688" spans="1:11" ht="14.1" customHeight="1" x14ac:dyDescent="0.25">
      <c r="A688" s="1119"/>
      <c r="B688" s="1119"/>
      <c r="C688" s="1135" t="s">
        <v>1059</v>
      </c>
      <c r="D688" s="1136">
        <v>0</v>
      </c>
      <c r="E688" s="1136">
        <v>0</v>
      </c>
      <c r="F688" s="1136">
        <v>0</v>
      </c>
      <c r="G688" s="1136">
        <v>0</v>
      </c>
      <c r="H688" s="1119"/>
      <c r="I688" s="1119"/>
      <c r="J688" s="1119"/>
      <c r="K688" s="1119"/>
    </row>
    <row r="689" spans="1:11" ht="14.1" customHeight="1" x14ac:dyDescent="0.25">
      <c r="A689" s="1119"/>
      <c r="B689" s="1119"/>
      <c r="C689" s="1135" t="s">
        <v>1060</v>
      </c>
      <c r="D689" s="1136">
        <v>0</v>
      </c>
      <c r="E689" s="1136">
        <v>0</v>
      </c>
      <c r="F689" s="1136">
        <v>0</v>
      </c>
      <c r="G689" s="1136">
        <v>0</v>
      </c>
      <c r="H689" s="1119"/>
      <c r="I689" s="1119"/>
      <c r="J689" s="1119"/>
      <c r="K689" s="1119"/>
    </row>
    <row r="690" spans="1:11" ht="14.1" customHeight="1" x14ac:dyDescent="0.25">
      <c r="A690" s="1119"/>
      <c r="B690" s="1119"/>
      <c r="C690" s="1135" t="s">
        <v>1062</v>
      </c>
      <c r="D690" s="1136">
        <v>0</v>
      </c>
      <c r="E690" s="1136">
        <v>0</v>
      </c>
      <c r="F690" s="1136">
        <v>0</v>
      </c>
      <c r="G690" s="1136">
        <v>0</v>
      </c>
      <c r="H690" s="1119"/>
      <c r="I690" s="1119"/>
      <c r="J690" s="1119"/>
      <c r="K690" s="1119"/>
    </row>
    <row r="691" spans="1:11" ht="14.1" customHeight="1" x14ac:dyDescent="0.25">
      <c r="A691" s="1119"/>
      <c r="B691" s="1119"/>
      <c r="C691" s="1135" t="s">
        <v>1048</v>
      </c>
      <c r="D691" s="1136">
        <v>0</v>
      </c>
      <c r="E691" s="1136">
        <v>0</v>
      </c>
      <c r="F691" s="1136">
        <v>0</v>
      </c>
      <c r="G691" s="1136">
        <v>0</v>
      </c>
      <c r="H691" s="1119"/>
      <c r="I691" s="1119"/>
      <c r="J691" s="1119"/>
      <c r="K691" s="1119"/>
    </row>
    <row r="692" spans="1:11" ht="14.1" customHeight="1" x14ac:dyDescent="0.25">
      <c r="A692" s="1119"/>
      <c r="B692" s="1119"/>
      <c r="C692" s="1135" t="s">
        <v>1057</v>
      </c>
      <c r="D692" s="1136">
        <v>0</v>
      </c>
      <c r="E692" s="1136">
        <v>0</v>
      </c>
      <c r="F692" s="1136">
        <v>0</v>
      </c>
      <c r="G692" s="1136">
        <v>0</v>
      </c>
      <c r="H692" s="1119"/>
      <c r="I692" s="1119"/>
      <c r="J692" s="1119"/>
      <c r="K692" s="1119"/>
    </row>
    <row r="693" spans="1:11" ht="14.1" customHeight="1" x14ac:dyDescent="0.25">
      <c r="A693" s="1119"/>
      <c r="B693" s="1119"/>
      <c r="C693" s="1135" t="s">
        <v>1058</v>
      </c>
      <c r="D693" s="1136">
        <v>0</v>
      </c>
      <c r="E693" s="1136">
        <v>0</v>
      </c>
      <c r="F693" s="1136">
        <v>0</v>
      </c>
      <c r="G693" s="1136">
        <v>0</v>
      </c>
      <c r="H693" s="1119"/>
      <c r="I693" s="1119"/>
      <c r="J693" s="1119"/>
      <c r="K693" s="1119"/>
    </row>
    <row r="694" spans="1:11" ht="14.1" customHeight="1" x14ac:dyDescent="0.25">
      <c r="A694" s="1119"/>
      <c r="B694" s="1119"/>
      <c r="C694" s="1135" t="s">
        <v>1059</v>
      </c>
      <c r="D694" s="1136">
        <v>0</v>
      </c>
      <c r="E694" s="1136">
        <v>0</v>
      </c>
      <c r="F694" s="1136">
        <v>0</v>
      </c>
      <c r="G694" s="1136">
        <v>0</v>
      </c>
      <c r="H694" s="1119"/>
      <c r="I694" s="1119"/>
      <c r="J694" s="1119"/>
      <c r="K694" s="1119"/>
    </row>
    <row r="695" spans="1:11" ht="14.1" customHeight="1" x14ac:dyDescent="0.25">
      <c r="A695" s="1119"/>
      <c r="B695" s="1119"/>
      <c r="C695" s="1135" t="s">
        <v>1060</v>
      </c>
      <c r="D695" s="1136">
        <v>0</v>
      </c>
      <c r="E695" s="1136">
        <v>0</v>
      </c>
      <c r="F695" s="1136">
        <v>0</v>
      </c>
      <c r="G695" s="1136">
        <v>0</v>
      </c>
      <c r="H695" s="1119"/>
      <c r="I695" s="1119"/>
      <c r="J695" s="1119"/>
      <c r="K695" s="1119"/>
    </row>
    <row r="696" spans="1:11" ht="14.1" customHeight="1" x14ac:dyDescent="0.25">
      <c r="A696" s="1119"/>
      <c r="B696" s="1119"/>
      <c r="C696" s="1135" t="s">
        <v>1063</v>
      </c>
      <c r="D696" s="1136">
        <v>0</v>
      </c>
      <c r="E696" s="1136">
        <v>0</v>
      </c>
      <c r="F696" s="1136">
        <v>0</v>
      </c>
      <c r="G696" s="1136">
        <v>0</v>
      </c>
      <c r="H696" s="1119"/>
      <c r="I696" s="1119"/>
      <c r="J696" s="1119"/>
      <c r="K696" s="1119"/>
    </row>
    <row r="697" spans="1:11" ht="14.1" customHeight="1" x14ac:dyDescent="0.25">
      <c r="A697" s="1119"/>
      <c r="B697" s="1119"/>
      <c r="C697" s="1135" t="s">
        <v>1064</v>
      </c>
      <c r="D697" s="1136">
        <v>0</v>
      </c>
      <c r="E697" s="1136">
        <v>0</v>
      </c>
      <c r="F697" s="1136">
        <v>0</v>
      </c>
      <c r="G697" s="1136">
        <v>0</v>
      </c>
      <c r="H697" s="1119"/>
      <c r="I697" s="1119"/>
      <c r="J697" s="1119"/>
      <c r="K697" s="1119"/>
    </row>
    <row r="698" spans="1:11" ht="14.1" customHeight="1" x14ac:dyDescent="0.25">
      <c r="A698" s="1119"/>
      <c r="B698" s="1119"/>
      <c r="C698" s="1137" t="s">
        <v>572</v>
      </c>
      <c r="D698" s="1136">
        <v>0</v>
      </c>
      <c r="E698" s="1136">
        <v>800000</v>
      </c>
      <c r="F698" s="1136">
        <v>0</v>
      </c>
      <c r="G698" s="1136">
        <v>0</v>
      </c>
      <c r="H698" s="1119"/>
      <c r="I698" s="1119"/>
      <c r="J698" s="1119"/>
      <c r="K698" s="1119"/>
    </row>
    <row r="699" spans="1:11" ht="20.100000000000001" customHeight="1" x14ac:dyDescent="0.25">
      <c r="A699" s="1119"/>
      <c r="B699" s="1119"/>
      <c r="C699" s="1128" t="s">
        <v>2976</v>
      </c>
      <c r="D699" s="1256" t="s">
        <v>2977</v>
      </c>
      <c r="E699" s="1257"/>
      <c r="F699" s="1257"/>
      <c r="G699" s="1257"/>
      <c r="H699" s="1119"/>
      <c r="I699" s="1119"/>
      <c r="J699" s="1119"/>
      <c r="K699" s="1119"/>
    </row>
    <row r="700" spans="1:11" ht="14.1" customHeight="1" x14ac:dyDescent="0.25">
      <c r="A700" s="1119"/>
      <c r="B700" s="1119"/>
      <c r="C700" s="1129" t="s">
        <v>1022</v>
      </c>
      <c r="D700" s="1252" t="s">
        <v>2978</v>
      </c>
      <c r="E700" s="1253"/>
      <c r="F700" s="1253"/>
      <c r="G700" s="1253"/>
      <c r="H700" s="1119"/>
      <c r="I700" s="1119"/>
      <c r="J700" s="1119"/>
      <c r="K700" s="1119"/>
    </row>
    <row r="701" spans="1:11" ht="14.1" customHeight="1" x14ac:dyDescent="0.25">
      <c r="A701" s="1119"/>
      <c r="B701" s="1119"/>
      <c r="C701" s="1130" t="s">
        <v>1024</v>
      </c>
      <c r="D701" s="1254" t="s">
        <v>2979</v>
      </c>
      <c r="E701" s="1255"/>
      <c r="F701" s="1255"/>
      <c r="G701" s="1255"/>
      <c r="H701" s="1119"/>
      <c r="I701" s="1119"/>
      <c r="J701" s="1119"/>
      <c r="K701" s="1119"/>
    </row>
    <row r="702" spans="1:11" ht="14.1" customHeight="1" x14ac:dyDescent="0.25">
      <c r="A702" s="1119"/>
      <c r="B702" s="1119"/>
      <c r="C702" s="1130" t="s">
        <v>31</v>
      </c>
      <c r="D702" s="1254" t="s">
        <v>318</v>
      </c>
      <c r="E702" s="1255"/>
      <c r="F702" s="1255"/>
      <c r="G702" s="1255"/>
      <c r="H702" s="1119"/>
      <c r="I702" s="1119"/>
      <c r="J702" s="1119"/>
      <c r="K702" s="1119"/>
    </row>
    <row r="703" spans="1:11" ht="15" customHeight="1" x14ac:dyDescent="0.25">
      <c r="A703" s="1119"/>
      <c r="B703" s="1119"/>
      <c r="C703" s="1131"/>
      <c r="D703" s="1132">
        <v>2024</v>
      </c>
      <c r="E703" s="1132">
        <v>2025</v>
      </c>
      <c r="F703" s="1132">
        <v>2026</v>
      </c>
      <c r="G703" s="1132">
        <v>2027</v>
      </c>
      <c r="H703" s="1119"/>
      <c r="I703" s="1119"/>
      <c r="J703" s="1119"/>
      <c r="K703" s="1119"/>
    </row>
    <row r="704" spans="1:11" ht="15" customHeight="1" x14ac:dyDescent="0.25">
      <c r="A704" s="1119"/>
      <c r="B704" s="1119"/>
      <c r="C704" s="1133"/>
      <c r="D704" s="1134" t="s">
        <v>13</v>
      </c>
      <c r="E704" s="1134" t="s">
        <v>14</v>
      </c>
      <c r="F704" s="1134" t="s">
        <v>14</v>
      </c>
      <c r="G704" s="1134" t="s">
        <v>14</v>
      </c>
      <c r="H704" s="1119"/>
      <c r="I704" s="1119"/>
      <c r="J704" s="1119"/>
      <c r="K704" s="1119"/>
    </row>
    <row r="705" spans="1:11" ht="14.1" customHeight="1" x14ac:dyDescent="0.25">
      <c r="A705" s="1119"/>
      <c r="B705" s="1119"/>
      <c r="C705" s="1123" t="s">
        <v>33</v>
      </c>
      <c r="D705" s="1127" t="s">
        <v>1039</v>
      </c>
      <c r="E705" s="1127" t="s">
        <v>1092</v>
      </c>
      <c r="F705" s="1127" t="s">
        <v>1039</v>
      </c>
      <c r="G705" s="1127" t="s">
        <v>1039</v>
      </c>
      <c r="H705" s="1119"/>
      <c r="I705" s="1119"/>
      <c r="J705" s="1119"/>
      <c r="K705" s="1119"/>
    </row>
    <row r="706" spans="1:11" ht="14.1" customHeight="1" x14ac:dyDescent="0.25">
      <c r="A706" s="1119"/>
      <c r="B706" s="1119"/>
      <c r="C706" s="1123" t="s">
        <v>1029</v>
      </c>
      <c r="D706" s="1127" t="s">
        <v>1039</v>
      </c>
      <c r="E706" s="1127" t="s">
        <v>2388</v>
      </c>
      <c r="F706" s="1127" t="s">
        <v>1039</v>
      </c>
      <c r="G706" s="1127" t="s">
        <v>1039</v>
      </c>
      <c r="H706" s="1119"/>
      <c r="I706" s="1119"/>
      <c r="J706" s="1119"/>
      <c r="K706" s="1119"/>
    </row>
    <row r="707" spans="1:11" ht="14.1" customHeight="1" x14ac:dyDescent="0.25">
      <c r="A707" s="1119"/>
      <c r="B707" s="1119"/>
      <c r="C707" s="1123" t="s">
        <v>1032</v>
      </c>
      <c r="D707" s="1127" t="s">
        <v>1039</v>
      </c>
      <c r="E707" s="1127" t="s">
        <v>2388</v>
      </c>
      <c r="F707" s="1127" t="s">
        <v>1039</v>
      </c>
      <c r="G707" s="1127" t="s">
        <v>1039</v>
      </c>
      <c r="H707" s="1119"/>
      <c r="I707" s="1119"/>
      <c r="J707" s="1119"/>
      <c r="K707" s="1119"/>
    </row>
    <row r="708" spans="1:11" ht="14.1" customHeight="1" x14ac:dyDescent="0.25">
      <c r="A708" s="1119"/>
      <c r="B708" s="1119"/>
      <c r="C708" s="1123" t="s">
        <v>1037</v>
      </c>
      <c r="D708" s="1127" t="s">
        <v>1038</v>
      </c>
      <c r="E708" s="1127" t="s">
        <v>1038</v>
      </c>
      <c r="F708" s="1127" t="s">
        <v>1083</v>
      </c>
      <c r="G708" s="1127" t="s">
        <v>1038</v>
      </c>
      <c r="H708" s="1119"/>
      <c r="I708" s="1119"/>
      <c r="J708" s="1119"/>
      <c r="K708" s="1119"/>
    </row>
    <row r="709" spans="1:11" ht="14.1" customHeight="1" x14ac:dyDescent="0.25">
      <c r="A709" s="1119"/>
      <c r="B709" s="1119"/>
      <c r="C709" s="1123" t="s">
        <v>1042</v>
      </c>
      <c r="D709" s="1127" t="s">
        <v>1038</v>
      </c>
      <c r="E709" s="1127" t="s">
        <v>1038</v>
      </c>
      <c r="F709" s="1127" t="s">
        <v>1083</v>
      </c>
      <c r="G709" s="1127" t="s">
        <v>1038</v>
      </c>
      <c r="H709" s="1119"/>
      <c r="I709" s="1119"/>
      <c r="J709" s="1119"/>
      <c r="K709" s="1119"/>
    </row>
    <row r="710" spans="1:11" ht="14.1" customHeight="1" x14ac:dyDescent="0.25">
      <c r="A710" s="1119"/>
      <c r="B710" s="1119"/>
      <c r="C710" s="1123" t="s">
        <v>39</v>
      </c>
      <c r="D710" s="1127" t="s">
        <v>1038</v>
      </c>
      <c r="E710" s="1127" t="s">
        <v>1038</v>
      </c>
      <c r="F710" s="1127" t="s">
        <v>1083</v>
      </c>
      <c r="G710" s="1127" t="s">
        <v>1038</v>
      </c>
      <c r="H710" s="1119"/>
      <c r="I710" s="1119"/>
      <c r="J710" s="1119"/>
      <c r="K710" s="1119"/>
    </row>
    <row r="711" spans="1:11" ht="14.1" customHeight="1" x14ac:dyDescent="0.25">
      <c r="A711" s="1119"/>
      <c r="B711" s="1119"/>
      <c r="C711" s="1250" t="s">
        <v>1046</v>
      </c>
      <c r="D711" s="1251"/>
      <c r="E711" s="1251"/>
      <c r="F711" s="1251"/>
      <c r="G711" s="1251"/>
      <c r="H711" s="1119"/>
      <c r="I711" s="1119"/>
      <c r="J711" s="1119"/>
      <c r="K711" s="1119"/>
    </row>
    <row r="712" spans="1:11" ht="14.1" customHeight="1" x14ac:dyDescent="0.25">
      <c r="A712" s="1119"/>
      <c r="B712" s="1119"/>
      <c r="C712" s="1131"/>
      <c r="D712" s="1132">
        <v>2024</v>
      </c>
      <c r="E712" s="1132">
        <v>2025</v>
      </c>
      <c r="F712" s="1132">
        <v>2026</v>
      </c>
      <c r="G712" s="1132">
        <v>2027</v>
      </c>
      <c r="H712" s="1119"/>
      <c r="I712" s="1119"/>
      <c r="J712" s="1119"/>
      <c r="K712" s="1119"/>
    </row>
    <row r="713" spans="1:11" ht="14.1" customHeight="1" x14ac:dyDescent="0.25">
      <c r="A713" s="1119"/>
      <c r="B713" s="1119"/>
      <c r="C713" s="1133"/>
      <c r="D713" s="1134" t="s">
        <v>13</v>
      </c>
      <c r="E713" s="1134" t="s">
        <v>14</v>
      </c>
      <c r="F713" s="1134" t="s">
        <v>14</v>
      </c>
      <c r="G713" s="1134" t="s">
        <v>14</v>
      </c>
      <c r="H713" s="1119"/>
      <c r="I713" s="1119"/>
      <c r="J713" s="1119"/>
      <c r="K713" s="1119"/>
    </row>
    <row r="714" spans="1:11" ht="14.1" customHeight="1" x14ac:dyDescent="0.25">
      <c r="A714" s="1119"/>
      <c r="B714" s="1119"/>
      <c r="C714" s="1135" t="s">
        <v>1047</v>
      </c>
      <c r="D714" s="1136">
        <v>0</v>
      </c>
      <c r="E714" s="1136">
        <v>0</v>
      </c>
      <c r="F714" s="1136">
        <v>0</v>
      </c>
      <c r="G714" s="1136">
        <v>0</v>
      </c>
      <c r="H714" s="1119"/>
      <c r="I714" s="1119"/>
      <c r="J714" s="1119"/>
      <c r="K714" s="1119"/>
    </row>
    <row r="715" spans="1:11" ht="14.1" customHeight="1" x14ac:dyDescent="0.25">
      <c r="A715" s="1119"/>
      <c r="B715" s="1119"/>
      <c r="C715" s="1135" t="s">
        <v>1048</v>
      </c>
      <c r="D715" s="1136">
        <v>0</v>
      </c>
      <c r="E715" s="1136">
        <v>0</v>
      </c>
      <c r="F715" s="1136">
        <v>0</v>
      </c>
      <c r="G715" s="1136">
        <v>0</v>
      </c>
      <c r="H715" s="1119"/>
      <c r="I715" s="1119"/>
      <c r="J715" s="1119"/>
      <c r="K715" s="1119"/>
    </row>
    <row r="716" spans="1:11" ht="14.1" customHeight="1" x14ac:dyDescent="0.25">
      <c r="A716" s="1119"/>
      <c r="B716" s="1119"/>
      <c r="C716" s="1135" t="s">
        <v>1049</v>
      </c>
      <c r="D716" s="1136">
        <v>0</v>
      </c>
      <c r="E716" s="1136">
        <v>0</v>
      </c>
      <c r="F716" s="1136">
        <v>0</v>
      </c>
      <c r="G716" s="1136">
        <v>0</v>
      </c>
      <c r="H716" s="1119"/>
      <c r="I716" s="1119"/>
      <c r="J716" s="1119"/>
      <c r="K716" s="1119"/>
    </row>
    <row r="717" spans="1:11" ht="14.1" customHeight="1" x14ac:dyDescent="0.25">
      <c r="A717" s="1119"/>
      <c r="B717" s="1119"/>
      <c r="C717" s="1135" t="s">
        <v>1050</v>
      </c>
      <c r="D717" s="1136">
        <v>0</v>
      </c>
      <c r="E717" s="1136">
        <v>0</v>
      </c>
      <c r="F717" s="1136">
        <v>0</v>
      </c>
      <c r="G717" s="1136">
        <v>0</v>
      </c>
      <c r="H717" s="1119"/>
      <c r="I717" s="1119"/>
      <c r="J717" s="1119"/>
      <c r="K717" s="1119"/>
    </row>
    <row r="718" spans="1:11" ht="14.1" customHeight="1" x14ac:dyDescent="0.25">
      <c r="A718" s="1119"/>
      <c r="B718" s="1119"/>
      <c r="C718" s="1135" t="s">
        <v>1048</v>
      </c>
      <c r="D718" s="1136">
        <v>0</v>
      </c>
      <c r="E718" s="1136">
        <v>0</v>
      </c>
      <c r="F718" s="1136">
        <v>0</v>
      </c>
      <c r="G718" s="1136">
        <v>0</v>
      </c>
      <c r="H718" s="1119"/>
      <c r="I718" s="1119"/>
      <c r="J718" s="1119"/>
      <c r="K718" s="1119"/>
    </row>
    <row r="719" spans="1:11" ht="14.1" customHeight="1" x14ac:dyDescent="0.25">
      <c r="A719" s="1119"/>
      <c r="B719" s="1119"/>
      <c r="C719" s="1135" t="s">
        <v>1049</v>
      </c>
      <c r="D719" s="1136">
        <v>0</v>
      </c>
      <c r="E719" s="1136">
        <v>0</v>
      </c>
      <c r="F719" s="1136">
        <v>0</v>
      </c>
      <c r="G719" s="1136">
        <v>0</v>
      </c>
      <c r="H719" s="1119"/>
      <c r="I719" s="1119"/>
      <c r="J719" s="1119"/>
      <c r="K719" s="1119"/>
    </row>
    <row r="720" spans="1:11" ht="14.1" customHeight="1" x14ac:dyDescent="0.25">
      <c r="A720" s="1119"/>
      <c r="B720" s="1119"/>
      <c r="C720" s="1135" t="s">
        <v>1051</v>
      </c>
      <c r="D720" s="1136">
        <v>0</v>
      </c>
      <c r="E720" s="1136">
        <v>0</v>
      </c>
      <c r="F720" s="1136">
        <v>0</v>
      </c>
      <c r="G720" s="1136">
        <v>0</v>
      </c>
      <c r="H720" s="1119"/>
      <c r="I720" s="1119"/>
      <c r="J720" s="1119"/>
      <c r="K720" s="1119"/>
    </row>
    <row r="721" spans="1:11" ht="14.1" customHeight="1" x14ac:dyDescent="0.25">
      <c r="A721" s="1119"/>
      <c r="B721" s="1119"/>
      <c r="C721" s="1135" t="s">
        <v>1048</v>
      </c>
      <c r="D721" s="1136">
        <v>0</v>
      </c>
      <c r="E721" s="1136">
        <v>0</v>
      </c>
      <c r="F721" s="1136">
        <v>0</v>
      </c>
      <c r="G721" s="1136">
        <v>0</v>
      </c>
      <c r="H721" s="1119"/>
      <c r="I721" s="1119"/>
      <c r="J721" s="1119"/>
      <c r="K721" s="1119"/>
    </row>
    <row r="722" spans="1:11" ht="14.1" customHeight="1" x14ac:dyDescent="0.25">
      <c r="A722" s="1119"/>
      <c r="B722" s="1119"/>
      <c r="C722" s="1135" t="s">
        <v>1049</v>
      </c>
      <c r="D722" s="1136">
        <v>0</v>
      </c>
      <c r="E722" s="1136">
        <v>0</v>
      </c>
      <c r="F722" s="1136">
        <v>0</v>
      </c>
      <c r="G722" s="1136">
        <v>0</v>
      </c>
      <c r="H722" s="1119"/>
      <c r="I722" s="1119"/>
      <c r="J722" s="1119"/>
      <c r="K722" s="1119"/>
    </row>
    <row r="723" spans="1:11" ht="14.1" customHeight="1" x14ac:dyDescent="0.25">
      <c r="A723" s="1119"/>
      <c r="B723" s="1119"/>
      <c r="C723" s="1135" t="s">
        <v>1052</v>
      </c>
      <c r="D723" s="1136">
        <v>0</v>
      </c>
      <c r="E723" s="1136">
        <v>0</v>
      </c>
      <c r="F723" s="1136">
        <v>0</v>
      </c>
      <c r="G723" s="1136">
        <v>0</v>
      </c>
      <c r="H723" s="1119"/>
      <c r="I723" s="1119"/>
      <c r="J723" s="1119"/>
      <c r="K723" s="1119"/>
    </row>
    <row r="724" spans="1:11" ht="14.1" customHeight="1" x14ac:dyDescent="0.25">
      <c r="A724" s="1119"/>
      <c r="B724" s="1119"/>
      <c r="C724" s="1135" t="s">
        <v>1048</v>
      </c>
      <c r="D724" s="1136">
        <v>0</v>
      </c>
      <c r="E724" s="1136">
        <v>0</v>
      </c>
      <c r="F724" s="1136">
        <v>0</v>
      </c>
      <c r="G724" s="1136">
        <v>0</v>
      </c>
      <c r="H724" s="1119"/>
      <c r="I724" s="1119"/>
      <c r="J724" s="1119"/>
      <c r="K724" s="1119"/>
    </row>
    <row r="725" spans="1:11" ht="14.1" customHeight="1" x14ac:dyDescent="0.25">
      <c r="A725" s="1119"/>
      <c r="B725" s="1119"/>
      <c r="C725" s="1135" t="s">
        <v>1049</v>
      </c>
      <c r="D725" s="1136">
        <v>0</v>
      </c>
      <c r="E725" s="1136">
        <v>0</v>
      </c>
      <c r="F725" s="1136">
        <v>0</v>
      </c>
      <c r="G725" s="1136">
        <v>0</v>
      </c>
      <c r="H725" s="1119"/>
      <c r="I725" s="1119"/>
      <c r="J725" s="1119"/>
      <c r="K725" s="1119"/>
    </row>
    <row r="726" spans="1:11" ht="14.1" customHeight="1" x14ac:dyDescent="0.25">
      <c r="A726" s="1119"/>
      <c r="B726" s="1119"/>
      <c r="C726" s="1135" t="s">
        <v>1053</v>
      </c>
      <c r="D726" s="1136">
        <v>0</v>
      </c>
      <c r="E726" s="1136">
        <v>0</v>
      </c>
      <c r="F726" s="1136">
        <v>0</v>
      </c>
      <c r="G726" s="1136">
        <v>0</v>
      </c>
      <c r="H726" s="1119"/>
      <c r="I726" s="1119"/>
      <c r="J726" s="1119"/>
      <c r="K726" s="1119"/>
    </row>
    <row r="727" spans="1:11" ht="14.1" customHeight="1" x14ac:dyDescent="0.25">
      <c r="A727" s="1119"/>
      <c r="B727" s="1119"/>
      <c r="C727" s="1135" t="s">
        <v>1048</v>
      </c>
      <c r="D727" s="1136">
        <v>0</v>
      </c>
      <c r="E727" s="1136">
        <v>0</v>
      </c>
      <c r="F727" s="1136">
        <v>0</v>
      </c>
      <c r="G727" s="1136">
        <v>0</v>
      </c>
      <c r="H727" s="1119"/>
      <c r="I727" s="1119"/>
      <c r="J727" s="1119"/>
      <c r="K727" s="1119"/>
    </row>
    <row r="728" spans="1:11" ht="14.1" customHeight="1" x14ac:dyDescent="0.25">
      <c r="A728" s="1119"/>
      <c r="B728" s="1119"/>
      <c r="C728" s="1135" t="s">
        <v>1049</v>
      </c>
      <c r="D728" s="1136">
        <v>0</v>
      </c>
      <c r="E728" s="1136">
        <v>0</v>
      </c>
      <c r="F728" s="1136">
        <v>0</v>
      </c>
      <c r="G728" s="1136">
        <v>0</v>
      </c>
      <c r="H728" s="1119"/>
      <c r="I728" s="1119"/>
      <c r="J728" s="1119"/>
      <c r="K728" s="1119"/>
    </row>
    <row r="729" spans="1:11" ht="14.1" customHeight="1" x14ac:dyDescent="0.25">
      <c r="A729" s="1119"/>
      <c r="B729" s="1119"/>
      <c r="C729" s="1135" t="s">
        <v>1054</v>
      </c>
      <c r="D729" s="1136">
        <v>0</v>
      </c>
      <c r="E729" s="1136">
        <v>0</v>
      </c>
      <c r="F729" s="1136">
        <v>0</v>
      </c>
      <c r="G729" s="1136">
        <v>0</v>
      </c>
      <c r="H729" s="1119"/>
      <c r="I729" s="1119"/>
      <c r="J729" s="1119"/>
      <c r="K729" s="1119"/>
    </row>
    <row r="730" spans="1:11" ht="14.1" customHeight="1" x14ac:dyDescent="0.25">
      <c r="A730" s="1119"/>
      <c r="B730" s="1119"/>
      <c r="C730" s="1135" t="s">
        <v>1048</v>
      </c>
      <c r="D730" s="1136">
        <v>0</v>
      </c>
      <c r="E730" s="1136">
        <v>0</v>
      </c>
      <c r="F730" s="1136">
        <v>0</v>
      </c>
      <c r="G730" s="1136">
        <v>0</v>
      </c>
      <c r="H730" s="1119"/>
      <c r="I730" s="1119"/>
      <c r="J730" s="1119"/>
      <c r="K730" s="1119"/>
    </row>
    <row r="731" spans="1:11" ht="14.1" customHeight="1" x14ac:dyDescent="0.25">
      <c r="A731" s="1119"/>
      <c r="B731" s="1119"/>
      <c r="C731" s="1135" t="s">
        <v>1049</v>
      </c>
      <c r="D731" s="1136">
        <v>0</v>
      </c>
      <c r="E731" s="1136">
        <v>0</v>
      </c>
      <c r="F731" s="1136">
        <v>0</v>
      </c>
      <c r="G731" s="1136">
        <v>0</v>
      </c>
      <c r="H731" s="1119"/>
      <c r="I731" s="1119"/>
      <c r="J731" s="1119"/>
      <c r="K731" s="1119"/>
    </row>
    <row r="732" spans="1:11" ht="14.1" customHeight="1" x14ac:dyDescent="0.25">
      <c r="A732" s="1119"/>
      <c r="B732" s="1119"/>
      <c r="C732" s="1135" t="s">
        <v>1055</v>
      </c>
      <c r="D732" s="1136">
        <v>0</v>
      </c>
      <c r="E732" s="1136">
        <v>0</v>
      </c>
      <c r="F732" s="1136">
        <v>0</v>
      </c>
      <c r="G732" s="1136">
        <v>0</v>
      </c>
      <c r="H732" s="1119"/>
      <c r="I732" s="1119"/>
      <c r="J732" s="1119"/>
      <c r="K732" s="1119"/>
    </row>
    <row r="733" spans="1:11" ht="14.1" customHeight="1" x14ac:dyDescent="0.25">
      <c r="A733" s="1119"/>
      <c r="B733" s="1119"/>
      <c r="C733" s="1135" t="s">
        <v>1048</v>
      </c>
      <c r="D733" s="1136">
        <v>0</v>
      </c>
      <c r="E733" s="1136">
        <v>0</v>
      </c>
      <c r="F733" s="1136">
        <v>0</v>
      </c>
      <c r="G733" s="1136">
        <v>0</v>
      </c>
      <c r="H733" s="1119"/>
      <c r="I733" s="1119"/>
      <c r="J733" s="1119"/>
      <c r="K733" s="1119"/>
    </row>
    <row r="734" spans="1:11" ht="14.1" customHeight="1" x14ac:dyDescent="0.25">
      <c r="A734" s="1119"/>
      <c r="B734" s="1119"/>
      <c r="C734" s="1135" t="s">
        <v>1049</v>
      </c>
      <c r="D734" s="1136">
        <v>0</v>
      </c>
      <c r="E734" s="1136">
        <v>0</v>
      </c>
      <c r="F734" s="1136">
        <v>0</v>
      </c>
      <c r="G734" s="1136">
        <v>0</v>
      </c>
      <c r="H734" s="1119"/>
      <c r="I734" s="1119"/>
      <c r="J734" s="1119"/>
      <c r="K734" s="1119"/>
    </row>
    <row r="735" spans="1:11" ht="14.1" customHeight="1" x14ac:dyDescent="0.25">
      <c r="A735" s="1119"/>
      <c r="B735" s="1119"/>
      <c r="C735" s="1135" t="s">
        <v>1056</v>
      </c>
      <c r="D735" s="1136">
        <v>0</v>
      </c>
      <c r="E735" s="1136">
        <v>0</v>
      </c>
      <c r="F735" s="1136">
        <v>0</v>
      </c>
      <c r="G735" s="1136">
        <v>0</v>
      </c>
      <c r="H735" s="1119"/>
      <c r="I735" s="1119"/>
      <c r="J735" s="1119"/>
      <c r="K735" s="1119"/>
    </row>
    <row r="736" spans="1:11" ht="14.1" customHeight="1" x14ac:dyDescent="0.25">
      <c r="A736" s="1119"/>
      <c r="B736" s="1119"/>
      <c r="C736" s="1135" t="s">
        <v>1048</v>
      </c>
      <c r="D736" s="1136">
        <v>0</v>
      </c>
      <c r="E736" s="1136">
        <v>0</v>
      </c>
      <c r="F736" s="1136">
        <v>0</v>
      </c>
      <c r="G736" s="1136">
        <v>0</v>
      </c>
      <c r="H736" s="1119"/>
      <c r="I736" s="1119"/>
      <c r="J736" s="1119"/>
      <c r="K736" s="1119"/>
    </row>
    <row r="737" spans="1:11" ht="14.1" customHeight="1" x14ac:dyDescent="0.25">
      <c r="A737" s="1119"/>
      <c r="B737" s="1119"/>
      <c r="C737" s="1135" t="s">
        <v>1057</v>
      </c>
      <c r="D737" s="1136">
        <v>0</v>
      </c>
      <c r="E737" s="1136">
        <v>0</v>
      </c>
      <c r="F737" s="1136">
        <v>0</v>
      </c>
      <c r="G737" s="1136">
        <v>0</v>
      </c>
      <c r="H737" s="1119"/>
      <c r="I737" s="1119"/>
      <c r="J737" s="1119"/>
      <c r="K737" s="1119"/>
    </row>
    <row r="738" spans="1:11" ht="14.1" customHeight="1" x14ac:dyDescent="0.25">
      <c r="A738" s="1119"/>
      <c r="B738" s="1119"/>
      <c r="C738" s="1135" t="s">
        <v>1058</v>
      </c>
      <c r="D738" s="1136">
        <v>0</v>
      </c>
      <c r="E738" s="1136">
        <v>0</v>
      </c>
      <c r="F738" s="1136">
        <v>0</v>
      </c>
      <c r="G738" s="1136">
        <v>0</v>
      </c>
      <c r="H738" s="1119"/>
      <c r="I738" s="1119"/>
      <c r="J738" s="1119"/>
      <c r="K738" s="1119"/>
    </row>
    <row r="739" spans="1:11" ht="14.1" customHeight="1" x14ac:dyDescent="0.25">
      <c r="A739" s="1119"/>
      <c r="B739" s="1119"/>
      <c r="C739" s="1135" t="s">
        <v>1059</v>
      </c>
      <c r="D739" s="1136">
        <v>0</v>
      </c>
      <c r="E739" s="1136">
        <v>0</v>
      </c>
      <c r="F739" s="1136">
        <v>0</v>
      </c>
      <c r="G739" s="1136">
        <v>0</v>
      </c>
      <c r="H739" s="1119"/>
      <c r="I739" s="1119"/>
      <c r="J739" s="1119"/>
      <c r="K739" s="1119"/>
    </row>
    <row r="740" spans="1:11" ht="14.1" customHeight="1" x14ac:dyDescent="0.25">
      <c r="A740" s="1119"/>
      <c r="B740" s="1119"/>
      <c r="C740" s="1135" t="s">
        <v>1060</v>
      </c>
      <c r="D740" s="1136">
        <v>0</v>
      </c>
      <c r="E740" s="1136">
        <v>0</v>
      </c>
      <c r="F740" s="1136">
        <v>0</v>
      </c>
      <c r="G740" s="1136">
        <v>0</v>
      </c>
      <c r="H740" s="1119"/>
      <c r="I740" s="1119"/>
      <c r="J740" s="1119"/>
      <c r="K740" s="1119"/>
    </row>
    <row r="741" spans="1:11" ht="14.1" customHeight="1" x14ac:dyDescent="0.25">
      <c r="A741" s="1119"/>
      <c r="B741" s="1119"/>
      <c r="C741" s="1135" t="s">
        <v>1061</v>
      </c>
      <c r="D741" s="1136">
        <v>0</v>
      </c>
      <c r="E741" s="1136">
        <v>11000000</v>
      </c>
      <c r="F741" s="1136">
        <v>0</v>
      </c>
      <c r="G741" s="1136">
        <v>0</v>
      </c>
      <c r="H741" s="1119"/>
      <c r="I741" s="1119"/>
      <c r="J741" s="1119"/>
      <c r="K741" s="1119"/>
    </row>
    <row r="742" spans="1:11" ht="14.1" customHeight="1" x14ac:dyDescent="0.25">
      <c r="A742" s="1119"/>
      <c r="B742" s="1119"/>
      <c r="C742" s="1135" t="s">
        <v>1048</v>
      </c>
      <c r="D742" s="1136">
        <v>0</v>
      </c>
      <c r="E742" s="1136">
        <v>11000000</v>
      </c>
      <c r="F742" s="1136">
        <v>0</v>
      </c>
      <c r="G742" s="1136">
        <v>0</v>
      </c>
      <c r="H742" s="1119"/>
      <c r="I742" s="1119"/>
      <c r="J742" s="1119"/>
      <c r="K742" s="1119"/>
    </row>
    <row r="743" spans="1:11" ht="14.1" customHeight="1" x14ac:dyDescent="0.25">
      <c r="A743" s="1119"/>
      <c r="B743" s="1119"/>
      <c r="C743" s="1135" t="s">
        <v>1057</v>
      </c>
      <c r="D743" s="1136">
        <v>0</v>
      </c>
      <c r="E743" s="1136">
        <v>0</v>
      </c>
      <c r="F743" s="1136">
        <v>0</v>
      </c>
      <c r="G743" s="1136">
        <v>0</v>
      </c>
      <c r="H743" s="1119"/>
      <c r="I743" s="1119"/>
      <c r="J743" s="1119"/>
      <c r="K743" s="1119"/>
    </row>
    <row r="744" spans="1:11" ht="14.1" customHeight="1" x14ac:dyDescent="0.25">
      <c r="A744" s="1119"/>
      <c r="B744" s="1119"/>
      <c r="C744" s="1135" t="s">
        <v>1058</v>
      </c>
      <c r="D744" s="1136">
        <v>0</v>
      </c>
      <c r="E744" s="1136">
        <v>0</v>
      </c>
      <c r="F744" s="1136">
        <v>0</v>
      </c>
      <c r="G744" s="1136">
        <v>0</v>
      </c>
      <c r="H744" s="1119"/>
      <c r="I744" s="1119"/>
      <c r="J744" s="1119"/>
      <c r="K744" s="1119"/>
    </row>
    <row r="745" spans="1:11" ht="14.1" customHeight="1" x14ac:dyDescent="0.25">
      <c r="A745" s="1119"/>
      <c r="B745" s="1119"/>
      <c r="C745" s="1135" t="s">
        <v>1059</v>
      </c>
      <c r="D745" s="1136">
        <v>0</v>
      </c>
      <c r="E745" s="1136">
        <v>0</v>
      </c>
      <c r="F745" s="1136">
        <v>0</v>
      </c>
      <c r="G745" s="1136">
        <v>0</v>
      </c>
      <c r="H745" s="1119"/>
      <c r="I745" s="1119"/>
      <c r="J745" s="1119"/>
      <c r="K745" s="1119"/>
    </row>
    <row r="746" spans="1:11" ht="14.1" customHeight="1" x14ac:dyDescent="0.25">
      <c r="A746" s="1119"/>
      <c r="B746" s="1119"/>
      <c r="C746" s="1135" t="s">
        <v>1060</v>
      </c>
      <c r="D746" s="1136">
        <v>0</v>
      </c>
      <c r="E746" s="1136">
        <v>0</v>
      </c>
      <c r="F746" s="1136">
        <v>0</v>
      </c>
      <c r="G746" s="1136">
        <v>0</v>
      </c>
      <c r="H746" s="1119"/>
      <c r="I746" s="1119"/>
      <c r="J746" s="1119"/>
      <c r="K746" s="1119"/>
    </row>
    <row r="747" spans="1:11" ht="14.1" customHeight="1" x14ac:dyDescent="0.25">
      <c r="A747" s="1119"/>
      <c r="B747" s="1119"/>
      <c r="C747" s="1135" t="s">
        <v>1062</v>
      </c>
      <c r="D747" s="1136">
        <v>0</v>
      </c>
      <c r="E747" s="1136">
        <v>0</v>
      </c>
      <c r="F747" s="1136">
        <v>0</v>
      </c>
      <c r="G747" s="1136">
        <v>0</v>
      </c>
      <c r="H747" s="1119"/>
      <c r="I747" s="1119"/>
      <c r="J747" s="1119"/>
      <c r="K747" s="1119"/>
    </row>
    <row r="748" spans="1:11" ht="14.1" customHeight="1" x14ac:dyDescent="0.25">
      <c r="A748" s="1119"/>
      <c r="B748" s="1119"/>
      <c r="C748" s="1135" t="s">
        <v>1048</v>
      </c>
      <c r="D748" s="1136">
        <v>0</v>
      </c>
      <c r="E748" s="1136">
        <v>0</v>
      </c>
      <c r="F748" s="1136">
        <v>0</v>
      </c>
      <c r="G748" s="1136">
        <v>0</v>
      </c>
      <c r="H748" s="1119"/>
      <c r="I748" s="1119"/>
      <c r="J748" s="1119"/>
      <c r="K748" s="1119"/>
    </row>
    <row r="749" spans="1:11" ht="14.1" customHeight="1" x14ac:dyDescent="0.25">
      <c r="A749" s="1119"/>
      <c r="B749" s="1119"/>
      <c r="C749" s="1135" t="s">
        <v>1057</v>
      </c>
      <c r="D749" s="1136">
        <v>0</v>
      </c>
      <c r="E749" s="1136">
        <v>0</v>
      </c>
      <c r="F749" s="1136">
        <v>0</v>
      </c>
      <c r="G749" s="1136">
        <v>0</v>
      </c>
      <c r="H749" s="1119"/>
      <c r="I749" s="1119"/>
      <c r="J749" s="1119"/>
      <c r="K749" s="1119"/>
    </row>
    <row r="750" spans="1:11" ht="14.1" customHeight="1" x14ac:dyDescent="0.25">
      <c r="A750" s="1119"/>
      <c r="B750" s="1119"/>
      <c r="C750" s="1135" t="s">
        <v>1058</v>
      </c>
      <c r="D750" s="1136">
        <v>0</v>
      </c>
      <c r="E750" s="1136">
        <v>0</v>
      </c>
      <c r="F750" s="1136">
        <v>0</v>
      </c>
      <c r="G750" s="1136">
        <v>0</v>
      </c>
      <c r="H750" s="1119"/>
      <c r="I750" s="1119"/>
      <c r="J750" s="1119"/>
      <c r="K750" s="1119"/>
    </row>
    <row r="751" spans="1:11" ht="14.1" customHeight="1" x14ac:dyDescent="0.25">
      <c r="A751" s="1119"/>
      <c r="B751" s="1119"/>
      <c r="C751" s="1135" t="s">
        <v>1059</v>
      </c>
      <c r="D751" s="1136">
        <v>0</v>
      </c>
      <c r="E751" s="1136">
        <v>0</v>
      </c>
      <c r="F751" s="1136">
        <v>0</v>
      </c>
      <c r="G751" s="1136">
        <v>0</v>
      </c>
      <c r="H751" s="1119"/>
      <c r="I751" s="1119"/>
      <c r="J751" s="1119"/>
      <c r="K751" s="1119"/>
    </row>
    <row r="752" spans="1:11" ht="14.1" customHeight="1" x14ac:dyDescent="0.25">
      <c r="A752" s="1119"/>
      <c r="B752" s="1119"/>
      <c r="C752" s="1135" t="s">
        <v>1060</v>
      </c>
      <c r="D752" s="1136">
        <v>0</v>
      </c>
      <c r="E752" s="1136">
        <v>0</v>
      </c>
      <c r="F752" s="1136">
        <v>0</v>
      </c>
      <c r="G752" s="1136">
        <v>0</v>
      </c>
      <c r="H752" s="1119"/>
      <c r="I752" s="1119"/>
      <c r="J752" s="1119"/>
      <c r="K752" s="1119"/>
    </row>
    <row r="753" spans="1:11" ht="14.1" customHeight="1" x14ac:dyDescent="0.25">
      <c r="A753" s="1119"/>
      <c r="B753" s="1119"/>
      <c r="C753" s="1135" t="s">
        <v>1063</v>
      </c>
      <c r="D753" s="1136">
        <v>0</v>
      </c>
      <c r="E753" s="1136">
        <v>0</v>
      </c>
      <c r="F753" s="1136">
        <v>0</v>
      </c>
      <c r="G753" s="1136">
        <v>0</v>
      </c>
      <c r="H753" s="1119"/>
      <c r="I753" s="1119"/>
      <c r="J753" s="1119"/>
      <c r="K753" s="1119"/>
    </row>
    <row r="754" spans="1:11" ht="14.1" customHeight="1" x14ac:dyDescent="0.25">
      <c r="A754" s="1119"/>
      <c r="B754" s="1119"/>
      <c r="C754" s="1135" t="s">
        <v>1064</v>
      </c>
      <c r="D754" s="1136">
        <v>0</v>
      </c>
      <c r="E754" s="1136">
        <v>0</v>
      </c>
      <c r="F754" s="1136">
        <v>0</v>
      </c>
      <c r="G754" s="1136">
        <v>0</v>
      </c>
      <c r="H754" s="1119"/>
      <c r="I754" s="1119"/>
      <c r="J754" s="1119"/>
      <c r="K754" s="1119"/>
    </row>
    <row r="755" spans="1:11" ht="14.1" customHeight="1" x14ac:dyDescent="0.25">
      <c r="A755" s="1119"/>
      <c r="B755" s="1119"/>
      <c r="C755" s="1137" t="s">
        <v>572</v>
      </c>
      <c r="D755" s="1136">
        <v>0</v>
      </c>
      <c r="E755" s="1136">
        <v>11000000</v>
      </c>
      <c r="F755" s="1136">
        <v>0</v>
      </c>
      <c r="G755" s="1136">
        <v>0</v>
      </c>
      <c r="H755" s="1119"/>
      <c r="I755" s="1119"/>
      <c r="J755" s="1119"/>
      <c r="K755" s="1119"/>
    </row>
    <row r="756" spans="1:11" ht="14.1" customHeight="1" x14ac:dyDescent="0.25">
      <c r="A756" s="1119"/>
      <c r="B756" s="1119"/>
      <c r="C756" s="1128" t="s">
        <v>2980</v>
      </c>
      <c r="D756" s="1256" t="s">
        <v>2981</v>
      </c>
      <c r="E756" s="1257"/>
      <c r="F756" s="1257"/>
      <c r="G756" s="1257"/>
      <c r="H756" s="1119"/>
      <c r="I756" s="1119"/>
      <c r="J756" s="1119"/>
      <c r="K756" s="1119"/>
    </row>
    <row r="757" spans="1:11" ht="14.1" customHeight="1" x14ac:dyDescent="0.25">
      <c r="A757" s="1119"/>
      <c r="B757" s="1119"/>
      <c r="C757" s="1129" t="s">
        <v>1022</v>
      </c>
      <c r="D757" s="1252" t="s">
        <v>2982</v>
      </c>
      <c r="E757" s="1253"/>
      <c r="F757" s="1253"/>
      <c r="G757" s="1253"/>
      <c r="H757" s="1119"/>
      <c r="I757" s="1119"/>
      <c r="J757" s="1119"/>
      <c r="K757" s="1119"/>
    </row>
    <row r="758" spans="1:11" ht="14.1" customHeight="1" x14ac:dyDescent="0.25">
      <c r="A758" s="1119"/>
      <c r="B758" s="1119"/>
      <c r="C758" s="1130" t="s">
        <v>1024</v>
      </c>
      <c r="D758" s="1254" t="s">
        <v>2983</v>
      </c>
      <c r="E758" s="1255"/>
      <c r="F758" s="1255"/>
      <c r="G758" s="1255"/>
      <c r="H758" s="1119"/>
      <c r="I758" s="1119"/>
      <c r="J758" s="1119"/>
      <c r="K758" s="1119"/>
    </row>
    <row r="759" spans="1:11" ht="14.1" customHeight="1" x14ac:dyDescent="0.25">
      <c r="A759" s="1119"/>
      <c r="B759" s="1119"/>
      <c r="C759" s="1130" t="s">
        <v>31</v>
      </c>
      <c r="D759" s="1254" t="s">
        <v>318</v>
      </c>
      <c r="E759" s="1255"/>
      <c r="F759" s="1255"/>
      <c r="G759" s="1255"/>
      <c r="H759" s="1119"/>
      <c r="I759" s="1119"/>
      <c r="J759" s="1119"/>
      <c r="K759" s="1119"/>
    </row>
    <row r="760" spans="1:11" ht="15" customHeight="1" x14ac:dyDescent="0.25">
      <c r="A760" s="1119"/>
      <c r="B760" s="1119"/>
      <c r="C760" s="1131"/>
      <c r="D760" s="1132">
        <v>2024</v>
      </c>
      <c r="E760" s="1132">
        <v>2025</v>
      </c>
      <c r="F760" s="1132">
        <v>2026</v>
      </c>
      <c r="G760" s="1132">
        <v>2027</v>
      </c>
      <c r="H760" s="1119"/>
      <c r="I760" s="1119"/>
      <c r="J760" s="1119"/>
      <c r="K760" s="1119"/>
    </row>
    <row r="761" spans="1:11" ht="15" customHeight="1" x14ac:dyDescent="0.25">
      <c r="A761" s="1119"/>
      <c r="B761" s="1119"/>
      <c r="C761" s="1133"/>
      <c r="D761" s="1134" t="s">
        <v>13</v>
      </c>
      <c r="E761" s="1134" t="s">
        <v>14</v>
      </c>
      <c r="F761" s="1134" t="s">
        <v>14</v>
      </c>
      <c r="G761" s="1134" t="s">
        <v>14</v>
      </c>
      <c r="H761" s="1119"/>
      <c r="I761" s="1119"/>
      <c r="J761" s="1119"/>
      <c r="K761" s="1119"/>
    </row>
    <row r="762" spans="1:11" ht="14.1" customHeight="1" x14ac:dyDescent="0.25">
      <c r="A762" s="1119"/>
      <c r="B762" s="1119"/>
      <c r="C762" s="1123" t="s">
        <v>33</v>
      </c>
      <c r="D762" s="1127" t="s">
        <v>1038</v>
      </c>
      <c r="E762" s="1127" t="s">
        <v>1230</v>
      </c>
      <c r="F762" s="1127" t="s">
        <v>1230</v>
      </c>
      <c r="G762" s="1127" t="s">
        <v>1230</v>
      </c>
      <c r="H762" s="1119"/>
      <c r="I762" s="1119"/>
      <c r="J762" s="1119"/>
      <c r="K762" s="1119"/>
    </row>
    <row r="763" spans="1:11" ht="14.1" customHeight="1" x14ac:dyDescent="0.25">
      <c r="A763" s="1119"/>
      <c r="B763" s="1119"/>
      <c r="C763" s="1123" t="s">
        <v>1029</v>
      </c>
      <c r="D763" s="1127" t="s">
        <v>1039</v>
      </c>
      <c r="E763" s="1127" t="s">
        <v>1146</v>
      </c>
      <c r="F763" s="1127" t="s">
        <v>2984</v>
      </c>
      <c r="G763" s="1127" t="s">
        <v>2985</v>
      </c>
      <c r="H763" s="1119"/>
      <c r="I763" s="1119"/>
      <c r="J763" s="1119"/>
      <c r="K763" s="1119"/>
    </row>
    <row r="764" spans="1:11" ht="14.1" customHeight="1" x14ac:dyDescent="0.25">
      <c r="A764" s="1119"/>
      <c r="B764" s="1119"/>
      <c r="C764" s="1123" t="s">
        <v>1032</v>
      </c>
      <c r="D764" s="1127" t="s">
        <v>1039</v>
      </c>
      <c r="E764" s="1127" t="s">
        <v>2986</v>
      </c>
      <c r="F764" s="1127" t="s">
        <v>2335</v>
      </c>
      <c r="G764" s="1127" t="s">
        <v>2987</v>
      </c>
      <c r="H764" s="1119"/>
      <c r="I764" s="1119"/>
      <c r="J764" s="1119"/>
      <c r="K764" s="1119"/>
    </row>
    <row r="765" spans="1:11" ht="14.1" customHeight="1" x14ac:dyDescent="0.25">
      <c r="A765" s="1119"/>
      <c r="B765" s="1119"/>
      <c r="C765" s="1123" t="s">
        <v>1037</v>
      </c>
      <c r="D765" s="1127" t="s">
        <v>1038</v>
      </c>
      <c r="E765" s="1127" t="s">
        <v>1038</v>
      </c>
      <c r="F765" s="1127" t="s">
        <v>1039</v>
      </c>
      <c r="G765" s="1127" t="s">
        <v>1039</v>
      </c>
      <c r="H765" s="1119"/>
      <c r="I765" s="1119"/>
      <c r="J765" s="1119"/>
      <c r="K765" s="1119"/>
    </row>
    <row r="766" spans="1:11" ht="14.1" customHeight="1" x14ac:dyDescent="0.25">
      <c r="A766" s="1119"/>
      <c r="B766" s="1119"/>
      <c r="C766" s="1123" t="s">
        <v>1042</v>
      </c>
      <c r="D766" s="1127" t="s">
        <v>1038</v>
      </c>
      <c r="E766" s="1127" t="s">
        <v>1038</v>
      </c>
      <c r="F766" s="1127" t="s">
        <v>2988</v>
      </c>
      <c r="G766" s="1127" t="s">
        <v>2989</v>
      </c>
      <c r="H766" s="1119"/>
      <c r="I766" s="1119"/>
      <c r="J766" s="1119"/>
      <c r="K766" s="1119"/>
    </row>
    <row r="767" spans="1:11" ht="14.1" customHeight="1" x14ac:dyDescent="0.25">
      <c r="A767" s="1119"/>
      <c r="B767" s="1119"/>
      <c r="C767" s="1123" t="s">
        <v>39</v>
      </c>
      <c r="D767" s="1127" t="s">
        <v>1038</v>
      </c>
      <c r="E767" s="1127" t="s">
        <v>1038</v>
      </c>
      <c r="F767" s="1127" t="s">
        <v>2988</v>
      </c>
      <c r="G767" s="1127" t="s">
        <v>2989</v>
      </c>
      <c r="H767" s="1119"/>
      <c r="I767" s="1119"/>
      <c r="J767" s="1119"/>
      <c r="K767" s="1119"/>
    </row>
    <row r="768" spans="1:11" ht="14.1" customHeight="1" x14ac:dyDescent="0.25">
      <c r="A768" s="1119"/>
      <c r="B768" s="1119"/>
      <c r="C768" s="1250" t="s">
        <v>1046</v>
      </c>
      <c r="D768" s="1251"/>
      <c r="E768" s="1251"/>
      <c r="F768" s="1251"/>
      <c r="G768" s="1251"/>
      <c r="H768" s="1119"/>
      <c r="I768" s="1119"/>
      <c r="J768" s="1119"/>
      <c r="K768" s="1119"/>
    </row>
    <row r="769" spans="1:11" ht="14.1" customHeight="1" x14ac:dyDescent="0.25">
      <c r="A769" s="1119"/>
      <c r="B769" s="1119"/>
      <c r="C769" s="1131"/>
      <c r="D769" s="1132">
        <v>2024</v>
      </c>
      <c r="E769" s="1132">
        <v>2025</v>
      </c>
      <c r="F769" s="1132">
        <v>2026</v>
      </c>
      <c r="G769" s="1132">
        <v>2027</v>
      </c>
      <c r="H769" s="1119"/>
      <c r="I769" s="1119"/>
      <c r="J769" s="1119"/>
      <c r="K769" s="1119"/>
    </row>
    <row r="770" spans="1:11" ht="14.1" customHeight="1" x14ac:dyDescent="0.25">
      <c r="A770" s="1119"/>
      <c r="B770" s="1119"/>
      <c r="C770" s="1133"/>
      <c r="D770" s="1134" t="s">
        <v>13</v>
      </c>
      <c r="E770" s="1134" t="s">
        <v>14</v>
      </c>
      <c r="F770" s="1134" t="s">
        <v>14</v>
      </c>
      <c r="G770" s="1134" t="s">
        <v>14</v>
      </c>
      <c r="H770" s="1119"/>
      <c r="I770" s="1119"/>
      <c r="J770" s="1119"/>
      <c r="K770" s="1119"/>
    </row>
    <row r="771" spans="1:11" ht="14.1" customHeight="1" x14ac:dyDescent="0.25">
      <c r="A771" s="1119"/>
      <c r="B771" s="1119"/>
      <c r="C771" s="1135" t="s">
        <v>1047</v>
      </c>
      <c r="D771" s="1136">
        <v>0</v>
      </c>
      <c r="E771" s="1136">
        <v>0</v>
      </c>
      <c r="F771" s="1136">
        <v>0</v>
      </c>
      <c r="G771" s="1136">
        <v>0</v>
      </c>
      <c r="H771" s="1119"/>
      <c r="I771" s="1119"/>
      <c r="J771" s="1119"/>
      <c r="K771" s="1119"/>
    </row>
    <row r="772" spans="1:11" ht="14.1" customHeight="1" x14ac:dyDescent="0.25">
      <c r="A772" s="1119"/>
      <c r="B772" s="1119"/>
      <c r="C772" s="1135" t="s">
        <v>1048</v>
      </c>
      <c r="D772" s="1136">
        <v>0</v>
      </c>
      <c r="E772" s="1136">
        <v>0</v>
      </c>
      <c r="F772" s="1136">
        <v>0</v>
      </c>
      <c r="G772" s="1136">
        <v>0</v>
      </c>
      <c r="H772" s="1119"/>
      <c r="I772" s="1119"/>
      <c r="J772" s="1119"/>
      <c r="K772" s="1119"/>
    </row>
    <row r="773" spans="1:11" ht="14.1" customHeight="1" x14ac:dyDescent="0.25">
      <c r="A773" s="1119"/>
      <c r="B773" s="1119"/>
      <c r="C773" s="1135" t="s">
        <v>1049</v>
      </c>
      <c r="D773" s="1136">
        <v>0</v>
      </c>
      <c r="E773" s="1136">
        <v>0</v>
      </c>
      <c r="F773" s="1136">
        <v>0</v>
      </c>
      <c r="G773" s="1136">
        <v>0</v>
      </c>
      <c r="H773" s="1119"/>
      <c r="I773" s="1119"/>
      <c r="J773" s="1119"/>
      <c r="K773" s="1119"/>
    </row>
    <row r="774" spans="1:11" ht="14.1" customHeight="1" x14ac:dyDescent="0.25">
      <c r="A774" s="1119"/>
      <c r="B774" s="1119"/>
      <c r="C774" s="1135" t="s">
        <v>1050</v>
      </c>
      <c r="D774" s="1136">
        <v>0</v>
      </c>
      <c r="E774" s="1136">
        <v>0</v>
      </c>
      <c r="F774" s="1136">
        <v>0</v>
      </c>
      <c r="G774" s="1136">
        <v>0</v>
      </c>
      <c r="H774" s="1119"/>
      <c r="I774" s="1119"/>
      <c r="J774" s="1119"/>
      <c r="K774" s="1119"/>
    </row>
    <row r="775" spans="1:11" ht="14.1" customHeight="1" x14ac:dyDescent="0.25">
      <c r="A775" s="1119"/>
      <c r="B775" s="1119"/>
      <c r="C775" s="1135" t="s">
        <v>1048</v>
      </c>
      <c r="D775" s="1136">
        <v>0</v>
      </c>
      <c r="E775" s="1136">
        <v>0</v>
      </c>
      <c r="F775" s="1136">
        <v>0</v>
      </c>
      <c r="G775" s="1136">
        <v>0</v>
      </c>
      <c r="H775" s="1119"/>
      <c r="I775" s="1119"/>
      <c r="J775" s="1119"/>
      <c r="K775" s="1119"/>
    </row>
    <row r="776" spans="1:11" ht="14.1" customHeight="1" x14ac:dyDescent="0.25">
      <c r="A776" s="1119"/>
      <c r="B776" s="1119"/>
      <c r="C776" s="1135" t="s">
        <v>1049</v>
      </c>
      <c r="D776" s="1136">
        <v>0</v>
      </c>
      <c r="E776" s="1136">
        <v>0</v>
      </c>
      <c r="F776" s="1136">
        <v>0</v>
      </c>
      <c r="G776" s="1136">
        <v>0</v>
      </c>
      <c r="H776" s="1119"/>
      <c r="I776" s="1119"/>
      <c r="J776" s="1119"/>
      <c r="K776" s="1119"/>
    </row>
    <row r="777" spans="1:11" ht="14.1" customHeight="1" x14ac:dyDescent="0.25">
      <c r="A777" s="1119"/>
      <c r="B777" s="1119"/>
      <c r="C777" s="1135" t="s">
        <v>1051</v>
      </c>
      <c r="D777" s="1136">
        <v>0</v>
      </c>
      <c r="E777" s="1136">
        <v>0</v>
      </c>
      <c r="F777" s="1136">
        <v>0</v>
      </c>
      <c r="G777" s="1136">
        <v>0</v>
      </c>
      <c r="H777" s="1119"/>
      <c r="I777" s="1119"/>
      <c r="J777" s="1119"/>
      <c r="K777" s="1119"/>
    </row>
    <row r="778" spans="1:11" ht="14.1" customHeight="1" x14ac:dyDescent="0.25">
      <c r="A778" s="1119"/>
      <c r="B778" s="1119"/>
      <c r="C778" s="1135" t="s">
        <v>1048</v>
      </c>
      <c r="D778" s="1136">
        <v>0</v>
      </c>
      <c r="E778" s="1136">
        <v>0</v>
      </c>
      <c r="F778" s="1136">
        <v>0</v>
      </c>
      <c r="G778" s="1136">
        <v>0</v>
      </c>
      <c r="H778" s="1119"/>
      <c r="I778" s="1119"/>
      <c r="J778" s="1119"/>
      <c r="K778" s="1119"/>
    </row>
    <row r="779" spans="1:11" ht="14.1" customHeight="1" x14ac:dyDescent="0.25">
      <c r="A779" s="1119"/>
      <c r="B779" s="1119"/>
      <c r="C779" s="1135" t="s">
        <v>1049</v>
      </c>
      <c r="D779" s="1136">
        <v>0</v>
      </c>
      <c r="E779" s="1136">
        <v>0</v>
      </c>
      <c r="F779" s="1136">
        <v>0</v>
      </c>
      <c r="G779" s="1136">
        <v>0</v>
      </c>
      <c r="H779" s="1119"/>
      <c r="I779" s="1119"/>
      <c r="J779" s="1119"/>
      <c r="K779" s="1119"/>
    </row>
    <row r="780" spans="1:11" ht="14.1" customHeight="1" x14ac:dyDescent="0.25">
      <c r="A780" s="1119"/>
      <c r="B780" s="1119"/>
      <c r="C780" s="1135" t="s">
        <v>1052</v>
      </c>
      <c r="D780" s="1136">
        <v>0</v>
      </c>
      <c r="E780" s="1136">
        <v>0</v>
      </c>
      <c r="F780" s="1136">
        <v>0</v>
      </c>
      <c r="G780" s="1136">
        <v>0</v>
      </c>
      <c r="H780" s="1119"/>
      <c r="I780" s="1119"/>
      <c r="J780" s="1119"/>
      <c r="K780" s="1119"/>
    </row>
    <row r="781" spans="1:11" ht="14.1" customHeight="1" x14ac:dyDescent="0.25">
      <c r="A781" s="1119"/>
      <c r="B781" s="1119"/>
      <c r="C781" s="1135" t="s">
        <v>1048</v>
      </c>
      <c r="D781" s="1136">
        <v>0</v>
      </c>
      <c r="E781" s="1136">
        <v>0</v>
      </c>
      <c r="F781" s="1136">
        <v>0</v>
      </c>
      <c r="G781" s="1136">
        <v>0</v>
      </c>
      <c r="H781" s="1119"/>
      <c r="I781" s="1119"/>
      <c r="J781" s="1119"/>
      <c r="K781" s="1119"/>
    </row>
    <row r="782" spans="1:11" ht="14.1" customHeight="1" x14ac:dyDescent="0.25">
      <c r="A782" s="1119"/>
      <c r="B782" s="1119"/>
      <c r="C782" s="1135" t="s">
        <v>1049</v>
      </c>
      <c r="D782" s="1136">
        <v>0</v>
      </c>
      <c r="E782" s="1136">
        <v>0</v>
      </c>
      <c r="F782" s="1136">
        <v>0</v>
      </c>
      <c r="G782" s="1136">
        <v>0</v>
      </c>
      <c r="H782" s="1119"/>
      <c r="I782" s="1119"/>
      <c r="J782" s="1119"/>
      <c r="K782" s="1119"/>
    </row>
    <row r="783" spans="1:11" ht="14.1" customHeight="1" x14ac:dyDescent="0.25">
      <c r="A783" s="1119"/>
      <c r="B783" s="1119"/>
      <c r="C783" s="1135" t="s">
        <v>1053</v>
      </c>
      <c r="D783" s="1136">
        <v>0</v>
      </c>
      <c r="E783" s="1136">
        <v>0</v>
      </c>
      <c r="F783" s="1136">
        <v>0</v>
      </c>
      <c r="G783" s="1136">
        <v>0</v>
      </c>
      <c r="H783" s="1119"/>
      <c r="I783" s="1119"/>
      <c r="J783" s="1119"/>
      <c r="K783" s="1119"/>
    </row>
    <row r="784" spans="1:11" ht="14.1" customHeight="1" x14ac:dyDescent="0.25">
      <c r="A784" s="1119"/>
      <c r="B784" s="1119"/>
      <c r="C784" s="1135" t="s">
        <v>1048</v>
      </c>
      <c r="D784" s="1136">
        <v>0</v>
      </c>
      <c r="E784" s="1136">
        <v>0</v>
      </c>
      <c r="F784" s="1136">
        <v>0</v>
      </c>
      <c r="G784" s="1136">
        <v>0</v>
      </c>
      <c r="H784" s="1119"/>
      <c r="I784" s="1119"/>
      <c r="J784" s="1119"/>
      <c r="K784" s="1119"/>
    </row>
    <row r="785" spans="1:11" ht="14.1" customHeight="1" x14ac:dyDescent="0.25">
      <c r="A785" s="1119"/>
      <c r="B785" s="1119"/>
      <c r="C785" s="1135" t="s">
        <v>1049</v>
      </c>
      <c r="D785" s="1136">
        <v>0</v>
      </c>
      <c r="E785" s="1136">
        <v>0</v>
      </c>
      <c r="F785" s="1136">
        <v>0</v>
      </c>
      <c r="G785" s="1136">
        <v>0</v>
      </c>
      <c r="H785" s="1119"/>
      <c r="I785" s="1119"/>
      <c r="J785" s="1119"/>
      <c r="K785" s="1119"/>
    </row>
    <row r="786" spans="1:11" ht="14.1" customHeight="1" x14ac:dyDescent="0.25">
      <c r="A786" s="1119"/>
      <c r="B786" s="1119"/>
      <c r="C786" s="1135" t="s">
        <v>1054</v>
      </c>
      <c r="D786" s="1136">
        <v>0</v>
      </c>
      <c r="E786" s="1136">
        <v>0</v>
      </c>
      <c r="F786" s="1136">
        <v>0</v>
      </c>
      <c r="G786" s="1136">
        <v>0</v>
      </c>
      <c r="H786" s="1119"/>
      <c r="I786" s="1119"/>
      <c r="J786" s="1119"/>
      <c r="K786" s="1119"/>
    </row>
    <row r="787" spans="1:11" ht="14.1" customHeight="1" x14ac:dyDescent="0.25">
      <c r="A787" s="1119"/>
      <c r="B787" s="1119"/>
      <c r="C787" s="1135" t="s">
        <v>1048</v>
      </c>
      <c r="D787" s="1136">
        <v>0</v>
      </c>
      <c r="E787" s="1136">
        <v>0</v>
      </c>
      <c r="F787" s="1136">
        <v>0</v>
      </c>
      <c r="G787" s="1136">
        <v>0</v>
      </c>
      <c r="H787" s="1119"/>
      <c r="I787" s="1119"/>
      <c r="J787" s="1119"/>
      <c r="K787" s="1119"/>
    </row>
    <row r="788" spans="1:11" ht="14.1" customHeight="1" x14ac:dyDescent="0.25">
      <c r="A788" s="1119"/>
      <c r="B788" s="1119"/>
      <c r="C788" s="1135" t="s">
        <v>1049</v>
      </c>
      <c r="D788" s="1136">
        <v>0</v>
      </c>
      <c r="E788" s="1136">
        <v>0</v>
      </c>
      <c r="F788" s="1136">
        <v>0</v>
      </c>
      <c r="G788" s="1136">
        <v>0</v>
      </c>
      <c r="H788" s="1119"/>
      <c r="I788" s="1119"/>
      <c r="J788" s="1119"/>
      <c r="K788" s="1119"/>
    </row>
    <row r="789" spans="1:11" ht="14.1" customHeight="1" x14ac:dyDescent="0.25">
      <c r="A789" s="1119"/>
      <c r="B789" s="1119"/>
      <c r="C789" s="1135" t="s">
        <v>1055</v>
      </c>
      <c r="D789" s="1136">
        <v>0</v>
      </c>
      <c r="E789" s="1136">
        <v>0</v>
      </c>
      <c r="F789" s="1136">
        <v>0</v>
      </c>
      <c r="G789" s="1136">
        <v>0</v>
      </c>
      <c r="H789" s="1119"/>
      <c r="I789" s="1119"/>
      <c r="J789" s="1119"/>
      <c r="K789" s="1119"/>
    </row>
    <row r="790" spans="1:11" ht="14.1" customHeight="1" x14ac:dyDescent="0.25">
      <c r="A790" s="1119"/>
      <c r="B790" s="1119"/>
      <c r="C790" s="1135" t="s">
        <v>1048</v>
      </c>
      <c r="D790" s="1136">
        <v>0</v>
      </c>
      <c r="E790" s="1136">
        <v>0</v>
      </c>
      <c r="F790" s="1136">
        <v>0</v>
      </c>
      <c r="G790" s="1136">
        <v>0</v>
      </c>
      <c r="H790" s="1119"/>
      <c r="I790" s="1119"/>
      <c r="J790" s="1119"/>
      <c r="K790" s="1119"/>
    </row>
    <row r="791" spans="1:11" ht="14.1" customHeight="1" x14ac:dyDescent="0.25">
      <c r="A791" s="1119"/>
      <c r="B791" s="1119"/>
      <c r="C791" s="1135" t="s">
        <v>1049</v>
      </c>
      <c r="D791" s="1136">
        <v>0</v>
      </c>
      <c r="E791" s="1136">
        <v>0</v>
      </c>
      <c r="F791" s="1136">
        <v>0</v>
      </c>
      <c r="G791" s="1136">
        <v>0</v>
      </c>
      <c r="H791" s="1119"/>
      <c r="I791" s="1119"/>
      <c r="J791" s="1119"/>
      <c r="K791" s="1119"/>
    </row>
    <row r="792" spans="1:11" ht="14.1" customHeight="1" x14ac:dyDescent="0.25">
      <c r="A792" s="1119"/>
      <c r="B792" s="1119"/>
      <c r="C792" s="1135" t="s">
        <v>1056</v>
      </c>
      <c r="D792" s="1136">
        <v>0</v>
      </c>
      <c r="E792" s="1136">
        <v>0</v>
      </c>
      <c r="F792" s="1136">
        <v>0</v>
      </c>
      <c r="G792" s="1136">
        <v>0</v>
      </c>
      <c r="H792" s="1119"/>
      <c r="I792" s="1119"/>
      <c r="J792" s="1119"/>
      <c r="K792" s="1119"/>
    </row>
    <row r="793" spans="1:11" ht="14.1" customHeight="1" x14ac:dyDescent="0.25">
      <c r="A793" s="1119"/>
      <c r="B793" s="1119"/>
      <c r="C793" s="1135" t="s">
        <v>1048</v>
      </c>
      <c r="D793" s="1136">
        <v>0</v>
      </c>
      <c r="E793" s="1136">
        <v>0</v>
      </c>
      <c r="F793" s="1136">
        <v>0</v>
      </c>
      <c r="G793" s="1136">
        <v>0</v>
      </c>
      <c r="H793" s="1119"/>
      <c r="I793" s="1119"/>
      <c r="J793" s="1119"/>
      <c r="K793" s="1119"/>
    </row>
    <row r="794" spans="1:11" ht="14.1" customHeight="1" x14ac:dyDescent="0.25">
      <c r="A794" s="1119"/>
      <c r="B794" s="1119"/>
      <c r="C794" s="1135" t="s">
        <v>1057</v>
      </c>
      <c r="D794" s="1136">
        <v>0</v>
      </c>
      <c r="E794" s="1136">
        <v>0</v>
      </c>
      <c r="F794" s="1136">
        <v>0</v>
      </c>
      <c r="G794" s="1136">
        <v>0</v>
      </c>
      <c r="H794" s="1119"/>
      <c r="I794" s="1119"/>
      <c r="J794" s="1119"/>
      <c r="K794" s="1119"/>
    </row>
    <row r="795" spans="1:11" ht="14.1" customHeight="1" x14ac:dyDescent="0.25">
      <c r="A795" s="1119"/>
      <c r="B795" s="1119"/>
      <c r="C795" s="1135" t="s">
        <v>1058</v>
      </c>
      <c r="D795" s="1136">
        <v>0</v>
      </c>
      <c r="E795" s="1136">
        <v>0</v>
      </c>
      <c r="F795" s="1136">
        <v>0</v>
      </c>
      <c r="G795" s="1136">
        <v>0</v>
      </c>
      <c r="H795" s="1119"/>
      <c r="I795" s="1119"/>
      <c r="J795" s="1119"/>
      <c r="K795" s="1119"/>
    </row>
    <row r="796" spans="1:11" ht="14.1" customHeight="1" x14ac:dyDescent="0.25">
      <c r="A796" s="1119"/>
      <c r="B796" s="1119"/>
      <c r="C796" s="1135" t="s">
        <v>1059</v>
      </c>
      <c r="D796" s="1136">
        <v>0</v>
      </c>
      <c r="E796" s="1136">
        <v>0</v>
      </c>
      <c r="F796" s="1136">
        <v>0</v>
      </c>
      <c r="G796" s="1136">
        <v>0</v>
      </c>
      <c r="H796" s="1119"/>
      <c r="I796" s="1119"/>
      <c r="J796" s="1119"/>
      <c r="K796" s="1119"/>
    </row>
    <row r="797" spans="1:11" ht="14.1" customHeight="1" x14ac:dyDescent="0.25">
      <c r="A797" s="1119"/>
      <c r="B797" s="1119"/>
      <c r="C797" s="1135" t="s">
        <v>1060</v>
      </c>
      <c r="D797" s="1136">
        <v>0</v>
      </c>
      <c r="E797" s="1136">
        <v>0</v>
      </c>
      <c r="F797" s="1136">
        <v>0</v>
      </c>
      <c r="G797" s="1136">
        <v>0</v>
      </c>
      <c r="H797" s="1119"/>
      <c r="I797" s="1119"/>
      <c r="J797" s="1119"/>
      <c r="K797" s="1119"/>
    </row>
    <row r="798" spans="1:11" ht="14.1" customHeight="1" x14ac:dyDescent="0.25">
      <c r="A798" s="1119"/>
      <c r="B798" s="1119"/>
      <c r="C798" s="1135" t="s">
        <v>1061</v>
      </c>
      <c r="D798" s="1136">
        <v>0</v>
      </c>
      <c r="E798" s="1136">
        <v>24000000</v>
      </c>
      <c r="F798" s="1136">
        <v>52000000</v>
      </c>
      <c r="G798" s="1136">
        <v>43834558</v>
      </c>
      <c r="H798" s="1119"/>
      <c r="I798" s="1119"/>
      <c r="J798" s="1119"/>
      <c r="K798" s="1119"/>
    </row>
    <row r="799" spans="1:11" ht="14.1" customHeight="1" x14ac:dyDescent="0.25">
      <c r="A799" s="1119"/>
      <c r="B799" s="1119"/>
      <c r="C799" s="1135" t="s">
        <v>1048</v>
      </c>
      <c r="D799" s="1136">
        <v>0</v>
      </c>
      <c r="E799" s="1136">
        <v>24000000</v>
      </c>
      <c r="F799" s="1136">
        <v>52000000</v>
      </c>
      <c r="G799" s="1136">
        <v>43834558</v>
      </c>
      <c r="H799" s="1119"/>
      <c r="I799" s="1119"/>
      <c r="J799" s="1119"/>
      <c r="K799" s="1119"/>
    </row>
    <row r="800" spans="1:11" ht="14.1" customHeight="1" x14ac:dyDescent="0.25">
      <c r="A800" s="1119"/>
      <c r="B800" s="1119"/>
      <c r="C800" s="1135" t="s">
        <v>1057</v>
      </c>
      <c r="D800" s="1136">
        <v>0</v>
      </c>
      <c r="E800" s="1136">
        <v>0</v>
      </c>
      <c r="F800" s="1136">
        <v>0</v>
      </c>
      <c r="G800" s="1136">
        <v>0</v>
      </c>
      <c r="H800" s="1119"/>
      <c r="I800" s="1119"/>
      <c r="J800" s="1119"/>
      <c r="K800" s="1119"/>
    </row>
    <row r="801" spans="1:11" ht="14.1" customHeight="1" x14ac:dyDescent="0.25">
      <c r="A801" s="1119"/>
      <c r="B801" s="1119"/>
      <c r="C801" s="1135" t="s">
        <v>1058</v>
      </c>
      <c r="D801" s="1136">
        <v>0</v>
      </c>
      <c r="E801" s="1136">
        <v>0</v>
      </c>
      <c r="F801" s="1136">
        <v>0</v>
      </c>
      <c r="G801" s="1136">
        <v>0</v>
      </c>
      <c r="H801" s="1119"/>
      <c r="I801" s="1119"/>
      <c r="J801" s="1119"/>
      <c r="K801" s="1119"/>
    </row>
    <row r="802" spans="1:11" ht="14.1" customHeight="1" x14ac:dyDescent="0.25">
      <c r="A802" s="1119"/>
      <c r="B802" s="1119"/>
      <c r="C802" s="1135" t="s">
        <v>1059</v>
      </c>
      <c r="D802" s="1136">
        <v>0</v>
      </c>
      <c r="E802" s="1136">
        <v>0</v>
      </c>
      <c r="F802" s="1136">
        <v>0</v>
      </c>
      <c r="G802" s="1136">
        <v>0</v>
      </c>
      <c r="H802" s="1119"/>
      <c r="I802" s="1119"/>
      <c r="J802" s="1119"/>
      <c r="K802" s="1119"/>
    </row>
    <row r="803" spans="1:11" ht="14.1" customHeight="1" x14ac:dyDescent="0.25">
      <c r="A803" s="1119"/>
      <c r="B803" s="1119"/>
      <c r="C803" s="1135" t="s">
        <v>1060</v>
      </c>
      <c r="D803" s="1136">
        <v>0</v>
      </c>
      <c r="E803" s="1136">
        <v>0</v>
      </c>
      <c r="F803" s="1136">
        <v>0</v>
      </c>
      <c r="G803" s="1136">
        <v>0</v>
      </c>
      <c r="H803" s="1119"/>
      <c r="I803" s="1119"/>
      <c r="J803" s="1119"/>
      <c r="K803" s="1119"/>
    </row>
    <row r="804" spans="1:11" ht="14.1" customHeight="1" x14ac:dyDescent="0.25">
      <c r="A804" s="1119"/>
      <c r="B804" s="1119"/>
      <c r="C804" s="1135" t="s">
        <v>1062</v>
      </c>
      <c r="D804" s="1136">
        <v>0</v>
      </c>
      <c r="E804" s="1136">
        <v>0</v>
      </c>
      <c r="F804" s="1136">
        <v>0</v>
      </c>
      <c r="G804" s="1136">
        <v>0</v>
      </c>
      <c r="H804" s="1119"/>
      <c r="I804" s="1119"/>
      <c r="J804" s="1119"/>
      <c r="K804" s="1119"/>
    </row>
    <row r="805" spans="1:11" ht="14.1" customHeight="1" x14ac:dyDescent="0.25">
      <c r="A805" s="1119"/>
      <c r="B805" s="1119"/>
      <c r="C805" s="1135" t="s">
        <v>1048</v>
      </c>
      <c r="D805" s="1136">
        <v>0</v>
      </c>
      <c r="E805" s="1136">
        <v>0</v>
      </c>
      <c r="F805" s="1136">
        <v>0</v>
      </c>
      <c r="G805" s="1136">
        <v>0</v>
      </c>
      <c r="H805" s="1119"/>
      <c r="I805" s="1119"/>
      <c r="J805" s="1119"/>
      <c r="K805" s="1119"/>
    </row>
    <row r="806" spans="1:11" ht="14.1" customHeight="1" x14ac:dyDescent="0.25">
      <c r="A806" s="1119"/>
      <c r="B806" s="1119"/>
      <c r="C806" s="1135" t="s">
        <v>1057</v>
      </c>
      <c r="D806" s="1136">
        <v>0</v>
      </c>
      <c r="E806" s="1136">
        <v>0</v>
      </c>
      <c r="F806" s="1136">
        <v>0</v>
      </c>
      <c r="G806" s="1136">
        <v>0</v>
      </c>
      <c r="H806" s="1119"/>
      <c r="I806" s="1119"/>
      <c r="J806" s="1119"/>
      <c r="K806" s="1119"/>
    </row>
    <row r="807" spans="1:11" ht="14.1" customHeight="1" x14ac:dyDescent="0.25">
      <c r="A807" s="1119"/>
      <c r="B807" s="1119"/>
      <c r="C807" s="1135" t="s">
        <v>1058</v>
      </c>
      <c r="D807" s="1136">
        <v>0</v>
      </c>
      <c r="E807" s="1136">
        <v>0</v>
      </c>
      <c r="F807" s="1136">
        <v>0</v>
      </c>
      <c r="G807" s="1136">
        <v>0</v>
      </c>
      <c r="H807" s="1119"/>
      <c r="I807" s="1119"/>
      <c r="J807" s="1119"/>
      <c r="K807" s="1119"/>
    </row>
    <row r="808" spans="1:11" ht="14.1" customHeight="1" x14ac:dyDescent="0.25">
      <c r="A808" s="1119"/>
      <c r="B808" s="1119"/>
      <c r="C808" s="1135" t="s">
        <v>1059</v>
      </c>
      <c r="D808" s="1136">
        <v>0</v>
      </c>
      <c r="E808" s="1136">
        <v>0</v>
      </c>
      <c r="F808" s="1136">
        <v>0</v>
      </c>
      <c r="G808" s="1136">
        <v>0</v>
      </c>
      <c r="H808" s="1119"/>
      <c r="I808" s="1119"/>
      <c r="J808" s="1119"/>
      <c r="K808" s="1119"/>
    </row>
    <row r="809" spans="1:11" ht="14.1" customHeight="1" x14ac:dyDescent="0.25">
      <c r="A809" s="1119"/>
      <c r="B809" s="1119"/>
      <c r="C809" s="1135" t="s">
        <v>1060</v>
      </c>
      <c r="D809" s="1136">
        <v>0</v>
      </c>
      <c r="E809" s="1136">
        <v>0</v>
      </c>
      <c r="F809" s="1136">
        <v>0</v>
      </c>
      <c r="G809" s="1136">
        <v>0</v>
      </c>
      <c r="H809" s="1119"/>
      <c r="I809" s="1119"/>
      <c r="J809" s="1119"/>
      <c r="K809" s="1119"/>
    </row>
    <row r="810" spans="1:11" ht="14.1" customHeight="1" x14ac:dyDescent="0.25">
      <c r="A810" s="1119"/>
      <c r="B810" s="1119"/>
      <c r="C810" s="1135" t="s">
        <v>1063</v>
      </c>
      <c r="D810" s="1136">
        <v>0</v>
      </c>
      <c r="E810" s="1136">
        <v>0</v>
      </c>
      <c r="F810" s="1136">
        <v>0</v>
      </c>
      <c r="G810" s="1136">
        <v>0</v>
      </c>
      <c r="H810" s="1119"/>
      <c r="I810" s="1119"/>
      <c r="J810" s="1119"/>
      <c r="K810" s="1119"/>
    </row>
    <row r="811" spans="1:11" ht="14.1" customHeight="1" x14ac:dyDescent="0.25">
      <c r="A811" s="1119"/>
      <c r="B811" s="1119"/>
      <c r="C811" s="1135" t="s">
        <v>1064</v>
      </c>
      <c r="D811" s="1136">
        <v>0</v>
      </c>
      <c r="E811" s="1136">
        <v>0</v>
      </c>
      <c r="F811" s="1136">
        <v>0</v>
      </c>
      <c r="G811" s="1136">
        <v>0</v>
      </c>
      <c r="H811" s="1119"/>
      <c r="I811" s="1119"/>
      <c r="J811" s="1119"/>
      <c r="K811" s="1119"/>
    </row>
    <row r="812" spans="1:11" ht="14.1" customHeight="1" x14ac:dyDescent="0.25">
      <c r="A812" s="1119"/>
      <c r="B812" s="1119"/>
      <c r="C812" s="1137" t="s">
        <v>572</v>
      </c>
      <c r="D812" s="1136">
        <v>0</v>
      </c>
      <c r="E812" s="1136">
        <v>24000000</v>
      </c>
      <c r="F812" s="1136">
        <v>52000000</v>
      </c>
      <c r="G812" s="1136">
        <v>43834558</v>
      </c>
      <c r="H812" s="1119"/>
      <c r="I812" s="1119"/>
      <c r="J812" s="1119"/>
      <c r="K812" s="1119"/>
    </row>
    <row r="813" spans="1:11" ht="15" customHeight="1" x14ac:dyDescent="0.25">
      <c r="A813" s="1119"/>
      <c r="B813" s="1119"/>
      <c r="C813" s="1138" t="s">
        <v>1038</v>
      </c>
      <c r="D813" s="1139" t="s">
        <v>1038</v>
      </c>
      <c r="E813" s="1139" t="s">
        <v>1038</v>
      </c>
      <c r="F813" s="1139" t="s">
        <v>1038</v>
      </c>
      <c r="G813" s="1139" t="s">
        <v>1038</v>
      </c>
      <c r="H813" s="1119"/>
      <c r="I813" s="1119"/>
      <c r="J813" s="1119"/>
      <c r="K813" s="1119"/>
    </row>
    <row r="814" spans="1:11" ht="15" customHeight="1" x14ac:dyDescent="0.25">
      <c r="A814" s="1119"/>
      <c r="B814" s="1119"/>
      <c r="C814" s="1122" t="s">
        <v>1154</v>
      </c>
      <c r="D814" s="1140">
        <v>0</v>
      </c>
      <c r="E814" s="1140">
        <v>2369613000</v>
      </c>
      <c r="F814" s="1140">
        <v>1789613000</v>
      </c>
      <c r="G814" s="1140">
        <v>1779613000</v>
      </c>
      <c r="H814" s="1119"/>
      <c r="I814" s="1119"/>
      <c r="J814" s="1119"/>
      <c r="K814" s="1119"/>
    </row>
    <row r="815" spans="1:11" ht="15" customHeight="1" x14ac:dyDescent="0.25">
      <c r="A815" s="1119"/>
      <c r="B815" s="1119"/>
      <c r="C815" s="1123" t="s">
        <v>1047</v>
      </c>
      <c r="D815" s="1141">
        <v>0</v>
      </c>
      <c r="E815" s="1141">
        <v>1285496000</v>
      </c>
      <c r="F815" s="1141">
        <v>1285496000</v>
      </c>
      <c r="G815" s="1141">
        <v>1285496000</v>
      </c>
      <c r="H815" s="1119"/>
      <c r="I815" s="1119"/>
      <c r="J815" s="1119"/>
      <c r="K815" s="1119"/>
    </row>
    <row r="816" spans="1:11" ht="15" customHeight="1" x14ac:dyDescent="0.25">
      <c r="A816" s="1119"/>
      <c r="B816" s="1119"/>
      <c r="C816" s="1123" t="s">
        <v>1048</v>
      </c>
      <c r="D816" s="1141">
        <v>0</v>
      </c>
      <c r="E816" s="1141">
        <v>1285496000</v>
      </c>
      <c r="F816" s="1141">
        <v>1285496000</v>
      </c>
      <c r="G816" s="1141">
        <v>1285496000</v>
      </c>
      <c r="H816" s="1119"/>
      <c r="I816" s="1119"/>
      <c r="J816" s="1119"/>
      <c r="K816" s="1119"/>
    </row>
    <row r="817" spans="1:11" ht="15" customHeight="1" x14ac:dyDescent="0.25">
      <c r="A817" s="1119"/>
      <c r="B817" s="1119"/>
      <c r="C817" s="1123" t="s">
        <v>1049</v>
      </c>
      <c r="D817" s="1141">
        <v>0</v>
      </c>
      <c r="E817" s="1141">
        <v>0</v>
      </c>
      <c r="F817" s="1141">
        <v>0</v>
      </c>
      <c r="G817" s="1141">
        <v>0</v>
      </c>
      <c r="H817" s="1119"/>
      <c r="I817" s="1119"/>
      <c r="J817" s="1119"/>
      <c r="K817" s="1119"/>
    </row>
    <row r="818" spans="1:11" ht="15" customHeight="1" x14ac:dyDescent="0.25">
      <c r="A818" s="1119"/>
      <c r="B818" s="1119"/>
      <c r="C818" s="1123" t="s">
        <v>1050</v>
      </c>
      <c r="D818" s="1141">
        <v>0</v>
      </c>
      <c r="E818" s="1141">
        <v>136000000</v>
      </c>
      <c r="F818" s="1141">
        <v>136000000</v>
      </c>
      <c r="G818" s="1141">
        <v>136000000</v>
      </c>
      <c r="H818" s="1119"/>
      <c r="I818" s="1119"/>
      <c r="J818" s="1119"/>
      <c r="K818" s="1119"/>
    </row>
    <row r="819" spans="1:11" ht="15" customHeight="1" x14ac:dyDescent="0.25">
      <c r="A819" s="1119"/>
      <c r="B819" s="1119"/>
      <c r="C819" s="1123" t="s">
        <v>1048</v>
      </c>
      <c r="D819" s="1141">
        <v>0</v>
      </c>
      <c r="E819" s="1141">
        <v>136000000</v>
      </c>
      <c r="F819" s="1141">
        <v>136000000</v>
      </c>
      <c r="G819" s="1141">
        <v>136000000</v>
      </c>
      <c r="H819" s="1119"/>
      <c r="I819" s="1119"/>
      <c r="J819" s="1119"/>
      <c r="K819" s="1119"/>
    </row>
    <row r="820" spans="1:11" ht="15" customHeight="1" x14ac:dyDescent="0.25">
      <c r="A820" s="1119"/>
      <c r="B820" s="1119"/>
      <c r="C820" s="1123" t="s">
        <v>1049</v>
      </c>
      <c r="D820" s="1141">
        <v>0</v>
      </c>
      <c r="E820" s="1141">
        <v>0</v>
      </c>
      <c r="F820" s="1141">
        <v>0</v>
      </c>
      <c r="G820" s="1141">
        <v>0</v>
      </c>
      <c r="H820" s="1119"/>
      <c r="I820" s="1119"/>
      <c r="J820" s="1119"/>
      <c r="K820" s="1119"/>
    </row>
    <row r="821" spans="1:11" ht="15" customHeight="1" x14ac:dyDescent="0.25">
      <c r="A821" s="1119"/>
      <c r="B821" s="1119"/>
      <c r="C821" s="1123" t="s">
        <v>1051</v>
      </c>
      <c r="D821" s="1141">
        <v>0</v>
      </c>
      <c r="E821" s="1141">
        <v>248117000</v>
      </c>
      <c r="F821" s="1141">
        <v>148117000</v>
      </c>
      <c r="G821" s="1141">
        <v>148117000</v>
      </c>
      <c r="H821" s="1119"/>
      <c r="I821" s="1119"/>
      <c r="J821" s="1119"/>
      <c r="K821" s="1119"/>
    </row>
    <row r="822" spans="1:11" ht="15" customHeight="1" x14ac:dyDescent="0.25">
      <c r="A822" s="1119"/>
      <c r="B822" s="1119"/>
      <c r="C822" s="1123" t="s">
        <v>1048</v>
      </c>
      <c r="D822" s="1141">
        <v>0</v>
      </c>
      <c r="E822" s="1141">
        <v>248117000</v>
      </c>
      <c r="F822" s="1141">
        <v>148117000</v>
      </c>
      <c r="G822" s="1141">
        <v>148117000</v>
      </c>
      <c r="H822" s="1119"/>
      <c r="I822" s="1119"/>
      <c r="J822" s="1119"/>
      <c r="K822" s="1119"/>
    </row>
    <row r="823" spans="1:11" ht="15" customHeight="1" x14ac:dyDescent="0.25">
      <c r="A823" s="1119"/>
      <c r="B823" s="1119"/>
      <c r="C823" s="1123" t="s">
        <v>1049</v>
      </c>
      <c r="D823" s="1141">
        <v>0</v>
      </c>
      <c r="E823" s="1141">
        <v>0</v>
      </c>
      <c r="F823" s="1141">
        <v>0</v>
      </c>
      <c r="G823" s="1141">
        <v>0</v>
      </c>
      <c r="H823" s="1119"/>
      <c r="I823" s="1119"/>
      <c r="J823" s="1119"/>
      <c r="K823" s="1119"/>
    </row>
    <row r="824" spans="1:11" ht="15" customHeight="1" x14ac:dyDescent="0.25">
      <c r="A824" s="1119"/>
      <c r="B824" s="1119"/>
      <c r="C824" s="1123" t="s">
        <v>1052</v>
      </c>
      <c r="D824" s="1141">
        <v>0</v>
      </c>
      <c r="E824" s="1141">
        <v>0</v>
      </c>
      <c r="F824" s="1141">
        <v>0</v>
      </c>
      <c r="G824" s="1141">
        <v>0</v>
      </c>
      <c r="H824" s="1119"/>
      <c r="I824" s="1119"/>
      <c r="J824" s="1119"/>
      <c r="K824" s="1119"/>
    </row>
    <row r="825" spans="1:11" ht="15" customHeight="1" x14ac:dyDescent="0.25">
      <c r="A825" s="1119"/>
      <c r="B825" s="1119"/>
      <c r="C825" s="1123" t="s">
        <v>1048</v>
      </c>
      <c r="D825" s="1141">
        <v>0</v>
      </c>
      <c r="E825" s="1141">
        <v>0</v>
      </c>
      <c r="F825" s="1141">
        <v>0</v>
      </c>
      <c r="G825" s="1141">
        <v>0</v>
      </c>
      <c r="H825" s="1119"/>
      <c r="I825" s="1119"/>
      <c r="J825" s="1119"/>
      <c r="K825" s="1119"/>
    </row>
    <row r="826" spans="1:11" ht="15" customHeight="1" x14ac:dyDescent="0.25">
      <c r="A826" s="1119"/>
      <c r="B826" s="1119"/>
      <c r="C826" s="1123" t="s">
        <v>1049</v>
      </c>
      <c r="D826" s="1141">
        <v>0</v>
      </c>
      <c r="E826" s="1141">
        <v>0</v>
      </c>
      <c r="F826" s="1141">
        <v>0</v>
      </c>
      <c r="G826" s="1141">
        <v>0</v>
      </c>
      <c r="H826" s="1119"/>
      <c r="I826" s="1119"/>
      <c r="J826" s="1119"/>
      <c r="K826" s="1119"/>
    </row>
    <row r="827" spans="1:11" ht="20.100000000000001" customHeight="1" x14ac:dyDescent="0.25">
      <c r="A827" s="1119"/>
      <c r="B827" s="1119"/>
      <c r="C827" s="1123" t="s">
        <v>1155</v>
      </c>
      <c r="D827" s="1142">
        <v>0</v>
      </c>
      <c r="E827" s="1142">
        <v>0</v>
      </c>
      <c r="F827" s="1142">
        <v>0</v>
      </c>
      <c r="G827" s="1142">
        <v>0</v>
      </c>
      <c r="H827" s="1119"/>
      <c r="I827" s="1119"/>
      <c r="J827" s="1119"/>
      <c r="K827" s="1119"/>
    </row>
    <row r="828" spans="1:11" ht="15" customHeight="1" x14ac:dyDescent="0.25">
      <c r="A828" s="1119"/>
      <c r="B828" s="1119"/>
      <c r="C828" s="1123" t="s">
        <v>1048</v>
      </c>
      <c r="D828" s="1141">
        <v>0</v>
      </c>
      <c r="E828" s="1141">
        <v>0</v>
      </c>
      <c r="F828" s="1141">
        <v>0</v>
      </c>
      <c r="G828" s="1141">
        <v>0</v>
      </c>
      <c r="H828" s="1119"/>
      <c r="I828" s="1119"/>
      <c r="J828" s="1119"/>
      <c r="K828" s="1119"/>
    </row>
    <row r="829" spans="1:11" ht="15" customHeight="1" x14ac:dyDescent="0.25">
      <c r="A829" s="1119"/>
      <c r="B829" s="1119"/>
      <c r="C829" s="1123" t="s">
        <v>1049</v>
      </c>
      <c r="D829" s="1141">
        <v>0</v>
      </c>
      <c r="E829" s="1141">
        <v>0</v>
      </c>
      <c r="F829" s="1141">
        <v>0</v>
      </c>
      <c r="G829" s="1141">
        <v>0</v>
      </c>
      <c r="H829" s="1119"/>
      <c r="I829" s="1119"/>
      <c r="J829" s="1119"/>
      <c r="K829" s="1119"/>
    </row>
    <row r="830" spans="1:11" ht="15" customHeight="1" x14ac:dyDescent="0.25">
      <c r="A830" s="1119"/>
      <c r="B830" s="1119"/>
      <c r="C830" s="1123" t="s">
        <v>1054</v>
      </c>
      <c r="D830" s="1141">
        <v>0</v>
      </c>
      <c r="E830" s="1141">
        <v>0</v>
      </c>
      <c r="F830" s="1141">
        <v>0</v>
      </c>
      <c r="G830" s="1141">
        <v>0</v>
      </c>
      <c r="H830" s="1119"/>
      <c r="I830" s="1119"/>
      <c r="J830" s="1119"/>
      <c r="K830" s="1119"/>
    </row>
    <row r="831" spans="1:11" ht="15" customHeight="1" x14ac:dyDescent="0.25">
      <c r="A831" s="1119"/>
      <c r="B831" s="1119"/>
      <c r="C831" s="1123" t="s">
        <v>1048</v>
      </c>
      <c r="D831" s="1141">
        <v>0</v>
      </c>
      <c r="E831" s="1141">
        <v>0</v>
      </c>
      <c r="F831" s="1141">
        <v>0</v>
      </c>
      <c r="G831" s="1141">
        <v>0</v>
      </c>
      <c r="H831" s="1119"/>
      <c r="I831" s="1119"/>
      <c r="J831" s="1119"/>
      <c r="K831" s="1119"/>
    </row>
    <row r="832" spans="1:11" ht="15" customHeight="1" x14ac:dyDescent="0.25">
      <c r="A832" s="1119"/>
      <c r="B832" s="1119"/>
      <c r="C832" s="1123" t="s">
        <v>1049</v>
      </c>
      <c r="D832" s="1141">
        <v>0</v>
      </c>
      <c r="E832" s="1141">
        <v>0</v>
      </c>
      <c r="F832" s="1141">
        <v>0</v>
      </c>
      <c r="G832" s="1141">
        <v>0</v>
      </c>
      <c r="H832" s="1119"/>
      <c r="I832" s="1119"/>
      <c r="J832" s="1119"/>
      <c r="K832" s="1119"/>
    </row>
    <row r="833" spans="1:11" ht="15" customHeight="1" x14ac:dyDescent="0.25">
      <c r="A833" s="1119"/>
      <c r="B833" s="1119"/>
      <c r="C833" s="1123" t="s">
        <v>1055</v>
      </c>
      <c r="D833" s="1141">
        <v>0</v>
      </c>
      <c r="E833" s="1141">
        <v>0</v>
      </c>
      <c r="F833" s="1141">
        <v>0</v>
      </c>
      <c r="G833" s="1141">
        <v>0</v>
      </c>
      <c r="H833" s="1119"/>
      <c r="I833" s="1119"/>
      <c r="J833" s="1119"/>
      <c r="K833" s="1119"/>
    </row>
    <row r="834" spans="1:11" ht="15" customHeight="1" x14ac:dyDescent="0.25">
      <c r="A834" s="1119"/>
      <c r="B834" s="1119"/>
      <c r="C834" s="1123" t="s">
        <v>1048</v>
      </c>
      <c r="D834" s="1141">
        <v>0</v>
      </c>
      <c r="E834" s="1141">
        <v>0</v>
      </c>
      <c r="F834" s="1141">
        <v>0</v>
      </c>
      <c r="G834" s="1141">
        <v>0</v>
      </c>
      <c r="H834" s="1119"/>
      <c r="I834" s="1119"/>
      <c r="J834" s="1119"/>
      <c r="K834" s="1119"/>
    </row>
    <row r="835" spans="1:11" ht="15" customHeight="1" x14ac:dyDescent="0.25">
      <c r="A835" s="1119"/>
      <c r="B835" s="1119"/>
      <c r="C835" s="1123" t="s">
        <v>1049</v>
      </c>
      <c r="D835" s="1141">
        <v>0</v>
      </c>
      <c r="E835" s="1141">
        <v>0</v>
      </c>
      <c r="F835" s="1141">
        <v>0</v>
      </c>
      <c r="G835" s="1141">
        <v>0</v>
      </c>
      <c r="H835" s="1119"/>
      <c r="I835" s="1119"/>
      <c r="J835" s="1119"/>
      <c r="K835" s="1119"/>
    </row>
    <row r="836" spans="1:11" ht="15" customHeight="1" x14ac:dyDescent="0.25">
      <c r="A836" s="1119"/>
      <c r="B836" s="1119"/>
      <c r="C836" s="1123" t="s">
        <v>1056</v>
      </c>
      <c r="D836" s="1141">
        <v>0</v>
      </c>
      <c r="E836" s="1141">
        <v>0</v>
      </c>
      <c r="F836" s="1141">
        <v>0</v>
      </c>
      <c r="G836" s="1141">
        <v>0</v>
      </c>
      <c r="H836" s="1119"/>
      <c r="I836" s="1119"/>
      <c r="J836" s="1119"/>
      <c r="K836" s="1119"/>
    </row>
    <row r="837" spans="1:11" ht="15" customHeight="1" x14ac:dyDescent="0.25">
      <c r="A837" s="1119"/>
      <c r="B837" s="1119"/>
      <c r="C837" s="1123" t="s">
        <v>1048</v>
      </c>
      <c r="D837" s="1141">
        <v>0</v>
      </c>
      <c r="E837" s="1141">
        <v>0</v>
      </c>
      <c r="F837" s="1141">
        <v>0</v>
      </c>
      <c r="G837" s="1141">
        <v>0</v>
      </c>
      <c r="H837" s="1119"/>
      <c r="I837" s="1119"/>
      <c r="J837" s="1119"/>
      <c r="K837" s="1119"/>
    </row>
    <row r="838" spans="1:11" ht="15" customHeight="1" x14ac:dyDescent="0.25">
      <c r="A838" s="1119"/>
      <c r="B838" s="1119"/>
      <c r="C838" s="1123" t="s">
        <v>1057</v>
      </c>
      <c r="D838" s="1141">
        <v>0</v>
      </c>
      <c r="E838" s="1141">
        <v>0</v>
      </c>
      <c r="F838" s="1141">
        <v>0</v>
      </c>
      <c r="G838" s="1141">
        <v>0</v>
      </c>
      <c r="H838" s="1119"/>
      <c r="I838" s="1119"/>
      <c r="J838" s="1119"/>
      <c r="K838" s="1119"/>
    </row>
    <row r="839" spans="1:11" ht="15" customHeight="1" x14ac:dyDescent="0.25">
      <c r="A839" s="1119"/>
      <c r="B839" s="1119"/>
      <c r="C839" s="1123" t="s">
        <v>1058</v>
      </c>
      <c r="D839" s="1141">
        <v>0</v>
      </c>
      <c r="E839" s="1141">
        <v>0</v>
      </c>
      <c r="F839" s="1141">
        <v>0</v>
      </c>
      <c r="G839" s="1141">
        <v>0</v>
      </c>
      <c r="H839" s="1119"/>
      <c r="I839" s="1119"/>
      <c r="J839" s="1119"/>
      <c r="K839" s="1119"/>
    </row>
    <row r="840" spans="1:11" ht="15" customHeight="1" x14ac:dyDescent="0.25">
      <c r="A840" s="1119"/>
      <c r="B840" s="1119"/>
      <c r="C840" s="1123" t="s">
        <v>1059</v>
      </c>
      <c r="D840" s="1141">
        <v>0</v>
      </c>
      <c r="E840" s="1141">
        <v>0</v>
      </c>
      <c r="F840" s="1141">
        <v>0</v>
      </c>
      <c r="G840" s="1141">
        <v>0</v>
      </c>
      <c r="H840" s="1119"/>
      <c r="I840" s="1119"/>
      <c r="J840" s="1119"/>
      <c r="K840" s="1119"/>
    </row>
    <row r="841" spans="1:11" ht="15" customHeight="1" x14ac:dyDescent="0.25">
      <c r="A841" s="1119"/>
      <c r="B841" s="1119"/>
      <c r="C841" s="1123" t="s">
        <v>1060</v>
      </c>
      <c r="D841" s="1141">
        <v>0</v>
      </c>
      <c r="E841" s="1141">
        <v>0</v>
      </c>
      <c r="F841" s="1141">
        <v>0</v>
      </c>
      <c r="G841" s="1141">
        <v>0</v>
      </c>
      <c r="H841" s="1119"/>
      <c r="I841" s="1119"/>
      <c r="J841" s="1119"/>
      <c r="K841" s="1119"/>
    </row>
    <row r="842" spans="1:11" ht="15" customHeight="1" x14ac:dyDescent="0.25">
      <c r="A842" s="1119"/>
      <c r="B842" s="1119"/>
      <c r="C842" s="1123" t="s">
        <v>1061</v>
      </c>
      <c r="D842" s="1141">
        <v>0</v>
      </c>
      <c r="E842" s="1141">
        <v>700000000</v>
      </c>
      <c r="F842" s="1141">
        <v>220000000</v>
      </c>
      <c r="G842" s="1141">
        <v>210000000</v>
      </c>
      <c r="H842" s="1119"/>
      <c r="I842" s="1119"/>
      <c r="J842" s="1119"/>
      <c r="K842" s="1119"/>
    </row>
    <row r="843" spans="1:11" ht="15" customHeight="1" x14ac:dyDescent="0.25">
      <c r="A843" s="1119"/>
      <c r="B843" s="1119"/>
      <c r="C843" s="1123" t="s">
        <v>1048</v>
      </c>
      <c r="D843" s="1141">
        <v>0</v>
      </c>
      <c r="E843" s="1141">
        <v>700000000</v>
      </c>
      <c r="F843" s="1141">
        <v>220000000</v>
      </c>
      <c r="G843" s="1141">
        <v>210000000</v>
      </c>
      <c r="H843" s="1119"/>
      <c r="I843" s="1119"/>
      <c r="J843" s="1119"/>
      <c r="K843" s="1119"/>
    </row>
    <row r="844" spans="1:11" ht="15" customHeight="1" x14ac:dyDescent="0.25">
      <c r="A844" s="1119"/>
      <c r="B844" s="1119"/>
      <c r="C844" s="1123" t="s">
        <v>1057</v>
      </c>
      <c r="D844" s="1141">
        <v>0</v>
      </c>
      <c r="E844" s="1141">
        <v>0</v>
      </c>
      <c r="F844" s="1141">
        <v>0</v>
      </c>
      <c r="G844" s="1141">
        <v>0</v>
      </c>
      <c r="H844" s="1119"/>
      <c r="I844" s="1119"/>
      <c r="J844" s="1119"/>
      <c r="K844" s="1119"/>
    </row>
    <row r="845" spans="1:11" ht="15" customHeight="1" x14ac:dyDescent="0.25">
      <c r="A845" s="1119"/>
      <c r="B845" s="1119"/>
      <c r="C845" s="1123" t="s">
        <v>1058</v>
      </c>
      <c r="D845" s="1141">
        <v>0</v>
      </c>
      <c r="E845" s="1141">
        <v>0</v>
      </c>
      <c r="F845" s="1141">
        <v>0</v>
      </c>
      <c r="G845" s="1141">
        <v>0</v>
      </c>
      <c r="H845" s="1119"/>
      <c r="I845" s="1119"/>
      <c r="J845" s="1119"/>
      <c r="K845" s="1119"/>
    </row>
    <row r="846" spans="1:11" ht="15" customHeight="1" x14ac:dyDescent="0.25">
      <c r="A846" s="1119"/>
      <c r="B846" s="1119"/>
      <c r="C846" s="1123" t="s">
        <v>1059</v>
      </c>
      <c r="D846" s="1141">
        <v>0</v>
      </c>
      <c r="E846" s="1141">
        <v>0</v>
      </c>
      <c r="F846" s="1141">
        <v>0</v>
      </c>
      <c r="G846" s="1141">
        <v>0</v>
      </c>
      <c r="H846" s="1119"/>
      <c r="I846" s="1119"/>
      <c r="J846" s="1119"/>
      <c r="K846" s="1119"/>
    </row>
    <row r="847" spans="1:11" ht="15" customHeight="1" x14ac:dyDescent="0.25">
      <c r="A847" s="1119"/>
      <c r="B847" s="1119"/>
      <c r="C847" s="1123" t="s">
        <v>1060</v>
      </c>
      <c r="D847" s="1141">
        <v>0</v>
      </c>
      <c r="E847" s="1141">
        <v>0</v>
      </c>
      <c r="F847" s="1141">
        <v>0</v>
      </c>
      <c r="G847" s="1141">
        <v>0</v>
      </c>
      <c r="H847" s="1119"/>
      <c r="I847" s="1119"/>
      <c r="J847" s="1119"/>
      <c r="K847" s="1119"/>
    </row>
    <row r="848" spans="1:11" ht="15" customHeight="1" x14ac:dyDescent="0.25">
      <c r="A848" s="1119"/>
      <c r="B848" s="1119"/>
      <c r="C848" s="1123" t="s">
        <v>1062</v>
      </c>
      <c r="D848" s="1141">
        <v>0</v>
      </c>
      <c r="E848" s="1141">
        <v>0</v>
      </c>
      <c r="F848" s="1141">
        <v>0</v>
      </c>
      <c r="G848" s="1141">
        <v>0</v>
      </c>
      <c r="H848" s="1119"/>
      <c r="I848" s="1119"/>
      <c r="J848" s="1119"/>
      <c r="K848" s="1119"/>
    </row>
    <row r="849" spans="1:11" ht="15" customHeight="1" x14ac:dyDescent="0.25">
      <c r="A849" s="1119"/>
      <c r="B849" s="1119"/>
      <c r="C849" s="1123" t="s">
        <v>1048</v>
      </c>
      <c r="D849" s="1141">
        <v>0</v>
      </c>
      <c r="E849" s="1141">
        <v>0</v>
      </c>
      <c r="F849" s="1141">
        <v>0</v>
      </c>
      <c r="G849" s="1141">
        <v>0</v>
      </c>
      <c r="H849" s="1119"/>
      <c r="I849" s="1119"/>
      <c r="J849" s="1119"/>
      <c r="K849" s="1119"/>
    </row>
    <row r="850" spans="1:11" ht="15" customHeight="1" x14ac:dyDescent="0.25">
      <c r="A850" s="1119"/>
      <c r="B850" s="1119"/>
      <c r="C850" s="1123" t="s">
        <v>1057</v>
      </c>
      <c r="D850" s="1141">
        <v>0</v>
      </c>
      <c r="E850" s="1141">
        <v>0</v>
      </c>
      <c r="F850" s="1141">
        <v>0</v>
      </c>
      <c r="G850" s="1141">
        <v>0</v>
      </c>
      <c r="H850" s="1119"/>
      <c r="I850" s="1119"/>
      <c r="J850" s="1119"/>
      <c r="K850" s="1119"/>
    </row>
    <row r="851" spans="1:11" ht="15" customHeight="1" x14ac:dyDescent="0.25">
      <c r="A851" s="1119"/>
      <c r="B851" s="1119"/>
      <c r="C851" s="1123" t="s">
        <v>1058</v>
      </c>
      <c r="D851" s="1141">
        <v>0</v>
      </c>
      <c r="E851" s="1141">
        <v>0</v>
      </c>
      <c r="F851" s="1141">
        <v>0</v>
      </c>
      <c r="G851" s="1141">
        <v>0</v>
      </c>
      <c r="H851" s="1119"/>
      <c r="I851" s="1119"/>
      <c r="J851" s="1119"/>
      <c r="K851" s="1119"/>
    </row>
    <row r="852" spans="1:11" ht="15" customHeight="1" x14ac:dyDescent="0.25">
      <c r="A852" s="1119"/>
      <c r="B852" s="1119"/>
      <c r="C852" s="1123" t="s">
        <v>1059</v>
      </c>
      <c r="D852" s="1141">
        <v>0</v>
      </c>
      <c r="E852" s="1141">
        <v>0</v>
      </c>
      <c r="F852" s="1141">
        <v>0</v>
      </c>
      <c r="G852" s="1141">
        <v>0</v>
      </c>
      <c r="H852" s="1119"/>
      <c r="I852" s="1119"/>
      <c r="J852" s="1119"/>
      <c r="K852" s="1119"/>
    </row>
    <row r="853" spans="1:11" ht="15" customHeight="1" x14ac:dyDescent="0.25">
      <c r="A853" s="1119"/>
      <c r="B853" s="1119"/>
      <c r="C853" s="1123" t="s">
        <v>1060</v>
      </c>
      <c r="D853" s="1141">
        <v>0</v>
      </c>
      <c r="E853" s="1141">
        <v>0</v>
      </c>
      <c r="F853" s="1141">
        <v>0</v>
      </c>
      <c r="G853" s="1141">
        <v>0</v>
      </c>
      <c r="H853" s="1119"/>
      <c r="I853" s="1119"/>
      <c r="J853" s="1119"/>
      <c r="K853" s="1119"/>
    </row>
    <row r="854" spans="1:11" ht="15" customHeight="1" x14ac:dyDescent="0.25">
      <c r="A854" s="1119"/>
      <c r="B854" s="1119"/>
      <c r="C854" s="1123" t="s">
        <v>1063</v>
      </c>
      <c r="D854" s="1141">
        <v>0</v>
      </c>
      <c r="E854" s="1141">
        <v>0</v>
      </c>
      <c r="F854" s="1141">
        <v>0</v>
      </c>
      <c r="G854" s="1141">
        <v>0</v>
      </c>
      <c r="H854" s="1119"/>
      <c r="I854" s="1119"/>
      <c r="J854" s="1119"/>
      <c r="K854" s="1119"/>
    </row>
    <row r="855" spans="1:11" ht="15" customHeight="1" x14ac:dyDescent="0.25">
      <c r="A855" s="1119"/>
      <c r="B855" s="1119"/>
      <c r="C855" s="1123" t="s">
        <v>1064</v>
      </c>
      <c r="D855" s="1141">
        <v>0</v>
      </c>
      <c r="E855" s="1141">
        <v>0</v>
      </c>
      <c r="F855" s="1141">
        <v>0</v>
      </c>
      <c r="G855" s="1141">
        <v>0</v>
      </c>
      <c r="H855" s="1119"/>
      <c r="I855" s="1119"/>
      <c r="J855" s="1119"/>
      <c r="K855" s="1119"/>
    </row>
    <row r="856" spans="1:11" ht="20.100000000000001" customHeight="1" x14ac:dyDescent="0.25">
      <c r="A856" s="1119"/>
      <c r="B856" s="1119"/>
      <c r="C856" s="1143" t="s">
        <v>1038</v>
      </c>
      <c r="D856" s="1119"/>
      <c r="E856" s="1119"/>
      <c r="F856" s="1119"/>
      <c r="G856" s="1119"/>
      <c r="H856" s="1119"/>
      <c r="I856" s="1119"/>
      <c r="J856" s="1119"/>
      <c r="K856" s="1119"/>
    </row>
  </sheetData>
  <mergeCells count="75">
    <mergeCell ref="D6:G6"/>
    <mergeCell ref="C1:G1"/>
    <mergeCell ref="C2:G2"/>
    <mergeCell ref="D3:G3"/>
    <mergeCell ref="D4:G4"/>
    <mergeCell ref="D5:G5"/>
    <mergeCell ref="C79:G79"/>
    <mergeCell ref="D7:G7"/>
    <mergeCell ref="C8:G8"/>
    <mergeCell ref="C9:G9"/>
    <mergeCell ref="D10:G10"/>
    <mergeCell ref="D14:G14"/>
    <mergeCell ref="C21:G21"/>
    <mergeCell ref="D22:G22"/>
    <mergeCell ref="D23:G23"/>
    <mergeCell ref="D24:G24"/>
    <mergeCell ref="D25:G25"/>
    <mergeCell ref="C34:G34"/>
    <mergeCell ref="D195:G195"/>
    <mergeCell ref="D80:G80"/>
    <mergeCell ref="D81:G81"/>
    <mergeCell ref="D82:G82"/>
    <mergeCell ref="D83:G83"/>
    <mergeCell ref="C92:G92"/>
    <mergeCell ref="D137:G137"/>
    <mergeCell ref="D138:G138"/>
    <mergeCell ref="D139:G139"/>
    <mergeCell ref="C148:G148"/>
    <mergeCell ref="D193:G193"/>
    <mergeCell ref="D194:G194"/>
    <mergeCell ref="D363:G363"/>
    <mergeCell ref="C204:G204"/>
    <mergeCell ref="D249:G249"/>
    <mergeCell ref="D250:G250"/>
    <mergeCell ref="D251:G251"/>
    <mergeCell ref="C260:G260"/>
    <mergeCell ref="D305:G305"/>
    <mergeCell ref="D306:G306"/>
    <mergeCell ref="D307:G307"/>
    <mergeCell ref="D308:G308"/>
    <mergeCell ref="C317:G317"/>
    <mergeCell ref="D362:G362"/>
    <mergeCell ref="D531:G531"/>
    <mergeCell ref="D364:G364"/>
    <mergeCell ref="C373:G373"/>
    <mergeCell ref="D418:G418"/>
    <mergeCell ref="D419:G419"/>
    <mergeCell ref="D420:G420"/>
    <mergeCell ref="C429:G429"/>
    <mergeCell ref="D474:G474"/>
    <mergeCell ref="D475:G475"/>
    <mergeCell ref="D476:G476"/>
    <mergeCell ref="C485:G485"/>
    <mergeCell ref="D530:G530"/>
    <mergeCell ref="D699:G699"/>
    <mergeCell ref="D532:G532"/>
    <mergeCell ref="D533:G533"/>
    <mergeCell ref="C542:G542"/>
    <mergeCell ref="D587:G587"/>
    <mergeCell ref="D588:G588"/>
    <mergeCell ref="D589:G589"/>
    <mergeCell ref="C598:G598"/>
    <mergeCell ref="D643:G643"/>
    <mergeCell ref="D644:G644"/>
    <mergeCell ref="D645:G645"/>
    <mergeCell ref="C654:G654"/>
    <mergeCell ref="D758:G758"/>
    <mergeCell ref="D759:G759"/>
    <mergeCell ref="C768:G768"/>
    <mergeCell ref="D700:G700"/>
    <mergeCell ref="D701:G701"/>
    <mergeCell ref="D702:G702"/>
    <mergeCell ref="C711:G711"/>
    <mergeCell ref="D756:G756"/>
    <mergeCell ref="D757:G757"/>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7FEDF-D775-4093-9D03-37E08361D503}">
  <sheetPr>
    <outlinePr summaryBelow="0"/>
  </sheetPr>
  <dimension ref="A1:K356"/>
  <sheetViews>
    <sheetView workbookViewId="0">
      <selection activeCell="I21" sqref="I21"/>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1367</v>
      </c>
      <c r="E3" s="1265"/>
      <c r="F3" s="1265"/>
      <c r="G3" s="1265"/>
      <c r="H3" s="1119"/>
      <c r="I3" s="1119"/>
      <c r="J3" s="1119"/>
      <c r="K3" s="1119"/>
    </row>
    <row r="4" spans="1:11" ht="14.1" customHeight="1" x14ac:dyDescent="0.25">
      <c r="A4" s="1119"/>
      <c r="B4" s="1119"/>
      <c r="C4" s="1121" t="s">
        <v>984</v>
      </c>
      <c r="D4" s="1264" t="s">
        <v>1257</v>
      </c>
      <c r="E4" s="1265"/>
      <c r="F4" s="1265"/>
      <c r="G4" s="1265"/>
      <c r="H4" s="1119"/>
      <c r="I4" s="1119"/>
      <c r="J4" s="1119"/>
      <c r="K4" s="1119"/>
    </row>
    <row r="5" spans="1:11" ht="14.1" customHeight="1" x14ac:dyDescent="0.25">
      <c r="A5" s="1119"/>
      <c r="B5" s="1119"/>
      <c r="C5" s="1121" t="s">
        <v>2</v>
      </c>
      <c r="D5" s="1264" t="s">
        <v>1368</v>
      </c>
      <c r="E5" s="1265"/>
      <c r="F5" s="1265"/>
      <c r="G5" s="1265"/>
      <c r="H5" s="1119"/>
      <c r="I5" s="1119"/>
      <c r="J5" s="1119"/>
      <c r="K5" s="1119"/>
    </row>
    <row r="6" spans="1:11" ht="14.1" customHeight="1" x14ac:dyDescent="0.25">
      <c r="A6" s="1119"/>
      <c r="B6" s="1119"/>
      <c r="C6" s="1121" t="s">
        <v>4</v>
      </c>
      <c r="D6" s="1264" t="s">
        <v>5</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72.95" customHeight="1" x14ac:dyDescent="0.25">
      <c r="A9" s="1119"/>
      <c r="B9" s="1119"/>
      <c r="C9" s="1270" t="s">
        <v>1369</v>
      </c>
      <c r="D9" s="1271"/>
      <c r="E9" s="1271"/>
      <c r="F9" s="1271"/>
      <c r="G9" s="1271"/>
      <c r="H9" s="1119"/>
      <c r="I9" s="1119"/>
      <c r="J9" s="1119"/>
      <c r="K9" s="1119"/>
    </row>
    <row r="10" spans="1:11" ht="39.75" customHeight="1" x14ac:dyDescent="0.25">
      <c r="A10" s="1119"/>
      <c r="B10" s="1119"/>
      <c r="C10" s="1122" t="s">
        <v>10</v>
      </c>
      <c r="D10" s="1258" t="s">
        <v>1370</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20.100000000000001" customHeight="1" x14ac:dyDescent="0.25">
      <c r="A13" s="1119"/>
      <c r="B13" s="1119"/>
      <c r="C13" s="1123" t="s">
        <v>1371</v>
      </c>
      <c r="D13" s="1127" t="s">
        <v>1038</v>
      </c>
      <c r="E13" s="1127" t="s">
        <v>1372</v>
      </c>
      <c r="F13" s="1127" t="s">
        <v>1372</v>
      </c>
      <c r="G13" s="1127" t="s">
        <v>1038</v>
      </c>
      <c r="H13" s="1119"/>
      <c r="I13" s="1119"/>
      <c r="J13" s="1119"/>
      <c r="K13" s="1119"/>
    </row>
    <row r="14" spans="1:11" ht="14.1" customHeight="1" x14ac:dyDescent="0.25">
      <c r="A14" s="1119"/>
      <c r="B14" s="1119"/>
      <c r="C14" s="1123" t="s">
        <v>1373</v>
      </c>
      <c r="D14" s="1127" t="s">
        <v>1038</v>
      </c>
      <c r="E14" s="1127" t="s">
        <v>1374</v>
      </c>
      <c r="F14" s="1127" t="s">
        <v>1374</v>
      </c>
      <c r="G14" s="1127" t="s">
        <v>1038</v>
      </c>
      <c r="H14" s="1119"/>
      <c r="I14" s="1119"/>
      <c r="J14" s="1119"/>
      <c r="K14" s="1119"/>
    </row>
    <row r="15" spans="1:11" ht="21" customHeight="1" x14ac:dyDescent="0.25">
      <c r="A15" s="1119"/>
      <c r="B15" s="1119"/>
      <c r="C15" s="1122" t="s">
        <v>646</v>
      </c>
      <c r="D15" s="1258" t="s">
        <v>1375</v>
      </c>
      <c r="E15" s="1259"/>
      <c r="F15" s="1259"/>
      <c r="G15" s="1259"/>
      <c r="H15" s="1119"/>
      <c r="I15" s="1119"/>
      <c r="J15" s="1119"/>
      <c r="K15" s="1119"/>
    </row>
    <row r="16" spans="1:11" x14ac:dyDescent="0.25">
      <c r="A16" s="1119"/>
      <c r="B16" s="1119"/>
      <c r="C16" s="1123" t="s">
        <v>1005</v>
      </c>
      <c r="D16" s="1124">
        <v>2024</v>
      </c>
      <c r="E16" s="1124">
        <v>2025</v>
      </c>
      <c r="F16" s="1124">
        <v>2026</v>
      </c>
      <c r="G16" s="1124">
        <v>2027</v>
      </c>
      <c r="H16" s="1119"/>
      <c r="I16" s="1119"/>
      <c r="J16" s="1119"/>
      <c r="K16" s="1119"/>
    </row>
    <row r="17" spans="1:11" ht="14.1" customHeight="1" x14ac:dyDescent="0.25">
      <c r="A17" s="1119"/>
      <c r="B17" s="1119"/>
      <c r="C17" s="1125"/>
      <c r="D17" s="1126" t="s">
        <v>13</v>
      </c>
      <c r="E17" s="1126" t="s">
        <v>14</v>
      </c>
      <c r="F17" s="1126" t="s">
        <v>14</v>
      </c>
      <c r="G17" s="1126" t="s">
        <v>14</v>
      </c>
      <c r="H17" s="1119"/>
      <c r="I17" s="1119"/>
      <c r="J17" s="1119"/>
      <c r="K17" s="1119"/>
    </row>
    <row r="18" spans="1:11" ht="20.100000000000001" customHeight="1" x14ac:dyDescent="0.25">
      <c r="A18" s="1119"/>
      <c r="B18" s="1119"/>
      <c r="C18" s="1123" t="s">
        <v>1376</v>
      </c>
      <c r="D18" s="1127" t="s">
        <v>1038</v>
      </c>
      <c r="E18" s="1127" t="s">
        <v>1017</v>
      </c>
      <c r="F18" s="1127" t="s">
        <v>1377</v>
      </c>
      <c r="G18" s="1127" t="s">
        <v>1378</v>
      </c>
      <c r="H18" s="1119"/>
      <c r="I18" s="1119"/>
      <c r="J18" s="1119"/>
      <c r="K18" s="1119"/>
    </row>
    <row r="19" spans="1:11" ht="20.100000000000001" customHeight="1" x14ac:dyDescent="0.25">
      <c r="A19" s="1119"/>
      <c r="B19" s="1119"/>
      <c r="C19" s="1123" t="s">
        <v>1379</v>
      </c>
      <c r="D19" s="1127" t="s">
        <v>1038</v>
      </c>
      <c r="E19" s="1127" t="s">
        <v>1068</v>
      </c>
      <c r="F19" s="1127" t="s">
        <v>1380</v>
      </c>
      <c r="G19" s="1127" t="s">
        <v>1381</v>
      </c>
      <c r="H19" s="1119"/>
      <c r="I19" s="1119"/>
      <c r="J19" s="1119"/>
      <c r="K19" s="1119"/>
    </row>
    <row r="20" spans="1:11" ht="14.1" customHeight="1" x14ac:dyDescent="0.25">
      <c r="A20" s="1119"/>
      <c r="B20" s="1119"/>
      <c r="C20" s="1256" t="s">
        <v>1019</v>
      </c>
      <c r="D20" s="1257"/>
      <c r="E20" s="1257"/>
      <c r="F20" s="1257"/>
      <c r="G20" s="1257"/>
      <c r="H20" s="1119"/>
      <c r="I20" s="1119"/>
      <c r="J20" s="1119"/>
      <c r="K20" s="1119"/>
    </row>
    <row r="21" spans="1:11" ht="14.1" customHeight="1" x14ac:dyDescent="0.25">
      <c r="A21" s="1119"/>
      <c r="B21" s="1119"/>
      <c r="C21" s="1128" t="s">
        <v>1382</v>
      </c>
      <c r="D21" s="1256" t="s">
        <v>1383</v>
      </c>
      <c r="E21" s="1257"/>
      <c r="F21" s="1257"/>
      <c r="G21" s="1257"/>
      <c r="H21" s="1119"/>
      <c r="I21" s="1119"/>
      <c r="J21" s="1119"/>
      <c r="K21" s="1119"/>
    </row>
    <row r="22" spans="1:11" ht="18" customHeight="1" x14ac:dyDescent="0.25">
      <c r="A22" s="1119"/>
      <c r="B22" s="1119"/>
      <c r="C22" s="1129" t="s">
        <v>1022</v>
      </c>
      <c r="D22" s="1252" t="s">
        <v>1384</v>
      </c>
      <c r="E22" s="1253"/>
      <c r="F22" s="1253"/>
      <c r="G22" s="1253"/>
      <c r="H22" s="1119"/>
      <c r="I22" s="1119"/>
      <c r="J22" s="1119"/>
      <c r="K22" s="1119"/>
    </row>
    <row r="23" spans="1:11" ht="18" customHeight="1" x14ac:dyDescent="0.25">
      <c r="A23" s="1119"/>
      <c r="B23" s="1119"/>
      <c r="C23" s="1130" t="s">
        <v>1024</v>
      </c>
      <c r="D23" s="1254" t="s">
        <v>1385</v>
      </c>
      <c r="E23" s="1255"/>
      <c r="F23" s="1255"/>
      <c r="G23" s="1255"/>
      <c r="H23" s="1119"/>
      <c r="I23" s="1119"/>
      <c r="J23" s="1119"/>
      <c r="K23" s="1119"/>
    </row>
    <row r="24" spans="1:11" ht="18" customHeight="1" x14ac:dyDescent="0.25">
      <c r="A24" s="1119"/>
      <c r="B24" s="1119"/>
      <c r="C24" s="1130" t="s">
        <v>31</v>
      </c>
      <c r="D24" s="1254" t="s">
        <v>1386</v>
      </c>
      <c r="E24" s="1255"/>
      <c r="F24" s="1255"/>
      <c r="G24" s="1255"/>
      <c r="H24" s="1119"/>
      <c r="I24" s="1119"/>
      <c r="J24" s="1119"/>
      <c r="K24" s="1119"/>
    </row>
    <row r="25" spans="1:11" ht="15" customHeight="1" x14ac:dyDescent="0.25">
      <c r="A25" s="1119"/>
      <c r="B25" s="1119"/>
      <c r="C25" s="1131"/>
      <c r="D25" s="1132">
        <v>2024</v>
      </c>
      <c r="E25" s="1132">
        <v>2025</v>
      </c>
      <c r="F25" s="1132">
        <v>2026</v>
      </c>
      <c r="G25" s="1132">
        <v>2027</v>
      </c>
      <c r="H25" s="1119"/>
      <c r="I25" s="1119"/>
      <c r="J25" s="1119"/>
      <c r="K25" s="1119"/>
    </row>
    <row r="26" spans="1:11" ht="15" customHeight="1" x14ac:dyDescent="0.25">
      <c r="A26" s="1119"/>
      <c r="B26" s="1119"/>
      <c r="C26" s="1133"/>
      <c r="D26" s="1134" t="s">
        <v>13</v>
      </c>
      <c r="E26" s="1134" t="s">
        <v>14</v>
      </c>
      <c r="F26" s="1134" t="s">
        <v>14</v>
      </c>
      <c r="G26" s="1134" t="s">
        <v>14</v>
      </c>
      <c r="H26" s="1119"/>
      <c r="I26" s="1119"/>
      <c r="J26" s="1119"/>
      <c r="K26" s="1119"/>
    </row>
    <row r="27" spans="1:11" ht="14.1" customHeight="1" x14ac:dyDescent="0.25">
      <c r="A27" s="1119"/>
      <c r="B27" s="1119"/>
      <c r="C27" s="1123" t="s">
        <v>33</v>
      </c>
      <c r="D27" s="1127" t="s">
        <v>1387</v>
      </c>
      <c r="E27" s="1127" t="s">
        <v>1388</v>
      </c>
      <c r="F27" s="1127" t="s">
        <v>1389</v>
      </c>
      <c r="G27" s="1127" t="s">
        <v>1390</v>
      </c>
      <c r="H27" s="1119"/>
      <c r="I27" s="1119"/>
      <c r="J27" s="1119"/>
      <c r="K27" s="1119"/>
    </row>
    <row r="28" spans="1:11" ht="14.1" customHeight="1" x14ac:dyDescent="0.25">
      <c r="A28" s="1119"/>
      <c r="B28" s="1119"/>
      <c r="C28" s="1123" t="s">
        <v>1029</v>
      </c>
      <c r="D28" s="1127" t="s">
        <v>1391</v>
      </c>
      <c r="E28" s="1127" t="s">
        <v>1392</v>
      </c>
      <c r="F28" s="1127" t="s">
        <v>1393</v>
      </c>
      <c r="G28" s="1127" t="s">
        <v>1394</v>
      </c>
      <c r="H28" s="1119"/>
      <c r="I28" s="1119"/>
      <c r="J28" s="1119"/>
      <c r="K28" s="1119"/>
    </row>
    <row r="29" spans="1:11" ht="14.1" customHeight="1" x14ac:dyDescent="0.25">
      <c r="A29" s="1119"/>
      <c r="B29" s="1119"/>
      <c r="C29" s="1123" t="s">
        <v>1032</v>
      </c>
      <c r="D29" s="1127" t="s">
        <v>1395</v>
      </c>
      <c r="E29" s="1127" t="s">
        <v>1396</v>
      </c>
      <c r="F29" s="1127" t="s">
        <v>1397</v>
      </c>
      <c r="G29" s="1127" t="s">
        <v>1398</v>
      </c>
      <c r="H29" s="1119"/>
      <c r="I29" s="1119"/>
      <c r="J29" s="1119"/>
      <c r="K29" s="1119"/>
    </row>
    <row r="30" spans="1:11" ht="14.1" customHeight="1" x14ac:dyDescent="0.25">
      <c r="A30" s="1119"/>
      <c r="B30" s="1119"/>
      <c r="C30" s="1123" t="s">
        <v>1037</v>
      </c>
      <c r="D30" s="1127" t="s">
        <v>1038</v>
      </c>
      <c r="E30" s="1127" t="s">
        <v>1399</v>
      </c>
      <c r="F30" s="1127" t="s">
        <v>1400</v>
      </c>
      <c r="G30" s="1127" t="s">
        <v>1401</v>
      </c>
      <c r="H30" s="1119"/>
      <c r="I30" s="1119"/>
      <c r="J30" s="1119"/>
      <c r="K30" s="1119"/>
    </row>
    <row r="31" spans="1:11" ht="14.1" customHeight="1" x14ac:dyDescent="0.25">
      <c r="A31" s="1119"/>
      <c r="B31" s="1119"/>
      <c r="C31" s="1123" t="s">
        <v>1042</v>
      </c>
      <c r="D31" s="1127" t="s">
        <v>1038</v>
      </c>
      <c r="E31" s="1127" t="s">
        <v>1402</v>
      </c>
      <c r="F31" s="1127" t="s">
        <v>1403</v>
      </c>
      <c r="G31" s="1127" t="s">
        <v>1404</v>
      </c>
      <c r="H31" s="1119"/>
      <c r="I31" s="1119"/>
      <c r="J31" s="1119"/>
      <c r="K31" s="1119"/>
    </row>
    <row r="32" spans="1:11" ht="14.1" customHeight="1" x14ac:dyDescent="0.25">
      <c r="A32" s="1119"/>
      <c r="B32" s="1119"/>
      <c r="C32" s="1123" t="s">
        <v>39</v>
      </c>
      <c r="D32" s="1127" t="s">
        <v>1038</v>
      </c>
      <c r="E32" s="1127" t="s">
        <v>1405</v>
      </c>
      <c r="F32" s="1127" t="s">
        <v>1406</v>
      </c>
      <c r="G32" s="1127" t="s">
        <v>1407</v>
      </c>
      <c r="H32" s="1119"/>
      <c r="I32" s="1119"/>
      <c r="J32" s="1119"/>
      <c r="K32" s="1119"/>
    </row>
    <row r="33" spans="1:11" ht="14.1" customHeight="1" x14ac:dyDescent="0.25">
      <c r="A33" s="1119"/>
      <c r="B33" s="1119"/>
      <c r="C33" s="1250" t="s">
        <v>1046</v>
      </c>
      <c r="D33" s="1251"/>
      <c r="E33" s="1251"/>
      <c r="F33" s="1251"/>
      <c r="G33" s="1251"/>
      <c r="H33" s="1119"/>
      <c r="I33" s="1119"/>
      <c r="J33" s="1119"/>
      <c r="K33" s="1119"/>
    </row>
    <row r="34" spans="1:11" ht="14.1" customHeight="1" x14ac:dyDescent="0.25">
      <c r="A34" s="1119"/>
      <c r="B34" s="1119"/>
      <c r="C34" s="1131"/>
      <c r="D34" s="1132">
        <v>2024</v>
      </c>
      <c r="E34" s="1132">
        <v>2025</v>
      </c>
      <c r="F34" s="1132">
        <v>2026</v>
      </c>
      <c r="G34" s="1132">
        <v>2027</v>
      </c>
      <c r="H34" s="1119"/>
      <c r="I34" s="1119"/>
      <c r="J34" s="1119"/>
      <c r="K34" s="1119"/>
    </row>
    <row r="35" spans="1:11" ht="14.1" customHeight="1" x14ac:dyDescent="0.25">
      <c r="A35" s="1119"/>
      <c r="B35" s="1119"/>
      <c r="C35" s="1133"/>
      <c r="D35" s="1134" t="s">
        <v>13</v>
      </c>
      <c r="E35" s="1134" t="s">
        <v>14</v>
      </c>
      <c r="F35" s="1134" t="s">
        <v>14</v>
      </c>
      <c r="G35" s="1134" t="s">
        <v>14</v>
      </c>
      <c r="H35" s="1119"/>
      <c r="I35" s="1119"/>
      <c r="J35" s="1119"/>
      <c r="K35" s="1119"/>
    </row>
    <row r="36" spans="1:11" ht="14.1" customHeight="1" x14ac:dyDescent="0.25">
      <c r="A36" s="1119"/>
      <c r="B36" s="1119"/>
      <c r="C36" s="1135" t="s">
        <v>1047</v>
      </c>
      <c r="D36" s="1136">
        <v>0</v>
      </c>
      <c r="E36" s="1136">
        <v>297210000</v>
      </c>
      <c r="F36" s="1136">
        <v>297043000</v>
      </c>
      <c r="G36" s="1136">
        <v>297043000</v>
      </c>
      <c r="H36" s="1119"/>
      <c r="I36" s="1119"/>
      <c r="J36" s="1119"/>
      <c r="K36" s="1119"/>
    </row>
    <row r="37" spans="1:11" ht="14.1" customHeight="1" x14ac:dyDescent="0.25">
      <c r="A37" s="1119"/>
      <c r="B37" s="1119"/>
      <c r="C37" s="1135" t="s">
        <v>1048</v>
      </c>
      <c r="D37" s="1136">
        <v>0</v>
      </c>
      <c r="E37" s="1136">
        <v>279427000</v>
      </c>
      <c r="F37" s="1136">
        <v>279260000</v>
      </c>
      <c r="G37" s="1136">
        <v>279260000</v>
      </c>
      <c r="H37" s="1119"/>
      <c r="I37" s="1119"/>
      <c r="J37" s="1119"/>
      <c r="K37" s="1119"/>
    </row>
    <row r="38" spans="1:11" ht="14.1" customHeight="1" x14ac:dyDescent="0.25">
      <c r="A38" s="1119"/>
      <c r="B38" s="1119"/>
      <c r="C38" s="1135" t="s">
        <v>1049</v>
      </c>
      <c r="D38" s="1136">
        <v>0</v>
      </c>
      <c r="E38" s="1136">
        <v>17783000</v>
      </c>
      <c r="F38" s="1136">
        <v>17783000</v>
      </c>
      <c r="G38" s="1136">
        <v>17783000</v>
      </c>
      <c r="H38" s="1119"/>
      <c r="I38" s="1119"/>
      <c r="J38" s="1119"/>
      <c r="K38" s="1119"/>
    </row>
    <row r="39" spans="1:11" ht="14.1" customHeight="1" x14ac:dyDescent="0.25">
      <c r="A39" s="1119"/>
      <c r="B39" s="1119"/>
      <c r="C39" s="1135" t="s">
        <v>1050</v>
      </c>
      <c r="D39" s="1136">
        <v>0</v>
      </c>
      <c r="E39" s="1136">
        <v>50800000</v>
      </c>
      <c r="F39" s="1136">
        <v>50967000</v>
      </c>
      <c r="G39" s="1136">
        <v>50967000</v>
      </c>
      <c r="H39" s="1119"/>
      <c r="I39" s="1119"/>
      <c r="J39" s="1119"/>
      <c r="K39" s="1119"/>
    </row>
    <row r="40" spans="1:11" ht="14.1" customHeight="1" x14ac:dyDescent="0.25">
      <c r="A40" s="1119"/>
      <c r="B40" s="1119"/>
      <c r="C40" s="1135" t="s">
        <v>1048</v>
      </c>
      <c r="D40" s="1136">
        <v>0</v>
      </c>
      <c r="E40" s="1136">
        <v>47833000</v>
      </c>
      <c r="F40" s="1136">
        <v>48000000</v>
      </c>
      <c r="G40" s="1136">
        <v>48000000</v>
      </c>
      <c r="H40" s="1119"/>
      <c r="I40" s="1119"/>
      <c r="J40" s="1119"/>
      <c r="K40" s="1119"/>
    </row>
    <row r="41" spans="1:11" ht="14.1" customHeight="1" x14ac:dyDescent="0.25">
      <c r="A41" s="1119"/>
      <c r="B41" s="1119"/>
      <c r="C41" s="1135" t="s">
        <v>1049</v>
      </c>
      <c r="D41" s="1136">
        <v>0</v>
      </c>
      <c r="E41" s="1136">
        <v>2967000</v>
      </c>
      <c r="F41" s="1136">
        <v>2967000</v>
      </c>
      <c r="G41" s="1136">
        <v>2967000</v>
      </c>
      <c r="H41" s="1119"/>
      <c r="I41" s="1119"/>
      <c r="J41" s="1119"/>
      <c r="K41" s="1119"/>
    </row>
    <row r="42" spans="1:11" ht="14.1" customHeight="1" x14ac:dyDescent="0.25">
      <c r="A42" s="1119"/>
      <c r="B42" s="1119"/>
      <c r="C42" s="1135" t="s">
        <v>1051</v>
      </c>
      <c r="D42" s="1136">
        <v>0</v>
      </c>
      <c r="E42" s="1136">
        <v>75410000</v>
      </c>
      <c r="F42" s="1136">
        <v>49753000</v>
      </c>
      <c r="G42" s="1136">
        <v>41523000</v>
      </c>
      <c r="H42" s="1119"/>
      <c r="I42" s="1119"/>
      <c r="J42" s="1119"/>
      <c r="K42" s="1119"/>
    </row>
    <row r="43" spans="1:11" ht="14.1" customHeight="1" x14ac:dyDescent="0.25">
      <c r="A43" s="1119"/>
      <c r="B43" s="1119"/>
      <c r="C43" s="1135" t="s">
        <v>1048</v>
      </c>
      <c r="D43" s="1136">
        <v>0</v>
      </c>
      <c r="E43" s="1136">
        <v>50857000</v>
      </c>
      <c r="F43" s="1136">
        <v>25200000</v>
      </c>
      <c r="G43" s="1136">
        <v>16970000</v>
      </c>
      <c r="H43" s="1119"/>
      <c r="I43" s="1119"/>
      <c r="J43" s="1119"/>
      <c r="K43" s="1119"/>
    </row>
    <row r="44" spans="1:11" ht="14.1" customHeight="1" x14ac:dyDescent="0.25">
      <c r="A44" s="1119"/>
      <c r="B44" s="1119"/>
      <c r="C44" s="1135" t="s">
        <v>1049</v>
      </c>
      <c r="D44" s="1136">
        <v>0</v>
      </c>
      <c r="E44" s="1136">
        <v>24553000</v>
      </c>
      <c r="F44" s="1136">
        <v>24553000</v>
      </c>
      <c r="G44" s="1136">
        <v>24553000</v>
      </c>
      <c r="H44" s="1119"/>
      <c r="I44" s="1119"/>
      <c r="J44" s="1119"/>
      <c r="K44" s="1119"/>
    </row>
    <row r="45" spans="1:11" ht="14.1" customHeight="1" x14ac:dyDescent="0.25">
      <c r="A45" s="1119"/>
      <c r="B45" s="1119"/>
      <c r="C45" s="1135" t="s">
        <v>1052</v>
      </c>
      <c r="D45" s="1136">
        <v>0</v>
      </c>
      <c r="E45" s="1136">
        <v>0</v>
      </c>
      <c r="F45" s="1136">
        <v>0</v>
      </c>
      <c r="G45" s="1136">
        <v>0</v>
      </c>
      <c r="H45" s="1119"/>
      <c r="I45" s="1119"/>
      <c r="J45" s="1119"/>
      <c r="K45" s="1119"/>
    </row>
    <row r="46" spans="1:11" ht="14.1" customHeight="1" x14ac:dyDescent="0.25">
      <c r="A46" s="1119"/>
      <c r="B46" s="1119"/>
      <c r="C46" s="1135" t="s">
        <v>1048</v>
      </c>
      <c r="D46" s="1136">
        <v>0</v>
      </c>
      <c r="E46" s="1136">
        <v>0</v>
      </c>
      <c r="F46" s="1136">
        <v>0</v>
      </c>
      <c r="G46" s="1136">
        <v>0</v>
      </c>
      <c r="H46" s="1119"/>
      <c r="I46" s="1119"/>
      <c r="J46" s="1119"/>
      <c r="K46" s="1119"/>
    </row>
    <row r="47" spans="1:11" ht="14.1" customHeight="1" x14ac:dyDescent="0.25">
      <c r="A47" s="1119"/>
      <c r="B47" s="1119"/>
      <c r="C47" s="1135" t="s">
        <v>1049</v>
      </c>
      <c r="D47" s="1136">
        <v>0</v>
      </c>
      <c r="E47" s="1136">
        <v>0</v>
      </c>
      <c r="F47" s="1136">
        <v>0</v>
      </c>
      <c r="G47" s="1136">
        <v>0</v>
      </c>
      <c r="H47" s="1119"/>
      <c r="I47" s="1119"/>
      <c r="J47" s="1119"/>
      <c r="K47" s="1119"/>
    </row>
    <row r="48" spans="1:11" ht="14.1" customHeight="1" x14ac:dyDescent="0.25">
      <c r="A48" s="1119"/>
      <c r="B48" s="1119"/>
      <c r="C48" s="1135" t="s">
        <v>1053</v>
      </c>
      <c r="D48" s="1136">
        <v>0</v>
      </c>
      <c r="E48" s="1136">
        <v>0</v>
      </c>
      <c r="F48" s="1136">
        <v>0</v>
      </c>
      <c r="G48" s="1136">
        <v>0</v>
      </c>
      <c r="H48" s="1119"/>
      <c r="I48" s="1119"/>
      <c r="J48" s="1119"/>
      <c r="K48" s="1119"/>
    </row>
    <row r="49" spans="1:11" ht="14.1" customHeight="1" x14ac:dyDescent="0.25">
      <c r="A49" s="1119"/>
      <c r="B49" s="1119"/>
      <c r="C49" s="1135" t="s">
        <v>1048</v>
      </c>
      <c r="D49" s="1136">
        <v>0</v>
      </c>
      <c r="E49" s="1136">
        <v>0</v>
      </c>
      <c r="F49" s="1136">
        <v>0</v>
      </c>
      <c r="G49" s="1136">
        <v>0</v>
      </c>
      <c r="H49" s="1119"/>
      <c r="I49" s="1119"/>
      <c r="J49" s="1119"/>
      <c r="K49" s="1119"/>
    </row>
    <row r="50" spans="1:11" ht="14.1" customHeight="1" x14ac:dyDescent="0.25">
      <c r="A50" s="1119"/>
      <c r="B50" s="1119"/>
      <c r="C50" s="1135" t="s">
        <v>1049</v>
      </c>
      <c r="D50" s="1136">
        <v>0</v>
      </c>
      <c r="E50" s="1136">
        <v>0</v>
      </c>
      <c r="F50" s="1136">
        <v>0</v>
      </c>
      <c r="G50" s="1136">
        <v>0</v>
      </c>
      <c r="H50" s="1119"/>
      <c r="I50" s="1119"/>
      <c r="J50" s="1119"/>
      <c r="K50" s="1119"/>
    </row>
    <row r="51" spans="1:11" ht="14.1" customHeight="1" x14ac:dyDescent="0.25">
      <c r="A51" s="1119"/>
      <c r="B51" s="1119"/>
      <c r="C51" s="1135" t="s">
        <v>1054</v>
      </c>
      <c r="D51" s="1136">
        <v>0</v>
      </c>
      <c r="E51" s="1136">
        <v>0</v>
      </c>
      <c r="F51" s="1136">
        <v>0</v>
      </c>
      <c r="G51" s="1136">
        <v>0</v>
      </c>
      <c r="H51" s="1119"/>
      <c r="I51" s="1119"/>
      <c r="J51" s="1119"/>
      <c r="K51" s="1119"/>
    </row>
    <row r="52" spans="1:11" ht="14.1" customHeight="1" x14ac:dyDescent="0.25">
      <c r="A52" s="1119"/>
      <c r="B52" s="1119"/>
      <c r="C52" s="1135" t="s">
        <v>1048</v>
      </c>
      <c r="D52" s="1136">
        <v>0</v>
      </c>
      <c r="E52" s="1136">
        <v>0</v>
      </c>
      <c r="F52" s="1136">
        <v>0</v>
      </c>
      <c r="G52" s="1136">
        <v>0</v>
      </c>
      <c r="H52" s="1119"/>
      <c r="I52" s="1119"/>
      <c r="J52" s="1119"/>
      <c r="K52" s="1119"/>
    </row>
    <row r="53" spans="1:11" ht="14.1" customHeight="1" x14ac:dyDescent="0.25">
      <c r="A53" s="1119"/>
      <c r="B53" s="1119"/>
      <c r="C53" s="1135" t="s">
        <v>1049</v>
      </c>
      <c r="D53" s="1136">
        <v>0</v>
      </c>
      <c r="E53" s="1136">
        <v>0</v>
      </c>
      <c r="F53" s="1136">
        <v>0</v>
      </c>
      <c r="G53" s="1136">
        <v>0</v>
      </c>
      <c r="H53" s="1119"/>
      <c r="I53" s="1119"/>
      <c r="J53" s="1119"/>
      <c r="K53" s="1119"/>
    </row>
    <row r="54" spans="1:11" ht="14.1" customHeight="1" x14ac:dyDescent="0.25">
      <c r="A54" s="1119"/>
      <c r="B54" s="1119"/>
      <c r="C54" s="1135" t="s">
        <v>1055</v>
      </c>
      <c r="D54" s="1136">
        <v>0</v>
      </c>
      <c r="E54" s="1136">
        <v>0</v>
      </c>
      <c r="F54" s="1136">
        <v>0</v>
      </c>
      <c r="G54" s="1136">
        <v>0</v>
      </c>
      <c r="H54" s="1119"/>
      <c r="I54" s="1119"/>
      <c r="J54" s="1119"/>
      <c r="K54" s="1119"/>
    </row>
    <row r="55" spans="1:11" ht="14.1" customHeight="1" x14ac:dyDescent="0.25">
      <c r="A55" s="1119"/>
      <c r="B55" s="1119"/>
      <c r="C55" s="1135" t="s">
        <v>1048</v>
      </c>
      <c r="D55" s="1136">
        <v>0</v>
      </c>
      <c r="E55" s="1136">
        <v>0</v>
      </c>
      <c r="F55" s="1136">
        <v>0</v>
      </c>
      <c r="G55" s="1136">
        <v>0</v>
      </c>
      <c r="H55" s="1119"/>
      <c r="I55" s="1119"/>
      <c r="J55" s="1119"/>
      <c r="K55" s="1119"/>
    </row>
    <row r="56" spans="1:11" ht="14.1" customHeight="1" x14ac:dyDescent="0.25">
      <c r="A56" s="1119"/>
      <c r="B56" s="1119"/>
      <c r="C56" s="1135" t="s">
        <v>1049</v>
      </c>
      <c r="D56" s="1136">
        <v>0</v>
      </c>
      <c r="E56" s="1136">
        <v>0</v>
      </c>
      <c r="F56" s="1136">
        <v>0</v>
      </c>
      <c r="G56" s="1136">
        <v>0</v>
      </c>
      <c r="H56" s="1119"/>
      <c r="I56" s="1119"/>
      <c r="J56" s="1119"/>
      <c r="K56" s="1119"/>
    </row>
    <row r="57" spans="1:11" ht="14.1" customHeight="1" x14ac:dyDescent="0.25">
      <c r="A57" s="1119"/>
      <c r="B57" s="1119"/>
      <c r="C57" s="1135" t="s">
        <v>1056</v>
      </c>
      <c r="D57" s="1136">
        <v>0</v>
      </c>
      <c r="E57" s="1136">
        <v>0</v>
      </c>
      <c r="F57" s="1136">
        <v>0</v>
      </c>
      <c r="G57" s="1136">
        <v>0</v>
      </c>
      <c r="H57" s="1119"/>
      <c r="I57" s="1119"/>
      <c r="J57" s="1119"/>
      <c r="K57" s="1119"/>
    </row>
    <row r="58" spans="1:11" ht="14.1" customHeight="1" x14ac:dyDescent="0.25">
      <c r="A58" s="1119"/>
      <c r="B58" s="1119"/>
      <c r="C58" s="1135" t="s">
        <v>1048</v>
      </c>
      <c r="D58" s="1136">
        <v>0</v>
      </c>
      <c r="E58" s="1136">
        <v>0</v>
      </c>
      <c r="F58" s="1136">
        <v>0</v>
      </c>
      <c r="G58" s="1136">
        <v>0</v>
      </c>
      <c r="H58" s="1119"/>
      <c r="I58" s="1119"/>
      <c r="J58" s="1119"/>
      <c r="K58" s="1119"/>
    </row>
    <row r="59" spans="1:11" ht="14.1" customHeight="1" x14ac:dyDescent="0.25">
      <c r="A59" s="1119"/>
      <c r="B59" s="1119"/>
      <c r="C59" s="1135" t="s">
        <v>1057</v>
      </c>
      <c r="D59" s="1136">
        <v>0</v>
      </c>
      <c r="E59" s="1136">
        <v>0</v>
      </c>
      <c r="F59" s="1136">
        <v>0</v>
      </c>
      <c r="G59" s="1136">
        <v>0</v>
      </c>
      <c r="H59" s="1119"/>
      <c r="I59" s="1119"/>
      <c r="J59" s="1119"/>
      <c r="K59" s="1119"/>
    </row>
    <row r="60" spans="1:11" ht="14.1" customHeight="1" x14ac:dyDescent="0.25">
      <c r="A60" s="1119"/>
      <c r="B60" s="1119"/>
      <c r="C60" s="1135" t="s">
        <v>1058</v>
      </c>
      <c r="D60" s="1136">
        <v>0</v>
      </c>
      <c r="E60" s="1136">
        <v>0</v>
      </c>
      <c r="F60" s="1136">
        <v>0</v>
      </c>
      <c r="G60" s="1136">
        <v>0</v>
      </c>
      <c r="H60" s="1119"/>
      <c r="I60" s="1119"/>
      <c r="J60" s="1119"/>
      <c r="K60" s="1119"/>
    </row>
    <row r="61" spans="1:11" ht="14.1" customHeight="1" x14ac:dyDescent="0.25">
      <c r="A61" s="1119"/>
      <c r="B61" s="1119"/>
      <c r="C61" s="1135" t="s">
        <v>1059</v>
      </c>
      <c r="D61" s="1136">
        <v>0</v>
      </c>
      <c r="E61" s="1136">
        <v>0</v>
      </c>
      <c r="F61" s="1136">
        <v>0</v>
      </c>
      <c r="G61" s="1136">
        <v>0</v>
      </c>
      <c r="H61" s="1119"/>
      <c r="I61" s="1119"/>
      <c r="J61" s="1119"/>
      <c r="K61" s="1119"/>
    </row>
    <row r="62" spans="1:11" ht="14.1" customHeight="1" x14ac:dyDescent="0.25">
      <c r="A62" s="1119"/>
      <c r="B62" s="1119"/>
      <c r="C62" s="1135" t="s">
        <v>1060</v>
      </c>
      <c r="D62" s="1136">
        <v>0</v>
      </c>
      <c r="E62" s="1136">
        <v>0</v>
      </c>
      <c r="F62" s="1136">
        <v>0</v>
      </c>
      <c r="G62" s="1136">
        <v>0</v>
      </c>
      <c r="H62" s="1119"/>
      <c r="I62" s="1119"/>
      <c r="J62" s="1119"/>
      <c r="K62" s="1119"/>
    </row>
    <row r="63" spans="1:11" ht="14.1" customHeight="1" x14ac:dyDescent="0.25">
      <c r="A63" s="1119"/>
      <c r="B63" s="1119"/>
      <c r="C63" s="1135" t="s">
        <v>1061</v>
      </c>
      <c r="D63" s="1136">
        <v>0</v>
      </c>
      <c r="E63" s="1136">
        <v>0</v>
      </c>
      <c r="F63" s="1136">
        <v>0</v>
      </c>
      <c r="G63" s="1136">
        <v>0</v>
      </c>
      <c r="H63" s="1119"/>
      <c r="I63" s="1119"/>
      <c r="J63" s="1119"/>
      <c r="K63" s="1119"/>
    </row>
    <row r="64" spans="1:11" ht="14.1" customHeight="1" x14ac:dyDescent="0.25">
      <c r="A64" s="1119"/>
      <c r="B64" s="1119"/>
      <c r="C64" s="1135" t="s">
        <v>1048</v>
      </c>
      <c r="D64" s="1136">
        <v>0</v>
      </c>
      <c r="E64" s="1136">
        <v>0</v>
      </c>
      <c r="F64" s="1136">
        <v>0</v>
      </c>
      <c r="G64" s="1136">
        <v>0</v>
      </c>
      <c r="H64" s="1119"/>
      <c r="I64" s="1119"/>
      <c r="J64" s="1119"/>
      <c r="K64" s="1119"/>
    </row>
    <row r="65" spans="1:11" ht="14.1" customHeight="1" x14ac:dyDescent="0.25">
      <c r="A65" s="1119"/>
      <c r="B65" s="1119"/>
      <c r="C65" s="1135" t="s">
        <v>1057</v>
      </c>
      <c r="D65" s="1136">
        <v>0</v>
      </c>
      <c r="E65" s="1136">
        <v>0</v>
      </c>
      <c r="F65" s="1136">
        <v>0</v>
      </c>
      <c r="G65" s="1136">
        <v>0</v>
      </c>
      <c r="H65" s="1119"/>
      <c r="I65" s="1119"/>
      <c r="J65" s="1119"/>
      <c r="K65" s="1119"/>
    </row>
    <row r="66" spans="1:11" ht="14.1" customHeight="1" x14ac:dyDescent="0.25">
      <c r="A66" s="1119"/>
      <c r="B66" s="1119"/>
      <c r="C66" s="1135" t="s">
        <v>1058</v>
      </c>
      <c r="D66" s="1136">
        <v>0</v>
      </c>
      <c r="E66" s="1136">
        <v>0</v>
      </c>
      <c r="F66" s="1136">
        <v>0</v>
      </c>
      <c r="G66" s="1136">
        <v>0</v>
      </c>
      <c r="H66" s="1119"/>
      <c r="I66" s="1119"/>
      <c r="J66" s="1119"/>
      <c r="K66" s="1119"/>
    </row>
    <row r="67" spans="1:11" ht="14.1" customHeight="1" x14ac:dyDescent="0.25">
      <c r="A67" s="1119"/>
      <c r="B67" s="1119"/>
      <c r="C67" s="1135" t="s">
        <v>1059</v>
      </c>
      <c r="D67" s="1136">
        <v>0</v>
      </c>
      <c r="E67" s="1136">
        <v>0</v>
      </c>
      <c r="F67" s="1136">
        <v>0</v>
      </c>
      <c r="G67" s="1136">
        <v>0</v>
      </c>
      <c r="H67" s="1119"/>
      <c r="I67" s="1119"/>
      <c r="J67" s="1119"/>
      <c r="K67" s="1119"/>
    </row>
    <row r="68" spans="1:11" ht="14.1" customHeight="1" x14ac:dyDescent="0.25">
      <c r="A68" s="1119"/>
      <c r="B68" s="1119"/>
      <c r="C68" s="1135" t="s">
        <v>1060</v>
      </c>
      <c r="D68" s="1136">
        <v>0</v>
      </c>
      <c r="E68" s="1136">
        <v>0</v>
      </c>
      <c r="F68" s="1136">
        <v>0</v>
      </c>
      <c r="G68" s="1136">
        <v>0</v>
      </c>
      <c r="H68" s="1119"/>
      <c r="I68" s="1119"/>
      <c r="J68" s="1119"/>
      <c r="K68" s="1119"/>
    </row>
    <row r="69" spans="1:11" ht="14.1" customHeight="1" x14ac:dyDescent="0.25">
      <c r="A69" s="1119"/>
      <c r="B69" s="1119"/>
      <c r="C69" s="1135" t="s">
        <v>1062</v>
      </c>
      <c r="D69" s="1136">
        <v>0</v>
      </c>
      <c r="E69" s="1136">
        <v>0</v>
      </c>
      <c r="F69" s="1136">
        <v>0</v>
      </c>
      <c r="G69" s="1136">
        <v>0</v>
      </c>
      <c r="H69" s="1119"/>
      <c r="I69" s="1119"/>
      <c r="J69" s="1119"/>
      <c r="K69" s="1119"/>
    </row>
    <row r="70" spans="1:11" ht="14.1" customHeight="1" x14ac:dyDescent="0.25">
      <c r="A70" s="1119"/>
      <c r="B70" s="1119"/>
      <c r="C70" s="1135" t="s">
        <v>1048</v>
      </c>
      <c r="D70" s="1136">
        <v>0</v>
      </c>
      <c r="E70" s="1136">
        <v>0</v>
      </c>
      <c r="F70" s="1136">
        <v>0</v>
      </c>
      <c r="G70" s="1136">
        <v>0</v>
      </c>
      <c r="H70" s="1119"/>
      <c r="I70" s="1119"/>
      <c r="J70" s="1119"/>
      <c r="K70" s="1119"/>
    </row>
    <row r="71" spans="1:11" ht="14.1" customHeight="1" x14ac:dyDescent="0.25">
      <c r="A71" s="1119"/>
      <c r="B71" s="1119"/>
      <c r="C71" s="1135" t="s">
        <v>1057</v>
      </c>
      <c r="D71" s="1136">
        <v>0</v>
      </c>
      <c r="E71" s="1136">
        <v>0</v>
      </c>
      <c r="F71" s="1136">
        <v>0</v>
      </c>
      <c r="G71" s="1136">
        <v>0</v>
      </c>
      <c r="H71" s="1119"/>
      <c r="I71" s="1119"/>
      <c r="J71" s="1119"/>
      <c r="K71" s="1119"/>
    </row>
    <row r="72" spans="1:11" ht="14.1" customHeight="1" x14ac:dyDescent="0.25">
      <c r="A72" s="1119"/>
      <c r="B72" s="1119"/>
      <c r="C72" s="1135" t="s">
        <v>1058</v>
      </c>
      <c r="D72" s="1136">
        <v>0</v>
      </c>
      <c r="E72" s="1136">
        <v>0</v>
      </c>
      <c r="F72" s="1136">
        <v>0</v>
      </c>
      <c r="G72" s="1136">
        <v>0</v>
      </c>
      <c r="H72" s="1119"/>
      <c r="I72" s="1119"/>
      <c r="J72" s="1119"/>
      <c r="K72" s="1119"/>
    </row>
    <row r="73" spans="1:11" ht="14.1" customHeight="1" x14ac:dyDescent="0.25">
      <c r="A73" s="1119"/>
      <c r="B73" s="1119"/>
      <c r="C73" s="1135" t="s">
        <v>1059</v>
      </c>
      <c r="D73" s="1136">
        <v>0</v>
      </c>
      <c r="E73" s="1136">
        <v>0</v>
      </c>
      <c r="F73" s="1136">
        <v>0</v>
      </c>
      <c r="G73" s="1136">
        <v>0</v>
      </c>
      <c r="H73" s="1119"/>
      <c r="I73" s="1119"/>
      <c r="J73" s="1119"/>
      <c r="K73" s="1119"/>
    </row>
    <row r="74" spans="1:11" ht="14.1" customHeight="1" x14ac:dyDescent="0.25">
      <c r="A74" s="1119"/>
      <c r="B74" s="1119"/>
      <c r="C74" s="1135" t="s">
        <v>1060</v>
      </c>
      <c r="D74" s="1136">
        <v>0</v>
      </c>
      <c r="E74" s="1136">
        <v>0</v>
      </c>
      <c r="F74" s="1136">
        <v>0</v>
      </c>
      <c r="G74" s="1136">
        <v>0</v>
      </c>
      <c r="H74" s="1119"/>
      <c r="I74" s="1119"/>
      <c r="J74" s="1119"/>
      <c r="K74" s="1119"/>
    </row>
    <row r="75" spans="1:11" ht="14.1" customHeight="1" x14ac:dyDescent="0.25">
      <c r="A75" s="1119"/>
      <c r="B75" s="1119"/>
      <c r="C75" s="1135" t="s">
        <v>1063</v>
      </c>
      <c r="D75" s="1136">
        <v>0</v>
      </c>
      <c r="E75" s="1136">
        <v>0</v>
      </c>
      <c r="F75" s="1136">
        <v>0</v>
      </c>
      <c r="G75" s="1136">
        <v>0</v>
      </c>
      <c r="H75" s="1119"/>
      <c r="I75" s="1119"/>
      <c r="J75" s="1119"/>
      <c r="K75" s="1119"/>
    </row>
    <row r="76" spans="1:11" ht="14.1" customHeight="1" x14ac:dyDescent="0.25">
      <c r="A76" s="1119"/>
      <c r="B76" s="1119"/>
      <c r="C76" s="1135" t="s">
        <v>1064</v>
      </c>
      <c r="D76" s="1136">
        <v>0</v>
      </c>
      <c r="E76" s="1136">
        <v>0</v>
      </c>
      <c r="F76" s="1136">
        <v>0</v>
      </c>
      <c r="G76" s="1136">
        <v>0</v>
      </c>
      <c r="H76" s="1119"/>
      <c r="I76" s="1119"/>
      <c r="J76" s="1119"/>
      <c r="K76" s="1119"/>
    </row>
    <row r="77" spans="1:11" ht="14.1" customHeight="1" x14ac:dyDescent="0.25">
      <c r="A77" s="1119"/>
      <c r="B77" s="1119"/>
      <c r="C77" s="1137" t="s">
        <v>572</v>
      </c>
      <c r="D77" s="1136">
        <v>0</v>
      </c>
      <c r="E77" s="1136">
        <v>423420000</v>
      </c>
      <c r="F77" s="1136">
        <v>397763000</v>
      </c>
      <c r="G77" s="1136">
        <v>389533000</v>
      </c>
      <c r="H77" s="1119"/>
      <c r="I77" s="1119"/>
      <c r="J77" s="1119"/>
      <c r="K77" s="1119"/>
    </row>
    <row r="78" spans="1:11" ht="14.1" customHeight="1" x14ac:dyDescent="0.25">
      <c r="A78" s="1119"/>
      <c r="B78" s="1119"/>
      <c r="C78" s="1256" t="s">
        <v>51</v>
      </c>
      <c r="D78" s="1257"/>
      <c r="E78" s="1257"/>
      <c r="F78" s="1257"/>
      <c r="G78" s="1257"/>
      <c r="H78" s="1119"/>
      <c r="I78" s="1119"/>
      <c r="J78" s="1119"/>
      <c r="K78" s="1119"/>
    </row>
    <row r="79" spans="1:11" ht="14.1" customHeight="1" x14ac:dyDescent="0.25">
      <c r="A79" s="1119"/>
      <c r="B79" s="1119"/>
      <c r="C79" s="1128" t="s">
        <v>1408</v>
      </c>
      <c r="D79" s="1256" t="s">
        <v>1409</v>
      </c>
      <c r="E79" s="1257"/>
      <c r="F79" s="1257"/>
      <c r="G79" s="1257"/>
      <c r="H79" s="1119"/>
      <c r="I79" s="1119"/>
      <c r="J79" s="1119"/>
      <c r="K79" s="1119"/>
    </row>
    <row r="80" spans="1:11" ht="18" customHeight="1" x14ac:dyDescent="0.25">
      <c r="A80" s="1119"/>
      <c r="B80" s="1119"/>
      <c r="C80" s="1129" t="s">
        <v>1022</v>
      </c>
      <c r="D80" s="1252" t="s">
        <v>1410</v>
      </c>
      <c r="E80" s="1253"/>
      <c r="F80" s="1253"/>
      <c r="G80" s="1253"/>
      <c r="H80" s="1119"/>
      <c r="I80" s="1119"/>
      <c r="J80" s="1119"/>
      <c r="K80" s="1119"/>
    </row>
    <row r="81" spans="1:11" ht="18" customHeight="1" x14ac:dyDescent="0.25">
      <c r="A81" s="1119"/>
      <c r="B81" s="1119"/>
      <c r="C81" s="1130" t="s">
        <v>1024</v>
      </c>
      <c r="D81" s="1254" t="s">
        <v>1411</v>
      </c>
      <c r="E81" s="1255"/>
      <c r="F81" s="1255"/>
      <c r="G81" s="1255"/>
      <c r="H81" s="1119"/>
      <c r="I81" s="1119"/>
      <c r="J81" s="1119"/>
      <c r="K81" s="1119"/>
    </row>
    <row r="82" spans="1:11" ht="18" customHeight="1" x14ac:dyDescent="0.25">
      <c r="A82" s="1119"/>
      <c r="B82" s="1119"/>
      <c r="C82" s="1130" t="s">
        <v>31</v>
      </c>
      <c r="D82" s="1254" t="s">
        <v>1386</v>
      </c>
      <c r="E82" s="1255"/>
      <c r="F82" s="1255"/>
      <c r="G82" s="1255"/>
      <c r="H82" s="1119"/>
      <c r="I82" s="1119"/>
      <c r="J82" s="1119"/>
      <c r="K82" s="1119"/>
    </row>
    <row r="83" spans="1:11" ht="15" customHeight="1" x14ac:dyDescent="0.25">
      <c r="A83" s="1119"/>
      <c r="B83" s="1119"/>
      <c r="C83" s="1131"/>
      <c r="D83" s="1132">
        <v>2024</v>
      </c>
      <c r="E83" s="1132">
        <v>2025</v>
      </c>
      <c r="F83" s="1132">
        <v>2026</v>
      </c>
      <c r="G83" s="1132">
        <v>2027</v>
      </c>
      <c r="H83" s="1119"/>
      <c r="I83" s="1119"/>
      <c r="J83" s="1119"/>
      <c r="K83" s="1119"/>
    </row>
    <row r="84" spans="1:11" x14ac:dyDescent="0.25">
      <c r="A84" s="1119"/>
      <c r="B84" s="1119"/>
      <c r="C84" s="1133"/>
      <c r="D84" s="1134" t="s">
        <v>13</v>
      </c>
      <c r="E84" s="1134" t="s">
        <v>14</v>
      </c>
      <c r="F84" s="1134" t="s">
        <v>14</v>
      </c>
      <c r="G84" s="1134" t="s">
        <v>14</v>
      </c>
      <c r="H84" s="1119"/>
      <c r="I84" s="1119"/>
      <c r="J84" s="1119"/>
      <c r="K84" s="1119"/>
    </row>
    <row r="85" spans="1:11" ht="14.1" customHeight="1" x14ac:dyDescent="0.25">
      <c r="A85" s="1119"/>
      <c r="B85" s="1119"/>
      <c r="C85" s="1123" t="s">
        <v>33</v>
      </c>
      <c r="D85" s="1127" t="s">
        <v>992</v>
      </c>
      <c r="E85" s="1127" t="s">
        <v>1412</v>
      </c>
      <c r="F85" s="1127" t="s">
        <v>1017</v>
      </c>
      <c r="G85" s="1127" t="s">
        <v>1017</v>
      </c>
      <c r="H85" s="1119"/>
      <c r="I85" s="1119"/>
      <c r="J85" s="1119"/>
      <c r="K85" s="1119"/>
    </row>
    <row r="86" spans="1:11" ht="14.1" customHeight="1" x14ac:dyDescent="0.25">
      <c r="A86" s="1119"/>
      <c r="B86" s="1119"/>
      <c r="C86" s="1123" t="s">
        <v>1029</v>
      </c>
      <c r="D86" s="1127" t="s">
        <v>1413</v>
      </c>
      <c r="E86" s="1127" t="s">
        <v>1414</v>
      </c>
      <c r="F86" s="1127" t="s">
        <v>1415</v>
      </c>
      <c r="G86" s="1127" t="s">
        <v>1415</v>
      </c>
      <c r="H86" s="1119"/>
      <c r="I86" s="1119"/>
      <c r="J86" s="1119"/>
      <c r="K86" s="1119"/>
    </row>
    <row r="87" spans="1:11" ht="14.1" customHeight="1" x14ac:dyDescent="0.25">
      <c r="A87" s="1119"/>
      <c r="B87" s="1119"/>
      <c r="C87" s="1123" t="s">
        <v>1032</v>
      </c>
      <c r="D87" s="1127" t="s">
        <v>1416</v>
      </c>
      <c r="E87" s="1127" t="s">
        <v>1417</v>
      </c>
      <c r="F87" s="1127" t="s">
        <v>1418</v>
      </c>
      <c r="G87" s="1127" t="s">
        <v>1418</v>
      </c>
      <c r="H87" s="1119"/>
      <c r="I87" s="1119"/>
      <c r="J87" s="1119"/>
      <c r="K87" s="1119"/>
    </row>
    <row r="88" spans="1:11" ht="14.1" customHeight="1" x14ac:dyDescent="0.25">
      <c r="A88" s="1119"/>
      <c r="B88" s="1119"/>
      <c r="C88" s="1123" t="s">
        <v>1037</v>
      </c>
      <c r="D88" s="1127" t="s">
        <v>1038</v>
      </c>
      <c r="E88" s="1127" t="s">
        <v>1419</v>
      </c>
      <c r="F88" s="1127" t="s">
        <v>1420</v>
      </c>
      <c r="G88" s="1127" t="s">
        <v>1039</v>
      </c>
      <c r="H88" s="1119"/>
      <c r="I88" s="1119"/>
      <c r="J88" s="1119"/>
      <c r="K88" s="1119"/>
    </row>
    <row r="89" spans="1:11" ht="14.1" customHeight="1" x14ac:dyDescent="0.25">
      <c r="A89" s="1119"/>
      <c r="B89" s="1119"/>
      <c r="C89" s="1123" t="s">
        <v>1042</v>
      </c>
      <c r="D89" s="1127" t="s">
        <v>1038</v>
      </c>
      <c r="E89" s="1127" t="s">
        <v>1421</v>
      </c>
      <c r="F89" s="1127" t="s">
        <v>1422</v>
      </c>
      <c r="G89" s="1127" t="s">
        <v>1039</v>
      </c>
      <c r="H89" s="1119"/>
      <c r="I89" s="1119"/>
      <c r="J89" s="1119"/>
      <c r="K89" s="1119"/>
    </row>
    <row r="90" spans="1:11" ht="14.1" customHeight="1" x14ac:dyDescent="0.25">
      <c r="A90" s="1119"/>
      <c r="B90" s="1119"/>
      <c r="C90" s="1123" t="s">
        <v>39</v>
      </c>
      <c r="D90" s="1127" t="s">
        <v>1038</v>
      </c>
      <c r="E90" s="1127" t="s">
        <v>1423</v>
      </c>
      <c r="F90" s="1127" t="s">
        <v>1424</v>
      </c>
      <c r="G90" s="1127" t="s">
        <v>1039</v>
      </c>
      <c r="H90" s="1119"/>
      <c r="I90" s="1119"/>
      <c r="J90" s="1119"/>
      <c r="K90" s="1119"/>
    </row>
    <row r="91" spans="1:11" ht="14.1" customHeight="1" x14ac:dyDescent="0.25">
      <c r="A91" s="1119"/>
      <c r="B91" s="1119"/>
      <c r="C91" s="1250" t="s">
        <v>1046</v>
      </c>
      <c r="D91" s="1251"/>
      <c r="E91" s="1251"/>
      <c r="F91" s="1251"/>
      <c r="G91" s="1251"/>
      <c r="H91" s="1119"/>
      <c r="I91" s="1119"/>
      <c r="J91" s="1119"/>
      <c r="K91" s="1119"/>
    </row>
    <row r="92" spans="1:11" ht="14.1" customHeight="1" x14ac:dyDescent="0.25">
      <c r="A92" s="1119"/>
      <c r="B92" s="1119"/>
      <c r="C92" s="1131"/>
      <c r="D92" s="1132">
        <v>2024</v>
      </c>
      <c r="E92" s="1132">
        <v>2025</v>
      </c>
      <c r="F92" s="1132">
        <v>2026</v>
      </c>
      <c r="G92" s="1132">
        <v>2027</v>
      </c>
      <c r="H92" s="1119"/>
      <c r="I92" s="1119"/>
      <c r="J92" s="1119"/>
      <c r="K92" s="1119"/>
    </row>
    <row r="93" spans="1:11" ht="14.1" customHeight="1" x14ac:dyDescent="0.25">
      <c r="A93" s="1119"/>
      <c r="B93" s="1119"/>
      <c r="C93" s="1133"/>
      <c r="D93" s="1134" t="s">
        <v>13</v>
      </c>
      <c r="E93" s="1134" t="s">
        <v>14</v>
      </c>
      <c r="F93" s="1134" t="s">
        <v>14</v>
      </c>
      <c r="G93" s="1134" t="s">
        <v>14</v>
      </c>
      <c r="H93" s="1119"/>
      <c r="I93" s="1119"/>
      <c r="J93" s="1119"/>
      <c r="K93" s="1119"/>
    </row>
    <row r="94" spans="1:11" ht="14.1" customHeight="1" x14ac:dyDescent="0.25">
      <c r="A94" s="1119"/>
      <c r="B94" s="1119"/>
      <c r="C94" s="1135" t="s">
        <v>1047</v>
      </c>
      <c r="D94" s="1136">
        <v>0</v>
      </c>
      <c r="E94" s="1136">
        <v>0</v>
      </c>
      <c r="F94" s="1136">
        <v>0</v>
      </c>
      <c r="G94" s="1136">
        <v>0</v>
      </c>
      <c r="H94" s="1119"/>
      <c r="I94" s="1119"/>
      <c r="J94" s="1119"/>
      <c r="K94" s="1119"/>
    </row>
    <row r="95" spans="1:11" ht="14.1" customHeight="1" x14ac:dyDescent="0.25">
      <c r="A95" s="1119"/>
      <c r="B95" s="1119"/>
      <c r="C95" s="1135" t="s">
        <v>1048</v>
      </c>
      <c r="D95" s="1136">
        <v>0</v>
      </c>
      <c r="E95" s="1136">
        <v>0</v>
      </c>
      <c r="F95" s="1136">
        <v>0</v>
      </c>
      <c r="G95" s="1136">
        <v>0</v>
      </c>
      <c r="H95" s="1119"/>
      <c r="I95" s="1119"/>
      <c r="J95" s="1119"/>
      <c r="K95" s="1119"/>
    </row>
    <row r="96" spans="1:11" ht="14.1" customHeight="1" x14ac:dyDescent="0.25">
      <c r="A96" s="1119"/>
      <c r="B96" s="1119"/>
      <c r="C96" s="1135" t="s">
        <v>1049</v>
      </c>
      <c r="D96" s="1136">
        <v>0</v>
      </c>
      <c r="E96" s="1136">
        <v>0</v>
      </c>
      <c r="F96" s="1136">
        <v>0</v>
      </c>
      <c r="G96" s="1136">
        <v>0</v>
      </c>
      <c r="H96" s="1119"/>
      <c r="I96" s="1119"/>
      <c r="J96" s="1119"/>
      <c r="K96" s="1119"/>
    </row>
    <row r="97" spans="1:11" ht="14.1" customHeight="1" x14ac:dyDescent="0.25">
      <c r="A97" s="1119"/>
      <c r="B97" s="1119"/>
      <c r="C97" s="1135" t="s">
        <v>1050</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1051</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1052</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1053</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1054</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1055</v>
      </c>
      <c r="D112" s="1136">
        <v>0</v>
      </c>
      <c r="E112" s="1136">
        <v>0</v>
      </c>
      <c r="F112" s="1136">
        <v>0</v>
      </c>
      <c r="G112" s="1136">
        <v>0</v>
      </c>
      <c r="H112" s="1119"/>
      <c r="I112" s="1119"/>
      <c r="J112" s="1119"/>
      <c r="K112" s="1119"/>
    </row>
    <row r="113" spans="1:11" ht="14.1" customHeight="1" x14ac:dyDescent="0.25">
      <c r="A113" s="1119"/>
      <c r="B113" s="1119"/>
      <c r="C113" s="1135" t="s">
        <v>1048</v>
      </c>
      <c r="D113" s="1136">
        <v>0</v>
      </c>
      <c r="E113" s="1136">
        <v>0</v>
      </c>
      <c r="F113" s="1136">
        <v>0</v>
      </c>
      <c r="G113" s="1136">
        <v>0</v>
      </c>
      <c r="H113" s="1119"/>
      <c r="I113" s="1119"/>
      <c r="J113" s="1119"/>
      <c r="K113" s="1119"/>
    </row>
    <row r="114" spans="1:11" ht="14.1" customHeight="1" x14ac:dyDescent="0.25">
      <c r="A114" s="1119"/>
      <c r="B114" s="1119"/>
      <c r="C114" s="1135" t="s">
        <v>1049</v>
      </c>
      <c r="D114" s="1136">
        <v>0</v>
      </c>
      <c r="E114" s="1136">
        <v>0</v>
      </c>
      <c r="F114" s="1136">
        <v>0</v>
      </c>
      <c r="G114" s="1136">
        <v>0</v>
      </c>
      <c r="H114" s="1119"/>
      <c r="I114" s="1119"/>
      <c r="J114" s="1119"/>
      <c r="K114" s="1119"/>
    </row>
    <row r="115" spans="1:11" ht="14.1" customHeight="1" x14ac:dyDescent="0.25">
      <c r="A115" s="1119"/>
      <c r="B115" s="1119"/>
      <c r="C115" s="1135" t="s">
        <v>1056</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1057</v>
      </c>
      <c r="D117" s="1136">
        <v>0</v>
      </c>
      <c r="E117" s="1136">
        <v>0</v>
      </c>
      <c r="F117" s="1136">
        <v>0</v>
      </c>
      <c r="G117" s="1136">
        <v>0</v>
      </c>
      <c r="H117" s="1119"/>
      <c r="I117" s="1119"/>
      <c r="J117" s="1119"/>
      <c r="K117" s="1119"/>
    </row>
    <row r="118" spans="1:11" ht="14.1" customHeight="1" x14ac:dyDescent="0.25">
      <c r="A118" s="1119"/>
      <c r="B118" s="1119"/>
      <c r="C118" s="1135" t="s">
        <v>1058</v>
      </c>
      <c r="D118" s="1136">
        <v>0</v>
      </c>
      <c r="E118" s="1136">
        <v>0</v>
      </c>
      <c r="F118" s="1136">
        <v>0</v>
      </c>
      <c r="G118" s="1136">
        <v>0</v>
      </c>
      <c r="H118" s="1119"/>
      <c r="I118" s="1119"/>
      <c r="J118" s="1119"/>
      <c r="K118" s="1119"/>
    </row>
    <row r="119" spans="1:11" ht="14.1" customHeight="1" x14ac:dyDescent="0.25">
      <c r="A119" s="1119"/>
      <c r="B119" s="1119"/>
      <c r="C119" s="1135" t="s">
        <v>1059</v>
      </c>
      <c r="D119" s="1136">
        <v>0</v>
      </c>
      <c r="E119" s="1136">
        <v>0</v>
      </c>
      <c r="F119" s="1136">
        <v>0</v>
      </c>
      <c r="G119" s="1136">
        <v>0</v>
      </c>
      <c r="H119" s="1119"/>
      <c r="I119" s="1119"/>
      <c r="J119" s="1119"/>
      <c r="K119" s="1119"/>
    </row>
    <row r="120" spans="1:11" ht="14.1" customHeight="1" x14ac:dyDescent="0.25">
      <c r="A120" s="1119"/>
      <c r="B120" s="1119"/>
      <c r="C120" s="1135" t="s">
        <v>1060</v>
      </c>
      <c r="D120" s="1136">
        <v>0</v>
      </c>
      <c r="E120" s="1136">
        <v>0</v>
      </c>
      <c r="F120" s="1136">
        <v>0</v>
      </c>
      <c r="G120" s="1136">
        <v>0</v>
      </c>
      <c r="H120" s="1119"/>
      <c r="I120" s="1119"/>
      <c r="J120" s="1119"/>
      <c r="K120" s="1119"/>
    </row>
    <row r="121" spans="1:11" ht="14.1" customHeight="1" x14ac:dyDescent="0.25">
      <c r="A121" s="1119"/>
      <c r="B121" s="1119"/>
      <c r="C121" s="1135" t="s">
        <v>1061</v>
      </c>
      <c r="D121" s="1136">
        <v>0</v>
      </c>
      <c r="E121" s="1136">
        <v>14900000</v>
      </c>
      <c r="F121" s="1136">
        <v>15600000</v>
      </c>
      <c r="G121" s="1136">
        <v>15600000</v>
      </c>
      <c r="H121" s="1119"/>
      <c r="I121" s="1119"/>
      <c r="J121" s="1119"/>
      <c r="K121" s="1119"/>
    </row>
    <row r="122" spans="1:11" ht="14.1" customHeight="1" x14ac:dyDescent="0.25">
      <c r="A122" s="1119"/>
      <c r="B122" s="1119"/>
      <c r="C122" s="1135" t="s">
        <v>1048</v>
      </c>
      <c r="D122" s="1136">
        <v>0</v>
      </c>
      <c r="E122" s="1136">
        <v>14900000</v>
      </c>
      <c r="F122" s="1136">
        <v>15600000</v>
      </c>
      <c r="G122" s="1136">
        <v>15600000</v>
      </c>
      <c r="H122" s="1119"/>
      <c r="I122" s="1119"/>
      <c r="J122" s="1119"/>
      <c r="K122" s="1119"/>
    </row>
    <row r="123" spans="1:11" ht="14.1" customHeight="1" x14ac:dyDescent="0.25">
      <c r="A123" s="1119"/>
      <c r="B123" s="1119"/>
      <c r="C123" s="1135" t="s">
        <v>1057</v>
      </c>
      <c r="D123" s="1136">
        <v>0</v>
      </c>
      <c r="E123" s="1136">
        <v>0</v>
      </c>
      <c r="F123" s="1136">
        <v>0</v>
      </c>
      <c r="G123" s="1136">
        <v>0</v>
      </c>
      <c r="H123" s="1119"/>
      <c r="I123" s="1119"/>
      <c r="J123" s="1119"/>
      <c r="K123" s="1119"/>
    </row>
    <row r="124" spans="1:11" ht="14.1" customHeight="1" x14ac:dyDescent="0.25">
      <c r="A124" s="1119"/>
      <c r="B124" s="1119"/>
      <c r="C124" s="1135" t="s">
        <v>1058</v>
      </c>
      <c r="D124" s="1136">
        <v>0</v>
      </c>
      <c r="E124" s="1136">
        <v>0</v>
      </c>
      <c r="F124" s="1136">
        <v>0</v>
      </c>
      <c r="G124" s="1136">
        <v>0</v>
      </c>
      <c r="H124" s="1119"/>
      <c r="I124" s="1119"/>
      <c r="J124" s="1119"/>
      <c r="K124" s="1119"/>
    </row>
    <row r="125" spans="1:11" ht="14.1" customHeight="1" x14ac:dyDescent="0.25">
      <c r="A125" s="1119"/>
      <c r="B125" s="1119"/>
      <c r="C125" s="1135" t="s">
        <v>1059</v>
      </c>
      <c r="D125" s="1136">
        <v>0</v>
      </c>
      <c r="E125" s="1136">
        <v>0</v>
      </c>
      <c r="F125" s="1136">
        <v>0</v>
      </c>
      <c r="G125" s="1136">
        <v>0</v>
      </c>
      <c r="H125" s="1119"/>
      <c r="I125" s="1119"/>
      <c r="J125" s="1119"/>
      <c r="K125" s="1119"/>
    </row>
    <row r="126" spans="1:11" ht="14.1" customHeight="1" x14ac:dyDescent="0.25">
      <c r="A126" s="1119"/>
      <c r="B126" s="1119"/>
      <c r="C126" s="1135" t="s">
        <v>1060</v>
      </c>
      <c r="D126" s="1136">
        <v>0</v>
      </c>
      <c r="E126" s="1136">
        <v>0</v>
      </c>
      <c r="F126" s="1136">
        <v>0</v>
      </c>
      <c r="G126" s="1136">
        <v>0</v>
      </c>
      <c r="H126" s="1119"/>
      <c r="I126" s="1119"/>
      <c r="J126" s="1119"/>
      <c r="K126" s="1119"/>
    </row>
    <row r="127" spans="1:11" ht="14.1" customHeight="1" x14ac:dyDescent="0.25">
      <c r="A127" s="1119"/>
      <c r="B127" s="1119"/>
      <c r="C127" s="1135" t="s">
        <v>1062</v>
      </c>
      <c r="D127" s="1136">
        <v>0</v>
      </c>
      <c r="E127" s="1136">
        <v>0</v>
      </c>
      <c r="F127" s="1136">
        <v>0</v>
      </c>
      <c r="G127" s="1136">
        <v>0</v>
      </c>
      <c r="H127" s="1119"/>
      <c r="I127" s="1119"/>
      <c r="J127" s="1119"/>
      <c r="K127" s="1119"/>
    </row>
    <row r="128" spans="1:11" ht="14.1" customHeight="1" x14ac:dyDescent="0.25">
      <c r="A128" s="1119"/>
      <c r="B128" s="1119"/>
      <c r="C128" s="1135" t="s">
        <v>1048</v>
      </c>
      <c r="D128" s="1136">
        <v>0</v>
      </c>
      <c r="E128" s="1136">
        <v>0</v>
      </c>
      <c r="F128" s="1136">
        <v>0</v>
      </c>
      <c r="G128" s="1136">
        <v>0</v>
      </c>
      <c r="H128" s="1119"/>
      <c r="I128" s="1119"/>
      <c r="J128" s="1119"/>
      <c r="K128" s="1119"/>
    </row>
    <row r="129" spans="1:11" ht="14.1" customHeight="1" x14ac:dyDescent="0.25">
      <c r="A129" s="1119"/>
      <c r="B129" s="1119"/>
      <c r="C129" s="1135" t="s">
        <v>1057</v>
      </c>
      <c r="D129" s="1136">
        <v>0</v>
      </c>
      <c r="E129" s="1136">
        <v>0</v>
      </c>
      <c r="F129" s="1136">
        <v>0</v>
      </c>
      <c r="G129" s="1136">
        <v>0</v>
      </c>
      <c r="H129" s="1119"/>
      <c r="I129" s="1119"/>
      <c r="J129" s="1119"/>
      <c r="K129" s="1119"/>
    </row>
    <row r="130" spans="1:11" ht="14.1" customHeight="1" x14ac:dyDescent="0.25">
      <c r="A130" s="1119"/>
      <c r="B130" s="1119"/>
      <c r="C130" s="1135" t="s">
        <v>1058</v>
      </c>
      <c r="D130" s="1136">
        <v>0</v>
      </c>
      <c r="E130" s="1136">
        <v>0</v>
      </c>
      <c r="F130" s="1136">
        <v>0</v>
      </c>
      <c r="G130" s="1136">
        <v>0</v>
      </c>
      <c r="H130" s="1119"/>
      <c r="I130" s="1119"/>
      <c r="J130" s="1119"/>
      <c r="K130" s="1119"/>
    </row>
    <row r="131" spans="1:11" ht="14.1" customHeight="1" x14ac:dyDescent="0.25">
      <c r="A131" s="1119"/>
      <c r="B131" s="1119"/>
      <c r="C131" s="1135" t="s">
        <v>1059</v>
      </c>
      <c r="D131" s="1136">
        <v>0</v>
      </c>
      <c r="E131" s="1136">
        <v>0</v>
      </c>
      <c r="F131" s="1136">
        <v>0</v>
      </c>
      <c r="G131" s="1136">
        <v>0</v>
      </c>
      <c r="H131" s="1119"/>
      <c r="I131" s="1119"/>
      <c r="J131" s="1119"/>
      <c r="K131" s="1119"/>
    </row>
    <row r="132" spans="1:11" ht="14.1" customHeight="1" x14ac:dyDescent="0.25">
      <c r="A132" s="1119"/>
      <c r="B132" s="1119"/>
      <c r="C132" s="1135" t="s">
        <v>1060</v>
      </c>
      <c r="D132" s="1136">
        <v>0</v>
      </c>
      <c r="E132" s="1136">
        <v>0</v>
      </c>
      <c r="F132" s="1136">
        <v>0</v>
      </c>
      <c r="G132" s="1136">
        <v>0</v>
      </c>
      <c r="H132" s="1119"/>
      <c r="I132" s="1119"/>
      <c r="J132" s="1119"/>
      <c r="K132" s="1119"/>
    </row>
    <row r="133" spans="1:11" ht="14.1" customHeight="1" x14ac:dyDescent="0.25">
      <c r="A133" s="1119"/>
      <c r="B133" s="1119"/>
      <c r="C133" s="1135" t="s">
        <v>1063</v>
      </c>
      <c r="D133" s="1136">
        <v>0</v>
      </c>
      <c r="E133" s="1136">
        <v>0</v>
      </c>
      <c r="F133" s="1136">
        <v>0</v>
      </c>
      <c r="G133" s="1136">
        <v>0</v>
      </c>
      <c r="H133" s="1119"/>
      <c r="I133" s="1119"/>
      <c r="J133" s="1119"/>
      <c r="K133" s="1119"/>
    </row>
    <row r="134" spans="1:11" ht="14.1" customHeight="1" x14ac:dyDescent="0.25">
      <c r="A134" s="1119"/>
      <c r="B134" s="1119"/>
      <c r="C134" s="1135" t="s">
        <v>1064</v>
      </c>
      <c r="D134" s="1136">
        <v>0</v>
      </c>
      <c r="E134" s="1136">
        <v>0</v>
      </c>
      <c r="F134" s="1136">
        <v>0</v>
      </c>
      <c r="G134" s="1136">
        <v>0</v>
      </c>
      <c r="H134" s="1119"/>
      <c r="I134" s="1119"/>
      <c r="J134" s="1119"/>
      <c r="K134" s="1119"/>
    </row>
    <row r="135" spans="1:11" ht="14.1" customHeight="1" x14ac:dyDescent="0.25">
      <c r="A135" s="1119"/>
      <c r="B135" s="1119"/>
      <c r="C135" s="1137" t="s">
        <v>572</v>
      </c>
      <c r="D135" s="1136">
        <v>0</v>
      </c>
      <c r="E135" s="1136">
        <v>14900000</v>
      </c>
      <c r="F135" s="1136">
        <v>15600000</v>
      </c>
      <c r="G135" s="1136">
        <v>15600000</v>
      </c>
      <c r="H135" s="1119"/>
      <c r="I135" s="1119"/>
      <c r="J135" s="1119"/>
      <c r="K135" s="1119"/>
    </row>
    <row r="136" spans="1:11" ht="14.1" customHeight="1" x14ac:dyDescent="0.25">
      <c r="A136" s="1119"/>
      <c r="B136" s="1119"/>
      <c r="C136" s="1129" t="s">
        <v>1022</v>
      </c>
      <c r="D136" s="1252" t="s">
        <v>1425</v>
      </c>
      <c r="E136" s="1253"/>
      <c r="F136" s="1253"/>
      <c r="G136" s="1253"/>
      <c r="H136" s="1119"/>
      <c r="I136" s="1119"/>
      <c r="J136" s="1119"/>
      <c r="K136" s="1119"/>
    </row>
    <row r="137" spans="1:11" ht="14.1" customHeight="1" x14ac:dyDescent="0.25">
      <c r="A137" s="1119"/>
      <c r="B137" s="1119"/>
      <c r="C137" s="1130" t="s">
        <v>1024</v>
      </c>
      <c r="D137" s="1254" t="s">
        <v>1426</v>
      </c>
      <c r="E137" s="1255"/>
      <c r="F137" s="1255"/>
      <c r="G137" s="1255"/>
      <c r="H137" s="1119"/>
      <c r="I137" s="1119"/>
      <c r="J137" s="1119"/>
      <c r="K137" s="1119"/>
    </row>
    <row r="138" spans="1:11" ht="14.1" customHeight="1" x14ac:dyDescent="0.25">
      <c r="A138" s="1119"/>
      <c r="B138" s="1119"/>
      <c r="C138" s="1130" t="s">
        <v>31</v>
      </c>
      <c r="D138" s="1254" t="s">
        <v>1386</v>
      </c>
      <c r="E138" s="1255"/>
      <c r="F138" s="1255"/>
      <c r="G138" s="1255"/>
      <c r="H138" s="1119"/>
      <c r="I138" s="1119"/>
      <c r="J138" s="1119"/>
      <c r="K138" s="1119"/>
    </row>
    <row r="139" spans="1:11" ht="15" customHeight="1" x14ac:dyDescent="0.25">
      <c r="A139" s="1119"/>
      <c r="B139" s="1119"/>
      <c r="C139" s="1131"/>
      <c r="D139" s="1132">
        <v>2024</v>
      </c>
      <c r="E139" s="1132">
        <v>2025</v>
      </c>
      <c r="F139" s="1132">
        <v>2026</v>
      </c>
      <c r="G139" s="1132">
        <v>2027</v>
      </c>
      <c r="H139" s="1119"/>
      <c r="I139" s="1119"/>
      <c r="J139" s="1119"/>
      <c r="K139" s="1119"/>
    </row>
    <row r="140" spans="1:11" ht="15" customHeight="1" x14ac:dyDescent="0.25">
      <c r="A140" s="1119"/>
      <c r="B140" s="1119"/>
      <c r="C140" s="1133"/>
      <c r="D140" s="1134" t="s">
        <v>13</v>
      </c>
      <c r="E140" s="1134" t="s">
        <v>14</v>
      </c>
      <c r="F140" s="1134" t="s">
        <v>14</v>
      </c>
      <c r="G140" s="1134" t="s">
        <v>14</v>
      </c>
      <c r="H140" s="1119"/>
      <c r="I140" s="1119"/>
      <c r="J140" s="1119"/>
      <c r="K140" s="1119"/>
    </row>
    <row r="141" spans="1:11" ht="14.1" customHeight="1" x14ac:dyDescent="0.25">
      <c r="A141" s="1119"/>
      <c r="B141" s="1119"/>
      <c r="C141" s="1123" t="s">
        <v>33</v>
      </c>
      <c r="D141" s="1127" t="s">
        <v>1039</v>
      </c>
      <c r="E141" s="1127" t="s">
        <v>1257</v>
      </c>
      <c r="F141" s="1127" t="s">
        <v>1039</v>
      </c>
      <c r="G141" s="1127" t="s">
        <v>1039</v>
      </c>
      <c r="H141" s="1119"/>
      <c r="I141" s="1119"/>
      <c r="J141" s="1119"/>
      <c r="K141" s="1119"/>
    </row>
    <row r="142" spans="1:11" ht="14.1" customHeight="1" x14ac:dyDescent="0.25">
      <c r="A142" s="1119"/>
      <c r="B142" s="1119"/>
      <c r="C142" s="1123" t="s">
        <v>1029</v>
      </c>
      <c r="D142" s="1127" t="s">
        <v>1039</v>
      </c>
      <c r="E142" s="1127" t="s">
        <v>1427</v>
      </c>
      <c r="F142" s="1127" t="s">
        <v>1039</v>
      </c>
      <c r="G142" s="1127" t="s">
        <v>1039</v>
      </c>
      <c r="H142" s="1119"/>
      <c r="I142" s="1119"/>
      <c r="J142" s="1119"/>
      <c r="K142" s="1119"/>
    </row>
    <row r="143" spans="1:11" ht="14.1" customHeight="1" x14ac:dyDescent="0.25">
      <c r="A143" s="1119"/>
      <c r="B143" s="1119"/>
      <c r="C143" s="1123" t="s">
        <v>1032</v>
      </c>
      <c r="D143" s="1127" t="s">
        <v>1039</v>
      </c>
      <c r="E143" s="1127" t="s">
        <v>1428</v>
      </c>
      <c r="F143" s="1127" t="s">
        <v>1039</v>
      </c>
      <c r="G143" s="1127" t="s">
        <v>1039</v>
      </c>
      <c r="H143" s="1119"/>
      <c r="I143" s="1119"/>
      <c r="J143" s="1119"/>
      <c r="K143" s="1119"/>
    </row>
    <row r="144" spans="1:11" ht="14.1" customHeight="1" x14ac:dyDescent="0.25">
      <c r="A144" s="1119"/>
      <c r="B144" s="1119"/>
      <c r="C144" s="1123" t="s">
        <v>1037</v>
      </c>
      <c r="D144" s="1127" t="s">
        <v>1038</v>
      </c>
      <c r="E144" s="1127" t="s">
        <v>1038</v>
      </c>
      <c r="F144" s="1127" t="s">
        <v>1083</v>
      </c>
      <c r="G144" s="1127" t="s">
        <v>1038</v>
      </c>
      <c r="H144" s="1119"/>
      <c r="I144" s="1119"/>
      <c r="J144" s="1119"/>
      <c r="K144" s="1119"/>
    </row>
    <row r="145" spans="1:11" ht="14.1" customHeight="1" x14ac:dyDescent="0.25">
      <c r="A145" s="1119"/>
      <c r="B145" s="1119"/>
      <c r="C145" s="1123" t="s">
        <v>1042</v>
      </c>
      <c r="D145" s="1127" t="s">
        <v>1038</v>
      </c>
      <c r="E145" s="1127" t="s">
        <v>1038</v>
      </c>
      <c r="F145" s="1127" t="s">
        <v>1083</v>
      </c>
      <c r="G145" s="1127" t="s">
        <v>1038</v>
      </c>
      <c r="H145" s="1119"/>
      <c r="I145" s="1119"/>
      <c r="J145" s="1119"/>
      <c r="K145" s="1119"/>
    </row>
    <row r="146" spans="1:11" ht="14.1" customHeight="1" x14ac:dyDescent="0.25">
      <c r="A146" s="1119"/>
      <c r="B146" s="1119"/>
      <c r="C146" s="1123" t="s">
        <v>39</v>
      </c>
      <c r="D146" s="1127" t="s">
        <v>1038</v>
      </c>
      <c r="E146" s="1127" t="s">
        <v>1038</v>
      </c>
      <c r="F146" s="1127" t="s">
        <v>1083</v>
      </c>
      <c r="G146" s="1127" t="s">
        <v>1038</v>
      </c>
      <c r="H146" s="1119"/>
      <c r="I146" s="1119"/>
      <c r="J146" s="1119"/>
      <c r="K146" s="1119"/>
    </row>
    <row r="147" spans="1:11" ht="14.1" customHeight="1" x14ac:dyDescent="0.25">
      <c r="A147" s="1119"/>
      <c r="B147" s="1119"/>
      <c r="C147" s="1250" t="s">
        <v>1046</v>
      </c>
      <c r="D147" s="1251"/>
      <c r="E147" s="1251"/>
      <c r="F147" s="1251"/>
      <c r="G147" s="1251"/>
      <c r="H147" s="1119"/>
      <c r="I147" s="1119"/>
      <c r="J147" s="1119"/>
      <c r="K147" s="1119"/>
    </row>
    <row r="148" spans="1:11" ht="14.1" customHeight="1" x14ac:dyDescent="0.25">
      <c r="A148" s="1119"/>
      <c r="B148" s="1119"/>
      <c r="C148" s="1131"/>
      <c r="D148" s="1132">
        <v>2024</v>
      </c>
      <c r="E148" s="1132">
        <v>2025</v>
      </c>
      <c r="F148" s="1132">
        <v>2026</v>
      </c>
      <c r="G148" s="1132">
        <v>2027</v>
      </c>
      <c r="H148" s="1119"/>
      <c r="I148" s="1119"/>
      <c r="J148" s="1119"/>
      <c r="K148" s="1119"/>
    </row>
    <row r="149" spans="1:11" ht="14.1" customHeight="1" x14ac:dyDescent="0.25">
      <c r="A149" s="1119"/>
      <c r="B149" s="1119"/>
      <c r="C149" s="1133"/>
      <c r="D149" s="1134" t="s">
        <v>13</v>
      </c>
      <c r="E149" s="1134" t="s">
        <v>14</v>
      </c>
      <c r="F149" s="1134" t="s">
        <v>14</v>
      </c>
      <c r="G149" s="1134" t="s">
        <v>14</v>
      </c>
      <c r="H149" s="1119"/>
      <c r="I149" s="1119"/>
      <c r="J149" s="1119"/>
      <c r="K149" s="1119"/>
    </row>
    <row r="150" spans="1:11" ht="14.1" customHeight="1" x14ac:dyDescent="0.25">
      <c r="A150" s="1119"/>
      <c r="B150" s="1119"/>
      <c r="C150" s="1135" t="s">
        <v>1047</v>
      </c>
      <c r="D150" s="1136">
        <v>0</v>
      </c>
      <c r="E150" s="1136">
        <v>0</v>
      </c>
      <c r="F150" s="1136">
        <v>0</v>
      </c>
      <c r="G150" s="1136">
        <v>0</v>
      </c>
      <c r="H150" s="1119"/>
      <c r="I150" s="1119"/>
      <c r="J150" s="1119"/>
      <c r="K150" s="1119"/>
    </row>
    <row r="151" spans="1:11" ht="14.1" customHeight="1" x14ac:dyDescent="0.25">
      <c r="A151" s="1119"/>
      <c r="B151" s="1119"/>
      <c r="C151" s="1135" t="s">
        <v>1048</v>
      </c>
      <c r="D151" s="1136">
        <v>0</v>
      </c>
      <c r="E151" s="1136">
        <v>0</v>
      </c>
      <c r="F151" s="1136">
        <v>0</v>
      </c>
      <c r="G151" s="1136">
        <v>0</v>
      </c>
      <c r="H151" s="1119"/>
      <c r="I151" s="1119"/>
      <c r="J151" s="1119"/>
      <c r="K151" s="1119"/>
    </row>
    <row r="152" spans="1:11" ht="14.1" customHeight="1" x14ac:dyDescent="0.25">
      <c r="A152" s="1119"/>
      <c r="B152" s="1119"/>
      <c r="C152" s="1135" t="s">
        <v>1049</v>
      </c>
      <c r="D152" s="1136">
        <v>0</v>
      </c>
      <c r="E152" s="1136">
        <v>0</v>
      </c>
      <c r="F152" s="1136">
        <v>0</v>
      </c>
      <c r="G152" s="1136">
        <v>0</v>
      </c>
      <c r="H152" s="1119"/>
      <c r="I152" s="1119"/>
      <c r="J152" s="1119"/>
      <c r="K152" s="1119"/>
    </row>
    <row r="153" spans="1:11" ht="14.1" customHeight="1" x14ac:dyDescent="0.25">
      <c r="A153" s="1119"/>
      <c r="B153" s="1119"/>
      <c r="C153" s="1135" t="s">
        <v>1050</v>
      </c>
      <c r="D153" s="1136">
        <v>0</v>
      </c>
      <c r="E153" s="1136">
        <v>0</v>
      </c>
      <c r="F153" s="1136">
        <v>0</v>
      </c>
      <c r="G153" s="1136">
        <v>0</v>
      </c>
      <c r="H153" s="1119"/>
      <c r="I153" s="1119"/>
      <c r="J153" s="1119"/>
      <c r="K153" s="1119"/>
    </row>
    <row r="154" spans="1:11" ht="14.1" customHeight="1" x14ac:dyDescent="0.25">
      <c r="A154" s="1119"/>
      <c r="B154" s="1119"/>
      <c r="C154" s="1135" t="s">
        <v>1048</v>
      </c>
      <c r="D154" s="1136">
        <v>0</v>
      </c>
      <c r="E154" s="1136">
        <v>0</v>
      </c>
      <c r="F154" s="1136">
        <v>0</v>
      </c>
      <c r="G154" s="1136">
        <v>0</v>
      </c>
      <c r="H154" s="1119"/>
      <c r="I154" s="1119"/>
      <c r="J154" s="1119"/>
      <c r="K154" s="1119"/>
    </row>
    <row r="155" spans="1:11" ht="14.1" customHeight="1" x14ac:dyDescent="0.25">
      <c r="A155" s="1119"/>
      <c r="B155" s="1119"/>
      <c r="C155" s="1135" t="s">
        <v>1049</v>
      </c>
      <c r="D155" s="1136">
        <v>0</v>
      </c>
      <c r="E155" s="1136">
        <v>0</v>
      </c>
      <c r="F155" s="1136">
        <v>0</v>
      </c>
      <c r="G155" s="1136">
        <v>0</v>
      </c>
      <c r="H155" s="1119"/>
      <c r="I155" s="1119"/>
      <c r="J155" s="1119"/>
      <c r="K155" s="1119"/>
    </row>
    <row r="156" spans="1:11" ht="14.1" customHeight="1" x14ac:dyDescent="0.25">
      <c r="A156" s="1119"/>
      <c r="B156" s="1119"/>
      <c r="C156" s="1135" t="s">
        <v>1051</v>
      </c>
      <c r="D156" s="1136">
        <v>0</v>
      </c>
      <c r="E156" s="1136">
        <v>0</v>
      </c>
      <c r="F156" s="1136">
        <v>0</v>
      </c>
      <c r="G156" s="1136">
        <v>0</v>
      </c>
      <c r="H156" s="1119"/>
      <c r="I156" s="1119"/>
      <c r="J156" s="1119"/>
      <c r="K156" s="1119"/>
    </row>
    <row r="157" spans="1:11" ht="14.1" customHeight="1" x14ac:dyDescent="0.25">
      <c r="A157" s="1119"/>
      <c r="B157" s="1119"/>
      <c r="C157" s="1135" t="s">
        <v>1048</v>
      </c>
      <c r="D157" s="1136">
        <v>0</v>
      </c>
      <c r="E157" s="1136">
        <v>0</v>
      </c>
      <c r="F157" s="1136">
        <v>0</v>
      </c>
      <c r="G157" s="1136">
        <v>0</v>
      </c>
      <c r="H157" s="1119"/>
      <c r="I157" s="1119"/>
      <c r="J157" s="1119"/>
      <c r="K157" s="1119"/>
    </row>
    <row r="158" spans="1:11" ht="14.1" customHeight="1" x14ac:dyDescent="0.25">
      <c r="A158" s="1119"/>
      <c r="B158" s="1119"/>
      <c r="C158" s="1135" t="s">
        <v>1049</v>
      </c>
      <c r="D158" s="1136">
        <v>0</v>
      </c>
      <c r="E158" s="1136">
        <v>0</v>
      </c>
      <c r="F158" s="1136">
        <v>0</v>
      </c>
      <c r="G158" s="1136">
        <v>0</v>
      </c>
      <c r="H158" s="1119"/>
      <c r="I158" s="1119"/>
      <c r="J158" s="1119"/>
      <c r="K158" s="1119"/>
    </row>
    <row r="159" spans="1:11" ht="14.1" customHeight="1" x14ac:dyDescent="0.25">
      <c r="A159" s="1119"/>
      <c r="B159" s="1119"/>
      <c r="C159" s="1135" t="s">
        <v>1052</v>
      </c>
      <c r="D159" s="1136">
        <v>0</v>
      </c>
      <c r="E159" s="1136">
        <v>0</v>
      </c>
      <c r="F159" s="1136">
        <v>0</v>
      </c>
      <c r="G159" s="1136">
        <v>0</v>
      </c>
      <c r="H159" s="1119"/>
      <c r="I159" s="1119"/>
      <c r="J159" s="1119"/>
      <c r="K159" s="1119"/>
    </row>
    <row r="160" spans="1:11" ht="14.1" customHeight="1" x14ac:dyDescent="0.25">
      <c r="A160" s="1119"/>
      <c r="B160" s="1119"/>
      <c r="C160" s="1135" t="s">
        <v>1048</v>
      </c>
      <c r="D160" s="1136">
        <v>0</v>
      </c>
      <c r="E160" s="1136">
        <v>0</v>
      </c>
      <c r="F160" s="1136">
        <v>0</v>
      </c>
      <c r="G160" s="1136">
        <v>0</v>
      </c>
      <c r="H160" s="1119"/>
      <c r="I160" s="1119"/>
      <c r="J160" s="1119"/>
      <c r="K160" s="1119"/>
    </row>
    <row r="161" spans="1:11" ht="14.1" customHeight="1" x14ac:dyDescent="0.25">
      <c r="A161" s="1119"/>
      <c r="B161" s="1119"/>
      <c r="C161" s="1135" t="s">
        <v>1049</v>
      </c>
      <c r="D161" s="1136">
        <v>0</v>
      </c>
      <c r="E161" s="1136">
        <v>0</v>
      </c>
      <c r="F161" s="1136">
        <v>0</v>
      </c>
      <c r="G161" s="1136">
        <v>0</v>
      </c>
      <c r="H161" s="1119"/>
      <c r="I161" s="1119"/>
      <c r="J161" s="1119"/>
      <c r="K161" s="1119"/>
    </row>
    <row r="162" spans="1:11" ht="14.1" customHeight="1" x14ac:dyDescent="0.25">
      <c r="A162" s="1119"/>
      <c r="B162" s="1119"/>
      <c r="C162" s="1135" t="s">
        <v>1053</v>
      </c>
      <c r="D162" s="1136">
        <v>0</v>
      </c>
      <c r="E162" s="1136">
        <v>0</v>
      </c>
      <c r="F162" s="1136">
        <v>0</v>
      </c>
      <c r="G162" s="1136">
        <v>0</v>
      </c>
      <c r="H162" s="1119"/>
      <c r="I162" s="1119"/>
      <c r="J162" s="1119"/>
      <c r="K162" s="1119"/>
    </row>
    <row r="163" spans="1:11" ht="14.1" customHeight="1" x14ac:dyDescent="0.25">
      <c r="A163" s="1119"/>
      <c r="B163" s="1119"/>
      <c r="C163" s="1135" t="s">
        <v>1048</v>
      </c>
      <c r="D163" s="1136">
        <v>0</v>
      </c>
      <c r="E163" s="1136">
        <v>0</v>
      </c>
      <c r="F163" s="1136">
        <v>0</v>
      </c>
      <c r="G163" s="1136">
        <v>0</v>
      </c>
      <c r="H163" s="1119"/>
      <c r="I163" s="1119"/>
      <c r="J163" s="1119"/>
      <c r="K163" s="1119"/>
    </row>
    <row r="164" spans="1:11" ht="14.1" customHeight="1" x14ac:dyDescent="0.25">
      <c r="A164" s="1119"/>
      <c r="B164" s="1119"/>
      <c r="C164" s="1135" t="s">
        <v>1049</v>
      </c>
      <c r="D164" s="1136">
        <v>0</v>
      </c>
      <c r="E164" s="1136">
        <v>0</v>
      </c>
      <c r="F164" s="1136">
        <v>0</v>
      </c>
      <c r="G164" s="1136">
        <v>0</v>
      </c>
      <c r="H164" s="1119"/>
      <c r="I164" s="1119"/>
      <c r="J164" s="1119"/>
      <c r="K164" s="1119"/>
    </row>
    <row r="165" spans="1:11" ht="14.1" customHeight="1" x14ac:dyDescent="0.25">
      <c r="A165" s="1119"/>
      <c r="B165" s="1119"/>
      <c r="C165" s="1135" t="s">
        <v>1054</v>
      </c>
      <c r="D165" s="1136">
        <v>0</v>
      </c>
      <c r="E165" s="1136">
        <v>0</v>
      </c>
      <c r="F165" s="1136">
        <v>0</v>
      </c>
      <c r="G165" s="1136">
        <v>0</v>
      </c>
      <c r="H165" s="1119"/>
      <c r="I165" s="1119"/>
      <c r="J165" s="1119"/>
      <c r="K165" s="1119"/>
    </row>
    <row r="166" spans="1:11" ht="14.1" customHeight="1" x14ac:dyDescent="0.25">
      <c r="A166" s="1119"/>
      <c r="B166" s="1119"/>
      <c r="C166" s="1135" t="s">
        <v>1048</v>
      </c>
      <c r="D166" s="1136">
        <v>0</v>
      </c>
      <c r="E166" s="1136">
        <v>0</v>
      </c>
      <c r="F166" s="1136">
        <v>0</v>
      </c>
      <c r="G166" s="1136">
        <v>0</v>
      </c>
      <c r="H166" s="1119"/>
      <c r="I166" s="1119"/>
      <c r="J166" s="1119"/>
      <c r="K166" s="1119"/>
    </row>
    <row r="167" spans="1:11" ht="14.1" customHeight="1" x14ac:dyDescent="0.25">
      <c r="A167" s="1119"/>
      <c r="B167" s="1119"/>
      <c r="C167" s="1135" t="s">
        <v>1049</v>
      </c>
      <c r="D167" s="1136">
        <v>0</v>
      </c>
      <c r="E167" s="1136">
        <v>0</v>
      </c>
      <c r="F167" s="1136">
        <v>0</v>
      </c>
      <c r="G167" s="1136">
        <v>0</v>
      </c>
      <c r="H167" s="1119"/>
      <c r="I167" s="1119"/>
      <c r="J167" s="1119"/>
      <c r="K167" s="1119"/>
    </row>
    <row r="168" spans="1:11" ht="14.1" customHeight="1" x14ac:dyDescent="0.25">
      <c r="A168" s="1119"/>
      <c r="B168" s="1119"/>
      <c r="C168" s="1135" t="s">
        <v>1055</v>
      </c>
      <c r="D168" s="1136">
        <v>0</v>
      </c>
      <c r="E168" s="1136">
        <v>0</v>
      </c>
      <c r="F168" s="1136">
        <v>0</v>
      </c>
      <c r="G168" s="1136">
        <v>0</v>
      </c>
      <c r="H168" s="1119"/>
      <c r="I168" s="1119"/>
      <c r="J168" s="1119"/>
      <c r="K168" s="1119"/>
    </row>
    <row r="169" spans="1:11" ht="14.1" customHeight="1" x14ac:dyDescent="0.25">
      <c r="A169" s="1119"/>
      <c r="B169" s="1119"/>
      <c r="C169" s="1135" t="s">
        <v>1048</v>
      </c>
      <c r="D169" s="1136">
        <v>0</v>
      </c>
      <c r="E169" s="1136">
        <v>0</v>
      </c>
      <c r="F169" s="1136">
        <v>0</v>
      </c>
      <c r="G169" s="1136">
        <v>0</v>
      </c>
      <c r="H169" s="1119"/>
      <c r="I169" s="1119"/>
      <c r="J169" s="1119"/>
      <c r="K169" s="1119"/>
    </row>
    <row r="170" spans="1:11" ht="14.1" customHeight="1" x14ac:dyDescent="0.25">
      <c r="A170" s="1119"/>
      <c r="B170" s="1119"/>
      <c r="C170" s="1135" t="s">
        <v>1049</v>
      </c>
      <c r="D170" s="1136">
        <v>0</v>
      </c>
      <c r="E170" s="1136">
        <v>0</v>
      </c>
      <c r="F170" s="1136">
        <v>0</v>
      </c>
      <c r="G170" s="1136">
        <v>0</v>
      </c>
      <c r="H170" s="1119"/>
      <c r="I170" s="1119"/>
      <c r="J170" s="1119"/>
      <c r="K170" s="1119"/>
    </row>
    <row r="171" spans="1:11" ht="14.1" customHeight="1" x14ac:dyDescent="0.25">
      <c r="A171" s="1119"/>
      <c r="B171" s="1119"/>
      <c r="C171" s="1135" t="s">
        <v>1056</v>
      </c>
      <c r="D171" s="1136">
        <v>0</v>
      </c>
      <c r="E171" s="1136">
        <v>0</v>
      </c>
      <c r="F171" s="1136">
        <v>0</v>
      </c>
      <c r="G171" s="1136">
        <v>0</v>
      </c>
      <c r="H171" s="1119"/>
      <c r="I171" s="1119"/>
      <c r="J171" s="1119"/>
      <c r="K171" s="1119"/>
    </row>
    <row r="172" spans="1:11" ht="14.1" customHeight="1" x14ac:dyDescent="0.25">
      <c r="A172" s="1119"/>
      <c r="B172" s="1119"/>
      <c r="C172" s="1135" t="s">
        <v>1048</v>
      </c>
      <c r="D172" s="1136">
        <v>0</v>
      </c>
      <c r="E172" s="1136">
        <v>0</v>
      </c>
      <c r="F172" s="1136">
        <v>0</v>
      </c>
      <c r="G172" s="1136">
        <v>0</v>
      </c>
      <c r="H172" s="1119"/>
      <c r="I172" s="1119"/>
      <c r="J172" s="1119"/>
      <c r="K172" s="1119"/>
    </row>
    <row r="173" spans="1:11" ht="14.1" customHeight="1" x14ac:dyDescent="0.25">
      <c r="A173" s="1119"/>
      <c r="B173" s="1119"/>
      <c r="C173" s="1135" t="s">
        <v>1057</v>
      </c>
      <c r="D173" s="1136">
        <v>0</v>
      </c>
      <c r="E173" s="1136">
        <v>0</v>
      </c>
      <c r="F173" s="1136">
        <v>0</v>
      </c>
      <c r="G173" s="1136">
        <v>0</v>
      </c>
      <c r="H173" s="1119"/>
      <c r="I173" s="1119"/>
      <c r="J173" s="1119"/>
      <c r="K173" s="1119"/>
    </row>
    <row r="174" spans="1:11" ht="14.1" customHeight="1" x14ac:dyDescent="0.25">
      <c r="A174" s="1119"/>
      <c r="B174" s="1119"/>
      <c r="C174" s="1135" t="s">
        <v>1058</v>
      </c>
      <c r="D174" s="1136">
        <v>0</v>
      </c>
      <c r="E174" s="1136">
        <v>0</v>
      </c>
      <c r="F174" s="1136">
        <v>0</v>
      </c>
      <c r="G174" s="1136">
        <v>0</v>
      </c>
      <c r="H174" s="1119"/>
      <c r="I174" s="1119"/>
      <c r="J174" s="1119"/>
      <c r="K174" s="1119"/>
    </row>
    <row r="175" spans="1:11" ht="14.1" customHeight="1" x14ac:dyDescent="0.25">
      <c r="A175" s="1119"/>
      <c r="B175" s="1119"/>
      <c r="C175" s="1135" t="s">
        <v>1059</v>
      </c>
      <c r="D175" s="1136">
        <v>0</v>
      </c>
      <c r="E175" s="1136">
        <v>0</v>
      </c>
      <c r="F175" s="1136">
        <v>0</v>
      </c>
      <c r="G175" s="1136">
        <v>0</v>
      </c>
      <c r="H175" s="1119"/>
      <c r="I175" s="1119"/>
      <c r="J175" s="1119"/>
      <c r="K175" s="1119"/>
    </row>
    <row r="176" spans="1:11" ht="14.1" customHeight="1" x14ac:dyDescent="0.25">
      <c r="A176" s="1119"/>
      <c r="B176" s="1119"/>
      <c r="C176" s="1135" t="s">
        <v>1060</v>
      </c>
      <c r="D176" s="1136">
        <v>0</v>
      </c>
      <c r="E176" s="1136">
        <v>0</v>
      </c>
      <c r="F176" s="1136">
        <v>0</v>
      </c>
      <c r="G176" s="1136">
        <v>0</v>
      </c>
      <c r="H176" s="1119"/>
      <c r="I176" s="1119"/>
      <c r="J176" s="1119"/>
      <c r="K176" s="1119"/>
    </row>
    <row r="177" spans="1:11" ht="14.1" customHeight="1" x14ac:dyDescent="0.25">
      <c r="A177" s="1119"/>
      <c r="B177" s="1119"/>
      <c r="C177" s="1135" t="s">
        <v>1061</v>
      </c>
      <c r="D177" s="1136">
        <v>0</v>
      </c>
      <c r="E177" s="1136">
        <v>700000</v>
      </c>
      <c r="F177" s="1136">
        <v>0</v>
      </c>
      <c r="G177" s="1136">
        <v>0</v>
      </c>
      <c r="H177" s="1119"/>
      <c r="I177" s="1119"/>
      <c r="J177" s="1119"/>
      <c r="K177" s="1119"/>
    </row>
    <row r="178" spans="1:11" ht="14.1" customHeight="1" x14ac:dyDescent="0.25">
      <c r="A178" s="1119"/>
      <c r="B178" s="1119"/>
      <c r="C178" s="1135" t="s">
        <v>1048</v>
      </c>
      <c r="D178" s="1136">
        <v>0</v>
      </c>
      <c r="E178" s="1136">
        <v>700000</v>
      </c>
      <c r="F178" s="1136">
        <v>0</v>
      </c>
      <c r="G178" s="1136">
        <v>0</v>
      </c>
      <c r="H178" s="1119"/>
      <c r="I178" s="1119"/>
      <c r="J178" s="1119"/>
      <c r="K178" s="1119"/>
    </row>
    <row r="179" spans="1:11" ht="14.1" customHeight="1" x14ac:dyDescent="0.25">
      <c r="A179" s="1119"/>
      <c r="B179" s="1119"/>
      <c r="C179" s="1135" t="s">
        <v>1057</v>
      </c>
      <c r="D179" s="1136">
        <v>0</v>
      </c>
      <c r="E179" s="1136">
        <v>0</v>
      </c>
      <c r="F179" s="1136">
        <v>0</v>
      </c>
      <c r="G179" s="1136">
        <v>0</v>
      </c>
      <c r="H179" s="1119"/>
      <c r="I179" s="1119"/>
      <c r="J179" s="1119"/>
      <c r="K179" s="1119"/>
    </row>
    <row r="180" spans="1:11" ht="14.1" customHeight="1" x14ac:dyDescent="0.25">
      <c r="A180" s="1119"/>
      <c r="B180" s="1119"/>
      <c r="C180" s="1135" t="s">
        <v>1058</v>
      </c>
      <c r="D180" s="1136">
        <v>0</v>
      </c>
      <c r="E180" s="1136">
        <v>0</v>
      </c>
      <c r="F180" s="1136">
        <v>0</v>
      </c>
      <c r="G180" s="1136">
        <v>0</v>
      </c>
      <c r="H180" s="1119"/>
      <c r="I180" s="1119"/>
      <c r="J180" s="1119"/>
      <c r="K180" s="1119"/>
    </row>
    <row r="181" spans="1:11" ht="14.1" customHeight="1" x14ac:dyDescent="0.25">
      <c r="A181" s="1119"/>
      <c r="B181" s="1119"/>
      <c r="C181" s="1135" t="s">
        <v>1059</v>
      </c>
      <c r="D181" s="1136">
        <v>0</v>
      </c>
      <c r="E181" s="1136">
        <v>0</v>
      </c>
      <c r="F181" s="1136">
        <v>0</v>
      </c>
      <c r="G181" s="1136">
        <v>0</v>
      </c>
      <c r="H181" s="1119"/>
      <c r="I181" s="1119"/>
      <c r="J181" s="1119"/>
      <c r="K181" s="1119"/>
    </row>
    <row r="182" spans="1:11" ht="14.1" customHeight="1" x14ac:dyDescent="0.25">
      <c r="A182" s="1119"/>
      <c r="B182" s="1119"/>
      <c r="C182" s="1135" t="s">
        <v>1060</v>
      </c>
      <c r="D182" s="1136">
        <v>0</v>
      </c>
      <c r="E182" s="1136">
        <v>0</v>
      </c>
      <c r="F182" s="1136">
        <v>0</v>
      </c>
      <c r="G182" s="1136">
        <v>0</v>
      </c>
      <c r="H182" s="1119"/>
      <c r="I182" s="1119"/>
      <c r="J182" s="1119"/>
      <c r="K182" s="1119"/>
    </row>
    <row r="183" spans="1:11" ht="14.1" customHeight="1" x14ac:dyDescent="0.25">
      <c r="A183" s="1119"/>
      <c r="B183" s="1119"/>
      <c r="C183" s="1135" t="s">
        <v>1062</v>
      </c>
      <c r="D183" s="1136">
        <v>0</v>
      </c>
      <c r="E183" s="1136">
        <v>0</v>
      </c>
      <c r="F183" s="1136">
        <v>0</v>
      </c>
      <c r="G183" s="1136">
        <v>0</v>
      </c>
      <c r="H183" s="1119"/>
      <c r="I183" s="1119"/>
      <c r="J183" s="1119"/>
      <c r="K183" s="1119"/>
    </row>
    <row r="184" spans="1:11" ht="14.1" customHeight="1" x14ac:dyDescent="0.25">
      <c r="A184" s="1119"/>
      <c r="B184" s="1119"/>
      <c r="C184" s="1135" t="s">
        <v>1048</v>
      </c>
      <c r="D184" s="1136">
        <v>0</v>
      </c>
      <c r="E184" s="1136">
        <v>0</v>
      </c>
      <c r="F184" s="1136">
        <v>0</v>
      </c>
      <c r="G184" s="1136">
        <v>0</v>
      </c>
      <c r="H184" s="1119"/>
      <c r="I184" s="1119"/>
      <c r="J184" s="1119"/>
      <c r="K184" s="1119"/>
    </row>
    <row r="185" spans="1:11" ht="14.1" customHeight="1" x14ac:dyDescent="0.25">
      <c r="A185" s="1119"/>
      <c r="B185" s="1119"/>
      <c r="C185" s="1135" t="s">
        <v>1057</v>
      </c>
      <c r="D185" s="1136">
        <v>0</v>
      </c>
      <c r="E185" s="1136">
        <v>0</v>
      </c>
      <c r="F185" s="1136">
        <v>0</v>
      </c>
      <c r="G185" s="1136">
        <v>0</v>
      </c>
      <c r="H185" s="1119"/>
      <c r="I185" s="1119"/>
      <c r="J185" s="1119"/>
      <c r="K185" s="1119"/>
    </row>
    <row r="186" spans="1:11" ht="14.1" customHeight="1" x14ac:dyDescent="0.25">
      <c r="A186" s="1119"/>
      <c r="B186" s="1119"/>
      <c r="C186" s="1135" t="s">
        <v>1058</v>
      </c>
      <c r="D186" s="1136">
        <v>0</v>
      </c>
      <c r="E186" s="1136">
        <v>0</v>
      </c>
      <c r="F186" s="1136">
        <v>0</v>
      </c>
      <c r="G186" s="1136">
        <v>0</v>
      </c>
      <c r="H186" s="1119"/>
      <c r="I186" s="1119"/>
      <c r="J186" s="1119"/>
      <c r="K186" s="1119"/>
    </row>
    <row r="187" spans="1:11" ht="14.1" customHeight="1" x14ac:dyDescent="0.25">
      <c r="A187" s="1119"/>
      <c r="B187" s="1119"/>
      <c r="C187" s="1135" t="s">
        <v>1059</v>
      </c>
      <c r="D187" s="1136">
        <v>0</v>
      </c>
      <c r="E187" s="1136">
        <v>0</v>
      </c>
      <c r="F187" s="1136">
        <v>0</v>
      </c>
      <c r="G187" s="1136">
        <v>0</v>
      </c>
      <c r="H187" s="1119"/>
      <c r="I187" s="1119"/>
      <c r="J187" s="1119"/>
      <c r="K187" s="1119"/>
    </row>
    <row r="188" spans="1:11" ht="14.1" customHeight="1" x14ac:dyDescent="0.25">
      <c r="A188" s="1119"/>
      <c r="B188" s="1119"/>
      <c r="C188" s="1135" t="s">
        <v>1060</v>
      </c>
      <c r="D188" s="1136">
        <v>0</v>
      </c>
      <c r="E188" s="1136">
        <v>0</v>
      </c>
      <c r="F188" s="1136">
        <v>0</v>
      </c>
      <c r="G188" s="1136">
        <v>0</v>
      </c>
      <c r="H188" s="1119"/>
      <c r="I188" s="1119"/>
      <c r="J188" s="1119"/>
      <c r="K188" s="1119"/>
    </row>
    <row r="189" spans="1:11" ht="14.1" customHeight="1" x14ac:dyDescent="0.25">
      <c r="A189" s="1119"/>
      <c r="B189" s="1119"/>
      <c r="C189" s="1135" t="s">
        <v>1063</v>
      </c>
      <c r="D189" s="1136">
        <v>0</v>
      </c>
      <c r="E189" s="1136">
        <v>0</v>
      </c>
      <c r="F189" s="1136">
        <v>0</v>
      </c>
      <c r="G189" s="1136">
        <v>0</v>
      </c>
      <c r="H189" s="1119"/>
      <c r="I189" s="1119"/>
      <c r="J189" s="1119"/>
      <c r="K189" s="1119"/>
    </row>
    <row r="190" spans="1:11" ht="14.1" customHeight="1" x14ac:dyDescent="0.25">
      <c r="A190" s="1119"/>
      <c r="B190" s="1119"/>
      <c r="C190" s="1135" t="s">
        <v>1064</v>
      </c>
      <c r="D190" s="1136">
        <v>0</v>
      </c>
      <c r="E190" s="1136">
        <v>0</v>
      </c>
      <c r="F190" s="1136">
        <v>0</v>
      </c>
      <c r="G190" s="1136">
        <v>0</v>
      </c>
      <c r="H190" s="1119"/>
      <c r="I190" s="1119"/>
      <c r="J190" s="1119"/>
      <c r="K190" s="1119"/>
    </row>
    <row r="191" spans="1:11" ht="14.1" customHeight="1" x14ac:dyDescent="0.25">
      <c r="A191" s="1119"/>
      <c r="B191" s="1119"/>
      <c r="C191" s="1137" t="s">
        <v>572</v>
      </c>
      <c r="D191" s="1136">
        <v>0</v>
      </c>
      <c r="E191" s="1136">
        <v>700000</v>
      </c>
      <c r="F191" s="1136">
        <v>0</v>
      </c>
      <c r="G191" s="1136">
        <v>0</v>
      </c>
      <c r="H191" s="1119"/>
      <c r="I191" s="1119"/>
      <c r="J191" s="1119"/>
      <c r="K191" s="1119"/>
    </row>
    <row r="192" spans="1:11" ht="14.1" customHeight="1" x14ac:dyDescent="0.25">
      <c r="A192" s="1119"/>
      <c r="B192" s="1119"/>
      <c r="C192" s="1128" t="s">
        <v>1429</v>
      </c>
      <c r="D192" s="1256" t="s">
        <v>1430</v>
      </c>
      <c r="E192" s="1257"/>
      <c r="F192" s="1257"/>
      <c r="G192" s="1257"/>
      <c r="H192" s="1119"/>
      <c r="I192" s="1119"/>
      <c r="J192" s="1119"/>
      <c r="K192" s="1119"/>
    </row>
    <row r="193" spans="1:11" ht="14.1" customHeight="1" x14ac:dyDescent="0.25">
      <c r="A193" s="1119"/>
      <c r="B193" s="1119"/>
      <c r="C193" s="1129" t="s">
        <v>1022</v>
      </c>
      <c r="D193" s="1252" t="s">
        <v>1431</v>
      </c>
      <c r="E193" s="1253"/>
      <c r="F193" s="1253"/>
      <c r="G193" s="1253"/>
      <c r="H193" s="1119"/>
      <c r="I193" s="1119"/>
      <c r="J193" s="1119"/>
      <c r="K193" s="1119"/>
    </row>
    <row r="194" spans="1:11" ht="14.1" customHeight="1" x14ac:dyDescent="0.25">
      <c r="A194" s="1119"/>
      <c r="B194" s="1119"/>
      <c r="C194" s="1130" t="s">
        <v>1024</v>
      </c>
      <c r="D194" s="1254" t="s">
        <v>1038</v>
      </c>
      <c r="E194" s="1255"/>
      <c r="F194" s="1255"/>
      <c r="G194" s="1255"/>
      <c r="H194" s="1119"/>
      <c r="I194" s="1119"/>
      <c r="J194" s="1119"/>
      <c r="K194" s="1119"/>
    </row>
    <row r="195" spans="1:11" ht="14.1" customHeight="1" x14ac:dyDescent="0.25">
      <c r="A195" s="1119"/>
      <c r="B195" s="1119"/>
      <c r="C195" s="1130" t="s">
        <v>31</v>
      </c>
      <c r="D195" s="1254" t="s">
        <v>1432</v>
      </c>
      <c r="E195" s="1255"/>
      <c r="F195" s="1255"/>
      <c r="G195" s="1255"/>
      <c r="H195" s="1119"/>
      <c r="I195" s="1119"/>
      <c r="J195" s="1119"/>
      <c r="K195" s="1119"/>
    </row>
    <row r="196" spans="1:11" ht="15" customHeight="1" x14ac:dyDescent="0.25">
      <c r="A196" s="1119"/>
      <c r="B196" s="1119"/>
      <c r="C196" s="1131"/>
      <c r="D196" s="1132">
        <v>2024</v>
      </c>
      <c r="E196" s="1132">
        <v>2025</v>
      </c>
      <c r="F196" s="1132">
        <v>2026</v>
      </c>
      <c r="G196" s="1132">
        <v>2027</v>
      </c>
      <c r="H196" s="1119"/>
      <c r="I196" s="1119"/>
      <c r="J196" s="1119"/>
      <c r="K196" s="1119"/>
    </row>
    <row r="197" spans="1:11" ht="15" customHeight="1" x14ac:dyDescent="0.25">
      <c r="A197" s="1119"/>
      <c r="B197" s="1119"/>
      <c r="C197" s="1133"/>
      <c r="D197" s="1134" t="s">
        <v>13</v>
      </c>
      <c r="E197" s="1134" t="s">
        <v>14</v>
      </c>
      <c r="F197" s="1134" t="s">
        <v>14</v>
      </c>
      <c r="G197" s="1134" t="s">
        <v>14</v>
      </c>
      <c r="H197" s="1119"/>
      <c r="I197" s="1119"/>
      <c r="J197" s="1119"/>
      <c r="K197" s="1119"/>
    </row>
    <row r="198" spans="1:11" ht="14.1" customHeight="1" x14ac:dyDescent="0.25">
      <c r="A198" s="1119"/>
      <c r="B198" s="1119"/>
      <c r="C198" s="1123" t="s">
        <v>33</v>
      </c>
      <c r="D198" s="1127" t="s">
        <v>1092</v>
      </c>
      <c r="E198" s="1127" t="s">
        <v>1092</v>
      </c>
      <c r="F198" s="1127" t="s">
        <v>1092</v>
      </c>
      <c r="G198" s="1127" t="s">
        <v>1092</v>
      </c>
      <c r="H198" s="1119"/>
      <c r="I198" s="1119"/>
      <c r="J198" s="1119"/>
      <c r="K198" s="1119"/>
    </row>
    <row r="199" spans="1:11" ht="14.1" customHeight="1" x14ac:dyDescent="0.25">
      <c r="A199" s="1119"/>
      <c r="B199" s="1119"/>
      <c r="C199" s="1123" t="s">
        <v>1029</v>
      </c>
      <c r="D199" s="1127" t="s">
        <v>1433</v>
      </c>
      <c r="E199" s="1127" t="s">
        <v>1360</v>
      </c>
      <c r="F199" s="1127" t="s">
        <v>1360</v>
      </c>
      <c r="G199" s="1127" t="s">
        <v>1360</v>
      </c>
      <c r="H199" s="1119"/>
      <c r="I199" s="1119"/>
      <c r="J199" s="1119"/>
      <c r="K199" s="1119"/>
    </row>
    <row r="200" spans="1:11" ht="14.1" customHeight="1" x14ac:dyDescent="0.25">
      <c r="A200" s="1119"/>
      <c r="B200" s="1119"/>
      <c r="C200" s="1123" t="s">
        <v>1032</v>
      </c>
      <c r="D200" s="1127" t="s">
        <v>1433</v>
      </c>
      <c r="E200" s="1127" t="s">
        <v>1360</v>
      </c>
      <c r="F200" s="1127" t="s">
        <v>1360</v>
      </c>
      <c r="G200" s="1127" t="s">
        <v>1360</v>
      </c>
      <c r="H200" s="1119"/>
      <c r="I200" s="1119"/>
      <c r="J200" s="1119"/>
      <c r="K200" s="1119"/>
    </row>
    <row r="201" spans="1:11" ht="14.1" customHeight="1" x14ac:dyDescent="0.25">
      <c r="A201" s="1119"/>
      <c r="B201" s="1119"/>
      <c r="C201" s="1123" t="s">
        <v>1037</v>
      </c>
      <c r="D201" s="1127" t="s">
        <v>1038</v>
      </c>
      <c r="E201" s="1127" t="s">
        <v>1039</v>
      </c>
      <c r="F201" s="1127" t="s">
        <v>1039</v>
      </c>
      <c r="G201" s="1127" t="s">
        <v>1039</v>
      </c>
      <c r="H201" s="1119"/>
      <c r="I201" s="1119"/>
      <c r="J201" s="1119"/>
      <c r="K201" s="1119"/>
    </row>
    <row r="202" spans="1:11" ht="14.1" customHeight="1" x14ac:dyDescent="0.25">
      <c r="A202" s="1119"/>
      <c r="B202" s="1119"/>
      <c r="C202" s="1123" t="s">
        <v>1042</v>
      </c>
      <c r="D202" s="1127" t="s">
        <v>1038</v>
      </c>
      <c r="E202" s="1127" t="s">
        <v>1434</v>
      </c>
      <c r="F202" s="1127" t="s">
        <v>1039</v>
      </c>
      <c r="G202" s="1127" t="s">
        <v>1039</v>
      </c>
      <c r="H202" s="1119"/>
      <c r="I202" s="1119"/>
      <c r="J202" s="1119"/>
      <c r="K202" s="1119"/>
    </row>
    <row r="203" spans="1:11" ht="14.1" customHeight="1" x14ac:dyDescent="0.25">
      <c r="A203" s="1119"/>
      <c r="B203" s="1119"/>
      <c r="C203" s="1123" t="s">
        <v>39</v>
      </c>
      <c r="D203" s="1127" t="s">
        <v>1038</v>
      </c>
      <c r="E203" s="1127" t="s">
        <v>1434</v>
      </c>
      <c r="F203" s="1127" t="s">
        <v>1039</v>
      </c>
      <c r="G203" s="1127" t="s">
        <v>1039</v>
      </c>
      <c r="H203" s="1119"/>
      <c r="I203" s="1119"/>
      <c r="J203" s="1119"/>
      <c r="K203" s="1119"/>
    </row>
    <row r="204" spans="1:11" ht="14.1" customHeight="1" x14ac:dyDescent="0.25">
      <c r="A204" s="1119"/>
      <c r="B204" s="1119"/>
      <c r="C204" s="1250" t="s">
        <v>1046</v>
      </c>
      <c r="D204" s="1251"/>
      <c r="E204" s="1251"/>
      <c r="F204" s="1251"/>
      <c r="G204" s="1251"/>
      <c r="H204" s="1119"/>
      <c r="I204" s="1119"/>
      <c r="J204" s="1119"/>
      <c r="K204" s="1119"/>
    </row>
    <row r="205" spans="1:11" ht="14.1" customHeight="1" x14ac:dyDescent="0.25">
      <c r="A205" s="1119"/>
      <c r="B205" s="1119"/>
      <c r="C205" s="1131"/>
      <c r="D205" s="1132">
        <v>2024</v>
      </c>
      <c r="E205" s="1132">
        <v>2025</v>
      </c>
      <c r="F205" s="1132">
        <v>2026</v>
      </c>
      <c r="G205" s="1132">
        <v>2027</v>
      </c>
      <c r="H205" s="1119"/>
      <c r="I205" s="1119"/>
      <c r="J205" s="1119"/>
      <c r="K205" s="1119"/>
    </row>
    <row r="206" spans="1:11" ht="14.1" customHeight="1" x14ac:dyDescent="0.25">
      <c r="A206" s="1119"/>
      <c r="B206" s="1119"/>
      <c r="C206" s="1133"/>
      <c r="D206" s="1134" t="s">
        <v>13</v>
      </c>
      <c r="E206" s="1134" t="s">
        <v>14</v>
      </c>
      <c r="F206" s="1134" t="s">
        <v>14</v>
      </c>
      <c r="G206" s="1134" t="s">
        <v>14</v>
      </c>
      <c r="H206" s="1119"/>
      <c r="I206" s="1119"/>
      <c r="J206" s="1119"/>
      <c r="K206" s="1119"/>
    </row>
    <row r="207" spans="1:11" ht="14.1" customHeight="1" x14ac:dyDescent="0.25">
      <c r="A207" s="1119"/>
      <c r="B207" s="1119"/>
      <c r="C207" s="1135" t="s">
        <v>1047</v>
      </c>
      <c r="D207" s="1136">
        <v>0</v>
      </c>
      <c r="E207" s="1136">
        <v>0</v>
      </c>
      <c r="F207" s="1136">
        <v>0</v>
      </c>
      <c r="G207" s="1136">
        <v>0</v>
      </c>
      <c r="H207" s="1119"/>
      <c r="I207" s="1119"/>
      <c r="J207" s="1119"/>
      <c r="K207" s="1119"/>
    </row>
    <row r="208" spans="1:11" ht="14.1" customHeight="1" x14ac:dyDescent="0.25">
      <c r="A208" s="1119"/>
      <c r="B208" s="1119"/>
      <c r="C208" s="1135" t="s">
        <v>1048</v>
      </c>
      <c r="D208" s="1136">
        <v>0</v>
      </c>
      <c r="E208" s="1136">
        <v>0</v>
      </c>
      <c r="F208" s="1136">
        <v>0</v>
      </c>
      <c r="G208" s="1136">
        <v>0</v>
      </c>
      <c r="H208" s="1119"/>
      <c r="I208" s="1119"/>
      <c r="J208" s="1119"/>
      <c r="K208" s="1119"/>
    </row>
    <row r="209" spans="1:11" ht="14.1" customHeight="1" x14ac:dyDescent="0.25">
      <c r="A209" s="1119"/>
      <c r="B209" s="1119"/>
      <c r="C209" s="1135" t="s">
        <v>1049</v>
      </c>
      <c r="D209" s="1136">
        <v>0</v>
      </c>
      <c r="E209" s="1136">
        <v>0</v>
      </c>
      <c r="F209" s="1136">
        <v>0</v>
      </c>
      <c r="G209" s="1136">
        <v>0</v>
      </c>
      <c r="H209" s="1119"/>
      <c r="I209" s="1119"/>
      <c r="J209" s="1119"/>
      <c r="K209" s="1119"/>
    </row>
    <row r="210" spans="1:11" ht="14.1" customHeight="1" x14ac:dyDescent="0.25">
      <c r="A210" s="1119"/>
      <c r="B210" s="1119"/>
      <c r="C210" s="1135" t="s">
        <v>1050</v>
      </c>
      <c r="D210" s="1136">
        <v>0</v>
      </c>
      <c r="E210" s="1136">
        <v>0</v>
      </c>
      <c r="F210" s="1136">
        <v>0</v>
      </c>
      <c r="G210" s="1136">
        <v>0</v>
      </c>
      <c r="H210" s="1119"/>
      <c r="I210" s="1119"/>
      <c r="J210" s="1119"/>
      <c r="K210" s="1119"/>
    </row>
    <row r="211" spans="1:11" ht="14.1" customHeight="1" x14ac:dyDescent="0.25">
      <c r="A211" s="1119"/>
      <c r="B211" s="1119"/>
      <c r="C211" s="1135" t="s">
        <v>1048</v>
      </c>
      <c r="D211" s="1136">
        <v>0</v>
      </c>
      <c r="E211" s="1136">
        <v>0</v>
      </c>
      <c r="F211" s="1136">
        <v>0</v>
      </c>
      <c r="G211" s="1136">
        <v>0</v>
      </c>
      <c r="H211" s="1119"/>
      <c r="I211" s="1119"/>
      <c r="J211" s="1119"/>
      <c r="K211" s="1119"/>
    </row>
    <row r="212" spans="1:11" ht="14.1" customHeight="1" x14ac:dyDescent="0.25">
      <c r="A212" s="1119"/>
      <c r="B212" s="1119"/>
      <c r="C212" s="1135" t="s">
        <v>1049</v>
      </c>
      <c r="D212" s="1136">
        <v>0</v>
      </c>
      <c r="E212" s="1136">
        <v>0</v>
      </c>
      <c r="F212" s="1136">
        <v>0</v>
      </c>
      <c r="G212" s="1136">
        <v>0</v>
      </c>
      <c r="H212" s="1119"/>
      <c r="I212" s="1119"/>
      <c r="J212" s="1119"/>
      <c r="K212" s="1119"/>
    </row>
    <row r="213" spans="1:11" ht="14.1" customHeight="1" x14ac:dyDescent="0.25">
      <c r="A213" s="1119"/>
      <c r="B213" s="1119"/>
      <c r="C213" s="1135" t="s">
        <v>1051</v>
      </c>
      <c r="D213" s="1136">
        <v>0</v>
      </c>
      <c r="E213" s="1136">
        <v>0</v>
      </c>
      <c r="F213" s="1136">
        <v>0</v>
      </c>
      <c r="G213" s="1136">
        <v>0</v>
      </c>
      <c r="H213" s="1119"/>
      <c r="I213" s="1119"/>
      <c r="J213" s="1119"/>
      <c r="K213" s="1119"/>
    </row>
    <row r="214" spans="1:11" ht="14.1" customHeight="1" x14ac:dyDescent="0.25">
      <c r="A214" s="1119"/>
      <c r="B214" s="1119"/>
      <c r="C214" s="1135" t="s">
        <v>1048</v>
      </c>
      <c r="D214" s="1136">
        <v>0</v>
      </c>
      <c r="E214" s="1136">
        <v>0</v>
      </c>
      <c r="F214" s="1136">
        <v>0</v>
      </c>
      <c r="G214" s="1136">
        <v>0</v>
      </c>
      <c r="H214" s="1119"/>
      <c r="I214" s="1119"/>
      <c r="J214" s="1119"/>
      <c r="K214" s="1119"/>
    </row>
    <row r="215" spans="1:11" ht="14.1" customHeight="1" x14ac:dyDescent="0.25">
      <c r="A215" s="1119"/>
      <c r="B215" s="1119"/>
      <c r="C215" s="1135" t="s">
        <v>1049</v>
      </c>
      <c r="D215" s="1136">
        <v>0</v>
      </c>
      <c r="E215" s="1136">
        <v>0</v>
      </c>
      <c r="F215" s="1136">
        <v>0</v>
      </c>
      <c r="G215" s="1136">
        <v>0</v>
      </c>
      <c r="H215" s="1119"/>
      <c r="I215" s="1119"/>
      <c r="J215" s="1119"/>
      <c r="K215" s="1119"/>
    </row>
    <row r="216" spans="1:11" ht="14.1" customHeight="1" x14ac:dyDescent="0.25">
      <c r="A216" s="1119"/>
      <c r="B216" s="1119"/>
      <c r="C216" s="1135" t="s">
        <v>1052</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1053</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1054</v>
      </c>
      <c r="D222" s="1136">
        <v>0</v>
      </c>
      <c r="E222" s="1136">
        <v>0</v>
      </c>
      <c r="F222" s="1136">
        <v>0</v>
      </c>
      <c r="G222" s="1136">
        <v>0</v>
      </c>
      <c r="H222" s="1119"/>
      <c r="I222" s="1119"/>
      <c r="J222" s="1119"/>
      <c r="K222" s="1119"/>
    </row>
    <row r="223" spans="1:11" ht="14.1" customHeight="1" x14ac:dyDescent="0.25">
      <c r="A223" s="1119"/>
      <c r="B223" s="1119"/>
      <c r="C223" s="1135" t="s">
        <v>1048</v>
      </c>
      <c r="D223" s="1136">
        <v>0</v>
      </c>
      <c r="E223" s="1136">
        <v>0</v>
      </c>
      <c r="F223" s="1136">
        <v>0</v>
      </c>
      <c r="G223" s="1136">
        <v>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1055</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1049</v>
      </c>
      <c r="D227" s="1136">
        <v>0</v>
      </c>
      <c r="E227" s="1136">
        <v>0</v>
      </c>
      <c r="F227" s="1136">
        <v>0</v>
      </c>
      <c r="G227" s="1136">
        <v>0</v>
      </c>
      <c r="H227" s="1119"/>
      <c r="I227" s="1119"/>
      <c r="J227" s="1119"/>
      <c r="K227" s="1119"/>
    </row>
    <row r="228" spans="1:11" ht="14.1" customHeight="1" x14ac:dyDescent="0.25">
      <c r="A228" s="1119"/>
      <c r="B228" s="1119"/>
      <c r="C228" s="1135" t="s">
        <v>1056</v>
      </c>
      <c r="D228" s="1136">
        <v>0</v>
      </c>
      <c r="E228" s="1136">
        <v>0</v>
      </c>
      <c r="F228" s="1136">
        <v>0</v>
      </c>
      <c r="G228" s="1136">
        <v>0</v>
      </c>
      <c r="H228" s="1119"/>
      <c r="I228" s="1119"/>
      <c r="J228" s="1119"/>
      <c r="K228" s="1119"/>
    </row>
    <row r="229" spans="1:11" ht="14.1" customHeight="1" x14ac:dyDescent="0.25">
      <c r="A229" s="1119"/>
      <c r="B229" s="1119"/>
      <c r="C229" s="1135" t="s">
        <v>1048</v>
      </c>
      <c r="D229" s="1136">
        <v>0</v>
      </c>
      <c r="E229" s="1136">
        <v>0</v>
      </c>
      <c r="F229" s="1136">
        <v>0</v>
      </c>
      <c r="G229" s="1136">
        <v>0</v>
      </c>
      <c r="H229" s="1119"/>
      <c r="I229" s="1119"/>
      <c r="J229" s="1119"/>
      <c r="K229" s="1119"/>
    </row>
    <row r="230" spans="1:11" ht="14.1" customHeight="1" x14ac:dyDescent="0.25">
      <c r="A230" s="1119"/>
      <c r="B230" s="1119"/>
      <c r="C230" s="1135" t="s">
        <v>1057</v>
      </c>
      <c r="D230" s="1136">
        <v>0</v>
      </c>
      <c r="E230" s="1136">
        <v>0</v>
      </c>
      <c r="F230" s="1136">
        <v>0</v>
      </c>
      <c r="G230" s="1136">
        <v>0</v>
      </c>
      <c r="H230" s="1119"/>
      <c r="I230" s="1119"/>
      <c r="J230" s="1119"/>
      <c r="K230" s="1119"/>
    </row>
    <row r="231" spans="1:11" ht="14.1" customHeight="1" x14ac:dyDescent="0.25">
      <c r="A231" s="1119"/>
      <c r="B231" s="1119"/>
      <c r="C231" s="1135" t="s">
        <v>1058</v>
      </c>
      <c r="D231" s="1136">
        <v>0</v>
      </c>
      <c r="E231" s="1136">
        <v>0</v>
      </c>
      <c r="F231" s="1136">
        <v>0</v>
      </c>
      <c r="G231" s="1136">
        <v>0</v>
      </c>
      <c r="H231" s="1119"/>
      <c r="I231" s="1119"/>
      <c r="J231" s="1119"/>
      <c r="K231" s="1119"/>
    </row>
    <row r="232" spans="1:11" ht="14.1" customHeight="1" x14ac:dyDescent="0.25">
      <c r="A232" s="1119"/>
      <c r="B232" s="1119"/>
      <c r="C232" s="1135" t="s">
        <v>1059</v>
      </c>
      <c r="D232" s="1136">
        <v>0</v>
      </c>
      <c r="E232" s="1136">
        <v>0</v>
      </c>
      <c r="F232" s="1136">
        <v>0</v>
      </c>
      <c r="G232" s="1136">
        <v>0</v>
      </c>
      <c r="H232" s="1119"/>
      <c r="I232" s="1119"/>
      <c r="J232" s="1119"/>
      <c r="K232" s="1119"/>
    </row>
    <row r="233" spans="1:11" ht="14.1" customHeight="1" x14ac:dyDescent="0.25">
      <c r="A233" s="1119"/>
      <c r="B233" s="1119"/>
      <c r="C233" s="1135" t="s">
        <v>1060</v>
      </c>
      <c r="D233" s="1136">
        <v>0</v>
      </c>
      <c r="E233" s="1136">
        <v>0</v>
      </c>
      <c r="F233" s="1136">
        <v>0</v>
      </c>
      <c r="G233" s="1136">
        <v>0</v>
      </c>
      <c r="H233" s="1119"/>
      <c r="I233" s="1119"/>
      <c r="J233" s="1119"/>
      <c r="K233" s="1119"/>
    </row>
    <row r="234" spans="1:11" ht="14.1" customHeight="1" x14ac:dyDescent="0.25">
      <c r="A234" s="1119"/>
      <c r="B234" s="1119"/>
      <c r="C234" s="1135" t="s">
        <v>1061</v>
      </c>
      <c r="D234" s="1136">
        <v>0</v>
      </c>
      <c r="E234" s="1136">
        <v>100000000</v>
      </c>
      <c r="F234" s="1136">
        <v>100000000</v>
      </c>
      <c r="G234" s="1136">
        <v>100000000</v>
      </c>
      <c r="H234" s="1119"/>
      <c r="I234" s="1119"/>
      <c r="J234" s="1119"/>
      <c r="K234" s="1119"/>
    </row>
    <row r="235" spans="1:11" ht="14.1" customHeight="1" x14ac:dyDescent="0.25">
      <c r="A235" s="1119"/>
      <c r="B235" s="1119"/>
      <c r="C235" s="1135" t="s">
        <v>1048</v>
      </c>
      <c r="D235" s="1136">
        <v>0</v>
      </c>
      <c r="E235" s="1136">
        <v>0</v>
      </c>
      <c r="F235" s="1136">
        <v>0</v>
      </c>
      <c r="G235" s="1136">
        <v>0</v>
      </c>
      <c r="H235" s="1119"/>
      <c r="I235" s="1119"/>
      <c r="J235" s="1119"/>
      <c r="K235" s="1119"/>
    </row>
    <row r="236" spans="1:11" ht="14.1" customHeight="1" x14ac:dyDescent="0.25">
      <c r="A236" s="1119"/>
      <c r="B236" s="1119"/>
      <c r="C236" s="1135" t="s">
        <v>1057</v>
      </c>
      <c r="D236" s="1136">
        <v>0</v>
      </c>
      <c r="E236" s="1136">
        <v>100000000</v>
      </c>
      <c r="F236" s="1136">
        <v>100000000</v>
      </c>
      <c r="G236" s="1136">
        <v>100000000</v>
      </c>
      <c r="H236" s="1119"/>
      <c r="I236" s="1119"/>
      <c r="J236" s="1119"/>
      <c r="K236" s="1119"/>
    </row>
    <row r="237" spans="1:11" ht="14.1" customHeight="1" x14ac:dyDescent="0.25">
      <c r="A237" s="1119"/>
      <c r="B237" s="1119"/>
      <c r="C237" s="1135" t="s">
        <v>1058</v>
      </c>
      <c r="D237" s="1136">
        <v>0</v>
      </c>
      <c r="E237" s="1136">
        <v>0</v>
      </c>
      <c r="F237" s="1136">
        <v>0</v>
      </c>
      <c r="G237" s="1136">
        <v>0</v>
      </c>
      <c r="H237" s="1119"/>
      <c r="I237" s="1119"/>
      <c r="J237" s="1119"/>
      <c r="K237" s="1119"/>
    </row>
    <row r="238" spans="1:11" ht="14.1" customHeight="1" x14ac:dyDescent="0.25">
      <c r="A238" s="1119"/>
      <c r="B238" s="1119"/>
      <c r="C238" s="1135" t="s">
        <v>1059</v>
      </c>
      <c r="D238" s="1136">
        <v>0</v>
      </c>
      <c r="E238" s="1136">
        <v>0</v>
      </c>
      <c r="F238" s="1136">
        <v>0</v>
      </c>
      <c r="G238" s="1136">
        <v>0</v>
      </c>
      <c r="H238" s="1119"/>
      <c r="I238" s="1119"/>
      <c r="J238" s="1119"/>
      <c r="K238" s="1119"/>
    </row>
    <row r="239" spans="1:11" ht="14.1" customHeight="1" x14ac:dyDescent="0.25">
      <c r="A239" s="1119"/>
      <c r="B239" s="1119"/>
      <c r="C239" s="1135" t="s">
        <v>1060</v>
      </c>
      <c r="D239" s="1136">
        <v>0</v>
      </c>
      <c r="E239" s="1136">
        <v>0</v>
      </c>
      <c r="F239" s="1136">
        <v>0</v>
      </c>
      <c r="G239" s="1136">
        <v>0</v>
      </c>
      <c r="H239" s="1119"/>
      <c r="I239" s="1119"/>
      <c r="J239" s="1119"/>
      <c r="K239" s="1119"/>
    </row>
    <row r="240" spans="1:11" ht="14.1" customHeight="1" x14ac:dyDescent="0.25">
      <c r="A240" s="1119"/>
      <c r="B240" s="1119"/>
      <c r="C240" s="1135" t="s">
        <v>1062</v>
      </c>
      <c r="D240" s="1136">
        <v>0</v>
      </c>
      <c r="E240" s="1136">
        <v>0</v>
      </c>
      <c r="F240" s="1136">
        <v>0</v>
      </c>
      <c r="G240" s="1136">
        <v>0</v>
      </c>
      <c r="H240" s="1119"/>
      <c r="I240" s="1119"/>
      <c r="J240" s="1119"/>
      <c r="K240" s="1119"/>
    </row>
    <row r="241" spans="1:11" ht="14.1" customHeight="1" x14ac:dyDescent="0.25">
      <c r="A241" s="1119"/>
      <c r="B241" s="1119"/>
      <c r="C241" s="1135" t="s">
        <v>1048</v>
      </c>
      <c r="D241" s="1136">
        <v>0</v>
      </c>
      <c r="E241" s="1136">
        <v>0</v>
      </c>
      <c r="F241" s="1136">
        <v>0</v>
      </c>
      <c r="G241" s="1136">
        <v>0</v>
      </c>
      <c r="H241" s="1119"/>
      <c r="I241" s="1119"/>
      <c r="J241" s="1119"/>
      <c r="K241" s="1119"/>
    </row>
    <row r="242" spans="1:11" ht="14.1" customHeight="1" x14ac:dyDescent="0.25">
      <c r="A242" s="1119"/>
      <c r="B242" s="1119"/>
      <c r="C242" s="1135" t="s">
        <v>1057</v>
      </c>
      <c r="D242" s="1136">
        <v>0</v>
      </c>
      <c r="E242" s="1136">
        <v>0</v>
      </c>
      <c r="F242" s="1136">
        <v>0</v>
      </c>
      <c r="G242" s="1136">
        <v>0</v>
      </c>
      <c r="H242" s="1119"/>
      <c r="I242" s="1119"/>
      <c r="J242" s="1119"/>
      <c r="K242" s="1119"/>
    </row>
    <row r="243" spans="1:11" ht="14.1" customHeight="1" x14ac:dyDescent="0.25">
      <c r="A243" s="1119"/>
      <c r="B243" s="1119"/>
      <c r="C243" s="1135" t="s">
        <v>1058</v>
      </c>
      <c r="D243" s="1136">
        <v>0</v>
      </c>
      <c r="E243" s="1136">
        <v>0</v>
      </c>
      <c r="F243" s="1136">
        <v>0</v>
      </c>
      <c r="G243" s="1136">
        <v>0</v>
      </c>
      <c r="H243" s="1119"/>
      <c r="I243" s="1119"/>
      <c r="J243" s="1119"/>
      <c r="K243" s="1119"/>
    </row>
    <row r="244" spans="1:11" ht="14.1" customHeight="1" x14ac:dyDescent="0.25">
      <c r="A244" s="1119"/>
      <c r="B244" s="1119"/>
      <c r="C244" s="1135" t="s">
        <v>1059</v>
      </c>
      <c r="D244" s="1136">
        <v>0</v>
      </c>
      <c r="E244" s="1136">
        <v>0</v>
      </c>
      <c r="F244" s="1136">
        <v>0</v>
      </c>
      <c r="G244" s="1136">
        <v>0</v>
      </c>
      <c r="H244" s="1119"/>
      <c r="I244" s="1119"/>
      <c r="J244" s="1119"/>
      <c r="K244" s="1119"/>
    </row>
    <row r="245" spans="1:11" ht="14.1" customHeight="1" x14ac:dyDescent="0.25">
      <c r="A245" s="1119"/>
      <c r="B245" s="1119"/>
      <c r="C245" s="1135" t="s">
        <v>1060</v>
      </c>
      <c r="D245" s="1136">
        <v>0</v>
      </c>
      <c r="E245" s="1136">
        <v>0</v>
      </c>
      <c r="F245" s="1136">
        <v>0</v>
      </c>
      <c r="G245" s="1136">
        <v>0</v>
      </c>
      <c r="H245" s="1119"/>
      <c r="I245" s="1119"/>
      <c r="J245" s="1119"/>
      <c r="K245" s="1119"/>
    </row>
    <row r="246" spans="1:11" ht="14.1" customHeight="1" x14ac:dyDescent="0.25">
      <c r="A246" s="1119"/>
      <c r="B246" s="1119"/>
      <c r="C246" s="1135" t="s">
        <v>1063</v>
      </c>
      <c r="D246" s="1136">
        <v>0</v>
      </c>
      <c r="E246" s="1136">
        <v>0</v>
      </c>
      <c r="F246" s="1136">
        <v>0</v>
      </c>
      <c r="G246" s="1136">
        <v>0</v>
      </c>
      <c r="H246" s="1119"/>
      <c r="I246" s="1119"/>
      <c r="J246" s="1119"/>
      <c r="K246" s="1119"/>
    </row>
    <row r="247" spans="1:11" ht="14.1" customHeight="1" x14ac:dyDescent="0.25">
      <c r="A247" s="1119"/>
      <c r="B247" s="1119"/>
      <c r="C247" s="1135" t="s">
        <v>1064</v>
      </c>
      <c r="D247" s="1136">
        <v>0</v>
      </c>
      <c r="E247" s="1136">
        <v>0</v>
      </c>
      <c r="F247" s="1136">
        <v>0</v>
      </c>
      <c r="G247" s="1136">
        <v>0</v>
      </c>
      <c r="H247" s="1119"/>
      <c r="I247" s="1119"/>
      <c r="J247" s="1119"/>
      <c r="K247" s="1119"/>
    </row>
    <row r="248" spans="1:11" ht="14.1" customHeight="1" x14ac:dyDescent="0.25">
      <c r="A248" s="1119"/>
      <c r="B248" s="1119"/>
      <c r="C248" s="1137" t="s">
        <v>572</v>
      </c>
      <c r="D248" s="1136">
        <v>0</v>
      </c>
      <c r="E248" s="1136">
        <v>100000000</v>
      </c>
      <c r="F248" s="1136">
        <v>100000000</v>
      </c>
      <c r="G248" s="1136">
        <v>100000000</v>
      </c>
      <c r="H248" s="1119"/>
      <c r="I248" s="1119"/>
      <c r="J248" s="1119"/>
      <c r="K248" s="1119"/>
    </row>
    <row r="249" spans="1:11" ht="21" customHeight="1" x14ac:dyDescent="0.25">
      <c r="A249" s="1119"/>
      <c r="B249" s="1119"/>
      <c r="C249" s="1122" t="s">
        <v>646</v>
      </c>
      <c r="D249" s="1258" t="s">
        <v>1435</v>
      </c>
      <c r="E249" s="1259"/>
      <c r="F249" s="1259"/>
      <c r="G249" s="1259"/>
      <c r="H249" s="1119"/>
      <c r="I249" s="1119"/>
      <c r="J249" s="1119"/>
      <c r="K249" s="1119"/>
    </row>
    <row r="250" spans="1:11" x14ac:dyDescent="0.25">
      <c r="A250" s="1119"/>
      <c r="B250" s="1119"/>
      <c r="C250" s="1123" t="s">
        <v>1005</v>
      </c>
      <c r="D250" s="1124">
        <v>2024</v>
      </c>
      <c r="E250" s="1124">
        <v>2025</v>
      </c>
      <c r="F250" s="1124">
        <v>2026</v>
      </c>
      <c r="G250" s="1124">
        <v>2027</v>
      </c>
      <c r="H250" s="1119"/>
      <c r="I250" s="1119"/>
      <c r="J250" s="1119"/>
      <c r="K250" s="1119"/>
    </row>
    <row r="251" spans="1:11" ht="14.1" customHeight="1" x14ac:dyDescent="0.25">
      <c r="A251" s="1119"/>
      <c r="B251" s="1119"/>
      <c r="C251" s="1125"/>
      <c r="D251" s="1126" t="s">
        <v>13</v>
      </c>
      <c r="E251" s="1126" t="s">
        <v>14</v>
      </c>
      <c r="F251" s="1126" t="s">
        <v>14</v>
      </c>
      <c r="G251" s="1126" t="s">
        <v>14</v>
      </c>
      <c r="H251" s="1119"/>
      <c r="I251" s="1119"/>
      <c r="J251" s="1119"/>
      <c r="K251" s="1119"/>
    </row>
    <row r="252" spans="1:11" ht="14.1" customHeight="1" x14ac:dyDescent="0.25">
      <c r="A252" s="1119"/>
      <c r="B252" s="1119"/>
      <c r="C252" s="1123" t="s">
        <v>1436</v>
      </c>
      <c r="D252" s="1127" t="s">
        <v>1038</v>
      </c>
      <c r="E252" s="1127" t="s">
        <v>1068</v>
      </c>
      <c r="F252" s="1127" t="s">
        <v>1380</v>
      </c>
      <c r="G252" s="1127" t="s">
        <v>1381</v>
      </c>
      <c r="H252" s="1119"/>
      <c r="I252" s="1119"/>
      <c r="J252" s="1119"/>
      <c r="K252" s="1119"/>
    </row>
    <row r="253" spans="1:11" ht="14.1" customHeight="1" x14ac:dyDescent="0.25">
      <c r="A253" s="1119"/>
      <c r="B253" s="1119"/>
      <c r="C253" s="1123" t="s">
        <v>1437</v>
      </c>
      <c r="D253" s="1127" t="s">
        <v>1038</v>
      </c>
      <c r="E253" s="1127" t="s">
        <v>1039</v>
      </c>
      <c r="F253" s="1127" t="s">
        <v>1039</v>
      </c>
      <c r="G253" s="1127" t="s">
        <v>1039</v>
      </c>
      <c r="H253" s="1119"/>
      <c r="I253" s="1119"/>
      <c r="J253" s="1119"/>
      <c r="K253" s="1119"/>
    </row>
    <row r="254" spans="1:11" ht="20.100000000000001" customHeight="1" x14ac:dyDescent="0.25">
      <c r="A254" s="1119"/>
      <c r="B254" s="1119"/>
      <c r="C254" s="1123" t="s">
        <v>1438</v>
      </c>
      <c r="D254" s="1127" t="s">
        <v>1038</v>
      </c>
      <c r="E254" s="1127" t="s">
        <v>1094</v>
      </c>
      <c r="F254" s="1127" t="s">
        <v>1439</v>
      </c>
      <c r="G254" s="1127" t="s">
        <v>1439</v>
      </c>
      <c r="H254" s="1119"/>
      <c r="I254" s="1119"/>
      <c r="J254" s="1119"/>
      <c r="K254" s="1119"/>
    </row>
    <row r="255" spans="1:11" ht="14.1" customHeight="1" x14ac:dyDescent="0.25">
      <c r="A255" s="1119"/>
      <c r="B255" s="1119"/>
      <c r="C255" s="1256" t="s">
        <v>1019</v>
      </c>
      <c r="D255" s="1257"/>
      <c r="E255" s="1257"/>
      <c r="F255" s="1257"/>
      <c r="G255" s="1257"/>
      <c r="H255" s="1119"/>
      <c r="I255" s="1119"/>
      <c r="J255" s="1119"/>
      <c r="K255" s="1119"/>
    </row>
    <row r="256" spans="1:11" ht="14.1" customHeight="1" x14ac:dyDescent="0.25">
      <c r="A256" s="1119"/>
      <c r="B256" s="1119"/>
      <c r="C256" s="1128" t="s">
        <v>1382</v>
      </c>
      <c r="D256" s="1256" t="s">
        <v>1383</v>
      </c>
      <c r="E256" s="1257"/>
      <c r="F256" s="1257"/>
      <c r="G256" s="1257"/>
      <c r="H256" s="1119"/>
      <c r="I256" s="1119"/>
      <c r="J256" s="1119"/>
      <c r="K256" s="1119"/>
    </row>
    <row r="257" spans="1:11" x14ac:dyDescent="0.25">
      <c r="A257" s="1119"/>
      <c r="B257" s="1119"/>
      <c r="C257" s="1129" t="s">
        <v>1022</v>
      </c>
      <c r="D257" s="1252" t="s">
        <v>1440</v>
      </c>
      <c r="E257" s="1253"/>
      <c r="F257" s="1253"/>
      <c r="G257" s="1253"/>
      <c r="H257" s="1119"/>
      <c r="I257" s="1119"/>
      <c r="J257" s="1119"/>
      <c r="K257" s="1119"/>
    </row>
    <row r="258" spans="1:11" x14ac:dyDescent="0.25">
      <c r="A258" s="1119"/>
      <c r="B258" s="1119"/>
      <c r="C258" s="1130" t="s">
        <v>1024</v>
      </c>
      <c r="D258" s="1254" t="s">
        <v>1441</v>
      </c>
      <c r="E258" s="1255"/>
      <c r="F258" s="1255"/>
      <c r="G258" s="1255"/>
      <c r="H258" s="1119"/>
      <c r="I258" s="1119"/>
      <c r="J258" s="1119"/>
      <c r="K258" s="1119"/>
    </row>
    <row r="259" spans="1:11" x14ac:dyDescent="0.25">
      <c r="A259" s="1119"/>
      <c r="B259" s="1119"/>
      <c r="C259" s="1130" t="s">
        <v>31</v>
      </c>
      <c r="D259" s="1254" t="s">
        <v>1442</v>
      </c>
      <c r="E259" s="1255"/>
      <c r="F259" s="1255"/>
      <c r="G259" s="1255"/>
      <c r="H259" s="1119"/>
      <c r="I259" s="1119"/>
      <c r="J259" s="1119"/>
      <c r="K259" s="1119"/>
    </row>
    <row r="260" spans="1:11" ht="15" customHeight="1" x14ac:dyDescent="0.25">
      <c r="A260" s="1119"/>
      <c r="B260" s="1119"/>
      <c r="C260" s="1131"/>
      <c r="D260" s="1132">
        <v>2024</v>
      </c>
      <c r="E260" s="1132">
        <v>2025</v>
      </c>
      <c r="F260" s="1132">
        <v>2026</v>
      </c>
      <c r="G260" s="1132">
        <v>2027</v>
      </c>
      <c r="H260" s="1119"/>
      <c r="I260" s="1119"/>
      <c r="J260" s="1119"/>
      <c r="K260" s="1119"/>
    </row>
    <row r="261" spans="1:11" ht="15" customHeight="1" x14ac:dyDescent="0.25">
      <c r="A261" s="1119"/>
      <c r="B261" s="1119"/>
      <c r="C261" s="1133"/>
      <c r="D261" s="1134" t="s">
        <v>13</v>
      </c>
      <c r="E261" s="1134" t="s">
        <v>14</v>
      </c>
      <c r="F261" s="1134" t="s">
        <v>14</v>
      </c>
      <c r="G261" s="1134" t="s">
        <v>14</v>
      </c>
      <c r="H261" s="1119"/>
      <c r="I261" s="1119"/>
      <c r="J261" s="1119"/>
      <c r="K261" s="1119"/>
    </row>
    <row r="262" spans="1:11" ht="14.1" customHeight="1" x14ac:dyDescent="0.25">
      <c r="A262" s="1119"/>
      <c r="B262" s="1119"/>
      <c r="C262" s="1123" t="s">
        <v>33</v>
      </c>
      <c r="D262" s="1127" t="s">
        <v>1443</v>
      </c>
      <c r="E262" s="1127" t="s">
        <v>1444</v>
      </c>
      <c r="F262" s="1127" t="s">
        <v>1444</v>
      </c>
      <c r="G262" s="1127" t="s">
        <v>1444</v>
      </c>
      <c r="H262" s="1119"/>
      <c r="I262" s="1119"/>
      <c r="J262" s="1119"/>
      <c r="K262" s="1119"/>
    </row>
    <row r="263" spans="1:11" ht="14.1" customHeight="1" x14ac:dyDescent="0.25">
      <c r="A263" s="1119"/>
      <c r="B263" s="1119"/>
      <c r="C263" s="1123" t="s">
        <v>1029</v>
      </c>
      <c r="D263" s="1127" t="s">
        <v>1445</v>
      </c>
      <c r="E263" s="1127" t="s">
        <v>1446</v>
      </c>
      <c r="F263" s="1127" t="s">
        <v>1447</v>
      </c>
      <c r="G263" s="1127" t="s">
        <v>1447</v>
      </c>
      <c r="H263" s="1119"/>
      <c r="I263" s="1119"/>
      <c r="J263" s="1119"/>
      <c r="K263" s="1119"/>
    </row>
    <row r="264" spans="1:11" ht="14.1" customHeight="1" x14ac:dyDescent="0.25">
      <c r="A264" s="1119"/>
      <c r="B264" s="1119"/>
      <c r="C264" s="1123" t="s">
        <v>1032</v>
      </c>
      <c r="D264" s="1127" t="s">
        <v>1448</v>
      </c>
      <c r="E264" s="1127" t="s">
        <v>1449</v>
      </c>
      <c r="F264" s="1127" t="s">
        <v>1450</v>
      </c>
      <c r="G264" s="1127" t="s">
        <v>1450</v>
      </c>
      <c r="H264" s="1119"/>
      <c r="I264" s="1119"/>
      <c r="J264" s="1119"/>
      <c r="K264" s="1119"/>
    </row>
    <row r="265" spans="1:11" ht="14.1" customHeight="1" x14ac:dyDescent="0.25">
      <c r="A265" s="1119"/>
      <c r="B265" s="1119"/>
      <c r="C265" s="1123" t="s">
        <v>1037</v>
      </c>
      <c r="D265" s="1127" t="s">
        <v>1038</v>
      </c>
      <c r="E265" s="1127" t="s">
        <v>1451</v>
      </c>
      <c r="F265" s="1127" t="s">
        <v>1039</v>
      </c>
      <c r="G265" s="1127" t="s">
        <v>1039</v>
      </c>
      <c r="H265" s="1119"/>
      <c r="I265" s="1119"/>
      <c r="J265" s="1119"/>
      <c r="K265" s="1119"/>
    </row>
    <row r="266" spans="1:11" ht="14.1" customHeight="1" x14ac:dyDescent="0.25">
      <c r="A266" s="1119"/>
      <c r="B266" s="1119"/>
      <c r="C266" s="1123" t="s">
        <v>1042</v>
      </c>
      <c r="D266" s="1127" t="s">
        <v>1038</v>
      </c>
      <c r="E266" s="1127" t="s">
        <v>1452</v>
      </c>
      <c r="F266" s="1127" t="s">
        <v>1453</v>
      </c>
      <c r="G266" s="1127" t="s">
        <v>1039</v>
      </c>
      <c r="H266" s="1119"/>
      <c r="I266" s="1119"/>
      <c r="J266" s="1119"/>
      <c r="K266" s="1119"/>
    </row>
    <row r="267" spans="1:11" ht="14.1" customHeight="1" x14ac:dyDescent="0.25">
      <c r="A267" s="1119"/>
      <c r="B267" s="1119"/>
      <c r="C267" s="1123" t="s">
        <v>39</v>
      </c>
      <c r="D267" s="1127" t="s">
        <v>1038</v>
      </c>
      <c r="E267" s="1127" t="s">
        <v>1454</v>
      </c>
      <c r="F267" s="1127" t="s">
        <v>1453</v>
      </c>
      <c r="G267" s="1127" t="s">
        <v>1039</v>
      </c>
      <c r="H267" s="1119"/>
      <c r="I267" s="1119"/>
      <c r="J267" s="1119"/>
      <c r="K267" s="1119"/>
    </row>
    <row r="268" spans="1:11" ht="14.1" customHeight="1" x14ac:dyDescent="0.25">
      <c r="A268" s="1119"/>
      <c r="B268" s="1119"/>
      <c r="C268" s="1250" t="s">
        <v>1046</v>
      </c>
      <c r="D268" s="1251"/>
      <c r="E268" s="1251"/>
      <c r="F268" s="1251"/>
      <c r="G268" s="1251"/>
      <c r="H268" s="1119"/>
      <c r="I268" s="1119"/>
      <c r="J268" s="1119"/>
      <c r="K268" s="1119"/>
    </row>
    <row r="269" spans="1:11" ht="14.1" customHeight="1" x14ac:dyDescent="0.25">
      <c r="A269" s="1119"/>
      <c r="B269" s="1119"/>
      <c r="C269" s="1131"/>
      <c r="D269" s="1132">
        <v>2024</v>
      </c>
      <c r="E269" s="1132">
        <v>2025</v>
      </c>
      <c r="F269" s="1132">
        <v>2026</v>
      </c>
      <c r="G269" s="1132">
        <v>2027</v>
      </c>
      <c r="H269" s="1119"/>
      <c r="I269" s="1119"/>
      <c r="J269" s="1119"/>
      <c r="K269" s="1119"/>
    </row>
    <row r="270" spans="1:11" ht="14.1" customHeight="1" x14ac:dyDescent="0.25">
      <c r="A270" s="1119"/>
      <c r="B270" s="1119"/>
      <c r="C270" s="1133"/>
      <c r="D270" s="1134" t="s">
        <v>13</v>
      </c>
      <c r="E270" s="1134" t="s">
        <v>14</v>
      </c>
      <c r="F270" s="1134" t="s">
        <v>14</v>
      </c>
      <c r="G270" s="1134" t="s">
        <v>14</v>
      </c>
      <c r="H270" s="1119"/>
      <c r="I270" s="1119"/>
      <c r="J270" s="1119"/>
      <c r="K270" s="1119"/>
    </row>
    <row r="271" spans="1:11" ht="14.1" customHeight="1" x14ac:dyDescent="0.25">
      <c r="A271" s="1119"/>
      <c r="B271" s="1119"/>
      <c r="C271" s="1135" t="s">
        <v>1047</v>
      </c>
      <c r="D271" s="1136">
        <v>0</v>
      </c>
      <c r="E271" s="1136">
        <v>354580000</v>
      </c>
      <c r="F271" s="1136">
        <v>354580000</v>
      </c>
      <c r="G271" s="1136">
        <v>354580000</v>
      </c>
      <c r="H271" s="1119"/>
      <c r="I271" s="1119"/>
      <c r="J271" s="1119"/>
      <c r="K271" s="1119"/>
    </row>
    <row r="272" spans="1:11" ht="14.1" customHeight="1" x14ac:dyDescent="0.25">
      <c r="A272" s="1119"/>
      <c r="B272" s="1119"/>
      <c r="C272" s="1135" t="s">
        <v>1048</v>
      </c>
      <c r="D272" s="1136">
        <v>0</v>
      </c>
      <c r="E272" s="1136">
        <v>354580000</v>
      </c>
      <c r="F272" s="1136">
        <v>354580000</v>
      </c>
      <c r="G272" s="1136">
        <v>354580000</v>
      </c>
      <c r="H272" s="1119"/>
      <c r="I272" s="1119"/>
      <c r="J272" s="1119"/>
      <c r="K272" s="1119"/>
    </row>
    <row r="273" spans="1:11" ht="14.1" customHeight="1" x14ac:dyDescent="0.25">
      <c r="A273" s="1119"/>
      <c r="B273" s="1119"/>
      <c r="C273" s="1135" t="s">
        <v>1049</v>
      </c>
      <c r="D273" s="1136">
        <v>0</v>
      </c>
      <c r="E273" s="1136">
        <v>0</v>
      </c>
      <c r="F273" s="1136">
        <v>0</v>
      </c>
      <c r="G273" s="1136">
        <v>0</v>
      </c>
      <c r="H273" s="1119"/>
      <c r="I273" s="1119"/>
      <c r="J273" s="1119"/>
      <c r="K273" s="1119"/>
    </row>
    <row r="274" spans="1:11" ht="14.1" customHeight="1" x14ac:dyDescent="0.25">
      <c r="A274" s="1119"/>
      <c r="B274" s="1119"/>
      <c r="C274" s="1135" t="s">
        <v>1050</v>
      </c>
      <c r="D274" s="1136">
        <v>0</v>
      </c>
      <c r="E274" s="1136">
        <v>61310000</v>
      </c>
      <c r="F274" s="1136">
        <v>61310000</v>
      </c>
      <c r="G274" s="1136">
        <v>61310000</v>
      </c>
      <c r="H274" s="1119"/>
      <c r="I274" s="1119"/>
      <c r="J274" s="1119"/>
      <c r="K274" s="1119"/>
    </row>
    <row r="275" spans="1:11" ht="14.1" customHeight="1" x14ac:dyDescent="0.25">
      <c r="A275" s="1119"/>
      <c r="B275" s="1119"/>
      <c r="C275" s="1135" t="s">
        <v>1048</v>
      </c>
      <c r="D275" s="1136">
        <v>0</v>
      </c>
      <c r="E275" s="1136">
        <v>61310000</v>
      </c>
      <c r="F275" s="1136">
        <v>61310000</v>
      </c>
      <c r="G275" s="1136">
        <v>61310000</v>
      </c>
      <c r="H275" s="1119"/>
      <c r="I275" s="1119"/>
      <c r="J275" s="1119"/>
      <c r="K275" s="1119"/>
    </row>
    <row r="276" spans="1:11" ht="14.1" customHeight="1" x14ac:dyDescent="0.25">
      <c r="A276" s="1119"/>
      <c r="B276" s="1119"/>
      <c r="C276" s="1135" t="s">
        <v>1049</v>
      </c>
      <c r="D276" s="1136">
        <v>0</v>
      </c>
      <c r="E276" s="1136">
        <v>0</v>
      </c>
      <c r="F276" s="1136">
        <v>0</v>
      </c>
      <c r="G276" s="1136">
        <v>0</v>
      </c>
      <c r="H276" s="1119"/>
      <c r="I276" s="1119"/>
      <c r="J276" s="1119"/>
      <c r="K276" s="1119"/>
    </row>
    <row r="277" spans="1:11" ht="14.1" customHeight="1" x14ac:dyDescent="0.25">
      <c r="A277" s="1119"/>
      <c r="B277" s="1119"/>
      <c r="C277" s="1135" t="s">
        <v>1051</v>
      </c>
      <c r="D277" s="1136">
        <v>0</v>
      </c>
      <c r="E277" s="1136">
        <v>65620000</v>
      </c>
      <c r="F277" s="1136">
        <v>41277000</v>
      </c>
      <c r="G277" s="1136">
        <v>41277000</v>
      </c>
      <c r="H277" s="1119"/>
      <c r="I277" s="1119"/>
      <c r="J277" s="1119"/>
      <c r="K277" s="1119"/>
    </row>
    <row r="278" spans="1:11" ht="14.1" customHeight="1" x14ac:dyDescent="0.25">
      <c r="A278" s="1119"/>
      <c r="B278" s="1119"/>
      <c r="C278" s="1135" t="s">
        <v>1048</v>
      </c>
      <c r="D278" s="1136">
        <v>0</v>
      </c>
      <c r="E278" s="1136">
        <v>65620000</v>
      </c>
      <c r="F278" s="1136">
        <v>41277000</v>
      </c>
      <c r="G278" s="1136">
        <v>41277000</v>
      </c>
      <c r="H278" s="1119"/>
      <c r="I278" s="1119"/>
      <c r="J278" s="1119"/>
      <c r="K278" s="1119"/>
    </row>
    <row r="279" spans="1:11" ht="14.1" customHeight="1" x14ac:dyDescent="0.25">
      <c r="A279" s="1119"/>
      <c r="B279" s="1119"/>
      <c r="C279" s="1135" t="s">
        <v>1049</v>
      </c>
      <c r="D279" s="1136">
        <v>0</v>
      </c>
      <c r="E279" s="1136">
        <v>0</v>
      </c>
      <c r="F279" s="1136">
        <v>0</v>
      </c>
      <c r="G279" s="1136">
        <v>0</v>
      </c>
      <c r="H279" s="1119"/>
      <c r="I279" s="1119"/>
      <c r="J279" s="1119"/>
      <c r="K279" s="1119"/>
    </row>
    <row r="280" spans="1:11" ht="14.1" customHeight="1" x14ac:dyDescent="0.25">
      <c r="A280" s="1119"/>
      <c r="B280" s="1119"/>
      <c r="C280" s="1135" t="s">
        <v>1052</v>
      </c>
      <c r="D280" s="1136">
        <v>0</v>
      </c>
      <c r="E280" s="1136">
        <v>0</v>
      </c>
      <c r="F280" s="1136">
        <v>0</v>
      </c>
      <c r="G280" s="1136">
        <v>0</v>
      </c>
      <c r="H280" s="1119"/>
      <c r="I280" s="1119"/>
      <c r="J280" s="1119"/>
      <c r="K280" s="1119"/>
    </row>
    <row r="281" spans="1:11" ht="14.1" customHeight="1" x14ac:dyDescent="0.25">
      <c r="A281" s="1119"/>
      <c r="B281" s="1119"/>
      <c r="C281" s="1135" t="s">
        <v>1048</v>
      </c>
      <c r="D281" s="1136">
        <v>0</v>
      </c>
      <c r="E281" s="1136">
        <v>0</v>
      </c>
      <c r="F281" s="1136">
        <v>0</v>
      </c>
      <c r="G281" s="1136">
        <v>0</v>
      </c>
      <c r="H281" s="1119"/>
      <c r="I281" s="1119"/>
      <c r="J281" s="1119"/>
      <c r="K281" s="1119"/>
    </row>
    <row r="282" spans="1:11" ht="14.1" customHeight="1" x14ac:dyDescent="0.25">
      <c r="A282" s="1119"/>
      <c r="B282" s="1119"/>
      <c r="C282" s="1135" t="s">
        <v>1049</v>
      </c>
      <c r="D282" s="1136">
        <v>0</v>
      </c>
      <c r="E282" s="1136">
        <v>0</v>
      </c>
      <c r="F282" s="1136">
        <v>0</v>
      </c>
      <c r="G282" s="1136">
        <v>0</v>
      </c>
      <c r="H282" s="1119"/>
      <c r="I282" s="1119"/>
      <c r="J282" s="1119"/>
      <c r="K282" s="1119"/>
    </row>
    <row r="283" spans="1:11" ht="14.1" customHeight="1" x14ac:dyDescent="0.25">
      <c r="A283" s="1119"/>
      <c r="B283" s="1119"/>
      <c r="C283" s="1135" t="s">
        <v>1053</v>
      </c>
      <c r="D283" s="1136">
        <v>0</v>
      </c>
      <c r="E283" s="1136">
        <v>1570000</v>
      </c>
      <c r="F283" s="1136">
        <v>1570000</v>
      </c>
      <c r="G283" s="1136">
        <v>1570000</v>
      </c>
      <c r="H283" s="1119"/>
      <c r="I283" s="1119"/>
      <c r="J283" s="1119"/>
      <c r="K283" s="1119"/>
    </row>
    <row r="284" spans="1:11" ht="14.1" customHeight="1" x14ac:dyDescent="0.25">
      <c r="A284" s="1119"/>
      <c r="B284" s="1119"/>
      <c r="C284" s="1135" t="s">
        <v>1048</v>
      </c>
      <c r="D284" s="1136">
        <v>0</v>
      </c>
      <c r="E284" s="1136">
        <v>1570000</v>
      </c>
      <c r="F284" s="1136">
        <v>1570000</v>
      </c>
      <c r="G284" s="1136">
        <v>1570000</v>
      </c>
      <c r="H284" s="1119"/>
      <c r="I284" s="1119"/>
      <c r="J284" s="1119"/>
      <c r="K284" s="1119"/>
    </row>
    <row r="285" spans="1:11" ht="14.1" customHeight="1" x14ac:dyDescent="0.25">
      <c r="A285" s="1119"/>
      <c r="B285" s="1119"/>
      <c r="C285" s="1135" t="s">
        <v>1049</v>
      </c>
      <c r="D285" s="1136">
        <v>0</v>
      </c>
      <c r="E285" s="1136">
        <v>0</v>
      </c>
      <c r="F285" s="1136">
        <v>0</v>
      </c>
      <c r="G285" s="1136">
        <v>0</v>
      </c>
      <c r="H285" s="1119"/>
      <c r="I285" s="1119"/>
      <c r="J285" s="1119"/>
      <c r="K285" s="1119"/>
    </row>
    <row r="286" spans="1:11" ht="14.1" customHeight="1" x14ac:dyDescent="0.25">
      <c r="A286" s="1119"/>
      <c r="B286" s="1119"/>
      <c r="C286" s="1135" t="s">
        <v>1054</v>
      </c>
      <c r="D286" s="1136">
        <v>0</v>
      </c>
      <c r="E286" s="1136">
        <v>0</v>
      </c>
      <c r="F286" s="1136">
        <v>0</v>
      </c>
      <c r="G286" s="1136">
        <v>0</v>
      </c>
      <c r="H286" s="1119"/>
      <c r="I286" s="1119"/>
      <c r="J286" s="1119"/>
      <c r="K286" s="1119"/>
    </row>
    <row r="287" spans="1:11" ht="14.1" customHeight="1" x14ac:dyDescent="0.25">
      <c r="A287" s="1119"/>
      <c r="B287" s="1119"/>
      <c r="C287" s="1135" t="s">
        <v>1048</v>
      </c>
      <c r="D287" s="1136">
        <v>0</v>
      </c>
      <c r="E287" s="1136">
        <v>0</v>
      </c>
      <c r="F287" s="1136">
        <v>0</v>
      </c>
      <c r="G287" s="1136">
        <v>0</v>
      </c>
      <c r="H287" s="1119"/>
      <c r="I287" s="1119"/>
      <c r="J287" s="1119"/>
      <c r="K287" s="1119"/>
    </row>
    <row r="288" spans="1:11" ht="14.1" customHeight="1" x14ac:dyDescent="0.25">
      <c r="A288" s="1119"/>
      <c r="B288" s="1119"/>
      <c r="C288" s="1135" t="s">
        <v>1049</v>
      </c>
      <c r="D288" s="1136">
        <v>0</v>
      </c>
      <c r="E288" s="1136">
        <v>0</v>
      </c>
      <c r="F288" s="1136">
        <v>0</v>
      </c>
      <c r="G288" s="1136">
        <v>0</v>
      </c>
      <c r="H288" s="1119"/>
      <c r="I288" s="1119"/>
      <c r="J288" s="1119"/>
      <c r="K288" s="1119"/>
    </row>
    <row r="289" spans="1:11" ht="14.1" customHeight="1" x14ac:dyDescent="0.25">
      <c r="A289" s="1119"/>
      <c r="B289" s="1119"/>
      <c r="C289" s="1135" t="s">
        <v>1055</v>
      </c>
      <c r="D289" s="1136">
        <v>0</v>
      </c>
      <c r="E289" s="1136">
        <v>0</v>
      </c>
      <c r="F289" s="1136">
        <v>0</v>
      </c>
      <c r="G289" s="1136">
        <v>0</v>
      </c>
      <c r="H289" s="1119"/>
      <c r="I289" s="1119"/>
      <c r="J289" s="1119"/>
      <c r="K289" s="1119"/>
    </row>
    <row r="290" spans="1:11" ht="14.1" customHeight="1" x14ac:dyDescent="0.25">
      <c r="A290" s="1119"/>
      <c r="B290" s="1119"/>
      <c r="C290" s="1135" t="s">
        <v>1048</v>
      </c>
      <c r="D290" s="1136">
        <v>0</v>
      </c>
      <c r="E290" s="1136">
        <v>0</v>
      </c>
      <c r="F290" s="1136">
        <v>0</v>
      </c>
      <c r="G290" s="1136">
        <v>0</v>
      </c>
      <c r="H290" s="1119"/>
      <c r="I290" s="1119"/>
      <c r="J290" s="1119"/>
      <c r="K290" s="1119"/>
    </row>
    <row r="291" spans="1:11" ht="14.1" customHeight="1" x14ac:dyDescent="0.25">
      <c r="A291" s="1119"/>
      <c r="B291" s="1119"/>
      <c r="C291" s="1135" t="s">
        <v>1049</v>
      </c>
      <c r="D291" s="1136">
        <v>0</v>
      </c>
      <c r="E291" s="1136">
        <v>0</v>
      </c>
      <c r="F291" s="1136">
        <v>0</v>
      </c>
      <c r="G291" s="1136">
        <v>0</v>
      </c>
      <c r="H291" s="1119"/>
      <c r="I291" s="1119"/>
      <c r="J291" s="1119"/>
      <c r="K291" s="1119"/>
    </row>
    <row r="292" spans="1:11" ht="14.1" customHeight="1" x14ac:dyDescent="0.25">
      <c r="A292" s="1119"/>
      <c r="B292" s="1119"/>
      <c r="C292" s="1135" t="s">
        <v>1056</v>
      </c>
      <c r="D292" s="1136">
        <v>0</v>
      </c>
      <c r="E292" s="1136">
        <v>0</v>
      </c>
      <c r="F292" s="1136">
        <v>0</v>
      </c>
      <c r="G292" s="1136">
        <v>0</v>
      </c>
      <c r="H292" s="1119"/>
      <c r="I292" s="1119"/>
      <c r="J292" s="1119"/>
      <c r="K292" s="1119"/>
    </row>
    <row r="293" spans="1:11" ht="14.1" customHeight="1" x14ac:dyDescent="0.25">
      <c r="A293" s="1119"/>
      <c r="B293" s="1119"/>
      <c r="C293" s="1135" t="s">
        <v>1048</v>
      </c>
      <c r="D293" s="1136">
        <v>0</v>
      </c>
      <c r="E293" s="1136">
        <v>0</v>
      </c>
      <c r="F293" s="1136">
        <v>0</v>
      </c>
      <c r="G293" s="1136">
        <v>0</v>
      </c>
      <c r="H293" s="1119"/>
      <c r="I293" s="1119"/>
      <c r="J293" s="1119"/>
      <c r="K293" s="1119"/>
    </row>
    <row r="294" spans="1:11" ht="14.1" customHeight="1" x14ac:dyDescent="0.25">
      <c r="A294" s="1119"/>
      <c r="B294" s="1119"/>
      <c r="C294" s="1135" t="s">
        <v>1057</v>
      </c>
      <c r="D294" s="1136">
        <v>0</v>
      </c>
      <c r="E294" s="1136">
        <v>0</v>
      </c>
      <c r="F294" s="1136">
        <v>0</v>
      </c>
      <c r="G294" s="1136">
        <v>0</v>
      </c>
      <c r="H294" s="1119"/>
      <c r="I294" s="1119"/>
      <c r="J294" s="1119"/>
      <c r="K294" s="1119"/>
    </row>
    <row r="295" spans="1:11" ht="14.1" customHeight="1" x14ac:dyDescent="0.25">
      <c r="A295" s="1119"/>
      <c r="B295" s="1119"/>
      <c r="C295" s="1135" t="s">
        <v>1058</v>
      </c>
      <c r="D295" s="1136">
        <v>0</v>
      </c>
      <c r="E295" s="1136">
        <v>0</v>
      </c>
      <c r="F295" s="1136">
        <v>0</v>
      </c>
      <c r="G295" s="1136">
        <v>0</v>
      </c>
      <c r="H295" s="1119"/>
      <c r="I295" s="1119"/>
      <c r="J295" s="1119"/>
      <c r="K295" s="1119"/>
    </row>
    <row r="296" spans="1:11" ht="14.1" customHeight="1" x14ac:dyDescent="0.25">
      <c r="A296" s="1119"/>
      <c r="B296" s="1119"/>
      <c r="C296" s="1135" t="s">
        <v>1059</v>
      </c>
      <c r="D296" s="1136">
        <v>0</v>
      </c>
      <c r="E296" s="1136">
        <v>0</v>
      </c>
      <c r="F296" s="1136">
        <v>0</v>
      </c>
      <c r="G296" s="1136">
        <v>0</v>
      </c>
      <c r="H296" s="1119"/>
      <c r="I296" s="1119"/>
      <c r="J296" s="1119"/>
      <c r="K296" s="1119"/>
    </row>
    <row r="297" spans="1:11" ht="14.1" customHeight="1" x14ac:dyDescent="0.25">
      <c r="A297" s="1119"/>
      <c r="B297" s="1119"/>
      <c r="C297" s="1135" t="s">
        <v>1060</v>
      </c>
      <c r="D297" s="1136">
        <v>0</v>
      </c>
      <c r="E297" s="1136">
        <v>0</v>
      </c>
      <c r="F297" s="1136">
        <v>0</v>
      </c>
      <c r="G297" s="1136">
        <v>0</v>
      </c>
      <c r="H297" s="1119"/>
      <c r="I297" s="1119"/>
      <c r="J297" s="1119"/>
      <c r="K297" s="1119"/>
    </row>
    <row r="298" spans="1:11" ht="14.1" customHeight="1" x14ac:dyDescent="0.25">
      <c r="A298" s="1119"/>
      <c r="B298" s="1119"/>
      <c r="C298" s="1135" t="s">
        <v>1061</v>
      </c>
      <c r="D298" s="1136">
        <v>0</v>
      </c>
      <c r="E298" s="1136">
        <v>0</v>
      </c>
      <c r="F298" s="1136">
        <v>0</v>
      </c>
      <c r="G298" s="1136">
        <v>0</v>
      </c>
      <c r="H298" s="1119"/>
      <c r="I298" s="1119"/>
      <c r="J298" s="1119"/>
      <c r="K298" s="1119"/>
    </row>
    <row r="299" spans="1:11" ht="14.1" customHeight="1" x14ac:dyDescent="0.25">
      <c r="A299" s="1119"/>
      <c r="B299" s="1119"/>
      <c r="C299" s="1135" t="s">
        <v>1048</v>
      </c>
      <c r="D299" s="1136">
        <v>0</v>
      </c>
      <c r="E299" s="1136">
        <v>0</v>
      </c>
      <c r="F299" s="1136">
        <v>0</v>
      </c>
      <c r="G299" s="1136">
        <v>0</v>
      </c>
      <c r="H299" s="1119"/>
      <c r="I299" s="1119"/>
      <c r="J299" s="1119"/>
      <c r="K299" s="1119"/>
    </row>
    <row r="300" spans="1:11" ht="14.1" customHeight="1" x14ac:dyDescent="0.25">
      <c r="A300" s="1119"/>
      <c r="B300" s="1119"/>
      <c r="C300" s="1135" t="s">
        <v>1057</v>
      </c>
      <c r="D300" s="1136">
        <v>0</v>
      </c>
      <c r="E300" s="1136">
        <v>0</v>
      </c>
      <c r="F300" s="1136">
        <v>0</v>
      </c>
      <c r="G300" s="1136">
        <v>0</v>
      </c>
      <c r="H300" s="1119"/>
      <c r="I300" s="1119"/>
      <c r="J300" s="1119"/>
      <c r="K300" s="1119"/>
    </row>
    <row r="301" spans="1:11" ht="14.1" customHeight="1" x14ac:dyDescent="0.25">
      <c r="A301" s="1119"/>
      <c r="B301" s="1119"/>
      <c r="C301" s="1135" t="s">
        <v>1058</v>
      </c>
      <c r="D301" s="1136">
        <v>0</v>
      </c>
      <c r="E301" s="1136">
        <v>0</v>
      </c>
      <c r="F301" s="1136">
        <v>0</v>
      </c>
      <c r="G301" s="1136">
        <v>0</v>
      </c>
      <c r="H301" s="1119"/>
      <c r="I301" s="1119"/>
      <c r="J301" s="1119"/>
      <c r="K301" s="1119"/>
    </row>
    <row r="302" spans="1:11" ht="14.1" customHeight="1" x14ac:dyDescent="0.25">
      <c r="A302" s="1119"/>
      <c r="B302" s="1119"/>
      <c r="C302" s="1135" t="s">
        <v>1059</v>
      </c>
      <c r="D302" s="1136">
        <v>0</v>
      </c>
      <c r="E302" s="1136">
        <v>0</v>
      </c>
      <c r="F302" s="1136">
        <v>0</v>
      </c>
      <c r="G302" s="1136">
        <v>0</v>
      </c>
      <c r="H302" s="1119"/>
      <c r="I302" s="1119"/>
      <c r="J302" s="1119"/>
      <c r="K302" s="1119"/>
    </row>
    <row r="303" spans="1:11" ht="14.1" customHeight="1" x14ac:dyDescent="0.25">
      <c r="A303" s="1119"/>
      <c r="B303" s="1119"/>
      <c r="C303" s="1135" t="s">
        <v>1060</v>
      </c>
      <c r="D303" s="1136">
        <v>0</v>
      </c>
      <c r="E303" s="1136">
        <v>0</v>
      </c>
      <c r="F303" s="1136">
        <v>0</v>
      </c>
      <c r="G303" s="1136">
        <v>0</v>
      </c>
      <c r="H303" s="1119"/>
      <c r="I303" s="1119"/>
      <c r="J303" s="1119"/>
      <c r="K303" s="1119"/>
    </row>
    <row r="304" spans="1:11" ht="14.1" customHeight="1" x14ac:dyDescent="0.25">
      <c r="A304" s="1119"/>
      <c r="B304" s="1119"/>
      <c r="C304" s="1135" t="s">
        <v>1062</v>
      </c>
      <c r="D304" s="1136">
        <v>0</v>
      </c>
      <c r="E304" s="1136">
        <v>0</v>
      </c>
      <c r="F304" s="1136">
        <v>0</v>
      </c>
      <c r="G304" s="1136">
        <v>0</v>
      </c>
      <c r="H304" s="1119"/>
      <c r="I304" s="1119"/>
      <c r="J304" s="1119"/>
      <c r="K304" s="1119"/>
    </row>
    <row r="305" spans="1:11" ht="14.1" customHeight="1" x14ac:dyDescent="0.25">
      <c r="A305" s="1119"/>
      <c r="B305" s="1119"/>
      <c r="C305" s="1135" t="s">
        <v>1048</v>
      </c>
      <c r="D305" s="1136">
        <v>0</v>
      </c>
      <c r="E305" s="1136">
        <v>0</v>
      </c>
      <c r="F305" s="1136">
        <v>0</v>
      </c>
      <c r="G305" s="1136">
        <v>0</v>
      </c>
      <c r="H305" s="1119"/>
      <c r="I305" s="1119"/>
      <c r="J305" s="1119"/>
      <c r="K305" s="1119"/>
    </row>
    <row r="306" spans="1:11" ht="14.1" customHeight="1" x14ac:dyDescent="0.25">
      <c r="A306" s="1119"/>
      <c r="B306" s="1119"/>
      <c r="C306" s="1135" t="s">
        <v>1057</v>
      </c>
      <c r="D306" s="1136">
        <v>0</v>
      </c>
      <c r="E306" s="1136">
        <v>0</v>
      </c>
      <c r="F306" s="1136">
        <v>0</v>
      </c>
      <c r="G306" s="1136">
        <v>0</v>
      </c>
      <c r="H306" s="1119"/>
      <c r="I306" s="1119"/>
      <c r="J306" s="1119"/>
      <c r="K306" s="1119"/>
    </row>
    <row r="307" spans="1:11" ht="14.1" customHeight="1" x14ac:dyDescent="0.25">
      <c r="A307" s="1119"/>
      <c r="B307" s="1119"/>
      <c r="C307" s="1135" t="s">
        <v>1058</v>
      </c>
      <c r="D307" s="1136">
        <v>0</v>
      </c>
      <c r="E307" s="1136">
        <v>0</v>
      </c>
      <c r="F307" s="1136">
        <v>0</v>
      </c>
      <c r="G307" s="1136">
        <v>0</v>
      </c>
      <c r="H307" s="1119"/>
      <c r="I307" s="1119"/>
      <c r="J307" s="1119"/>
      <c r="K307" s="1119"/>
    </row>
    <row r="308" spans="1:11" ht="14.1" customHeight="1" x14ac:dyDescent="0.25">
      <c r="A308" s="1119"/>
      <c r="B308" s="1119"/>
      <c r="C308" s="1135" t="s">
        <v>1059</v>
      </c>
      <c r="D308" s="1136">
        <v>0</v>
      </c>
      <c r="E308" s="1136">
        <v>0</v>
      </c>
      <c r="F308" s="1136">
        <v>0</v>
      </c>
      <c r="G308" s="1136">
        <v>0</v>
      </c>
      <c r="H308" s="1119"/>
      <c r="I308" s="1119"/>
      <c r="J308" s="1119"/>
      <c r="K308" s="1119"/>
    </row>
    <row r="309" spans="1:11" ht="14.1" customHeight="1" x14ac:dyDescent="0.25">
      <c r="A309" s="1119"/>
      <c r="B309" s="1119"/>
      <c r="C309" s="1135" t="s">
        <v>1060</v>
      </c>
      <c r="D309" s="1136">
        <v>0</v>
      </c>
      <c r="E309" s="1136">
        <v>0</v>
      </c>
      <c r="F309" s="1136">
        <v>0</v>
      </c>
      <c r="G309" s="1136">
        <v>0</v>
      </c>
      <c r="H309" s="1119"/>
      <c r="I309" s="1119"/>
      <c r="J309" s="1119"/>
      <c r="K309" s="1119"/>
    </row>
    <row r="310" spans="1:11" ht="14.1" customHeight="1" x14ac:dyDescent="0.25">
      <c r="A310" s="1119"/>
      <c r="B310" s="1119"/>
      <c r="C310" s="1135" t="s">
        <v>1063</v>
      </c>
      <c r="D310" s="1136">
        <v>0</v>
      </c>
      <c r="E310" s="1136">
        <v>0</v>
      </c>
      <c r="F310" s="1136">
        <v>0</v>
      </c>
      <c r="G310" s="1136">
        <v>0</v>
      </c>
      <c r="H310" s="1119"/>
      <c r="I310" s="1119"/>
      <c r="J310" s="1119"/>
      <c r="K310" s="1119"/>
    </row>
    <row r="311" spans="1:11" ht="14.1" customHeight="1" x14ac:dyDescent="0.25">
      <c r="A311" s="1119"/>
      <c r="B311" s="1119"/>
      <c r="C311" s="1135" t="s">
        <v>1064</v>
      </c>
      <c r="D311" s="1136">
        <v>0</v>
      </c>
      <c r="E311" s="1136">
        <v>0</v>
      </c>
      <c r="F311" s="1136">
        <v>0</v>
      </c>
      <c r="G311" s="1136">
        <v>0</v>
      </c>
      <c r="H311" s="1119"/>
      <c r="I311" s="1119"/>
      <c r="J311" s="1119"/>
      <c r="K311" s="1119"/>
    </row>
    <row r="312" spans="1:11" ht="14.1" customHeight="1" x14ac:dyDescent="0.25">
      <c r="A312" s="1119"/>
      <c r="B312" s="1119"/>
      <c r="C312" s="1137" t="s">
        <v>572</v>
      </c>
      <c r="D312" s="1136">
        <v>0</v>
      </c>
      <c r="E312" s="1136">
        <v>483080000</v>
      </c>
      <c r="F312" s="1136">
        <v>458737000</v>
      </c>
      <c r="G312" s="1136">
        <v>458737000</v>
      </c>
      <c r="H312" s="1119"/>
      <c r="I312" s="1119"/>
      <c r="J312" s="1119"/>
      <c r="K312" s="1119"/>
    </row>
    <row r="313" spans="1:11" ht="15" customHeight="1" x14ac:dyDescent="0.25">
      <c r="A313" s="1119"/>
      <c r="B313" s="1119"/>
      <c r="C313" s="1138" t="s">
        <v>1038</v>
      </c>
      <c r="D313" s="1139" t="s">
        <v>1038</v>
      </c>
      <c r="E313" s="1139" t="s">
        <v>1038</v>
      </c>
      <c r="F313" s="1139" t="s">
        <v>1038</v>
      </c>
      <c r="G313" s="1139" t="s">
        <v>1038</v>
      </c>
      <c r="H313" s="1119"/>
      <c r="I313" s="1119"/>
      <c r="J313" s="1119"/>
      <c r="K313" s="1119"/>
    </row>
    <row r="314" spans="1:11" ht="15" customHeight="1" x14ac:dyDescent="0.25">
      <c r="A314" s="1119"/>
      <c r="B314" s="1119"/>
      <c r="C314" s="1122" t="s">
        <v>1154</v>
      </c>
      <c r="D314" s="1140">
        <v>0</v>
      </c>
      <c r="E314" s="1140">
        <v>1022100000</v>
      </c>
      <c r="F314" s="1140">
        <v>972100000</v>
      </c>
      <c r="G314" s="1140">
        <v>963870000</v>
      </c>
      <c r="H314" s="1119"/>
      <c r="I314" s="1119"/>
      <c r="J314" s="1119"/>
      <c r="K314" s="1119"/>
    </row>
    <row r="315" spans="1:11" ht="15" customHeight="1" x14ac:dyDescent="0.25">
      <c r="A315" s="1119"/>
      <c r="B315" s="1119"/>
      <c r="C315" s="1123" t="s">
        <v>1047</v>
      </c>
      <c r="D315" s="1141">
        <v>0</v>
      </c>
      <c r="E315" s="1141">
        <v>651790000</v>
      </c>
      <c r="F315" s="1141">
        <v>651623000</v>
      </c>
      <c r="G315" s="1141">
        <v>651623000</v>
      </c>
      <c r="H315" s="1119"/>
      <c r="I315" s="1119"/>
      <c r="J315" s="1119"/>
      <c r="K315" s="1119"/>
    </row>
    <row r="316" spans="1:11" ht="15" customHeight="1" x14ac:dyDescent="0.25">
      <c r="A316" s="1119"/>
      <c r="B316" s="1119"/>
      <c r="C316" s="1123" t="s">
        <v>1048</v>
      </c>
      <c r="D316" s="1141">
        <v>0</v>
      </c>
      <c r="E316" s="1141">
        <v>634007000</v>
      </c>
      <c r="F316" s="1141">
        <v>633840000</v>
      </c>
      <c r="G316" s="1141">
        <v>633840000</v>
      </c>
      <c r="H316" s="1119"/>
      <c r="I316" s="1119"/>
      <c r="J316" s="1119"/>
      <c r="K316" s="1119"/>
    </row>
    <row r="317" spans="1:11" ht="15" customHeight="1" x14ac:dyDescent="0.25">
      <c r="A317" s="1119"/>
      <c r="B317" s="1119"/>
      <c r="C317" s="1123" t="s">
        <v>1049</v>
      </c>
      <c r="D317" s="1141">
        <v>0</v>
      </c>
      <c r="E317" s="1141">
        <v>17783000</v>
      </c>
      <c r="F317" s="1141">
        <v>17783000</v>
      </c>
      <c r="G317" s="1141">
        <v>17783000</v>
      </c>
      <c r="H317" s="1119"/>
      <c r="I317" s="1119"/>
      <c r="J317" s="1119"/>
      <c r="K317" s="1119"/>
    </row>
    <row r="318" spans="1:11" ht="15" customHeight="1" x14ac:dyDescent="0.25">
      <c r="A318" s="1119"/>
      <c r="B318" s="1119"/>
      <c r="C318" s="1123" t="s">
        <v>1050</v>
      </c>
      <c r="D318" s="1141">
        <v>0</v>
      </c>
      <c r="E318" s="1141">
        <v>112110000</v>
      </c>
      <c r="F318" s="1141">
        <v>112277000</v>
      </c>
      <c r="G318" s="1141">
        <v>112277000</v>
      </c>
      <c r="H318" s="1119"/>
      <c r="I318" s="1119"/>
      <c r="J318" s="1119"/>
      <c r="K318" s="1119"/>
    </row>
    <row r="319" spans="1:11" ht="15" customHeight="1" x14ac:dyDescent="0.25">
      <c r="A319" s="1119"/>
      <c r="B319" s="1119"/>
      <c r="C319" s="1123" t="s">
        <v>1048</v>
      </c>
      <c r="D319" s="1141">
        <v>0</v>
      </c>
      <c r="E319" s="1141">
        <v>109143000</v>
      </c>
      <c r="F319" s="1141">
        <v>109310000</v>
      </c>
      <c r="G319" s="1141">
        <v>109310000</v>
      </c>
      <c r="H319" s="1119"/>
      <c r="I319" s="1119"/>
      <c r="J319" s="1119"/>
      <c r="K319" s="1119"/>
    </row>
    <row r="320" spans="1:11" ht="15" customHeight="1" x14ac:dyDescent="0.25">
      <c r="A320" s="1119"/>
      <c r="B320" s="1119"/>
      <c r="C320" s="1123" t="s">
        <v>1049</v>
      </c>
      <c r="D320" s="1141">
        <v>0</v>
      </c>
      <c r="E320" s="1141">
        <v>2967000</v>
      </c>
      <c r="F320" s="1141">
        <v>2967000</v>
      </c>
      <c r="G320" s="1141">
        <v>2967000</v>
      </c>
      <c r="H320" s="1119"/>
      <c r="I320" s="1119"/>
      <c r="J320" s="1119"/>
      <c r="K320" s="1119"/>
    </row>
    <row r="321" spans="1:11" ht="15" customHeight="1" x14ac:dyDescent="0.25">
      <c r="A321" s="1119"/>
      <c r="B321" s="1119"/>
      <c r="C321" s="1123" t="s">
        <v>1051</v>
      </c>
      <c r="D321" s="1141">
        <v>0</v>
      </c>
      <c r="E321" s="1141">
        <v>141030000</v>
      </c>
      <c r="F321" s="1141">
        <v>91030000</v>
      </c>
      <c r="G321" s="1141">
        <v>82800000</v>
      </c>
      <c r="H321" s="1119"/>
      <c r="I321" s="1119"/>
      <c r="J321" s="1119"/>
      <c r="K321" s="1119"/>
    </row>
    <row r="322" spans="1:11" ht="15" customHeight="1" x14ac:dyDescent="0.25">
      <c r="A322" s="1119"/>
      <c r="B322" s="1119"/>
      <c r="C322" s="1123" t="s">
        <v>1048</v>
      </c>
      <c r="D322" s="1141">
        <v>0</v>
      </c>
      <c r="E322" s="1141">
        <v>116477000</v>
      </c>
      <c r="F322" s="1141">
        <v>66477000</v>
      </c>
      <c r="G322" s="1141">
        <v>58247000</v>
      </c>
      <c r="H322" s="1119"/>
      <c r="I322" s="1119"/>
      <c r="J322" s="1119"/>
      <c r="K322" s="1119"/>
    </row>
    <row r="323" spans="1:11" ht="15" customHeight="1" x14ac:dyDescent="0.25">
      <c r="A323" s="1119"/>
      <c r="B323" s="1119"/>
      <c r="C323" s="1123" t="s">
        <v>1049</v>
      </c>
      <c r="D323" s="1141">
        <v>0</v>
      </c>
      <c r="E323" s="1141">
        <v>24553000</v>
      </c>
      <c r="F323" s="1141">
        <v>24553000</v>
      </c>
      <c r="G323" s="1141">
        <v>24553000</v>
      </c>
      <c r="H323" s="1119"/>
      <c r="I323" s="1119"/>
      <c r="J323" s="1119"/>
      <c r="K323" s="1119"/>
    </row>
    <row r="324" spans="1:11" ht="15" customHeight="1" x14ac:dyDescent="0.25">
      <c r="A324" s="1119"/>
      <c r="B324" s="1119"/>
      <c r="C324" s="1123" t="s">
        <v>1052</v>
      </c>
      <c r="D324" s="1141">
        <v>0</v>
      </c>
      <c r="E324" s="1141">
        <v>0</v>
      </c>
      <c r="F324" s="1141">
        <v>0</v>
      </c>
      <c r="G324" s="1141">
        <v>0</v>
      </c>
      <c r="H324" s="1119"/>
      <c r="I324" s="1119"/>
      <c r="J324" s="1119"/>
      <c r="K324" s="1119"/>
    </row>
    <row r="325" spans="1:11" ht="15" customHeight="1" x14ac:dyDescent="0.25">
      <c r="A325" s="1119"/>
      <c r="B325" s="1119"/>
      <c r="C325" s="1123" t="s">
        <v>1048</v>
      </c>
      <c r="D325" s="1141">
        <v>0</v>
      </c>
      <c r="E325" s="1141">
        <v>0</v>
      </c>
      <c r="F325" s="1141">
        <v>0</v>
      </c>
      <c r="G325" s="1141">
        <v>0</v>
      </c>
      <c r="H325" s="1119"/>
      <c r="I325" s="1119"/>
      <c r="J325" s="1119"/>
      <c r="K325" s="1119"/>
    </row>
    <row r="326" spans="1:11" ht="15" customHeight="1" x14ac:dyDescent="0.25">
      <c r="A326" s="1119"/>
      <c r="B326" s="1119"/>
      <c r="C326" s="1123" t="s">
        <v>1049</v>
      </c>
      <c r="D326" s="1141">
        <v>0</v>
      </c>
      <c r="E326" s="1141">
        <v>0</v>
      </c>
      <c r="F326" s="1141">
        <v>0</v>
      </c>
      <c r="G326" s="1141">
        <v>0</v>
      </c>
      <c r="H326" s="1119"/>
      <c r="I326" s="1119"/>
      <c r="J326" s="1119"/>
      <c r="K326" s="1119"/>
    </row>
    <row r="327" spans="1:11" ht="20.100000000000001" customHeight="1" x14ac:dyDescent="0.25">
      <c r="A327" s="1119"/>
      <c r="B327" s="1119"/>
      <c r="C327" s="1123" t="s">
        <v>1155</v>
      </c>
      <c r="D327" s="1142">
        <v>0</v>
      </c>
      <c r="E327" s="1142">
        <v>1570000</v>
      </c>
      <c r="F327" s="1142">
        <v>1570000</v>
      </c>
      <c r="G327" s="1142">
        <v>1570000</v>
      </c>
      <c r="H327" s="1119"/>
      <c r="I327" s="1119"/>
      <c r="J327" s="1119"/>
      <c r="K327" s="1119"/>
    </row>
    <row r="328" spans="1:11" ht="15" customHeight="1" x14ac:dyDescent="0.25">
      <c r="A328" s="1119"/>
      <c r="B328" s="1119"/>
      <c r="C328" s="1123" t="s">
        <v>1048</v>
      </c>
      <c r="D328" s="1141">
        <v>0</v>
      </c>
      <c r="E328" s="1141">
        <v>1570000</v>
      </c>
      <c r="F328" s="1141">
        <v>1570000</v>
      </c>
      <c r="G328" s="1141">
        <v>1570000</v>
      </c>
      <c r="H328" s="1119"/>
      <c r="I328" s="1119"/>
      <c r="J328" s="1119"/>
      <c r="K328" s="1119"/>
    </row>
    <row r="329" spans="1:11" ht="15" customHeight="1" x14ac:dyDescent="0.25">
      <c r="A329" s="1119"/>
      <c r="B329" s="1119"/>
      <c r="C329" s="1123" t="s">
        <v>1049</v>
      </c>
      <c r="D329" s="1141">
        <v>0</v>
      </c>
      <c r="E329" s="1141">
        <v>0</v>
      </c>
      <c r="F329" s="1141">
        <v>0</v>
      </c>
      <c r="G329" s="1141">
        <v>0</v>
      </c>
      <c r="H329" s="1119"/>
      <c r="I329" s="1119"/>
      <c r="J329" s="1119"/>
      <c r="K329" s="1119"/>
    </row>
    <row r="330" spans="1:11" ht="15" customHeight="1" x14ac:dyDescent="0.25">
      <c r="A330" s="1119"/>
      <c r="B330" s="1119"/>
      <c r="C330" s="1123" t="s">
        <v>1054</v>
      </c>
      <c r="D330" s="1141">
        <v>0</v>
      </c>
      <c r="E330" s="1141">
        <v>0</v>
      </c>
      <c r="F330" s="1141">
        <v>0</v>
      </c>
      <c r="G330" s="1141">
        <v>0</v>
      </c>
      <c r="H330" s="1119"/>
      <c r="I330" s="1119"/>
      <c r="J330" s="1119"/>
      <c r="K330" s="1119"/>
    </row>
    <row r="331" spans="1:11" ht="15" customHeight="1" x14ac:dyDescent="0.25">
      <c r="A331" s="1119"/>
      <c r="B331" s="1119"/>
      <c r="C331" s="1123" t="s">
        <v>1048</v>
      </c>
      <c r="D331" s="1141">
        <v>0</v>
      </c>
      <c r="E331" s="1141">
        <v>0</v>
      </c>
      <c r="F331" s="1141">
        <v>0</v>
      </c>
      <c r="G331" s="1141">
        <v>0</v>
      </c>
      <c r="H331" s="1119"/>
      <c r="I331" s="1119"/>
      <c r="J331" s="1119"/>
      <c r="K331" s="1119"/>
    </row>
    <row r="332" spans="1:11" ht="15" customHeight="1" x14ac:dyDescent="0.25">
      <c r="A332" s="1119"/>
      <c r="B332" s="1119"/>
      <c r="C332" s="1123" t="s">
        <v>1049</v>
      </c>
      <c r="D332" s="1141">
        <v>0</v>
      </c>
      <c r="E332" s="1141">
        <v>0</v>
      </c>
      <c r="F332" s="1141">
        <v>0</v>
      </c>
      <c r="G332" s="1141">
        <v>0</v>
      </c>
      <c r="H332" s="1119"/>
      <c r="I332" s="1119"/>
      <c r="J332" s="1119"/>
      <c r="K332" s="1119"/>
    </row>
    <row r="333" spans="1:11" ht="15" customHeight="1" x14ac:dyDescent="0.25">
      <c r="A333" s="1119"/>
      <c r="B333" s="1119"/>
      <c r="C333" s="1123" t="s">
        <v>1055</v>
      </c>
      <c r="D333" s="1141">
        <v>0</v>
      </c>
      <c r="E333" s="1141">
        <v>0</v>
      </c>
      <c r="F333" s="1141">
        <v>0</v>
      </c>
      <c r="G333" s="1141">
        <v>0</v>
      </c>
      <c r="H333" s="1119"/>
      <c r="I333" s="1119"/>
      <c r="J333" s="1119"/>
      <c r="K333" s="1119"/>
    </row>
    <row r="334" spans="1:11" ht="15" customHeight="1" x14ac:dyDescent="0.25">
      <c r="A334" s="1119"/>
      <c r="B334" s="1119"/>
      <c r="C334" s="1123" t="s">
        <v>1048</v>
      </c>
      <c r="D334" s="1141">
        <v>0</v>
      </c>
      <c r="E334" s="1141">
        <v>0</v>
      </c>
      <c r="F334" s="1141">
        <v>0</v>
      </c>
      <c r="G334" s="1141">
        <v>0</v>
      </c>
      <c r="H334" s="1119"/>
      <c r="I334" s="1119"/>
      <c r="J334" s="1119"/>
      <c r="K334" s="1119"/>
    </row>
    <row r="335" spans="1:11" ht="15" customHeight="1" x14ac:dyDescent="0.25">
      <c r="A335" s="1119"/>
      <c r="B335" s="1119"/>
      <c r="C335" s="1123" t="s">
        <v>1049</v>
      </c>
      <c r="D335" s="1141">
        <v>0</v>
      </c>
      <c r="E335" s="1141">
        <v>0</v>
      </c>
      <c r="F335" s="1141">
        <v>0</v>
      </c>
      <c r="G335" s="1141">
        <v>0</v>
      </c>
      <c r="H335" s="1119"/>
      <c r="I335" s="1119"/>
      <c r="J335" s="1119"/>
      <c r="K335" s="1119"/>
    </row>
    <row r="336" spans="1:11" ht="15" customHeight="1" x14ac:dyDescent="0.25">
      <c r="A336" s="1119"/>
      <c r="B336" s="1119"/>
      <c r="C336" s="1123" t="s">
        <v>1056</v>
      </c>
      <c r="D336" s="1141">
        <v>0</v>
      </c>
      <c r="E336" s="1141">
        <v>0</v>
      </c>
      <c r="F336" s="1141">
        <v>0</v>
      </c>
      <c r="G336" s="1141">
        <v>0</v>
      </c>
      <c r="H336" s="1119"/>
      <c r="I336" s="1119"/>
      <c r="J336" s="1119"/>
      <c r="K336" s="1119"/>
    </row>
    <row r="337" spans="1:11" ht="15" customHeight="1" x14ac:dyDescent="0.25">
      <c r="A337" s="1119"/>
      <c r="B337" s="1119"/>
      <c r="C337" s="1123" t="s">
        <v>1048</v>
      </c>
      <c r="D337" s="1141">
        <v>0</v>
      </c>
      <c r="E337" s="1141">
        <v>0</v>
      </c>
      <c r="F337" s="1141">
        <v>0</v>
      </c>
      <c r="G337" s="1141">
        <v>0</v>
      </c>
      <c r="H337" s="1119"/>
      <c r="I337" s="1119"/>
      <c r="J337" s="1119"/>
      <c r="K337" s="1119"/>
    </row>
    <row r="338" spans="1:11" ht="15" customHeight="1" x14ac:dyDescent="0.25">
      <c r="A338" s="1119"/>
      <c r="B338" s="1119"/>
      <c r="C338" s="1123" t="s">
        <v>1057</v>
      </c>
      <c r="D338" s="1141">
        <v>0</v>
      </c>
      <c r="E338" s="1141">
        <v>0</v>
      </c>
      <c r="F338" s="1141">
        <v>0</v>
      </c>
      <c r="G338" s="1141">
        <v>0</v>
      </c>
      <c r="H338" s="1119"/>
      <c r="I338" s="1119"/>
      <c r="J338" s="1119"/>
      <c r="K338" s="1119"/>
    </row>
    <row r="339" spans="1:11" ht="15" customHeight="1" x14ac:dyDescent="0.25">
      <c r="A339" s="1119"/>
      <c r="B339" s="1119"/>
      <c r="C339" s="1123" t="s">
        <v>1058</v>
      </c>
      <c r="D339" s="1141">
        <v>0</v>
      </c>
      <c r="E339" s="1141">
        <v>0</v>
      </c>
      <c r="F339" s="1141">
        <v>0</v>
      </c>
      <c r="G339" s="1141">
        <v>0</v>
      </c>
      <c r="H339" s="1119"/>
      <c r="I339" s="1119"/>
      <c r="J339" s="1119"/>
      <c r="K339" s="1119"/>
    </row>
    <row r="340" spans="1:11" ht="15" customHeight="1" x14ac:dyDescent="0.25">
      <c r="A340" s="1119"/>
      <c r="B340" s="1119"/>
      <c r="C340" s="1123" t="s">
        <v>1059</v>
      </c>
      <c r="D340" s="1141">
        <v>0</v>
      </c>
      <c r="E340" s="1141">
        <v>0</v>
      </c>
      <c r="F340" s="1141">
        <v>0</v>
      </c>
      <c r="G340" s="1141">
        <v>0</v>
      </c>
      <c r="H340" s="1119"/>
      <c r="I340" s="1119"/>
      <c r="J340" s="1119"/>
      <c r="K340" s="1119"/>
    </row>
    <row r="341" spans="1:11" ht="15" customHeight="1" x14ac:dyDescent="0.25">
      <c r="A341" s="1119"/>
      <c r="B341" s="1119"/>
      <c r="C341" s="1123" t="s">
        <v>1060</v>
      </c>
      <c r="D341" s="1141">
        <v>0</v>
      </c>
      <c r="E341" s="1141">
        <v>0</v>
      </c>
      <c r="F341" s="1141">
        <v>0</v>
      </c>
      <c r="G341" s="1141">
        <v>0</v>
      </c>
      <c r="H341" s="1119"/>
      <c r="I341" s="1119"/>
      <c r="J341" s="1119"/>
      <c r="K341" s="1119"/>
    </row>
    <row r="342" spans="1:11" ht="15" customHeight="1" x14ac:dyDescent="0.25">
      <c r="A342" s="1119"/>
      <c r="B342" s="1119"/>
      <c r="C342" s="1123" t="s">
        <v>1061</v>
      </c>
      <c r="D342" s="1141">
        <v>0</v>
      </c>
      <c r="E342" s="1141">
        <v>115600000</v>
      </c>
      <c r="F342" s="1141">
        <v>115600000</v>
      </c>
      <c r="G342" s="1141">
        <v>115600000</v>
      </c>
      <c r="H342" s="1119"/>
      <c r="I342" s="1119"/>
      <c r="J342" s="1119"/>
      <c r="K342" s="1119"/>
    </row>
    <row r="343" spans="1:11" ht="15" customHeight="1" x14ac:dyDescent="0.25">
      <c r="A343" s="1119"/>
      <c r="B343" s="1119"/>
      <c r="C343" s="1123" t="s">
        <v>1048</v>
      </c>
      <c r="D343" s="1141">
        <v>0</v>
      </c>
      <c r="E343" s="1141">
        <v>15600000</v>
      </c>
      <c r="F343" s="1141">
        <v>15600000</v>
      </c>
      <c r="G343" s="1141">
        <v>15600000</v>
      </c>
      <c r="H343" s="1119"/>
      <c r="I343" s="1119"/>
      <c r="J343" s="1119"/>
      <c r="K343" s="1119"/>
    </row>
    <row r="344" spans="1:11" ht="15" customHeight="1" x14ac:dyDescent="0.25">
      <c r="A344" s="1119"/>
      <c r="B344" s="1119"/>
      <c r="C344" s="1123" t="s">
        <v>1057</v>
      </c>
      <c r="D344" s="1141">
        <v>0</v>
      </c>
      <c r="E344" s="1141">
        <v>100000000</v>
      </c>
      <c r="F344" s="1141">
        <v>100000000</v>
      </c>
      <c r="G344" s="1141">
        <v>100000000</v>
      </c>
      <c r="H344" s="1119"/>
      <c r="I344" s="1119"/>
      <c r="J344" s="1119"/>
      <c r="K344" s="1119"/>
    </row>
    <row r="345" spans="1:11" ht="15" customHeight="1" x14ac:dyDescent="0.25">
      <c r="A345" s="1119"/>
      <c r="B345" s="1119"/>
      <c r="C345" s="1123" t="s">
        <v>1058</v>
      </c>
      <c r="D345" s="1141">
        <v>0</v>
      </c>
      <c r="E345" s="1141">
        <v>0</v>
      </c>
      <c r="F345" s="1141">
        <v>0</v>
      </c>
      <c r="G345" s="1141">
        <v>0</v>
      </c>
      <c r="H345" s="1119"/>
      <c r="I345" s="1119"/>
      <c r="J345" s="1119"/>
      <c r="K345" s="1119"/>
    </row>
    <row r="346" spans="1:11" ht="15" customHeight="1" x14ac:dyDescent="0.25">
      <c r="A346" s="1119"/>
      <c r="B346" s="1119"/>
      <c r="C346" s="1123" t="s">
        <v>1059</v>
      </c>
      <c r="D346" s="1141">
        <v>0</v>
      </c>
      <c r="E346" s="1141">
        <v>0</v>
      </c>
      <c r="F346" s="1141">
        <v>0</v>
      </c>
      <c r="G346" s="1141">
        <v>0</v>
      </c>
      <c r="H346" s="1119"/>
      <c r="I346" s="1119"/>
      <c r="J346" s="1119"/>
      <c r="K346" s="1119"/>
    </row>
    <row r="347" spans="1:11" ht="15" customHeight="1" x14ac:dyDescent="0.25">
      <c r="A347" s="1119"/>
      <c r="B347" s="1119"/>
      <c r="C347" s="1123" t="s">
        <v>1060</v>
      </c>
      <c r="D347" s="1141">
        <v>0</v>
      </c>
      <c r="E347" s="1141">
        <v>0</v>
      </c>
      <c r="F347" s="1141">
        <v>0</v>
      </c>
      <c r="G347" s="1141">
        <v>0</v>
      </c>
      <c r="H347" s="1119"/>
      <c r="I347" s="1119"/>
      <c r="J347" s="1119"/>
      <c r="K347" s="1119"/>
    </row>
    <row r="348" spans="1:11" ht="15" customHeight="1" x14ac:dyDescent="0.25">
      <c r="A348" s="1119"/>
      <c r="B348" s="1119"/>
      <c r="C348" s="1123" t="s">
        <v>1062</v>
      </c>
      <c r="D348" s="1141">
        <v>0</v>
      </c>
      <c r="E348" s="1141">
        <v>0</v>
      </c>
      <c r="F348" s="1141">
        <v>0</v>
      </c>
      <c r="G348" s="1141">
        <v>0</v>
      </c>
      <c r="H348" s="1119"/>
      <c r="I348" s="1119"/>
      <c r="J348" s="1119"/>
      <c r="K348" s="1119"/>
    </row>
    <row r="349" spans="1:11" ht="15" customHeight="1" x14ac:dyDescent="0.25">
      <c r="A349" s="1119"/>
      <c r="B349" s="1119"/>
      <c r="C349" s="1123" t="s">
        <v>1048</v>
      </c>
      <c r="D349" s="1141">
        <v>0</v>
      </c>
      <c r="E349" s="1141">
        <v>0</v>
      </c>
      <c r="F349" s="1141">
        <v>0</v>
      </c>
      <c r="G349" s="1141">
        <v>0</v>
      </c>
      <c r="H349" s="1119"/>
      <c r="I349" s="1119"/>
      <c r="J349" s="1119"/>
      <c r="K349" s="1119"/>
    </row>
    <row r="350" spans="1:11" ht="15" customHeight="1" x14ac:dyDescent="0.25">
      <c r="A350" s="1119"/>
      <c r="B350" s="1119"/>
      <c r="C350" s="1123" t="s">
        <v>1057</v>
      </c>
      <c r="D350" s="1141">
        <v>0</v>
      </c>
      <c r="E350" s="1141">
        <v>0</v>
      </c>
      <c r="F350" s="1141">
        <v>0</v>
      </c>
      <c r="G350" s="1141">
        <v>0</v>
      </c>
      <c r="H350" s="1119"/>
      <c r="I350" s="1119"/>
      <c r="J350" s="1119"/>
      <c r="K350" s="1119"/>
    </row>
    <row r="351" spans="1:11" ht="15" customHeight="1" x14ac:dyDescent="0.25">
      <c r="A351" s="1119"/>
      <c r="B351" s="1119"/>
      <c r="C351" s="1123" t="s">
        <v>1058</v>
      </c>
      <c r="D351" s="1141">
        <v>0</v>
      </c>
      <c r="E351" s="1141">
        <v>0</v>
      </c>
      <c r="F351" s="1141">
        <v>0</v>
      </c>
      <c r="G351" s="1141">
        <v>0</v>
      </c>
      <c r="H351" s="1119"/>
      <c r="I351" s="1119"/>
      <c r="J351" s="1119"/>
      <c r="K351" s="1119"/>
    </row>
    <row r="352" spans="1:11" ht="15" customHeight="1" x14ac:dyDescent="0.25">
      <c r="A352" s="1119"/>
      <c r="B352" s="1119"/>
      <c r="C352" s="1123" t="s">
        <v>1059</v>
      </c>
      <c r="D352" s="1141">
        <v>0</v>
      </c>
      <c r="E352" s="1141">
        <v>0</v>
      </c>
      <c r="F352" s="1141">
        <v>0</v>
      </c>
      <c r="G352" s="1141">
        <v>0</v>
      </c>
      <c r="H352" s="1119"/>
      <c r="I352" s="1119"/>
      <c r="J352" s="1119"/>
      <c r="K352" s="1119"/>
    </row>
    <row r="353" spans="1:11" ht="15" customHeight="1" x14ac:dyDescent="0.25">
      <c r="A353" s="1119"/>
      <c r="B353" s="1119"/>
      <c r="C353" s="1123" t="s">
        <v>1060</v>
      </c>
      <c r="D353" s="1141">
        <v>0</v>
      </c>
      <c r="E353" s="1141">
        <v>0</v>
      </c>
      <c r="F353" s="1141">
        <v>0</v>
      </c>
      <c r="G353" s="1141">
        <v>0</v>
      </c>
      <c r="H353" s="1119"/>
      <c r="I353" s="1119"/>
      <c r="J353" s="1119"/>
      <c r="K353" s="1119"/>
    </row>
    <row r="354" spans="1:11" ht="15" customHeight="1" x14ac:dyDescent="0.25">
      <c r="A354" s="1119"/>
      <c r="B354" s="1119"/>
      <c r="C354" s="1123" t="s">
        <v>1063</v>
      </c>
      <c r="D354" s="1141">
        <v>0</v>
      </c>
      <c r="E354" s="1141">
        <v>0</v>
      </c>
      <c r="F354" s="1141">
        <v>0</v>
      </c>
      <c r="G354" s="1141">
        <v>0</v>
      </c>
      <c r="H354" s="1119"/>
      <c r="I354" s="1119"/>
      <c r="J354" s="1119"/>
      <c r="K354" s="1119"/>
    </row>
    <row r="355" spans="1:11" ht="15" customHeight="1" x14ac:dyDescent="0.25">
      <c r="A355" s="1119"/>
      <c r="B355" s="1119"/>
      <c r="C355" s="1123" t="s">
        <v>1064</v>
      </c>
      <c r="D355" s="1141">
        <v>0</v>
      </c>
      <c r="E355" s="1141">
        <v>0</v>
      </c>
      <c r="F355" s="1141">
        <v>0</v>
      </c>
      <c r="G355" s="1141">
        <v>0</v>
      </c>
      <c r="H355" s="1119"/>
      <c r="I355" s="1119"/>
      <c r="J355" s="1119"/>
      <c r="K355" s="1119"/>
    </row>
    <row r="356" spans="1:11" ht="20.100000000000001" customHeight="1" x14ac:dyDescent="0.25">
      <c r="A356" s="1119"/>
      <c r="B356" s="1119"/>
      <c r="C356" s="1143" t="s">
        <v>1038</v>
      </c>
      <c r="D356" s="1119"/>
      <c r="E356" s="1119"/>
      <c r="F356" s="1119"/>
      <c r="G356" s="1119"/>
      <c r="H356" s="1119"/>
      <c r="I356" s="1119"/>
      <c r="J356" s="1119"/>
      <c r="K356" s="1119"/>
    </row>
  </sheetData>
  <mergeCells count="39">
    <mergeCell ref="D6:G6"/>
    <mergeCell ref="C1:G1"/>
    <mergeCell ref="C2:G2"/>
    <mergeCell ref="D3:G3"/>
    <mergeCell ref="D4:G4"/>
    <mergeCell ref="D5:G5"/>
    <mergeCell ref="C78:G78"/>
    <mergeCell ref="D7:G7"/>
    <mergeCell ref="C8:G8"/>
    <mergeCell ref="C9:G9"/>
    <mergeCell ref="D10:G10"/>
    <mergeCell ref="D15:G15"/>
    <mergeCell ref="C20:G20"/>
    <mergeCell ref="D21:G21"/>
    <mergeCell ref="D22:G22"/>
    <mergeCell ref="D23:G23"/>
    <mergeCell ref="D24:G24"/>
    <mergeCell ref="C33:G33"/>
    <mergeCell ref="D194:G194"/>
    <mergeCell ref="D79:G79"/>
    <mergeCell ref="D80:G80"/>
    <mergeCell ref="D81:G81"/>
    <mergeCell ref="D82:G82"/>
    <mergeCell ref="C91:G91"/>
    <mergeCell ref="D136:G136"/>
    <mergeCell ref="D137:G137"/>
    <mergeCell ref="D138:G138"/>
    <mergeCell ref="C147:G147"/>
    <mergeCell ref="D192:G192"/>
    <mergeCell ref="D193:G193"/>
    <mergeCell ref="D258:G258"/>
    <mergeCell ref="D259:G259"/>
    <mergeCell ref="C268:G268"/>
    <mergeCell ref="D195:G195"/>
    <mergeCell ref="C204:G204"/>
    <mergeCell ref="D249:G249"/>
    <mergeCell ref="C255:G255"/>
    <mergeCell ref="D256:G256"/>
    <mergeCell ref="D257:G257"/>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99E2-9A17-4E80-B8F0-6C5C5C2B5D29}">
  <sheetPr>
    <outlinePr summaryBelow="0"/>
  </sheetPr>
  <dimension ref="A1:K536"/>
  <sheetViews>
    <sheetView topLeftCell="C509" workbookViewId="0">
      <selection activeCell="K529" sqref="K529"/>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2990</v>
      </c>
      <c r="E3" s="1265"/>
      <c r="F3" s="1265"/>
      <c r="G3" s="1265"/>
      <c r="H3" s="1119"/>
      <c r="I3" s="1119"/>
      <c r="J3" s="1119"/>
      <c r="K3" s="1119"/>
    </row>
    <row r="4" spans="1:11" ht="14.1" customHeight="1" x14ac:dyDescent="0.25">
      <c r="A4" s="1119"/>
      <c r="B4" s="1119"/>
      <c r="C4" s="1121" t="s">
        <v>984</v>
      </c>
      <c r="D4" s="1264" t="s">
        <v>1489</v>
      </c>
      <c r="E4" s="1265"/>
      <c r="F4" s="1265"/>
      <c r="G4" s="1265"/>
      <c r="H4" s="1119"/>
      <c r="I4" s="1119"/>
      <c r="J4" s="1119"/>
      <c r="K4" s="1119"/>
    </row>
    <row r="5" spans="1:11" ht="14.1" customHeight="1" x14ac:dyDescent="0.25">
      <c r="A5" s="1119"/>
      <c r="B5" s="1119"/>
      <c r="C5" s="1121" t="s">
        <v>2</v>
      </c>
      <c r="D5" s="1264" t="s">
        <v>2991</v>
      </c>
      <c r="E5" s="1265"/>
      <c r="F5" s="1265"/>
      <c r="G5" s="1265"/>
      <c r="H5" s="1119"/>
      <c r="I5" s="1119"/>
      <c r="J5" s="1119"/>
      <c r="K5" s="1119"/>
    </row>
    <row r="6" spans="1:11" ht="14.1" customHeight="1" x14ac:dyDescent="0.25">
      <c r="A6" s="1119"/>
      <c r="B6" s="1119"/>
      <c r="C6" s="1121" t="s">
        <v>4</v>
      </c>
      <c r="D6" s="1264" t="s">
        <v>2992</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41.1" customHeight="1" x14ac:dyDescent="0.25">
      <c r="A9" s="1119"/>
      <c r="B9" s="1119"/>
      <c r="C9" s="1270" t="s">
        <v>2993</v>
      </c>
      <c r="D9" s="1271"/>
      <c r="E9" s="1271"/>
      <c r="F9" s="1271"/>
      <c r="G9" s="1271"/>
      <c r="H9" s="1119"/>
      <c r="I9" s="1119"/>
      <c r="J9" s="1119"/>
      <c r="K9" s="1119"/>
    </row>
    <row r="10" spans="1:11" ht="68.099999999999994" customHeight="1" x14ac:dyDescent="0.25">
      <c r="A10" s="1119"/>
      <c r="B10" s="1119"/>
      <c r="C10" s="1122" t="s">
        <v>10</v>
      </c>
      <c r="D10" s="1258" t="s">
        <v>2994</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2995</v>
      </c>
      <c r="D13" s="1127" t="s">
        <v>1536</v>
      </c>
      <c r="E13" s="1127" t="s">
        <v>1536</v>
      </c>
      <c r="F13" s="1127" t="s">
        <v>1536</v>
      </c>
      <c r="G13" s="1127" t="s">
        <v>1536</v>
      </c>
      <c r="H13" s="1119"/>
      <c r="I13" s="1119"/>
      <c r="J13" s="1119"/>
      <c r="K13" s="1119"/>
    </row>
    <row r="14" spans="1:11" ht="14.1" customHeight="1" x14ac:dyDescent="0.25">
      <c r="A14" s="1119"/>
      <c r="B14" s="1119"/>
      <c r="C14" s="1123" t="s">
        <v>2996</v>
      </c>
      <c r="D14" s="1127" t="s">
        <v>1536</v>
      </c>
      <c r="E14" s="1127" t="s">
        <v>1536</v>
      </c>
      <c r="F14" s="1127" t="s">
        <v>1536</v>
      </c>
      <c r="G14" s="1127" t="s">
        <v>1536</v>
      </c>
      <c r="H14" s="1119"/>
      <c r="I14" s="1119"/>
      <c r="J14" s="1119"/>
      <c r="K14" s="1119"/>
    </row>
    <row r="15" spans="1:11" ht="86.1" customHeight="1" x14ac:dyDescent="0.25">
      <c r="A15" s="1119"/>
      <c r="B15" s="1119"/>
      <c r="C15" s="1122" t="s">
        <v>646</v>
      </c>
      <c r="D15" s="1258" t="s">
        <v>2997</v>
      </c>
      <c r="E15" s="1259"/>
      <c r="F15" s="1259"/>
      <c r="G15" s="1259"/>
      <c r="H15" s="1119"/>
      <c r="I15" s="1119"/>
      <c r="J15" s="1119"/>
      <c r="K15" s="1119"/>
    </row>
    <row r="16" spans="1:11" ht="27.95" customHeight="1" x14ac:dyDescent="0.25">
      <c r="A16" s="1119"/>
      <c r="B16" s="1119"/>
      <c r="C16" s="1123" t="s">
        <v>1005</v>
      </c>
      <c r="D16" s="1124">
        <v>2024</v>
      </c>
      <c r="E16" s="1124">
        <v>2025</v>
      </c>
      <c r="F16" s="1124">
        <v>2026</v>
      </c>
      <c r="G16" s="1124">
        <v>2027</v>
      </c>
      <c r="H16" s="1119"/>
      <c r="I16" s="1119"/>
      <c r="J16" s="1119"/>
      <c r="K16" s="1119"/>
    </row>
    <row r="17" spans="1:11" ht="14.1" customHeight="1" x14ac:dyDescent="0.25">
      <c r="A17" s="1119"/>
      <c r="B17" s="1119"/>
      <c r="C17" s="1125"/>
      <c r="D17" s="1126" t="s">
        <v>13</v>
      </c>
      <c r="E17" s="1126" t="s">
        <v>14</v>
      </c>
      <c r="F17" s="1126" t="s">
        <v>14</v>
      </c>
      <c r="G17" s="1126" t="s">
        <v>14</v>
      </c>
      <c r="H17" s="1119"/>
      <c r="I17" s="1119"/>
      <c r="J17" s="1119"/>
      <c r="K17" s="1119"/>
    </row>
    <row r="18" spans="1:11" ht="14.1" customHeight="1" x14ac:dyDescent="0.25">
      <c r="A18" s="1119"/>
      <c r="B18" s="1119"/>
      <c r="C18" s="1123" t="s">
        <v>2998</v>
      </c>
      <c r="D18" s="1127" t="s">
        <v>1536</v>
      </c>
      <c r="E18" s="1127" t="s">
        <v>1536</v>
      </c>
      <c r="F18" s="1127" t="s">
        <v>1536</v>
      </c>
      <c r="G18" s="1127" t="s">
        <v>1536</v>
      </c>
      <c r="H18" s="1119"/>
      <c r="I18" s="1119"/>
      <c r="J18" s="1119"/>
      <c r="K18" s="1119"/>
    </row>
    <row r="19" spans="1:11" ht="20.100000000000001" customHeight="1" x14ac:dyDescent="0.25">
      <c r="A19" s="1119"/>
      <c r="B19" s="1119"/>
      <c r="C19" s="1123" t="s">
        <v>2999</v>
      </c>
      <c r="D19" s="1127" t="s">
        <v>1536</v>
      </c>
      <c r="E19" s="1127" t="s">
        <v>1536</v>
      </c>
      <c r="F19" s="1127" t="s">
        <v>1536</v>
      </c>
      <c r="G19" s="1127" t="s">
        <v>1536</v>
      </c>
      <c r="H19" s="1119"/>
      <c r="I19" s="1119"/>
      <c r="J19" s="1119"/>
      <c r="K19" s="1119"/>
    </row>
    <row r="20" spans="1:11" ht="20.100000000000001" customHeight="1" x14ac:dyDescent="0.25">
      <c r="A20" s="1119"/>
      <c r="B20" s="1119"/>
      <c r="C20" s="1123" t="s">
        <v>3000</v>
      </c>
      <c r="D20" s="1127" t="s">
        <v>1257</v>
      </c>
      <c r="E20" s="1127" t="s">
        <v>1257</v>
      </c>
      <c r="F20" s="1127" t="s">
        <v>1257</v>
      </c>
      <c r="G20" s="1127" t="s">
        <v>1257</v>
      </c>
      <c r="H20" s="1119"/>
      <c r="I20" s="1119"/>
      <c r="J20" s="1119"/>
      <c r="K20" s="1119"/>
    </row>
    <row r="21" spans="1:11" ht="20.100000000000001" customHeight="1" x14ac:dyDescent="0.25">
      <c r="A21" s="1119"/>
      <c r="B21" s="1119"/>
      <c r="C21" s="1123" t="s">
        <v>3001</v>
      </c>
      <c r="D21" s="1127" t="s">
        <v>1257</v>
      </c>
      <c r="E21" s="1127" t="s">
        <v>1257</v>
      </c>
      <c r="F21" s="1127" t="s">
        <v>1257</v>
      </c>
      <c r="G21" s="1127" t="s">
        <v>1257</v>
      </c>
      <c r="H21" s="1119"/>
      <c r="I21" s="1119"/>
      <c r="J21" s="1119"/>
      <c r="K21" s="1119"/>
    </row>
    <row r="22" spans="1:11" ht="14.1" customHeight="1" x14ac:dyDescent="0.25">
      <c r="A22" s="1119"/>
      <c r="B22" s="1119"/>
      <c r="C22" s="1256" t="s">
        <v>1019</v>
      </c>
      <c r="D22" s="1257"/>
      <c r="E22" s="1257"/>
      <c r="F22" s="1257"/>
      <c r="G22" s="1257"/>
      <c r="H22" s="1119"/>
      <c r="I22" s="1119"/>
      <c r="J22" s="1119"/>
      <c r="K22" s="1119"/>
    </row>
    <row r="23" spans="1:11" ht="14.1" customHeight="1" x14ac:dyDescent="0.25">
      <c r="A23" s="1119"/>
      <c r="B23" s="1119"/>
      <c r="C23" s="1128" t="s">
        <v>3002</v>
      </c>
      <c r="D23" s="1256" t="s">
        <v>3003</v>
      </c>
      <c r="E23" s="1257"/>
      <c r="F23" s="1257"/>
      <c r="G23" s="1257"/>
      <c r="H23" s="1119"/>
      <c r="I23" s="1119"/>
      <c r="J23" s="1119"/>
      <c r="K23" s="1119"/>
    </row>
    <row r="24" spans="1:11" ht="14.1" customHeight="1" x14ac:dyDescent="0.25">
      <c r="A24" s="1119"/>
      <c r="B24" s="1119"/>
      <c r="C24" s="1129" t="s">
        <v>1022</v>
      </c>
      <c r="D24" s="1252" t="s">
        <v>3004</v>
      </c>
      <c r="E24" s="1253"/>
      <c r="F24" s="1253"/>
      <c r="G24" s="1253"/>
      <c r="H24" s="1119"/>
      <c r="I24" s="1119"/>
      <c r="J24" s="1119"/>
      <c r="K24" s="1119"/>
    </row>
    <row r="25" spans="1:11" ht="14.1" customHeight="1" x14ac:dyDescent="0.25">
      <c r="A25" s="1119"/>
      <c r="B25" s="1119"/>
      <c r="C25" s="1130" t="s">
        <v>1024</v>
      </c>
      <c r="D25" s="1254" t="s">
        <v>3005</v>
      </c>
      <c r="E25" s="1255"/>
      <c r="F25" s="1255"/>
      <c r="G25" s="1255"/>
      <c r="H25" s="1119"/>
      <c r="I25" s="1119"/>
      <c r="J25" s="1119"/>
      <c r="K25" s="1119"/>
    </row>
    <row r="26" spans="1:11" ht="14.1" customHeight="1" x14ac:dyDescent="0.25">
      <c r="A26" s="1119"/>
      <c r="B26" s="1119"/>
      <c r="C26" s="1130" t="s">
        <v>31</v>
      </c>
      <c r="D26" s="1254" t="s">
        <v>3006</v>
      </c>
      <c r="E26" s="1255"/>
      <c r="F26" s="1255"/>
      <c r="G26" s="1255"/>
      <c r="H26" s="1119"/>
      <c r="I26" s="1119"/>
      <c r="J26" s="1119"/>
      <c r="K26" s="1119"/>
    </row>
    <row r="27" spans="1:11" ht="15" customHeight="1" x14ac:dyDescent="0.25">
      <c r="A27" s="1119"/>
      <c r="B27" s="1119"/>
      <c r="C27" s="1131"/>
      <c r="D27" s="1132">
        <v>2024</v>
      </c>
      <c r="E27" s="1132">
        <v>2025</v>
      </c>
      <c r="F27" s="1132">
        <v>2026</v>
      </c>
      <c r="G27" s="1132">
        <v>2027</v>
      </c>
      <c r="H27" s="1119"/>
      <c r="I27" s="1119"/>
      <c r="J27" s="1119"/>
      <c r="K27" s="1119"/>
    </row>
    <row r="28" spans="1:11" ht="15" customHeight="1" x14ac:dyDescent="0.25">
      <c r="A28" s="1119"/>
      <c r="B28" s="1119"/>
      <c r="C28" s="1133"/>
      <c r="D28" s="1134" t="s">
        <v>13</v>
      </c>
      <c r="E28" s="1134" t="s">
        <v>14</v>
      </c>
      <c r="F28" s="1134" t="s">
        <v>14</v>
      </c>
      <c r="G28" s="1134" t="s">
        <v>14</v>
      </c>
      <c r="H28" s="1119"/>
      <c r="I28" s="1119"/>
      <c r="J28" s="1119"/>
      <c r="K28" s="1119"/>
    </row>
    <row r="29" spans="1:11" ht="14.1" customHeight="1" x14ac:dyDescent="0.25">
      <c r="A29" s="1119"/>
      <c r="B29" s="1119"/>
      <c r="C29" s="1123" t="s">
        <v>33</v>
      </c>
      <c r="D29" s="1127" t="s">
        <v>3007</v>
      </c>
      <c r="E29" s="1127" t="s">
        <v>3008</v>
      </c>
      <c r="F29" s="1127" t="s">
        <v>3007</v>
      </c>
      <c r="G29" s="1127" t="s">
        <v>3007</v>
      </c>
      <c r="H29" s="1119"/>
      <c r="I29" s="1119"/>
      <c r="J29" s="1119"/>
      <c r="K29" s="1119"/>
    </row>
    <row r="30" spans="1:11" ht="14.1" customHeight="1" x14ac:dyDescent="0.25">
      <c r="A30" s="1119"/>
      <c r="B30" s="1119"/>
      <c r="C30" s="1123" t="s">
        <v>1029</v>
      </c>
      <c r="D30" s="1127" t="s">
        <v>3009</v>
      </c>
      <c r="E30" s="1127" t="s">
        <v>3010</v>
      </c>
      <c r="F30" s="1127" t="s">
        <v>3011</v>
      </c>
      <c r="G30" s="1127" t="s">
        <v>3012</v>
      </c>
      <c r="H30" s="1119"/>
      <c r="I30" s="1119"/>
      <c r="J30" s="1119"/>
      <c r="K30" s="1119"/>
    </row>
    <row r="31" spans="1:11" ht="14.1" customHeight="1" x14ac:dyDescent="0.25">
      <c r="A31" s="1119"/>
      <c r="B31" s="1119"/>
      <c r="C31" s="1123" t="s">
        <v>1032</v>
      </c>
      <c r="D31" s="1127" t="s">
        <v>3013</v>
      </c>
      <c r="E31" s="1127" t="s">
        <v>3014</v>
      </c>
      <c r="F31" s="1127" t="s">
        <v>3015</v>
      </c>
      <c r="G31" s="1127" t="s">
        <v>3016</v>
      </c>
      <c r="H31" s="1119"/>
      <c r="I31" s="1119"/>
      <c r="J31" s="1119"/>
      <c r="K31" s="1119"/>
    </row>
    <row r="32" spans="1:11" ht="14.1" customHeight="1" x14ac:dyDescent="0.25">
      <c r="A32" s="1119"/>
      <c r="B32" s="1119"/>
      <c r="C32" s="1123" t="s">
        <v>1037</v>
      </c>
      <c r="D32" s="1127" t="s">
        <v>1038</v>
      </c>
      <c r="E32" s="1127" t="s">
        <v>3017</v>
      </c>
      <c r="F32" s="1127" t="s">
        <v>3018</v>
      </c>
      <c r="G32" s="1127" t="s">
        <v>1039</v>
      </c>
      <c r="H32" s="1119"/>
      <c r="I32" s="1119"/>
      <c r="J32" s="1119"/>
      <c r="K32" s="1119"/>
    </row>
    <row r="33" spans="1:11" ht="14.1" customHeight="1" x14ac:dyDescent="0.25">
      <c r="A33" s="1119"/>
      <c r="B33" s="1119"/>
      <c r="C33" s="1123" t="s">
        <v>1042</v>
      </c>
      <c r="D33" s="1127" t="s">
        <v>1038</v>
      </c>
      <c r="E33" s="1127" t="s">
        <v>3019</v>
      </c>
      <c r="F33" s="1127" t="s">
        <v>3020</v>
      </c>
      <c r="G33" s="1127" t="s">
        <v>3021</v>
      </c>
      <c r="H33" s="1119"/>
      <c r="I33" s="1119"/>
      <c r="J33" s="1119"/>
      <c r="K33" s="1119"/>
    </row>
    <row r="34" spans="1:11" ht="14.1" customHeight="1" x14ac:dyDescent="0.25">
      <c r="A34" s="1119"/>
      <c r="B34" s="1119"/>
      <c r="C34" s="1123" t="s">
        <v>39</v>
      </c>
      <c r="D34" s="1127" t="s">
        <v>1038</v>
      </c>
      <c r="E34" s="1127" t="s">
        <v>3022</v>
      </c>
      <c r="F34" s="1127" t="s">
        <v>3023</v>
      </c>
      <c r="G34" s="1127" t="s">
        <v>3021</v>
      </c>
      <c r="H34" s="1119"/>
      <c r="I34" s="1119"/>
      <c r="J34" s="1119"/>
      <c r="K34" s="1119"/>
    </row>
    <row r="35" spans="1:11" ht="14.1" customHeight="1" x14ac:dyDescent="0.25">
      <c r="A35" s="1119"/>
      <c r="B35" s="1119"/>
      <c r="C35" s="1250" t="s">
        <v>1046</v>
      </c>
      <c r="D35" s="1251"/>
      <c r="E35" s="1251"/>
      <c r="F35" s="1251"/>
      <c r="G35" s="1251"/>
      <c r="H35" s="1119"/>
      <c r="I35" s="1119"/>
      <c r="J35" s="1119"/>
      <c r="K35" s="1119"/>
    </row>
    <row r="36" spans="1:11" ht="14.1" customHeight="1" x14ac:dyDescent="0.25">
      <c r="A36" s="1119"/>
      <c r="B36" s="1119"/>
      <c r="C36" s="1131"/>
      <c r="D36" s="1132">
        <v>2024</v>
      </c>
      <c r="E36" s="1132">
        <v>2025</v>
      </c>
      <c r="F36" s="1132">
        <v>2026</v>
      </c>
      <c r="G36" s="1132">
        <v>2027</v>
      </c>
      <c r="H36" s="1119"/>
      <c r="I36" s="1119"/>
      <c r="J36" s="1119"/>
      <c r="K36" s="1119"/>
    </row>
    <row r="37" spans="1:11" ht="14.1" customHeight="1" x14ac:dyDescent="0.25">
      <c r="A37" s="1119"/>
      <c r="B37" s="1119"/>
      <c r="C37" s="1133"/>
      <c r="D37" s="1134" t="s">
        <v>13</v>
      </c>
      <c r="E37" s="1134" t="s">
        <v>14</v>
      </c>
      <c r="F37" s="1134" t="s">
        <v>14</v>
      </c>
      <c r="G37" s="1134" t="s">
        <v>14</v>
      </c>
      <c r="H37" s="1119"/>
      <c r="I37" s="1119"/>
      <c r="J37" s="1119"/>
      <c r="K37" s="1119"/>
    </row>
    <row r="38" spans="1:11" ht="14.1" customHeight="1" x14ac:dyDescent="0.25">
      <c r="A38" s="1119"/>
      <c r="B38" s="1119"/>
      <c r="C38" s="1135" t="s">
        <v>1047</v>
      </c>
      <c r="D38" s="1136">
        <v>0</v>
      </c>
      <c r="E38" s="1136">
        <v>91960000</v>
      </c>
      <c r="F38" s="1136">
        <v>91960000</v>
      </c>
      <c r="G38" s="1136">
        <v>91960000</v>
      </c>
      <c r="H38" s="1119"/>
      <c r="I38" s="1119"/>
      <c r="J38" s="1119"/>
      <c r="K38" s="1119"/>
    </row>
    <row r="39" spans="1:11" ht="14.1" customHeight="1" x14ac:dyDescent="0.25">
      <c r="A39" s="1119"/>
      <c r="B39" s="1119"/>
      <c r="C39" s="1135" t="s">
        <v>1048</v>
      </c>
      <c r="D39" s="1136">
        <v>0</v>
      </c>
      <c r="E39" s="1136">
        <v>91960000</v>
      </c>
      <c r="F39" s="1136">
        <v>91960000</v>
      </c>
      <c r="G39" s="1136">
        <v>91960000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1050</v>
      </c>
      <c r="D41" s="1136">
        <v>0</v>
      </c>
      <c r="E41" s="1136">
        <v>11621000</v>
      </c>
      <c r="F41" s="1136">
        <v>11621000</v>
      </c>
      <c r="G41" s="1136">
        <v>11621000</v>
      </c>
      <c r="H41" s="1119"/>
      <c r="I41" s="1119"/>
      <c r="J41" s="1119"/>
      <c r="K41" s="1119"/>
    </row>
    <row r="42" spans="1:11" ht="14.1" customHeight="1" x14ac:dyDescent="0.25">
      <c r="A42" s="1119"/>
      <c r="B42" s="1119"/>
      <c r="C42" s="1135" t="s">
        <v>1048</v>
      </c>
      <c r="D42" s="1136">
        <v>0</v>
      </c>
      <c r="E42" s="1136">
        <v>11621000</v>
      </c>
      <c r="F42" s="1136">
        <v>11621000</v>
      </c>
      <c r="G42" s="1136">
        <v>11621000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1051</v>
      </c>
      <c r="D44" s="1136">
        <v>0</v>
      </c>
      <c r="E44" s="1136">
        <v>60444000</v>
      </c>
      <c r="F44" s="1136">
        <v>36400340</v>
      </c>
      <c r="G44" s="1136">
        <v>34357000</v>
      </c>
      <c r="H44" s="1119"/>
      <c r="I44" s="1119"/>
      <c r="J44" s="1119"/>
      <c r="K44" s="1119"/>
    </row>
    <row r="45" spans="1:11" ht="14.1" customHeight="1" x14ac:dyDescent="0.25">
      <c r="A45" s="1119"/>
      <c r="B45" s="1119"/>
      <c r="C45" s="1135" t="s">
        <v>1048</v>
      </c>
      <c r="D45" s="1136">
        <v>0</v>
      </c>
      <c r="E45" s="1136">
        <v>57444000</v>
      </c>
      <c r="F45" s="1136">
        <v>33400340</v>
      </c>
      <c r="G45" s="1136">
        <v>31357000</v>
      </c>
      <c r="H45" s="1119"/>
      <c r="I45" s="1119"/>
      <c r="J45" s="1119"/>
      <c r="K45" s="1119"/>
    </row>
    <row r="46" spans="1:11" ht="14.1" customHeight="1" x14ac:dyDescent="0.25">
      <c r="A46" s="1119"/>
      <c r="B46" s="1119"/>
      <c r="C46" s="1135" t="s">
        <v>1049</v>
      </c>
      <c r="D46" s="1136">
        <v>0</v>
      </c>
      <c r="E46" s="1136">
        <v>3000000</v>
      </c>
      <c r="F46" s="1136">
        <v>3000000</v>
      </c>
      <c r="G46" s="1136">
        <v>3000000</v>
      </c>
      <c r="H46" s="1119"/>
      <c r="I46" s="1119"/>
      <c r="J46" s="1119"/>
      <c r="K46" s="1119"/>
    </row>
    <row r="47" spans="1:11" ht="14.1" customHeight="1" x14ac:dyDescent="0.25">
      <c r="A47" s="1119"/>
      <c r="B47" s="1119"/>
      <c r="C47" s="1135" t="s">
        <v>1052</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1053</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1054</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1055</v>
      </c>
      <c r="D56" s="1136">
        <v>0</v>
      </c>
      <c r="E56" s="1136">
        <v>270000000</v>
      </c>
      <c r="F56" s="1136">
        <v>295762660</v>
      </c>
      <c r="G56" s="1136">
        <v>297195000</v>
      </c>
      <c r="H56" s="1119"/>
      <c r="I56" s="1119"/>
      <c r="J56" s="1119"/>
      <c r="K56" s="1119"/>
    </row>
    <row r="57" spans="1:11" ht="14.1" customHeight="1" x14ac:dyDescent="0.25">
      <c r="A57" s="1119"/>
      <c r="B57" s="1119"/>
      <c r="C57" s="1135" t="s">
        <v>1048</v>
      </c>
      <c r="D57" s="1136">
        <v>0</v>
      </c>
      <c r="E57" s="1136">
        <v>270000000</v>
      </c>
      <c r="F57" s="1136">
        <v>295762660</v>
      </c>
      <c r="G57" s="1136">
        <v>297195000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1056</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1061</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1062</v>
      </c>
      <c r="D71" s="1136">
        <v>0</v>
      </c>
      <c r="E71" s="1136">
        <v>0</v>
      </c>
      <c r="F71" s="1136">
        <v>0</v>
      </c>
      <c r="G71" s="1136">
        <v>0</v>
      </c>
      <c r="H71" s="1119"/>
      <c r="I71" s="1119"/>
      <c r="J71" s="1119"/>
      <c r="K71" s="1119"/>
    </row>
    <row r="72" spans="1:11" ht="14.1" customHeight="1" x14ac:dyDescent="0.25">
      <c r="A72" s="1119"/>
      <c r="B72" s="1119"/>
      <c r="C72" s="1135" t="s">
        <v>1048</v>
      </c>
      <c r="D72" s="1136">
        <v>0</v>
      </c>
      <c r="E72" s="1136">
        <v>0</v>
      </c>
      <c r="F72" s="1136">
        <v>0</v>
      </c>
      <c r="G72" s="1136">
        <v>0</v>
      </c>
      <c r="H72" s="1119"/>
      <c r="I72" s="1119"/>
      <c r="J72" s="1119"/>
      <c r="K72" s="1119"/>
    </row>
    <row r="73" spans="1:11" ht="14.1" customHeight="1" x14ac:dyDescent="0.25">
      <c r="A73" s="1119"/>
      <c r="B73" s="1119"/>
      <c r="C73" s="1135" t="s">
        <v>1057</v>
      </c>
      <c r="D73" s="1136">
        <v>0</v>
      </c>
      <c r="E73" s="1136">
        <v>0</v>
      </c>
      <c r="F73" s="1136">
        <v>0</v>
      </c>
      <c r="G73" s="1136">
        <v>0</v>
      </c>
      <c r="H73" s="1119"/>
      <c r="I73" s="1119"/>
      <c r="J73" s="1119"/>
      <c r="K73" s="1119"/>
    </row>
    <row r="74" spans="1:11" ht="14.1" customHeight="1" x14ac:dyDescent="0.25">
      <c r="A74" s="1119"/>
      <c r="B74" s="1119"/>
      <c r="C74" s="1135" t="s">
        <v>1058</v>
      </c>
      <c r="D74" s="1136">
        <v>0</v>
      </c>
      <c r="E74" s="1136">
        <v>0</v>
      </c>
      <c r="F74" s="1136">
        <v>0</v>
      </c>
      <c r="G74" s="1136">
        <v>0</v>
      </c>
      <c r="H74" s="1119"/>
      <c r="I74" s="1119"/>
      <c r="J74" s="1119"/>
      <c r="K74" s="1119"/>
    </row>
    <row r="75" spans="1:11" ht="14.1" customHeight="1" x14ac:dyDescent="0.25">
      <c r="A75" s="1119"/>
      <c r="B75" s="1119"/>
      <c r="C75" s="1135" t="s">
        <v>1059</v>
      </c>
      <c r="D75" s="1136">
        <v>0</v>
      </c>
      <c r="E75" s="1136">
        <v>0</v>
      </c>
      <c r="F75" s="1136">
        <v>0</v>
      </c>
      <c r="G75" s="1136">
        <v>0</v>
      </c>
      <c r="H75" s="1119"/>
      <c r="I75" s="1119"/>
      <c r="J75" s="1119"/>
      <c r="K75" s="1119"/>
    </row>
    <row r="76" spans="1:11" ht="14.1" customHeight="1" x14ac:dyDescent="0.25">
      <c r="A76" s="1119"/>
      <c r="B76" s="1119"/>
      <c r="C76" s="1135" t="s">
        <v>1060</v>
      </c>
      <c r="D76" s="1136">
        <v>0</v>
      </c>
      <c r="E76" s="1136">
        <v>0</v>
      </c>
      <c r="F76" s="1136">
        <v>0</v>
      </c>
      <c r="G76" s="1136">
        <v>0</v>
      </c>
      <c r="H76" s="1119"/>
      <c r="I76" s="1119"/>
      <c r="J76" s="1119"/>
      <c r="K76" s="1119"/>
    </row>
    <row r="77" spans="1:11" ht="14.1" customHeight="1" x14ac:dyDescent="0.25">
      <c r="A77" s="1119"/>
      <c r="B77" s="1119"/>
      <c r="C77" s="1135" t="s">
        <v>1063</v>
      </c>
      <c r="D77" s="1136">
        <v>0</v>
      </c>
      <c r="E77" s="1136">
        <v>0</v>
      </c>
      <c r="F77" s="1136">
        <v>0</v>
      </c>
      <c r="G77" s="1136">
        <v>0</v>
      </c>
      <c r="H77" s="1119"/>
      <c r="I77" s="1119"/>
      <c r="J77" s="1119"/>
      <c r="K77" s="1119"/>
    </row>
    <row r="78" spans="1:11" ht="14.1" customHeight="1" x14ac:dyDescent="0.25">
      <c r="A78" s="1119"/>
      <c r="B78" s="1119"/>
      <c r="C78" s="1135" t="s">
        <v>1064</v>
      </c>
      <c r="D78" s="1136">
        <v>0</v>
      </c>
      <c r="E78" s="1136">
        <v>0</v>
      </c>
      <c r="F78" s="1136">
        <v>0</v>
      </c>
      <c r="G78" s="1136">
        <v>0</v>
      </c>
      <c r="H78" s="1119"/>
      <c r="I78" s="1119"/>
      <c r="J78" s="1119"/>
      <c r="K78" s="1119"/>
    </row>
    <row r="79" spans="1:11" ht="14.1" customHeight="1" x14ac:dyDescent="0.25">
      <c r="A79" s="1119"/>
      <c r="B79" s="1119"/>
      <c r="C79" s="1137" t="s">
        <v>572</v>
      </c>
      <c r="D79" s="1136">
        <v>0</v>
      </c>
      <c r="E79" s="1136">
        <v>434025000</v>
      </c>
      <c r="F79" s="1136">
        <v>435744000</v>
      </c>
      <c r="G79" s="1136">
        <v>435133000</v>
      </c>
      <c r="H79" s="1119"/>
      <c r="I79" s="1119"/>
      <c r="J79" s="1119"/>
      <c r="K79" s="1119"/>
    </row>
    <row r="80" spans="1:11" ht="14.1" customHeight="1" x14ac:dyDescent="0.25">
      <c r="A80" s="1119"/>
      <c r="B80" s="1119"/>
      <c r="C80" s="1256" t="s">
        <v>51</v>
      </c>
      <c r="D80" s="1257"/>
      <c r="E80" s="1257"/>
      <c r="F80" s="1257"/>
      <c r="G80" s="1257"/>
      <c r="H80" s="1119"/>
      <c r="I80" s="1119"/>
      <c r="J80" s="1119"/>
      <c r="K80" s="1119"/>
    </row>
    <row r="81" spans="1:11" ht="14.1" customHeight="1" x14ac:dyDescent="0.25">
      <c r="A81" s="1119"/>
      <c r="B81" s="1119"/>
      <c r="C81" s="1128" t="s">
        <v>3024</v>
      </c>
      <c r="D81" s="1256" t="s">
        <v>3025</v>
      </c>
      <c r="E81" s="1257"/>
      <c r="F81" s="1257"/>
      <c r="G81" s="1257"/>
      <c r="H81" s="1119"/>
      <c r="I81" s="1119"/>
      <c r="J81" s="1119"/>
      <c r="K81" s="1119"/>
    </row>
    <row r="82" spans="1:11" ht="14.1" customHeight="1" x14ac:dyDescent="0.25">
      <c r="A82" s="1119"/>
      <c r="B82" s="1119"/>
      <c r="C82" s="1129" t="s">
        <v>1022</v>
      </c>
      <c r="D82" s="1252" t="s">
        <v>3026</v>
      </c>
      <c r="E82" s="1253"/>
      <c r="F82" s="1253"/>
      <c r="G82" s="1253"/>
      <c r="H82" s="1119"/>
      <c r="I82" s="1119"/>
      <c r="J82" s="1119"/>
      <c r="K82" s="1119"/>
    </row>
    <row r="83" spans="1:11" ht="14.1" customHeight="1" x14ac:dyDescent="0.25">
      <c r="A83" s="1119"/>
      <c r="B83" s="1119"/>
      <c r="C83" s="1130" t="s">
        <v>1024</v>
      </c>
      <c r="D83" s="1254" t="s">
        <v>2930</v>
      </c>
      <c r="E83" s="1255"/>
      <c r="F83" s="1255"/>
      <c r="G83" s="1255"/>
      <c r="H83" s="1119"/>
      <c r="I83" s="1119"/>
      <c r="J83" s="1119"/>
      <c r="K83" s="1119"/>
    </row>
    <row r="84" spans="1:11" ht="14.1" customHeight="1" x14ac:dyDescent="0.25">
      <c r="A84" s="1119"/>
      <c r="B84" s="1119"/>
      <c r="C84" s="1130" t="s">
        <v>31</v>
      </c>
      <c r="D84" s="1254" t="s">
        <v>318</v>
      </c>
      <c r="E84" s="1255"/>
      <c r="F84" s="1255"/>
      <c r="G84" s="1255"/>
      <c r="H84" s="1119"/>
      <c r="I84" s="1119"/>
      <c r="J84" s="1119"/>
      <c r="K84" s="1119"/>
    </row>
    <row r="85" spans="1:11" ht="15" customHeight="1" x14ac:dyDescent="0.25">
      <c r="A85" s="1119"/>
      <c r="B85" s="1119"/>
      <c r="C85" s="1131"/>
      <c r="D85" s="1132">
        <v>2024</v>
      </c>
      <c r="E85" s="1132">
        <v>2025</v>
      </c>
      <c r="F85" s="1132">
        <v>2026</v>
      </c>
      <c r="G85" s="1132">
        <v>2027</v>
      </c>
      <c r="H85" s="1119"/>
      <c r="I85" s="1119"/>
      <c r="J85" s="1119"/>
      <c r="K85" s="1119"/>
    </row>
    <row r="86" spans="1:11" ht="15" customHeight="1" x14ac:dyDescent="0.25">
      <c r="A86" s="1119"/>
      <c r="B86" s="1119"/>
      <c r="C86" s="1133"/>
      <c r="D86" s="1134" t="s">
        <v>13</v>
      </c>
      <c r="E86" s="1134" t="s">
        <v>14</v>
      </c>
      <c r="F86" s="1134" t="s">
        <v>14</v>
      </c>
      <c r="G86" s="1134" t="s">
        <v>14</v>
      </c>
      <c r="H86" s="1119"/>
      <c r="I86" s="1119"/>
      <c r="J86" s="1119"/>
      <c r="K86" s="1119"/>
    </row>
    <row r="87" spans="1:11" ht="14.1" customHeight="1" x14ac:dyDescent="0.25">
      <c r="A87" s="1119"/>
      <c r="B87" s="1119"/>
      <c r="C87" s="1123" t="s">
        <v>33</v>
      </c>
      <c r="D87" s="1127" t="s">
        <v>1093</v>
      </c>
      <c r="E87" s="1127" t="s">
        <v>1089</v>
      </c>
      <c r="F87" s="1127" t="s">
        <v>1093</v>
      </c>
      <c r="G87" s="1127" t="s">
        <v>1093</v>
      </c>
      <c r="H87" s="1119"/>
      <c r="I87" s="1119"/>
      <c r="J87" s="1119"/>
      <c r="K87" s="1119"/>
    </row>
    <row r="88" spans="1:11" ht="14.1" customHeight="1" x14ac:dyDescent="0.25">
      <c r="A88" s="1119"/>
      <c r="B88" s="1119"/>
      <c r="C88" s="1123" t="s">
        <v>1029</v>
      </c>
      <c r="D88" s="1127" t="s">
        <v>3027</v>
      </c>
      <c r="E88" s="1127" t="s">
        <v>3028</v>
      </c>
      <c r="F88" s="1127" t="s">
        <v>3029</v>
      </c>
      <c r="G88" s="1127" t="s">
        <v>3029</v>
      </c>
      <c r="H88" s="1119"/>
      <c r="I88" s="1119"/>
      <c r="J88" s="1119"/>
      <c r="K88" s="1119"/>
    </row>
    <row r="89" spans="1:11" ht="14.1" customHeight="1" x14ac:dyDescent="0.25">
      <c r="A89" s="1119"/>
      <c r="B89" s="1119"/>
      <c r="C89" s="1123" t="s">
        <v>1032</v>
      </c>
      <c r="D89" s="1127" t="s">
        <v>3030</v>
      </c>
      <c r="E89" s="1127" t="s">
        <v>3031</v>
      </c>
      <c r="F89" s="1127" t="s">
        <v>3032</v>
      </c>
      <c r="G89" s="1127" t="s">
        <v>3032</v>
      </c>
      <c r="H89" s="1119"/>
      <c r="I89" s="1119"/>
      <c r="J89" s="1119"/>
      <c r="K89" s="1119"/>
    </row>
    <row r="90" spans="1:11" ht="14.1" customHeight="1" x14ac:dyDescent="0.25">
      <c r="A90" s="1119"/>
      <c r="B90" s="1119"/>
      <c r="C90" s="1123" t="s">
        <v>1037</v>
      </c>
      <c r="D90" s="1127" t="s">
        <v>1038</v>
      </c>
      <c r="E90" s="1127" t="s">
        <v>3033</v>
      </c>
      <c r="F90" s="1127" t="s">
        <v>3034</v>
      </c>
      <c r="G90" s="1127" t="s">
        <v>1039</v>
      </c>
      <c r="H90" s="1119"/>
      <c r="I90" s="1119"/>
      <c r="J90" s="1119"/>
      <c r="K90" s="1119"/>
    </row>
    <row r="91" spans="1:11" ht="14.1" customHeight="1" x14ac:dyDescent="0.25">
      <c r="A91" s="1119"/>
      <c r="B91" s="1119"/>
      <c r="C91" s="1123" t="s">
        <v>1042</v>
      </c>
      <c r="D91" s="1127" t="s">
        <v>1038</v>
      </c>
      <c r="E91" s="1127" t="s">
        <v>3035</v>
      </c>
      <c r="F91" s="1127" t="s">
        <v>3036</v>
      </c>
      <c r="G91" s="1127" t="s">
        <v>1039</v>
      </c>
      <c r="H91" s="1119"/>
      <c r="I91" s="1119"/>
      <c r="J91" s="1119"/>
      <c r="K91" s="1119"/>
    </row>
    <row r="92" spans="1:11" ht="14.1" customHeight="1" x14ac:dyDescent="0.25">
      <c r="A92" s="1119"/>
      <c r="B92" s="1119"/>
      <c r="C92" s="1123" t="s">
        <v>39</v>
      </c>
      <c r="D92" s="1127" t="s">
        <v>1038</v>
      </c>
      <c r="E92" s="1127" t="s">
        <v>3037</v>
      </c>
      <c r="F92" s="1127" t="s">
        <v>3038</v>
      </c>
      <c r="G92" s="1127" t="s">
        <v>1039</v>
      </c>
      <c r="H92" s="1119"/>
      <c r="I92" s="1119"/>
      <c r="J92" s="1119"/>
      <c r="K92" s="1119"/>
    </row>
    <row r="93" spans="1:11" ht="14.1" customHeight="1" x14ac:dyDescent="0.25">
      <c r="A93" s="1119"/>
      <c r="B93" s="1119"/>
      <c r="C93" s="1250" t="s">
        <v>1046</v>
      </c>
      <c r="D93" s="1251"/>
      <c r="E93" s="1251"/>
      <c r="F93" s="1251"/>
      <c r="G93" s="1251"/>
      <c r="H93" s="1119"/>
      <c r="I93" s="1119"/>
      <c r="J93" s="1119"/>
      <c r="K93" s="1119"/>
    </row>
    <row r="94" spans="1:11" ht="14.1" customHeight="1" x14ac:dyDescent="0.25">
      <c r="A94" s="1119"/>
      <c r="B94" s="1119"/>
      <c r="C94" s="1131"/>
      <c r="D94" s="1132">
        <v>2024</v>
      </c>
      <c r="E94" s="1132">
        <v>2025</v>
      </c>
      <c r="F94" s="1132">
        <v>2026</v>
      </c>
      <c r="G94" s="1132">
        <v>2027</v>
      </c>
      <c r="H94" s="1119"/>
      <c r="I94" s="1119"/>
      <c r="J94" s="1119"/>
      <c r="K94" s="1119"/>
    </row>
    <row r="95" spans="1:11" ht="14.1" customHeight="1" x14ac:dyDescent="0.25">
      <c r="A95" s="1119"/>
      <c r="B95" s="1119"/>
      <c r="C95" s="1133"/>
      <c r="D95" s="1134" t="s">
        <v>13</v>
      </c>
      <c r="E95" s="1134" t="s">
        <v>14</v>
      </c>
      <c r="F95" s="1134" t="s">
        <v>14</v>
      </c>
      <c r="G95" s="1134" t="s">
        <v>14</v>
      </c>
      <c r="H95" s="1119"/>
      <c r="I95" s="1119"/>
      <c r="J95" s="1119"/>
      <c r="K95" s="1119"/>
    </row>
    <row r="96" spans="1:11" ht="14.1" customHeight="1" x14ac:dyDescent="0.25">
      <c r="A96" s="1119"/>
      <c r="B96" s="1119"/>
      <c r="C96" s="1135" t="s">
        <v>1047</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1050</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1051</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1052</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1053</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1054</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1055</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1056</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1057</v>
      </c>
      <c r="D119" s="1136">
        <v>0</v>
      </c>
      <c r="E119" s="1136">
        <v>0</v>
      </c>
      <c r="F119" s="1136">
        <v>0</v>
      </c>
      <c r="G119" s="1136">
        <v>0</v>
      </c>
      <c r="H119" s="1119"/>
      <c r="I119" s="1119"/>
      <c r="J119" s="1119"/>
      <c r="K119" s="1119"/>
    </row>
    <row r="120" spans="1:11" ht="14.1" customHeight="1" x14ac:dyDescent="0.25">
      <c r="A120" s="1119"/>
      <c r="B120" s="1119"/>
      <c r="C120" s="1135" t="s">
        <v>1058</v>
      </c>
      <c r="D120" s="1136">
        <v>0</v>
      </c>
      <c r="E120" s="1136">
        <v>0</v>
      </c>
      <c r="F120" s="1136">
        <v>0</v>
      </c>
      <c r="G120" s="1136">
        <v>0</v>
      </c>
      <c r="H120" s="1119"/>
      <c r="I120" s="1119"/>
      <c r="J120" s="1119"/>
      <c r="K120" s="1119"/>
    </row>
    <row r="121" spans="1:11" ht="14.1" customHeight="1" x14ac:dyDescent="0.25">
      <c r="A121" s="1119"/>
      <c r="B121" s="1119"/>
      <c r="C121" s="1135" t="s">
        <v>1059</v>
      </c>
      <c r="D121" s="1136">
        <v>0</v>
      </c>
      <c r="E121" s="1136">
        <v>0</v>
      </c>
      <c r="F121" s="1136">
        <v>0</v>
      </c>
      <c r="G121" s="1136">
        <v>0</v>
      </c>
      <c r="H121" s="1119"/>
      <c r="I121" s="1119"/>
      <c r="J121" s="1119"/>
      <c r="K121" s="1119"/>
    </row>
    <row r="122" spans="1:11" ht="14.1" customHeight="1" x14ac:dyDescent="0.25">
      <c r="A122" s="1119"/>
      <c r="B122" s="1119"/>
      <c r="C122" s="1135" t="s">
        <v>1060</v>
      </c>
      <c r="D122" s="1136">
        <v>0</v>
      </c>
      <c r="E122" s="1136">
        <v>0</v>
      </c>
      <c r="F122" s="1136">
        <v>0</v>
      </c>
      <c r="G122" s="1136">
        <v>0</v>
      </c>
      <c r="H122" s="1119"/>
      <c r="I122" s="1119"/>
      <c r="J122" s="1119"/>
      <c r="K122" s="1119"/>
    </row>
    <row r="123" spans="1:11" ht="14.1" customHeight="1" x14ac:dyDescent="0.25">
      <c r="A123" s="1119"/>
      <c r="B123" s="1119"/>
      <c r="C123" s="1135" t="s">
        <v>1061</v>
      </c>
      <c r="D123" s="1136">
        <v>0</v>
      </c>
      <c r="E123" s="1136">
        <v>15228000</v>
      </c>
      <c r="F123" s="1136">
        <v>4900000</v>
      </c>
      <c r="G123" s="1136">
        <v>4900000</v>
      </c>
      <c r="H123" s="1119"/>
      <c r="I123" s="1119"/>
      <c r="J123" s="1119"/>
      <c r="K123" s="1119"/>
    </row>
    <row r="124" spans="1:11" ht="14.1" customHeight="1" x14ac:dyDescent="0.25">
      <c r="A124" s="1119"/>
      <c r="B124" s="1119"/>
      <c r="C124" s="1135" t="s">
        <v>1048</v>
      </c>
      <c r="D124" s="1136">
        <v>0</v>
      </c>
      <c r="E124" s="1136">
        <v>15228000</v>
      </c>
      <c r="F124" s="1136">
        <v>4900000</v>
      </c>
      <c r="G124" s="1136">
        <v>4900000</v>
      </c>
      <c r="H124" s="1119"/>
      <c r="I124" s="1119"/>
      <c r="J124" s="1119"/>
      <c r="K124" s="1119"/>
    </row>
    <row r="125" spans="1:11" ht="14.1" customHeight="1" x14ac:dyDescent="0.25">
      <c r="A125" s="1119"/>
      <c r="B125" s="1119"/>
      <c r="C125" s="1135" t="s">
        <v>1057</v>
      </c>
      <c r="D125" s="1136">
        <v>0</v>
      </c>
      <c r="E125" s="1136">
        <v>0</v>
      </c>
      <c r="F125" s="1136">
        <v>0</v>
      </c>
      <c r="G125" s="1136">
        <v>0</v>
      </c>
      <c r="H125" s="1119"/>
      <c r="I125" s="1119"/>
      <c r="J125" s="1119"/>
      <c r="K125" s="1119"/>
    </row>
    <row r="126" spans="1:11" ht="14.1" customHeight="1" x14ac:dyDescent="0.25">
      <c r="A126" s="1119"/>
      <c r="B126" s="1119"/>
      <c r="C126" s="1135" t="s">
        <v>1058</v>
      </c>
      <c r="D126" s="1136">
        <v>0</v>
      </c>
      <c r="E126" s="1136">
        <v>0</v>
      </c>
      <c r="F126" s="1136">
        <v>0</v>
      </c>
      <c r="G126" s="1136">
        <v>0</v>
      </c>
      <c r="H126" s="1119"/>
      <c r="I126" s="1119"/>
      <c r="J126" s="1119"/>
      <c r="K126" s="1119"/>
    </row>
    <row r="127" spans="1:11" ht="14.1" customHeight="1" x14ac:dyDescent="0.25">
      <c r="A127" s="1119"/>
      <c r="B127" s="1119"/>
      <c r="C127" s="1135" t="s">
        <v>1059</v>
      </c>
      <c r="D127" s="1136">
        <v>0</v>
      </c>
      <c r="E127" s="1136">
        <v>0</v>
      </c>
      <c r="F127" s="1136">
        <v>0</v>
      </c>
      <c r="G127" s="1136">
        <v>0</v>
      </c>
      <c r="H127" s="1119"/>
      <c r="I127" s="1119"/>
      <c r="J127" s="1119"/>
      <c r="K127" s="1119"/>
    </row>
    <row r="128" spans="1:11" ht="14.1" customHeight="1" x14ac:dyDescent="0.25">
      <c r="A128" s="1119"/>
      <c r="B128" s="1119"/>
      <c r="C128" s="1135" t="s">
        <v>1060</v>
      </c>
      <c r="D128" s="1136">
        <v>0</v>
      </c>
      <c r="E128" s="1136">
        <v>0</v>
      </c>
      <c r="F128" s="1136">
        <v>0</v>
      </c>
      <c r="G128" s="1136">
        <v>0</v>
      </c>
      <c r="H128" s="1119"/>
      <c r="I128" s="1119"/>
      <c r="J128" s="1119"/>
      <c r="K128" s="1119"/>
    </row>
    <row r="129" spans="1:11" ht="14.1" customHeight="1" x14ac:dyDescent="0.25">
      <c r="A129" s="1119"/>
      <c r="B129" s="1119"/>
      <c r="C129" s="1135" t="s">
        <v>1062</v>
      </c>
      <c r="D129" s="1136">
        <v>0</v>
      </c>
      <c r="E129" s="1136">
        <v>0</v>
      </c>
      <c r="F129" s="1136">
        <v>0</v>
      </c>
      <c r="G129" s="1136">
        <v>0</v>
      </c>
      <c r="H129" s="1119"/>
      <c r="I129" s="1119"/>
      <c r="J129" s="1119"/>
      <c r="K129" s="1119"/>
    </row>
    <row r="130" spans="1:11" ht="14.1" customHeight="1" x14ac:dyDescent="0.25">
      <c r="A130" s="1119"/>
      <c r="B130" s="1119"/>
      <c r="C130" s="1135" t="s">
        <v>1048</v>
      </c>
      <c r="D130" s="1136">
        <v>0</v>
      </c>
      <c r="E130" s="1136">
        <v>0</v>
      </c>
      <c r="F130" s="1136">
        <v>0</v>
      </c>
      <c r="G130" s="1136">
        <v>0</v>
      </c>
      <c r="H130" s="1119"/>
      <c r="I130" s="1119"/>
      <c r="J130" s="1119"/>
      <c r="K130" s="1119"/>
    </row>
    <row r="131" spans="1:11" ht="14.1" customHeight="1" x14ac:dyDescent="0.25">
      <c r="A131" s="1119"/>
      <c r="B131" s="1119"/>
      <c r="C131" s="1135" t="s">
        <v>1057</v>
      </c>
      <c r="D131" s="1136">
        <v>0</v>
      </c>
      <c r="E131" s="1136">
        <v>0</v>
      </c>
      <c r="F131" s="1136">
        <v>0</v>
      </c>
      <c r="G131" s="1136">
        <v>0</v>
      </c>
      <c r="H131" s="1119"/>
      <c r="I131" s="1119"/>
      <c r="J131" s="1119"/>
      <c r="K131" s="1119"/>
    </row>
    <row r="132" spans="1:11" ht="14.1" customHeight="1" x14ac:dyDescent="0.25">
      <c r="A132" s="1119"/>
      <c r="B132" s="1119"/>
      <c r="C132" s="1135" t="s">
        <v>1058</v>
      </c>
      <c r="D132" s="1136">
        <v>0</v>
      </c>
      <c r="E132" s="1136">
        <v>0</v>
      </c>
      <c r="F132" s="1136">
        <v>0</v>
      </c>
      <c r="G132" s="1136">
        <v>0</v>
      </c>
      <c r="H132" s="1119"/>
      <c r="I132" s="1119"/>
      <c r="J132" s="1119"/>
      <c r="K132" s="1119"/>
    </row>
    <row r="133" spans="1:11" ht="14.1" customHeight="1" x14ac:dyDescent="0.25">
      <c r="A133" s="1119"/>
      <c r="B133" s="1119"/>
      <c r="C133" s="1135" t="s">
        <v>1059</v>
      </c>
      <c r="D133" s="1136">
        <v>0</v>
      </c>
      <c r="E133" s="1136">
        <v>0</v>
      </c>
      <c r="F133" s="1136">
        <v>0</v>
      </c>
      <c r="G133" s="1136">
        <v>0</v>
      </c>
      <c r="H133" s="1119"/>
      <c r="I133" s="1119"/>
      <c r="J133" s="1119"/>
      <c r="K133" s="1119"/>
    </row>
    <row r="134" spans="1:11" ht="14.1" customHeight="1" x14ac:dyDescent="0.25">
      <c r="A134" s="1119"/>
      <c r="B134" s="1119"/>
      <c r="C134" s="1135" t="s">
        <v>1060</v>
      </c>
      <c r="D134" s="1136">
        <v>0</v>
      </c>
      <c r="E134" s="1136">
        <v>0</v>
      </c>
      <c r="F134" s="1136">
        <v>0</v>
      </c>
      <c r="G134" s="1136">
        <v>0</v>
      </c>
      <c r="H134" s="1119"/>
      <c r="I134" s="1119"/>
      <c r="J134" s="1119"/>
      <c r="K134" s="1119"/>
    </row>
    <row r="135" spans="1:11" ht="14.1" customHeight="1" x14ac:dyDescent="0.25">
      <c r="A135" s="1119"/>
      <c r="B135" s="1119"/>
      <c r="C135" s="1135" t="s">
        <v>1063</v>
      </c>
      <c r="D135" s="1136">
        <v>0</v>
      </c>
      <c r="E135" s="1136">
        <v>0</v>
      </c>
      <c r="F135" s="1136">
        <v>0</v>
      </c>
      <c r="G135" s="1136">
        <v>0</v>
      </c>
      <c r="H135" s="1119"/>
      <c r="I135" s="1119"/>
      <c r="J135" s="1119"/>
      <c r="K135" s="1119"/>
    </row>
    <row r="136" spans="1:11" ht="14.1" customHeight="1" x14ac:dyDescent="0.25">
      <c r="A136" s="1119"/>
      <c r="B136" s="1119"/>
      <c r="C136" s="1135" t="s">
        <v>1064</v>
      </c>
      <c r="D136" s="1136">
        <v>0</v>
      </c>
      <c r="E136" s="1136">
        <v>0</v>
      </c>
      <c r="F136" s="1136">
        <v>0</v>
      </c>
      <c r="G136" s="1136">
        <v>0</v>
      </c>
      <c r="H136" s="1119"/>
      <c r="I136" s="1119"/>
      <c r="J136" s="1119"/>
      <c r="K136" s="1119"/>
    </row>
    <row r="137" spans="1:11" ht="14.1" customHeight="1" x14ac:dyDescent="0.25">
      <c r="A137" s="1119"/>
      <c r="B137" s="1119"/>
      <c r="C137" s="1137" t="s">
        <v>572</v>
      </c>
      <c r="D137" s="1136">
        <v>0</v>
      </c>
      <c r="E137" s="1136">
        <v>15228000</v>
      </c>
      <c r="F137" s="1136">
        <v>4900000</v>
      </c>
      <c r="G137" s="1136">
        <v>4900000</v>
      </c>
      <c r="H137" s="1119"/>
      <c r="I137" s="1119"/>
      <c r="J137" s="1119"/>
      <c r="K137" s="1119"/>
    </row>
    <row r="138" spans="1:11" ht="14.1" customHeight="1" x14ac:dyDescent="0.25">
      <c r="A138" s="1119"/>
      <c r="B138" s="1119"/>
      <c r="C138" s="1129" t="s">
        <v>1022</v>
      </c>
      <c r="D138" s="1252" t="s">
        <v>3039</v>
      </c>
      <c r="E138" s="1253"/>
      <c r="F138" s="1253"/>
      <c r="G138" s="1253"/>
      <c r="H138" s="1119"/>
      <c r="I138" s="1119"/>
      <c r="J138" s="1119"/>
      <c r="K138" s="1119"/>
    </row>
    <row r="139" spans="1:11" ht="14.1" customHeight="1" x14ac:dyDescent="0.25">
      <c r="A139" s="1119"/>
      <c r="B139" s="1119"/>
      <c r="C139" s="1130" t="s">
        <v>1024</v>
      </c>
      <c r="D139" s="1254" t="s">
        <v>3040</v>
      </c>
      <c r="E139" s="1255"/>
      <c r="F139" s="1255"/>
      <c r="G139" s="1255"/>
      <c r="H139" s="1119"/>
      <c r="I139" s="1119"/>
      <c r="J139" s="1119"/>
      <c r="K139" s="1119"/>
    </row>
    <row r="140" spans="1:11" ht="14.1" customHeight="1" x14ac:dyDescent="0.25">
      <c r="A140" s="1119"/>
      <c r="B140" s="1119"/>
      <c r="C140" s="1130" t="s">
        <v>31</v>
      </c>
      <c r="D140" s="1254" t="s">
        <v>318</v>
      </c>
      <c r="E140" s="1255"/>
      <c r="F140" s="1255"/>
      <c r="G140" s="1255"/>
      <c r="H140" s="1119"/>
      <c r="I140" s="1119"/>
      <c r="J140" s="1119"/>
      <c r="K140" s="1119"/>
    </row>
    <row r="141" spans="1:11" ht="15" customHeight="1" x14ac:dyDescent="0.25">
      <c r="A141" s="1119"/>
      <c r="B141" s="1119"/>
      <c r="C141" s="1131"/>
      <c r="D141" s="1132">
        <v>2024</v>
      </c>
      <c r="E141" s="1132">
        <v>2025</v>
      </c>
      <c r="F141" s="1132">
        <v>2026</v>
      </c>
      <c r="G141" s="1132">
        <v>2027</v>
      </c>
      <c r="H141" s="1119"/>
      <c r="I141" s="1119"/>
      <c r="J141" s="1119"/>
      <c r="K141" s="1119"/>
    </row>
    <row r="142" spans="1:11" ht="15" customHeight="1" x14ac:dyDescent="0.25">
      <c r="A142" s="1119"/>
      <c r="B142" s="1119"/>
      <c r="C142" s="1133"/>
      <c r="D142" s="1134" t="s">
        <v>13</v>
      </c>
      <c r="E142" s="1134" t="s">
        <v>14</v>
      </c>
      <c r="F142" s="1134" t="s">
        <v>14</v>
      </c>
      <c r="G142" s="1134" t="s">
        <v>14</v>
      </c>
      <c r="H142" s="1119"/>
      <c r="I142" s="1119"/>
      <c r="J142" s="1119"/>
      <c r="K142" s="1119"/>
    </row>
    <row r="143" spans="1:11" ht="14.1" customHeight="1" x14ac:dyDescent="0.25">
      <c r="A143" s="1119"/>
      <c r="B143" s="1119"/>
      <c r="C143" s="1123" t="s">
        <v>33</v>
      </c>
      <c r="D143" s="1127" t="s">
        <v>2627</v>
      </c>
      <c r="E143" s="1127" t="s">
        <v>3041</v>
      </c>
      <c r="F143" s="1127" t="s">
        <v>1039</v>
      </c>
      <c r="G143" s="1127" t="s">
        <v>1039</v>
      </c>
      <c r="H143" s="1119"/>
      <c r="I143" s="1119"/>
      <c r="J143" s="1119"/>
      <c r="K143" s="1119"/>
    </row>
    <row r="144" spans="1:11" ht="14.1" customHeight="1" x14ac:dyDescent="0.25">
      <c r="A144" s="1119"/>
      <c r="B144" s="1119"/>
      <c r="C144" s="1123" t="s">
        <v>1029</v>
      </c>
      <c r="D144" s="1127" t="s">
        <v>1620</v>
      </c>
      <c r="E144" s="1127" t="s">
        <v>3042</v>
      </c>
      <c r="F144" s="1127" t="s">
        <v>1039</v>
      </c>
      <c r="G144" s="1127" t="s">
        <v>1039</v>
      </c>
      <c r="H144" s="1119"/>
      <c r="I144" s="1119"/>
      <c r="J144" s="1119"/>
      <c r="K144" s="1119"/>
    </row>
    <row r="145" spans="1:11" ht="14.1" customHeight="1" x14ac:dyDescent="0.25">
      <c r="A145" s="1119"/>
      <c r="B145" s="1119"/>
      <c r="C145" s="1123" t="s">
        <v>1032</v>
      </c>
      <c r="D145" s="1127" t="s">
        <v>3043</v>
      </c>
      <c r="E145" s="1127" t="s">
        <v>3044</v>
      </c>
      <c r="F145" s="1127" t="s">
        <v>1039</v>
      </c>
      <c r="G145" s="1127" t="s">
        <v>1039</v>
      </c>
      <c r="H145" s="1119"/>
      <c r="I145" s="1119"/>
      <c r="J145" s="1119"/>
      <c r="K145" s="1119"/>
    </row>
    <row r="146" spans="1:11" ht="14.1" customHeight="1" x14ac:dyDescent="0.25">
      <c r="A146" s="1119"/>
      <c r="B146" s="1119"/>
      <c r="C146" s="1123" t="s">
        <v>1037</v>
      </c>
      <c r="D146" s="1127" t="s">
        <v>1038</v>
      </c>
      <c r="E146" s="1127" t="s">
        <v>3045</v>
      </c>
      <c r="F146" s="1127" t="s">
        <v>1083</v>
      </c>
      <c r="G146" s="1127" t="s">
        <v>1038</v>
      </c>
      <c r="H146" s="1119"/>
      <c r="I146" s="1119"/>
      <c r="J146" s="1119"/>
      <c r="K146" s="1119"/>
    </row>
    <row r="147" spans="1:11" ht="14.1" customHeight="1" x14ac:dyDescent="0.25">
      <c r="A147" s="1119"/>
      <c r="B147" s="1119"/>
      <c r="C147" s="1123" t="s">
        <v>1042</v>
      </c>
      <c r="D147" s="1127" t="s">
        <v>1038</v>
      </c>
      <c r="E147" s="1127" t="s">
        <v>3046</v>
      </c>
      <c r="F147" s="1127" t="s">
        <v>1083</v>
      </c>
      <c r="G147" s="1127" t="s">
        <v>1038</v>
      </c>
      <c r="H147" s="1119"/>
      <c r="I147" s="1119"/>
      <c r="J147" s="1119"/>
      <c r="K147" s="1119"/>
    </row>
    <row r="148" spans="1:11" ht="14.1" customHeight="1" x14ac:dyDescent="0.25">
      <c r="A148" s="1119"/>
      <c r="B148" s="1119"/>
      <c r="C148" s="1123" t="s">
        <v>39</v>
      </c>
      <c r="D148" s="1127" t="s">
        <v>1038</v>
      </c>
      <c r="E148" s="1127" t="s">
        <v>3047</v>
      </c>
      <c r="F148" s="1127" t="s">
        <v>1083</v>
      </c>
      <c r="G148" s="1127" t="s">
        <v>1038</v>
      </c>
      <c r="H148" s="1119"/>
      <c r="I148" s="1119"/>
      <c r="J148" s="1119"/>
      <c r="K148" s="1119"/>
    </row>
    <row r="149" spans="1:11" ht="14.1" customHeight="1" x14ac:dyDescent="0.25">
      <c r="A149" s="1119"/>
      <c r="B149" s="1119"/>
      <c r="C149" s="1250" t="s">
        <v>1046</v>
      </c>
      <c r="D149" s="1251"/>
      <c r="E149" s="1251"/>
      <c r="F149" s="1251"/>
      <c r="G149" s="1251"/>
      <c r="H149" s="1119"/>
      <c r="I149" s="1119"/>
      <c r="J149" s="1119"/>
      <c r="K149" s="1119"/>
    </row>
    <row r="150" spans="1:11" ht="14.1" customHeight="1" x14ac:dyDescent="0.25">
      <c r="A150" s="1119"/>
      <c r="B150" s="1119"/>
      <c r="C150" s="1131"/>
      <c r="D150" s="1132">
        <v>2024</v>
      </c>
      <c r="E150" s="1132">
        <v>2025</v>
      </c>
      <c r="F150" s="1132">
        <v>2026</v>
      </c>
      <c r="G150" s="1132">
        <v>2027</v>
      </c>
      <c r="H150" s="1119"/>
      <c r="I150" s="1119"/>
      <c r="J150" s="1119"/>
      <c r="K150" s="1119"/>
    </row>
    <row r="151" spans="1:11" ht="14.1" customHeight="1" x14ac:dyDescent="0.25">
      <c r="A151" s="1119"/>
      <c r="B151" s="1119"/>
      <c r="C151" s="1133"/>
      <c r="D151" s="1134" t="s">
        <v>13</v>
      </c>
      <c r="E151" s="1134" t="s">
        <v>14</v>
      </c>
      <c r="F151" s="1134" t="s">
        <v>14</v>
      </c>
      <c r="G151" s="1134" t="s">
        <v>14</v>
      </c>
      <c r="H151" s="1119"/>
      <c r="I151" s="1119"/>
      <c r="J151" s="1119"/>
      <c r="K151" s="1119"/>
    </row>
    <row r="152" spans="1:11" ht="14.1" customHeight="1" x14ac:dyDescent="0.25">
      <c r="A152" s="1119"/>
      <c r="B152" s="1119"/>
      <c r="C152" s="1135" t="s">
        <v>1047</v>
      </c>
      <c r="D152" s="1136">
        <v>0</v>
      </c>
      <c r="E152" s="1136">
        <v>0</v>
      </c>
      <c r="F152" s="1136">
        <v>0</v>
      </c>
      <c r="G152" s="1136">
        <v>0</v>
      </c>
      <c r="H152" s="1119"/>
      <c r="I152" s="1119"/>
      <c r="J152" s="1119"/>
      <c r="K152" s="1119"/>
    </row>
    <row r="153" spans="1:11" ht="14.1" customHeight="1" x14ac:dyDescent="0.25">
      <c r="A153" s="1119"/>
      <c r="B153" s="1119"/>
      <c r="C153" s="1135" t="s">
        <v>1048</v>
      </c>
      <c r="D153" s="1136">
        <v>0</v>
      </c>
      <c r="E153" s="1136">
        <v>0</v>
      </c>
      <c r="F153" s="1136">
        <v>0</v>
      </c>
      <c r="G153" s="1136">
        <v>0</v>
      </c>
      <c r="H153" s="1119"/>
      <c r="I153" s="1119"/>
      <c r="J153" s="1119"/>
      <c r="K153" s="1119"/>
    </row>
    <row r="154" spans="1:11" ht="14.1" customHeight="1" x14ac:dyDescent="0.25">
      <c r="A154" s="1119"/>
      <c r="B154" s="1119"/>
      <c r="C154" s="1135" t="s">
        <v>1049</v>
      </c>
      <c r="D154" s="1136">
        <v>0</v>
      </c>
      <c r="E154" s="1136">
        <v>0</v>
      </c>
      <c r="F154" s="1136">
        <v>0</v>
      </c>
      <c r="G154" s="1136">
        <v>0</v>
      </c>
      <c r="H154" s="1119"/>
      <c r="I154" s="1119"/>
      <c r="J154" s="1119"/>
      <c r="K154" s="1119"/>
    </row>
    <row r="155" spans="1:11" ht="14.1" customHeight="1" x14ac:dyDescent="0.25">
      <c r="A155" s="1119"/>
      <c r="B155" s="1119"/>
      <c r="C155" s="1135" t="s">
        <v>1050</v>
      </c>
      <c r="D155" s="1136">
        <v>0</v>
      </c>
      <c r="E155" s="1136">
        <v>0</v>
      </c>
      <c r="F155" s="1136">
        <v>0</v>
      </c>
      <c r="G155" s="1136">
        <v>0</v>
      </c>
      <c r="H155" s="1119"/>
      <c r="I155" s="1119"/>
      <c r="J155" s="1119"/>
      <c r="K155" s="1119"/>
    </row>
    <row r="156" spans="1:11" ht="14.1" customHeight="1" x14ac:dyDescent="0.25">
      <c r="A156" s="1119"/>
      <c r="B156" s="1119"/>
      <c r="C156" s="1135" t="s">
        <v>1048</v>
      </c>
      <c r="D156" s="1136">
        <v>0</v>
      </c>
      <c r="E156" s="1136">
        <v>0</v>
      </c>
      <c r="F156" s="1136">
        <v>0</v>
      </c>
      <c r="G156" s="1136">
        <v>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1051</v>
      </c>
      <c r="D158" s="1136">
        <v>0</v>
      </c>
      <c r="E158" s="1136">
        <v>0</v>
      </c>
      <c r="F158" s="1136">
        <v>0</v>
      </c>
      <c r="G158" s="1136">
        <v>0</v>
      </c>
      <c r="H158" s="1119"/>
      <c r="I158" s="1119"/>
      <c r="J158" s="1119"/>
      <c r="K158" s="1119"/>
    </row>
    <row r="159" spans="1:11" ht="14.1" customHeight="1" x14ac:dyDescent="0.25">
      <c r="A159" s="1119"/>
      <c r="B159" s="1119"/>
      <c r="C159" s="1135" t="s">
        <v>1048</v>
      </c>
      <c r="D159" s="1136">
        <v>0</v>
      </c>
      <c r="E159" s="1136">
        <v>0</v>
      </c>
      <c r="F159" s="1136">
        <v>0</v>
      </c>
      <c r="G159" s="1136">
        <v>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1052</v>
      </c>
      <c r="D161" s="1136">
        <v>0</v>
      </c>
      <c r="E161" s="1136">
        <v>0</v>
      </c>
      <c r="F161" s="1136">
        <v>0</v>
      </c>
      <c r="G161" s="1136">
        <v>0</v>
      </c>
      <c r="H161" s="1119"/>
      <c r="I161" s="1119"/>
      <c r="J161" s="1119"/>
      <c r="K161" s="1119"/>
    </row>
    <row r="162" spans="1:11" ht="14.1" customHeight="1" x14ac:dyDescent="0.25">
      <c r="A162" s="1119"/>
      <c r="B162" s="1119"/>
      <c r="C162" s="1135" t="s">
        <v>1048</v>
      </c>
      <c r="D162" s="1136">
        <v>0</v>
      </c>
      <c r="E162" s="1136">
        <v>0</v>
      </c>
      <c r="F162" s="1136">
        <v>0</v>
      </c>
      <c r="G162" s="1136">
        <v>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1053</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1054</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1055</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1049</v>
      </c>
      <c r="D172" s="1136">
        <v>0</v>
      </c>
      <c r="E172" s="1136">
        <v>0</v>
      </c>
      <c r="F172" s="1136">
        <v>0</v>
      </c>
      <c r="G172" s="1136">
        <v>0</v>
      </c>
      <c r="H172" s="1119"/>
      <c r="I172" s="1119"/>
      <c r="J172" s="1119"/>
      <c r="K172" s="1119"/>
    </row>
    <row r="173" spans="1:11" ht="14.1" customHeight="1" x14ac:dyDescent="0.25">
      <c r="A173" s="1119"/>
      <c r="B173" s="1119"/>
      <c r="C173" s="1135" t="s">
        <v>1056</v>
      </c>
      <c r="D173" s="1136">
        <v>0</v>
      </c>
      <c r="E173" s="1136">
        <v>0</v>
      </c>
      <c r="F173" s="1136">
        <v>0</v>
      </c>
      <c r="G173" s="1136">
        <v>0</v>
      </c>
      <c r="H173" s="1119"/>
      <c r="I173" s="1119"/>
      <c r="J173" s="1119"/>
      <c r="K173" s="1119"/>
    </row>
    <row r="174" spans="1:11" ht="14.1" customHeight="1" x14ac:dyDescent="0.25">
      <c r="A174" s="1119"/>
      <c r="B174" s="1119"/>
      <c r="C174" s="1135" t="s">
        <v>1048</v>
      </c>
      <c r="D174" s="1136">
        <v>0</v>
      </c>
      <c r="E174" s="1136">
        <v>0</v>
      </c>
      <c r="F174" s="1136">
        <v>0</v>
      </c>
      <c r="G174" s="1136">
        <v>0</v>
      </c>
      <c r="H174" s="1119"/>
      <c r="I174" s="1119"/>
      <c r="J174" s="1119"/>
      <c r="K174" s="1119"/>
    </row>
    <row r="175" spans="1:11" ht="14.1" customHeight="1" x14ac:dyDescent="0.25">
      <c r="A175" s="1119"/>
      <c r="B175" s="1119"/>
      <c r="C175" s="1135" t="s">
        <v>1057</v>
      </c>
      <c r="D175" s="1136">
        <v>0</v>
      </c>
      <c r="E175" s="1136">
        <v>0</v>
      </c>
      <c r="F175" s="1136">
        <v>0</v>
      </c>
      <c r="G175" s="1136">
        <v>0</v>
      </c>
      <c r="H175" s="1119"/>
      <c r="I175" s="1119"/>
      <c r="J175" s="1119"/>
      <c r="K175" s="1119"/>
    </row>
    <row r="176" spans="1:11" ht="14.1" customHeight="1" x14ac:dyDescent="0.25">
      <c r="A176" s="1119"/>
      <c r="B176" s="1119"/>
      <c r="C176" s="1135" t="s">
        <v>1058</v>
      </c>
      <c r="D176" s="1136">
        <v>0</v>
      </c>
      <c r="E176" s="1136">
        <v>0</v>
      </c>
      <c r="F176" s="1136">
        <v>0</v>
      </c>
      <c r="G176" s="1136">
        <v>0</v>
      </c>
      <c r="H176" s="1119"/>
      <c r="I176" s="1119"/>
      <c r="J176" s="1119"/>
      <c r="K176" s="1119"/>
    </row>
    <row r="177" spans="1:11" ht="14.1" customHeight="1" x14ac:dyDescent="0.25">
      <c r="A177" s="1119"/>
      <c r="B177" s="1119"/>
      <c r="C177" s="1135" t="s">
        <v>1059</v>
      </c>
      <c r="D177" s="1136">
        <v>0</v>
      </c>
      <c r="E177" s="1136">
        <v>0</v>
      </c>
      <c r="F177" s="1136">
        <v>0</v>
      </c>
      <c r="G177" s="1136">
        <v>0</v>
      </c>
      <c r="H177" s="1119"/>
      <c r="I177" s="1119"/>
      <c r="J177" s="1119"/>
      <c r="K177" s="1119"/>
    </row>
    <row r="178" spans="1:11" ht="14.1" customHeight="1" x14ac:dyDescent="0.25">
      <c r="A178" s="1119"/>
      <c r="B178" s="1119"/>
      <c r="C178" s="1135" t="s">
        <v>1060</v>
      </c>
      <c r="D178" s="1136">
        <v>0</v>
      </c>
      <c r="E178" s="1136">
        <v>0</v>
      </c>
      <c r="F178" s="1136">
        <v>0</v>
      </c>
      <c r="G178" s="1136">
        <v>0</v>
      </c>
      <c r="H178" s="1119"/>
      <c r="I178" s="1119"/>
      <c r="J178" s="1119"/>
      <c r="K178" s="1119"/>
    </row>
    <row r="179" spans="1:11" ht="14.1" customHeight="1" x14ac:dyDescent="0.25">
      <c r="A179" s="1119"/>
      <c r="B179" s="1119"/>
      <c r="C179" s="1135" t="s">
        <v>1061</v>
      </c>
      <c r="D179" s="1136">
        <v>0</v>
      </c>
      <c r="E179" s="1136">
        <v>2172000</v>
      </c>
      <c r="F179" s="1136">
        <v>0</v>
      </c>
      <c r="G179" s="1136">
        <v>0</v>
      </c>
      <c r="H179" s="1119"/>
      <c r="I179" s="1119"/>
      <c r="J179" s="1119"/>
      <c r="K179" s="1119"/>
    </row>
    <row r="180" spans="1:11" ht="14.1" customHeight="1" x14ac:dyDescent="0.25">
      <c r="A180" s="1119"/>
      <c r="B180" s="1119"/>
      <c r="C180" s="1135" t="s">
        <v>1048</v>
      </c>
      <c r="D180" s="1136">
        <v>0</v>
      </c>
      <c r="E180" s="1136">
        <v>2172000</v>
      </c>
      <c r="F180" s="1136">
        <v>0</v>
      </c>
      <c r="G180" s="1136">
        <v>0</v>
      </c>
      <c r="H180" s="1119"/>
      <c r="I180" s="1119"/>
      <c r="J180" s="1119"/>
      <c r="K180" s="1119"/>
    </row>
    <row r="181" spans="1:11" ht="14.1" customHeight="1" x14ac:dyDescent="0.25">
      <c r="A181" s="1119"/>
      <c r="B181" s="1119"/>
      <c r="C181" s="1135" t="s">
        <v>1057</v>
      </c>
      <c r="D181" s="1136">
        <v>0</v>
      </c>
      <c r="E181" s="1136">
        <v>0</v>
      </c>
      <c r="F181" s="1136">
        <v>0</v>
      </c>
      <c r="G181" s="1136">
        <v>0</v>
      </c>
      <c r="H181" s="1119"/>
      <c r="I181" s="1119"/>
      <c r="J181" s="1119"/>
      <c r="K181" s="1119"/>
    </row>
    <row r="182" spans="1:11" ht="14.1" customHeight="1" x14ac:dyDescent="0.25">
      <c r="A182" s="1119"/>
      <c r="B182" s="1119"/>
      <c r="C182" s="1135" t="s">
        <v>1058</v>
      </c>
      <c r="D182" s="1136">
        <v>0</v>
      </c>
      <c r="E182" s="1136">
        <v>0</v>
      </c>
      <c r="F182" s="1136">
        <v>0</v>
      </c>
      <c r="G182" s="1136">
        <v>0</v>
      </c>
      <c r="H182" s="1119"/>
      <c r="I182" s="1119"/>
      <c r="J182" s="1119"/>
      <c r="K182" s="1119"/>
    </row>
    <row r="183" spans="1:11" ht="14.1" customHeight="1" x14ac:dyDescent="0.25">
      <c r="A183" s="1119"/>
      <c r="B183" s="1119"/>
      <c r="C183" s="1135" t="s">
        <v>1059</v>
      </c>
      <c r="D183" s="1136">
        <v>0</v>
      </c>
      <c r="E183" s="1136">
        <v>0</v>
      </c>
      <c r="F183" s="1136">
        <v>0</v>
      </c>
      <c r="G183" s="1136">
        <v>0</v>
      </c>
      <c r="H183" s="1119"/>
      <c r="I183" s="1119"/>
      <c r="J183" s="1119"/>
      <c r="K183" s="1119"/>
    </row>
    <row r="184" spans="1:11" ht="14.1" customHeight="1" x14ac:dyDescent="0.25">
      <c r="A184" s="1119"/>
      <c r="B184" s="1119"/>
      <c r="C184" s="1135" t="s">
        <v>1060</v>
      </c>
      <c r="D184" s="1136">
        <v>0</v>
      </c>
      <c r="E184" s="1136">
        <v>0</v>
      </c>
      <c r="F184" s="1136">
        <v>0</v>
      </c>
      <c r="G184" s="1136">
        <v>0</v>
      </c>
      <c r="H184" s="1119"/>
      <c r="I184" s="1119"/>
      <c r="J184" s="1119"/>
      <c r="K184" s="1119"/>
    </row>
    <row r="185" spans="1:11" ht="14.1" customHeight="1" x14ac:dyDescent="0.25">
      <c r="A185" s="1119"/>
      <c r="B185" s="1119"/>
      <c r="C185" s="1135" t="s">
        <v>1062</v>
      </c>
      <c r="D185" s="1136">
        <v>0</v>
      </c>
      <c r="E185" s="1136">
        <v>0</v>
      </c>
      <c r="F185" s="1136">
        <v>0</v>
      </c>
      <c r="G185" s="1136">
        <v>0</v>
      </c>
      <c r="H185" s="1119"/>
      <c r="I185" s="1119"/>
      <c r="J185" s="1119"/>
      <c r="K185" s="1119"/>
    </row>
    <row r="186" spans="1:11" ht="14.1" customHeight="1" x14ac:dyDescent="0.25">
      <c r="A186" s="1119"/>
      <c r="B186" s="1119"/>
      <c r="C186" s="1135" t="s">
        <v>1048</v>
      </c>
      <c r="D186" s="1136">
        <v>0</v>
      </c>
      <c r="E186" s="1136">
        <v>0</v>
      </c>
      <c r="F186" s="1136">
        <v>0</v>
      </c>
      <c r="G186" s="1136">
        <v>0</v>
      </c>
      <c r="H186" s="1119"/>
      <c r="I186" s="1119"/>
      <c r="J186" s="1119"/>
      <c r="K186" s="1119"/>
    </row>
    <row r="187" spans="1:11" ht="14.1" customHeight="1" x14ac:dyDescent="0.25">
      <c r="A187" s="1119"/>
      <c r="B187" s="1119"/>
      <c r="C187" s="1135" t="s">
        <v>1057</v>
      </c>
      <c r="D187" s="1136">
        <v>0</v>
      </c>
      <c r="E187" s="1136">
        <v>0</v>
      </c>
      <c r="F187" s="1136">
        <v>0</v>
      </c>
      <c r="G187" s="1136">
        <v>0</v>
      </c>
      <c r="H187" s="1119"/>
      <c r="I187" s="1119"/>
      <c r="J187" s="1119"/>
      <c r="K187" s="1119"/>
    </row>
    <row r="188" spans="1:11" ht="14.1" customHeight="1" x14ac:dyDescent="0.25">
      <c r="A188" s="1119"/>
      <c r="B188" s="1119"/>
      <c r="C188" s="1135" t="s">
        <v>1058</v>
      </c>
      <c r="D188" s="1136">
        <v>0</v>
      </c>
      <c r="E188" s="1136">
        <v>0</v>
      </c>
      <c r="F188" s="1136">
        <v>0</v>
      </c>
      <c r="G188" s="1136">
        <v>0</v>
      </c>
      <c r="H188" s="1119"/>
      <c r="I188" s="1119"/>
      <c r="J188" s="1119"/>
      <c r="K188" s="1119"/>
    </row>
    <row r="189" spans="1:11" ht="14.1" customHeight="1" x14ac:dyDescent="0.25">
      <c r="A189" s="1119"/>
      <c r="B189" s="1119"/>
      <c r="C189" s="1135" t="s">
        <v>1059</v>
      </c>
      <c r="D189" s="1136">
        <v>0</v>
      </c>
      <c r="E189" s="1136">
        <v>0</v>
      </c>
      <c r="F189" s="1136">
        <v>0</v>
      </c>
      <c r="G189" s="1136">
        <v>0</v>
      </c>
      <c r="H189" s="1119"/>
      <c r="I189" s="1119"/>
      <c r="J189" s="1119"/>
      <c r="K189" s="1119"/>
    </row>
    <row r="190" spans="1:11" ht="14.1" customHeight="1" x14ac:dyDescent="0.25">
      <c r="A190" s="1119"/>
      <c r="B190" s="1119"/>
      <c r="C190" s="1135" t="s">
        <v>1060</v>
      </c>
      <c r="D190" s="1136">
        <v>0</v>
      </c>
      <c r="E190" s="1136">
        <v>0</v>
      </c>
      <c r="F190" s="1136">
        <v>0</v>
      </c>
      <c r="G190" s="1136">
        <v>0</v>
      </c>
      <c r="H190" s="1119"/>
      <c r="I190" s="1119"/>
      <c r="J190" s="1119"/>
      <c r="K190" s="1119"/>
    </row>
    <row r="191" spans="1:11" ht="14.1" customHeight="1" x14ac:dyDescent="0.25">
      <c r="A191" s="1119"/>
      <c r="B191" s="1119"/>
      <c r="C191" s="1135" t="s">
        <v>1063</v>
      </c>
      <c r="D191" s="1136">
        <v>0</v>
      </c>
      <c r="E191" s="1136">
        <v>0</v>
      </c>
      <c r="F191" s="1136">
        <v>0</v>
      </c>
      <c r="G191" s="1136">
        <v>0</v>
      </c>
      <c r="H191" s="1119"/>
      <c r="I191" s="1119"/>
      <c r="J191" s="1119"/>
      <c r="K191" s="1119"/>
    </row>
    <row r="192" spans="1:11" ht="14.1" customHeight="1" x14ac:dyDescent="0.25">
      <c r="A192" s="1119"/>
      <c r="B192" s="1119"/>
      <c r="C192" s="1135" t="s">
        <v>1064</v>
      </c>
      <c r="D192" s="1136">
        <v>0</v>
      </c>
      <c r="E192" s="1136">
        <v>0</v>
      </c>
      <c r="F192" s="1136">
        <v>0</v>
      </c>
      <c r="G192" s="1136">
        <v>0</v>
      </c>
      <c r="H192" s="1119"/>
      <c r="I192" s="1119"/>
      <c r="J192" s="1119"/>
      <c r="K192" s="1119"/>
    </row>
    <row r="193" spans="1:11" ht="14.1" customHeight="1" x14ac:dyDescent="0.25">
      <c r="A193" s="1119"/>
      <c r="B193" s="1119"/>
      <c r="C193" s="1137" t="s">
        <v>572</v>
      </c>
      <c r="D193" s="1136">
        <v>0</v>
      </c>
      <c r="E193" s="1136">
        <v>2172000</v>
      </c>
      <c r="F193" s="1136">
        <v>0</v>
      </c>
      <c r="G193" s="1136">
        <v>0</v>
      </c>
      <c r="H193" s="1119"/>
      <c r="I193" s="1119"/>
      <c r="J193" s="1119"/>
      <c r="K193" s="1119"/>
    </row>
    <row r="194" spans="1:11" ht="14.1" customHeight="1" x14ac:dyDescent="0.25">
      <c r="A194" s="1119"/>
      <c r="B194" s="1119"/>
      <c r="C194" s="1129" t="s">
        <v>1022</v>
      </c>
      <c r="D194" s="1252" t="s">
        <v>3048</v>
      </c>
      <c r="E194" s="1253"/>
      <c r="F194" s="1253"/>
      <c r="G194" s="1253"/>
      <c r="H194" s="1119"/>
      <c r="I194" s="1119"/>
      <c r="J194" s="1119"/>
      <c r="K194" s="1119"/>
    </row>
    <row r="195" spans="1:11" ht="14.1" customHeight="1" x14ac:dyDescent="0.25">
      <c r="A195" s="1119"/>
      <c r="B195" s="1119"/>
      <c r="C195" s="1130" t="s">
        <v>1024</v>
      </c>
      <c r="D195" s="1254" t="s">
        <v>3049</v>
      </c>
      <c r="E195" s="1255"/>
      <c r="F195" s="1255"/>
      <c r="G195" s="1255"/>
      <c r="H195" s="1119"/>
      <c r="I195" s="1119"/>
      <c r="J195" s="1119"/>
      <c r="K195" s="1119"/>
    </row>
    <row r="196" spans="1:11" ht="14.1" customHeight="1" x14ac:dyDescent="0.25">
      <c r="A196" s="1119"/>
      <c r="B196" s="1119"/>
      <c r="C196" s="1130" t="s">
        <v>31</v>
      </c>
      <c r="D196" s="1254" t="s">
        <v>318</v>
      </c>
      <c r="E196" s="1255"/>
      <c r="F196" s="1255"/>
      <c r="G196" s="1255"/>
      <c r="H196" s="1119"/>
      <c r="I196" s="1119"/>
      <c r="J196" s="1119"/>
      <c r="K196" s="1119"/>
    </row>
    <row r="197" spans="1:11" ht="15" customHeight="1" x14ac:dyDescent="0.25">
      <c r="A197" s="1119"/>
      <c r="B197" s="1119"/>
      <c r="C197" s="1131"/>
      <c r="D197" s="1132">
        <v>2024</v>
      </c>
      <c r="E197" s="1132">
        <v>2025</v>
      </c>
      <c r="F197" s="1132">
        <v>2026</v>
      </c>
      <c r="G197" s="1132">
        <v>2027</v>
      </c>
      <c r="H197" s="1119"/>
      <c r="I197" s="1119"/>
      <c r="J197" s="1119"/>
      <c r="K197" s="1119"/>
    </row>
    <row r="198" spans="1:11" ht="15" customHeight="1" x14ac:dyDescent="0.25">
      <c r="A198" s="1119"/>
      <c r="B198" s="1119"/>
      <c r="C198" s="1133"/>
      <c r="D198" s="1134" t="s">
        <v>13</v>
      </c>
      <c r="E198" s="1134" t="s">
        <v>14</v>
      </c>
      <c r="F198" s="1134" t="s">
        <v>14</v>
      </c>
      <c r="G198" s="1134" t="s">
        <v>14</v>
      </c>
      <c r="H198" s="1119"/>
      <c r="I198" s="1119"/>
      <c r="J198" s="1119"/>
      <c r="K198" s="1119"/>
    </row>
    <row r="199" spans="1:11" ht="14.1" customHeight="1" x14ac:dyDescent="0.25">
      <c r="A199" s="1119"/>
      <c r="B199" s="1119"/>
      <c r="C199" s="1123" t="s">
        <v>33</v>
      </c>
      <c r="D199" s="1127" t="s">
        <v>1092</v>
      </c>
      <c r="E199" s="1127" t="s">
        <v>1092</v>
      </c>
      <c r="F199" s="1127" t="s">
        <v>1092</v>
      </c>
      <c r="G199" s="1127" t="s">
        <v>1092</v>
      </c>
      <c r="H199" s="1119"/>
      <c r="I199" s="1119"/>
      <c r="J199" s="1119"/>
      <c r="K199" s="1119"/>
    </row>
    <row r="200" spans="1:11" ht="14.1" customHeight="1" x14ac:dyDescent="0.25">
      <c r="A200" s="1119"/>
      <c r="B200" s="1119"/>
      <c r="C200" s="1123" t="s">
        <v>1029</v>
      </c>
      <c r="D200" s="1127" t="s">
        <v>1665</v>
      </c>
      <c r="E200" s="1127" t="s">
        <v>3050</v>
      </c>
      <c r="F200" s="1127" t="s">
        <v>3051</v>
      </c>
      <c r="G200" s="1127" t="s">
        <v>3051</v>
      </c>
      <c r="H200" s="1119"/>
      <c r="I200" s="1119"/>
      <c r="J200" s="1119"/>
      <c r="K200" s="1119"/>
    </row>
    <row r="201" spans="1:11" ht="14.1" customHeight="1" x14ac:dyDescent="0.25">
      <c r="A201" s="1119"/>
      <c r="B201" s="1119"/>
      <c r="C201" s="1123" t="s">
        <v>1032</v>
      </c>
      <c r="D201" s="1127" t="s">
        <v>1665</v>
      </c>
      <c r="E201" s="1127" t="s">
        <v>3050</v>
      </c>
      <c r="F201" s="1127" t="s">
        <v>3051</v>
      </c>
      <c r="G201" s="1127" t="s">
        <v>3051</v>
      </c>
      <c r="H201" s="1119"/>
      <c r="I201" s="1119"/>
      <c r="J201" s="1119"/>
      <c r="K201" s="1119"/>
    </row>
    <row r="202" spans="1:11" ht="14.1" customHeight="1" x14ac:dyDescent="0.25">
      <c r="A202" s="1119"/>
      <c r="B202" s="1119"/>
      <c r="C202" s="1123" t="s">
        <v>1037</v>
      </c>
      <c r="D202" s="1127" t="s">
        <v>1038</v>
      </c>
      <c r="E202" s="1127" t="s">
        <v>1039</v>
      </c>
      <c r="F202" s="1127" t="s">
        <v>1039</v>
      </c>
      <c r="G202" s="1127" t="s">
        <v>1039</v>
      </c>
      <c r="H202" s="1119"/>
      <c r="I202" s="1119"/>
      <c r="J202" s="1119"/>
      <c r="K202" s="1119"/>
    </row>
    <row r="203" spans="1:11" ht="14.1" customHeight="1" x14ac:dyDescent="0.25">
      <c r="A203" s="1119"/>
      <c r="B203" s="1119"/>
      <c r="C203" s="1123" t="s">
        <v>1042</v>
      </c>
      <c r="D203" s="1127" t="s">
        <v>1038</v>
      </c>
      <c r="E203" s="1127" t="s">
        <v>3052</v>
      </c>
      <c r="F203" s="1127" t="s">
        <v>3053</v>
      </c>
      <c r="G203" s="1127" t="s">
        <v>1039</v>
      </c>
      <c r="H203" s="1119"/>
      <c r="I203" s="1119"/>
      <c r="J203" s="1119"/>
      <c r="K203" s="1119"/>
    </row>
    <row r="204" spans="1:11" ht="14.1" customHeight="1" x14ac:dyDescent="0.25">
      <c r="A204" s="1119"/>
      <c r="B204" s="1119"/>
      <c r="C204" s="1123" t="s">
        <v>39</v>
      </c>
      <c r="D204" s="1127" t="s">
        <v>1038</v>
      </c>
      <c r="E204" s="1127" t="s">
        <v>3052</v>
      </c>
      <c r="F204" s="1127" t="s">
        <v>3053</v>
      </c>
      <c r="G204" s="1127" t="s">
        <v>1039</v>
      </c>
      <c r="H204" s="1119"/>
      <c r="I204" s="1119"/>
      <c r="J204" s="1119"/>
      <c r="K204" s="1119"/>
    </row>
    <row r="205" spans="1:11" ht="14.1" customHeight="1" x14ac:dyDescent="0.25">
      <c r="A205" s="1119"/>
      <c r="B205" s="1119"/>
      <c r="C205" s="1250" t="s">
        <v>1046</v>
      </c>
      <c r="D205" s="1251"/>
      <c r="E205" s="1251"/>
      <c r="F205" s="1251"/>
      <c r="G205" s="1251"/>
      <c r="H205" s="1119"/>
      <c r="I205" s="1119"/>
      <c r="J205" s="1119"/>
      <c r="K205" s="1119"/>
    </row>
    <row r="206" spans="1:11" ht="14.1" customHeight="1" x14ac:dyDescent="0.25">
      <c r="A206" s="1119"/>
      <c r="B206" s="1119"/>
      <c r="C206" s="1131"/>
      <c r="D206" s="1132">
        <v>2024</v>
      </c>
      <c r="E206" s="1132">
        <v>2025</v>
      </c>
      <c r="F206" s="1132">
        <v>2026</v>
      </c>
      <c r="G206" s="1132">
        <v>2027</v>
      </c>
      <c r="H206" s="1119"/>
      <c r="I206" s="1119"/>
      <c r="J206" s="1119"/>
      <c r="K206" s="1119"/>
    </row>
    <row r="207" spans="1:11" ht="14.1" customHeight="1" x14ac:dyDescent="0.25">
      <c r="A207" s="1119"/>
      <c r="B207" s="1119"/>
      <c r="C207" s="1133"/>
      <c r="D207" s="1134" t="s">
        <v>13</v>
      </c>
      <c r="E207" s="1134" t="s">
        <v>14</v>
      </c>
      <c r="F207" s="1134" t="s">
        <v>14</v>
      </c>
      <c r="G207" s="1134" t="s">
        <v>14</v>
      </c>
      <c r="H207" s="1119"/>
      <c r="I207" s="1119"/>
      <c r="J207" s="1119"/>
      <c r="K207" s="1119"/>
    </row>
    <row r="208" spans="1:11" ht="14.1" customHeight="1" x14ac:dyDescent="0.25">
      <c r="A208" s="1119"/>
      <c r="B208" s="1119"/>
      <c r="C208" s="1135" t="s">
        <v>1047</v>
      </c>
      <c r="D208" s="1136">
        <v>0</v>
      </c>
      <c r="E208" s="1136">
        <v>0</v>
      </c>
      <c r="F208" s="1136">
        <v>0</v>
      </c>
      <c r="G208" s="1136">
        <v>0</v>
      </c>
      <c r="H208" s="1119"/>
      <c r="I208" s="1119"/>
      <c r="J208" s="1119"/>
      <c r="K208" s="1119"/>
    </row>
    <row r="209" spans="1:11" ht="14.1" customHeight="1" x14ac:dyDescent="0.25">
      <c r="A209" s="1119"/>
      <c r="B209" s="1119"/>
      <c r="C209" s="1135" t="s">
        <v>1048</v>
      </c>
      <c r="D209" s="1136">
        <v>0</v>
      </c>
      <c r="E209" s="1136">
        <v>0</v>
      </c>
      <c r="F209" s="1136">
        <v>0</v>
      </c>
      <c r="G209" s="1136">
        <v>0</v>
      </c>
      <c r="H209" s="1119"/>
      <c r="I209" s="1119"/>
      <c r="J209" s="1119"/>
      <c r="K209" s="1119"/>
    </row>
    <row r="210" spans="1:11" ht="14.1" customHeight="1" x14ac:dyDescent="0.25">
      <c r="A210" s="1119"/>
      <c r="B210" s="1119"/>
      <c r="C210" s="1135" t="s">
        <v>1049</v>
      </c>
      <c r="D210" s="1136">
        <v>0</v>
      </c>
      <c r="E210" s="1136">
        <v>0</v>
      </c>
      <c r="F210" s="1136">
        <v>0</v>
      </c>
      <c r="G210" s="1136">
        <v>0</v>
      </c>
      <c r="H210" s="1119"/>
      <c r="I210" s="1119"/>
      <c r="J210" s="1119"/>
      <c r="K210" s="1119"/>
    </row>
    <row r="211" spans="1:11" ht="14.1" customHeight="1" x14ac:dyDescent="0.25">
      <c r="A211" s="1119"/>
      <c r="B211" s="1119"/>
      <c r="C211" s="1135" t="s">
        <v>1050</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1051</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1052</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1053</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1054</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1049</v>
      </c>
      <c r="D225" s="1136">
        <v>0</v>
      </c>
      <c r="E225" s="1136">
        <v>0</v>
      </c>
      <c r="F225" s="1136">
        <v>0</v>
      </c>
      <c r="G225" s="1136">
        <v>0</v>
      </c>
      <c r="H225" s="1119"/>
      <c r="I225" s="1119"/>
      <c r="J225" s="1119"/>
      <c r="K225" s="1119"/>
    </row>
    <row r="226" spans="1:11" ht="14.1" customHeight="1" x14ac:dyDescent="0.25">
      <c r="A226" s="1119"/>
      <c r="B226" s="1119"/>
      <c r="C226" s="1135" t="s">
        <v>1055</v>
      </c>
      <c r="D226" s="1136">
        <v>0</v>
      </c>
      <c r="E226" s="1136">
        <v>0</v>
      </c>
      <c r="F226" s="1136">
        <v>0</v>
      </c>
      <c r="G226" s="1136">
        <v>0</v>
      </c>
      <c r="H226" s="1119"/>
      <c r="I226" s="1119"/>
      <c r="J226" s="1119"/>
      <c r="K226" s="1119"/>
    </row>
    <row r="227" spans="1:11" ht="14.1" customHeight="1" x14ac:dyDescent="0.25">
      <c r="A227" s="1119"/>
      <c r="B227" s="1119"/>
      <c r="C227" s="1135" t="s">
        <v>1048</v>
      </c>
      <c r="D227" s="1136">
        <v>0</v>
      </c>
      <c r="E227" s="1136">
        <v>0</v>
      </c>
      <c r="F227" s="1136">
        <v>0</v>
      </c>
      <c r="G227" s="1136">
        <v>0</v>
      </c>
      <c r="H227" s="1119"/>
      <c r="I227" s="1119"/>
      <c r="J227" s="1119"/>
      <c r="K227" s="1119"/>
    </row>
    <row r="228" spans="1:11" ht="14.1" customHeight="1" x14ac:dyDescent="0.25">
      <c r="A228" s="1119"/>
      <c r="B228" s="1119"/>
      <c r="C228" s="1135" t="s">
        <v>1049</v>
      </c>
      <c r="D228" s="1136">
        <v>0</v>
      </c>
      <c r="E228" s="1136">
        <v>0</v>
      </c>
      <c r="F228" s="1136">
        <v>0</v>
      </c>
      <c r="G228" s="1136">
        <v>0</v>
      </c>
      <c r="H228" s="1119"/>
      <c r="I228" s="1119"/>
      <c r="J228" s="1119"/>
      <c r="K228" s="1119"/>
    </row>
    <row r="229" spans="1:11" ht="14.1" customHeight="1" x14ac:dyDescent="0.25">
      <c r="A229" s="1119"/>
      <c r="B229" s="1119"/>
      <c r="C229" s="1135" t="s">
        <v>1056</v>
      </c>
      <c r="D229" s="1136">
        <v>0</v>
      </c>
      <c r="E229" s="1136">
        <v>0</v>
      </c>
      <c r="F229" s="1136">
        <v>0</v>
      </c>
      <c r="G229" s="1136">
        <v>0</v>
      </c>
      <c r="H229" s="1119"/>
      <c r="I229" s="1119"/>
      <c r="J229" s="1119"/>
      <c r="K229" s="1119"/>
    </row>
    <row r="230" spans="1:11" ht="14.1" customHeight="1" x14ac:dyDescent="0.25">
      <c r="A230" s="1119"/>
      <c r="B230" s="1119"/>
      <c r="C230" s="1135" t="s">
        <v>1048</v>
      </c>
      <c r="D230" s="1136">
        <v>0</v>
      </c>
      <c r="E230" s="1136">
        <v>0</v>
      </c>
      <c r="F230" s="1136">
        <v>0</v>
      </c>
      <c r="G230" s="1136">
        <v>0</v>
      </c>
      <c r="H230" s="1119"/>
      <c r="I230" s="1119"/>
      <c r="J230" s="1119"/>
      <c r="K230" s="1119"/>
    </row>
    <row r="231" spans="1:11" ht="14.1" customHeight="1" x14ac:dyDescent="0.25">
      <c r="A231" s="1119"/>
      <c r="B231" s="1119"/>
      <c r="C231" s="1135" t="s">
        <v>1057</v>
      </c>
      <c r="D231" s="1136">
        <v>0</v>
      </c>
      <c r="E231" s="1136">
        <v>0</v>
      </c>
      <c r="F231" s="1136">
        <v>0</v>
      </c>
      <c r="G231" s="1136">
        <v>0</v>
      </c>
      <c r="H231" s="1119"/>
      <c r="I231" s="1119"/>
      <c r="J231" s="1119"/>
      <c r="K231" s="1119"/>
    </row>
    <row r="232" spans="1:11" ht="14.1" customHeight="1" x14ac:dyDescent="0.25">
      <c r="A232" s="1119"/>
      <c r="B232" s="1119"/>
      <c r="C232" s="1135" t="s">
        <v>1058</v>
      </c>
      <c r="D232" s="1136">
        <v>0</v>
      </c>
      <c r="E232" s="1136">
        <v>0</v>
      </c>
      <c r="F232" s="1136">
        <v>0</v>
      </c>
      <c r="G232" s="1136">
        <v>0</v>
      </c>
      <c r="H232" s="1119"/>
      <c r="I232" s="1119"/>
      <c r="J232" s="1119"/>
      <c r="K232" s="1119"/>
    </row>
    <row r="233" spans="1:11" ht="14.1" customHeight="1" x14ac:dyDescent="0.25">
      <c r="A233" s="1119"/>
      <c r="B233" s="1119"/>
      <c r="C233" s="1135" t="s">
        <v>1059</v>
      </c>
      <c r="D233" s="1136">
        <v>0</v>
      </c>
      <c r="E233" s="1136">
        <v>0</v>
      </c>
      <c r="F233" s="1136">
        <v>0</v>
      </c>
      <c r="G233" s="1136">
        <v>0</v>
      </c>
      <c r="H233" s="1119"/>
      <c r="I233" s="1119"/>
      <c r="J233" s="1119"/>
      <c r="K233" s="1119"/>
    </row>
    <row r="234" spans="1:11" ht="14.1" customHeight="1" x14ac:dyDescent="0.25">
      <c r="A234" s="1119"/>
      <c r="B234" s="1119"/>
      <c r="C234" s="1135" t="s">
        <v>1060</v>
      </c>
      <c r="D234" s="1136">
        <v>0</v>
      </c>
      <c r="E234" s="1136">
        <v>0</v>
      </c>
      <c r="F234" s="1136">
        <v>0</v>
      </c>
      <c r="G234" s="1136">
        <v>0</v>
      </c>
      <c r="H234" s="1119"/>
      <c r="I234" s="1119"/>
      <c r="J234" s="1119"/>
      <c r="K234" s="1119"/>
    </row>
    <row r="235" spans="1:11" ht="14.1" customHeight="1" x14ac:dyDescent="0.25">
      <c r="A235" s="1119"/>
      <c r="B235" s="1119"/>
      <c r="C235" s="1135" t="s">
        <v>1061</v>
      </c>
      <c r="D235" s="1136">
        <v>0</v>
      </c>
      <c r="E235" s="1136">
        <v>8730000</v>
      </c>
      <c r="F235" s="1136">
        <v>8840000</v>
      </c>
      <c r="G235" s="1136">
        <v>8840000</v>
      </c>
      <c r="H235" s="1119"/>
      <c r="I235" s="1119"/>
      <c r="J235" s="1119"/>
      <c r="K235" s="1119"/>
    </row>
    <row r="236" spans="1:11" ht="14.1" customHeight="1" x14ac:dyDescent="0.25">
      <c r="A236" s="1119"/>
      <c r="B236" s="1119"/>
      <c r="C236" s="1135" t="s">
        <v>1048</v>
      </c>
      <c r="D236" s="1136">
        <v>0</v>
      </c>
      <c r="E236" s="1136">
        <v>8730000</v>
      </c>
      <c r="F236" s="1136">
        <v>8840000</v>
      </c>
      <c r="G236" s="1136">
        <v>8840000</v>
      </c>
      <c r="H236" s="1119"/>
      <c r="I236" s="1119"/>
      <c r="J236" s="1119"/>
      <c r="K236" s="1119"/>
    </row>
    <row r="237" spans="1:11" ht="14.1" customHeight="1" x14ac:dyDescent="0.25">
      <c r="A237" s="1119"/>
      <c r="B237" s="1119"/>
      <c r="C237" s="1135" t="s">
        <v>1057</v>
      </c>
      <c r="D237" s="1136">
        <v>0</v>
      </c>
      <c r="E237" s="1136">
        <v>0</v>
      </c>
      <c r="F237" s="1136">
        <v>0</v>
      </c>
      <c r="G237" s="1136">
        <v>0</v>
      </c>
      <c r="H237" s="1119"/>
      <c r="I237" s="1119"/>
      <c r="J237" s="1119"/>
      <c r="K237" s="1119"/>
    </row>
    <row r="238" spans="1:11" ht="14.1" customHeight="1" x14ac:dyDescent="0.25">
      <c r="A238" s="1119"/>
      <c r="B238" s="1119"/>
      <c r="C238" s="1135" t="s">
        <v>1058</v>
      </c>
      <c r="D238" s="1136">
        <v>0</v>
      </c>
      <c r="E238" s="1136">
        <v>0</v>
      </c>
      <c r="F238" s="1136">
        <v>0</v>
      </c>
      <c r="G238" s="1136">
        <v>0</v>
      </c>
      <c r="H238" s="1119"/>
      <c r="I238" s="1119"/>
      <c r="J238" s="1119"/>
      <c r="K238" s="1119"/>
    </row>
    <row r="239" spans="1:11" ht="14.1" customHeight="1" x14ac:dyDescent="0.25">
      <c r="A239" s="1119"/>
      <c r="B239" s="1119"/>
      <c r="C239" s="1135" t="s">
        <v>1059</v>
      </c>
      <c r="D239" s="1136">
        <v>0</v>
      </c>
      <c r="E239" s="1136">
        <v>0</v>
      </c>
      <c r="F239" s="1136">
        <v>0</v>
      </c>
      <c r="G239" s="1136">
        <v>0</v>
      </c>
      <c r="H239" s="1119"/>
      <c r="I239" s="1119"/>
      <c r="J239" s="1119"/>
      <c r="K239" s="1119"/>
    </row>
    <row r="240" spans="1:11" ht="14.1" customHeight="1" x14ac:dyDescent="0.25">
      <c r="A240" s="1119"/>
      <c r="B240" s="1119"/>
      <c r="C240" s="1135" t="s">
        <v>1060</v>
      </c>
      <c r="D240" s="1136">
        <v>0</v>
      </c>
      <c r="E240" s="1136">
        <v>0</v>
      </c>
      <c r="F240" s="1136">
        <v>0</v>
      </c>
      <c r="G240" s="1136">
        <v>0</v>
      </c>
      <c r="H240" s="1119"/>
      <c r="I240" s="1119"/>
      <c r="J240" s="1119"/>
      <c r="K240" s="1119"/>
    </row>
    <row r="241" spans="1:11" ht="14.1" customHeight="1" x14ac:dyDescent="0.25">
      <c r="A241" s="1119"/>
      <c r="B241" s="1119"/>
      <c r="C241" s="1135" t="s">
        <v>1062</v>
      </c>
      <c r="D241" s="1136">
        <v>0</v>
      </c>
      <c r="E241" s="1136">
        <v>0</v>
      </c>
      <c r="F241" s="1136">
        <v>0</v>
      </c>
      <c r="G241" s="1136">
        <v>0</v>
      </c>
      <c r="H241" s="1119"/>
      <c r="I241" s="1119"/>
      <c r="J241" s="1119"/>
      <c r="K241" s="1119"/>
    </row>
    <row r="242" spans="1:11" ht="14.1" customHeight="1" x14ac:dyDescent="0.25">
      <c r="A242" s="1119"/>
      <c r="B242" s="1119"/>
      <c r="C242" s="1135" t="s">
        <v>1048</v>
      </c>
      <c r="D242" s="1136">
        <v>0</v>
      </c>
      <c r="E242" s="1136">
        <v>0</v>
      </c>
      <c r="F242" s="1136">
        <v>0</v>
      </c>
      <c r="G242" s="1136">
        <v>0</v>
      </c>
      <c r="H242" s="1119"/>
      <c r="I242" s="1119"/>
      <c r="J242" s="1119"/>
      <c r="K242" s="1119"/>
    </row>
    <row r="243" spans="1:11" ht="14.1" customHeight="1" x14ac:dyDescent="0.25">
      <c r="A243" s="1119"/>
      <c r="B243" s="1119"/>
      <c r="C243" s="1135" t="s">
        <v>1057</v>
      </c>
      <c r="D243" s="1136">
        <v>0</v>
      </c>
      <c r="E243" s="1136">
        <v>0</v>
      </c>
      <c r="F243" s="1136">
        <v>0</v>
      </c>
      <c r="G243" s="1136">
        <v>0</v>
      </c>
      <c r="H243" s="1119"/>
      <c r="I243" s="1119"/>
      <c r="J243" s="1119"/>
      <c r="K243" s="1119"/>
    </row>
    <row r="244" spans="1:11" ht="14.1" customHeight="1" x14ac:dyDescent="0.25">
      <c r="A244" s="1119"/>
      <c r="B244" s="1119"/>
      <c r="C244" s="1135" t="s">
        <v>1058</v>
      </c>
      <c r="D244" s="1136">
        <v>0</v>
      </c>
      <c r="E244" s="1136">
        <v>0</v>
      </c>
      <c r="F244" s="1136">
        <v>0</v>
      </c>
      <c r="G244" s="1136">
        <v>0</v>
      </c>
      <c r="H244" s="1119"/>
      <c r="I244" s="1119"/>
      <c r="J244" s="1119"/>
      <c r="K244" s="1119"/>
    </row>
    <row r="245" spans="1:11" ht="14.1" customHeight="1" x14ac:dyDescent="0.25">
      <c r="A245" s="1119"/>
      <c r="B245" s="1119"/>
      <c r="C245" s="1135" t="s">
        <v>1059</v>
      </c>
      <c r="D245" s="1136">
        <v>0</v>
      </c>
      <c r="E245" s="1136">
        <v>0</v>
      </c>
      <c r="F245" s="1136">
        <v>0</v>
      </c>
      <c r="G245" s="1136">
        <v>0</v>
      </c>
      <c r="H245" s="1119"/>
      <c r="I245" s="1119"/>
      <c r="J245" s="1119"/>
      <c r="K245" s="1119"/>
    </row>
    <row r="246" spans="1:11" ht="14.1" customHeight="1" x14ac:dyDescent="0.25">
      <c r="A246" s="1119"/>
      <c r="B246" s="1119"/>
      <c r="C246" s="1135" t="s">
        <v>1060</v>
      </c>
      <c r="D246" s="1136">
        <v>0</v>
      </c>
      <c r="E246" s="1136">
        <v>0</v>
      </c>
      <c r="F246" s="1136">
        <v>0</v>
      </c>
      <c r="G246" s="1136">
        <v>0</v>
      </c>
      <c r="H246" s="1119"/>
      <c r="I246" s="1119"/>
      <c r="J246" s="1119"/>
      <c r="K246" s="1119"/>
    </row>
    <row r="247" spans="1:11" ht="14.1" customHeight="1" x14ac:dyDescent="0.25">
      <c r="A247" s="1119"/>
      <c r="B247" s="1119"/>
      <c r="C247" s="1135" t="s">
        <v>1063</v>
      </c>
      <c r="D247" s="1136">
        <v>0</v>
      </c>
      <c r="E247" s="1136">
        <v>0</v>
      </c>
      <c r="F247" s="1136">
        <v>0</v>
      </c>
      <c r="G247" s="1136">
        <v>0</v>
      </c>
      <c r="H247" s="1119"/>
      <c r="I247" s="1119"/>
      <c r="J247" s="1119"/>
      <c r="K247" s="1119"/>
    </row>
    <row r="248" spans="1:11" ht="14.1" customHeight="1" x14ac:dyDescent="0.25">
      <c r="A248" s="1119"/>
      <c r="B248" s="1119"/>
      <c r="C248" s="1135" t="s">
        <v>1064</v>
      </c>
      <c r="D248" s="1136">
        <v>0</v>
      </c>
      <c r="E248" s="1136">
        <v>0</v>
      </c>
      <c r="F248" s="1136">
        <v>0</v>
      </c>
      <c r="G248" s="1136">
        <v>0</v>
      </c>
      <c r="H248" s="1119"/>
      <c r="I248" s="1119"/>
      <c r="J248" s="1119"/>
      <c r="K248" s="1119"/>
    </row>
    <row r="249" spans="1:11" ht="14.1" customHeight="1" x14ac:dyDescent="0.25">
      <c r="A249" s="1119"/>
      <c r="B249" s="1119"/>
      <c r="C249" s="1137" t="s">
        <v>572</v>
      </c>
      <c r="D249" s="1136">
        <v>0</v>
      </c>
      <c r="E249" s="1136">
        <v>8730000</v>
      </c>
      <c r="F249" s="1136">
        <v>8840000</v>
      </c>
      <c r="G249" s="1136">
        <v>8840000</v>
      </c>
      <c r="H249" s="1119"/>
      <c r="I249" s="1119"/>
      <c r="J249" s="1119"/>
      <c r="K249" s="1119"/>
    </row>
    <row r="250" spans="1:11" ht="101.1" customHeight="1" x14ac:dyDescent="0.25">
      <c r="A250" s="1119"/>
      <c r="B250" s="1119"/>
      <c r="C250" s="1122" t="s">
        <v>646</v>
      </c>
      <c r="D250" s="1258" t="s">
        <v>3054</v>
      </c>
      <c r="E250" s="1259"/>
      <c r="F250" s="1259"/>
      <c r="G250" s="1259"/>
      <c r="H250" s="1119"/>
      <c r="I250" s="1119"/>
      <c r="J250" s="1119"/>
      <c r="K250" s="1119"/>
    </row>
    <row r="251" spans="1:11" ht="27.95" customHeight="1" x14ac:dyDescent="0.25">
      <c r="A251" s="1119"/>
      <c r="B251" s="1119"/>
      <c r="C251" s="1123" t="s">
        <v>1005</v>
      </c>
      <c r="D251" s="1124">
        <v>2024</v>
      </c>
      <c r="E251" s="1124">
        <v>2025</v>
      </c>
      <c r="F251" s="1124">
        <v>2026</v>
      </c>
      <c r="G251" s="1124">
        <v>2027</v>
      </c>
      <c r="H251" s="1119"/>
      <c r="I251" s="1119"/>
      <c r="J251" s="1119"/>
      <c r="K251" s="1119"/>
    </row>
    <row r="252" spans="1:11" ht="14.1" customHeight="1" x14ac:dyDescent="0.25">
      <c r="A252" s="1119"/>
      <c r="B252" s="1119"/>
      <c r="C252" s="1125"/>
      <c r="D252" s="1126" t="s">
        <v>13</v>
      </c>
      <c r="E252" s="1126" t="s">
        <v>14</v>
      </c>
      <c r="F252" s="1126" t="s">
        <v>14</v>
      </c>
      <c r="G252" s="1126" t="s">
        <v>14</v>
      </c>
      <c r="H252" s="1119"/>
      <c r="I252" s="1119"/>
      <c r="J252" s="1119"/>
      <c r="K252" s="1119"/>
    </row>
    <row r="253" spans="1:11" ht="14.1" customHeight="1" x14ac:dyDescent="0.25">
      <c r="A253" s="1119"/>
      <c r="B253" s="1119"/>
      <c r="C253" s="1123" t="s">
        <v>3055</v>
      </c>
      <c r="D253" s="1127" t="s">
        <v>1536</v>
      </c>
      <c r="E253" s="1127" t="s">
        <v>1536</v>
      </c>
      <c r="F253" s="1127" t="s">
        <v>1536</v>
      </c>
      <c r="G253" s="1127" t="s">
        <v>1536</v>
      </c>
      <c r="H253" s="1119"/>
      <c r="I253" s="1119"/>
      <c r="J253" s="1119"/>
      <c r="K253" s="1119"/>
    </row>
    <row r="254" spans="1:11" ht="20.100000000000001" customHeight="1" x14ac:dyDescent="0.25">
      <c r="A254" s="1119"/>
      <c r="B254" s="1119"/>
      <c r="C254" s="1123" t="s">
        <v>3056</v>
      </c>
      <c r="D254" s="1127" t="s">
        <v>1536</v>
      </c>
      <c r="E254" s="1127" t="s">
        <v>1536</v>
      </c>
      <c r="F254" s="1127" t="s">
        <v>1536</v>
      </c>
      <c r="G254" s="1127" t="s">
        <v>1536</v>
      </c>
      <c r="H254" s="1119"/>
      <c r="I254" s="1119"/>
      <c r="J254" s="1119"/>
      <c r="K254" s="1119"/>
    </row>
    <row r="255" spans="1:11" ht="20.100000000000001" customHeight="1" x14ac:dyDescent="0.25">
      <c r="A255" s="1119"/>
      <c r="B255" s="1119"/>
      <c r="C255" s="1123" t="s">
        <v>3057</v>
      </c>
      <c r="D255" s="1127" t="s">
        <v>1257</v>
      </c>
      <c r="E255" s="1127" t="s">
        <v>1257</v>
      </c>
      <c r="F255" s="1127" t="s">
        <v>1257</v>
      </c>
      <c r="G255" s="1127" t="s">
        <v>1257</v>
      </c>
      <c r="H255" s="1119"/>
      <c r="I255" s="1119"/>
      <c r="J255" s="1119"/>
      <c r="K255" s="1119"/>
    </row>
    <row r="256" spans="1:11" ht="20.100000000000001" customHeight="1" x14ac:dyDescent="0.25">
      <c r="A256" s="1119"/>
      <c r="B256" s="1119"/>
      <c r="C256" s="1123" t="s">
        <v>3058</v>
      </c>
      <c r="D256" s="1127" t="s">
        <v>1257</v>
      </c>
      <c r="E256" s="1127" t="s">
        <v>1257</v>
      </c>
      <c r="F256" s="1127" t="s">
        <v>1257</v>
      </c>
      <c r="G256" s="1127" t="s">
        <v>1257</v>
      </c>
      <c r="H256" s="1119"/>
      <c r="I256" s="1119"/>
      <c r="J256" s="1119"/>
      <c r="K256" s="1119"/>
    </row>
    <row r="257" spans="1:11" ht="14.1" customHeight="1" x14ac:dyDescent="0.25">
      <c r="A257" s="1119"/>
      <c r="B257" s="1119"/>
      <c r="C257" s="1256" t="s">
        <v>1019</v>
      </c>
      <c r="D257" s="1257"/>
      <c r="E257" s="1257"/>
      <c r="F257" s="1257"/>
      <c r="G257" s="1257"/>
      <c r="H257" s="1119"/>
      <c r="I257" s="1119"/>
      <c r="J257" s="1119"/>
      <c r="K257" s="1119"/>
    </row>
    <row r="258" spans="1:11" ht="14.1" customHeight="1" x14ac:dyDescent="0.25">
      <c r="A258" s="1119"/>
      <c r="B258" s="1119"/>
      <c r="C258" s="1128" t="s">
        <v>3002</v>
      </c>
      <c r="D258" s="1256" t="s">
        <v>3003</v>
      </c>
      <c r="E258" s="1257"/>
      <c r="F258" s="1257"/>
      <c r="G258" s="1257"/>
      <c r="H258" s="1119"/>
      <c r="I258" s="1119"/>
      <c r="J258" s="1119"/>
      <c r="K258" s="1119"/>
    </row>
    <row r="259" spans="1:11" ht="18" customHeight="1" x14ac:dyDescent="0.25">
      <c r="A259" s="1119"/>
      <c r="B259" s="1119"/>
      <c r="C259" s="1129" t="s">
        <v>1022</v>
      </c>
      <c r="D259" s="1252" t="s">
        <v>3059</v>
      </c>
      <c r="E259" s="1253"/>
      <c r="F259" s="1253"/>
      <c r="G259" s="1253"/>
      <c r="H259" s="1119"/>
      <c r="I259" s="1119"/>
      <c r="J259" s="1119"/>
      <c r="K259" s="1119"/>
    </row>
    <row r="260" spans="1:11" ht="18" customHeight="1" x14ac:dyDescent="0.25">
      <c r="A260" s="1119"/>
      <c r="B260" s="1119"/>
      <c r="C260" s="1130" t="s">
        <v>1024</v>
      </c>
      <c r="D260" s="1254" t="s">
        <v>3060</v>
      </c>
      <c r="E260" s="1255"/>
      <c r="F260" s="1255"/>
      <c r="G260" s="1255"/>
      <c r="H260" s="1119"/>
      <c r="I260" s="1119"/>
      <c r="J260" s="1119"/>
      <c r="K260" s="1119"/>
    </row>
    <row r="261" spans="1:11" ht="18" customHeight="1" x14ac:dyDescent="0.25">
      <c r="A261" s="1119"/>
      <c r="B261" s="1119"/>
      <c r="C261" s="1130" t="s">
        <v>31</v>
      </c>
      <c r="D261" s="1254" t="s">
        <v>3061</v>
      </c>
      <c r="E261" s="1255"/>
      <c r="F261" s="1255"/>
      <c r="G261" s="1255"/>
      <c r="H261" s="1119"/>
      <c r="I261" s="1119"/>
      <c r="J261" s="1119"/>
      <c r="K261" s="1119"/>
    </row>
    <row r="262" spans="1:11" ht="15" customHeight="1" x14ac:dyDescent="0.25">
      <c r="A262" s="1119"/>
      <c r="B262" s="1119"/>
      <c r="C262" s="1131"/>
      <c r="D262" s="1132">
        <v>2024</v>
      </c>
      <c r="E262" s="1132">
        <v>2025</v>
      </c>
      <c r="F262" s="1132">
        <v>2026</v>
      </c>
      <c r="G262" s="1132">
        <v>2027</v>
      </c>
      <c r="H262" s="1119"/>
      <c r="I262" s="1119"/>
      <c r="J262" s="1119"/>
      <c r="K262" s="1119"/>
    </row>
    <row r="263" spans="1:11" ht="15" customHeight="1" x14ac:dyDescent="0.25">
      <c r="A263" s="1119"/>
      <c r="B263" s="1119"/>
      <c r="C263" s="1133"/>
      <c r="D263" s="1134" t="s">
        <v>13</v>
      </c>
      <c r="E263" s="1134" t="s">
        <v>14</v>
      </c>
      <c r="F263" s="1134" t="s">
        <v>14</v>
      </c>
      <c r="G263" s="1134" t="s">
        <v>14</v>
      </c>
      <c r="H263" s="1119"/>
      <c r="I263" s="1119"/>
      <c r="J263" s="1119"/>
      <c r="K263" s="1119"/>
    </row>
    <row r="264" spans="1:11" ht="14.1" customHeight="1" x14ac:dyDescent="0.25">
      <c r="A264" s="1119"/>
      <c r="B264" s="1119"/>
      <c r="C264" s="1123" t="s">
        <v>33</v>
      </c>
      <c r="D264" s="1127" t="s">
        <v>1976</v>
      </c>
      <c r="E264" s="1127" t="s">
        <v>3062</v>
      </c>
      <c r="F264" s="1127" t="s">
        <v>1976</v>
      </c>
      <c r="G264" s="1127" t="s">
        <v>3062</v>
      </c>
      <c r="H264" s="1119"/>
      <c r="I264" s="1119"/>
      <c r="J264" s="1119"/>
      <c r="K264" s="1119"/>
    </row>
    <row r="265" spans="1:11" ht="14.1" customHeight="1" x14ac:dyDescent="0.25">
      <c r="A265" s="1119"/>
      <c r="B265" s="1119"/>
      <c r="C265" s="1123" t="s">
        <v>1029</v>
      </c>
      <c r="D265" s="1127" t="s">
        <v>3063</v>
      </c>
      <c r="E265" s="1127" t="s">
        <v>3064</v>
      </c>
      <c r="F265" s="1127" t="s">
        <v>3065</v>
      </c>
      <c r="G265" s="1127" t="s">
        <v>3066</v>
      </c>
      <c r="H265" s="1119"/>
      <c r="I265" s="1119"/>
      <c r="J265" s="1119"/>
      <c r="K265" s="1119"/>
    </row>
    <row r="266" spans="1:11" ht="14.1" customHeight="1" x14ac:dyDescent="0.25">
      <c r="A266" s="1119"/>
      <c r="B266" s="1119"/>
      <c r="C266" s="1123" t="s">
        <v>1032</v>
      </c>
      <c r="D266" s="1127" t="s">
        <v>3067</v>
      </c>
      <c r="E266" s="1127" t="s">
        <v>3068</v>
      </c>
      <c r="F266" s="1127" t="s">
        <v>3069</v>
      </c>
      <c r="G266" s="1127" t="s">
        <v>3070</v>
      </c>
      <c r="H266" s="1119"/>
      <c r="I266" s="1119"/>
      <c r="J266" s="1119"/>
      <c r="K266" s="1119"/>
    </row>
    <row r="267" spans="1:11" ht="14.1" customHeight="1" x14ac:dyDescent="0.25">
      <c r="A267" s="1119"/>
      <c r="B267" s="1119"/>
      <c r="C267" s="1123" t="s">
        <v>1037</v>
      </c>
      <c r="D267" s="1127" t="s">
        <v>1038</v>
      </c>
      <c r="E267" s="1127" t="s">
        <v>1679</v>
      </c>
      <c r="F267" s="1127" t="s">
        <v>1681</v>
      </c>
      <c r="G267" s="1127" t="s">
        <v>1679</v>
      </c>
      <c r="H267" s="1119"/>
      <c r="I267" s="1119"/>
      <c r="J267" s="1119"/>
      <c r="K267" s="1119"/>
    </row>
    <row r="268" spans="1:11" ht="14.1" customHeight="1" x14ac:dyDescent="0.25">
      <c r="A268" s="1119"/>
      <c r="B268" s="1119"/>
      <c r="C268" s="1123" t="s">
        <v>1042</v>
      </c>
      <c r="D268" s="1127" t="s">
        <v>1038</v>
      </c>
      <c r="E268" s="1127" t="s">
        <v>3071</v>
      </c>
      <c r="F268" s="1127" t="s">
        <v>3072</v>
      </c>
      <c r="G268" s="1127" t="s">
        <v>3073</v>
      </c>
      <c r="H268" s="1119"/>
      <c r="I268" s="1119"/>
      <c r="J268" s="1119"/>
      <c r="K268" s="1119"/>
    </row>
    <row r="269" spans="1:11" ht="14.1" customHeight="1" x14ac:dyDescent="0.25">
      <c r="A269" s="1119"/>
      <c r="B269" s="1119"/>
      <c r="C269" s="1123" t="s">
        <v>39</v>
      </c>
      <c r="D269" s="1127" t="s">
        <v>1038</v>
      </c>
      <c r="E269" s="1127" t="s">
        <v>3074</v>
      </c>
      <c r="F269" s="1127" t="s">
        <v>3075</v>
      </c>
      <c r="G269" s="1127" t="s">
        <v>2469</v>
      </c>
      <c r="H269" s="1119"/>
      <c r="I269" s="1119"/>
      <c r="J269" s="1119"/>
      <c r="K269" s="1119"/>
    </row>
    <row r="270" spans="1:11" ht="14.1" customHeight="1" x14ac:dyDescent="0.25">
      <c r="A270" s="1119"/>
      <c r="B270" s="1119"/>
      <c r="C270" s="1250" t="s">
        <v>1046</v>
      </c>
      <c r="D270" s="1251"/>
      <c r="E270" s="1251"/>
      <c r="F270" s="1251"/>
      <c r="G270" s="1251"/>
      <c r="H270" s="1119"/>
      <c r="I270" s="1119"/>
      <c r="J270" s="1119"/>
      <c r="K270" s="1119"/>
    </row>
    <row r="271" spans="1:11" ht="14.1" customHeight="1" x14ac:dyDescent="0.25">
      <c r="A271" s="1119"/>
      <c r="B271" s="1119"/>
      <c r="C271" s="1131"/>
      <c r="D271" s="1132">
        <v>2024</v>
      </c>
      <c r="E271" s="1132">
        <v>2025</v>
      </c>
      <c r="F271" s="1132">
        <v>2026</v>
      </c>
      <c r="G271" s="1132">
        <v>2027</v>
      </c>
      <c r="H271" s="1119"/>
      <c r="I271" s="1119"/>
      <c r="J271" s="1119"/>
      <c r="K271" s="1119"/>
    </row>
    <row r="272" spans="1:11" ht="14.1" customHeight="1" x14ac:dyDescent="0.25">
      <c r="A272" s="1119"/>
      <c r="B272" s="1119"/>
      <c r="C272" s="1133"/>
      <c r="D272" s="1134" t="s">
        <v>13</v>
      </c>
      <c r="E272" s="1134" t="s">
        <v>14</v>
      </c>
      <c r="F272" s="1134" t="s">
        <v>14</v>
      </c>
      <c r="G272" s="1134" t="s">
        <v>14</v>
      </c>
      <c r="H272" s="1119"/>
      <c r="I272" s="1119"/>
      <c r="J272" s="1119"/>
      <c r="K272" s="1119"/>
    </row>
    <row r="273" spans="1:11" ht="14.1" customHeight="1" x14ac:dyDescent="0.25">
      <c r="A273" s="1119"/>
      <c r="B273" s="1119"/>
      <c r="C273" s="1135" t="s">
        <v>1047</v>
      </c>
      <c r="D273" s="1136">
        <v>0</v>
      </c>
      <c r="E273" s="1136">
        <v>0</v>
      </c>
      <c r="F273" s="1136">
        <v>0</v>
      </c>
      <c r="G273" s="1136">
        <v>0</v>
      </c>
      <c r="H273" s="1119"/>
      <c r="I273" s="1119"/>
      <c r="J273" s="1119"/>
      <c r="K273" s="1119"/>
    </row>
    <row r="274" spans="1:11" ht="14.1" customHeight="1" x14ac:dyDescent="0.25">
      <c r="A274" s="1119"/>
      <c r="B274" s="1119"/>
      <c r="C274" s="1135" t="s">
        <v>1048</v>
      </c>
      <c r="D274" s="1136">
        <v>0</v>
      </c>
      <c r="E274" s="1136">
        <v>0</v>
      </c>
      <c r="F274" s="1136">
        <v>0</v>
      </c>
      <c r="G274" s="1136">
        <v>0</v>
      </c>
      <c r="H274" s="1119"/>
      <c r="I274" s="1119"/>
      <c r="J274" s="1119"/>
      <c r="K274" s="1119"/>
    </row>
    <row r="275" spans="1:11" ht="14.1" customHeight="1" x14ac:dyDescent="0.25">
      <c r="A275" s="1119"/>
      <c r="B275" s="1119"/>
      <c r="C275" s="1135" t="s">
        <v>1049</v>
      </c>
      <c r="D275" s="1136">
        <v>0</v>
      </c>
      <c r="E275" s="1136">
        <v>0</v>
      </c>
      <c r="F275" s="1136">
        <v>0</v>
      </c>
      <c r="G275" s="1136">
        <v>0</v>
      </c>
      <c r="H275" s="1119"/>
      <c r="I275" s="1119"/>
      <c r="J275" s="1119"/>
      <c r="K275" s="1119"/>
    </row>
    <row r="276" spans="1:11" ht="14.1" customHeight="1" x14ac:dyDescent="0.25">
      <c r="A276" s="1119"/>
      <c r="B276" s="1119"/>
      <c r="C276" s="1135" t="s">
        <v>1050</v>
      </c>
      <c r="D276" s="1136">
        <v>0</v>
      </c>
      <c r="E276" s="1136">
        <v>0</v>
      </c>
      <c r="F276" s="1136">
        <v>0</v>
      </c>
      <c r="G276" s="1136">
        <v>0</v>
      </c>
      <c r="H276" s="1119"/>
      <c r="I276" s="1119"/>
      <c r="J276" s="1119"/>
      <c r="K276" s="1119"/>
    </row>
    <row r="277" spans="1:11" ht="14.1" customHeight="1" x14ac:dyDescent="0.25">
      <c r="A277" s="1119"/>
      <c r="B277" s="1119"/>
      <c r="C277" s="1135" t="s">
        <v>1048</v>
      </c>
      <c r="D277" s="1136">
        <v>0</v>
      </c>
      <c r="E277" s="1136">
        <v>0</v>
      </c>
      <c r="F277" s="1136">
        <v>0</v>
      </c>
      <c r="G277" s="1136">
        <v>0</v>
      </c>
      <c r="H277" s="1119"/>
      <c r="I277" s="1119"/>
      <c r="J277" s="1119"/>
      <c r="K277" s="1119"/>
    </row>
    <row r="278" spans="1:11" ht="14.1" customHeight="1" x14ac:dyDescent="0.25">
      <c r="A278" s="1119"/>
      <c r="B278" s="1119"/>
      <c r="C278" s="1135" t="s">
        <v>1049</v>
      </c>
      <c r="D278" s="1136">
        <v>0</v>
      </c>
      <c r="E278" s="1136">
        <v>0</v>
      </c>
      <c r="F278" s="1136">
        <v>0</v>
      </c>
      <c r="G278" s="1136">
        <v>0</v>
      </c>
      <c r="H278" s="1119"/>
      <c r="I278" s="1119"/>
      <c r="J278" s="1119"/>
      <c r="K278" s="1119"/>
    </row>
    <row r="279" spans="1:11" ht="14.1" customHeight="1" x14ac:dyDescent="0.25">
      <c r="A279" s="1119"/>
      <c r="B279" s="1119"/>
      <c r="C279" s="1135" t="s">
        <v>1051</v>
      </c>
      <c r="D279" s="1136">
        <v>0</v>
      </c>
      <c r="E279" s="1136">
        <v>26896000</v>
      </c>
      <c r="F279" s="1136">
        <v>23577000</v>
      </c>
      <c r="G279" s="1136">
        <v>25258000</v>
      </c>
      <c r="H279" s="1119"/>
      <c r="I279" s="1119"/>
      <c r="J279" s="1119"/>
      <c r="K279" s="1119"/>
    </row>
    <row r="280" spans="1:11" ht="14.1" customHeight="1" x14ac:dyDescent="0.25">
      <c r="A280" s="1119"/>
      <c r="B280" s="1119"/>
      <c r="C280" s="1135" t="s">
        <v>1048</v>
      </c>
      <c r="D280" s="1136">
        <v>0</v>
      </c>
      <c r="E280" s="1136">
        <v>26896000</v>
      </c>
      <c r="F280" s="1136">
        <v>23577000</v>
      </c>
      <c r="G280" s="1136">
        <v>25258000</v>
      </c>
      <c r="H280" s="1119"/>
      <c r="I280" s="1119"/>
      <c r="J280" s="1119"/>
      <c r="K280" s="1119"/>
    </row>
    <row r="281" spans="1:11" ht="14.1" customHeight="1" x14ac:dyDescent="0.25">
      <c r="A281" s="1119"/>
      <c r="B281" s="1119"/>
      <c r="C281" s="1135" t="s">
        <v>1049</v>
      </c>
      <c r="D281" s="1136">
        <v>0</v>
      </c>
      <c r="E281" s="1136">
        <v>0</v>
      </c>
      <c r="F281" s="1136">
        <v>0</v>
      </c>
      <c r="G281" s="1136">
        <v>0</v>
      </c>
      <c r="H281" s="1119"/>
      <c r="I281" s="1119"/>
      <c r="J281" s="1119"/>
      <c r="K281" s="1119"/>
    </row>
    <row r="282" spans="1:11" ht="14.1" customHeight="1" x14ac:dyDescent="0.25">
      <c r="A282" s="1119"/>
      <c r="B282" s="1119"/>
      <c r="C282" s="1135" t="s">
        <v>1052</v>
      </c>
      <c r="D282" s="1136">
        <v>0</v>
      </c>
      <c r="E282" s="1136">
        <v>0</v>
      </c>
      <c r="F282" s="1136">
        <v>0</v>
      </c>
      <c r="G282" s="1136">
        <v>0</v>
      </c>
      <c r="H282" s="1119"/>
      <c r="I282" s="1119"/>
      <c r="J282" s="1119"/>
      <c r="K282" s="1119"/>
    </row>
    <row r="283" spans="1:11" ht="14.1" customHeight="1" x14ac:dyDescent="0.25">
      <c r="A283" s="1119"/>
      <c r="B283" s="1119"/>
      <c r="C283" s="1135" t="s">
        <v>1048</v>
      </c>
      <c r="D283" s="1136">
        <v>0</v>
      </c>
      <c r="E283" s="1136">
        <v>0</v>
      </c>
      <c r="F283" s="1136">
        <v>0</v>
      </c>
      <c r="G283" s="1136">
        <v>0</v>
      </c>
      <c r="H283" s="1119"/>
      <c r="I283" s="1119"/>
      <c r="J283" s="1119"/>
      <c r="K283" s="1119"/>
    </row>
    <row r="284" spans="1:11" ht="14.1" customHeight="1" x14ac:dyDescent="0.25">
      <c r="A284" s="1119"/>
      <c r="B284" s="1119"/>
      <c r="C284" s="1135" t="s">
        <v>1049</v>
      </c>
      <c r="D284" s="1136">
        <v>0</v>
      </c>
      <c r="E284" s="1136">
        <v>0</v>
      </c>
      <c r="F284" s="1136">
        <v>0</v>
      </c>
      <c r="G284" s="1136">
        <v>0</v>
      </c>
      <c r="H284" s="1119"/>
      <c r="I284" s="1119"/>
      <c r="J284" s="1119"/>
      <c r="K284" s="1119"/>
    </row>
    <row r="285" spans="1:11" ht="14.1" customHeight="1" x14ac:dyDescent="0.25">
      <c r="A285" s="1119"/>
      <c r="B285" s="1119"/>
      <c r="C285" s="1135" t="s">
        <v>1053</v>
      </c>
      <c r="D285" s="1136">
        <v>0</v>
      </c>
      <c r="E285" s="1136">
        <v>0</v>
      </c>
      <c r="F285" s="1136">
        <v>0</v>
      </c>
      <c r="G285" s="1136">
        <v>0</v>
      </c>
      <c r="H285" s="1119"/>
      <c r="I285" s="1119"/>
      <c r="J285" s="1119"/>
      <c r="K285" s="1119"/>
    </row>
    <row r="286" spans="1:11" ht="14.1" customHeight="1" x14ac:dyDescent="0.25">
      <c r="A286" s="1119"/>
      <c r="B286" s="1119"/>
      <c r="C286" s="1135" t="s">
        <v>1048</v>
      </c>
      <c r="D286" s="1136">
        <v>0</v>
      </c>
      <c r="E286" s="1136">
        <v>0</v>
      </c>
      <c r="F286" s="1136">
        <v>0</v>
      </c>
      <c r="G286" s="1136">
        <v>0</v>
      </c>
      <c r="H286" s="1119"/>
      <c r="I286" s="1119"/>
      <c r="J286" s="1119"/>
      <c r="K286" s="1119"/>
    </row>
    <row r="287" spans="1:11" ht="14.1" customHeight="1" x14ac:dyDescent="0.25">
      <c r="A287" s="1119"/>
      <c r="B287" s="1119"/>
      <c r="C287" s="1135" t="s">
        <v>1049</v>
      </c>
      <c r="D287" s="1136">
        <v>0</v>
      </c>
      <c r="E287" s="1136">
        <v>0</v>
      </c>
      <c r="F287" s="1136">
        <v>0</v>
      </c>
      <c r="G287" s="1136">
        <v>0</v>
      </c>
      <c r="H287" s="1119"/>
      <c r="I287" s="1119"/>
      <c r="J287" s="1119"/>
      <c r="K287" s="1119"/>
    </row>
    <row r="288" spans="1:11" ht="14.1" customHeight="1" x14ac:dyDescent="0.25">
      <c r="A288" s="1119"/>
      <c r="B288" s="1119"/>
      <c r="C288" s="1135" t="s">
        <v>1054</v>
      </c>
      <c r="D288" s="1136">
        <v>0</v>
      </c>
      <c r="E288" s="1136">
        <v>0</v>
      </c>
      <c r="F288" s="1136">
        <v>0</v>
      </c>
      <c r="G288" s="1136">
        <v>0</v>
      </c>
      <c r="H288" s="1119"/>
      <c r="I288" s="1119"/>
      <c r="J288" s="1119"/>
      <c r="K288" s="1119"/>
    </row>
    <row r="289" spans="1:11" ht="14.1" customHeight="1" x14ac:dyDescent="0.25">
      <c r="A289" s="1119"/>
      <c r="B289" s="1119"/>
      <c r="C289" s="1135" t="s">
        <v>1048</v>
      </c>
      <c r="D289" s="1136">
        <v>0</v>
      </c>
      <c r="E289" s="1136">
        <v>0</v>
      </c>
      <c r="F289" s="1136">
        <v>0</v>
      </c>
      <c r="G289" s="1136">
        <v>0</v>
      </c>
      <c r="H289" s="1119"/>
      <c r="I289" s="1119"/>
      <c r="J289" s="1119"/>
      <c r="K289" s="1119"/>
    </row>
    <row r="290" spans="1:11" ht="14.1" customHeight="1" x14ac:dyDescent="0.25">
      <c r="A290" s="1119"/>
      <c r="B290" s="1119"/>
      <c r="C290" s="1135" t="s">
        <v>1049</v>
      </c>
      <c r="D290" s="1136">
        <v>0</v>
      </c>
      <c r="E290" s="1136">
        <v>0</v>
      </c>
      <c r="F290" s="1136">
        <v>0</v>
      </c>
      <c r="G290" s="1136">
        <v>0</v>
      </c>
      <c r="H290" s="1119"/>
      <c r="I290" s="1119"/>
      <c r="J290" s="1119"/>
      <c r="K290" s="1119"/>
    </row>
    <row r="291" spans="1:11" ht="14.1" customHeight="1" x14ac:dyDescent="0.25">
      <c r="A291" s="1119"/>
      <c r="B291" s="1119"/>
      <c r="C291" s="1135" t="s">
        <v>1055</v>
      </c>
      <c r="D291" s="1136">
        <v>0</v>
      </c>
      <c r="E291" s="1136">
        <v>0</v>
      </c>
      <c r="F291" s="1136">
        <v>0</v>
      </c>
      <c r="G291" s="1136">
        <v>0</v>
      </c>
      <c r="H291" s="1119"/>
      <c r="I291" s="1119"/>
      <c r="J291" s="1119"/>
      <c r="K291" s="1119"/>
    </row>
    <row r="292" spans="1:11" ht="14.1" customHeight="1" x14ac:dyDescent="0.25">
      <c r="A292" s="1119"/>
      <c r="B292" s="1119"/>
      <c r="C292" s="1135" t="s">
        <v>1048</v>
      </c>
      <c r="D292" s="1136">
        <v>0</v>
      </c>
      <c r="E292" s="1136">
        <v>0</v>
      </c>
      <c r="F292" s="1136">
        <v>0</v>
      </c>
      <c r="G292" s="1136">
        <v>0</v>
      </c>
      <c r="H292" s="1119"/>
      <c r="I292" s="1119"/>
      <c r="J292" s="1119"/>
      <c r="K292" s="1119"/>
    </row>
    <row r="293" spans="1:11" ht="14.1" customHeight="1" x14ac:dyDescent="0.25">
      <c r="A293" s="1119"/>
      <c r="B293" s="1119"/>
      <c r="C293" s="1135" t="s">
        <v>1049</v>
      </c>
      <c r="D293" s="1136">
        <v>0</v>
      </c>
      <c r="E293" s="1136">
        <v>0</v>
      </c>
      <c r="F293" s="1136">
        <v>0</v>
      </c>
      <c r="G293" s="1136">
        <v>0</v>
      </c>
      <c r="H293" s="1119"/>
      <c r="I293" s="1119"/>
      <c r="J293" s="1119"/>
      <c r="K293" s="1119"/>
    </row>
    <row r="294" spans="1:11" ht="14.1" customHeight="1" x14ac:dyDescent="0.25">
      <c r="A294" s="1119"/>
      <c r="B294" s="1119"/>
      <c r="C294" s="1135" t="s">
        <v>1056</v>
      </c>
      <c r="D294" s="1136">
        <v>0</v>
      </c>
      <c r="E294" s="1136">
        <v>0</v>
      </c>
      <c r="F294" s="1136">
        <v>0</v>
      </c>
      <c r="G294" s="1136">
        <v>0</v>
      </c>
      <c r="H294" s="1119"/>
      <c r="I294" s="1119"/>
      <c r="J294" s="1119"/>
      <c r="K294" s="1119"/>
    </row>
    <row r="295" spans="1:11" ht="14.1" customHeight="1" x14ac:dyDescent="0.25">
      <c r="A295" s="1119"/>
      <c r="B295" s="1119"/>
      <c r="C295" s="1135" t="s">
        <v>1048</v>
      </c>
      <c r="D295" s="1136">
        <v>0</v>
      </c>
      <c r="E295" s="1136">
        <v>0</v>
      </c>
      <c r="F295" s="1136">
        <v>0</v>
      </c>
      <c r="G295" s="1136">
        <v>0</v>
      </c>
      <c r="H295" s="1119"/>
      <c r="I295" s="1119"/>
      <c r="J295" s="1119"/>
      <c r="K295" s="1119"/>
    </row>
    <row r="296" spans="1:11" ht="14.1" customHeight="1" x14ac:dyDescent="0.25">
      <c r="A296" s="1119"/>
      <c r="B296" s="1119"/>
      <c r="C296" s="1135" t="s">
        <v>1057</v>
      </c>
      <c r="D296" s="1136">
        <v>0</v>
      </c>
      <c r="E296" s="1136">
        <v>0</v>
      </c>
      <c r="F296" s="1136">
        <v>0</v>
      </c>
      <c r="G296" s="1136">
        <v>0</v>
      </c>
      <c r="H296" s="1119"/>
      <c r="I296" s="1119"/>
      <c r="J296" s="1119"/>
      <c r="K296" s="1119"/>
    </row>
    <row r="297" spans="1:11" ht="14.1" customHeight="1" x14ac:dyDescent="0.25">
      <c r="A297" s="1119"/>
      <c r="B297" s="1119"/>
      <c r="C297" s="1135" t="s">
        <v>1058</v>
      </c>
      <c r="D297" s="1136">
        <v>0</v>
      </c>
      <c r="E297" s="1136">
        <v>0</v>
      </c>
      <c r="F297" s="1136">
        <v>0</v>
      </c>
      <c r="G297" s="1136">
        <v>0</v>
      </c>
      <c r="H297" s="1119"/>
      <c r="I297" s="1119"/>
      <c r="J297" s="1119"/>
      <c r="K297" s="1119"/>
    </row>
    <row r="298" spans="1:11" ht="14.1" customHeight="1" x14ac:dyDescent="0.25">
      <c r="A298" s="1119"/>
      <c r="B298" s="1119"/>
      <c r="C298" s="1135" t="s">
        <v>1059</v>
      </c>
      <c r="D298" s="1136">
        <v>0</v>
      </c>
      <c r="E298" s="1136">
        <v>0</v>
      </c>
      <c r="F298" s="1136">
        <v>0</v>
      </c>
      <c r="G298" s="1136">
        <v>0</v>
      </c>
      <c r="H298" s="1119"/>
      <c r="I298" s="1119"/>
      <c r="J298" s="1119"/>
      <c r="K298" s="1119"/>
    </row>
    <row r="299" spans="1:11" ht="14.1" customHeight="1" x14ac:dyDescent="0.25">
      <c r="A299" s="1119"/>
      <c r="B299" s="1119"/>
      <c r="C299" s="1135" t="s">
        <v>1060</v>
      </c>
      <c r="D299" s="1136">
        <v>0</v>
      </c>
      <c r="E299" s="1136">
        <v>0</v>
      </c>
      <c r="F299" s="1136">
        <v>0</v>
      </c>
      <c r="G299" s="1136">
        <v>0</v>
      </c>
      <c r="H299" s="1119"/>
      <c r="I299" s="1119"/>
      <c r="J299" s="1119"/>
      <c r="K299" s="1119"/>
    </row>
    <row r="300" spans="1:11" ht="14.1" customHeight="1" x14ac:dyDescent="0.25">
      <c r="A300" s="1119"/>
      <c r="B300" s="1119"/>
      <c r="C300" s="1135" t="s">
        <v>1061</v>
      </c>
      <c r="D300" s="1136">
        <v>0</v>
      </c>
      <c r="E300" s="1136">
        <v>0</v>
      </c>
      <c r="F300" s="1136">
        <v>0</v>
      </c>
      <c r="G300" s="1136">
        <v>0</v>
      </c>
      <c r="H300" s="1119"/>
      <c r="I300" s="1119"/>
      <c r="J300" s="1119"/>
      <c r="K300" s="1119"/>
    </row>
    <row r="301" spans="1:11" ht="14.1" customHeight="1" x14ac:dyDescent="0.25">
      <c r="A301" s="1119"/>
      <c r="B301" s="1119"/>
      <c r="C301" s="1135" t="s">
        <v>1048</v>
      </c>
      <c r="D301" s="1136">
        <v>0</v>
      </c>
      <c r="E301" s="1136">
        <v>0</v>
      </c>
      <c r="F301" s="1136">
        <v>0</v>
      </c>
      <c r="G301" s="1136">
        <v>0</v>
      </c>
      <c r="H301" s="1119"/>
      <c r="I301" s="1119"/>
      <c r="J301" s="1119"/>
      <c r="K301" s="1119"/>
    </row>
    <row r="302" spans="1:11" ht="14.1" customHeight="1" x14ac:dyDescent="0.25">
      <c r="A302" s="1119"/>
      <c r="B302" s="1119"/>
      <c r="C302" s="1135" t="s">
        <v>1057</v>
      </c>
      <c r="D302" s="1136">
        <v>0</v>
      </c>
      <c r="E302" s="1136">
        <v>0</v>
      </c>
      <c r="F302" s="1136">
        <v>0</v>
      </c>
      <c r="G302" s="1136">
        <v>0</v>
      </c>
      <c r="H302" s="1119"/>
      <c r="I302" s="1119"/>
      <c r="J302" s="1119"/>
      <c r="K302" s="1119"/>
    </row>
    <row r="303" spans="1:11" ht="14.1" customHeight="1" x14ac:dyDescent="0.25">
      <c r="A303" s="1119"/>
      <c r="B303" s="1119"/>
      <c r="C303" s="1135" t="s">
        <v>1058</v>
      </c>
      <c r="D303" s="1136">
        <v>0</v>
      </c>
      <c r="E303" s="1136">
        <v>0</v>
      </c>
      <c r="F303" s="1136">
        <v>0</v>
      </c>
      <c r="G303" s="1136">
        <v>0</v>
      </c>
      <c r="H303" s="1119"/>
      <c r="I303" s="1119"/>
      <c r="J303" s="1119"/>
      <c r="K303" s="1119"/>
    </row>
    <row r="304" spans="1:11" ht="14.1" customHeight="1" x14ac:dyDescent="0.25">
      <c r="A304" s="1119"/>
      <c r="B304" s="1119"/>
      <c r="C304" s="1135" t="s">
        <v>1059</v>
      </c>
      <c r="D304" s="1136">
        <v>0</v>
      </c>
      <c r="E304" s="1136">
        <v>0</v>
      </c>
      <c r="F304" s="1136">
        <v>0</v>
      </c>
      <c r="G304" s="1136">
        <v>0</v>
      </c>
      <c r="H304" s="1119"/>
      <c r="I304" s="1119"/>
      <c r="J304" s="1119"/>
      <c r="K304" s="1119"/>
    </row>
    <row r="305" spans="1:11" ht="14.1" customHeight="1" x14ac:dyDescent="0.25">
      <c r="A305" s="1119"/>
      <c r="B305" s="1119"/>
      <c r="C305" s="1135" t="s">
        <v>1060</v>
      </c>
      <c r="D305" s="1136">
        <v>0</v>
      </c>
      <c r="E305" s="1136">
        <v>0</v>
      </c>
      <c r="F305" s="1136">
        <v>0</v>
      </c>
      <c r="G305" s="1136">
        <v>0</v>
      </c>
      <c r="H305" s="1119"/>
      <c r="I305" s="1119"/>
      <c r="J305" s="1119"/>
      <c r="K305" s="1119"/>
    </row>
    <row r="306" spans="1:11" ht="14.1" customHeight="1" x14ac:dyDescent="0.25">
      <c r="A306" s="1119"/>
      <c r="B306" s="1119"/>
      <c r="C306" s="1135" t="s">
        <v>1062</v>
      </c>
      <c r="D306" s="1136">
        <v>0</v>
      </c>
      <c r="E306" s="1136">
        <v>0</v>
      </c>
      <c r="F306" s="1136">
        <v>0</v>
      </c>
      <c r="G306" s="1136">
        <v>0</v>
      </c>
      <c r="H306" s="1119"/>
      <c r="I306" s="1119"/>
      <c r="J306" s="1119"/>
      <c r="K306" s="1119"/>
    </row>
    <row r="307" spans="1:11" ht="14.1" customHeight="1" x14ac:dyDescent="0.25">
      <c r="A307" s="1119"/>
      <c r="B307" s="1119"/>
      <c r="C307" s="1135" t="s">
        <v>1048</v>
      </c>
      <c r="D307" s="1136">
        <v>0</v>
      </c>
      <c r="E307" s="1136">
        <v>0</v>
      </c>
      <c r="F307" s="1136">
        <v>0</v>
      </c>
      <c r="G307" s="1136">
        <v>0</v>
      </c>
      <c r="H307" s="1119"/>
      <c r="I307" s="1119"/>
      <c r="J307" s="1119"/>
      <c r="K307" s="1119"/>
    </row>
    <row r="308" spans="1:11" ht="14.1" customHeight="1" x14ac:dyDescent="0.25">
      <c r="A308" s="1119"/>
      <c r="B308" s="1119"/>
      <c r="C308" s="1135" t="s">
        <v>1057</v>
      </c>
      <c r="D308" s="1136">
        <v>0</v>
      </c>
      <c r="E308" s="1136">
        <v>0</v>
      </c>
      <c r="F308" s="1136">
        <v>0</v>
      </c>
      <c r="G308" s="1136">
        <v>0</v>
      </c>
      <c r="H308" s="1119"/>
      <c r="I308" s="1119"/>
      <c r="J308" s="1119"/>
      <c r="K308" s="1119"/>
    </row>
    <row r="309" spans="1:11" ht="14.1" customHeight="1" x14ac:dyDescent="0.25">
      <c r="A309" s="1119"/>
      <c r="B309" s="1119"/>
      <c r="C309" s="1135" t="s">
        <v>1058</v>
      </c>
      <c r="D309" s="1136">
        <v>0</v>
      </c>
      <c r="E309" s="1136">
        <v>0</v>
      </c>
      <c r="F309" s="1136">
        <v>0</v>
      </c>
      <c r="G309" s="1136">
        <v>0</v>
      </c>
      <c r="H309" s="1119"/>
      <c r="I309" s="1119"/>
      <c r="J309" s="1119"/>
      <c r="K309" s="1119"/>
    </row>
    <row r="310" spans="1:11" ht="14.1" customHeight="1" x14ac:dyDescent="0.25">
      <c r="A310" s="1119"/>
      <c r="B310" s="1119"/>
      <c r="C310" s="1135" t="s">
        <v>1059</v>
      </c>
      <c r="D310" s="1136">
        <v>0</v>
      </c>
      <c r="E310" s="1136">
        <v>0</v>
      </c>
      <c r="F310" s="1136">
        <v>0</v>
      </c>
      <c r="G310" s="1136">
        <v>0</v>
      </c>
      <c r="H310" s="1119"/>
      <c r="I310" s="1119"/>
      <c r="J310" s="1119"/>
      <c r="K310" s="1119"/>
    </row>
    <row r="311" spans="1:11" ht="14.1" customHeight="1" x14ac:dyDescent="0.25">
      <c r="A311" s="1119"/>
      <c r="B311" s="1119"/>
      <c r="C311" s="1135" t="s">
        <v>1060</v>
      </c>
      <c r="D311" s="1136">
        <v>0</v>
      </c>
      <c r="E311" s="1136">
        <v>0</v>
      </c>
      <c r="F311" s="1136">
        <v>0</v>
      </c>
      <c r="G311" s="1136">
        <v>0</v>
      </c>
      <c r="H311" s="1119"/>
      <c r="I311" s="1119"/>
      <c r="J311" s="1119"/>
      <c r="K311" s="1119"/>
    </row>
    <row r="312" spans="1:11" ht="14.1" customHeight="1" x14ac:dyDescent="0.25">
      <c r="A312" s="1119"/>
      <c r="B312" s="1119"/>
      <c r="C312" s="1135" t="s">
        <v>1063</v>
      </c>
      <c r="D312" s="1136">
        <v>0</v>
      </c>
      <c r="E312" s="1136">
        <v>0</v>
      </c>
      <c r="F312" s="1136">
        <v>0</v>
      </c>
      <c r="G312" s="1136">
        <v>0</v>
      </c>
      <c r="H312" s="1119"/>
      <c r="I312" s="1119"/>
      <c r="J312" s="1119"/>
      <c r="K312" s="1119"/>
    </row>
    <row r="313" spans="1:11" ht="14.1" customHeight="1" x14ac:dyDescent="0.25">
      <c r="A313" s="1119"/>
      <c r="B313" s="1119"/>
      <c r="C313" s="1135" t="s">
        <v>1064</v>
      </c>
      <c r="D313" s="1136">
        <v>0</v>
      </c>
      <c r="E313" s="1136">
        <v>0</v>
      </c>
      <c r="F313" s="1136">
        <v>0</v>
      </c>
      <c r="G313" s="1136">
        <v>0</v>
      </c>
      <c r="H313" s="1119"/>
      <c r="I313" s="1119"/>
      <c r="J313" s="1119"/>
      <c r="K313" s="1119"/>
    </row>
    <row r="314" spans="1:11" ht="14.1" customHeight="1" x14ac:dyDescent="0.25">
      <c r="A314" s="1119"/>
      <c r="B314" s="1119"/>
      <c r="C314" s="1137" t="s">
        <v>572</v>
      </c>
      <c r="D314" s="1136">
        <v>0</v>
      </c>
      <c r="E314" s="1136">
        <v>26896000</v>
      </c>
      <c r="F314" s="1136">
        <v>23577000</v>
      </c>
      <c r="G314" s="1136">
        <v>25258000</v>
      </c>
      <c r="H314" s="1119"/>
      <c r="I314" s="1119"/>
      <c r="J314" s="1119"/>
      <c r="K314" s="1119"/>
    </row>
    <row r="315" spans="1:11" ht="81" customHeight="1" x14ac:dyDescent="0.25">
      <c r="A315" s="1119"/>
      <c r="B315" s="1119"/>
      <c r="C315" s="1122" t="s">
        <v>646</v>
      </c>
      <c r="D315" s="1258" t="s">
        <v>3076</v>
      </c>
      <c r="E315" s="1259"/>
      <c r="F315" s="1259"/>
      <c r="G315" s="1259"/>
      <c r="H315" s="1119"/>
      <c r="I315" s="1119"/>
      <c r="J315" s="1119"/>
      <c r="K315" s="1119"/>
    </row>
    <row r="316" spans="1:11" ht="27.95" customHeight="1" x14ac:dyDescent="0.25">
      <c r="A316" s="1119"/>
      <c r="B316" s="1119"/>
      <c r="C316" s="1123" t="s">
        <v>1005</v>
      </c>
      <c r="D316" s="1124">
        <v>2024</v>
      </c>
      <c r="E316" s="1124">
        <v>2025</v>
      </c>
      <c r="F316" s="1124">
        <v>2026</v>
      </c>
      <c r="G316" s="1124">
        <v>2027</v>
      </c>
      <c r="H316" s="1119"/>
      <c r="I316" s="1119"/>
      <c r="J316" s="1119"/>
      <c r="K316" s="1119"/>
    </row>
    <row r="317" spans="1:11" ht="14.1" customHeight="1" x14ac:dyDescent="0.25">
      <c r="A317" s="1119"/>
      <c r="B317" s="1119"/>
      <c r="C317" s="1125"/>
      <c r="D317" s="1126" t="s">
        <v>13</v>
      </c>
      <c r="E317" s="1126" t="s">
        <v>14</v>
      </c>
      <c r="F317" s="1126" t="s">
        <v>14</v>
      </c>
      <c r="G317" s="1126" t="s">
        <v>14</v>
      </c>
      <c r="H317" s="1119"/>
      <c r="I317" s="1119"/>
      <c r="J317" s="1119"/>
      <c r="K317" s="1119"/>
    </row>
    <row r="318" spans="1:11" ht="20.100000000000001" customHeight="1" x14ac:dyDescent="0.25">
      <c r="A318" s="1119"/>
      <c r="B318" s="1119"/>
      <c r="C318" s="1123" t="s">
        <v>3077</v>
      </c>
      <c r="D318" s="1127" t="s">
        <v>1257</v>
      </c>
      <c r="E318" s="1127" t="s">
        <v>1257</v>
      </c>
      <c r="F318" s="1127" t="s">
        <v>1257</v>
      </c>
      <c r="G318" s="1127" t="s">
        <v>1257</v>
      </c>
      <c r="H318" s="1119"/>
      <c r="I318" s="1119"/>
      <c r="J318" s="1119"/>
      <c r="K318" s="1119"/>
    </row>
    <row r="319" spans="1:11" ht="20.100000000000001" customHeight="1" x14ac:dyDescent="0.25">
      <c r="A319" s="1119"/>
      <c r="B319" s="1119"/>
      <c r="C319" s="1123" t="s">
        <v>3078</v>
      </c>
      <c r="D319" s="1127" t="s">
        <v>992</v>
      </c>
      <c r="E319" s="1127" t="s">
        <v>992</v>
      </c>
      <c r="F319" s="1127" t="s">
        <v>992</v>
      </c>
      <c r="G319" s="1127" t="s">
        <v>992</v>
      </c>
      <c r="H319" s="1119"/>
      <c r="I319" s="1119"/>
      <c r="J319" s="1119"/>
      <c r="K319" s="1119"/>
    </row>
    <row r="320" spans="1:11" ht="14.1" customHeight="1" x14ac:dyDescent="0.25">
      <c r="A320" s="1119"/>
      <c r="B320" s="1119"/>
      <c r="C320" s="1123" t="s">
        <v>3079</v>
      </c>
      <c r="D320" s="1127" t="s">
        <v>1481</v>
      </c>
      <c r="E320" s="1127" t="s">
        <v>1475</v>
      </c>
      <c r="F320" s="1127" t="s">
        <v>1230</v>
      </c>
      <c r="G320" s="1127" t="s">
        <v>1230</v>
      </c>
      <c r="H320" s="1119"/>
      <c r="I320" s="1119"/>
      <c r="J320" s="1119"/>
      <c r="K320" s="1119"/>
    </row>
    <row r="321" spans="1:11" ht="14.1" customHeight="1" x14ac:dyDescent="0.25">
      <c r="A321" s="1119"/>
      <c r="B321" s="1119"/>
      <c r="C321" s="1256" t="s">
        <v>1019</v>
      </c>
      <c r="D321" s="1257"/>
      <c r="E321" s="1257"/>
      <c r="F321" s="1257"/>
      <c r="G321" s="1257"/>
      <c r="H321" s="1119"/>
      <c r="I321" s="1119"/>
      <c r="J321" s="1119"/>
      <c r="K321" s="1119"/>
    </row>
    <row r="322" spans="1:11" ht="14.1" customHeight="1" x14ac:dyDescent="0.25">
      <c r="A322" s="1119"/>
      <c r="B322" s="1119"/>
      <c r="C322" s="1128" t="s">
        <v>3002</v>
      </c>
      <c r="D322" s="1256" t="s">
        <v>3003</v>
      </c>
      <c r="E322" s="1257"/>
      <c r="F322" s="1257"/>
      <c r="G322" s="1257"/>
      <c r="H322" s="1119"/>
      <c r="I322" s="1119"/>
      <c r="J322" s="1119"/>
      <c r="K322" s="1119"/>
    </row>
    <row r="323" spans="1:11" ht="14.1" customHeight="1" x14ac:dyDescent="0.25">
      <c r="A323" s="1119"/>
      <c r="B323" s="1119"/>
      <c r="C323" s="1129" t="s">
        <v>1022</v>
      </c>
      <c r="D323" s="1252" t="s">
        <v>3080</v>
      </c>
      <c r="E323" s="1253"/>
      <c r="F323" s="1253"/>
      <c r="G323" s="1253"/>
      <c r="H323" s="1119"/>
      <c r="I323" s="1119"/>
      <c r="J323" s="1119"/>
      <c r="K323" s="1119"/>
    </row>
    <row r="324" spans="1:11" ht="14.1" customHeight="1" x14ac:dyDescent="0.25">
      <c r="A324" s="1119"/>
      <c r="B324" s="1119"/>
      <c r="C324" s="1130" t="s">
        <v>1024</v>
      </c>
      <c r="D324" s="1254" t="s">
        <v>3081</v>
      </c>
      <c r="E324" s="1255"/>
      <c r="F324" s="1255"/>
      <c r="G324" s="1255"/>
      <c r="H324" s="1119"/>
      <c r="I324" s="1119"/>
      <c r="J324" s="1119"/>
      <c r="K324" s="1119"/>
    </row>
    <row r="325" spans="1:11" ht="14.1" customHeight="1" x14ac:dyDescent="0.25">
      <c r="A325" s="1119"/>
      <c r="B325" s="1119"/>
      <c r="C325" s="1130" t="s">
        <v>31</v>
      </c>
      <c r="D325" s="1254" t="s">
        <v>3082</v>
      </c>
      <c r="E325" s="1255"/>
      <c r="F325" s="1255"/>
      <c r="G325" s="1255"/>
      <c r="H325" s="1119"/>
      <c r="I325" s="1119"/>
      <c r="J325" s="1119"/>
      <c r="K325" s="1119"/>
    </row>
    <row r="326" spans="1:11" ht="15" customHeight="1" x14ac:dyDescent="0.25">
      <c r="A326" s="1119"/>
      <c r="B326" s="1119"/>
      <c r="C326" s="1131"/>
      <c r="D326" s="1132">
        <v>2024</v>
      </c>
      <c r="E326" s="1132">
        <v>2025</v>
      </c>
      <c r="F326" s="1132">
        <v>2026</v>
      </c>
      <c r="G326" s="1132">
        <v>2027</v>
      </c>
      <c r="H326" s="1119"/>
      <c r="I326" s="1119"/>
      <c r="J326" s="1119"/>
      <c r="K326" s="1119"/>
    </row>
    <row r="327" spans="1:11" ht="15" customHeight="1" x14ac:dyDescent="0.25">
      <c r="A327" s="1119"/>
      <c r="B327" s="1119"/>
      <c r="C327" s="1133"/>
      <c r="D327" s="1134" t="s">
        <v>13</v>
      </c>
      <c r="E327" s="1134" t="s">
        <v>14</v>
      </c>
      <c r="F327" s="1134" t="s">
        <v>14</v>
      </c>
      <c r="G327" s="1134" t="s">
        <v>14</v>
      </c>
      <c r="H327" s="1119"/>
      <c r="I327" s="1119"/>
      <c r="J327" s="1119"/>
      <c r="K327" s="1119"/>
    </row>
    <row r="328" spans="1:11" ht="14.1" customHeight="1" x14ac:dyDescent="0.25">
      <c r="A328" s="1119"/>
      <c r="B328" s="1119"/>
      <c r="C328" s="1123" t="s">
        <v>33</v>
      </c>
      <c r="D328" s="1127" t="s">
        <v>1094</v>
      </c>
      <c r="E328" s="1127" t="s">
        <v>1094</v>
      </c>
      <c r="F328" s="1127" t="s">
        <v>1094</v>
      </c>
      <c r="G328" s="1127" t="s">
        <v>1094</v>
      </c>
      <c r="H328" s="1119"/>
      <c r="I328" s="1119"/>
      <c r="J328" s="1119"/>
      <c r="K328" s="1119"/>
    </row>
    <row r="329" spans="1:11" ht="14.1" customHeight="1" x14ac:dyDescent="0.25">
      <c r="A329" s="1119"/>
      <c r="B329" s="1119"/>
      <c r="C329" s="1123" t="s">
        <v>1029</v>
      </c>
      <c r="D329" s="1127" t="s">
        <v>3083</v>
      </c>
      <c r="E329" s="1127" t="s">
        <v>3084</v>
      </c>
      <c r="F329" s="1127" t="s">
        <v>3084</v>
      </c>
      <c r="G329" s="1127" t="s">
        <v>3084</v>
      </c>
      <c r="H329" s="1119"/>
      <c r="I329" s="1119"/>
      <c r="J329" s="1119"/>
      <c r="K329" s="1119"/>
    </row>
    <row r="330" spans="1:11" ht="14.1" customHeight="1" x14ac:dyDescent="0.25">
      <c r="A330" s="1119"/>
      <c r="B330" s="1119"/>
      <c r="C330" s="1123" t="s">
        <v>1032</v>
      </c>
      <c r="D330" s="1127" t="s">
        <v>3085</v>
      </c>
      <c r="E330" s="1127" t="s">
        <v>3086</v>
      </c>
      <c r="F330" s="1127" t="s">
        <v>3086</v>
      </c>
      <c r="G330" s="1127" t="s">
        <v>3086</v>
      </c>
      <c r="H330" s="1119"/>
      <c r="I330" s="1119"/>
      <c r="J330" s="1119"/>
      <c r="K330" s="1119"/>
    </row>
    <row r="331" spans="1:11" ht="14.1" customHeight="1" x14ac:dyDescent="0.25">
      <c r="A331" s="1119"/>
      <c r="B331" s="1119"/>
      <c r="C331" s="1123" t="s">
        <v>1037</v>
      </c>
      <c r="D331" s="1127" t="s">
        <v>1038</v>
      </c>
      <c r="E331" s="1127" t="s">
        <v>1039</v>
      </c>
      <c r="F331" s="1127" t="s">
        <v>1039</v>
      </c>
      <c r="G331" s="1127" t="s">
        <v>1039</v>
      </c>
      <c r="H331" s="1119"/>
      <c r="I331" s="1119"/>
      <c r="J331" s="1119"/>
      <c r="K331" s="1119"/>
    </row>
    <row r="332" spans="1:11" ht="14.1" customHeight="1" x14ac:dyDescent="0.25">
      <c r="A332" s="1119"/>
      <c r="B332" s="1119"/>
      <c r="C332" s="1123" t="s">
        <v>1042</v>
      </c>
      <c r="D332" s="1127" t="s">
        <v>1038</v>
      </c>
      <c r="E332" s="1127" t="s">
        <v>3087</v>
      </c>
      <c r="F332" s="1127" t="s">
        <v>1039</v>
      </c>
      <c r="G332" s="1127" t="s">
        <v>1039</v>
      </c>
      <c r="H332" s="1119"/>
      <c r="I332" s="1119"/>
      <c r="J332" s="1119"/>
      <c r="K332" s="1119"/>
    </row>
    <row r="333" spans="1:11" ht="14.1" customHeight="1" x14ac:dyDescent="0.25">
      <c r="A333" s="1119"/>
      <c r="B333" s="1119"/>
      <c r="C333" s="1123" t="s">
        <v>39</v>
      </c>
      <c r="D333" s="1127" t="s">
        <v>1038</v>
      </c>
      <c r="E333" s="1127" t="s">
        <v>3087</v>
      </c>
      <c r="F333" s="1127" t="s">
        <v>1039</v>
      </c>
      <c r="G333" s="1127" t="s">
        <v>1039</v>
      </c>
      <c r="H333" s="1119"/>
      <c r="I333" s="1119"/>
      <c r="J333" s="1119"/>
      <c r="K333" s="1119"/>
    </row>
    <row r="334" spans="1:11" ht="14.1" customHeight="1" x14ac:dyDescent="0.25">
      <c r="A334" s="1119"/>
      <c r="B334" s="1119"/>
      <c r="C334" s="1250" t="s">
        <v>1046</v>
      </c>
      <c r="D334" s="1251"/>
      <c r="E334" s="1251"/>
      <c r="F334" s="1251"/>
      <c r="G334" s="1251"/>
      <c r="H334" s="1119"/>
      <c r="I334" s="1119"/>
      <c r="J334" s="1119"/>
      <c r="K334" s="1119"/>
    </row>
    <row r="335" spans="1:11" ht="14.1" customHeight="1" x14ac:dyDescent="0.25">
      <c r="A335" s="1119"/>
      <c r="B335" s="1119"/>
      <c r="C335" s="1131"/>
      <c r="D335" s="1132">
        <v>2024</v>
      </c>
      <c r="E335" s="1132">
        <v>2025</v>
      </c>
      <c r="F335" s="1132">
        <v>2026</v>
      </c>
      <c r="G335" s="1132">
        <v>2027</v>
      </c>
      <c r="H335" s="1119"/>
      <c r="I335" s="1119"/>
      <c r="J335" s="1119"/>
      <c r="K335" s="1119"/>
    </row>
    <row r="336" spans="1:11" ht="14.1" customHeight="1" x14ac:dyDescent="0.25">
      <c r="A336" s="1119"/>
      <c r="B336" s="1119"/>
      <c r="C336" s="1133"/>
      <c r="D336" s="1134" t="s">
        <v>13</v>
      </c>
      <c r="E336" s="1134" t="s">
        <v>14</v>
      </c>
      <c r="F336" s="1134" t="s">
        <v>14</v>
      </c>
      <c r="G336" s="1134" t="s">
        <v>14</v>
      </c>
      <c r="H336" s="1119"/>
      <c r="I336" s="1119"/>
      <c r="J336" s="1119"/>
      <c r="K336" s="1119"/>
    </row>
    <row r="337" spans="1:11" ht="14.1" customHeight="1" x14ac:dyDescent="0.25">
      <c r="A337" s="1119"/>
      <c r="B337" s="1119"/>
      <c r="C337" s="1135" t="s">
        <v>1047</v>
      </c>
      <c r="D337" s="1136">
        <v>0</v>
      </c>
      <c r="E337" s="1136">
        <v>0</v>
      </c>
      <c r="F337" s="1136">
        <v>0</v>
      </c>
      <c r="G337" s="1136">
        <v>0</v>
      </c>
      <c r="H337" s="1119"/>
      <c r="I337" s="1119"/>
      <c r="J337" s="1119"/>
      <c r="K337" s="1119"/>
    </row>
    <row r="338" spans="1:11" ht="14.1" customHeight="1" x14ac:dyDescent="0.25">
      <c r="A338" s="1119"/>
      <c r="B338" s="1119"/>
      <c r="C338" s="1135" t="s">
        <v>1048</v>
      </c>
      <c r="D338" s="1136">
        <v>0</v>
      </c>
      <c r="E338" s="1136">
        <v>0</v>
      </c>
      <c r="F338" s="1136">
        <v>0</v>
      </c>
      <c r="G338" s="1136">
        <v>0</v>
      </c>
      <c r="H338" s="1119"/>
      <c r="I338" s="1119"/>
      <c r="J338" s="1119"/>
      <c r="K338" s="1119"/>
    </row>
    <row r="339" spans="1:11" ht="14.1" customHeight="1" x14ac:dyDescent="0.25">
      <c r="A339" s="1119"/>
      <c r="B339" s="1119"/>
      <c r="C339" s="1135" t="s">
        <v>1049</v>
      </c>
      <c r="D339" s="1136">
        <v>0</v>
      </c>
      <c r="E339" s="1136">
        <v>0</v>
      </c>
      <c r="F339" s="1136">
        <v>0</v>
      </c>
      <c r="G339" s="1136">
        <v>0</v>
      </c>
      <c r="H339" s="1119"/>
      <c r="I339" s="1119"/>
      <c r="J339" s="1119"/>
      <c r="K339" s="1119"/>
    </row>
    <row r="340" spans="1:11" ht="14.1" customHeight="1" x14ac:dyDescent="0.25">
      <c r="A340" s="1119"/>
      <c r="B340" s="1119"/>
      <c r="C340" s="1135" t="s">
        <v>1050</v>
      </c>
      <c r="D340" s="1136">
        <v>0</v>
      </c>
      <c r="E340" s="1136">
        <v>0</v>
      </c>
      <c r="F340" s="1136">
        <v>0</v>
      </c>
      <c r="G340" s="1136">
        <v>0</v>
      </c>
      <c r="H340" s="1119"/>
      <c r="I340" s="1119"/>
      <c r="J340" s="1119"/>
      <c r="K340" s="1119"/>
    </row>
    <row r="341" spans="1:11" ht="14.1" customHeight="1" x14ac:dyDescent="0.25">
      <c r="A341" s="1119"/>
      <c r="B341" s="1119"/>
      <c r="C341" s="1135" t="s">
        <v>1048</v>
      </c>
      <c r="D341" s="1136">
        <v>0</v>
      </c>
      <c r="E341" s="1136">
        <v>0</v>
      </c>
      <c r="F341" s="1136">
        <v>0</v>
      </c>
      <c r="G341" s="1136">
        <v>0</v>
      </c>
      <c r="H341" s="1119"/>
      <c r="I341" s="1119"/>
      <c r="J341" s="1119"/>
      <c r="K341" s="1119"/>
    </row>
    <row r="342" spans="1:11" ht="14.1" customHeight="1" x14ac:dyDescent="0.25">
      <c r="A342" s="1119"/>
      <c r="B342" s="1119"/>
      <c r="C342" s="1135" t="s">
        <v>1049</v>
      </c>
      <c r="D342" s="1136">
        <v>0</v>
      </c>
      <c r="E342" s="1136">
        <v>0</v>
      </c>
      <c r="F342" s="1136">
        <v>0</v>
      </c>
      <c r="G342" s="1136">
        <v>0</v>
      </c>
      <c r="H342" s="1119"/>
      <c r="I342" s="1119"/>
      <c r="J342" s="1119"/>
      <c r="K342" s="1119"/>
    </row>
    <row r="343" spans="1:11" ht="14.1" customHeight="1" x14ac:dyDescent="0.25">
      <c r="A343" s="1119"/>
      <c r="B343" s="1119"/>
      <c r="C343" s="1135" t="s">
        <v>1051</v>
      </c>
      <c r="D343" s="1136">
        <v>0</v>
      </c>
      <c r="E343" s="1136">
        <v>1650000</v>
      </c>
      <c r="F343" s="1136">
        <v>1650000</v>
      </c>
      <c r="G343" s="1136">
        <v>1650000</v>
      </c>
      <c r="H343" s="1119"/>
      <c r="I343" s="1119"/>
      <c r="J343" s="1119"/>
      <c r="K343" s="1119"/>
    </row>
    <row r="344" spans="1:11" ht="14.1" customHeight="1" x14ac:dyDescent="0.25">
      <c r="A344" s="1119"/>
      <c r="B344" s="1119"/>
      <c r="C344" s="1135" t="s">
        <v>1048</v>
      </c>
      <c r="D344" s="1136">
        <v>0</v>
      </c>
      <c r="E344" s="1136">
        <v>1650000</v>
      </c>
      <c r="F344" s="1136">
        <v>1650000</v>
      </c>
      <c r="G344" s="1136">
        <v>1650000</v>
      </c>
      <c r="H344" s="1119"/>
      <c r="I344" s="1119"/>
      <c r="J344" s="1119"/>
      <c r="K344" s="1119"/>
    </row>
    <row r="345" spans="1:11" ht="14.1" customHeight="1" x14ac:dyDescent="0.25">
      <c r="A345" s="1119"/>
      <c r="B345" s="1119"/>
      <c r="C345" s="1135" t="s">
        <v>1049</v>
      </c>
      <c r="D345" s="1136">
        <v>0</v>
      </c>
      <c r="E345" s="1136">
        <v>0</v>
      </c>
      <c r="F345" s="1136">
        <v>0</v>
      </c>
      <c r="G345" s="1136">
        <v>0</v>
      </c>
      <c r="H345" s="1119"/>
      <c r="I345" s="1119"/>
      <c r="J345" s="1119"/>
      <c r="K345" s="1119"/>
    </row>
    <row r="346" spans="1:11" ht="14.1" customHeight="1" x14ac:dyDescent="0.25">
      <c r="A346" s="1119"/>
      <c r="B346" s="1119"/>
      <c r="C346" s="1135" t="s">
        <v>1052</v>
      </c>
      <c r="D346" s="1136">
        <v>0</v>
      </c>
      <c r="E346" s="1136">
        <v>0</v>
      </c>
      <c r="F346" s="1136">
        <v>0</v>
      </c>
      <c r="G346" s="1136">
        <v>0</v>
      </c>
      <c r="H346" s="1119"/>
      <c r="I346" s="1119"/>
      <c r="J346" s="1119"/>
      <c r="K346" s="1119"/>
    </row>
    <row r="347" spans="1:11" ht="14.1" customHeight="1" x14ac:dyDescent="0.25">
      <c r="A347" s="1119"/>
      <c r="B347" s="1119"/>
      <c r="C347" s="1135" t="s">
        <v>1048</v>
      </c>
      <c r="D347" s="1136">
        <v>0</v>
      </c>
      <c r="E347" s="1136">
        <v>0</v>
      </c>
      <c r="F347" s="1136">
        <v>0</v>
      </c>
      <c r="G347" s="1136">
        <v>0</v>
      </c>
      <c r="H347" s="1119"/>
      <c r="I347" s="1119"/>
      <c r="J347" s="1119"/>
      <c r="K347" s="1119"/>
    </row>
    <row r="348" spans="1:11" ht="14.1" customHeight="1" x14ac:dyDescent="0.25">
      <c r="A348" s="1119"/>
      <c r="B348" s="1119"/>
      <c r="C348" s="1135" t="s">
        <v>1049</v>
      </c>
      <c r="D348" s="1136">
        <v>0</v>
      </c>
      <c r="E348" s="1136">
        <v>0</v>
      </c>
      <c r="F348" s="1136">
        <v>0</v>
      </c>
      <c r="G348" s="1136">
        <v>0</v>
      </c>
      <c r="H348" s="1119"/>
      <c r="I348" s="1119"/>
      <c r="J348" s="1119"/>
      <c r="K348" s="1119"/>
    </row>
    <row r="349" spans="1:11" ht="14.1" customHeight="1" x14ac:dyDescent="0.25">
      <c r="A349" s="1119"/>
      <c r="B349" s="1119"/>
      <c r="C349" s="1135" t="s">
        <v>1053</v>
      </c>
      <c r="D349" s="1136">
        <v>0</v>
      </c>
      <c r="E349" s="1136">
        <v>0</v>
      </c>
      <c r="F349" s="1136">
        <v>0</v>
      </c>
      <c r="G349" s="1136">
        <v>0</v>
      </c>
      <c r="H349" s="1119"/>
      <c r="I349" s="1119"/>
      <c r="J349" s="1119"/>
      <c r="K349" s="1119"/>
    </row>
    <row r="350" spans="1:11" ht="14.1" customHeight="1" x14ac:dyDescent="0.25">
      <c r="A350" s="1119"/>
      <c r="B350" s="1119"/>
      <c r="C350" s="1135" t="s">
        <v>1048</v>
      </c>
      <c r="D350" s="1136">
        <v>0</v>
      </c>
      <c r="E350" s="1136">
        <v>0</v>
      </c>
      <c r="F350" s="1136">
        <v>0</v>
      </c>
      <c r="G350" s="1136">
        <v>0</v>
      </c>
      <c r="H350" s="1119"/>
      <c r="I350" s="1119"/>
      <c r="J350" s="1119"/>
      <c r="K350" s="1119"/>
    </row>
    <row r="351" spans="1:11" ht="14.1" customHeight="1" x14ac:dyDescent="0.25">
      <c r="A351" s="1119"/>
      <c r="B351" s="1119"/>
      <c r="C351" s="1135" t="s">
        <v>1049</v>
      </c>
      <c r="D351" s="1136">
        <v>0</v>
      </c>
      <c r="E351" s="1136">
        <v>0</v>
      </c>
      <c r="F351" s="1136">
        <v>0</v>
      </c>
      <c r="G351" s="1136">
        <v>0</v>
      </c>
      <c r="H351" s="1119"/>
      <c r="I351" s="1119"/>
      <c r="J351" s="1119"/>
      <c r="K351" s="1119"/>
    </row>
    <row r="352" spans="1:11" ht="14.1" customHeight="1" x14ac:dyDescent="0.25">
      <c r="A352" s="1119"/>
      <c r="B352" s="1119"/>
      <c r="C352" s="1135" t="s">
        <v>1054</v>
      </c>
      <c r="D352" s="1136">
        <v>0</v>
      </c>
      <c r="E352" s="1136">
        <v>0</v>
      </c>
      <c r="F352" s="1136">
        <v>0</v>
      </c>
      <c r="G352" s="1136">
        <v>0</v>
      </c>
      <c r="H352" s="1119"/>
      <c r="I352" s="1119"/>
      <c r="J352" s="1119"/>
      <c r="K352" s="1119"/>
    </row>
    <row r="353" spans="1:11" ht="14.1" customHeight="1" x14ac:dyDescent="0.25">
      <c r="A353" s="1119"/>
      <c r="B353" s="1119"/>
      <c r="C353" s="1135" t="s">
        <v>1048</v>
      </c>
      <c r="D353" s="1136">
        <v>0</v>
      </c>
      <c r="E353" s="1136">
        <v>0</v>
      </c>
      <c r="F353" s="1136">
        <v>0</v>
      </c>
      <c r="G353" s="1136">
        <v>0</v>
      </c>
      <c r="H353" s="1119"/>
      <c r="I353" s="1119"/>
      <c r="J353" s="1119"/>
      <c r="K353" s="1119"/>
    </row>
    <row r="354" spans="1:11" ht="14.1" customHeight="1" x14ac:dyDescent="0.25">
      <c r="A354" s="1119"/>
      <c r="B354" s="1119"/>
      <c r="C354" s="1135" t="s">
        <v>1049</v>
      </c>
      <c r="D354" s="1136">
        <v>0</v>
      </c>
      <c r="E354" s="1136">
        <v>0</v>
      </c>
      <c r="F354" s="1136">
        <v>0</v>
      </c>
      <c r="G354" s="1136">
        <v>0</v>
      </c>
      <c r="H354" s="1119"/>
      <c r="I354" s="1119"/>
      <c r="J354" s="1119"/>
      <c r="K354" s="1119"/>
    </row>
    <row r="355" spans="1:11" ht="14.1" customHeight="1" x14ac:dyDescent="0.25">
      <c r="A355" s="1119"/>
      <c r="B355" s="1119"/>
      <c r="C355" s="1135" t="s">
        <v>1055</v>
      </c>
      <c r="D355" s="1136">
        <v>0</v>
      </c>
      <c r="E355" s="1136">
        <v>0</v>
      </c>
      <c r="F355" s="1136">
        <v>0</v>
      </c>
      <c r="G355" s="1136">
        <v>0</v>
      </c>
      <c r="H355" s="1119"/>
      <c r="I355" s="1119"/>
      <c r="J355" s="1119"/>
      <c r="K355" s="1119"/>
    </row>
    <row r="356" spans="1:11" ht="14.1" customHeight="1" x14ac:dyDescent="0.25">
      <c r="A356" s="1119"/>
      <c r="B356" s="1119"/>
      <c r="C356" s="1135" t="s">
        <v>1048</v>
      </c>
      <c r="D356" s="1136">
        <v>0</v>
      </c>
      <c r="E356" s="1136">
        <v>0</v>
      </c>
      <c r="F356" s="1136">
        <v>0</v>
      </c>
      <c r="G356" s="1136">
        <v>0</v>
      </c>
      <c r="H356" s="1119"/>
      <c r="I356" s="1119"/>
      <c r="J356" s="1119"/>
      <c r="K356" s="1119"/>
    </row>
    <row r="357" spans="1:11" ht="14.1" customHeight="1" x14ac:dyDescent="0.25">
      <c r="A357" s="1119"/>
      <c r="B357" s="1119"/>
      <c r="C357" s="1135" t="s">
        <v>1049</v>
      </c>
      <c r="D357" s="1136">
        <v>0</v>
      </c>
      <c r="E357" s="1136">
        <v>0</v>
      </c>
      <c r="F357" s="1136">
        <v>0</v>
      </c>
      <c r="G357" s="1136">
        <v>0</v>
      </c>
      <c r="H357" s="1119"/>
      <c r="I357" s="1119"/>
      <c r="J357" s="1119"/>
      <c r="K357" s="1119"/>
    </row>
    <row r="358" spans="1:11" ht="14.1" customHeight="1" x14ac:dyDescent="0.25">
      <c r="A358" s="1119"/>
      <c r="B358" s="1119"/>
      <c r="C358" s="1135" t="s">
        <v>1056</v>
      </c>
      <c r="D358" s="1136">
        <v>0</v>
      </c>
      <c r="E358" s="1136">
        <v>0</v>
      </c>
      <c r="F358" s="1136">
        <v>0</v>
      </c>
      <c r="G358" s="1136">
        <v>0</v>
      </c>
      <c r="H358" s="1119"/>
      <c r="I358" s="1119"/>
      <c r="J358" s="1119"/>
      <c r="K358" s="1119"/>
    </row>
    <row r="359" spans="1:11" ht="14.1" customHeight="1" x14ac:dyDescent="0.25">
      <c r="A359" s="1119"/>
      <c r="B359" s="1119"/>
      <c r="C359" s="1135" t="s">
        <v>1048</v>
      </c>
      <c r="D359" s="1136">
        <v>0</v>
      </c>
      <c r="E359" s="1136">
        <v>0</v>
      </c>
      <c r="F359" s="1136">
        <v>0</v>
      </c>
      <c r="G359" s="1136">
        <v>0</v>
      </c>
      <c r="H359" s="1119"/>
      <c r="I359" s="1119"/>
      <c r="J359" s="1119"/>
      <c r="K359" s="1119"/>
    </row>
    <row r="360" spans="1:11" ht="14.1" customHeight="1" x14ac:dyDescent="0.25">
      <c r="A360" s="1119"/>
      <c r="B360" s="1119"/>
      <c r="C360" s="1135" t="s">
        <v>1057</v>
      </c>
      <c r="D360" s="1136">
        <v>0</v>
      </c>
      <c r="E360" s="1136">
        <v>0</v>
      </c>
      <c r="F360" s="1136">
        <v>0</v>
      </c>
      <c r="G360" s="1136">
        <v>0</v>
      </c>
      <c r="H360" s="1119"/>
      <c r="I360" s="1119"/>
      <c r="J360" s="1119"/>
      <c r="K360" s="1119"/>
    </row>
    <row r="361" spans="1:11" ht="14.1" customHeight="1" x14ac:dyDescent="0.25">
      <c r="A361" s="1119"/>
      <c r="B361" s="1119"/>
      <c r="C361" s="1135" t="s">
        <v>1058</v>
      </c>
      <c r="D361" s="1136">
        <v>0</v>
      </c>
      <c r="E361" s="1136">
        <v>0</v>
      </c>
      <c r="F361" s="1136">
        <v>0</v>
      </c>
      <c r="G361" s="1136">
        <v>0</v>
      </c>
      <c r="H361" s="1119"/>
      <c r="I361" s="1119"/>
      <c r="J361" s="1119"/>
      <c r="K361" s="1119"/>
    </row>
    <row r="362" spans="1:11" ht="14.1" customHeight="1" x14ac:dyDescent="0.25">
      <c r="A362" s="1119"/>
      <c r="B362" s="1119"/>
      <c r="C362" s="1135" t="s">
        <v>1059</v>
      </c>
      <c r="D362" s="1136">
        <v>0</v>
      </c>
      <c r="E362" s="1136">
        <v>0</v>
      </c>
      <c r="F362" s="1136">
        <v>0</v>
      </c>
      <c r="G362" s="1136">
        <v>0</v>
      </c>
      <c r="H362" s="1119"/>
      <c r="I362" s="1119"/>
      <c r="J362" s="1119"/>
      <c r="K362" s="1119"/>
    </row>
    <row r="363" spans="1:11" ht="14.1" customHeight="1" x14ac:dyDescent="0.25">
      <c r="A363" s="1119"/>
      <c r="B363" s="1119"/>
      <c r="C363" s="1135" t="s">
        <v>1060</v>
      </c>
      <c r="D363" s="1136">
        <v>0</v>
      </c>
      <c r="E363" s="1136">
        <v>0</v>
      </c>
      <c r="F363" s="1136">
        <v>0</v>
      </c>
      <c r="G363" s="1136">
        <v>0</v>
      </c>
      <c r="H363" s="1119"/>
      <c r="I363" s="1119"/>
      <c r="J363" s="1119"/>
      <c r="K363" s="1119"/>
    </row>
    <row r="364" spans="1:11" ht="14.1" customHeight="1" x14ac:dyDescent="0.25">
      <c r="A364" s="1119"/>
      <c r="B364" s="1119"/>
      <c r="C364" s="1135" t="s">
        <v>1061</v>
      </c>
      <c r="D364" s="1136">
        <v>0</v>
      </c>
      <c r="E364" s="1136">
        <v>0</v>
      </c>
      <c r="F364" s="1136">
        <v>0</v>
      </c>
      <c r="G364" s="1136">
        <v>0</v>
      </c>
      <c r="H364" s="1119"/>
      <c r="I364" s="1119"/>
      <c r="J364" s="1119"/>
      <c r="K364" s="1119"/>
    </row>
    <row r="365" spans="1:11" ht="14.1" customHeight="1" x14ac:dyDescent="0.25">
      <c r="A365" s="1119"/>
      <c r="B365" s="1119"/>
      <c r="C365" s="1135" t="s">
        <v>1048</v>
      </c>
      <c r="D365" s="1136">
        <v>0</v>
      </c>
      <c r="E365" s="1136">
        <v>0</v>
      </c>
      <c r="F365" s="1136">
        <v>0</v>
      </c>
      <c r="G365" s="1136">
        <v>0</v>
      </c>
      <c r="H365" s="1119"/>
      <c r="I365" s="1119"/>
      <c r="J365" s="1119"/>
      <c r="K365" s="1119"/>
    </row>
    <row r="366" spans="1:11" ht="14.1" customHeight="1" x14ac:dyDescent="0.25">
      <c r="A366" s="1119"/>
      <c r="B366" s="1119"/>
      <c r="C366" s="1135" t="s">
        <v>1057</v>
      </c>
      <c r="D366" s="1136">
        <v>0</v>
      </c>
      <c r="E366" s="1136">
        <v>0</v>
      </c>
      <c r="F366" s="1136">
        <v>0</v>
      </c>
      <c r="G366" s="1136">
        <v>0</v>
      </c>
      <c r="H366" s="1119"/>
      <c r="I366" s="1119"/>
      <c r="J366" s="1119"/>
      <c r="K366" s="1119"/>
    </row>
    <row r="367" spans="1:11" ht="14.1" customHeight="1" x14ac:dyDescent="0.25">
      <c r="A367" s="1119"/>
      <c r="B367" s="1119"/>
      <c r="C367" s="1135" t="s">
        <v>1058</v>
      </c>
      <c r="D367" s="1136">
        <v>0</v>
      </c>
      <c r="E367" s="1136">
        <v>0</v>
      </c>
      <c r="F367" s="1136">
        <v>0</v>
      </c>
      <c r="G367" s="1136">
        <v>0</v>
      </c>
      <c r="H367" s="1119"/>
      <c r="I367" s="1119"/>
      <c r="J367" s="1119"/>
      <c r="K367" s="1119"/>
    </row>
    <row r="368" spans="1:11" ht="14.1" customHeight="1" x14ac:dyDescent="0.25">
      <c r="A368" s="1119"/>
      <c r="B368" s="1119"/>
      <c r="C368" s="1135" t="s">
        <v>1059</v>
      </c>
      <c r="D368" s="1136">
        <v>0</v>
      </c>
      <c r="E368" s="1136">
        <v>0</v>
      </c>
      <c r="F368" s="1136">
        <v>0</v>
      </c>
      <c r="G368" s="1136">
        <v>0</v>
      </c>
      <c r="H368" s="1119"/>
      <c r="I368" s="1119"/>
      <c r="J368" s="1119"/>
      <c r="K368" s="1119"/>
    </row>
    <row r="369" spans="1:11" ht="14.1" customHeight="1" x14ac:dyDescent="0.25">
      <c r="A369" s="1119"/>
      <c r="B369" s="1119"/>
      <c r="C369" s="1135" t="s">
        <v>1060</v>
      </c>
      <c r="D369" s="1136">
        <v>0</v>
      </c>
      <c r="E369" s="1136">
        <v>0</v>
      </c>
      <c r="F369" s="1136">
        <v>0</v>
      </c>
      <c r="G369" s="1136">
        <v>0</v>
      </c>
      <c r="H369" s="1119"/>
      <c r="I369" s="1119"/>
      <c r="J369" s="1119"/>
      <c r="K369" s="1119"/>
    </row>
    <row r="370" spans="1:11" ht="14.1" customHeight="1" x14ac:dyDescent="0.25">
      <c r="A370" s="1119"/>
      <c r="B370" s="1119"/>
      <c r="C370" s="1135" t="s">
        <v>1062</v>
      </c>
      <c r="D370" s="1136">
        <v>0</v>
      </c>
      <c r="E370" s="1136">
        <v>0</v>
      </c>
      <c r="F370" s="1136">
        <v>0</v>
      </c>
      <c r="G370" s="1136">
        <v>0</v>
      </c>
      <c r="H370" s="1119"/>
      <c r="I370" s="1119"/>
      <c r="J370" s="1119"/>
      <c r="K370" s="1119"/>
    </row>
    <row r="371" spans="1:11" ht="14.1" customHeight="1" x14ac:dyDescent="0.25">
      <c r="A371" s="1119"/>
      <c r="B371" s="1119"/>
      <c r="C371" s="1135" t="s">
        <v>1048</v>
      </c>
      <c r="D371" s="1136">
        <v>0</v>
      </c>
      <c r="E371" s="1136">
        <v>0</v>
      </c>
      <c r="F371" s="1136">
        <v>0</v>
      </c>
      <c r="G371" s="1136">
        <v>0</v>
      </c>
      <c r="H371" s="1119"/>
      <c r="I371" s="1119"/>
      <c r="J371" s="1119"/>
      <c r="K371" s="1119"/>
    </row>
    <row r="372" spans="1:11" ht="14.1" customHeight="1" x14ac:dyDescent="0.25">
      <c r="A372" s="1119"/>
      <c r="B372" s="1119"/>
      <c r="C372" s="1135" t="s">
        <v>1057</v>
      </c>
      <c r="D372" s="1136">
        <v>0</v>
      </c>
      <c r="E372" s="1136">
        <v>0</v>
      </c>
      <c r="F372" s="1136">
        <v>0</v>
      </c>
      <c r="G372" s="1136">
        <v>0</v>
      </c>
      <c r="H372" s="1119"/>
      <c r="I372" s="1119"/>
      <c r="J372" s="1119"/>
      <c r="K372" s="1119"/>
    </row>
    <row r="373" spans="1:11" ht="14.1" customHeight="1" x14ac:dyDescent="0.25">
      <c r="A373" s="1119"/>
      <c r="B373" s="1119"/>
      <c r="C373" s="1135" t="s">
        <v>1058</v>
      </c>
      <c r="D373" s="1136">
        <v>0</v>
      </c>
      <c r="E373" s="1136">
        <v>0</v>
      </c>
      <c r="F373" s="1136">
        <v>0</v>
      </c>
      <c r="G373" s="1136">
        <v>0</v>
      </c>
      <c r="H373" s="1119"/>
      <c r="I373" s="1119"/>
      <c r="J373" s="1119"/>
      <c r="K373" s="1119"/>
    </row>
    <row r="374" spans="1:11" ht="14.1" customHeight="1" x14ac:dyDescent="0.25">
      <c r="A374" s="1119"/>
      <c r="B374" s="1119"/>
      <c r="C374" s="1135" t="s">
        <v>1059</v>
      </c>
      <c r="D374" s="1136">
        <v>0</v>
      </c>
      <c r="E374" s="1136">
        <v>0</v>
      </c>
      <c r="F374" s="1136">
        <v>0</v>
      </c>
      <c r="G374" s="1136">
        <v>0</v>
      </c>
      <c r="H374" s="1119"/>
      <c r="I374" s="1119"/>
      <c r="J374" s="1119"/>
      <c r="K374" s="1119"/>
    </row>
    <row r="375" spans="1:11" ht="14.1" customHeight="1" x14ac:dyDescent="0.25">
      <c r="A375" s="1119"/>
      <c r="B375" s="1119"/>
      <c r="C375" s="1135" t="s">
        <v>1060</v>
      </c>
      <c r="D375" s="1136">
        <v>0</v>
      </c>
      <c r="E375" s="1136">
        <v>0</v>
      </c>
      <c r="F375" s="1136">
        <v>0</v>
      </c>
      <c r="G375" s="1136">
        <v>0</v>
      </c>
      <c r="H375" s="1119"/>
      <c r="I375" s="1119"/>
      <c r="J375" s="1119"/>
      <c r="K375" s="1119"/>
    </row>
    <row r="376" spans="1:11" ht="14.1" customHeight="1" x14ac:dyDescent="0.25">
      <c r="A376" s="1119"/>
      <c r="B376" s="1119"/>
      <c r="C376" s="1135" t="s">
        <v>1063</v>
      </c>
      <c r="D376" s="1136">
        <v>0</v>
      </c>
      <c r="E376" s="1136">
        <v>0</v>
      </c>
      <c r="F376" s="1136">
        <v>0</v>
      </c>
      <c r="G376" s="1136">
        <v>0</v>
      </c>
      <c r="H376" s="1119"/>
      <c r="I376" s="1119"/>
      <c r="J376" s="1119"/>
      <c r="K376" s="1119"/>
    </row>
    <row r="377" spans="1:11" ht="14.1" customHeight="1" x14ac:dyDescent="0.25">
      <c r="A377" s="1119"/>
      <c r="B377" s="1119"/>
      <c r="C377" s="1135" t="s">
        <v>1064</v>
      </c>
      <c r="D377" s="1136">
        <v>0</v>
      </c>
      <c r="E377" s="1136">
        <v>0</v>
      </c>
      <c r="F377" s="1136">
        <v>0</v>
      </c>
      <c r="G377" s="1136">
        <v>0</v>
      </c>
      <c r="H377" s="1119"/>
      <c r="I377" s="1119"/>
      <c r="J377" s="1119"/>
      <c r="K377" s="1119"/>
    </row>
    <row r="378" spans="1:11" ht="14.1" customHeight="1" x14ac:dyDescent="0.25">
      <c r="A378" s="1119"/>
      <c r="B378" s="1119"/>
      <c r="C378" s="1137" t="s">
        <v>572</v>
      </c>
      <c r="D378" s="1136">
        <v>0</v>
      </c>
      <c r="E378" s="1136">
        <v>1650000</v>
      </c>
      <c r="F378" s="1136">
        <v>1650000</v>
      </c>
      <c r="G378" s="1136">
        <v>1650000</v>
      </c>
      <c r="H378" s="1119"/>
      <c r="I378" s="1119"/>
      <c r="J378" s="1119"/>
      <c r="K378" s="1119"/>
    </row>
    <row r="379" spans="1:11" ht="14.1" customHeight="1" x14ac:dyDescent="0.25">
      <c r="A379" s="1119"/>
      <c r="B379" s="1119"/>
      <c r="C379" s="1129" t="s">
        <v>1022</v>
      </c>
      <c r="D379" s="1252" t="s">
        <v>3088</v>
      </c>
      <c r="E379" s="1253"/>
      <c r="F379" s="1253"/>
      <c r="G379" s="1253"/>
      <c r="H379" s="1119"/>
      <c r="I379" s="1119"/>
      <c r="J379" s="1119"/>
      <c r="K379" s="1119"/>
    </row>
    <row r="380" spans="1:11" ht="14.1" customHeight="1" x14ac:dyDescent="0.25">
      <c r="A380" s="1119"/>
      <c r="B380" s="1119"/>
      <c r="C380" s="1130" t="s">
        <v>1024</v>
      </c>
      <c r="D380" s="1254" t="s">
        <v>3089</v>
      </c>
      <c r="E380" s="1255"/>
      <c r="F380" s="1255"/>
      <c r="G380" s="1255"/>
      <c r="H380" s="1119"/>
      <c r="I380" s="1119"/>
      <c r="J380" s="1119"/>
      <c r="K380" s="1119"/>
    </row>
    <row r="381" spans="1:11" ht="14.1" customHeight="1" x14ac:dyDescent="0.25">
      <c r="A381" s="1119"/>
      <c r="B381" s="1119"/>
      <c r="C381" s="1130" t="s">
        <v>31</v>
      </c>
      <c r="D381" s="1254" t="s">
        <v>3082</v>
      </c>
      <c r="E381" s="1255"/>
      <c r="F381" s="1255"/>
      <c r="G381" s="1255"/>
      <c r="H381" s="1119"/>
      <c r="I381" s="1119"/>
      <c r="J381" s="1119"/>
      <c r="K381" s="1119"/>
    </row>
    <row r="382" spans="1:11" ht="15" customHeight="1" x14ac:dyDescent="0.25">
      <c r="A382" s="1119"/>
      <c r="B382" s="1119"/>
      <c r="C382" s="1131"/>
      <c r="D382" s="1132">
        <v>2024</v>
      </c>
      <c r="E382" s="1132">
        <v>2025</v>
      </c>
      <c r="F382" s="1132">
        <v>2026</v>
      </c>
      <c r="G382" s="1132">
        <v>2027</v>
      </c>
      <c r="H382" s="1119"/>
      <c r="I382" s="1119"/>
      <c r="J382" s="1119"/>
      <c r="K382" s="1119"/>
    </row>
    <row r="383" spans="1:11" ht="15" customHeight="1" x14ac:dyDescent="0.25">
      <c r="A383" s="1119"/>
      <c r="B383" s="1119"/>
      <c r="C383" s="1133"/>
      <c r="D383" s="1134" t="s">
        <v>13</v>
      </c>
      <c r="E383" s="1134" t="s">
        <v>14</v>
      </c>
      <c r="F383" s="1134" t="s">
        <v>14</v>
      </c>
      <c r="G383" s="1134" t="s">
        <v>14</v>
      </c>
      <c r="H383" s="1119"/>
      <c r="I383" s="1119"/>
      <c r="J383" s="1119"/>
      <c r="K383" s="1119"/>
    </row>
    <row r="384" spans="1:11" ht="14.1" customHeight="1" x14ac:dyDescent="0.25">
      <c r="A384" s="1119"/>
      <c r="B384" s="1119"/>
      <c r="C384" s="1123" t="s">
        <v>33</v>
      </c>
      <c r="D384" s="1127" t="s">
        <v>1439</v>
      </c>
      <c r="E384" s="1127" t="s">
        <v>1439</v>
      </c>
      <c r="F384" s="1127" t="s">
        <v>1439</v>
      </c>
      <c r="G384" s="1127" t="s">
        <v>1439</v>
      </c>
      <c r="H384" s="1119"/>
      <c r="I384" s="1119"/>
      <c r="J384" s="1119"/>
      <c r="K384" s="1119"/>
    </row>
    <row r="385" spans="1:11" ht="14.1" customHeight="1" x14ac:dyDescent="0.25">
      <c r="A385" s="1119"/>
      <c r="B385" s="1119"/>
      <c r="C385" s="1123" t="s">
        <v>1029</v>
      </c>
      <c r="D385" s="1127" t="s">
        <v>3090</v>
      </c>
      <c r="E385" s="1127" t="s">
        <v>3091</v>
      </c>
      <c r="F385" s="1127" t="s">
        <v>3091</v>
      </c>
      <c r="G385" s="1127" t="s">
        <v>3091</v>
      </c>
      <c r="H385" s="1119"/>
      <c r="I385" s="1119"/>
      <c r="J385" s="1119"/>
      <c r="K385" s="1119"/>
    </row>
    <row r="386" spans="1:11" ht="14.1" customHeight="1" x14ac:dyDescent="0.25">
      <c r="A386" s="1119"/>
      <c r="B386" s="1119"/>
      <c r="C386" s="1123" t="s">
        <v>1032</v>
      </c>
      <c r="D386" s="1127" t="s">
        <v>3092</v>
      </c>
      <c r="E386" s="1127" t="s">
        <v>1427</v>
      </c>
      <c r="F386" s="1127" t="s">
        <v>1427</v>
      </c>
      <c r="G386" s="1127" t="s">
        <v>1427</v>
      </c>
      <c r="H386" s="1119"/>
      <c r="I386" s="1119"/>
      <c r="J386" s="1119"/>
      <c r="K386" s="1119"/>
    </row>
    <row r="387" spans="1:11" ht="14.1" customHeight="1" x14ac:dyDescent="0.25">
      <c r="A387" s="1119"/>
      <c r="B387" s="1119"/>
      <c r="C387" s="1123" t="s">
        <v>1037</v>
      </c>
      <c r="D387" s="1127" t="s">
        <v>1038</v>
      </c>
      <c r="E387" s="1127" t="s">
        <v>1039</v>
      </c>
      <c r="F387" s="1127" t="s">
        <v>1039</v>
      </c>
      <c r="G387" s="1127" t="s">
        <v>1039</v>
      </c>
      <c r="H387" s="1119"/>
      <c r="I387" s="1119"/>
      <c r="J387" s="1119"/>
      <c r="K387" s="1119"/>
    </row>
    <row r="388" spans="1:11" ht="14.1" customHeight="1" x14ac:dyDescent="0.25">
      <c r="A388" s="1119"/>
      <c r="B388" s="1119"/>
      <c r="C388" s="1123" t="s">
        <v>1042</v>
      </c>
      <c r="D388" s="1127" t="s">
        <v>1038</v>
      </c>
      <c r="E388" s="1127" t="s">
        <v>3093</v>
      </c>
      <c r="F388" s="1127" t="s">
        <v>1039</v>
      </c>
      <c r="G388" s="1127" t="s">
        <v>1039</v>
      </c>
      <c r="H388" s="1119"/>
      <c r="I388" s="1119"/>
      <c r="J388" s="1119"/>
      <c r="K388" s="1119"/>
    </row>
    <row r="389" spans="1:11" ht="14.1" customHeight="1" x14ac:dyDescent="0.25">
      <c r="A389" s="1119"/>
      <c r="B389" s="1119"/>
      <c r="C389" s="1123" t="s">
        <v>39</v>
      </c>
      <c r="D389" s="1127" t="s">
        <v>1038</v>
      </c>
      <c r="E389" s="1127" t="s">
        <v>3093</v>
      </c>
      <c r="F389" s="1127" t="s">
        <v>1039</v>
      </c>
      <c r="G389" s="1127" t="s">
        <v>1039</v>
      </c>
      <c r="H389" s="1119"/>
      <c r="I389" s="1119"/>
      <c r="J389" s="1119"/>
      <c r="K389" s="1119"/>
    </row>
    <row r="390" spans="1:11" ht="14.1" customHeight="1" x14ac:dyDescent="0.25">
      <c r="A390" s="1119"/>
      <c r="B390" s="1119"/>
      <c r="C390" s="1250" t="s">
        <v>1046</v>
      </c>
      <c r="D390" s="1251"/>
      <c r="E390" s="1251"/>
      <c r="F390" s="1251"/>
      <c r="G390" s="1251"/>
      <c r="H390" s="1119"/>
      <c r="I390" s="1119"/>
      <c r="J390" s="1119"/>
      <c r="K390" s="1119"/>
    </row>
    <row r="391" spans="1:11" ht="14.1" customHeight="1" x14ac:dyDescent="0.25">
      <c r="A391" s="1119"/>
      <c r="B391" s="1119"/>
      <c r="C391" s="1131"/>
      <c r="D391" s="1132">
        <v>2024</v>
      </c>
      <c r="E391" s="1132">
        <v>2025</v>
      </c>
      <c r="F391" s="1132">
        <v>2026</v>
      </c>
      <c r="G391" s="1132">
        <v>2027</v>
      </c>
      <c r="H391" s="1119"/>
      <c r="I391" s="1119"/>
      <c r="J391" s="1119"/>
      <c r="K391" s="1119"/>
    </row>
    <row r="392" spans="1:11" ht="14.1" customHeight="1" x14ac:dyDescent="0.25">
      <c r="A392" s="1119"/>
      <c r="B392" s="1119"/>
      <c r="C392" s="1133"/>
      <c r="D392" s="1134" t="s">
        <v>13</v>
      </c>
      <c r="E392" s="1134" t="s">
        <v>14</v>
      </c>
      <c r="F392" s="1134" t="s">
        <v>14</v>
      </c>
      <c r="G392" s="1134" t="s">
        <v>14</v>
      </c>
      <c r="H392" s="1119"/>
      <c r="I392" s="1119"/>
      <c r="J392" s="1119"/>
      <c r="K392" s="1119"/>
    </row>
    <row r="393" spans="1:11" ht="14.1" customHeight="1" x14ac:dyDescent="0.25">
      <c r="A393" s="1119"/>
      <c r="B393" s="1119"/>
      <c r="C393" s="1135" t="s">
        <v>1047</v>
      </c>
      <c r="D393" s="1136">
        <v>0</v>
      </c>
      <c r="E393" s="1136">
        <v>0</v>
      </c>
      <c r="F393" s="1136">
        <v>0</v>
      </c>
      <c r="G393" s="1136">
        <v>0</v>
      </c>
      <c r="H393" s="1119"/>
      <c r="I393" s="1119"/>
      <c r="J393" s="1119"/>
      <c r="K393" s="1119"/>
    </row>
    <row r="394" spans="1:11" ht="14.1" customHeight="1" x14ac:dyDescent="0.25">
      <c r="A394" s="1119"/>
      <c r="B394" s="1119"/>
      <c r="C394" s="1135" t="s">
        <v>1048</v>
      </c>
      <c r="D394" s="1136">
        <v>0</v>
      </c>
      <c r="E394" s="1136">
        <v>0</v>
      </c>
      <c r="F394" s="1136">
        <v>0</v>
      </c>
      <c r="G394" s="1136">
        <v>0</v>
      </c>
      <c r="H394" s="1119"/>
      <c r="I394" s="1119"/>
      <c r="J394" s="1119"/>
      <c r="K394" s="1119"/>
    </row>
    <row r="395" spans="1:11" ht="14.1" customHeight="1" x14ac:dyDescent="0.25">
      <c r="A395" s="1119"/>
      <c r="B395" s="1119"/>
      <c r="C395" s="1135" t="s">
        <v>1049</v>
      </c>
      <c r="D395" s="1136">
        <v>0</v>
      </c>
      <c r="E395" s="1136">
        <v>0</v>
      </c>
      <c r="F395" s="1136">
        <v>0</v>
      </c>
      <c r="G395" s="1136">
        <v>0</v>
      </c>
      <c r="H395" s="1119"/>
      <c r="I395" s="1119"/>
      <c r="J395" s="1119"/>
      <c r="K395" s="1119"/>
    </row>
    <row r="396" spans="1:11" ht="14.1" customHeight="1" x14ac:dyDescent="0.25">
      <c r="A396" s="1119"/>
      <c r="B396" s="1119"/>
      <c r="C396" s="1135" t="s">
        <v>1050</v>
      </c>
      <c r="D396" s="1136">
        <v>0</v>
      </c>
      <c r="E396" s="1136">
        <v>0</v>
      </c>
      <c r="F396" s="1136">
        <v>0</v>
      </c>
      <c r="G396" s="1136">
        <v>0</v>
      </c>
      <c r="H396" s="1119"/>
      <c r="I396" s="1119"/>
      <c r="J396" s="1119"/>
      <c r="K396" s="1119"/>
    </row>
    <row r="397" spans="1:11" ht="14.1" customHeight="1" x14ac:dyDescent="0.25">
      <c r="A397" s="1119"/>
      <c r="B397" s="1119"/>
      <c r="C397" s="1135" t="s">
        <v>1048</v>
      </c>
      <c r="D397" s="1136">
        <v>0</v>
      </c>
      <c r="E397" s="1136">
        <v>0</v>
      </c>
      <c r="F397" s="1136">
        <v>0</v>
      </c>
      <c r="G397" s="1136">
        <v>0</v>
      </c>
      <c r="H397" s="1119"/>
      <c r="I397" s="1119"/>
      <c r="J397" s="1119"/>
      <c r="K397" s="1119"/>
    </row>
    <row r="398" spans="1:11" ht="14.1" customHeight="1" x14ac:dyDescent="0.25">
      <c r="A398" s="1119"/>
      <c r="B398" s="1119"/>
      <c r="C398" s="1135" t="s">
        <v>1049</v>
      </c>
      <c r="D398" s="1136">
        <v>0</v>
      </c>
      <c r="E398" s="1136">
        <v>0</v>
      </c>
      <c r="F398" s="1136">
        <v>0</v>
      </c>
      <c r="G398" s="1136">
        <v>0</v>
      </c>
      <c r="H398" s="1119"/>
      <c r="I398" s="1119"/>
      <c r="J398" s="1119"/>
      <c r="K398" s="1119"/>
    </row>
    <row r="399" spans="1:11" ht="14.1" customHeight="1" x14ac:dyDescent="0.25">
      <c r="A399" s="1119"/>
      <c r="B399" s="1119"/>
      <c r="C399" s="1135" t="s">
        <v>1051</v>
      </c>
      <c r="D399" s="1136">
        <v>0</v>
      </c>
      <c r="E399" s="1136">
        <v>2800000</v>
      </c>
      <c r="F399" s="1136">
        <v>2800000</v>
      </c>
      <c r="G399" s="1136">
        <v>2800000</v>
      </c>
      <c r="H399" s="1119"/>
      <c r="I399" s="1119"/>
      <c r="J399" s="1119"/>
      <c r="K399" s="1119"/>
    </row>
    <row r="400" spans="1:11" ht="14.1" customHeight="1" x14ac:dyDescent="0.25">
      <c r="A400" s="1119"/>
      <c r="B400" s="1119"/>
      <c r="C400" s="1135" t="s">
        <v>1048</v>
      </c>
      <c r="D400" s="1136">
        <v>0</v>
      </c>
      <c r="E400" s="1136">
        <v>2800000</v>
      </c>
      <c r="F400" s="1136">
        <v>2800000</v>
      </c>
      <c r="G400" s="1136">
        <v>2800000</v>
      </c>
      <c r="H400" s="1119"/>
      <c r="I400" s="1119"/>
      <c r="J400" s="1119"/>
      <c r="K400" s="1119"/>
    </row>
    <row r="401" spans="1:11" ht="14.1" customHeight="1" x14ac:dyDescent="0.25">
      <c r="A401" s="1119"/>
      <c r="B401" s="1119"/>
      <c r="C401" s="1135" t="s">
        <v>1049</v>
      </c>
      <c r="D401" s="1136">
        <v>0</v>
      </c>
      <c r="E401" s="1136">
        <v>0</v>
      </c>
      <c r="F401" s="1136">
        <v>0</v>
      </c>
      <c r="G401" s="1136">
        <v>0</v>
      </c>
      <c r="H401" s="1119"/>
      <c r="I401" s="1119"/>
      <c r="J401" s="1119"/>
      <c r="K401" s="1119"/>
    </row>
    <row r="402" spans="1:11" ht="14.1" customHeight="1" x14ac:dyDescent="0.25">
      <c r="A402" s="1119"/>
      <c r="B402" s="1119"/>
      <c r="C402" s="1135" t="s">
        <v>1052</v>
      </c>
      <c r="D402" s="1136">
        <v>0</v>
      </c>
      <c r="E402" s="1136">
        <v>0</v>
      </c>
      <c r="F402" s="1136">
        <v>0</v>
      </c>
      <c r="G402" s="1136">
        <v>0</v>
      </c>
      <c r="H402" s="1119"/>
      <c r="I402" s="1119"/>
      <c r="J402" s="1119"/>
      <c r="K402" s="1119"/>
    </row>
    <row r="403" spans="1:11" ht="14.1" customHeight="1" x14ac:dyDescent="0.25">
      <c r="A403" s="1119"/>
      <c r="B403" s="1119"/>
      <c r="C403" s="1135" t="s">
        <v>1048</v>
      </c>
      <c r="D403" s="1136">
        <v>0</v>
      </c>
      <c r="E403" s="1136">
        <v>0</v>
      </c>
      <c r="F403" s="1136">
        <v>0</v>
      </c>
      <c r="G403" s="1136">
        <v>0</v>
      </c>
      <c r="H403" s="1119"/>
      <c r="I403" s="1119"/>
      <c r="J403" s="1119"/>
      <c r="K403" s="1119"/>
    </row>
    <row r="404" spans="1:11" ht="14.1" customHeight="1" x14ac:dyDescent="0.25">
      <c r="A404" s="1119"/>
      <c r="B404" s="1119"/>
      <c r="C404" s="1135" t="s">
        <v>1049</v>
      </c>
      <c r="D404" s="1136">
        <v>0</v>
      </c>
      <c r="E404" s="1136">
        <v>0</v>
      </c>
      <c r="F404" s="1136">
        <v>0</v>
      </c>
      <c r="G404" s="1136">
        <v>0</v>
      </c>
      <c r="H404" s="1119"/>
      <c r="I404" s="1119"/>
      <c r="J404" s="1119"/>
      <c r="K404" s="1119"/>
    </row>
    <row r="405" spans="1:11" ht="14.1" customHeight="1" x14ac:dyDescent="0.25">
      <c r="A405" s="1119"/>
      <c r="B405" s="1119"/>
      <c r="C405" s="1135" t="s">
        <v>1053</v>
      </c>
      <c r="D405" s="1136">
        <v>0</v>
      </c>
      <c r="E405" s="1136">
        <v>0</v>
      </c>
      <c r="F405" s="1136">
        <v>0</v>
      </c>
      <c r="G405" s="1136">
        <v>0</v>
      </c>
      <c r="H405" s="1119"/>
      <c r="I405" s="1119"/>
      <c r="J405" s="1119"/>
      <c r="K405" s="1119"/>
    </row>
    <row r="406" spans="1:11" ht="14.1" customHeight="1" x14ac:dyDescent="0.25">
      <c r="A406" s="1119"/>
      <c r="B406" s="1119"/>
      <c r="C406" s="1135" t="s">
        <v>1048</v>
      </c>
      <c r="D406" s="1136">
        <v>0</v>
      </c>
      <c r="E406" s="1136">
        <v>0</v>
      </c>
      <c r="F406" s="1136">
        <v>0</v>
      </c>
      <c r="G406" s="1136">
        <v>0</v>
      </c>
      <c r="H406" s="1119"/>
      <c r="I406" s="1119"/>
      <c r="J406" s="1119"/>
      <c r="K406" s="1119"/>
    </row>
    <row r="407" spans="1:11" ht="14.1" customHeight="1" x14ac:dyDescent="0.25">
      <c r="A407" s="1119"/>
      <c r="B407" s="1119"/>
      <c r="C407" s="1135" t="s">
        <v>1049</v>
      </c>
      <c r="D407" s="1136">
        <v>0</v>
      </c>
      <c r="E407" s="1136">
        <v>0</v>
      </c>
      <c r="F407" s="1136">
        <v>0</v>
      </c>
      <c r="G407" s="1136">
        <v>0</v>
      </c>
      <c r="H407" s="1119"/>
      <c r="I407" s="1119"/>
      <c r="J407" s="1119"/>
      <c r="K407" s="1119"/>
    </row>
    <row r="408" spans="1:11" ht="14.1" customHeight="1" x14ac:dyDescent="0.25">
      <c r="A408" s="1119"/>
      <c r="B408" s="1119"/>
      <c r="C408" s="1135" t="s">
        <v>1054</v>
      </c>
      <c r="D408" s="1136">
        <v>0</v>
      </c>
      <c r="E408" s="1136">
        <v>0</v>
      </c>
      <c r="F408" s="1136">
        <v>0</v>
      </c>
      <c r="G408" s="1136">
        <v>0</v>
      </c>
      <c r="H408" s="1119"/>
      <c r="I408" s="1119"/>
      <c r="J408" s="1119"/>
      <c r="K408" s="1119"/>
    </row>
    <row r="409" spans="1:11" ht="14.1" customHeight="1" x14ac:dyDescent="0.25">
      <c r="A409" s="1119"/>
      <c r="B409" s="1119"/>
      <c r="C409" s="1135" t="s">
        <v>1048</v>
      </c>
      <c r="D409" s="1136">
        <v>0</v>
      </c>
      <c r="E409" s="1136">
        <v>0</v>
      </c>
      <c r="F409" s="1136">
        <v>0</v>
      </c>
      <c r="G409" s="1136">
        <v>0</v>
      </c>
      <c r="H409" s="1119"/>
      <c r="I409" s="1119"/>
      <c r="J409" s="1119"/>
      <c r="K409" s="1119"/>
    </row>
    <row r="410" spans="1:11" ht="14.1" customHeight="1" x14ac:dyDescent="0.25">
      <c r="A410" s="1119"/>
      <c r="B410" s="1119"/>
      <c r="C410" s="1135" t="s">
        <v>1049</v>
      </c>
      <c r="D410" s="1136">
        <v>0</v>
      </c>
      <c r="E410" s="1136">
        <v>0</v>
      </c>
      <c r="F410" s="1136">
        <v>0</v>
      </c>
      <c r="G410" s="1136">
        <v>0</v>
      </c>
      <c r="H410" s="1119"/>
      <c r="I410" s="1119"/>
      <c r="J410" s="1119"/>
      <c r="K410" s="1119"/>
    </row>
    <row r="411" spans="1:11" ht="14.1" customHeight="1" x14ac:dyDescent="0.25">
      <c r="A411" s="1119"/>
      <c r="B411" s="1119"/>
      <c r="C411" s="1135" t="s">
        <v>1055</v>
      </c>
      <c r="D411" s="1136">
        <v>0</v>
      </c>
      <c r="E411" s="1136">
        <v>0</v>
      </c>
      <c r="F411" s="1136">
        <v>0</v>
      </c>
      <c r="G411" s="1136">
        <v>0</v>
      </c>
      <c r="H411" s="1119"/>
      <c r="I411" s="1119"/>
      <c r="J411" s="1119"/>
      <c r="K411" s="1119"/>
    </row>
    <row r="412" spans="1:11" ht="14.1" customHeight="1" x14ac:dyDescent="0.25">
      <c r="A412" s="1119"/>
      <c r="B412" s="1119"/>
      <c r="C412" s="1135" t="s">
        <v>1048</v>
      </c>
      <c r="D412" s="1136">
        <v>0</v>
      </c>
      <c r="E412" s="1136">
        <v>0</v>
      </c>
      <c r="F412" s="1136">
        <v>0</v>
      </c>
      <c r="G412" s="1136">
        <v>0</v>
      </c>
      <c r="H412" s="1119"/>
      <c r="I412" s="1119"/>
      <c r="J412" s="1119"/>
      <c r="K412" s="1119"/>
    </row>
    <row r="413" spans="1:11" ht="14.1" customHeight="1" x14ac:dyDescent="0.25">
      <c r="A413" s="1119"/>
      <c r="B413" s="1119"/>
      <c r="C413" s="1135" t="s">
        <v>1049</v>
      </c>
      <c r="D413" s="1136">
        <v>0</v>
      </c>
      <c r="E413" s="1136">
        <v>0</v>
      </c>
      <c r="F413" s="1136">
        <v>0</v>
      </c>
      <c r="G413" s="1136">
        <v>0</v>
      </c>
      <c r="H413" s="1119"/>
      <c r="I413" s="1119"/>
      <c r="J413" s="1119"/>
      <c r="K413" s="1119"/>
    </row>
    <row r="414" spans="1:11" ht="14.1" customHeight="1" x14ac:dyDescent="0.25">
      <c r="A414" s="1119"/>
      <c r="B414" s="1119"/>
      <c r="C414" s="1135" t="s">
        <v>1056</v>
      </c>
      <c r="D414" s="1136">
        <v>0</v>
      </c>
      <c r="E414" s="1136">
        <v>0</v>
      </c>
      <c r="F414" s="1136">
        <v>0</v>
      </c>
      <c r="G414" s="1136">
        <v>0</v>
      </c>
      <c r="H414" s="1119"/>
      <c r="I414" s="1119"/>
      <c r="J414" s="1119"/>
      <c r="K414" s="1119"/>
    </row>
    <row r="415" spans="1:11" ht="14.1" customHeight="1" x14ac:dyDescent="0.25">
      <c r="A415" s="1119"/>
      <c r="B415" s="1119"/>
      <c r="C415" s="1135" t="s">
        <v>1048</v>
      </c>
      <c r="D415" s="1136">
        <v>0</v>
      </c>
      <c r="E415" s="1136">
        <v>0</v>
      </c>
      <c r="F415" s="1136">
        <v>0</v>
      </c>
      <c r="G415" s="1136">
        <v>0</v>
      </c>
      <c r="H415" s="1119"/>
      <c r="I415" s="1119"/>
      <c r="J415" s="1119"/>
      <c r="K415" s="1119"/>
    </row>
    <row r="416" spans="1:11" ht="14.1" customHeight="1" x14ac:dyDescent="0.25">
      <c r="A416" s="1119"/>
      <c r="B416" s="1119"/>
      <c r="C416" s="1135" t="s">
        <v>1057</v>
      </c>
      <c r="D416" s="1136">
        <v>0</v>
      </c>
      <c r="E416" s="1136">
        <v>0</v>
      </c>
      <c r="F416" s="1136">
        <v>0</v>
      </c>
      <c r="G416" s="1136">
        <v>0</v>
      </c>
      <c r="H416" s="1119"/>
      <c r="I416" s="1119"/>
      <c r="J416" s="1119"/>
      <c r="K416" s="1119"/>
    </row>
    <row r="417" spans="1:11" ht="14.1" customHeight="1" x14ac:dyDescent="0.25">
      <c r="A417" s="1119"/>
      <c r="B417" s="1119"/>
      <c r="C417" s="1135" t="s">
        <v>1058</v>
      </c>
      <c r="D417" s="1136">
        <v>0</v>
      </c>
      <c r="E417" s="1136">
        <v>0</v>
      </c>
      <c r="F417" s="1136">
        <v>0</v>
      </c>
      <c r="G417" s="1136">
        <v>0</v>
      </c>
      <c r="H417" s="1119"/>
      <c r="I417" s="1119"/>
      <c r="J417" s="1119"/>
      <c r="K417" s="1119"/>
    </row>
    <row r="418" spans="1:11" ht="14.1" customHeight="1" x14ac:dyDescent="0.25">
      <c r="A418" s="1119"/>
      <c r="B418" s="1119"/>
      <c r="C418" s="1135" t="s">
        <v>1059</v>
      </c>
      <c r="D418" s="1136">
        <v>0</v>
      </c>
      <c r="E418" s="1136">
        <v>0</v>
      </c>
      <c r="F418" s="1136">
        <v>0</v>
      </c>
      <c r="G418" s="1136">
        <v>0</v>
      </c>
      <c r="H418" s="1119"/>
      <c r="I418" s="1119"/>
      <c r="J418" s="1119"/>
      <c r="K418" s="1119"/>
    </row>
    <row r="419" spans="1:11" ht="14.1" customHeight="1" x14ac:dyDescent="0.25">
      <c r="A419" s="1119"/>
      <c r="B419" s="1119"/>
      <c r="C419" s="1135" t="s">
        <v>1060</v>
      </c>
      <c r="D419" s="1136">
        <v>0</v>
      </c>
      <c r="E419" s="1136">
        <v>0</v>
      </c>
      <c r="F419" s="1136">
        <v>0</v>
      </c>
      <c r="G419" s="1136">
        <v>0</v>
      </c>
      <c r="H419" s="1119"/>
      <c r="I419" s="1119"/>
      <c r="J419" s="1119"/>
      <c r="K419" s="1119"/>
    </row>
    <row r="420" spans="1:11" ht="14.1" customHeight="1" x14ac:dyDescent="0.25">
      <c r="A420" s="1119"/>
      <c r="B420" s="1119"/>
      <c r="C420" s="1135" t="s">
        <v>1061</v>
      </c>
      <c r="D420" s="1136">
        <v>0</v>
      </c>
      <c r="E420" s="1136">
        <v>0</v>
      </c>
      <c r="F420" s="1136">
        <v>0</v>
      </c>
      <c r="G420" s="1136">
        <v>0</v>
      </c>
      <c r="H420" s="1119"/>
      <c r="I420" s="1119"/>
      <c r="J420" s="1119"/>
      <c r="K420" s="1119"/>
    </row>
    <row r="421" spans="1:11" ht="14.1" customHeight="1" x14ac:dyDescent="0.25">
      <c r="A421" s="1119"/>
      <c r="B421" s="1119"/>
      <c r="C421" s="1135" t="s">
        <v>1048</v>
      </c>
      <c r="D421" s="1136">
        <v>0</v>
      </c>
      <c r="E421" s="1136">
        <v>0</v>
      </c>
      <c r="F421" s="1136">
        <v>0</v>
      </c>
      <c r="G421" s="1136">
        <v>0</v>
      </c>
      <c r="H421" s="1119"/>
      <c r="I421" s="1119"/>
      <c r="J421" s="1119"/>
      <c r="K421" s="1119"/>
    </row>
    <row r="422" spans="1:11" ht="14.1" customHeight="1" x14ac:dyDescent="0.25">
      <c r="A422" s="1119"/>
      <c r="B422" s="1119"/>
      <c r="C422" s="1135" t="s">
        <v>1057</v>
      </c>
      <c r="D422" s="1136">
        <v>0</v>
      </c>
      <c r="E422" s="1136">
        <v>0</v>
      </c>
      <c r="F422" s="1136">
        <v>0</v>
      </c>
      <c r="G422" s="1136">
        <v>0</v>
      </c>
      <c r="H422" s="1119"/>
      <c r="I422" s="1119"/>
      <c r="J422" s="1119"/>
      <c r="K422" s="1119"/>
    </row>
    <row r="423" spans="1:11" ht="14.1" customHeight="1" x14ac:dyDescent="0.25">
      <c r="A423" s="1119"/>
      <c r="B423" s="1119"/>
      <c r="C423" s="1135" t="s">
        <v>1058</v>
      </c>
      <c r="D423" s="1136">
        <v>0</v>
      </c>
      <c r="E423" s="1136">
        <v>0</v>
      </c>
      <c r="F423" s="1136">
        <v>0</v>
      </c>
      <c r="G423" s="1136">
        <v>0</v>
      </c>
      <c r="H423" s="1119"/>
      <c r="I423" s="1119"/>
      <c r="J423" s="1119"/>
      <c r="K423" s="1119"/>
    </row>
    <row r="424" spans="1:11" ht="14.1" customHeight="1" x14ac:dyDescent="0.25">
      <c r="A424" s="1119"/>
      <c r="B424" s="1119"/>
      <c r="C424" s="1135" t="s">
        <v>1059</v>
      </c>
      <c r="D424" s="1136">
        <v>0</v>
      </c>
      <c r="E424" s="1136">
        <v>0</v>
      </c>
      <c r="F424" s="1136">
        <v>0</v>
      </c>
      <c r="G424" s="1136">
        <v>0</v>
      </c>
      <c r="H424" s="1119"/>
      <c r="I424" s="1119"/>
      <c r="J424" s="1119"/>
      <c r="K424" s="1119"/>
    </row>
    <row r="425" spans="1:11" ht="14.1" customHeight="1" x14ac:dyDescent="0.25">
      <c r="A425" s="1119"/>
      <c r="B425" s="1119"/>
      <c r="C425" s="1135" t="s">
        <v>1060</v>
      </c>
      <c r="D425" s="1136">
        <v>0</v>
      </c>
      <c r="E425" s="1136">
        <v>0</v>
      </c>
      <c r="F425" s="1136">
        <v>0</v>
      </c>
      <c r="G425" s="1136">
        <v>0</v>
      </c>
      <c r="H425" s="1119"/>
      <c r="I425" s="1119"/>
      <c r="J425" s="1119"/>
      <c r="K425" s="1119"/>
    </row>
    <row r="426" spans="1:11" ht="14.1" customHeight="1" x14ac:dyDescent="0.25">
      <c r="A426" s="1119"/>
      <c r="B426" s="1119"/>
      <c r="C426" s="1135" t="s">
        <v>1062</v>
      </c>
      <c r="D426" s="1136">
        <v>0</v>
      </c>
      <c r="E426" s="1136">
        <v>0</v>
      </c>
      <c r="F426" s="1136">
        <v>0</v>
      </c>
      <c r="G426" s="1136">
        <v>0</v>
      </c>
      <c r="H426" s="1119"/>
      <c r="I426" s="1119"/>
      <c r="J426" s="1119"/>
      <c r="K426" s="1119"/>
    </row>
    <row r="427" spans="1:11" ht="14.1" customHeight="1" x14ac:dyDescent="0.25">
      <c r="A427" s="1119"/>
      <c r="B427" s="1119"/>
      <c r="C427" s="1135" t="s">
        <v>1048</v>
      </c>
      <c r="D427" s="1136">
        <v>0</v>
      </c>
      <c r="E427" s="1136">
        <v>0</v>
      </c>
      <c r="F427" s="1136">
        <v>0</v>
      </c>
      <c r="G427" s="1136">
        <v>0</v>
      </c>
      <c r="H427" s="1119"/>
      <c r="I427" s="1119"/>
      <c r="J427" s="1119"/>
      <c r="K427" s="1119"/>
    </row>
    <row r="428" spans="1:11" ht="14.1" customHeight="1" x14ac:dyDescent="0.25">
      <c r="A428" s="1119"/>
      <c r="B428" s="1119"/>
      <c r="C428" s="1135" t="s">
        <v>1057</v>
      </c>
      <c r="D428" s="1136">
        <v>0</v>
      </c>
      <c r="E428" s="1136">
        <v>0</v>
      </c>
      <c r="F428" s="1136">
        <v>0</v>
      </c>
      <c r="G428" s="1136">
        <v>0</v>
      </c>
      <c r="H428" s="1119"/>
      <c r="I428" s="1119"/>
      <c r="J428" s="1119"/>
      <c r="K428" s="1119"/>
    </row>
    <row r="429" spans="1:11" ht="14.1" customHeight="1" x14ac:dyDescent="0.25">
      <c r="A429" s="1119"/>
      <c r="B429" s="1119"/>
      <c r="C429" s="1135" t="s">
        <v>1058</v>
      </c>
      <c r="D429" s="1136">
        <v>0</v>
      </c>
      <c r="E429" s="1136">
        <v>0</v>
      </c>
      <c r="F429" s="1136">
        <v>0</v>
      </c>
      <c r="G429" s="1136">
        <v>0</v>
      </c>
      <c r="H429" s="1119"/>
      <c r="I429" s="1119"/>
      <c r="J429" s="1119"/>
      <c r="K429" s="1119"/>
    </row>
    <row r="430" spans="1:11" ht="14.1" customHeight="1" x14ac:dyDescent="0.25">
      <c r="A430" s="1119"/>
      <c r="B430" s="1119"/>
      <c r="C430" s="1135" t="s">
        <v>1059</v>
      </c>
      <c r="D430" s="1136">
        <v>0</v>
      </c>
      <c r="E430" s="1136">
        <v>0</v>
      </c>
      <c r="F430" s="1136">
        <v>0</v>
      </c>
      <c r="G430" s="1136">
        <v>0</v>
      </c>
      <c r="H430" s="1119"/>
      <c r="I430" s="1119"/>
      <c r="J430" s="1119"/>
      <c r="K430" s="1119"/>
    </row>
    <row r="431" spans="1:11" ht="14.1" customHeight="1" x14ac:dyDescent="0.25">
      <c r="A431" s="1119"/>
      <c r="B431" s="1119"/>
      <c r="C431" s="1135" t="s">
        <v>1060</v>
      </c>
      <c r="D431" s="1136">
        <v>0</v>
      </c>
      <c r="E431" s="1136">
        <v>0</v>
      </c>
      <c r="F431" s="1136">
        <v>0</v>
      </c>
      <c r="G431" s="1136">
        <v>0</v>
      </c>
      <c r="H431" s="1119"/>
      <c r="I431" s="1119"/>
      <c r="J431" s="1119"/>
      <c r="K431" s="1119"/>
    </row>
    <row r="432" spans="1:11" ht="14.1" customHeight="1" x14ac:dyDescent="0.25">
      <c r="A432" s="1119"/>
      <c r="B432" s="1119"/>
      <c r="C432" s="1135" t="s">
        <v>1063</v>
      </c>
      <c r="D432" s="1136">
        <v>0</v>
      </c>
      <c r="E432" s="1136">
        <v>0</v>
      </c>
      <c r="F432" s="1136">
        <v>0</v>
      </c>
      <c r="G432" s="1136">
        <v>0</v>
      </c>
      <c r="H432" s="1119"/>
      <c r="I432" s="1119"/>
      <c r="J432" s="1119"/>
      <c r="K432" s="1119"/>
    </row>
    <row r="433" spans="1:11" ht="14.1" customHeight="1" x14ac:dyDescent="0.25">
      <c r="A433" s="1119"/>
      <c r="B433" s="1119"/>
      <c r="C433" s="1135" t="s">
        <v>1064</v>
      </c>
      <c r="D433" s="1136">
        <v>0</v>
      </c>
      <c r="E433" s="1136">
        <v>0</v>
      </c>
      <c r="F433" s="1136">
        <v>0</v>
      </c>
      <c r="G433" s="1136">
        <v>0</v>
      </c>
      <c r="H433" s="1119"/>
      <c r="I433" s="1119"/>
      <c r="J433" s="1119"/>
      <c r="K433" s="1119"/>
    </row>
    <row r="434" spans="1:11" ht="14.1" customHeight="1" x14ac:dyDescent="0.25">
      <c r="A434" s="1119"/>
      <c r="B434" s="1119"/>
      <c r="C434" s="1137" t="s">
        <v>572</v>
      </c>
      <c r="D434" s="1136">
        <v>0</v>
      </c>
      <c r="E434" s="1136">
        <v>2800000</v>
      </c>
      <c r="F434" s="1136">
        <v>2800000</v>
      </c>
      <c r="G434" s="1136">
        <v>2800000</v>
      </c>
      <c r="H434" s="1119"/>
      <c r="I434" s="1119"/>
      <c r="J434" s="1119"/>
      <c r="K434" s="1119"/>
    </row>
    <row r="435" spans="1:11" ht="14.1" customHeight="1" x14ac:dyDescent="0.25">
      <c r="A435" s="1119"/>
      <c r="B435" s="1119"/>
      <c r="C435" s="1256" t="s">
        <v>51</v>
      </c>
      <c r="D435" s="1257"/>
      <c r="E435" s="1257"/>
      <c r="F435" s="1257"/>
      <c r="G435" s="1257"/>
      <c r="H435" s="1119"/>
      <c r="I435" s="1119"/>
      <c r="J435" s="1119"/>
      <c r="K435" s="1119"/>
    </row>
    <row r="436" spans="1:11" ht="14.1" customHeight="1" x14ac:dyDescent="0.25">
      <c r="A436" s="1119"/>
      <c r="B436" s="1119"/>
      <c r="C436" s="1128" t="s">
        <v>3094</v>
      </c>
      <c r="D436" s="1256" t="s">
        <v>2844</v>
      </c>
      <c r="E436" s="1257"/>
      <c r="F436" s="1257"/>
      <c r="G436" s="1257"/>
      <c r="H436" s="1119"/>
      <c r="I436" s="1119"/>
      <c r="J436" s="1119"/>
      <c r="K436" s="1119"/>
    </row>
    <row r="437" spans="1:11" ht="14.1" customHeight="1" x14ac:dyDescent="0.25">
      <c r="A437" s="1119"/>
      <c r="B437" s="1119"/>
      <c r="C437" s="1129" t="s">
        <v>1022</v>
      </c>
      <c r="D437" s="1252" t="s">
        <v>3095</v>
      </c>
      <c r="E437" s="1253"/>
      <c r="F437" s="1253"/>
      <c r="G437" s="1253"/>
      <c r="H437" s="1119"/>
      <c r="I437" s="1119"/>
      <c r="J437" s="1119"/>
      <c r="K437" s="1119"/>
    </row>
    <row r="438" spans="1:11" ht="14.1" customHeight="1" x14ac:dyDescent="0.25">
      <c r="A438" s="1119"/>
      <c r="B438" s="1119"/>
      <c r="C438" s="1130" t="s">
        <v>1024</v>
      </c>
      <c r="D438" s="1254" t="s">
        <v>3096</v>
      </c>
      <c r="E438" s="1255"/>
      <c r="F438" s="1255"/>
      <c r="G438" s="1255"/>
      <c r="H438" s="1119"/>
      <c r="I438" s="1119"/>
      <c r="J438" s="1119"/>
      <c r="K438" s="1119"/>
    </row>
    <row r="439" spans="1:11" ht="14.1" customHeight="1" x14ac:dyDescent="0.25">
      <c r="A439" s="1119"/>
      <c r="B439" s="1119"/>
      <c r="C439" s="1130" t="s">
        <v>31</v>
      </c>
      <c r="D439" s="1254" t="s">
        <v>2912</v>
      </c>
      <c r="E439" s="1255"/>
      <c r="F439" s="1255"/>
      <c r="G439" s="1255"/>
      <c r="H439" s="1119"/>
      <c r="I439" s="1119"/>
      <c r="J439" s="1119"/>
      <c r="K439" s="1119"/>
    </row>
    <row r="440" spans="1:11" ht="15" customHeight="1" x14ac:dyDescent="0.25">
      <c r="A440" s="1119"/>
      <c r="B440" s="1119"/>
      <c r="C440" s="1131"/>
      <c r="D440" s="1132">
        <v>2024</v>
      </c>
      <c r="E440" s="1132">
        <v>2025</v>
      </c>
      <c r="F440" s="1132">
        <v>2026</v>
      </c>
      <c r="G440" s="1132">
        <v>2027</v>
      </c>
      <c r="H440" s="1119"/>
      <c r="I440" s="1119"/>
      <c r="J440" s="1119"/>
      <c r="K440" s="1119"/>
    </row>
    <row r="441" spans="1:11" ht="15" customHeight="1" x14ac:dyDescent="0.25">
      <c r="A441" s="1119"/>
      <c r="B441" s="1119"/>
      <c r="C441" s="1133"/>
      <c r="D441" s="1134" t="s">
        <v>13</v>
      </c>
      <c r="E441" s="1134" t="s">
        <v>14</v>
      </c>
      <c r="F441" s="1134" t="s">
        <v>14</v>
      </c>
      <c r="G441" s="1134" t="s">
        <v>14</v>
      </c>
      <c r="H441" s="1119"/>
      <c r="I441" s="1119"/>
      <c r="J441" s="1119"/>
      <c r="K441" s="1119"/>
    </row>
    <row r="442" spans="1:11" ht="14.1" customHeight="1" x14ac:dyDescent="0.25">
      <c r="A442" s="1119"/>
      <c r="B442" s="1119"/>
      <c r="C442" s="1123" t="s">
        <v>33</v>
      </c>
      <c r="D442" s="1127" t="s">
        <v>1230</v>
      </c>
      <c r="E442" s="1127" t="s">
        <v>1230</v>
      </c>
      <c r="F442" s="1127" t="s">
        <v>1230</v>
      </c>
      <c r="G442" s="1127" t="s">
        <v>1230</v>
      </c>
      <c r="H442" s="1119"/>
      <c r="I442" s="1119"/>
      <c r="J442" s="1119"/>
      <c r="K442" s="1119"/>
    </row>
    <row r="443" spans="1:11" ht="14.1" customHeight="1" x14ac:dyDescent="0.25">
      <c r="A443" s="1119"/>
      <c r="B443" s="1119"/>
      <c r="C443" s="1123" t="s">
        <v>1029</v>
      </c>
      <c r="D443" s="1127" t="s">
        <v>1521</v>
      </c>
      <c r="E443" s="1127" t="s">
        <v>1521</v>
      </c>
      <c r="F443" s="1127" t="s">
        <v>1521</v>
      </c>
      <c r="G443" s="1127" t="s">
        <v>1521</v>
      </c>
      <c r="H443" s="1119"/>
      <c r="I443" s="1119"/>
      <c r="J443" s="1119"/>
      <c r="K443" s="1119"/>
    </row>
    <row r="444" spans="1:11" ht="14.1" customHeight="1" x14ac:dyDescent="0.25">
      <c r="A444" s="1119"/>
      <c r="B444" s="1119"/>
      <c r="C444" s="1123" t="s">
        <v>1032</v>
      </c>
      <c r="D444" s="1127" t="s">
        <v>3097</v>
      </c>
      <c r="E444" s="1127" t="s">
        <v>3097</v>
      </c>
      <c r="F444" s="1127" t="s">
        <v>3097</v>
      </c>
      <c r="G444" s="1127" t="s">
        <v>3097</v>
      </c>
      <c r="H444" s="1119"/>
      <c r="I444" s="1119"/>
      <c r="J444" s="1119"/>
      <c r="K444" s="1119"/>
    </row>
    <row r="445" spans="1:11" ht="14.1" customHeight="1" x14ac:dyDescent="0.25">
      <c r="A445" s="1119"/>
      <c r="B445" s="1119"/>
      <c r="C445" s="1123" t="s">
        <v>1037</v>
      </c>
      <c r="D445" s="1127" t="s">
        <v>1038</v>
      </c>
      <c r="E445" s="1127" t="s">
        <v>1039</v>
      </c>
      <c r="F445" s="1127" t="s">
        <v>1039</v>
      </c>
      <c r="G445" s="1127" t="s">
        <v>1039</v>
      </c>
      <c r="H445" s="1119"/>
      <c r="I445" s="1119"/>
      <c r="J445" s="1119"/>
      <c r="K445" s="1119"/>
    </row>
    <row r="446" spans="1:11" ht="14.1" customHeight="1" x14ac:dyDescent="0.25">
      <c r="A446" s="1119"/>
      <c r="B446" s="1119"/>
      <c r="C446" s="1123" t="s">
        <v>1042</v>
      </c>
      <c r="D446" s="1127" t="s">
        <v>1038</v>
      </c>
      <c r="E446" s="1127" t="s">
        <v>1039</v>
      </c>
      <c r="F446" s="1127" t="s">
        <v>1039</v>
      </c>
      <c r="G446" s="1127" t="s">
        <v>1039</v>
      </c>
      <c r="H446" s="1119"/>
      <c r="I446" s="1119"/>
      <c r="J446" s="1119"/>
      <c r="K446" s="1119"/>
    </row>
    <row r="447" spans="1:11" ht="14.1" customHeight="1" x14ac:dyDescent="0.25">
      <c r="A447" s="1119"/>
      <c r="B447" s="1119"/>
      <c r="C447" s="1123" t="s">
        <v>39</v>
      </c>
      <c r="D447" s="1127" t="s">
        <v>1038</v>
      </c>
      <c r="E447" s="1127" t="s">
        <v>1039</v>
      </c>
      <c r="F447" s="1127" t="s">
        <v>1039</v>
      </c>
      <c r="G447" s="1127" t="s">
        <v>1039</v>
      </c>
      <c r="H447" s="1119"/>
      <c r="I447" s="1119"/>
      <c r="J447" s="1119"/>
      <c r="K447" s="1119"/>
    </row>
    <row r="448" spans="1:11" ht="14.1" customHeight="1" x14ac:dyDescent="0.25">
      <c r="A448" s="1119"/>
      <c r="B448" s="1119"/>
      <c r="C448" s="1250" t="s">
        <v>1046</v>
      </c>
      <c r="D448" s="1251"/>
      <c r="E448" s="1251"/>
      <c r="F448" s="1251"/>
      <c r="G448" s="1251"/>
      <c r="H448" s="1119"/>
      <c r="I448" s="1119"/>
      <c r="J448" s="1119"/>
      <c r="K448" s="1119"/>
    </row>
    <row r="449" spans="1:11" ht="14.1" customHeight="1" x14ac:dyDescent="0.25">
      <c r="A449" s="1119"/>
      <c r="B449" s="1119"/>
      <c r="C449" s="1131"/>
      <c r="D449" s="1132">
        <v>2024</v>
      </c>
      <c r="E449" s="1132">
        <v>2025</v>
      </c>
      <c r="F449" s="1132">
        <v>2026</v>
      </c>
      <c r="G449" s="1132">
        <v>2027</v>
      </c>
      <c r="H449" s="1119"/>
      <c r="I449" s="1119"/>
      <c r="J449" s="1119"/>
      <c r="K449" s="1119"/>
    </row>
    <row r="450" spans="1:11" ht="14.1" customHeight="1" x14ac:dyDescent="0.25">
      <c r="A450" s="1119"/>
      <c r="B450" s="1119"/>
      <c r="C450" s="1133"/>
      <c r="D450" s="1134" t="s">
        <v>13</v>
      </c>
      <c r="E450" s="1134" t="s">
        <v>14</v>
      </c>
      <c r="F450" s="1134" t="s">
        <v>14</v>
      </c>
      <c r="G450" s="1134" t="s">
        <v>14</v>
      </c>
      <c r="H450" s="1119"/>
      <c r="I450" s="1119"/>
      <c r="J450" s="1119"/>
      <c r="K450" s="1119"/>
    </row>
    <row r="451" spans="1:11" ht="14.1" customHeight="1" x14ac:dyDescent="0.25">
      <c r="A451" s="1119"/>
      <c r="B451" s="1119"/>
      <c r="C451" s="1135" t="s">
        <v>1047</v>
      </c>
      <c r="D451" s="1136">
        <v>0</v>
      </c>
      <c r="E451" s="1136">
        <v>0</v>
      </c>
      <c r="F451" s="1136">
        <v>0</v>
      </c>
      <c r="G451" s="1136">
        <v>0</v>
      </c>
      <c r="H451" s="1119"/>
      <c r="I451" s="1119"/>
      <c r="J451" s="1119"/>
      <c r="K451" s="1119"/>
    </row>
    <row r="452" spans="1:11" ht="14.1" customHeight="1" x14ac:dyDescent="0.25">
      <c r="A452" s="1119"/>
      <c r="B452" s="1119"/>
      <c r="C452" s="1135" t="s">
        <v>1048</v>
      </c>
      <c r="D452" s="1136">
        <v>0</v>
      </c>
      <c r="E452" s="1136">
        <v>0</v>
      </c>
      <c r="F452" s="1136">
        <v>0</v>
      </c>
      <c r="G452" s="1136">
        <v>0</v>
      </c>
      <c r="H452" s="1119"/>
      <c r="I452" s="1119"/>
      <c r="J452" s="1119"/>
      <c r="K452" s="1119"/>
    </row>
    <row r="453" spans="1:11" ht="14.1" customHeight="1" x14ac:dyDescent="0.25">
      <c r="A453" s="1119"/>
      <c r="B453" s="1119"/>
      <c r="C453" s="1135" t="s">
        <v>1049</v>
      </c>
      <c r="D453" s="1136">
        <v>0</v>
      </c>
      <c r="E453" s="1136">
        <v>0</v>
      </c>
      <c r="F453" s="1136">
        <v>0</v>
      </c>
      <c r="G453" s="1136">
        <v>0</v>
      </c>
      <c r="H453" s="1119"/>
      <c r="I453" s="1119"/>
      <c r="J453" s="1119"/>
      <c r="K453" s="1119"/>
    </row>
    <row r="454" spans="1:11" ht="14.1" customHeight="1" x14ac:dyDescent="0.25">
      <c r="A454" s="1119"/>
      <c r="B454" s="1119"/>
      <c r="C454" s="1135" t="s">
        <v>1050</v>
      </c>
      <c r="D454" s="1136">
        <v>0</v>
      </c>
      <c r="E454" s="1136">
        <v>0</v>
      </c>
      <c r="F454" s="1136">
        <v>0</v>
      </c>
      <c r="G454" s="1136">
        <v>0</v>
      </c>
      <c r="H454" s="1119"/>
      <c r="I454" s="1119"/>
      <c r="J454" s="1119"/>
      <c r="K454" s="1119"/>
    </row>
    <row r="455" spans="1:11" ht="14.1" customHeight="1" x14ac:dyDescent="0.25">
      <c r="A455" s="1119"/>
      <c r="B455" s="1119"/>
      <c r="C455" s="1135" t="s">
        <v>1048</v>
      </c>
      <c r="D455" s="1136">
        <v>0</v>
      </c>
      <c r="E455" s="1136">
        <v>0</v>
      </c>
      <c r="F455" s="1136">
        <v>0</v>
      </c>
      <c r="G455" s="1136">
        <v>0</v>
      </c>
      <c r="H455" s="1119"/>
      <c r="I455" s="1119"/>
      <c r="J455" s="1119"/>
      <c r="K455" s="1119"/>
    </row>
    <row r="456" spans="1:11" ht="14.1" customHeight="1" x14ac:dyDescent="0.25">
      <c r="A456" s="1119"/>
      <c r="B456" s="1119"/>
      <c r="C456" s="1135" t="s">
        <v>1049</v>
      </c>
      <c r="D456" s="1136">
        <v>0</v>
      </c>
      <c r="E456" s="1136">
        <v>0</v>
      </c>
      <c r="F456" s="1136">
        <v>0</v>
      </c>
      <c r="G456" s="1136">
        <v>0</v>
      </c>
      <c r="H456" s="1119"/>
      <c r="I456" s="1119"/>
      <c r="J456" s="1119"/>
      <c r="K456" s="1119"/>
    </row>
    <row r="457" spans="1:11" ht="14.1" customHeight="1" x14ac:dyDescent="0.25">
      <c r="A457" s="1119"/>
      <c r="B457" s="1119"/>
      <c r="C457" s="1135" t="s">
        <v>1051</v>
      </c>
      <c r="D457" s="1136">
        <v>0</v>
      </c>
      <c r="E457" s="1136">
        <v>0</v>
      </c>
      <c r="F457" s="1136">
        <v>0</v>
      </c>
      <c r="G457" s="1136">
        <v>0</v>
      </c>
      <c r="H457" s="1119"/>
      <c r="I457" s="1119"/>
      <c r="J457" s="1119"/>
      <c r="K457" s="1119"/>
    </row>
    <row r="458" spans="1:11" ht="14.1" customHeight="1" x14ac:dyDescent="0.25">
      <c r="A458" s="1119"/>
      <c r="B458" s="1119"/>
      <c r="C458" s="1135" t="s">
        <v>1048</v>
      </c>
      <c r="D458" s="1136">
        <v>0</v>
      </c>
      <c r="E458" s="1136">
        <v>0</v>
      </c>
      <c r="F458" s="1136">
        <v>0</v>
      </c>
      <c r="G458" s="1136">
        <v>0</v>
      </c>
      <c r="H458" s="1119"/>
      <c r="I458" s="1119"/>
      <c r="J458" s="1119"/>
      <c r="K458" s="1119"/>
    </row>
    <row r="459" spans="1:11" ht="14.1" customHeight="1" x14ac:dyDescent="0.25">
      <c r="A459" s="1119"/>
      <c r="B459" s="1119"/>
      <c r="C459" s="1135" t="s">
        <v>1049</v>
      </c>
      <c r="D459" s="1136">
        <v>0</v>
      </c>
      <c r="E459" s="1136">
        <v>0</v>
      </c>
      <c r="F459" s="1136">
        <v>0</v>
      </c>
      <c r="G459" s="1136">
        <v>0</v>
      </c>
      <c r="H459" s="1119"/>
      <c r="I459" s="1119"/>
      <c r="J459" s="1119"/>
      <c r="K459" s="1119"/>
    </row>
    <row r="460" spans="1:11" ht="14.1" customHeight="1" x14ac:dyDescent="0.25">
      <c r="A460" s="1119"/>
      <c r="B460" s="1119"/>
      <c r="C460" s="1135" t="s">
        <v>1052</v>
      </c>
      <c r="D460" s="1136">
        <v>0</v>
      </c>
      <c r="E460" s="1136">
        <v>0</v>
      </c>
      <c r="F460" s="1136">
        <v>0</v>
      </c>
      <c r="G460" s="1136">
        <v>0</v>
      </c>
      <c r="H460" s="1119"/>
      <c r="I460" s="1119"/>
      <c r="J460" s="1119"/>
      <c r="K460" s="1119"/>
    </row>
    <row r="461" spans="1:11" ht="14.1" customHeight="1" x14ac:dyDescent="0.25">
      <c r="A461" s="1119"/>
      <c r="B461" s="1119"/>
      <c r="C461" s="1135" t="s">
        <v>1048</v>
      </c>
      <c r="D461" s="1136">
        <v>0</v>
      </c>
      <c r="E461" s="1136">
        <v>0</v>
      </c>
      <c r="F461" s="1136">
        <v>0</v>
      </c>
      <c r="G461" s="1136">
        <v>0</v>
      </c>
      <c r="H461" s="1119"/>
      <c r="I461" s="1119"/>
      <c r="J461" s="1119"/>
      <c r="K461" s="1119"/>
    </row>
    <row r="462" spans="1:11" ht="14.1" customHeight="1" x14ac:dyDescent="0.25">
      <c r="A462" s="1119"/>
      <c r="B462" s="1119"/>
      <c r="C462" s="1135" t="s">
        <v>1049</v>
      </c>
      <c r="D462" s="1136">
        <v>0</v>
      </c>
      <c r="E462" s="1136">
        <v>0</v>
      </c>
      <c r="F462" s="1136">
        <v>0</v>
      </c>
      <c r="G462" s="1136">
        <v>0</v>
      </c>
      <c r="H462" s="1119"/>
      <c r="I462" s="1119"/>
      <c r="J462" s="1119"/>
      <c r="K462" s="1119"/>
    </row>
    <row r="463" spans="1:11" ht="14.1" customHeight="1" x14ac:dyDescent="0.25">
      <c r="A463" s="1119"/>
      <c r="B463" s="1119"/>
      <c r="C463" s="1135" t="s">
        <v>1053</v>
      </c>
      <c r="D463" s="1136">
        <v>0</v>
      </c>
      <c r="E463" s="1136">
        <v>0</v>
      </c>
      <c r="F463" s="1136">
        <v>0</v>
      </c>
      <c r="G463" s="1136">
        <v>0</v>
      </c>
      <c r="H463" s="1119"/>
      <c r="I463" s="1119"/>
      <c r="J463" s="1119"/>
      <c r="K463" s="1119"/>
    </row>
    <row r="464" spans="1:11" ht="14.1" customHeight="1" x14ac:dyDescent="0.25">
      <c r="A464" s="1119"/>
      <c r="B464" s="1119"/>
      <c r="C464" s="1135" t="s">
        <v>1048</v>
      </c>
      <c r="D464" s="1136">
        <v>0</v>
      </c>
      <c r="E464" s="1136">
        <v>0</v>
      </c>
      <c r="F464" s="1136">
        <v>0</v>
      </c>
      <c r="G464" s="1136">
        <v>0</v>
      </c>
      <c r="H464" s="1119"/>
      <c r="I464" s="1119"/>
      <c r="J464" s="1119"/>
      <c r="K464" s="1119"/>
    </row>
    <row r="465" spans="1:11" ht="14.1" customHeight="1" x14ac:dyDescent="0.25">
      <c r="A465" s="1119"/>
      <c r="B465" s="1119"/>
      <c r="C465" s="1135" t="s">
        <v>1049</v>
      </c>
      <c r="D465" s="1136">
        <v>0</v>
      </c>
      <c r="E465" s="1136">
        <v>0</v>
      </c>
      <c r="F465" s="1136">
        <v>0</v>
      </c>
      <c r="G465" s="1136">
        <v>0</v>
      </c>
      <c r="H465" s="1119"/>
      <c r="I465" s="1119"/>
      <c r="J465" s="1119"/>
      <c r="K465" s="1119"/>
    </row>
    <row r="466" spans="1:11" ht="14.1" customHeight="1" x14ac:dyDescent="0.25">
      <c r="A466" s="1119"/>
      <c r="B466" s="1119"/>
      <c r="C466" s="1135" t="s">
        <v>1054</v>
      </c>
      <c r="D466" s="1136">
        <v>0</v>
      </c>
      <c r="E466" s="1136">
        <v>0</v>
      </c>
      <c r="F466" s="1136">
        <v>0</v>
      </c>
      <c r="G466" s="1136">
        <v>0</v>
      </c>
      <c r="H466" s="1119"/>
      <c r="I466" s="1119"/>
      <c r="J466" s="1119"/>
      <c r="K466" s="1119"/>
    </row>
    <row r="467" spans="1:11" ht="14.1" customHeight="1" x14ac:dyDescent="0.25">
      <c r="A467" s="1119"/>
      <c r="B467" s="1119"/>
      <c r="C467" s="1135" t="s">
        <v>1048</v>
      </c>
      <c r="D467" s="1136">
        <v>0</v>
      </c>
      <c r="E467" s="1136">
        <v>0</v>
      </c>
      <c r="F467" s="1136">
        <v>0</v>
      </c>
      <c r="G467" s="1136">
        <v>0</v>
      </c>
      <c r="H467" s="1119"/>
      <c r="I467" s="1119"/>
      <c r="J467" s="1119"/>
      <c r="K467" s="1119"/>
    </row>
    <row r="468" spans="1:11" ht="14.1" customHeight="1" x14ac:dyDescent="0.25">
      <c r="A468" s="1119"/>
      <c r="B468" s="1119"/>
      <c r="C468" s="1135" t="s">
        <v>1049</v>
      </c>
      <c r="D468" s="1136">
        <v>0</v>
      </c>
      <c r="E468" s="1136">
        <v>0</v>
      </c>
      <c r="F468" s="1136">
        <v>0</v>
      </c>
      <c r="G468" s="1136">
        <v>0</v>
      </c>
      <c r="H468" s="1119"/>
      <c r="I468" s="1119"/>
      <c r="J468" s="1119"/>
      <c r="K468" s="1119"/>
    </row>
    <row r="469" spans="1:11" ht="14.1" customHeight="1" x14ac:dyDescent="0.25">
      <c r="A469" s="1119"/>
      <c r="B469" s="1119"/>
      <c r="C469" s="1135" t="s">
        <v>1055</v>
      </c>
      <c r="D469" s="1136">
        <v>0</v>
      </c>
      <c r="E469" s="1136">
        <v>0</v>
      </c>
      <c r="F469" s="1136">
        <v>0</v>
      </c>
      <c r="G469" s="1136">
        <v>0</v>
      </c>
      <c r="H469" s="1119"/>
      <c r="I469" s="1119"/>
      <c r="J469" s="1119"/>
      <c r="K469" s="1119"/>
    </row>
    <row r="470" spans="1:11" ht="14.1" customHeight="1" x14ac:dyDescent="0.25">
      <c r="A470" s="1119"/>
      <c r="B470" s="1119"/>
      <c r="C470" s="1135" t="s">
        <v>1048</v>
      </c>
      <c r="D470" s="1136">
        <v>0</v>
      </c>
      <c r="E470" s="1136">
        <v>0</v>
      </c>
      <c r="F470" s="1136">
        <v>0</v>
      </c>
      <c r="G470" s="1136">
        <v>0</v>
      </c>
      <c r="H470" s="1119"/>
      <c r="I470" s="1119"/>
      <c r="J470" s="1119"/>
      <c r="K470" s="1119"/>
    </row>
    <row r="471" spans="1:11" ht="14.1" customHeight="1" x14ac:dyDescent="0.25">
      <c r="A471" s="1119"/>
      <c r="B471" s="1119"/>
      <c r="C471" s="1135" t="s">
        <v>1049</v>
      </c>
      <c r="D471" s="1136">
        <v>0</v>
      </c>
      <c r="E471" s="1136">
        <v>0</v>
      </c>
      <c r="F471" s="1136">
        <v>0</v>
      </c>
      <c r="G471" s="1136">
        <v>0</v>
      </c>
      <c r="H471" s="1119"/>
      <c r="I471" s="1119"/>
      <c r="J471" s="1119"/>
      <c r="K471" s="1119"/>
    </row>
    <row r="472" spans="1:11" ht="14.1" customHeight="1" x14ac:dyDescent="0.25">
      <c r="A472" s="1119"/>
      <c r="B472" s="1119"/>
      <c r="C472" s="1135" t="s">
        <v>1056</v>
      </c>
      <c r="D472" s="1136">
        <v>0</v>
      </c>
      <c r="E472" s="1136">
        <v>0</v>
      </c>
      <c r="F472" s="1136">
        <v>0</v>
      </c>
      <c r="G472" s="1136">
        <v>0</v>
      </c>
      <c r="H472" s="1119"/>
      <c r="I472" s="1119"/>
      <c r="J472" s="1119"/>
      <c r="K472" s="1119"/>
    </row>
    <row r="473" spans="1:11" ht="14.1" customHeight="1" x14ac:dyDescent="0.25">
      <c r="A473" s="1119"/>
      <c r="B473" s="1119"/>
      <c r="C473" s="1135" t="s">
        <v>1048</v>
      </c>
      <c r="D473" s="1136">
        <v>0</v>
      </c>
      <c r="E473" s="1136">
        <v>0</v>
      </c>
      <c r="F473" s="1136">
        <v>0</v>
      </c>
      <c r="G473" s="1136">
        <v>0</v>
      </c>
      <c r="H473" s="1119"/>
      <c r="I473" s="1119"/>
      <c r="J473" s="1119"/>
      <c r="K473" s="1119"/>
    </row>
    <row r="474" spans="1:11" ht="14.1" customHeight="1" x14ac:dyDescent="0.25">
      <c r="A474" s="1119"/>
      <c r="B474" s="1119"/>
      <c r="C474" s="1135" t="s">
        <v>1057</v>
      </c>
      <c r="D474" s="1136">
        <v>0</v>
      </c>
      <c r="E474" s="1136">
        <v>0</v>
      </c>
      <c r="F474" s="1136">
        <v>0</v>
      </c>
      <c r="G474" s="1136">
        <v>0</v>
      </c>
      <c r="H474" s="1119"/>
      <c r="I474" s="1119"/>
      <c r="J474" s="1119"/>
      <c r="K474" s="1119"/>
    </row>
    <row r="475" spans="1:11" ht="14.1" customHeight="1" x14ac:dyDescent="0.25">
      <c r="A475" s="1119"/>
      <c r="B475" s="1119"/>
      <c r="C475" s="1135" t="s">
        <v>1058</v>
      </c>
      <c r="D475" s="1136">
        <v>0</v>
      </c>
      <c r="E475" s="1136">
        <v>0</v>
      </c>
      <c r="F475" s="1136">
        <v>0</v>
      </c>
      <c r="G475" s="1136">
        <v>0</v>
      </c>
      <c r="H475" s="1119"/>
      <c r="I475" s="1119"/>
      <c r="J475" s="1119"/>
      <c r="K475" s="1119"/>
    </row>
    <row r="476" spans="1:11" ht="14.1" customHeight="1" x14ac:dyDescent="0.25">
      <c r="A476" s="1119"/>
      <c r="B476" s="1119"/>
      <c r="C476" s="1135" t="s">
        <v>1059</v>
      </c>
      <c r="D476" s="1136">
        <v>0</v>
      </c>
      <c r="E476" s="1136">
        <v>0</v>
      </c>
      <c r="F476" s="1136">
        <v>0</v>
      </c>
      <c r="G476" s="1136">
        <v>0</v>
      </c>
      <c r="H476" s="1119"/>
      <c r="I476" s="1119"/>
      <c r="J476" s="1119"/>
      <c r="K476" s="1119"/>
    </row>
    <row r="477" spans="1:11" ht="14.1" customHeight="1" x14ac:dyDescent="0.25">
      <c r="A477" s="1119"/>
      <c r="B477" s="1119"/>
      <c r="C477" s="1135" t="s">
        <v>1060</v>
      </c>
      <c r="D477" s="1136">
        <v>0</v>
      </c>
      <c r="E477" s="1136">
        <v>0</v>
      </c>
      <c r="F477" s="1136">
        <v>0</v>
      </c>
      <c r="G477" s="1136">
        <v>0</v>
      </c>
      <c r="H477" s="1119"/>
      <c r="I477" s="1119"/>
      <c r="J477" s="1119"/>
      <c r="K477" s="1119"/>
    </row>
    <row r="478" spans="1:11" ht="14.1" customHeight="1" x14ac:dyDescent="0.25">
      <c r="A478" s="1119"/>
      <c r="B478" s="1119"/>
      <c r="C478" s="1135" t="s">
        <v>1061</v>
      </c>
      <c r="D478" s="1136">
        <v>0</v>
      </c>
      <c r="E478" s="1136">
        <v>100000</v>
      </c>
      <c r="F478" s="1136">
        <v>100000</v>
      </c>
      <c r="G478" s="1136">
        <v>100000</v>
      </c>
      <c r="H478" s="1119"/>
      <c r="I478" s="1119"/>
      <c r="J478" s="1119"/>
      <c r="K478" s="1119"/>
    </row>
    <row r="479" spans="1:11" ht="14.1" customHeight="1" x14ac:dyDescent="0.25">
      <c r="A479" s="1119"/>
      <c r="B479" s="1119"/>
      <c r="C479" s="1135" t="s">
        <v>1048</v>
      </c>
      <c r="D479" s="1136">
        <v>0</v>
      </c>
      <c r="E479" s="1136">
        <v>100000</v>
      </c>
      <c r="F479" s="1136">
        <v>100000</v>
      </c>
      <c r="G479" s="1136">
        <v>100000</v>
      </c>
      <c r="H479" s="1119"/>
      <c r="I479" s="1119"/>
      <c r="J479" s="1119"/>
      <c r="K479" s="1119"/>
    </row>
    <row r="480" spans="1:11" ht="14.1" customHeight="1" x14ac:dyDescent="0.25">
      <c r="A480" s="1119"/>
      <c r="B480" s="1119"/>
      <c r="C480" s="1135" t="s">
        <v>1057</v>
      </c>
      <c r="D480" s="1136">
        <v>0</v>
      </c>
      <c r="E480" s="1136">
        <v>0</v>
      </c>
      <c r="F480" s="1136">
        <v>0</v>
      </c>
      <c r="G480" s="1136">
        <v>0</v>
      </c>
      <c r="H480" s="1119"/>
      <c r="I480" s="1119"/>
      <c r="J480" s="1119"/>
      <c r="K480" s="1119"/>
    </row>
    <row r="481" spans="1:11" ht="14.1" customHeight="1" x14ac:dyDescent="0.25">
      <c r="A481" s="1119"/>
      <c r="B481" s="1119"/>
      <c r="C481" s="1135" t="s">
        <v>1058</v>
      </c>
      <c r="D481" s="1136">
        <v>0</v>
      </c>
      <c r="E481" s="1136">
        <v>0</v>
      </c>
      <c r="F481" s="1136">
        <v>0</v>
      </c>
      <c r="G481" s="1136">
        <v>0</v>
      </c>
      <c r="H481" s="1119"/>
      <c r="I481" s="1119"/>
      <c r="J481" s="1119"/>
      <c r="K481" s="1119"/>
    </row>
    <row r="482" spans="1:11" ht="14.1" customHeight="1" x14ac:dyDescent="0.25">
      <c r="A482" s="1119"/>
      <c r="B482" s="1119"/>
      <c r="C482" s="1135" t="s">
        <v>1059</v>
      </c>
      <c r="D482" s="1136">
        <v>0</v>
      </c>
      <c r="E482" s="1136">
        <v>0</v>
      </c>
      <c r="F482" s="1136">
        <v>0</v>
      </c>
      <c r="G482" s="1136">
        <v>0</v>
      </c>
      <c r="H482" s="1119"/>
      <c r="I482" s="1119"/>
      <c r="J482" s="1119"/>
      <c r="K482" s="1119"/>
    </row>
    <row r="483" spans="1:11" ht="14.1" customHeight="1" x14ac:dyDescent="0.25">
      <c r="A483" s="1119"/>
      <c r="B483" s="1119"/>
      <c r="C483" s="1135" t="s">
        <v>1060</v>
      </c>
      <c r="D483" s="1136">
        <v>0</v>
      </c>
      <c r="E483" s="1136">
        <v>0</v>
      </c>
      <c r="F483" s="1136">
        <v>0</v>
      </c>
      <c r="G483" s="1136">
        <v>0</v>
      </c>
      <c r="H483" s="1119"/>
      <c r="I483" s="1119"/>
      <c r="J483" s="1119"/>
      <c r="K483" s="1119"/>
    </row>
    <row r="484" spans="1:11" ht="14.1" customHeight="1" x14ac:dyDescent="0.25">
      <c r="A484" s="1119"/>
      <c r="B484" s="1119"/>
      <c r="C484" s="1135" t="s">
        <v>1062</v>
      </c>
      <c r="D484" s="1136">
        <v>0</v>
      </c>
      <c r="E484" s="1136">
        <v>0</v>
      </c>
      <c r="F484" s="1136">
        <v>0</v>
      </c>
      <c r="G484" s="1136">
        <v>0</v>
      </c>
      <c r="H484" s="1119"/>
      <c r="I484" s="1119"/>
      <c r="J484" s="1119"/>
      <c r="K484" s="1119"/>
    </row>
    <row r="485" spans="1:11" ht="14.1" customHeight="1" x14ac:dyDescent="0.25">
      <c r="A485" s="1119"/>
      <c r="B485" s="1119"/>
      <c r="C485" s="1135" t="s">
        <v>1048</v>
      </c>
      <c r="D485" s="1136">
        <v>0</v>
      </c>
      <c r="E485" s="1136">
        <v>0</v>
      </c>
      <c r="F485" s="1136">
        <v>0</v>
      </c>
      <c r="G485" s="1136">
        <v>0</v>
      </c>
      <c r="H485" s="1119"/>
      <c r="I485" s="1119"/>
      <c r="J485" s="1119"/>
      <c r="K485" s="1119"/>
    </row>
    <row r="486" spans="1:11" ht="14.1" customHeight="1" x14ac:dyDescent="0.25">
      <c r="A486" s="1119"/>
      <c r="B486" s="1119"/>
      <c r="C486" s="1135" t="s">
        <v>1057</v>
      </c>
      <c r="D486" s="1136">
        <v>0</v>
      </c>
      <c r="E486" s="1136">
        <v>0</v>
      </c>
      <c r="F486" s="1136">
        <v>0</v>
      </c>
      <c r="G486" s="1136">
        <v>0</v>
      </c>
      <c r="H486" s="1119"/>
      <c r="I486" s="1119"/>
      <c r="J486" s="1119"/>
      <c r="K486" s="1119"/>
    </row>
    <row r="487" spans="1:11" ht="14.1" customHeight="1" x14ac:dyDescent="0.25">
      <c r="A487" s="1119"/>
      <c r="B487" s="1119"/>
      <c r="C487" s="1135" t="s">
        <v>1058</v>
      </c>
      <c r="D487" s="1136">
        <v>0</v>
      </c>
      <c r="E487" s="1136">
        <v>0</v>
      </c>
      <c r="F487" s="1136">
        <v>0</v>
      </c>
      <c r="G487" s="1136">
        <v>0</v>
      </c>
      <c r="H487" s="1119"/>
      <c r="I487" s="1119"/>
      <c r="J487" s="1119"/>
      <c r="K487" s="1119"/>
    </row>
    <row r="488" spans="1:11" ht="14.1" customHeight="1" x14ac:dyDescent="0.25">
      <c r="A488" s="1119"/>
      <c r="B488" s="1119"/>
      <c r="C488" s="1135" t="s">
        <v>1059</v>
      </c>
      <c r="D488" s="1136">
        <v>0</v>
      </c>
      <c r="E488" s="1136">
        <v>0</v>
      </c>
      <c r="F488" s="1136">
        <v>0</v>
      </c>
      <c r="G488" s="1136">
        <v>0</v>
      </c>
      <c r="H488" s="1119"/>
      <c r="I488" s="1119"/>
      <c r="J488" s="1119"/>
      <c r="K488" s="1119"/>
    </row>
    <row r="489" spans="1:11" ht="14.1" customHeight="1" x14ac:dyDescent="0.25">
      <c r="A489" s="1119"/>
      <c r="B489" s="1119"/>
      <c r="C489" s="1135" t="s">
        <v>1060</v>
      </c>
      <c r="D489" s="1136">
        <v>0</v>
      </c>
      <c r="E489" s="1136">
        <v>0</v>
      </c>
      <c r="F489" s="1136">
        <v>0</v>
      </c>
      <c r="G489" s="1136">
        <v>0</v>
      </c>
      <c r="H489" s="1119"/>
      <c r="I489" s="1119"/>
      <c r="J489" s="1119"/>
      <c r="K489" s="1119"/>
    </row>
    <row r="490" spans="1:11" ht="14.1" customHeight="1" x14ac:dyDescent="0.25">
      <c r="A490" s="1119"/>
      <c r="B490" s="1119"/>
      <c r="C490" s="1135" t="s">
        <v>1063</v>
      </c>
      <c r="D490" s="1136">
        <v>0</v>
      </c>
      <c r="E490" s="1136">
        <v>0</v>
      </c>
      <c r="F490" s="1136">
        <v>0</v>
      </c>
      <c r="G490" s="1136">
        <v>0</v>
      </c>
      <c r="H490" s="1119"/>
      <c r="I490" s="1119"/>
      <c r="J490" s="1119"/>
      <c r="K490" s="1119"/>
    </row>
    <row r="491" spans="1:11" ht="14.1" customHeight="1" x14ac:dyDescent="0.25">
      <c r="A491" s="1119"/>
      <c r="B491" s="1119"/>
      <c r="C491" s="1135" t="s">
        <v>1064</v>
      </c>
      <c r="D491" s="1136">
        <v>0</v>
      </c>
      <c r="E491" s="1136">
        <v>0</v>
      </c>
      <c r="F491" s="1136">
        <v>0</v>
      </c>
      <c r="G491" s="1136">
        <v>0</v>
      </c>
      <c r="H491" s="1119"/>
      <c r="I491" s="1119"/>
      <c r="J491" s="1119"/>
      <c r="K491" s="1119"/>
    </row>
    <row r="492" spans="1:11" ht="14.1" customHeight="1" x14ac:dyDescent="0.25">
      <c r="A492" s="1119"/>
      <c r="B492" s="1119"/>
      <c r="C492" s="1137" t="s">
        <v>572</v>
      </c>
      <c r="D492" s="1136">
        <v>0</v>
      </c>
      <c r="E492" s="1136">
        <v>100000</v>
      </c>
      <c r="F492" s="1136">
        <v>100000</v>
      </c>
      <c r="G492" s="1136">
        <v>100000</v>
      </c>
      <c r="H492" s="1119"/>
      <c r="I492" s="1119"/>
      <c r="J492" s="1119"/>
      <c r="K492" s="1119"/>
    </row>
    <row r="493" spans="1:11" ht="15" customHeight="1" x14ac:dyDescent="0.25">
      <c r="A493" s="1119"/>
      <c r="B493" s="1119"/>
      <c r="C493" s="1138" t="s">
        <v>1038</v>
      </c>
      <c r="D493" s="1139" t="s">
        <v>1038</v>
      </c>
      <c r="E493" s="1139" t="s">
        <v>1038</v>
      </c>
      <c r="F493" s="1139" t="s">
        <v>1038</v>
      </c>
      <c r="G493" s="1139" t="s">
        <v>1038</v>
      </c>
      <c r="H493" s="1119"/>
      <c r="I493" s="1119"/>
      <c r="J493" s="1119"/>
      <c r="K493" s="1119"/>
    </row>
    <row r="494" spans="1:11" ht="15" customHeight="1" x14ac:dyDescent="0.25">
      <c r="A494" s="1119"/>
      <c r="B494" s="1119"/>
      <c r="C494" s="1122" t="s">
        <v>1154</v>
      </c>
      <c r="D494" s="1140">
        <v>0</v>
      </c>
      <c r="E494" s="1140">
        <v>491601000</v>
      </c>
      <c r="F494" s="1140">
        <v>477611000</v>
      </c>
      <c r="G494" s="1140">
        <v>478681000</v>
      </c>
      <c r="H494" s="1119"/>
      <c r="I494" s="1119"/>
      <c r="J494" s="1119"/>
      <c r="K494" s="1119"/>
    </row>
    <row r="495" spans="1:11" ht="15" customHeight="1" x14ac:dyDescent="0.25">
      <c r="A495" s="1119"/>
      <c r="B495" s="1119"/>
      <c r="C495" s="1123" t="s">
        <v>1047</v>
      </c>
      <c r="D495" s="1141">
        <v>0</v>
      </c>
      <c r="E495" s="1141">
        <v>91960000</v>
      </c>
      <c r="F495" s="1141">
        <v>91960000</v>
      </c>
      <c r="G495" s="1141">
        <v>91960000</v>
      </c>
      <c r="H495" s="1119"/>
      <c r="I495" s="1119"/>
      <c r="J495" s="1119"/>
      <c r="K495" s="1119"/>
    </row>
    <row r="496" spans="1:11" ht="15" customHeight="1" x14ac:dyDescent="0.25">
      <c r="A496" s="1119"/>
      <c r="B496" s="1119"/>
      <c r="C496" s="1123" t="s">
        <v>1048</v>
      </c>
      <c r="D496" s="1141">
        <v>0</v>
      </c>
      <c r="E496" s="1141">
        <v>91960000</v>
      </c>
      <c r="F496" s="1141">
        <v>91960000</v>
      </c>
      <c r="G496" s="1141">
        <v>91960000</v>
      </c>
      <c r="H496" s="1119"/>
      <c r="I496" s="1119"/>
      <c r="J496" s="1119"/>
      <c r="K496" s="1119"/>
    </row>
    <row r="497" spans="1:11" ht="15" customHeight="1" x14ac:dyDescent="0.25">
      <c r="A497" s="1119"/>
      <c r="B497" s="1119"/>
      <c r="C497" s="1123" t="s">
        <v>1049</v>
      </c>
      <c r="D497" s="1141">
        <v>0</v>
      </c>
      <c r="E497" s="1141">
        <v>0</v>
      </c>
      <c r="F497" s="1141">
        <v>0</v>
      </c>
      <c r="G497" s="1141">
        <v>0</v>
      </c>
      <c r="H497" s="1119"/>
      <c r="I497" s="1119"/>
      <c r="J497" s="1119"/>
      <c r="K497" s="1119"/>
    </row>
    <row r="498" spans="1:11" ht="15" customHeight="1" x14ac:dyDescent="0.25">
      <c r="A498" s="1119"/>
      <c r="B498" s="1119"/>
      <c r="C498" s="1123" t="s">
        <v>1050</v>
      </c>
      <c r="D498" s="1141">
        <v>0</v>
      </c>
      <c r="E498" s="1141">
        <v>11621000</v>
      </c>
      <c r="F498" s="1141">
        <v>11621000</v>
      </c>
      <c r="G498" s="1141">
        <v>11621000</v>
      </c>
      <c r="H498" s="1119"/>
      <c r="I498" s="1119"/>
      <c r="J498" s="1119"/>
      <c r="K498" s="1119"/>
    </row>
    <row r="499" spans="1:11" ht="15" customHeight="1" x14ac:dyDescent="0.25">
      <c r="A499" s="1119"/>
      <c r="B499" s="1119"/>
      <c r="C499" s="1123" t="s">
        <v>1048</v>
      </c>
      <c r="D499" s="1141">
        <v>0</v>
      </c>
      <c r="E499" s="1141">
        <v>11621000</v>
      </c>
      <c r="F499" s="1141">
        <v>11621000</v>
      </c>
      <c r="G499" s="1141">
        <v>11621000</v>
      </c>
      <c r="H499" s="1119"/>
      <c r="I499" s="1119"/>
      <c r="J499" s="1119"/>
      <c r="K499" s="1119"/>
    </row>
    <row r="500" spans="1:11" ht="15" customHeight="1" x14ac:dyDescent="0.25">
      <c r="A500" s="1119"/>
      <c r="B500" s="1119"/>
      <c r="C500" s="1123" t="s">
        <v>1049</v>
      </c>
      <c r="D500" s="1141">
        <v>0</v>
      </c>
      <c r="E500" s="1141">
        <v>0</v>
      </c>
      <c r="F500" s="1141">
        <v>0</v>
      </c>
      <c r="G500" s="1141">
        <v>0</v>
      </c>
      <c r="H500" s="1119"/>
      <c r="I500" s="1119"/>
      <c r="J500" s="1119"/>
      <c r="K500" s="1119"/>
    </row>
    <row r="501" spans="1:11" ht="15" customHeight="1" x14ac:dyDescent="0.25">
      <c r="A501" s="1119"/>
      <c r="B501" s="1119"/>
      <c r="C501" s="1123" t="s">
        <v>1051</v>
      </c>
      <c r="D501" s="1141">
        <v>0</v>
      </c>
      <c r="E501" s="1141">
        <v>91790000</v>
      </c>
      <c r="F501" s="1141">
        <v>64427340</v>
      </c>
      <c r="G501" s="1141">
        <v>64065000</v>
      </c>
      <c r="H501" s="1119"/>
      <c r="I501" s="1119"/>
      <c r="J501" s="1119"/>
      <c r="K501" s="1119"/>
    </row>
    <row r="502" spans="1:11" ht="15" customHeight="1" x14ac:dyDescent="0.25">
      <c r="A502" s="1119"/>
      <c r="B502" s="1119"/>
      <c r="C502" s="1123" t="s">
        <v>1048</v>
      </c>
      <c r="D502" s="1141">
        <v>0</v>
      </c>
      <c r="E502" s="1141">
        <v>88790000</v>
      </c>
      <c r="F502" s="1141">
        <v>61427340</v>
      </c>
      <c r="G502" s="1141">
        <v>61065000</v>
      </c>
      <c r="H502" s="1119"/>
      <c r="I502" s="1119"/>
      <c r="J502" s="1119"/>
      <c r="K502" s="1119"/>
    </row>
    <row r="503" spans="1:11" ht="15" customHeight="1" x14ac:dyDescent="0.25">
      <c r="A503" s="1119"/>
      <c r="B503" s="1119"/>
      <c r="C503" s="1123" t="s">
        <v>1049</v>
      </c>
      <c r="D503" s="1141">
        <v>0</v>
      </c>
      <c r="E503" s="1141">
        <v>3000000</v>
      </c>
      <c r="F503" s="1141">
        <v>3000000</v>
      </c>
      <c r="G503" s="1141">
        <v>3000000</v>
      </c>
      <c r="H503" s="1119"/>
      <c r="I503" s="1119"/>
      <c r="J503" s="1119"/>
      <c r="K503" s="1119"/>
    </row>
    <row r="504" spans="1:11" ht="15" customHeight="1" x14ac:dyDescent="0.25">
      <c r="A504" s="1119"/>
      <c r="B504" s="1119"/>
      <c r="C504" s="1123" t="s">
        <v>1052</v>
      </c>
      <c r="D504" s="1141">
        <v>0</v>
      </c>
      <c r="E504" s="1141">
        <v>0</v>
      </c>
      <c r="F504" s="1141">
        <v>0</v>
      </c>
      <c r="G504" s="1141">
        <v>0</v>
      </c>
      <c r="H504" s="1119"/>
      <c r="I504" s="1119"/>
      <c r="J504" s="1119"/>
      <c r="K504" s="1119"/>
    </row>
    <row r="505" spans="1:11" ht="15" customHeight="1" x14ac:dyDescent="0.25">
      <c r="A505" s="1119"/>
      <c r="B505" s="1119"/>
      <c r="C505" s="1123" t="s">
        <v>1048</v>
      </c>
      <c r="D505" s="1141">
        <v>0</v>
      </c>
      <c r="E505" s="1141">
        <v>0</v>
      </c>
      <c r="F505" s="1141">
        <v>0</v>
      </c>
      <c r="G505" s="1141">
        <v>0</v>
      </c>
      <c r="H505" s="1119"/>
      <c r="I505" s="1119"/>
      <c r="J505" s="1119"/>
      <c r="K505" s="1119"/>
    </row>
    <row r="506" spans="1:11" ht="15" customHeight="1" x14ac:dyDescent="0.25">
      <c r="A506" s="1119"/>
      <c r="B506" s="1119"/>
      <c r="C506" s="1123" t="s">
        <v>1049</v>
      </c>
      <c r="D506" s="1141">
        <v>0</v>
      </c>
      <c r="E506" s="1141">
        <v>0</v>
      </c>
      <c r="F506" s="1141">
        <v>0</v>
      </c>
      <c r="G506" s="1141">
        <v>0</v>
      </c>
      <c r="H506" s="1119"/>
      <c r="I506" s="1119"/>
      <c r="J506" s="1119"/>
      <c r="K506" s="1119"/>
    </row>
    <row r="507" spans="1:11" ht="20.100000000000001" customHeight="1" x14ac:dyDescent="0.25">
      <c r="A507" s="1119"/>
      <c r="B507" s="1119"/>
      <c r="C507" s="1123" t="s">
        <v>1155</v>
      </c>
      <c r="D507" s="1142">
        <v>0</v>
      </c>
      <c r="E507" s="1142">
        <v>0</v>
      </c>
      <c r="F507" s="1142">
        <v>0</v>
      </c>
      <c r="G507" s="1142">
        <v>0</v>
      </c>
      <c r="H507" s="1119"/>
      <c r="I507" s="1119"/>
      <c r="J507" s="1119"/>
      <c r="K507" s="1119"/>
    </row>
    <row r="508" spans="1:11" ht="15" customHeight="1" x14ac:dyDescent="0.25">
      <c r="A508" s="1119"/>
      <c r="B508" s="1119"/>
      <c r="C508" s="1123" t="s">
        <v>1048</v>
      </c>
      <c r="D508" s="1141">
        <v>0</v>
      </c>
      <c r="E508" s="1141">
        <v>0</v>
      </c>
      <c r="F508" s="1141">
        <v>0</v>
      </c>
      <c r="G508" s="1141">
        <v>0</v>
      </c>
      <c r="H508" s="1119"/>
      <c r="I508" s="1119"/>
      <c r="J508" s="1119"/>
      <c r="K508" s="1119"/>
    </row>
    <row r="509" spans="1:11" ht="15" customHeight="1" x14ac:dyDescent="0.25">
      <c r="A509" s="1119"/>
      <c r="B509" s="1119"/>
      <c r="C509" s="1123" t="s">
        <v>1049</v>
      </c>
      <c r="D509" s="1141">
        <v>0</v>
      </c>
      <c r="E509" s="1141">
        <v>0</v>
      </c>
      <c r="F509" s="1141">
        <v>0</v>
      </c>
      <c r="G509" s="1141">
        <v>0</v>
      </c>
      <c r="H509" s="1119"/>
      <c r="I509" s="1119"/>
      <c r="J509" s="1119"/>
      <c r="K509" s="1119"/>
    </row>
    <row r="510" spans="1:11" ht="15" customHeight="1" x14ac:dyDescent="0.25">
      <c r="A510" s="1119"/>
      <c r="B510" s="1119"/>
      <c r="C510" s="1123" t="s">
        <v>1054</v>
      </c>
      <c r="D510" s="1141">
        <v>0</v>
      </c>
      <c r="E510" s="1141">
        <v>0</v>
      </c>
      <c r="F510" s="1141">
        <v>0</v>
      </c>
      <c r="G510" s="1141">
        <v>0</v>
      </c>
      <c r="H510" s="1119"/>
      <c r="I510" s="1119"/>
      <c r="J510" s="1119"/>
      <c r="K510" s="1119"/>
    </row>
    <row r="511" spans="1:11" ht="15" customHeight="1" x14ac:dyDescent="0.25">
      <c r="A511" s="1119"/>
      <c r="B511" s="1119"/>
      <c r="C511" s="1123" t="s">
        <v>1048</v>
      </c>
      <c r="D511" s="1141">
        <v>0</v>
      </c>
      <c r="E511" s="1141">
        <v>0</v>
      </c>
      <c r="F511" s="1141">
        <v>0</v>
      </c>
      <c r="G511" s="1141">
        <v>0</v>
      </c>
      <c r="H511" s="1119"/>
      <c r="I511" s="1119"/>
      <c r="J511" s="1119"/>
      <c r="K511" s="1119"/>
    </row>
    <row r="512" spans="1:11" ht="15" customHeight="1" x14ac:dyDescent="0.25">
      <c r="A512" s="1119"/>
      <c r="B512" s="1119"/>
      <c r="C512" s="1123" t="s">
        <v>1049</v>
      </c>
      <c r="D512" s="1141">
        <v>0</v>
      </c>
      <c r="E512" s="1141">
        <v>0</v>
      </c>
      <c r="F512" s="1141">
        <v>0</v>
      </c>
      <c r="G512" s="1141">
        <v>0</v>
      </c>
      <c r="H512" s="1119"/>
      <c r="I512" s="1119"/>
      <c r="J512" s="1119"/>
      <c r="K512" s="1119"/>
    </row>
    <row r="513" spans="1:11" ht="15" customHeight="1" x14ac:dyDescent="0.25">
      <c r="A513" s="1119"/>
      <c r="B513" s="1119"/>
      <c r="C513" s="1123" t="s">
        <v>1055</v>
      </c>
      <c r="D513" s="1141">
        <v>0</v>
      </c>
      <c r="E513" s="1141">
        <v>270000000</v>
      </c>
      <c r="F513" s="1141">
        <v>295762660</v>
      </c>
      <c r="G513" s="1141">
        <v>297195000</v>
      </c>
      <c r="H513" s="1119"/>
      <c r="I513" s="1119"/>
      <c r="J513" s="1119"/>
      <c r="K513" s="1119"/>
    </row>
    <row r="514" spans="1:11" ht="15" customHeight="1" x14ac:dyDescent="0.25">
      <c r="A514" s="1119"/>
      <c r="B514" s="1119"/>
      <c r="C514" s="1123" t="s">
        <v>1048</v>
      </c>
      <c r="D514" s="1141">
        <v>0</v>
      </c>
      <c r="E514" s="1141">
        <v>270000000</v>
      </c>
      <c r="F514" s="1141">
        <v>295762660</v>
      </c>
      <c r="G514" s="1141">
        <v>297195000</v>
      </c>
      <c r="H514" s="1119"/>
      <c r="I514" s="1119"/>
      <c r="J514" s="1119"/>
      <c r="K514" s="1119"/>
    </row>
    <row r="515" spans="1:11" ht="15" customHeight="1" x14ac:dyDescent="0.25">
      <c r="A515" s="1119"/>
      <c r="B515" s="1119"/>
      <c r="C515" s="1123" t="s">
        <v>1049</v>
      </c>
      <c r="D515" s="1141">
        <v>0</v>
      </c>
      <c r="E515" s="1141">
        <v>0</v>
      </c>
      <c r="F515" s="1141">
        <v>0</v>
      </c>
      <c r="G515" s="1141">
        <v>0</v>
      </c>
      <c r="H515" s="1119"/>
      <c r="I515" s="1119"/>
      <c r="J515" s="1119"/>
      <c r="K515" s="1119"/>
    </row>
    <row r="516" spans="1:11" ht="15" customHeight="1" x14ac:dyDescent="0.25">
      <c r="A516" s="1119"/>
      <c r="B516" s="1119"/>
      <c r="C516" s="1123" t="s">
        <v>1056</v>
      </c>
      <c r="D516" s="1141">
        <v>0</v>
      </c>
      <c r="E516" s="1141">
        <v>0</v>
      </c>
      <c r="F516" s="1141">
        <v>0</v>
      </c>
      <c r="G516" s="1141">
        <v>0</v>
      </c>
      <c r="H516" s="1119"/>
      <c r="I516" s="1119"/>
      <c r="J516" s="1119"/>
      <c r="K516" s="1119"/>
    </row>
    <row r="517" spans="1:11" ht="15" customHeight="1" x14ac:dyDescent="0.25">
      <c r="A517" s="1119"/>
      <c r="B517" s="1119"/>
      <c r="C517" s="1123" t="s">
        <v>1048</v>
      </c>
      <c r="D517" s="1141">
        <v>0</v>
      </c>
      <c r="E517" s="1141">
        <v>0</v>
      </c>
      <c r="F517" s="1141">
        <v>0</v>
      </c>
      <c r="G517" s="1141">
        <v>0</v>
      </c>
      <c r="H517" s="1119"/>
      <c r="I517" s="1119"/>
      <c r="J517" s="1119"/>
      <c r="K517" s="1119"/>
    </row>
    <row r="518" spans="1:11" ht="15" customHeight="1" x14ac:dyDescent="0.25">
      <c r="A518" s="1119"/>
      <c r="B518" s="1119"/>
      <c r="C518" s="1123" t="s">
        <v>1057</v>
      </c>
      <c r="D518" s="1141">
        <v>0</v>
      </c>
      <c r="E518" s="1141">
        <v>0</v>
      </c>
      <c r="F518" s="1141">
        <v>0</v>
      </c>
      <c r="G518" s="1141">
        <v>0</v>
      </c>
      <c r="H518" s="1119"/>
      <c r="I518" s="1119"/>
      <c r="J518" s="1119"/>
      <c r="K518" s="1119"/>
    </row>
    <row r="519" spans="1:11" ht="15" customHeight="1" x14ac:dyDescent="0.25">
      <c r="A519" s="1119"/>
      <c r="B519" s="1119"/>
      <c r="C519" s="1123" t="s">
        <v>1058</v>
      </c>
      <c r="D519" s="1141">
        <v>0</v>
      </c>
      <c r="E519" s="1141">
        <v>0</v>
      </c>
      <c r="F519" s="1141">
        <v>0</v>
      </c>
      <c r="G519" s="1141">
        <v>0</v>
      </c>
      <c r="H519" s="1119"/>
      <c r="I519" s="1119"/>
      <c r="J519" s="1119"/>
      <c r="K519" s="1119"/>
    </row>
    <row r="520" spans="1:11" ht="15" customHeight="1" x14ac:dyDescent="0.25">
      <c r="A520" s="1119"/>
      <c r="B520" s="1119"/>
      <c r="C520" s="1123" t="s">
        <v>1059</v>
      </c>
      <c r="D520" s="1141">
        <v>0</v>
      </c>
      <c r="E520" s="1141">
        <v>0</v>
      </c>
      <c r="F520" s="1141">
        <v>0</v>
      </c>
      <c r="G520" s="1141">
        <v>0</v>
      </c>
      <c r="H520" s="1119"/>
      <c r="I520" s="1119"/>
      <c r="J520" s="1119"/>
      <c r="K520" s="1119"/>
    </row>
    <row r="521" spans="1:11" ht="15" customHeight="1" x14ac:dyDescent="0.25">
      <c r="A521" s="1119"/>
      <c r="B521" s="1119"/>
      <c r="C521" s="1123" t="s">
        <v>1060</v>
      </c>
      <c r="D521" s="1141">
        <v>0</v>
      </c>
      <c r="E521" s="1141">
        <v>0</v>
      </c>
      <c r="F521" s="1141">
        <v>0</v>
      </c>
      <c r="G521" s="1141">
        <v>0</v>
      </c>
      <c r="H521" s="1119"/>
      <c r="I521" s="1119"/>
      <c r="J521" s="1119"/>
      <c r="K521" s="1119"/>
    </row>
    <row r="522" spans="1:11" ht="15" customHeight="1" x14ac:dyDescent="0.25">
      <c r="A522" s="1119"/>
      <c r="B522" s="1119"/>
      <c r="C522" s="1123" t="s">
        <v>1061</v>
      </c>
      <c r="D522" s="1141">
        <v>0</v>
      </c>
      <c r="E522" s="1141">
        <v>26230000</v>
      </c>
      <c r="F522" s="1141">
        <v>13840000</v>
      </c>
      <c r="G522" s="1141">
        <v>13840000</v>
      </c>
      <c r="H522" s="1119"/>
      <c r="I522" s="1119"/>
      <c r="J522" s="1119"/>
      <c r="K522" s="1119"/>
    </row>
    <row r="523" spans="1:11" ht="15" customHeight="1" x14ac:dyDescent="0.25">
      <c r="A523" s="1119"/>
      <c r="B523" s="1119"/>
      <c r="C523" s="1123" t="s">
        <v>1048</v>
      </c>
      <c r="D523" s="1141">
        <v>0</v>
      </c>
      <c r="E523" s="1141">
        <v>26230000</v>
      </c>
      <c r="F523" s="1141">
        <v>13840000</v>
      </c>
      <c r="G523" s="1141">
        <v>13840000</v>
      </c>
      <c r="H523" s="1119"/>
      <c r="I523" s="1119"/>
      <c r="J523" s="1119"/>
      <c r="K523" s="1119"/>
    </row>
    <row r="524" spans="1:11" ht="15" customHeight="1" x14ac:dyDescent="0.25">
      <c r="A524" s="1119"/>
      <c r="B524" s="1119"/>
      <c r="C524" s="1123" t="s">
        <v>1057</v>
      </c>
      <c r="D524" s="1141">
        <v>0</v>
      </c>
      <c r="E524" s="1141">
        <v>0</v>
      </c>
      <c r="F524" s="1141">
        <v>0</v>
      </c>
      <c r="G524" s="1141">
        <v>0</v>
      </c>
      <c r="H524" s="1119"/>
      <c r="I524" s="1119"/>
      <c r="J524" s="1119"/>
      <c r="K524" s="1119"/>
    </row>
    <row r="525" spans="1:11" ht="15" customHeight="1" x14ac:dyDescent="0.25">
      <c r="A525" s="1119"/>
      <c r="B525" s="1119"/>
      <c r="C525" s="1123" t="s">
        <v>1058</v>
      </c>
      <c r="D525" s="1141">
        <v>0</v>
      </c>
      <c r="E525" s="1141">
        <v>0</v>
      </c>
      <c r="F525" s="1141">
        <v>0</v>
      </c>
      <c r="G525" s="1141">
        <v>0</v>
      </c>
      <c r="H525" s="1119"/>
      <c r="I525" s="1119"/>
      <c r="J525" s="1119"/>
      <c r="K525" s="1119"/>
    </row>
    <row r="526" spans="1:11" ht="15" customHeight="1" x14ac:dyDescent="0.25">
      <c r="A526" s="1119"/>
      <c r="B526" s="1119"/>
      <c r="C526" s="1123" t="s">
        <v>1059</v>
      </c>
      <c r="D526" s="1141">
        <v>0</v>
      </c>
      <c r="E526" s="1141">
        <v>0</v>
      </c>
      <c r="F526" s="1141">
        <v>0</v>
      </c>
      <c r="G526" s="1141">
        <v>0</v>
      </c>
      <c r="H526" s="1119"/>
      <c r="I526" s="1119"/>
      <c r="J526" s="1119"/>
      <c r="K526" s="1119"/>
    </row>
    <row r="527" spans="1:11" ht="15" customHeight="1" x14ac:dyDescent="0.25">
      <c r="A527" s="1119"/>
      <c r="B527" s="1119"/>
      <c r="C527" s="1123" t="s">
        <v>1060</v>
      </c>
      <c r="D527" s="1141">
        <v>0</v>
      </c>
      <c r="E527" s="1141">
        <v>0</v>
      </c>
      <c r="F527" s="1141">
        <v>0</v>
      </c>
      <c r="G527" s="1141">
        <v>0</v>
      </c>
      <c r="H527" s="1119"/>
      <c r="I527" s="1119"/>
      <c r="J527" s="1119"/>
      <c r="K527" s="1119"/>
    </row>
    <row r="528" spans="1:11" ht="15" customHeight="1" x14ac:dyDescent="0.25">
      <c r="A528" s="1119"/>
      <c r="B528" s="1119"/>
      <c r="C528" s="1123" t="s">
        <v>1062</v>
      </c>
      <c r="D528" s="1141">
        <v>0</v>
      </c>
      <c r="E528" s="1141">
        <v>0</v>
      </c>
      <c r="F528" s="1141">
        <v>0</v>
      </c>
      <c r="G528" s="1141">
        <v>0</v>
      </c>
      <c r="H528" s="1119"/>
      <c r="I528" s="1119"/>
      <c r="J528" s="1119"/>
      <c r="K528" s="1119"/>
    </row>
    <row r="529" spans="1:11" ht="15" customHeight="1" x14ac:dyDescent="0.25">
      <c r="A529" s="1119"/>
      <c r="B529" s="1119"/>
      <c r="C529" s="1123" t="s">
        <v>1048</v>
      </c>
      <c r="D529" s="1141">
        <v>0</v>
      </c>
      <c r="E529" s="1141">
        <v>0</v>
      </c>
      <c r="F529" s="1141">
        <v>0</v>
      </c>
      <c r="G529" s="1141">
        <v>0</v>
      </c>
      <c r="H529" s="1119"/>
      <c r="I529" s="1119"/>
      <c r="J529" s="1119"/>
      <c r="K529" s="1119"/>
    </row>
    <row r="530" spans="1:11" ht="15" customHeight="1" x14ac:dyDescent="0.25">
      <c r="A530" s="1119"/>
      <c r="B530" s="1119"/>
      <c r="C530" s="1123" t="s">
        <v>1057</v>
      </c>
      <c r="D530" s="1141">
        <v>0</v>
      </c>
      <c r="E530" s="1141">
        <v>0</v>
      </c>
      <c r="F530" s="1141">
        <v>0</v>
      </c>
      <c r="G530" s="1141">
        <v>0</v>
      </c>
      <c r="H530" s="1119"/>
      <c r="I530" s="1119"/>
      <c r="J530" s="1119"/>
      <c r="K530" s="1119"/>
    </row>
    <row r="531" spans="1:11" ht="15" customHeight="1" x14ac:dyDescent="0.25">
      <c r="A531" s="1119"/>
      <c r="B531" s="1119"/>
      <c r="C531" s="1123" t="s">
        <v>1058</v>
      </c>
      <c r="D531" s="1141">
        <v>0</v>
      </c>
      <c r="E531" s="1141">
        <v>0</v>
      </c>
      <c r="F531" s="1141">
        <v>0</v>
      </c>
      <c r="G531" s="1141">
        <v>0</v>
      </c>
      <c r="H531" s="1119"/>
      <c r="I531" s="1119"/>
      <c r="J531" s="1119"/>
      <c r="K531" s="1119"/>
    </row>
    <row r="532" spans="1:11" ht="15" customHeight="1" x14ac:dyDescent="0.25">
      <c r="A532" s="1119"/>
      <c r="B532" s="1119"/>
      <c r="C532" s="1123" t="s">
        <v>1059</v>
      </c>
      <c r="D532" s="1141">
        <v>0</v>
      </c>
      <c r="E532" s="1141">
        <v>0</v>
      </c>
      <c r="F532" s="1141">
        <v>0</v>
      </c>
      <c r="G532" s="1141">
        <v>0</v>
      </c>
      <c r="H532" s="1119"/>
      <c r="I532" s="1119"/>
      <c r="J532" s="1119"/>
      <c r="K532" s="1119"/>
    </row>
    <row r="533" spans="1:11" ht="15" customHeight="1" x14ac:dyDescent="0.25">
      <c r="A533" s="1119"/>
      <c r="B533" s="1119"/>
      <c r="C533" s="1123" t="s">
        <v>1060</v>
      </c>
      <c r="D533" s="1141">
        <v>0</v>
      </c>
      <c r="E533" s="1141">
        <v>0</v>
      </c>
      <c r="F533" s="1141">
        <v>0</v>
      </c>
      <c r="G533" s="1141">
        <v>0</v>
      </c>
      <c r="H533" s="1119"/>
      <c r="I533" s="1119"/>
      <c r="J533" s="1119"/>
      <c r="K533" s="1119"/>
    </row>
    <row r="534" spans="1:11" ht="15" customHeight="1" x14ac:dyDescent="0.25">
      <c r="A534" s="1119"/>
      <c r="B534" s="1119"/>
      <c r="C534" s="1123" t="s">
        <v>1063</v>
      </c>
      <c r="D534" s="1141">
        <v>0</v>
      </c>
      <c r="E534" s="1141">
        <v>0</v>
      </c>
      <c r="F534" s="1141">
        <v>0</v>
      </c>
      <c r="G534" s="1141">
        <v>0</v>
      </c>
      <c r="H534" s="1119"/>
      <c r="I534" s="1119"/>
      <c r="J534" s="1119"/>
      <c r="K534" s="1119"/>
    </row>
    <row r="535" spans="1:11" ht="15" customHeight="1" x14ac:dyDescent="0.25">
      <c r="A535" s="1119"/>
      <c r="B535" s="1119"/>
      <c r="C535" s="1123" t="s">
        <v>1064</v>
      </c>
      <c r="D535" s="1141">
        <v>0</v>
      </c>
      <c r="E535" s="1141">
        <v>0</v>
      </c>
      <c r="F535" s="1141">
        <v>0</v>
      </c>
      <c r="G535" s="1141">
        <v>0</v>
      </c>
      <c r="H535" s="1119"/>
      <c r="I535" s="1119"/>
      <c r="J535" s="1119"/>
      <c r="K535" s="1119"/>
    </row>
    <row r="536" spans="1:11" ht="20.100000000000001" customHeight="1" x14ac:dyDescent="0.25">
      <c r="A536" s="1119"/>
      <c r="B536" s="1119"/>
      <c r="C536" s="1143" t="s">
        <v>1038</v>
      </c>
      <c r="D536" s="1119"/>
      <c r="E536" s="1119"/>
      <c r="F536" s="1119"/>
      <c r="G536" s="1119"/>
      <c r="H536" s="1119"/>
      <c r="I536" s="1119"/>
      <c r="J536" s="1119"/>
      <c r="K536" s="1119"/>
    </row>
  </sheetData>
  <mergeCells count="55">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D260:G260"/>
    <mergeCell ref="D139:G139"/>
    <mergeCell ref="D140:G140"/>
    <mergeCell ref="C149:G149"/>
    <mergeCell ref="D194:G194"/>
    <mergeCell ref="D195:G195"/>
    <mergeCell ref="D196:G196"/>
    <mergeCell ref="C205:G205"/>
    <mergeCell ref="D250:G250"/>
    <mergeCell ref="C257:G257"/>
    <mergeCell ref="D258:G258"/>
    <mergeCell ref="D259:G259"/>
    <mergeCell ref="D381:G381"/>
    <mergeCell ref="D261:G261"/>
    <mergeCell ref="C270:G270"/>
    <mergeCell ref="D315:G315"/>
    <mergeCell ref="C321:G321"/>
    <mergeCell ref="D322:G322"/>
    <mergeCell ref="D323:G323"/>
    <mergeCell ref="D324:G324"/>
    <mergeCell ref="D325:G325"/>
    <mergeCell ref="C334:G334"/>
    <mergeCell ref="D379:G379"/>
    <mergeCell ref="D380:G380"/>
    <mergeCell ref="C448:G448"/>
    <mergeCell ref="C390:G390"/>
    <mergeCell ref="C435:G435"/>
    <mergeCell ref="D436:G436"/>
    <mergeCell ref="D437:G437"/>
    <mergeCell ref="D438:G438"/>
    <mergeCell ref="D439:G439"/>
  </mergeCells>
  <pageMargins left="0" right="0" top="0" bottom="0"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F879-5127-488A-9A3E-133559BBAF7D}">
  <sheetPr>
    <outlinePr summaryBelow="0"/>
  </sheetPr>
  <dimension ref="A1:K1015"/>
  <sheetViews>
    <sheetView topLeftCell="A1000" workbookViewId="0">
      <selection activeCell="C1029" sqref="C1029"/>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3336</v>
      </c>
      <c r="E3" s="1243"/>
      <c r="F3" s="1243"/>
      <c r="G3" s="1243"/>
      <c r="H3" s="1094"/>
      <c r="I3" s="1094"/>
      <c r="J3" s="1094"/>
      <c r="K3" s="1094"/>
    </row>
    <row r="4" spans="1:11" ht="14.1" customHeight="1" x14ac:dyDescent="0.25">
      <c r="A4" s="1094"/>
      <c r="B4" s="1094"/>
      <c r="C4" s="1095" t="s">
        <v>984</v>
      </c>
      <c r="D4" s="1242" t="s">
        <v>1928</v>
      </c>
      <c r="E4" s="1243"/>
      <c r="F4" s="1243"/>
      <c r="G4" s="1243"/>
      <c r="H4" s="1094"/>
      <c r="I4" s="1094"/>
      <c r="J4" s="1094"/>
      <c r="K4" s="1094"/>
    </row>
    <row r="5" spans="1:11" ht="14.1" customHeight="1" x14ac:dyDescent="0.25">
      <c r="A5" s="1094"/>
      <c r="B5" s="1094"/>
      <c r="C5" s="1095" t="s">
        <v>2</v>
      </c>
      <c r="D5" s="1242" t="s">
        <v>3337</v>
      </c>
      <c r="E5" s="1243"/>
      <c r="F5" s="1243"/>
      <c r="G5" s="1243"/>
      <c r="H5" s="1094"/>
      <c r="I5" s="1094"/>
      <c r="J5" s="1094"/>
      <c r="K5" s="1094"/>
    </row>
    <row r="6" spans="1:11" ht="14.1" customHeight="1" x14ac:dyDescent="0.25">
      <c r="A6" s="1094"/>
      <c r="B6" s="1094"/>
      <c r="C6" s="1095" t="s">
        <v>4</v>
      </c>
      <c r="D6" s="1242" t="s">
        <v>3338</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30.95" customHeight="1" x14ac:dyDescent="0.25">
      <c r="A9" s="1094"/>
      <c r="B9" s="1094"/>
      <c r="C9" s="1248" t="s">
        <v>3339</v>
      </c>
      <c r="D9" s="1249"/>
      <c r="E9" s="1249"/>
      <c r="F9" s="1249"/>
      <c r="G9" s="1249"/>
      <c r="H9" s="1094"/>
      <c r="I9" s="1094"/>
      <c r="J9" s="1094"/>
      <c r="K9" s="1094"/>
    </row>
    <row r="10" spans="1:11" ht="41.1" customHeight="1" x14ac:dyDescent="0.25">
      <c r="A10" s="1094"/>
      <c r="B10" s="1094"/>
      <c r="C10" s="1096" t="s">
        <v>10</v>
      </c>
      <c r="D10" s="1236" t="s">
        <v>3340</v>
      </c>
      <c r="E10" s="1237"/>
      <c r="F10" s="1237"/>
      <c r="G10" s="1237"/>
      <c r="H10" s="1094"/>
      <c r="I10" s="1094"/>
      <c r="J10" s="1094"/>
      <c r="K10" s="1094"/>
    </row>
    <row r="11" spans="1:11" ht="26.1" customHeight="1" x14ac:dyDescent="0.25">
      <c r="A11" s="1094"/>
      <c r="B11" s="1094"/>
      <c r="C11" s="1096" t="s">
        <v>646</v>
      </c>
      <c r="D11" s="1236" t="s">
        <v>1038</v>
      </c>
      <c r="E11" s="1237"/>
      <c r="F11" s="1237"/>
      <c r="G11" s="1237"/>
      <c r="H11" s="1094"/>
      <c r="I11" s="1094"/>
      <c r="J11" s="1094"/>
      <c r="K11" s="1094"/>
    </row>
    <row r="12" spans="1:11" ht="14.1" customHeight="1" x14ac:dyDescent="0.25">
      <c r="A12" s="1094"/>
      <c r="B12" s="1094"/>
      <c r="C12" s="1234" t="s">
        <v>51</v>
      </c>
      <c r="D12" s="1235"/>
      <c r="E12" s="1235"/>
      <c r="F12" s="1235"/>
      <c r="G12" s="1235"/>
      <c r="H12" s="1094"/>
      <c r="I12" s="1094"/>
      <c r="J12" s="1094"/>
      <c r="K12" s="1094"/>
    </row>
    <row r="13" spans="1:11" ht="14.1" customHeight="1" x14ac:dyDescent="0.25">
      <c r="A13" s="1094"/>
      <c r="B13" s="1094"/>
      <c r="C13" s="1102" t="s">
        <v>3341</v>
      </c>
      <c r="D13" s="1234" t="s">
        <v>3342</v>
      </c>
      <c r="E13" s="1235"/>
      <c r="F13" s="1235"/>
      <c r="G13" s="1235"/>
      <c r="H13" s="1094"/>
      <c r="I13" s="1094"/>
      <c r="J13" s="1094"/>
      <c r="K13" s="1094"/>
    </row>
    <row r="14" spans="1:11" ht="14.1" customHeight="1" x14ac:dyDescent="0.25">
      <c r="A14" s="1094"/>
      <c r="B14" s="1094"/>
      <c r="C14" s="1103" t="s">
        <v>1022</v>
      </c>
      <c r="D14" s="1232" t="s">
        <v>3343</v>
      </c>
      <c r="E14" s="1233"/>
      <c r="F14" s="1233"/>
      <c r="G14" s="1233"/>
      <c r="H14" s="1094"/>
      <c r="I14" s="1094"/>
      <c r="J14" s="1094"/>
      <c r="K14" s="1094"/>
    </row>
    <row r="15" spans="1:11" ht="14.1" customHeight="1" x14ac:dyDescent="0.25">
      <c r="A15" s="1094"/>
      <c r="B15" s="1094"/>
      <c r="C15" s="1104" t="s">
        <v>1024</v>
      </c>
      <c r="D15" s="1230" t="s">
        <v>3343</v>
      </c>
      <c r="E15" s="1231"/>
      <c r="F15" s="1231"/>
      <c r="G15" s="1231"/>
      <c r="H15" s="1094"/>
      <c r="I15" s="1094"/>
      <c r="J15" s="1094"/>
      <c r="K15" s="1094"/>
    </row>
    <row r="16" spans="1:11" ht="14.1" customHeight="1" x14ac:dyDescent="0.25">
      <c r="A16" s="1094"/>
      <c r="B16" s="1094"/>
      <c r="C16" s="1104" t="s">
        <v>31</v>
      </c>
      <c r="D16" s="1230" t="s">
        <v>1138</v>
      </c>
      <c r="E16" s="1231"/>
      <c r="F16" s="1231"/>
      <c r="G16" s="1231"/>
      <c r="H16" s="1094"/>
      <c r="I16" s="1094"/>
      <c r="J16" s="1094"/>
      <c r="K16" s="1094"/>
    </row>
    <row r="17" spans="1:11" ht="15" customHeight="1" x14ac:dyDescent="0.25">
      <c r="A17" s="1094"/>
      <c r="B17" s="1094"/>
      <c r="C17" s="1105"/>
      <c r="D17" s="1106">
        <v>2024</v>
      </c>
      <c r="E17" s="1106">
        <v>2025</v>
      </c>
      <c r="F17" s="1106">
        <v>2026</v>
      </c>
      <c r="G17" s="1106">
        <v>2027</v>
      </c>
      <c r="H17" s="1094"/>
      <c r="I17" s="1094"/>
      <c r="J17" s="1094"/>
      <c r="K17" s="1094"/>
    </row>
    <row r="18" spans="1:11" ht="15" customHeight="1" x14ac:dyDescent="0.25">
      <c r="A18" s="1094"/>
      <c r="B18" s="1094"/>
      <c r="C18" s="1107"/>
      <c r="D18" s="1108" t="s">
        <v>13</v>
      </c>
      <c r="E18" s="1108" t="s">
        <v>14</v>
      </c>
      <c r="F18" s="1108" t="s">
        <v>14</v>
      </c>
      <c r="G18" s="1108" t="s">
        <v>14</v>
      </c>
      <c r="H18" s="1094"/>
      <c r="I18" s="1094"/>
      <c r="J18" s="1094"/>
      <c r="K18" s="1094"/>
    </row>
    <row r="19" spans="1:11" ht="14.1" customHeight="1" x14ac:dyDescent="0.25">
      <c r="A19" s="1094"/>
      <c r="B19" s="1094"/>
      <c r="C19" s="1097" t="s">
        <v>33</v>
      </c>
      <c r="D19" s="1101" t="s">
        <v>1092</v>
      </c>
      <c r="E19" s="1101" t="s">
        <v>1092</v>
      </c>
      <c r="F19" s="1101" t="s">
        <v>1092</v>
      </c>
      <c r="G19" s="1101" t="s">
        <v>1092</v>
      </c>
      <c r="H19" s="1094"/>
      <c r="I19" s="1094"/>
      <c r="J19" s="1094"/>
      <c r="K19" s="1094"/>
    </row>
    <row r="20" spans="1:11" ht="14.1" customHeight="1" x14ac:dyDescent="0.25">
      <c r="A20" s="1094"/>
      <c r="B20" s="1094"/>
      <c r="C20" s="1097" t="s">
        <v>1029</v>
      </c>
      <c r="D20" s="1101" t="s">
        <v>1038</v>
      </c>
      <c r="E20" s="1101" t="s">
        <v>3344</v>
      </c>
      <c r="F20" s="1101" t="s">
        <v>3345</v>
      </c>
      <c r="G20" s="1101" t="s">
        <v>3346</v>
      </c>
      <c r="H20" s="1094"/>
      <c r="I20" s="1094"/>
      <c r="J20" s="1094"/>
      <c r="K20" s="1094"/>
    </row>
    <row r="21" spans="1:11" ht="14.1" customHeight="1" x14ac:dyDescent="0.25">
      <c r="A21" s="1094"/>
      <c r="B21" s="1094"/>
      <c r="C21" s="1097" t="s">
        <v>1032</v>
      </c>
      <c r="D21" s="1101" t="s">
        <v>1039</v>
      </c>
      <c r="E21" s="1101" t="s">
        <v>3344</v>
      </c>
      <c r="F21" s="1101" t="s">
        <v>3345</v>
      </c>
      <c r="G21" s="1101" t="s">
        <v>3346</v>
      </c>
      <c r="H21" s="1094"/>
      <c r="I21" s="1094"/>
      <c r="J21" s="1094"/>
      <c r="K21" s="1094"/>
    </row>
    <row r="22" spans="1:11" ht="14.1" customHeight="1" x14ac:dyDescent="0.25">
      <c r="A22" s="1094"/>
      <c r="B22" s="1094"/>
      <c r="C22" s="1097" t="s">
        <v>1037</v>
      </c>
      <c r="D22" s="1101" t="s">
        <v>1038</v>
      </c>
      <c r="E22" s="1101" t="s">
        <v>1039</v>
      </c>
      <c r="F22" s="1101" t="s">
        <v>1039</v>
      </c>
      <c r="G22" s="1101" t="s">
        <v>1039</v>
      </c>
      <c r="H22" s="1094"/>
      <c r="I22" s="1094"/>
      <c r="J22" s="1094"/>
      <c r="K22" s="1094"/>
    </row>
    <row r="23" spans="1:11" ht="14.1" customHeight="1" x14ac:dyDescent="0.25">
      <c r="A23" s="1094"/>
      <c r="B23" s="1094"/>
      <c r="C23" s="1097" t="s">
        <v>1042</v>
      </c>
      <c r="D23" s="1101" t="s">
        <v>1038</v>
      </c>
      <c r="E23" s="1101" t="s">
        <v>1038</v>
      </c>
      <c r="F23" s="1101" t="s">
        <v>1296</v>
      </c>
      <c r="G23" s="1101" t="s">
        <v>3347</v>
      </c>
      <c r="H23" s="1094"/>
      <c r="I23" s="1094"/>
      <c r="J23" s="1094"/>
      <c r="K23" s="1094"/>
    </row>
    <row r="24" spans="1:11" ht="14.1" customHeight="1" x14ac:dyDescent="0.25">
      <c r="A24" s="1094"/>
      <c r="B24" s="1094"/>
      <c r="C24" s="1097" t="s">
        <v>39</v>
      </c>
      <c r="D24" s="1101" t="s">
        <v>1038</v>
      </c>
      <c r="E24" s="1101" t="s">
        <v>1038</v>
      </c>
      <c r="F24" s="1101" t="s">
        <v>1296</v>
      </c>
      <c r="G24" s="1101" t="s">
        <v>3347</v>
      </c>
      <c r="H24" s="1094"/>
      <c r="I24" s="1094"/>
      <c r="J24" s="1094"/>
      <c r="K24" s="1094"/>
    </row>
    <row r="25" spans="1:11" ht="14.1" customHeight="1" x14ac:dyDescent="0.25">
      <c r="A25" s="1094"/>
      <c r="B25" s="1094"/>
      <c r="C25" s="1228" t="s">
        <v>1046</v>
      </c>
      <c r="D25" s="1229"/>
      <c r="E25" s="1229"/>
      <c r="F25" s="1229"/>
      <c r="G25" s="1229"/>
      <c r="H25" s="1094"/>
      <c r="I25" s="1094"/>
      <c r="J25" s="1094"/>
      <c r="K25" s="1094"/>
    </row>
    <row r="26" spans="1:11" ht="14.1" customHeight="1" x14ac:dyDescent="0.25">
      <c r="A26" s="1094"/>
      <c r="B26" s="1094"/>
      <c r="C26" s="1105"/>
      <c r="D26" s="1106">
        <v>2024</v>
      </c>
      <c r="E26" s="1106">
        <v>2025</v>
      </c>
      <c r="F26" s="1106">
        <v>2026</v>
      </c>
      <c r="G26" s="1106">
        <v>2027</v>
      </c>
      <c r="H26" s="1094"/>
      <c r="I26" s="1094"/>
      <c r="J26" s="1094"/>
      <c r="K26" s="1094"/>
    </row>
    <row r="27" spans="1:11" ht="14.1" customHeight="1" x14ac:dyDescent="0.25">
      <c r="A27" s="1094"/>
      <c r="B27" s="1094"/>
      <c r="C27" s="1107"/>
      <c r="D27" s="1108" t="s">
        <v>13</v>
      </c>
      <c r="E27" s="1108" t="s">
        <v>14</v>
      </c>
      <c r="F27" s="1108" t="s">
        <v>14</v>
      </c>
      <c r="G27" s="1108" t="s">
        <v>14</v>
      </c>
      <c r="H27" s="1094"/>
      <c r="I27" s="1094"/>
      <c r="J27" s="1094"/>
      <c r="K27" s="1094"/>
    </row>
    <row r="28" spans="1:11" ht="14.1" customHeight="1" x14ac:dyDescent="0.25">
      <c r="A28" s="1094"/>
      <c r="B28" s="1094"/>
      <c r="C28" s="1109" t="s">
        <v>1047</v>
      </c>
      <c r="D28" s="1112" t="s">
        <v>1038</v>
      </c>
      <c r="E28" s="1110">
        <v>0</v>
      </c>
      <c r="F28" s="1110">
        <v>0</v>
      </c>
      <c r="G28" s="1110">
        <v>0</v>
      </c>
      <c r="H28" s="1094"/>
      <c r="I28" s="1094"/>
      <c r="J28" s="1094"/>
      <c r="K28" s="1094"/>
    </row>
    <row r="29" spans="1:11" ht="14.1" customHeight="1" x14ac:dyDescent="0.25">
      <c r="A29" s="1094"/>
      <c r="B29" s="1094"/>
      <c r="C29" s="1109" t="s">
        <v>1048</v>
      </c>
      <c r="D29" s="1112" t="s">
        <v>1038</v>
      </c>
      <c r="E29" s="1110">
        <v>0</v>
      </c>
      <c r="F29" s="1110">
        <v>0</v>
      </c>
      <c r="G29" s="1110">
        <v>0</v>
      </c>
      <c r="H29" s="1094"/>
      <c r="I29" s="1094"/>
      <c r="J29" s="1094"/>
      <c r="K29" s="1094"/>
    </row>
    <row r="30" spans="1:11" ht="14.1" customHeight="1" x14ac:dyDescent="0.25">
      <c r="A30" s="1094"/>
      <c r="B30" s="1094"/>
      <c r="C30" s="1109" t="s">
        <v>1049</v>
      </c>
      <c r="D30" s="1112" t="s">
        <v>1038</v>
      </c>
      <c r="E30" s="1110">
        <v>0</v>
      </c>
      <c r="F30" s="1110">
        <v>0</v>
      </c>
      <c r="G30" s="1110">
        <v>0</v>
      </c>
      <c r="H30" s="1094"/>
      <c r="I30" s="1094"/>
      <c r="J30" s="1094"/>
      <c r="K30" s="1094"/>
    </row>
    <row r="31" spans="1:11" ht="14.1" customHeight="1" x14ac:dyDescent="0.25">
      <c r="A31" s="1094"/>
      <c r="B31" s="1094"/>
      <c r="C31" s="1109" t="s">
        <v>1050</v>
      </c>
      <c r="D31" s="1112" t="s">
        <v>1038</v>
      </c>
      <c r="E31" s="1110">
        <v>0</v>
      </c>
      <c r="F31" s="1110">
        <v>0</v>
      </c>
      <c r="G31" s="1110">
        <v>0</v>
      </c>
      <c r="H31" s="1094"/>
      <c r="I31" s="1094"/>
      <c r="J31" s="1094"/>
      <c r="K31" s="1094"/>
    </row>
    <row r="32" spans="1:11" ht="14.1" customHeight="1" x14ac:dyDescent="0.25">
      <c r="A32" s="1094"/>
      <c r="B32" s="1094"/>
      <c r="C32" s="1109" t="s">
        <v>1048</v>
      </c>
      <c r="D32" s="1112" t="s">
        <v>1038</v>
      </c>
      <c r="E32" s="1110">
        <v>0</v>
      </c>
      <c r="F32" s="1110">
        <v>0</v>
      </c>
      <c r="G32" s="1110">
        <v>0</v>
      </c>
      <c r="H32" s="1094"/>
      <c r="I32" s="1094"/>
      <c r="J32" s="1094"/>
      <c r="K32" s="1094"/>
    </row>
    <row r="33" spans="1:11" ht="14.1" customHeight="1" x14ac:dyDescent="0.25">
      <c r="A33" s="1094"/>
      <c r="B33" s="1094"/>
      <c r="C33" s="1109" t="s">
        <v>1049</v>
      </c>
      <c r="D33" s="1112" t="s">
        <v>1038</v>
      </c>
      <c r="E33" s="1110">
        <v>0</v>
      </c>
      <c r="F33" s="1110">
        <v>0</v>
      </c>
      <c r="G33" s="1110">
        <v>0</v>
      </c>
      <c r="H33" s="1094"/>
      <c r="I33" s="1094"/>
      <c r="J33" s="1094"/>
      <c r="K33" s="1094"/>
    </row>
    <row r="34" spans="1:11" ht="14.1" customHeight="1" x14ac:dyDescent="0.25">
      <c r="A34" s="1094"/>
      <c r="B34" s="1094"/>
      <c r="C34" s="1109" t="s">
        <v>1051</v>
      </c>
      <c r="D34" s="1112" t="s">
        <v>1038</v>
      </c>
      <c r="E34" s="1110">
        <v>0</v>
      </c>
      <c r="F34" s="1110">
        <v>0</v>
      </c>
      <c r="G34" s="1110">
        <v>0</v>
      </c>
      <c r="H34" s="1094"/>
      <c r="I34" s="1094"/>
      <c r="J34" s="1094"/>
      <c r="K34" s="1094"/>
    </row>
    <row r="35" spans="1:11" ht="14.1" customHeight="1" x14ac:dyDescent="0.25">
      <c r="A35" s="1094"/>
      <c r="B35" s="1094"/>
      <c r="C35" s="1109" t="s">
        <v>1048</v>
      </c>
      <c r="D35" s="1112" t="s">
        <v>1038</v>
      </c>
      <c r="E35" s="1110">
        <v>0</v>
      </c>
      <c r="F35" s="1110">
        <v>0</v>
      </c>
      <c r="G35" s="1110">
        <v>0</v>
      </c>
      <c r="H35" s="1094"/>
      <c r="I35" s="1094"/>
      <c r="J35" s="1094"/>
      <c r="K35" s="1094"/>
    </row>
    <row r="36" spans="1:11" ht="14.1" customHeight="1" x14ac:dyDescent="0.25">
      <c r="A36" s="1094"/>
      <c r="B36" s="1094"/>
      <c r="C36" s="1109" t="s">
        <v>1049</v>
      </c>
      <c r="D36" s="1112" t="s">
        <v>1038</v>
      </c>
      <c r="E36" s="1110">
        <v>0</v>
      </c>
      <c r="F36" s="1110">
        <v>0</v>
      </c>
      <c r="G36" s="1110">
        <v>0</v>
      </c>
      <c r="H36" s="1094"/>
      <c r="I36" s="1094"/>
      <c r="J36" s="1094"/>
      <c r="K36" s="1094"/>
    </row>
    <row r="37" spans="1:11" ht="14.1" customHeight="1" x14ac:dyDescent="0.25">
      <c r="A37" s="1094"/>
      <c r="B37" s="1094"/>
      <c r="C37" s="1109" t="s">
        <v>1052</v>
      </c>
      <c r="D37" s="1112" t="s">
        <v>1038</v>
      </c>
      <c r="E37" s="1110">
        <v>0</v>
      </c>
      <c r="F37" s="1110">
        <v>0</v>
      </c>
      <c r="G37" s="1110">
        <v>0</v>
      </c>
      <c r="H37" s="1094"/>
      <c r="I37" s="1094"/>
      <c r="J37" s="1094"/>
      <c r="K37" s="1094"/>
    </row>
    <row r="38" spans="1:11" ht="14.1" customHeight="1" x14ac:dyDescent="0.25">
      <c r="A38" s="1094"/>
      <c r="B38" s="1094"/>
      <c r="C38" s="1109" t="s">
        <v>1048</v>
      </c>
      <c r="D38" s="1112" t="s">
        <v>1038</v>
      </c>
      <c r="E38" s="1110">
        <v>0</v>
      </c>
      <c r="F38" s="1110">
        <v>0</v>
      </c>
      <c r="G38" s="1110">
        <v>0</v>
      </c>
      <c r="H38" s="1094"/>
      <c r="I38" s="1094"/>
      <c r="J38" s="1094"/>
      <c r="K38" s="1094"/>
    </row>
    <row r="39" spans="1:11" ht="14.1" customHeight="1" x14ac:dyDescent="0.25">
      <c r="A39" s="1094"/>
      <c r="B39" s="1094"/>
      <c r="C39" s="1109" t="s">
        <v>1049</v>
      </c>
      <c r="D39" s="1112" t="s">
        <v>1038</v>
      </c>
      <c r="E39" s="1110">
        <v>0</v>
      </c>
      <c r="F39" s="1110">
        <v>0</v>
      </c>
      <c r="G39" s="1110">
        <v>0</v>
      </c>
      <c r="H39" s="1094"/>
      <c r="I39" s="1094"/>
      <c r="J39" s="1094"/>
      <c r="K39" s="1094"/>
    </row>
    <row r="40" spans="1:11" ht="14.1" customHeight="1" x14ac:dyDescent="0.25">
      <c r="A40" s="1094"/>
      <c r="B40" s="1094"/>
      <c r="C40" s="1109" t="s">
        <v>1053</v>
      </c>
      <c r="D40" s="1112" t="s">
        <v>1038</v>
      </c>
      <c r="E40" s="1110">
        <v>0</v>
      </c>
      <c r="F40" s="1110">
        <v>0</v>
      </c>
      <c r="G40" s="1110">
        <v>0</v>
      </c>
      <c r="H40" s="1094"/>
      <c r="I40" s="1094"/>
      <c r="J40" s="1094"/>
      <c r="K40" s="1094"/>
    </row>
    <row r="41" spans="1:11" ht="14.1" customHeight="1" x14ac:dyDescent="0.25">
      <c r="A41" s="1094"/>
      <c r="B41" s="1094"/>
      <c r="C41" s="1109" t="s">
        <v>1048</v>
      </c>
      <c r="D41" s="1112" t="s">
        <v>1038</v>
      </c>
      <c r="E41" s="1110">
        <v>0</v>
      </c>
      <c r="F41" s="1110">
        <v>0</v>
      </c>
      <c r="G41" s="1110">
        <v>0</v>
      </c>
      <c r="H41" s="1094"/>
      <c r="I41" s="1094"/>
      <c r="J41" s="1094"/>
      <c r="K41" s="1094"/>
    </row>
    <row r="42" spans="1:11" ht="14.1" customHeight="1" x14ac:dyDescent="0.25">
      <c r="A42" s="1094"/>
      <c r="B42" s="1094"/>
      <c r="C42" s="1109" t="s">
        <v>1049</v>
      </c>
      <c r="D42" s="1112" t="s">
        <v>1038</v>
      </c>
      <c r="E42" s="1110">
        <v>0</v>
      </c>
      <c r="F42" s="1110">
        <v>0</v>
      </c>
      <c r="G42" s="1110">
        <v>0</v>
      </c>
      <c r="H42" s="1094"/>
      <c r="I42" s="1094"/>
      <c r="J42" s="1094"/>
      <c r="K42" s="1094"/>
    </row>
    <row r="43" spans="1:11" ht="14.1" customHeight="1" x14ac:dyDescent="0.25">
      <c r="A43" s="1094"/>
      <c r="B43" s="1094"/>
      <c r="C43" s="1109" t="s">
        <v>1054</v>
      </c>
      <c r="D43" s="1112" t="s">
        <v>1038</v>
      </c>
      <c r="E43" s="1110">
        <v>0</v>
      </c>
      <c r="F43" s="1110">
        <v>0</v>
      </c>
      <c r="G43" s="1110">
        <v>0</v>
      </c>
      <c r="H43" s="1094"/>
      <c r="I43" s="1094"/>
      <c r="J43" s="1094"/>
      <c r="K43" s="1094"/>
    </row>
    <row r="44" spans="1:11" ht="14.1" customHeight="1" x14ac:dyDescent="0.25">
      <c r="A44" s="1094"/>
      <c r="B44" s="1094"/>
      <c r="C44" s="1109" t="s">
        <v>1048</v>
      </c>
      <c r="D44" s="1112" t="s">
        <v>1038</v>
      </c>
      <c r="E44" s="1110">
        <v>0</v>
      </c>
      <c r="F44" s="1110">
        <v>0</v>
      </c>
      <c r="G44" s="1110">
        <v>0</v>
      </c>
      <c r="H44" s="1094"/>
      <c r="I44" s="1094"/>
      <c r="J44" s="1094"/>
      <c r="K44" s="1094"/>
    </row>
    <row r="45" spans="1:11" ht="14.1" customHeight="1" x14ac:dyDescent="0.25">
      <c r="A45" s="1094"/>
      <c r="B45" s="1094"/>
      <c r="C45" s="1109" t="s">
        <v>1049</v>
      </c>
      <c r="D45" s="1112" t="s">
        <v>1038</v>
      </c>
      <c r="E45" s="1110">
        <v>0</v>
      </c>
      <c r="F45" s="1110">
        <v>0</v>
      </c>
      <c r="G45" s="1110">
        <v>0</v>
      </c>
      <c r="H45" s="1094"/>
      <c r="I45" s="1094"/>
      <c r="J45" s="1094"/>
      <c r="K45" s="1094"/>
    </row>
    <row r="46" spans="1:11" ht="14.1" customHeight="1" x14ac:dyDescent="0.25">
      <c r="A46" s="1094"/>
      <c r="B46" s="1094"/>
      <c r="C46" s="1109" t="s">
        <v>1055</v>
      </c>
      <c r="D46" s="1112" t="s">
        <v>1038</v>
      </c>
      <c r="E46" s="1110">
        <v>0</v>
      </c>
      <c r="F46" s="1110">
        <v>0</v>
      </c>
      <c r="G46" s="1110">
        <v>0</v>
      </c>
      <c r="H46" s="1094"/>
      <c r="I46" s="1094"/>
      <c r="J46" s="1094"/>
      <c r="K46" s="1094"/>
    </row>
    <row r="47" spans="1:11" ht="14.1" customHeight="1" x14ac:dyDescent="0.25">
      <c r="A47" s="1094"/>
      <c r="B47" s="1094"/>
      <c r="C47" s="1109" t="s">
        <v>1048</v>
      </c>
      <c r="D47" s="1112" t="s">
        <v>1038</v>
      </c>
      <c r="E47" s="1110">
        <v>0</v>
      </c>
      <c r="F47" s="1110">
        <v>0</v>
      </c>
      <c r="G47" s="1110">
        <v>0</v>
      </c>
      <c r="H47" s="1094"/>
      <c r="I47" s="1094"/>
      <c r="J47" s="1094"/>
      <c r="K47" s="1094"/>
    </row>
    <row r="48" spans="1:11" ht="14.1" customHeight="1" x14ac:dyDescent="0.25">
      <c r="A48" s="1094"/>
      <c r="B48" s="1094"/>
      <c r="C48" s="1109" t="s">
        <v>1049</v>
      </c>
      <c r="D48" s="1112" t="s">
        <v>1038</v>
      </c>
      <c r="E48" s="1110">
        <v>0</v>
      </c>
      <c r="F48" s="1110">
        <v>0</v>
      </c>
      <c r="G48" s="1110">
        <v>0</v>
      </c>
      <c r="H48" s="1094"/>
      <c r="I48" s="1094"/>
      <c r="J48" s="1094"/>
      <c r="K48" s="1094"/>
    </row>
    <row r="49" spans="1:11" ht="14.1" customHeight="1" x14ac:dyDescent="0.25">
      <c r="A49" s="1094"/>
      <c r="B49" s="1094"/>
      <c r="C49" s="1109" t="s">
        <v>1056</v>
      </c>
      <c r="D49" s="1112" t="s">
        <v>1038</v>
      </c>
      <c r="E49" s="1110">
        <v>0</v>
      </c>
      <c r="F49" s="1110">
        <v>0</v>
      </c>
      <c r="G49" s="1110">
        <v>0</v>
      </c>
      <c r="H49" s="1094"/>
      <c r="I49" s="1094"/>
      <c r="J49" s="1094"/>
      <c r="K49" s="1094"/>
    </row>
    <row r="50" spans="1:11" ht="14.1" customHeight="1" x14ac:dyDescent="0.25">
      <c r="A50" s="1094"/>
      <c r="B50" s="1094"/>
      <c r="C50" s="1109" t="s">
        <v>1048</v>
      </c>
      <c r="D50" s="1112" t="s">
        <v>1038</v>
      </c>
      <c r="E50" s="1110">
        <v>0</v>
      </c>
      <c r="F50" s="1110">
        <v>0</v>
      </c>
      <c r="G50" s="1110">
        <v>0</v>
      </c>
      <c r="H50" s="1094"/>
      <c r="I50" s="1094"/>
      <c r="J50" s="1094"/>
      <c r="K50" s="1094"/>
    </row>
    <row r="51" spans="1:11" ht="14.1" customHeight="1" x14ac:dyDescent="0.25">
      <c r="A51" s="1094"/>
      <c r="B51" s="1094"/>
      <c r="C51" s="1109" t="s">
        <v>1057</v>
      </c>
      <c r="D51" s="1112" t="s">
        <v>1038</v>
      </c>
      <c r="E51" s="1110">
        <v>0</v>
      </c>
      <c r="F51" s="1110">
        <v>0</v>
      </c>
      <c r="G51" s="1110">
        <v>0</v>
      </c>
      <c r="H51" s="1094"/>
      <c r="I51" s="1094"/>
      <c r="J51" s="1094"/>
      <c r="K51" s="1094"/>
    </row>
    <row r="52" spans="1:11" ht="14.1" customHeight="1" x14ac:dyDescent="0.25">
      <c r="A52" s="1094"/>
      <c r="B52" s="1094"/>
      <c r="C52" s="1109" t="s">
        <v>1058</v>
      </c>
      <c r="D52" s="1112" t="s">
        <v>1038</v>
      </c>
      <c r="E52" s="1110">
        <v>0</v>
      </c>
      <c r="F52" s="1110">
        <v>0</v>
      </c>
      <c r="G52" s="1110">
        <v>0</v>
      </c>
      <c r="H52" s="1094"/>
      <c r="I52" s="1094"/>
      <c r="J52" s="1094"/>
      <c r="K52" s="1094"/>
    </row>
    <row r="53" spans="1:11" ht="14.1" customHeight="1" x14ac:dyDescent="0.25">
      <c r="A53" s="1094"/>
      <c r="B53" s="1094"/>
      <c r="C53" s="1109" t="s">
        <v>1059</v>
      </c>
      <c r="D53" s="1112" t="s">
        <v>1038</v>
      </c>
      <c r="E53" s="1110">
        <v>0</v>
      </c>
      <c r="F53" s="1110">
        <v>0</v>
      </c>
      <c r="G53" s="1110">
        <v>0</v>
      </c>
      <c r="H53" s="1094"/>
      <c r="I53" s="1094"/>
      <c r="J53" s="1094"/>
      <c r="K53" s="1094"/>
    </row>
    <row r="54" spans="1:11" ht="14.1" customHeight="1" x14ac:dyDescent="0.25">
      <c r="A54" s="1094"/>
      <c r="B54" s="1094"/>
      <c r="C54" s="1109" t="s">
        <v>1060</v>
      </c>
      <c r="D54" s="1112" t="s">
        <v>1038</v>
      </c>
      <c r="E54" s="1110">
        <v>0</v>
      </c>
      <c r="F54" s="1110">
        <v>0</v>
      </c>
      <c r="G54" s="1110">
        <v>0</v>
      </c>
      <c r="H54" s="1094"/>
      <c r="I54" s="1094"/>
      <c r="J54" s="1094"/>
      <c r="K54" s="1094"/>
    </row>
    <row r="55" spans="1:11" ht="14.1" customHeight="1" x14ac:dyDescent="0.25">
      <c r="A55" s="1094"/>
      <c r="B55" s="1094"/>
      <c r="C55" s="1109" t="s">
        <v>1061</v>
      </c>
      <c r="D55" s="1112" t="s">
        <v>1038</v>
      </c>
      <c r="E55" s="1110">
        <v>32790316</v>
      </c>
      <c r="F55" s="1110">
        <v>49185474</v>
      </c>
      <c r="G55" s="1110">
        <v>52089486</v>
      </c>
      <c r="H55" s="1094"/>
      <c r="I55" s="1094"/>
      <c r="J55" s="1094"/>
      <c r="K55" s="1094"/>
    </row>
    <row r="56" spans="1:11" ht="14.1" customHeight="1" x14ac:dyDescent="0.25">
      <c r="A56" s="1094"/>
      <c r="B56" s="1094"/>
      <c r="C56" s="1109" t="s">
        <v>1048</v>
      </c>
      <c r="D56" s="1112" t="s">
        <v>1038</v>
      </c>
      <c r="E56" s="1110">
        <v>32790316</v>
      </c>
      <c r="F56" s="1110">
        <v>49185474</v>
      </c>
      <c r="G56" s="1110">
        <v>52089486</v>
      </c>
      <c r="H56" s="1094"/>
      <c r="I56" s="1094"/>
      <c r="J56" s="1094"/>
      <c r="K56" s="1094"/>
    </row>
    <row r="57" spans="1:11" ht="14.1" customHeight="1" x14ac:dyDescent="0.25">
      <c r="A57" s="1094"/>
      <c r="B57" s="1094"/>
      <c r="C57" s="1109" t="s">
        <v>1057</v>
      </c>
      <c r="D57" s="1112" t="s">
        <v>1038</v>
      </c>
      <c r="E57" s="1110">
        <v>0</v>
      </c>
      <c r="F57" s="1110">
        <v>0</v>
      </c>
      <c r="G57" s="1110">
        <v>0</v>
      </c>
      <c r="H57" s="1094"/>
      <c r="I57" s="1094"/>
      <c r="J57" s="1094"/>
      <c r="K57" s="1094"/>
    </row>
    <row r="58" spans="1:11" ht="14.1" customHeight="1" x14ac:dyDescent="0.25">
      <c r="A58" s="1094"/>
      <c r="B58" s="1094"/>
      <c r="C58" s="1109" t="s">
        <v>1058</v>
      </c>
      <c r="D58" s="1112" t="s">
        <v>1038</v>
      </c>
      <c r="E58" s="1110">
        <v>0</v>
      </c>
      <c r="F58" s="1110">
        <v>0</v>
      </c>
      <c r="G58" s="1110">
        <v>0</v>
      </c>
      <c r="H58" s="1094"/>
      <c r="I58" s="1094"/>
      <c r="J58" s="1094"/>
      <c r="K58" s="1094"/>
    </row>
    <row r="59" spans="1:11" ht="14.1" customHeight="1" x14ac:dyDescent="0.25">
      <c r="A59" s="1094"/>
      <c r="B59" s="1094"/>
      <c r="C59" s="1109" t="s">
        <v>1059</v>
      </c>
      <c r="D59" s="1112" t="s">
        <v>1038</v>
      </c>
      <c r="E59" s="1110">
        <v>0</v>
      </c>
      <c r="F59" s="1110">
        <v>0</v>
      </c>
      <c r="G59" s="1110">
        <v>0</v>
      </c>
      <c r="H59" s="1094"/>
      <c r="I59" s="1094"/>
      <c r="J59" s="1094"/>
      <c r="K59" s="1094"/>
    </row>
    <row r="60" spans="1:11" ht="14.1" customHeight="1" x14ac:dyDescent="0.25">
      <c r="A60" s="1094"/>
      <c r="B60" s="1094"/>
      <c r="C60" s="1109" t="s">
        <v>1060</v>
      </c>
      <c r="D60" s="1112" t="s">
        <v>1038</v>
      </c>
      <c r="E60" s="1110">
        <v>0</v>
      </c>
      <c r="F60" s="1110">
        <v>0</v>
      </c>
      <c r="G60" s="1110">
        <v>0</v>
      </c>
      <c r="H60" s="1094"/>
      <c r="I60" s="1094"/>
      <c r="J60" s="1094"/>
      <c r="K60" s="1094"/>
    </row>
    <row r="61" spans="1:11" ht="14.1" customHeight="1" x14ac:dyDescent="0.25">
      <c r="A61" s="1094"/>
      <c r="B61" s="1094"/>
      <c r="C61" s="1109" t="s">
        <v>1062</v>
      </c>
      <c r="D61" s="1112" t="s">
        <v>1038</v>
      </c>
      <c r="E61" s="1110">
        <v>0</v>
      </c>
      <c r="F61" s="1110">
        <v>0</v>
      </c>
      <c r="G61" s="1110">
        <v>0</v>
      </c>
      <c r="H61" s="1094"/>
      <c r="I61" s="1094"/>
      <c r="J61" s="1094"/>
      <c r="K61" s="1094"/>
    </row>
    <row r="62" spans="1:11" ht="14.1" customHeight="1" x14ac:dyDescent="0.25">
      <c r="A62" s="1094"/>
      <c r="B62" s="1094"/>
      <c r="C62" s="1109" t="s">
        <v>1048</v>
      </c>
      <c r="D62" s="1112" t="s">
        <v>1038</v>
      </c>
      <c r="E62" s="1110">
        <v>0</v>
      </c>
      <c r="F62" s="1110">
        <v>0</v>
      </c>
      <c r="G62" s="1110">
        <v>0</v>
      </c>
      <c r="H62" s="1094"/>
      <c r="I62" s="1094"/>
      <c r="J62" s="1094"/>
      <c r="K62" s="1094"/>
    </row>
    <row r="63" spans="1:11" ht="14.1" customHeight="1" x14ac:dyDescent="0.25">
      <c r="A63" s="1094"/>
      <c r="B63" s="1094"/>
      <c r="C63" s="1109" t="s">
        <v>1057</v>
      </c>
      <c r="D63" s="1112" t="s">
        <v>1038</v>
      </c>
      <c r="E63" s="1110">
        <v>0</v>
      </c>
      <c r="F63" s="1110">
        <v>0</v>
      </c>
      <c r="G63" s="1110">
        <v>0</v>
      </c>
      <c r="H63" s="1094"/>
      <c r="I63" s="1094"/>
      <c r="J63" s="1094"/>
      <c r="K63" s="1094"/>
    </row>
    <row r="64" spans="1:11" ht="14.1" customHeight="1" x14ac:dyDescent="0.25">
      <c r="A64" s="1094"/>
      <c r="B64" s="1094"/>
      <c r="C64" s="1109" t="s">
        <v>1058</v>
      </c>
      <c r="D64" s="1112" t="s">
        <v>1038</v>
      </c>
      <c r="E64" s="1110">
        <v>0</v>
      </c>
      <c r="F64" s="1110">
        <v>0</v>
      </c>
      <c r="G64" s="1110">
        <v>0</v>
      </c>
      <c r="H64" s="1094"/>
      <c r="I64" s="1094"/>
      <c r="J64" s="1094"/>
      <c r="K64" s="1094"/>
    </row>
    <row r="65" spans="1:11" ht="14.1" customHeight="1" x14ac:dyDescent="0.25">
      <c r="A65" s="1094"/>
      <c r="B65" s="1094"/>
      <c r="C65" s="1109" t="s">
        <v>1059</v>
      </c>
      <c r="D65" s="1112" t="s">
        <v>1038</v>
      </c>
      <c r="E65" s="1110">
        <v>0</v>
      </c>
      <c r="F65" s="1110">
        <v>0</v>
      </c>
      <c r="G65" s="1110">
        <v>0</v>
      </c>
      <c r="H65" s="1094"/>
      <c r="I65" s="1094"/>
      <c r="J65" s="1094"/>
      <c r="K65" s="1094"/>
    </row>
    <row r="66" spans="1:11" ht="14.1" customHeight="1" x14ac:dyDescent="0.25">
      <c r="A66" s="1094"/>
      <c r="B66" s="1094"/>
      <c r="C66" s="1109" t="s">
        <v>1060</v>
      </c>
      <c r="D66" s="1112" t="s">
        <v>1038</v>
      </c>
      <c r="E66" s="1110">
        <v>0</v>
      </c>
      <c r="F66" s="1110">
        <v>0</v>
      </c>
      <c r="G66" s="1110">
        <v>0</v>
      </c>
      <c r="H66" s="1094"/>
      <c r="I66" s="1094"/>
      <c r="J66" s="1094"/>
      <c r="K66" s="1094"/>
    </row>
    <row r="67" spans="1:11" ht="14.1" customHeight="1" x14ac:dyDescent="0.25">
      <c r="A67" s="1094"/>
      <c r="B67" s="1094"/>
      <c r="C67" s="1109" t="s">
        <v>1063</v>
      </c>
      <c r="D67" s="1112" t="s">
        <v>1038</v>
      </c>
      <c r="E67" s="1110">
        <v>0</v>
      </c>
      <c r="F67" s="1110">
        <v>0</v>
      </c>
      <c r="G67" s="1110">
        <v>0</v>
      </c>
      <c r="H67" s="1094"/>
      <c r="I67" s="1094"/>
      <c r="J67" s="1094"/>
      <c r="K67" s="1094"/>
    </row>
    <row r="68" spans="1:11" ht="14.1" customHeight="1" x14ac:dyDescent="0.25">
      <c r="A68" s="1094"/>
      <c r="B68" s="1094"/>
      <c r="C68" s="1109" t="s">
        <v>1064</v>
      </c>
      <c r="D68" s="1112" t="s">
        <v>1038</v>
      </c>
      <c r="E68" s="1110">
        <v>0</v>
      </c>
      <c r="F68" s="1110">
        <v>0</v>
      </c>
      <c r="G68" s="1110">
        <v>0</v>
      </c>
      <c r="H68" s="1094"/>
      <c r="I68" s="1094"/>
      <c r="J68" s="1094"/>
      <c r="K68" s="1094"/>
    </row>
    <row r="69" spans="1:11" ht="14.1" customHeight="1" x14ac:dyDescent="0.25">
      <c r="A69" s="1094"/>
      <c r="B69" s="1094"/>
      <c r="C69" s="1111" t="s">
        <v>572</v>
      </c>
      <c r="D69" s="1110">
        <v>0</v>
      </c>
      <c r="E69" s="1110">
        <v>32790316</v>
      </c>
      <c r="F69" s="1110">
        <v>49185474</v>
      </c>
      <c r="G69" s="1110">
        <v>52089486</v>
      </c>
      <c r="H69" s="1094"/>
      <c r="I69" s="1094"/>
      <c r="J69" s="1094"/>
      <c r="K69" s="1094"/>
    </row>
    <row r="70" spans="1:11" ht="18" customHeight="1" x14ac:dyDescent="0.25">
      <c r="A70" s="1094"/>
      <c r="B70" s="1094"/>
      <c r="C70" s="1103" t="s">
        <v>1022</v>
      </c>
      <c r="D70" s="1232" t="s">
        <v>3348</v>
      </c>
      <c r="E70" s="1233"/>
      <c r="F70" s="1233"/>
      <c r="G70" s="1233"/>
      <c r="H70" s="1094"/>
      <c r="I70" s="1094"/>
      <c r="J70" s="1094"/>
      <c r="K70" s="1094"/>
    </row>
    <row r="71" spans="1:11" ht="18" customHeight="1" x14ac:dyDescent="0.25">
      <c r="A71" s="1094"/>
      <c r="B71" s="1094"/>
      <c r="C71" s="1104" t="s">
        <v>1024</v>
      </c>
      <c r="D71" s="1230" t="s">
        <v>3349</v>
      </c>
      <c r="E71" s="1231"/>
      <c r="F71" s="1231"/>
      <c r="G71" s="1231"/>
      <c r="H71" s="1094"/>
      <c r="I71" s="1094"/>
      <c r="J71" s="1094"/>
      <c r="K71" s="1094"/>
    </row>
    <row r="72" spans="1:11" ht="18" customHeight="1" x14ac:dyDescent="0.25">
      <c r="A72" s="1094"/>
      <c r="B72" s="1094"/>
      <c r="C72" s="1104" t="s">
        <v>31</v>
      </c>
      <c r="D72" s="1230" t="s">
        <v>3350</v>
      </c>
      <c r="E72" s="1231"/>
      <c r="F72" s="1231"/>
      <c r="G72" s="1231"/>
      <c r="H72" s="1094"/>
      <c r="I72" s="1094"/>
      <c r="J72" s="1094"/>
      <c r="K72" s="1094"/>
    </row>
    <row r="73" spans="1:11" ht="15" customHeight="1" x14ac:dyDescent="0.25">
      <c r="A73" s="1094"/>
      <c r="B73" s="1094"/>
      <c r="C73" s="1105"/>
      <c r="D73" s="1106">
        <v>2024</v>
      </c>
      <c r="E73" s="1106">
        <v>2025</v>
      </c>
      <c r="F73" s="1106">
        <v>2026</v>
      </c>
      <c r="G73" s="1106">
        <v>2027</v>
      </c>
      <c r="H73" s="1094"/>
      <c r="I73" s="1094"/>
      <c r="J73" s="1094"/>
      <c r="K73" s="1094"/>
    </row>
    <row r="74" spans="1:11" ht="15" customHeight="1" x14ac:dyDescent="0.25">
      <c r="A74" s="1094"/>
      <c r="B74" s="1094"/>
      <c r="C74" s="1107"/>
      <c r="D74" s="1108" t="s">
        <v>13</v>
      </c>
      <c r="E74" s="1108" t="s">
        <v>14</v>
      </c>
      <c r="F74" s="1108" t="s">
        <v>14</v>
      </c>
      <c r="G74" s="1108" t="s">
        <v>14</v>
      </c>
      <c r="H74" s="1094"/>
      <c r="I74" s="1094"/>
      <c r="J74" s="1094"/>
      <c r="K74" s="1094"/>
    </row>
    <row r="75" spans="1:11" ht="14.1" customHeight="1" x14ac:dyDescent="0.25">
      <c r="A75" s="1094"/>
      <c r="B75" s="1094"/>
      <c r="C75" s="1097" t="s">
        <v>33</v>
      </c>
      <c r="D75" s="1101" t="s">
        <v>1092</v>
      </c>
      <c r="E75" s="1101" t="s">
        <v>1092</v>
      </c>
      <c r="F75" s="1101" t="s">
        <v>1092</v>
      </c>
      <c r="G75" s="1101" t="s">
        <v>1039</v>
      </c>
      <c r="H75" s="1094"/>
      <c r="I75" s="1094"/>
      <c r="J75" s="1094"/>
      <c r="K75" s="1094"/>
    </row>
    <row r="76" spans="1:11" ht="14.1" customHeight="1" x14ac:dyDescent="0.25">
      <c r="A76" s="1094"/>
      <c r="B76" s="1094"/>
      <c r="C76" s="1097" t="s">
        <v>1029</v>
      </c>
      <c r="D76" s="1101" t="s">
        <v>3351</v>
      </c>
      <c r="E76" s="1101" t="s">
        <v>3352</v>
      </c>
      <c r="F76" s="1101" t="s">
        <v>1039</v>
      </c>
      <c r="G76" s="1101" t="s">
        <v>1039</v>
      </c>
      <c r="H76" s="1094"/>
      <c r="I76" s="1094"/>
      <c r="J76" s="1094"/>
      <c r="K76" s="1094"/>
    </row>
    <row r="77" spans="1:11" ht="14.1" customHeight="1" x14ac:dyDescent="0.25">
      <c r="A77" s="1094"/>
      <c r="B77" s="1094"/>
      <c r="C77" s="1097" t="s">
        <v>1032</v>
      </c>
      <c r="D77" s="1101" t="s">
        <v>3351</v>
      </c>
      <c r="E77" s="1101" t="s">
        <v>3352</v>
      </c>
      <c r="F77" s="1101" t="s">
        <v>1039</v>
      </c>
      <c r="G77" s="1101" t="s">
        <v>1039</v>
      </c>
      <c r="H77" s="1094"/>
      <c r="I77" s="1094"/>
      <c r="J77" s="1094"/>
      <c r="K77" s="1094"/>
    </row>
    <row r="78" spans="1:11" ht="14.1" customHeight="1" x14ac:dyDescent="0.25">
      <c r="A78" s="1094"/>
      <c r="B78" s="1094"/>
      <c r="C78" s="1097" t="s">
        <v>1037</v>
      </c>
      <c r="D78" s="1101" t="s">
        <v>1038</v>
      </c>
      <c r="E78" s="1101" t="s">
        <v>1039</v>
      </c>
      <c r="F78" s="1101" t="s">
        <v>1039</v>
      </c>
      <c r="G78" s="1101" t="s">
        <v>1083</v>
      </c>
      <c r="H78" s="1094"/>
      <c r="I78" s="1094"/>
      <c r="J78" s="1094"/>
      <c r="K78" s="1094"/>
    </row>
    <row r="79" spans="1:11" ht="14.1" customHeight="1" x14ac:dyDescent="0.25">
      <c r="A79" s="1094"/>
      <c r="B79" s="1094"/>
      <c r="C79" s="1097" t="s">
        <v>1042</v>
      </c>
      <c r="D79" s="1101" t="s">
        <v>1038</v>
      </c>
      <c r="E79" s="1101" t="s">
        <v>3353</v>
      </c>
      <c r="F79" s="1101" t="s">
        <v>1083</v>
      </c>
      <c r="G79" s="1101" t="s">
        <v>1038</v>
      </c>
      <c r="H79" s="1094"/>
      <c r="I79" s="1094"/>
      <c r="J79" s="1094"/>
      <c r="K79" s="1094"/>
    </row>
    <row r="80" spans="1:11" ht="14.1" customHeight="1" x14ac:dyDescent="0.25">
      <c r="A80" s="1094"/>
      <c r="B80" s="1094"/>
      <c r="C80" s="1097" t="s">
        <v>39</v>
      </c>
      <c r="D80" s="1101" t="s">
        <v>1038</v>
      </c>
      <c r="E80" s="1101" t="s">
        <v>3353</v>
      </c>
      <c r="F80" s="1101" t="s">
        <v>1083</v>
      </c>
      <c r="G80" s="1101" t="s">
        <v>1038</v>
      </c>
      <c r="H80" s="1094"/>
      <c r="I80" s="1094"/>
      <c r="J80" s="1094"/>
      <c r="K80" s="1094"/>
    </row>
    <row r="81" spans="1:11" ht="14.1" customHeight="1" x14ac:dyDescent="0.25">
      <c r="A81" s="1094"/>
      <c r="B81" s="1094"/>
      <c r="C81" s="1228" t="s">
        <v>1046</v>
      </c>
      <c r="D81" s="1229"/>
      <c r="E81" s="1229"/>
      <c r="F81" s="1229"/>
      <c r="G81" s="1229"/>
      <c r="H81" s="1094"/>
      <c r="I81" s="1094"/>
      <c r="J81" s="1094"/>
      <c r="K81" s="1094"/>
    </row>
    <row r="82" spans="1:11" ht="14.1" customHeight="1" x14ac:dyDescent="0.25">
      <c r="A82" s="1094"/>
      <c r="B82" s="1094"/>
      <c r="C82" s="1105"/>
      <c r="D82" s="1106">
        <v>2024</v>
      </c>
      <c r="E82" s="1106">
        <v>2025</v>
      </c>
      <c r="F82" s="1106">
        <v>2026</v>
      </c>
      <c r="G82" s="1106">
        <v>2027</v>
      </c>
      <c r="H82" s="1094"/>
      <c r="I82" s="1094"/>
      <c r="J82" s="1094"/>
      <c r="K82" s="1094"/>
    </row>
    <row r="83" spans="1:11" ht="14.1" customHeight="1" x14ac:dyDescent="0.25">
      <c r="A83" s="1094"/>
      <c r="B83" s="1094"/>
      <c r="C83" s="1107"/>
      <c r="D83" s="1108" t="s">
        <v>13</v>
      </c>
      <c r="E83" s="1108" t="s">
        <v>14</v>
      </c>
      <c r="F83" s="1108" t="s">
        <v>14</v>
      </c>
      <c r="G83" s="1108" t="s">
        <v>14</v>
      </c>
      <c r="H83" s="1094"/>
      <c r="I83" s="1094"/>
      <c r="J83" s="1094"/>
      <c r="K83" s="1094"/>
    </row>
    <row r="84" spans="1:11" ht="14.1" customHeight="1" x14ac:dyDescent="0.25">
      <c r="A84" s="1094"/>
      <c r="B84" s="1094"/>
      <c r="C84" s="1109" t="s">
        <v>1047</v>
      </c>
      <c r="D84" s="1110">
        <v>0</v>
      </c>
      <c r="E84" s="1110">
        <v>0</v>
      </c>
      <c r="F84" s="1110">
        <v>0</v>
      </c>
      <c r="G84" s="1110">
        <v>0</v>
      </c>
      <c r="H84" s="1094"/>
      <c r="I84" s="1094"/>
      <c r="J84" s="1094"/>
      <c r="K84" s="1094"/>
    </row>
    <row r="85" spans="1:11" ht="14.1" customHeight="1" x14ac:dyDescent="0.25">
      <c r="A85" s="1094"/>
      <c r="B85" s="1094"/>
      <c r="C85" s="1109" t="s">
        <v>1048</v>
      </c>
      <c r="D85" s="1110">
        <v>0</v>
      </c>
      <c r="E85" s="1110">
        <v>0</v>
      </c>
      <c r="F85" s="1110">
        <v>0</v>
      </c>
      <c r="G85" s="1110">
        <v>0</v>
      </c>
      <c r="H85" s="1094"/>
      <c r="I85" s="1094"/>
      <c r="J85" s="1094"/>
      <c r="K85" s="1094"/>
    </row>
    <row r="86" spans="1:11" ht="14.1" customHeight="1" x14ac:dyDescent="0.25">
      <c r="A86" s="1094"/>
      <c r="B86" s="1094"/>
      <c r="C86" s="1109" t="s">
        <v>1049</v>
      </c>
      <c r="D86" s="1110">
        <v>0</v>
      </c>
      <c r="E86" s="1110">
        <v>0</v>
      </c>
      <c r="F86" s="1110">
        <v>0</v>
      </c>
      <c r="G86" s="1110">
        <v>0</v>
      </c>
      <c r="H86" s="1094"/>
      <c r="I86" s="1094"/>
      <c r="J86" s="1094"/>
      <c r="K86" s="1094"/>
    </row>
    <row r="87" spans="1:11" ht="14.1" customHeight="1" x14ac:dyDescent="0.25">
      <c r="A87" s="1094"/>
      <c r="B87" s="1094"/>
      <c r="C87" s="1109" t="s">
        <v>1050</v>
      </c>
      <c r="D87" s="1110">
        <v>0</v>
      </c>
      <c r="E87" s="1110">
        <v>0</v>
      </c>
      <c r="F87" s="1110">
        <v>0</v>
      </c>
      <c r="G87" s="1110">
        <v>0</v>
      </c>
      <c r="H87" s="1094"/>
      <c r="I87" s="1094"/>
      <c r="J87" s="1094"/>
      <c r="K87" s="1094"/>
    </row>
    <row r="88" spans="1:11" ht="14.1" customHeight="1" x14ac:dyDescent="0.25">
      <c r="A88" s="1094"/>
      <c r="B88" s="1094"/>
      <c r="C88" s="1109" t="s">
        <v>1048</v>
      </c>
      <c r="D88" s="1110">
        <v>0</v>
      </c>
      <c r="E88" s="1110">
        <v>0</v>
      </c>
      <c r="F88" s="1110">
        <v>0</v>
      </c>
      <c r="G88" s="1110">
        <v>0</v>
      </c>
      <c r="H88" s="1094"/>
      <c r="I88" s="1094"/>
      <c r="J88" s="1094"/>
      <c r="K88" s="1094"/>
    </row>
    <row r="89" spans="1:11" ht="14.1" customHeight="1" x14ac:dyDescent="0.25">
      <c r="A89" s="1094"/>
      <c r="B89" s="1094"/>
      <c r="C89" s="1109" t="s">
        <v>1049</v>
      </c>
      <c r="D89" s="1110">
        <v>0</v>
      </c>
      <c r="E89" s="1110">
        <v>0</v>
      </c>
      <c r="F89" s="1110">
        <v>0</v>
      </c>
      <c r="G89" s="1110">
        <v>0</v>
      </c>
      <c r="H89" s="1094"/>
      <c r="I89" s="1094"/>
      <c r="J89" s="1094"/>
      <c r="K89" s="1094"/>
    </row>
    <row r="90" spans="1:11" ht="14.1" customHeight="1" x14ac:dyDescent="0.25">
      <c r="A90" s="1094"/>
      <c r="B90" s="1094"/>
      <c r="C90" s="1109" t="s">
        <v>1051</v>
      </c>
      <c r="D90" s="1110">
        <v>0</v>
      </c>
      <c r="E90" s="1110">
        <v>0</v>
      </c>
      <c r="F90" s="1110">
        <v>0</v>
      </c>
      <c r="G90" s="1110">
        <v>0</v>
      </c>
      <c r="H90" s="1094"/>
      <c r="I90" s="1094"/>
      <c r="J90" s="1094"/>
      <c r="K90" s="1094"/>
    </row>
    <row r="91" spans="1:11" ht="14.1" customHeight="1" x14ac:dyDescent="0.25">
      <c r="A91" s="1094"/>
      <c r="B91" s="1094"/>
      <c r="C91" s="1109" t="s">
        <v>1048</v>
      </c>
      <c r="D91" s="1110">
        <v>0</v>
      </c>
      <c r="E91" s="1110">
        <v>0</v>
      </c>
      <c r="F91" s="1110">
        <v>0</v>
      </c>
      <c r="G91" s="1110">
        <v>0</v>
      </c>
      <c r="H91" s="1094"/>
      <c r="I91" s="1094"/>
      <c r="J91" s="1094"/>
      <c r="K91" s="1094"/>
    </row>
    <row r="92" spans="1:11" ht="14.1" customHeight="1" x14ac:dyDescent="0.25">
      <c r="A92" s="1094"/>
      <c r="B92" s="1094"/>
      <c r="C92" s="1109" t="s">
        <v>1049</v>
      </c>
      <c r="D92" s="1110">
        <v>0</v>
      </c>
      <c r="E92" s="1110">
        <v>0</v>
      </c>
      <c r="F92" s="1110">
        <v>0</v>
      </c>
      <c r="G92" s="1110">
        <v>0</v>
      </c>
      <c r="H92" s="1094"/>
      <c r="I92" s="1094"/>
      <c r="J92" s="1094"/>
      <c r="K92" s="1094"/>
    </row>
    <row r="93" spans="1:11" ht="14.1" customHeight="1" x14ac:dyDescent="0.25">
      <c r="A93" s="1094"/>
      <c r="B93" s="1094"/>
      <c r="C93" s="1109" t="s">
        <v>1052</v>
      </c>
      <c r="D93" s="1110">
        <v>0</v>
      </c>
      <c r="E93" s="1110">
        <v>0</v>
      </c>
      <c r="F93" s="1110">
        <v>0</v>
      </c>
      <c r="G93" s="1110">
        <v>0</v>
      </c>
      <c r="H93" s="1094"/>
      <c r="I93" s="1094"/>
      <c r="J93" s="1094"/>
      <c r="K93" s="1094"/>
    </row>
    <row r="94" spans="1:11" ht="14.1" customHeight="1" x14ac:dyDescent="0.25">
      <c r="A94" s="1094"/>
      <c r="B94" s="1094"/>
      <c r="C94" s="1109" t="s">
        <v>1048</v>
      </c>
      <c r="D94" s="1110">
        <v>0</v>
      </c>
      <c r="E94" s="1110">
        <v>0</v>
      </c>
      <c r="F94" s="1110">
        <v>0</v>
      </c>
      <c r="G94" s="1110">
        <v>0</v>
      </c>
      <c r="H94" s="1094"/>
      <c r="I94" s="1094"/>
      <c r="J94" s="1094"/>
      <c r="K94" s="1094"/>
    </row>
    <row r="95" spans="1:11" ht="14.1" customHeight="1" x14ac:dyDescent="0.25">
      <c r="A95" s="1094"/>
      <c r="B95" s="1094"/>
      <c r="C95" s="1109" t="s">
        <v>1049</v>
      </c>
      <c r="D95" s="1110">
        <v>0</v>
      </c>
      <c r="E95" s="1110">
        <v>0</v>
      </c>
      <c r="F95" s="1110">
        <v>0</v>
      </c>
      <c r="G95" s="1110">
        <v>0</v>
      </c>
      <c r="H95" s="1094"/>
      <c r="I95" s="1094"/>
      <c r="J95" s="1094"/>
      <c r="K95" s="1094"/>
    </row>
    <row r="96" spans="1:11" ht="14.1" customHeight="1" x14ac:dyDescent="0.25">
      <c r="A96" s="1094"/>
      <c r="B96" s="1094"/>
      <c r="C96" s="1109" t="s">
        <v>1053</v>
      </c>
      <c r="D96" s="1110">
        <v>0</v>
      </c>
      <c r="E96" s="1110">
        <v>0</v>
      </c>
      <c r="F96" s="1110">
        <v>0</v>
      </c>
      <c r="G96" s="1110">
        <v>0</v>
      </c>
      <c r="H96" s="1094"/>
      <c r="I96" s="1094"/>
      <c r="J96" s="1094"/>
      <c r="K96" s="1094"/>
    </row>
    <row r="97" spans="1:11" ht="14.1" customHeight="1" x14ac:dyDescent="0.25">
      <c r="A97" s="1094"/>
      <c r="B97" s="1094"/>
      <c r="C97" s="1109" t="s">
        <v>1048</v>
      </c>
      <c r="D97" s="1110">
        <v>0</v>
      </c>
      <c r="E97" s="1110">
        <v>0</v>
      </c>
      <c r="F97" s="1110">
        <v>0</v>
      </c>
      <c r="G97" s="1110">
        <v>0</v>
      </c>
      <c r="H97" s="1094"/>
      <c r="I97" s="1094"/>
      <c r="J97" s="1094"/>
      <c r="K97" s="1094"/>
    </row>
    <row r="98" spans="1:11" ht="14.1" customHeight="1" x14ac:dyDescent="0.25">
      <c r="A98" s="1094"/>
      <c r="B98" s="1094"/>
      <c r="C98" s="1109" t="s">
        <v>1049</v>
      </c>
      <c r="D98" s="1110">
        <v>0</v>
      </c>
      <c r="E98" s="1110">
        <v>0</v>
      </c>
      <c r="F98" s="1110">
        <v>0</v>
      </c>
      <c r="G98" s="1110">
        <v>0</v>
      </c>
      <c r="H98" s="1094"/>
      <c r="I98" s="1094"/>
      <c r="J98" s="1094"/>
      <c r="K98" s="1094"/>
    </row>
    <row r="99" spans="1:11" ht="14.1" customHeight="1" x14ac:dyDescent="0.25">
      <c r="A99" s="1094"/>
      <c r="B99" s="1094"/>
      <c r="C99" s="1109" t="s">
        <v>1054</v>
      </c>
      <c r="D99" s="1110">
        <v>0</v>
      </c>
      <c r="E99" s="1110">
        <v>0</v>
      </c>
      <c r="F99" s="1110">
        <v>0</v>
      </c>
      <c r="G99" s="1110">
        <v>0</v>
      </c>
      <c r="H99" s="1094"/>
      <c r="I99" s="1094"/>
      <c r="J99" s="1094"/>
      <c r="K99" s="1094"/>
    </row>
    <row r="100" spans="1:11" ht="14.1" customHeight="1" x14ac:dyDescent="0.25">
      <c r="A100" s="1094"/>
      <c r="B100" s="1094"/>
      <c r="C100" s="1109" t="s">
        <v>1048</v>
      </c>
      <c r="D100" s="1110">
        <v>0</v>
      </c>
      <c r="E100" s="1110">
        <v>0</v>
      </c>
      <c r="F100" s="1110">
        <v>0</v>
      </c>
      <c r="G100" s="1110">
        <v>0</v>
      </c>
      <c r="H100" s="1094"/>
      <c r="I100" s="1094"/>
      <c r="J100" s="1094"/>
      <c r="K100" s="1094"/>
    </row>
    <row r="101" spans="1:11" ht="14.1" customHeight="1" x14ac:dyDescent="0.25">
      <c r="A101" s="1094"/>
      <c r="B101" s="1094"/>
      <c r="C101" s="1109" t="s">
        <v>1049</v>
      </c>
      <c r="D101" s="1110">
        <v>0</v>
      </c>
      <c r="E101" s="1110">
        <v>0</v>
      </c>
      <c r="F101" s="1110">
        <v>0</v>
      </c>
      <c r="G101" s="1110">
        <v>0</v>
      </c>
      <c r="H101" s="1094"/>
      <c r="I101" s="1094"/>
      <c r="J101" s="1094"/>
      <c r="K101" s="1094"/>
    </row>
    <row r="102" spans="1:11" ht="14.1" customHeight="1" x14ac:dyDescent="0.25">
      <c r="A102" s="1094"/>
      <c r="B102" s="1094"/>
      <c r="C102" s="1109" t="s">
        <v>1055</v>
      </c>
      <c r="D102" s="1110">
        <v>0</v>
      </c>
      <c r="E102" s="1110">
        <v>0</v>
      </c>
      <c r="F102" s="1110">
        <v>0</v>
      </c>
      <c r="G102" s="1110">
        <v>0</v>
      </c>
      <c r="H102" s="1094"/>
      <c r="I102" s="1094"/>
      <c r="J102" s="1094"/>
      <c r="K102" s="1094"/>
    </row>
    <row r="103" spans="1:11" ht="14.1" customHeight="1" x14ac:dyDescent="0.25">
      <c r="A103" s="1094"/>
      <c r="B103" s="1094"/>
      <c r="C103" s="1109" t="s">
        <v>1048</v>
      </c>
      <c r="D103" s="1110">
        <v>0</v>
      </c>
      <c r="E103" s="1110">
        <v>0</v>
      </c>
      <c r="F103" s="1110">
        <v>0</v>
      </c>
      <c r="G103" s="1110">
        <v>0</v>
      </c>
      <c r="H103" s="1094"/>
      <c r="I103" s="1094"/>
      <c r="J103" s="1094"/>
      <c r="K103" s="1094"/>
    </row>
    <row r="104" spans="1:11" ht="14.1" customHeight="1" x14ac:dyDescent="0.25">
      <c r="A104" s="1094"/>
      <c r="B104" s="1094"/>
      <c r="C104" s="1109" t="s">
        <v>1049</v>
      </c>
      <c r="D104" s="1110">
        <v>0</v>
      </c>
      <c r="E104" s="1110">
        <v>0</v>
      </c>
      <c r="F104" s="1110">
        <v>0</v>
      </c>
      <c r="G104" s="1110">
        <v>0</v>
      </c>
      <c r="H104" s="1094"/>
      <c r="I104" s="1094"/>
      <c r="J104" s="1094"/>
      <c r="K104" s="1094"/>
    </row>
    <row r="105" spans="1:11" ht="14.1" customHeight="1" x14ac:dyDescent="0.25">
      <c r="A105" s="1094"/>
      <c r="B105" s="1094"/>
      <c r="C105" s="1109" t="s">
        <v>1056</v>
      </c>
      <c r="D105" s="1110">
        <v>0</v>
      </c>
      <c r="E105" s="1110">
        <v>0</v>
      </c>
      <c r="F105" s="1110">
        <v>0</v>
      </c>
      <c r="G105" s="1110">
        <v>0</v>
      </c>
      <c r="H105" s="1094"/>
      <c r="I105" s="1094"/>
      <c r="J105" s="1094"/>
      <c r="K105" s="1094"/>
    </row>
    <row r="106" spans="1:11" ht="14.1" customHeight="1" x14ac:dyDescent="0.25">
      <c r="A106" s="1094"/>
      <c r="B106" s="1094"/>
      <c r="C106" s="1109" t="s">
        <v>1048</v>
      </c>
      <c r="D106" s="1110">
        <v>0</v>
      </c>
      <c r="E106" s="1110">
        <v>0</v>
      </c>
      <c r="F106" s="1110">
        <v>0</v>
      </c>
      <c r="G106" s="1110">
        <v>0</v>
      </c>
      <c r="H106" s="1094"/>
      <c r="I106" s="1094"/>
      <c r="J106" s="1094"/>
      <c r="K106" s="1094"/>
    </row>
    <row r="107" spans="1:11" ht="14.1" customHeight="1" x14ac:dyDescent="0.25">
      <c r="A107" s="1094"/>
      <c r="B107" s="1094"/>
      <c r="C107" s="1109" t="s">
        <v>1057</v>
      </c>
      <c r="D107" s="1110">
        <v>0</v>
      </c>
      <c r="E107" s="1110">
        <v>0</v>
      </c>
      <c r="F107" s="1110">
        <v>0</v>
      </c>
      <c r="G107" s="1110">
        <v>0</v>
      </c>
      <c r="H107" s="1094"/>
      <c r="I107" s="1094"/>
      <c r="J107" s="1094"/>
      <c r="K107" s="1094"/>
    </row>
    <row r="108" spans="1:11" ht="14.1" customHeight="1" x14ac:dyDescent="0.25">
      <c r="A108" s="1094"/>
      <c r="B108" s="1094"/>
      <c r="C108" s="1109" t="s">
        <v>1058</v>
      </c>
      <c r="D108" s="1110">
        <v>0</v>
      </c>
      <c r="E108" s="1110">
        <v>0</v>
      </c>
      <c r="F108" s="1110">
        <v>0</v>
      </c>
      <c r="G108" s="1110">
        <v>0</v>
      </c>
      <c r="H108" s="1094"/>
      <c r="I108" s="1094"/>
      <c r="J108" s="1094"/>
      <c r="K108" s="1094"/>
    </row>
    <row r="109" spans="1:11" ht="14.1" customHeight="1" x14ac:dyDescent="0.25">
      <c r="A109" s="1094"/>
      <c r="B109" s="1094"/>
      <c r="C109" s="1109" t="s">
        <v>1059</v>
      </c>
      <c r="D109" s="1110">
        <v>0</v>
      </c>
      <c r="E109" s="1110">
        <v>0</v>
      </c>
      <c r="F109" s="1110">
        <v>0</v>
      </c>
      <c r="G109" s="1110">
        <v>0</v>
      </c>
      <c r="H109" s="1094"/>
      <c r="I109" s="1094"/>
      <c r="J109" s="1094"/>
      <c r="K109" s="1094"/>
    </row>
    <row r="110" spans="1:11" ht="14.1" customHeight="1" x14ac:dyDescent="0.25">
      <c r="A110" s="1094"/>
      <c r="B110" s="1094"/>
      <c r="C110" s="1109" t="s">
        <v>1060</v>
      </c>
      <c r="D110" s="1110">
        <v>0</v>
      </c>
      <c r="E110" s="1110">
        <v>0</v>
      </c>
      <c r="F110" s="1110">
        <v>0</v>
      </c>
      <c r="G110" s="1110">
        <v>0</v>
      </c>
      <c r="H110" s="1094"/>
      <c r="I110" s="1094"/>
      <c r="J110" s="1094"/>
      <c r="K110" s="1094"/>
    </row>
    <row r="111" spans="1:11" ht="14.1" customHeight="1" x14ac:dyDescent="0.25">
      <c r="A111" s="1094"/>
      <c r="B111" s="1094"/>
      <c r="C111" s="1109" t="s">
        <v>1061</v>
      </c>
      <c r="D111" s="1110">
        <v>0</v>
      </c>
      <c r="E111" s="1110">
        <v>209435430</v>
      </c>
      <c r="F111" s="1110">
        <v>0</v>
      </c>
      <c r="G111" s="1110">
        <v>0</v>
      </c>
      <c r="H111" s="1094"/>
      <c r="I111" s="1094"/>
      <c r="J111" s="1094"/>
      <c r="K111" s="1094"/>
    </row>
    <row r="112" spans="1:11" ht="14.1" customHeight="1" x14ac:dyDescent="0.25">
      <c r="A112" s="1094"/>
      <c r="B112" s="1094"/>
      <c r="C112" s="1109" t="s">
        <v>1048</v>
      </c>
      <c r="D112" s="1110">
        <v>0</v>
      </c>
      <c r="E112" s="1110">
        <v>209435430</v>
      </c>
      <c r="F112" s="1110">
        <v>0</v>
      </c>
      <c r="G112" s="1110">
        <v>0</v>
      </c>
      <c r="H112" s="1094"/>
      <c r="I112" s="1094"/>
      <c r="J112" s="1094"/>
      <c r="K112" s="1094"/>
    </row>
    <row r="113" spans="1:11" ht="14.1" customHeight="1" x14ac:dyDescent="0.25">
      <c r="A113" s="1094"/>
      <c r="B113" s="1094"/>
      <c r="C113" s="1109" t="s">
        <v>1057</v>
      </c>
      <c r="D113" s="1110">
        <v>0</v>
      </c>
      <c r="E113" s="1110">
        <v>0</v>
      </c>
      <c r="F113" s="1110">
        <v>0</v>
      </c>
      <c r="G113" s="1110">
        <v>0</v>
      </c>
      <c r="H113" s="1094"/>
      <c r="I113" s="1094"/>
      <c r="J113" s="1094"/>
      <c r="K113" s="1094"/>
    </row>
    <row r="114" spans="1:11" ht="14.1" customHeight="1" x14ac:dyDescent="0.25">
      <c r="A114" s="1094"/>
      <c r="B114" s="1094"/>
      <c r="C114" s="1109" t="s">
        <v>1058</v>
      </c>
      <c r="D114" s="1110">
        <v>0</v>
      </c>
      <c r="E114" s="1110">
        <v>0</v>
      </c>
      <c r="F114" s="1110">
        <v>0</v>
      </c>
      <c r="G114" s="1110">
        <v>0</v>
      </c>
      <c r="H114" s="1094"/>
      <c r="I114" s="1094"/>
      <c r="J114" s="1094"/>
      <c r="K114" s="1094"/>
    </row>
    <row r="115" spans="1:11" ht="14.1" customHeight="1" x14ac:dyDescent="0.25">
      <c r="A115" s="1094"/>
      <c r="B115" s="1094"/>
      <c r="C115" s="1109" t="s">
        <v>1059</v>
      </c>
      <c r="D115" s="1110">
        <v>0</v>
      </c>
      <c r="E115" s="1110">
        <v>0</v>
      </c>
      <c r="F115" s="1110">
        <v>0</v>
      </c>
      <c r="G115" s="1110">
        <v>0</v>
      </c>
      <c r="H115" s="1094"/>
      <c r="I115" s="1094"/>
      <c r="J115" s="1094"/>
      <c r="K115" s="1094"/>
    </row>
    <row r="116" spans="1:11" ht="14.1" customHeight="1" x14ac:dyDescent="0.25">
      <c r="A116" s="1094"/>
      <c r="B116" s="1094"/>
      <c r="C116" s="1109" t="s">
        <v>1060</v>
      </c>
      <c r="D116" s="1110">
        <v>0</v>
      </c>
      <c r="E116" s="1110">
        <v>0</v>
      </c>
      <c r="F116" s="1110">
        <v>0</v>
      </c>
      <c r="G116" s="1110">
        <v>0</v>
      </c>
      <c r="H116" s="1094"/>
      <c r="I116" s="1094"/>
      <c r="J116" s="1094"/>
      <c r="K116" s="1094"/>
    </row>
    <row r="117" spans="1:11" ht="14.1" customHeight="1" x14ac:dyDescent="0.25">
      <c r="A117" s="1094"/>
      <c r="B117" s="1094"/>
      <c r="C117" s="1109" t="s">
        <v>1062</v>
      </c>
      <c r="D117" s="1110">
        <v>0</v>
      </c>
      <c r="E117" s="1110">
        <v>0</v>
      </c>
      <c r="F117" s="1110">
        <v>0</v>
      </c>
      <c r="G117" s="1110">
        <v>0</v>
      </c>
      <c r="H117" s="1094"/>
      <c r="I117" s="1094"/>
      <c r="J117" s="1094"/>
      <c r="K117" s="1094"/>
    </row>
    <row r="118" spans="1:11" ht="14.1" customHeight="1" x14ac:dyDescent="0.25">
      <c r="A118" s="1094"/>
      <c r="B118" s="1094"/>
      <c r="C118" s="1109" t="s">
        <v>1048</v>
      </c>
      <c r="D118" s="1110">
        <v>0</v>
      </c>
      <c r="E118" s="1110">
        <v>0</v>
      </c>
      <c r="F118" s="1110">
        <v>0</v>
      </c>
      <c r="G118" s="1110">
        <v>0</v>
      </c>
      <c r="H118" s="1094"/>
      <c r="I118" s="1094"/>
      <c r="J118" s="1094"/>
      <c r="K118" s="1094"/>
    </row>
    <row r="119" spans="1:11" ht="14.1" customHeight="1" x14ac:dyDescent="0.25">
      <c r="A119" s="1094"/>
      <c r="B119" s="1094"/>
      <c r="C119" s="1109" t="s">
        <v>1057</v>
      </c>
      <c r="D119" s="1110">
        <v>0</v>
      </c>
      <c r="E119" s="1110">
        <v>0</v>
      </c>
      <c r="F119" s="1110">
        <v>0</v>
      </c>
      <c r="G119" s="1110">
        <v>0</v>
      </c>
      <c r="H119" s="1094"/>
      <c r="I119" s="1094"/>
      <c r="J119" s="1094"/>
      <c r="K119" s="1094"/>
    </row>
    <row r="120" spans="1:11" ht="14.1" customHeight="1" x14ac:dyDescent="0.25">
      <c r="A120" s="1094"/>
      <c r="B120" s="1094"/>
      <c r="C120" s="1109" t="s">
        <v>1058</v>
      </c>
      <c r="D120" s="1110">
        <v>0</v>
      </c>
      <c r="E120" s="1110">
        <v>0</v>
      </c>
      <c r="F120" s="1110">
        <v>0</v>
      </c>
      <c r="G120" s="1110">
        <v>0</v>
      </c>
      <c r="H120" s="1094"/>
      <c r="I120" s="1094"/>
      <c r="J120" s="1094"/>
      <c r="K120" s="1094"/>
    </row>
    <row r="121" spans="1:11" ht="14.1" customHeight="1" x14ac:dyDescent="0.25">
      <c r="A121" s="1094"/>
      <c r="B121" s="1094"/>
      <c r="C121" s="1109" t="s">
        <v>1059</v>
      </c>
      <c r="D121" s="1110">
        <v>0</v>
      </c>
      <c r="E121" s="1110">
        <v>0</v>
      </c>
      <c r="F121" s="1110">
        <v>0</v>
      </c>
      <c r="G121" s="1110">
        <v>0</v>
      </c>
      <c r="H121" s="1094"/>
      <c r="I121" s="1094"/>
      <c r="J121" s="1094"/>
      <c r="K121" s="1094"/>
    </row>
    <row r="122" spans="1:11" ht="14.1" customHeight="1" x14ac:dyDescent="0.25">
      <c r="A122" s="1094"/>
      <c r="B122" s="1094"/>
      <c r="C122" s="1109" t="s">
        <v>1060</v>
      </c>
      <c r="D122" s="1110">
        <v>0</v>
      </c>
      <c r="E122" s="1110">
        <v>0</v>
      </c>
      <c r="F122" s="1110">
        <v>0</v>
      </c>
      <c r="G122" s="1110">
        <v>0</v>
      </c>
      <c r="H122" s="1094"/>
      <c r="I122" s="1094"/>
      <c r="J122" s="1094"/>
      <c r="K122" s="1094"/>
    </row>
    <row r="123" spans="1:11" ht="14.1" customHeight="1" x14ac:dyDescent="0.25">
      <c r="A123" s="1094"/>
      <c r="B123" s="1094"/>
      <c r="C123" s="1109" t="s">
        <v>1063</v>
      </c>
      <c r="D123" s="1110">
        <v>0</v>
      </c>
      <c r="E123" s="1110">
        <v>0</v>
      </c>
      <c r="F123" s="1110">
        <v>0</v>
      </c>
      <c r="G123" s="1110">
        <v>0</v>
      </c>
      <c r="H123" s="1094"/>
      <c r="I123" s="1094"/>
      <c r="J123" s="1094"/>
      <c r="K123" s="1094"/>
    </row>
    <row r="124" spans="1:11" ht="14.1" customHeight="1" x14ac:dyDescent="0.25">
      <c r="A124" s="1094"/>
      <c r="B124" s="1094"/>
      <c r="C124" s="1109" t="s">
        <v>1064</v>
      </c>
      <c r="D124" s="1110">
        <v>0</v>
      </c>
      <c r="E124" s="1110">
        <v>0</v>
      </c>
      <c r="F124" s="1110">
        <v>0</v>
      </c>
      <c r="G124" s="1110">
        <v>0</v>
      </c>
      <c r="H124" s="1094"/>
      <c r="I124" s="1094"/>
      <c r="J124" s="1094"/>
      <c r="K124" s="1094"/>
    </row>
    <row r="125" spans="1:11" ht="14.1" customHeight="1" x14ac:dyDescent="0.25">
      <c r="A125" s="1094"/>
      <c r="B125" s="1094"/>
      <c r="C125" s="1111" t="s">
        <v>572</v>
      </c>
      <c r="D125" s="1110">
        <v>0</v>
      </c>
      <c r="E125" s="1110">
        <v>209435430</v>
      </c>
      <c r="F125" s="1110">
        <v>0</v>
      </c>
      <c r="G125" s="1110">
        <v>0</v>
      </c>
      <c r="H125" s="1094"/>
      <c r="I125" s="1094"/>
      <c r="J125" s="1094"/>
      <c r="K125" s="1094"/>
    </row>
    <row r="126" spans="1:11" ht="21.95" customHeight="1" x14ac:dyDescent="0.25">
      <c r="A126" s="1094"/>
      <c r="B126" s="1094"/>
      <c r="C126" s="1103" t="s">
        <v>1022</v>
      </c>
      <c r="D126" s="1232" t="s">
        <v>3354</v>
      </c>
      <c r="E126" s="1233"/>
      <c r="F126" s="1233"/>
      <c r="G126" s="1233"/>
      <c r="H126" s="1094"/>
      <c r="I126" s="1094"/>
      <c r="J126" s="1094"/>
      <c r="K126" s="1094"/>
    </row>
    <row r="127" spans="1:11" ht="21.95" customHeight="1" x14ac:dyDescent="0.25">
      <c r="A127" s="1094"/>
      <c r="B127" s="1094"/>
      <c r="C127" s="1104" t="s">
        <v>1024</v>
      </c>
      <c r="D127" s="1230" t="s">
        <v>3355</v>
      </c>
      <c r="E127" s="1231"/>
      <c r="F127" s="1231"/>
      <c r="G127" s="1231"/>
      <c r="H127" s="1094"/>
      <c r="I127" s="1094"/>
      <c r="J127" s="1094"/>
      <c r="K127" s="1094"/>
    </row>
    <row r="128" spans="1:11" ht="21.95" customHeight="1" x14ac:dyDescent="0.25">
      <c r="A128" s="1094"/>
      <c r="B128" s="1094"/>
      <c r="C128" s="1104" t="s">
        <v>31</v>
      </c>
      <c r="D128" s="1230" t="s">
        <v>3356</v>
      </c>
      <c r="E128" s="1231"/>
      <c r="F128" s="1231"/>
      <c r="G128" s="1231"/>
      <c r="H128" s="1094"/>
      <c r="I128" s="1094"/>
      <c r="J128" s="1094"/>
      <c r="K128" s="1094"/>
    </row>
    <row r="129" spans="1:11" ht="15" customHeight="1" x14ac:dyDescent="0.25">
      <c r="A129" s="1094"/>
      <c r="B129" s="1094"/>
      <c r="C129" s="1105"/>
      <c r="D129" s="1106">
        <v>2024</v>
      </c>
      <c r="E129" s="1106">
        <v>2025</v>
      </c>
      <c r="F129" s="1106">
        <v>2026</v>
      </c>
      <c r="G129" s="1106">
        <v>2027</v>
      </c>
      <c r="H129" s="1094"/>
      <c r="I129" s="1094"/>
      <c r="J129" s="1094"/>
      <c r="K129" s="1094"/>
    </row>
    <row r="130" spans="1:11" ht="15" customHeight="1" x14ac:dyDescent="0.25">
      <c r="A130" s="1094"/>
      <c r="B130" s="1094"/>
      <c r="C130" s="1107"/>
      <c r="D130" s="1108" t="s">
        <v>13</v>
      </c>
      <c r="E130" s="1108" t="s">
        <v>14</v>
      </c>
      <c r="F130" s="1108" t="s">
        <v>14</v>
      </c>
      <c r="G130" s="1108" t="s">
        <v>14</v>
      </c>
      <c r="H130" s="1094"/>
      <c r="I130" s="1094"/>
      <c r="J130" s="1094"/>
      <c r="K130" s="1094"/>
    </row>
    <row r="131" spans="1:11" ht="14.1" customHeight="1" x14ac:dyDescent="0.25">
      <c r="A131" s="1094"/>
      <c r="B131" s="1094"/>
      <c r="C131" s="1097" t="s">
        <v>33</v>
      </c>
      <c r="D131" s="1101" t="s">
        <v>1092</v>
      </c>
      <c r="E131" s="1101" t="s">
        <v>1092</v>
      </c>
      <c r="F131" s="1101" t="s">
        <v>1039</v>
      </c>
      <c r="G131" s="1101" t="s">
        <v>1039</v>
      </c>
      <c r="H131" s="1094"/>
      <c r="I131" s="1094"/>
      <c r="J131" s="1094"/>
      <c r="K131" s="1094"/>
    </row>
    <row r="132" spans="1:11" ht="14.1" customHeight="1" x14ac:dyDescent="0.25">
      <c r="A132" s="1094"/>
      <c r="B132" s="1094"/>
      <c r="C132" s="1097" t="s">
        <v>1029</v>
      </c>
      <c r="D132" s="1101" t="s">
        <v>3357</v>
      </c>
      <c r="E132" s="1101" t="s">
        <v>3358</v>
      </c>
      <c r="F132" s="1101" t="s">
        <v>1039</v>
      </c>
      <c r="G132" s="1101" t="s">
        <v>1039</v>
      </c>
      <c r="H132" s="1094"/>
      <c r="I132" s="1094"/>
      <c r="J132" s="1094"/>
      <c r="K132" s="1094"/>
    </row>
    <row r="133" spans="1:11" ht="14.1" customHeight="1" x14ac:dyDescent="0.25">
      <c r="A133" s="1094"/>
      <c r="B133" s="1094"/>
      <c r="C133" s="1097" t="s">
        <v>1032</v>
      </c>
      <c r="D133" s="1101" t="s">
        <v>3357</v>
      </c>
      <c r="E133" s="1101" t="s">
        <v>3358</v>
      </c>
      <c r="F133" s="1101" t="s">
        <v>1039</v>
      </c>
      <c r="G133" s="1101" t="s">
        <v>1039</v>
      </c>
      <c r="H133" s="1094"/>
      <c r="I133" s="1094"/>
      <c r="J133" s="1094"/>
      <c r="K133" s="1094"/>
    </row>
    <row r="134" spans="1:11" ht="14.1" customHeight="1" x14ac:dyDescent="0.25">
      <c r="A134" s="1094"/>
      <c r="B134" s="1094"/>
      <c r="C134" s="1097" t="s">
        <v>1037</v>
      </c>
      <c r="D134" s="1101" t="s">
        <v>1038</v>
      </c>
      <c r="E134" s="1101" t="s">
        <v>1039</v>
      </c>
      <c r="F134" s="1101" t="s">
        <v>1083</v>
      </c>
      <c r="G134" s="1101" t="s">
        <v>1038</v>
      </c>
      <c r="H134" s="1094"/>
      <c r="I134" s="1094"/>
      <c r="J134" s="1094"/>
      <c r="K134" s="1094"/>
    </row>
    <row r="135" spans="1:11" ht="14.1" customHeight="1" x14ac:dyDescent="0.25">
      <c r="A135" s="1094"/>
      <c r="B135" s="1094"/>
      <c r="C135" s="1097" t="s">
        <v>1042</v>
      </c>
      <c r="D135" s="1101" t="s">
        <v>1038</v>
      </c>
      <c r="E135" s="1101" t="s">
        <v>3359</v>
      </c>
      <c r="F135" s="1101" t="s">
        <v>1083</v>
      </c>
      <c r="G135" s="1101" t="s">
        <v>1038</v>
      </c>
      <c r="H135" s="1094"/>
      <c r="I135" s="1094"/>
      <c r="J135" s="1094"/>
      <c r="K135" s="1094"/>
    </row>
    <row r="136" spans="1:11" ht="14.1" customHeight="1" x14ac:dyDescent="0.25">
      <c r="A136" s="1094"/>
      <c r="B136" s="1094"/>
      <c r="C136" s="1097" t="s">
        <v>39</v>
      </c>
      <c r="D136" s="1101" t="s">
        <v>1038</v>
      </c>
      <c r="E136" s="1101" t="s">
        <v>3359</v>
      </c>
      <c r="F136" s="1101" t="s">
        <v>1083</v>
      </c>
      <c r="G136" s="1101" t="s">
        <v>1038</v>
      </c>
      <c r="H136" s="1094"/>
      <c r="I136" s="1094"/>
      <c r="J136" s="1094"/>
      <c r="K136" s="1094"/>
    </row>
    <row r="137" spans="1:11" ht="14.1" customHeight="1" x14ac:dyDescent="0.25">
      <c r="A137" s="1094"/>
      <c r="B137" s="1094"/>
      <c r="C137" s="1228" t="s">
        <v>1046</v>
      </c>
      <c r="D137" s="1229"/>
      <c r="E137" s="1229"/>
      <c r="F137" s="1229"/>
      <c r="G137" s="1229"/>
      <c r="H137" s="1094"/>
      <c r="I137" s="1094"/>
      <c r="J137" s="1094"/>
      <c r="K137" s="1094"/>
    </row>
    <row r="138" spans="1:11" ht="14.1" customHeight="1" x14ac:dyDescent="0.25">
      <c r="A138" s="1094"/>
      <c r="B138" s="1094"/>
      <c r="C138" s="1105"/>
      <c r="D138" s="1106">
        <v>2024</v>
      </c>
      <c r="E138" s="1106">
        <v>2025</v>
      </c>
      <c r="F138" s="1106">
        <v>2026</v>
      </c>
      <c r="G138" s="1106">
        <v>2027</v>
      </c>
      <c r="H138" s="1094"/>
      <c r="I138" s="1094"/>
      <c r="J138" s="1094"/>
      <c r="K138" s="1094"/>
    </row>
    <row r="139" spans="1:11" ht="14.1" customHeight="1" x14ac:dyDescent="0.25">
      <c r="A139" s="1094"/>
      <c r="B139" s="1094"/>
      <c r="C139" s="1107"/>
      <c r="D139" s="1108" t="s">
        <v>13</v>
      </c>
      <c r="E139" s="1108" t="s">
        <v>14</v>
      </c>
      <c r="F139" s="1108" t="s">
        <v>14</v>
      </c>
      <c r="G139" s="1108" t="s">
        <v>14</v>
      </c>
      <c r="H139" s="1094"/>
      <c r="I139" s="1094"/>
      <c r="J139" s="1094"/>
      <c r="K139" s="1094"/>
    </row>
    <row r="140" spans="1:11" ht="14.1" customHeight="1" x14ac:dyDescent="0.25">
      <c r="A140" s="1094"/>
      <c r="B140" s="1094"/>
      <c r="C140" s="1109" t="s">
        <v>1047</v>
      </c>
      <c r="D140" s="1110">
        <v>0</v>
      </c>
      <c r="E140" s="1110">
        <v>0</v>
      </c>
      <c r="F140" s="1110">
        <v>0</v>
      </c>
      <c r="G140" s="1110">
        <v>0</v>
      </c>
      <c r="H140" s="1094"/>
      <c r="I140" s="1094"/>
      <c r="J140" s="1094"/>
      <c r="K140" s="1094"/>
    </row>
    <row r="141" spans="1:11" ht="14.1" customHeight="1" x14ac:dyDescent="0.25">
      <c r="A141" s="1094"/>
      <c r="B141" s="1094"/>
      <c r="C141" s="1109" t="s">
        <v>1048</v>
      </c>
      <c r="D141" s="1110">
        <v>0</v>
      </c>
      <c r="E141" s="1110">
        <v>0</v>
      </c>
      <c r="F141" s="1110">
        <v>0</v>
      </c>
      <c r="G141" s="1110">
        <v>0</v>
      </c>
      <c r="H141" s="1094"/>
      <c r="I141" s="1094"/>
      <c r="J141" s="1094"/>
      <c r="K141" s="1094"/>
    </row>
    <row r="142" spans="1:11" ht="14.1" customHeight="1" x14ac:dyDescent="0.25">
      <c r="A142" s="1094"/>
      <c r="B142" s="1094"/>
      <c r="C142" s="1109" t="s">
        <v>1049</v>
      </c>
      <c r="D142" s="1110">
        <v>0</v>
      </c>
      <c r="E142" s="1110">
        <v>0</v>
      </c>
      <c r="F142" s="1110">
        <v>0</v>
      </c>
      <c r="G142" s="1110">
        <v>0</v>
      </c>
      <c r="H142" s="1094"/>
      <c r="I142" s="1094"/>
      <c r="J142" s="1094"/>
      <c r="K142" s="1094"/>
    </row>
    <row r="143" spans="1:11" ht="14.1" customHeight="1" x14ac:dyDescent="0.25">
      <c r="A143" s="1094"/>
      <c r="B143" s="1094"/>
      <c r="C143" s="1109" t="s">
        <v>1050</v>
      </c>
      <c r="D143" s="1110">
        <v>0</v>
      </c>
      <c r="E143" s="1110">
        <v>0</v>
      </c>
      <c r="F143" s="1110">
        <v>0</v>
      </c>
      <c r="G143" s="1110">
        <v>0</v>
      </c>
      <c r="H143" s="1094"/>
      <c r="I143" s="1094"/>
      <c r="J143" s="1094"/>
      <c r="K143" s="1094"/>
    </row>
    <row r="144" spans="1:11" ht="14.1" customHeight="1" x14ac:dyDescent="0.25">
      <c r="A144" s="1094"/>
      <c r="B144" s="1094"/>
      <c r="C144" s="1109" t="s">
        <v>1048</v>
      </c>
      <c r="D144" s="1110">
        <v>0</v>
      </c>
      <c r="E144" s="1110">
        <v>0</v>
      </c>
      <c r="F144" s="1110">
        <v>0</v>
      </c>
      <c r="G144" s="1110">
        <v>0</v>
      </c>
      <c r="H144" s="1094"/>
      <c r="I144" s="1094"/>
      <c r="J144" s="1094"/>
      <c r="K144" s="1094"/>
    </row>
    <row r="145" spans="1:11" ht="14.1" customHeight="1" x14ac:dyDescent="0.25">
      <c r="A145" s="1094"/>
      <c r="B145" s="1094"/>
      <c r="C145" s="1109" t="s">
        <v>1049</v>
      </c>
      <c r="D145" s="1110">
        <v>0</v>
      </c>
      <c r="E145" s="1110">
        <v>0</v>
      </c>
      <c r="F145" s="1110">
        <v>0</v>
      </c>
      <c r="G145" s="1110">
        <v>0</v>
      </c>
      <c r="H145" s="1094"/>
      <c r="I145" s="1094"/>
      <c r="J145" s="1094"/>
      <c r="K145" s="1094"/>
    </row>
    <row r="146" spans="1:11" ht="14.1" customHeight="1" x14ac:dyDescent="0.25">
      <c r="A146" s="1094"/>
      <c r="B146" s="1094"/>
      <c r="C146" s="1109" t="s">
        <v>1051</v>
      </c>
      <c r="D146" s="1110">
        <v>0</v>
      </c>
      <c r="E146" s="1110">
        <v>0</v>
      </c>
      <c r="F146" s="1110">
        <v>0</v>
      </c>
      <c r="G146" s="1110">
        <v>0</v>
      </c>
      <c r="H146" s="1094"/>
      <c r="I146" s="1094"/>
      <c r="J146" s="1094"/>
      <c r="K146" s="1094"/>
    </row>
    <row r="147" spans="1:11" ht="14.1" customHeight="1" x14ac:dyDescent="0.25">
      <c r="A147" s="1094"/>
      <c r="B147" s="1094"/>
      <c r="C147" s="1109" t="s">
        <v>1048</v>
      </c>
      <c r="D147" s="1110">
        <v>0</v>
      </c>
      <c r="E147" s="1110">
        <v>0</v>
      </c>
      <c r="F147" s="1110">
        <v>0</v>
      </c>
      <c r="G147" s="1110">
        <v>0</v>
      </c>
      <c r="H147" s="1094"/>
      <c r="I147" s="1094"/>
      <c r="J147" s="1094"/>
      <c r="K147" s="1094"/>
    </row>
    <row r="148" spans="1:11" ht="14.1" customHeight="1" x14ac:dyDescent="0.25">
      <c r="A148" s="1094"/>
      <c r="B148" s="1094"/>
      <c r="C148" s="1109" t="s">
        <v>1049</v>
      </c>
      <c r="D148" s="1110">
        <v>0</v>
      </c>
      <c r="E148" s="1110">
        <v>0</v>
      </c>
      <c r="F148" s="1110">
        <v>0</v>
      </c>
      <c r="G148" s="1110">
        <v>0</v>
      </c>
      <c r="H148" s="1094"/>
      <c r="I148" s="1094"/>
      <c r="J148" s="1094"/>
      <c r="K148" s="1094"/>
    </row>
    <row r="149" spans="1:11" ht="14.1" customHeight="1" x14ac:dyDescent="0.25">
      <c r="A149" s="1094"/>
      <c r="B149" s="1094"/>
      <c r="C149" s="1109" t="s">
        <v>1052</v>
      </c>
      <c r="D149" s="1110">
        <v>0</v>
      </c>
      <c r="E149" s="1110">
        <v>0</v>
      </c>
      <c r="F149" s="1110">
        <v>0</v>
      </c>
      <c r="G149" s="1110">
        <v>0</v>
      </c>
      <c r="H149" s="1094"/>
      <c r="I149" s="1094"/>
      <c r="J149" s="1094"/>
      <c r="K149" s="1094"/>
    </row>
    <row r="150" spans="1:11" ht="14.1" customHeight="1" x14ac:dyDescent="0.25">
      <c r="A150" s="1094"/>
      <c r="B150" s="1094"/>
      <c r="C150" s="1109" t="s">
        <v>1048</v>
      </c>
      <c r="D150" s="1110">
        <v>0</v>
      </c>
      <c r="E150" s="1110">
        <v>0</v>
      </c>
      <c r="F150" s="1110">
        <v>0</v>
      </c>
      <c r="G150" s="1110">
        <v>0</v>
      </c>
      <c r="H150" s="1094"/>
      <c r="I150" s="1094"/>
      <c r="J150" s="1094"/>
      <c r="K150" s="1094"/>
    </row>
    <row r="151" spans="1:11" ht="14.1" customHeight="1" x14ac:dyDescent="0.25">
      <c r="A151" s="1094"/>
      <c r="B151" s="1094"/>
      <c r="C151" s="1109" t="s">
        <v>1049</v>
      </c>
      <c r="D151" s="1110">
        <v>0</v>
      </c>
      <c r="E151" s="1110">
        <v>0</v>
      </c>
      <c r="F151" s="1110">
        <v>0</v>
      </c>
      <c r="G151" s="1110">
        <v>0</v>
      </c>
      <c r="H151" s="1094"/>
      <c r="I151" s="1094"/>
      <c r="J151" s="1094"/>
      <c r="K151" s="1094"/>
    </row>
    <row r="152" spans="1:11" ht="14.1" customHeight="1" x14ac:dyDescent="0.25">
      <c r="A152" s="1094"/>
      <c r="B152" s="1094"/>
      <c r="C152" s="1109" t="s">
        <v>1053</v>
      </c>
      <c r="D152" s="1110">
        <v>0</v>
      </c>
      <c r="E152" s="1110">
        <v>0</v>
      </c>
      <c r="F152" s="1110">
        <v>0</v>
      </c>
      <c r="G152" s="1110">
        <v>0</v>
      </c>
      <c r="H152" s="1094"/>
      <c r="I152" s="1094"/>
      <c r="J152" s="1094"/>
      <c r="K152" s="1094"/>
    </row>
    <row r="153" spans="1:11" ht="14.1" customHeight="1" x14ac:dyDescent="0.25">
      <c r="A153" s="1094"/>
      <c r="B153" s="1094"/>
      <c r="C153" s="1109" t="s">
        <v>1048</v>
      </c>
      <c r="D153" s="1110">
        <v>0</v>
      </c>
      <c r="E153" s="1110">
        <v>0</v>
      </c>
      <c r="F153" s="1110">
        <v>0</v>
      </c>
      <c r="G153" s="1110">
        <v>0</v>
      </c>
      <c r="H153" s="1094"/>
      <c r="I153" s="1094"/>
      <c r="J153" s="1094"/>
      <c r="K153" s="1094"/>
    </row>
    <row r="154" spans="1:11" ht="14.1" customHeight="1" x14ac:dyDescent="0.25">
      <c r="A154" s="1094"/>
      <c r="B154" s="1094"/>
      <c r="C154" s="1109" t="s">
        <v>1049</v>
      </c>
      <c r="D154" s="1110">
        <v>0</v>
      </c>
      <c r="E154" s="1110">
        <v>0</v>
      </c>
      <c r="F154" s="1110">
        <v>0</v>
      </c>
      <c r="G154" s="1110">
        <v>0</v>
      </c>
      <c r="H154" s="1094"/>
      <c r="I154" s="1094"/>
      <c r="J154" s="1094"/>
      <c r="K154" s="1094"/>
    </row>
    <row r="155" spans="1:11" ht="14.1" customHeight="1" x14ac:dyDescent="0.25">
      <c r="A155" s="1094"/>
      <c r="B155" s="1094"/>
      <c r="C155" s="1109" t="s">
        <v>1054</v>
      </c>
      <c r="D155" s="1110">
        <v>0</v>
      </c>
      <c r="E155" s="1110">
        <v>0</v>
      </c>
      <c r="F155" s="1110">
        <v>0</v>
      </c>
      <c r="G155" s="1110">
        <v>0</v>
      </c>
      <c r="H155" s="1094"/>
      <c r="I155" s="1094"/>
      <c r="J155" s="1094"/>
      <c r="K155" s="1094"/>
    </row>
    <row r="156" spans="1:11" ht="14.1" customHeight="1" x14ac:dyDescent="0.25">
      <c r="A156" s="1094"/>
      <c r="B156" s="1094"/>
      <c r="C156" s="1109" t="s">
        <v>1048</v>
      </c>
      <c r="D156" s="1110">
        <v>0</v>
      </c>
      <c r="E156" s="1110">
        <v>0</v>
      </c>
      <c r="F156" s="1110">
        <v>0</v>
      </c>
      <c r="G156" s="1110">
        <v>0</v>
      </c>
      <c r="H156" s="1094"/>
      <c r="I156" s="1094"/>
      <c r="J156" s="1094"/>
      <c r="K156" s="1094"/>
    </row>
    <row r="157" spans="1:11" ht="14.1" customHeight="1" x14ac:dyDescent="0.25">
      <c r="A157" s="1094"/>
      <c r="B157" s="1094"/>
      <c r="C157" s="1109" t="s">
        <v>1049</v>
      </c>
      <c r="D157" s="1110">
        <v>0</v>
      </c>
      <c r="E157" s="1110">
        <v>0</v>
      </c>
      <c r="F157" s="1110">
        <v>0</v>
      </c>
      <c r="G157" s="1110">
        <v>0</v>
      </c>
      <c r="H157" s="1094"/>
      <c r="I157" s="1094"/>
      <c r="J157" s="1094"/>
      <c r="K157" s="1094"/>
    </row>
    <row r="158" spans="1:11" ht="14.1" customHeight="1" x14ac:dyDescent="0.25">
      <c r="A158" s="1094"/>
      <c r="B158" s="1094"/>
      <c r="C158" s="1109" t="s">
        <v>1055</v>
      </c>
      <c r="D158" s="1110">
        <v>0</v>
      </c>
      <c r="E158" s="1110">
        <v>0</v>
      </c>
      <c r="F158" s="1110">
        <v>0</v>
      </c>
      <c r="G158" s="1110">
        <v>0</v>
      </c>
      <c r="H158" s="1094"/>
      <c r="I158" s="1094"/>
      <c r="J158" s="1094"/>
      <c r="K158" s="1094"/>
    </row>
    <row r="159" spans="1:11" ht="14.1" customHeight="1" x14ac:dyDescent="0.25">
      <c r="A159" s="1094"/>
      <c r="B159" s="1094"/>
      <c r="C159" s="1109" t="s">
        <v>1048</v>
      </c>
      <c r="D159" s="1110">
        <v>0</v>
      </c>
      <c r="E159" s="1110">
        <v>0</v>
      </c>
      <c r="F159" s="1110">
        <v>0</v>
      </c>
      <c r="G159" s="1110">
        <v>0</v>
      </c>
      <c r="H159" s="1094"/>
      <c r="I159" s="1094"/>
      <c r="J159" s="1094"/>
      <c r="K159" s="1094"/>
    </row>
    <row r="160" spans="1:11" ht="14.1" customHeight="1" x14ac:dyDescent="0.25">
      <c r="A160" s="1094"/>
      <c r="B160" s="1094"/>
      <c r="C160" s="1109" t="s">
        <v>1049</v>
      </c>
      <c r="D160" s="1110">
        <v>0</v>
      </c>
      <c r="E160" s="1110">
        <v>0</v>
      </c>
      <c r="F160" s="1110">
        <v>0</v>
      </c>
      <c r="G160" s="1110">
        <v>0</v>
      </c>
      <c r="H160" s="1094"/>
      <c r="I160" s="1094"/>
      <c r="J160" s="1094"/>
      <c r="K160" s="1094"/>
    </row>
    <row r="161" spans="1:11" ht="14.1" customHeight="1" x14ac:dyDescent="0.25">
      <c r="A161" s="1094"/>
      <c r="B161" s="1094"/>
      <c r="C161" s="1109" t="s">
        <v>1056</v>
      </c>
      <c r="D161" s="1110">
        <v>0</v>
      </c>
      <c r="E161" s="1110">
        <v>0</v>
      </c>
      <c r="F161" s="1110">
        <v>0</v>
      </c>
      <c r="G161" s="1110">
        <v>0</v>
      </c>
      <c r="H161" s="1094"/>
      <c r="I161" s="1094"/>
      <c r="J161" s="1094"/>
      <c r="K161" s="1094"/>
    </row>
    <row r="162" spans="1:11" ht="14.1" customHeight="1" x14ac:dyDescent="0.25">
      <c r="A162" s="1094"/>
      <c r="B162" s="1094"/>
      <c r="C162" s="1109" t="s">
        <v>1048</v>
      </c>
      <c r="D162" s="1110">
        <v>0</v>
      </c>
      <c r="E162" s="1110">
        <v>0</v>
      </c>
      <c r="F162" s="1110">
        <v>0</v>
      </c>
      <c r="G162" s="1110">
        <v>0</v>
      </c>
      <c r="H162" s="1094"/>
      <c r="I162" s="1094"/>
      <c r="J162" s="1094"/>
      <c r="K162" s="1094"/>
    </row>
    <row r="163" spans="1:11" ht="14.1" customHeight="1" x14ac:dyDescent="0.25">
      <c r="A163" s="1094"/>
      <c r="B163" s="1094"/>
      <c r="C163" s="1109" t="s">
        <v>1057</v>
      </c>
      <c r="D163" s="1110">
        <v>0</v>
      </c>
      <c r="E163" s="1110">
        <v>0</v>
      </c>
      <c r="F163" s="1110">
        <v>0</v>
      </c>
      <c r="G163" s="1110">
        <v>0</v>
      </c>
      <c r="H163" s="1094"/>
      <c r="I163" s="1094"/>
      <c r="J163" s="1094"/>
      <c r="K163" s="1094"/>
    </row>
    <row r="164" spans="1:11" ht="14.1" customHeight="1" x14ac:dyDescent="0.25">
      <c r="A164" s="1094"/>
      <c r="B164" s="1094"/>
      <c r="C164" s="1109" t="s">
        <v>1058</v>
      </c>
      <c r="D164" s="1110">
        <v>0</v>
      </c>
      <c r="E164" s="1110">
        <v>0</v>
      </c>
      <c r="F164" s="1110">
        <v>0</v>
      </c>
      <c r="G164" s="1110">
        <v>0</v>
      </c>
      <c r="H164" s="1094"/>
      <c r="I164" s="1094"/>
      <c r="J164" s="1094"/>
      <c r="K164" s="1094"/>
    </row>
    <row r="165" spans="1:11" ht="14.1" customHeight="1" x14ac:dyDescent="0.25">
      <c r="A165" s="1094"/>
      <c r="B165" s="1094"/>
      <c r="C165" s="1109" t="s">
        <v>1059</v>
      </c>
      <c r="D165" s="1110">
        <v>0</v>
      </c>
      <c r="E165" s="1110">
        <v>0</v>
      </c>
      <c r="F165" s="1110">
        <v>0</v>
      </c>
      <c r="G165" s="1110">
        <v>0</v>
      </c>
      <c r="H165" s="1094"/>
      <c r="I165" s="1094"/>
      <c r="J165" s="1094"/>
      <c r="K165" s="1094"/>
    </row>
    <row r="166" spans="1:11" ht="14.1" customHeight="1" x14ac:dyDescent="0.25">
      <c r="A166" s="1094"/>
      <c r="B166" s="1094"/>
      <c r="C166" s="1109" t="s">
        <v>1060</v>
      </c>
      <c r="D166" s="1110">
        <v>0</v>
      </c>
      <c r="E166" s="1110">
        <v>0</v>
      </c>
      <c r="F166" s="1110">
        <v>0</v>
      </c>
      <c r="G166" s="1110">
        <v>0</v>
      </c>
      <c r="H166" s="1094"/>
      <c r="I166" s="1094"/>
      <c r="J166" s="1094"/>
      <c r="K166" s="1094"/>
    </row>
    <row r="167" spans="1:11" ht="14.1" customHeight="1" x14ac:dyDescent="0.25">
      <c r="A167" s="1094"/>
      <c r="B167" s="1094"/>
      <c r="C167" s="1109" t="s">
        <v>1061</v>
      </c>
      <c r="D167" s="1110">
        <v>0</v>
      </c>
      <c r="E167" s="1110">
        <v>5875920</v>
      </c>
      <c r="F167" s="1110">
        <v>0</v>
      </c>
      <c r="G167" s="1110">
        <v>0</v>
      </c>
      <c r="H167" s="1094"/>
      <c r="I167" s="1094"/>
      <c r="J167" s="1094"/>
      <c r="K167" s="1094"/>
    </row>
    <row r="168" spans="1:11" ht="14.1" customHeight="1" x14ac:dyDescent="0.25">
      <c r="A168" s="1094"/>
      <c r="B168" s="1094"/>
      <c r="C168" s="1109" t="s">
        <v>1048</v>
      </c>
      <c r="D168" s="1110">
        <v>0</v>
      </c>
      <c r="E168" s="1110">
        <v>5875920</v>
      </c>
      <c r="F168" s="1110">
        <v>0</v>
      </c>
      <c r="G168" s="1110">
        <v>0</v>
      </c>
      <c r="H168" s="1094"/>
      <c r="I168" s="1094"/>
      <c r="J168" s="1094"/>
      <c r="K168" s="1094"/>
    </row>
    <row r="169" spans="1:11" ht="14.1" customHeight="1" x14ac:dyDescent="0.25">
      <c r="A169" s="1094"/>
      <c r="B169" s="1094"/>
      <c r="C169" s="1109" t="s">
        <v>1057</v>
      </c>
      <c r="D169" s="1110">
        <v>0</v>
      </c>
      <c r="E169" s="1110">
        <v>0</v>
      </c>
      <c r="F169" s="1110">
        <v>0</v>
      </c>
      <c r="G169" s="1110">
        <v>0</v>
      </c>
      <c r="H169" s="1094"/>
      <c r="I169" s="1094"/>
      <c r="J169" s="1094"/>
      <c r="K169" s="1094"/>
    </row>
    <row r="170" spans="1:11" ht="14.1" customHeight="1" x14ac:dyDescent="0.25">
      <c r="A170" s="1094"/>
      <c r="B170" s="1094"/>
      <c r="C170" s="1109" t="s">
        <v>1058</v>
      </c>
      <c r="D170" s="1110">
        <v>0</v>
      </c>
      <c r="E170" s="1110">
        <v>0</v>
      </c>
      <c r="F170" s="1110">
        <v>0</v>
      </c>
      <c r="G170" s="1110">
        <v>0</v>
      </c>
      <c r="H170" s="1094"/>
      <c r="I170" s="1094"/>
      <c r="J170" s="1094"/>
      <c r="K170" s="1094"/>
    </row>
    <row r="171" spans="1:11" ht="14.1" customHeight="1" x14ac:dyDescent="0.25">
      <c r="A171" s="1094"/>
      <c r="B171" s="1094"/>
      <c r="C171" s="1109" t="s">
        <v>1059</v>
      </c>
      <c r="D171" s="1110">
        <v>0</v>
      </c>
      <c r="E171" s="1110">
        <v>0</v>
      </c>
      <c r="F171" s="1110">
        <v>0</v>
      </c>
      <c r="G171" s="1110">
        <v>0</v>
      </c>
      <c r="H171" s="1094"/>
      <c r="I171" s="1094"/>
      <c r="J171" s="1094"/>
      <c r="K171" s="1094"/>
    </row>
    <row r="172" spans="1:11" ht="14.1" customHeight="1" x14ac:dyDescent="0.25">
      <c r="A172" s="1094"/>
      <c r="B172" s="1094"/>
      <c r="C172" s="1109" t="s">
        <v>1060</v>
      </c>
      <c r="D172" s="1110">
        <v>0</v>
      </c>
      <c r="E172" s="1110">
        <v>0</v>
      </c>
      <c r="F172" s="1110">
        <v>0</v>
      </c>
      <c r="G172" s="1110">
        <v>0</v>
      </c>
      <c r="H172" s="1094"/>
      <c r="I172" s="1094"/>
      <c r="J172" s="1094"/>
      <c r="K172" s="1094"/>
    </row>
    <row r="173" spans="1:11" ht="14.1" customHeight="1" x14ac:dyDescent="0.25">
      <c r="A173" s="1094"/>
      <c r="B173" s="1094"/>
      <c r="C173" s="1109" t="s">
        <v>1062</v>
      </c>
      <c r="D173" s="1110">
        <v>0</v>
      </c>
      <c r="E173" s="1110">
        <v>0</v>
      </c>
      <c r="F173" s="1110">
        <v>0</v>
      </c>
      <c r="G173" s="1110">
        <v>0</v>
      </c>
      <c r="H173" s="1094"/>
      <c r="I173" s="1094"/>
      <c r="J173" s="1094"/>
      <c r="K173" s="1094"/>
    </row>
    <row r="174" spans="1:11" ht="14.1" customHeight="1" x14ac:dyDescent="0.25">
      <c r="A174" s="1094"/>
      <c r="B174" s="1094"/>
      <c r="C174" s="1109" t="s">
        <v>1048</v>
      </c>
      <c r="D174" s="1110">
        <v>0</v>
      </c>
      <c r="E174" s="1110">
        <v>0</v>
      </c>
      <c r="F174" s="1110">
        <v>0</v>
      </c>
      <c r="G174" s="1110">
        <v>0</v>
      </c>
      <c r="H174" s="1094"/>
      <c r="I174" s="1094"/>
      <c r="J174" s="1094"/>
      <c r="K174" s="1094"/>
    </row>
    <row r="175" spans="1:11" ht="14.1" customHeight="1" x14ac:dyDescent="0.25">
      <c r="A175" s="1094"/>
      <c r="B175" s="1094"/>
      <c r="C175" s="1109" t="s">
        <v>1057</v>
      </c>
      <c r="D175" s="1110">
        <v>0</v>
      </c>
      <c r="E175" s="1110">
        <v>0</v>
      </c>
      <c r="F175" s="1110">
        <v>0</v>
      </c>
      <c r="G175" s="1110">
        <v>0</v>
      </c>
      <c r="H175" s="1094"/>
      <c r="I175" s="1094"/>
      <c r="J175" s="1094"/>
      <c r="K175" s="1094"/>
    </row>
    <row r="176" spans="1:11" ht="14.1" customHeight="1" x14ac:dyDescent="0.25">
      <c r="A176" s="1094"/>
      <c r="B176" s="1094"/>
      <c r="C176" s="1109" t="s">
        <v>1058</v>
      </c>
      <c r="D176" s="1110">
        <v>0</v>
      </c>
      <c r="E176" s="1110">
        <v>0</v>
      </c>
      <c r="F176" s="1110">
        <v>0</v>
      </c>
      <c r="G176" s="1110">
        <v>0</v>
      </c>
      <c r="H176" s="1094"/>
      <c r="I176" s="1094"/>
      <c r="J176" s="1094"/>
      <c r="K176" s="1094"/>
    </row>
    <row r="177" spans="1:11" ht="14.1" customHeight="1" x14ac:dyDescent="0.25">
      <c r="A177" s="1094"/>
      <c r="B177" s="1094"/>
      <c r="C177" s="1109" t="s">
        <v>1059</v>
      </c>
      <c r="D177" s="1110">
        <v>0</v>
      </c>
      <c r="E177" s="1110">
        <v>0</v>
      </c>
      <c r="F177" s="1110">
        <v>0</v>
      </c>
      <c r="G177" s="1110">
        <v>0</v>
      </c>
      <c r="H177" s="1094"/>
      <c r="I177" s="1094"/>
      <c r="J177" s="1094"/>
      <c r="K177" s="1094"/>
    </row>
    <row r="178" spans="1:11" ht="14.1" customHeight="1" x14ac:dyDescent="0.25">
      <c r="A178" s="1094"/>
      <c r="B178" s="1094"/>
      <c r="C178" s="1109" t="s">
        <v>1060</v>
      </c>
      <c r="D178" s="1110">
        <v>0</v>
      </c>
      <c r="E178" s="1110">
        <v>0</v>
      </c>
      <c r="F178" s="1110">
        <v>0</v>
      </c>
      <c r="G178" s="1110">
        <v>0</v>
      </c>
      <c r="H178" s="1094"/>
      <c r="I178" s="1094"/>
      <c r="J178" s="1094"/>
      <c r="K178" s="1094"/>
    </row>
    <row r="179" spans="1:11" ht="14.1" customHeight="1" x14ac:dyDescent="0.25">
      <c r="A179" s="1094"/>
      <c r="B179" s="1094"/>
      <c r="C179" s="1109" t="s">
        <v>1063</v>
      </c>
      <c r="D179" s="1110">
        <v>0</v>
      </c>
      <c r="E179" s="1110">
        <v>0</v>
      </c>
      <c r="F179" s="1110">
        <v>0</v>
      </c>
      <c r="G179" s="1110">
        <v>0</v>
      </c>
      <c r="H179" s="1094"/>
      <c r="I179" s="1094"/>
      <c r="J179" s="1094"/>
      <c r="K179" s="1094"/>
    </row>
    <row r="180" spans="1:11" ht="14.1" customHeight="1" x14ac:dyDescent="0.25">
      <c r="A180" s="1094"/>
      <c r="B180" s="1094"/>
      <c r="C180" s="1109" t="s">
        <v>1064</v>
      </c>
      <c r="D180" s="1110">
        <v>0</v>
      </c>
      <c r="E180" s="1110">
        <v>0</v>
      </c>
      <c r="F180" s="1110">
        <v>0</v>
      </c>
      <c r="G180" s="1110">
        <v>0</v>
      </c>
      <c r="H180" s="1094"/>
      <c r="I180" s="1094"/>
      <c r="J180" s="1094"/>
      <c r="K180" s="1094"/>
    </row>
    <row r="181" spans="1:11" ht="14.1" customHeight="1" x14ac:dyDescent="0.25">
      <c r="A181" s="1094"/>
      <c r="B181" s="1094"/>
      <c r="C181" s="1111" t="s">
        <v>572</v>
      </c>
      <c r="D181" s="1110">
        <v>0</v>
      </c>
      <c r="E181" s="1110">
        <v>5875920</v>
      </c>
      <c r="F181" s="1110">
        <v>0</v>
      </c>
      <c r="G181" s="1110">
        <v>0</v>
      </c>
      <c r="H181" s="1094"/>
      <c r="I181" s="1094"/>
      <c r="J181" s="1094"/>
      <c r="K181" s="1094"/>
    </row>
    <row r="182" spans="1:11" ht="30.95" customHeight="1" x14ac:dyDescent="0.25">
      <c r="A182" s="1094"/>
      <c r="B182" s="1094"/>
      <c r="C182" s="1103" t="s">
        <v>1022</v>
      </c>
      <c r="D182" s="1232" t="s">
        <v>3360</v>
      </c>
      <c r="E182" s="1233"/>
      <c r="F182" s="1233"/>
      <c r="G182" s="1233"/>
      <c r="H182" s="1094"/>
      <c r="I182" s="1094"/>
      <c r="J182" s="1094"/>
      <c r="K182" s="1094"/>
    </row>
    <row r="183" spans="1:11" ht="30.95" customHeight="1" x14ac:dyDescent="0.25">
      <c r="A183" s="1094"/>
      <c r="B183" s="1094"/>
      <c r="C183" s="1104" t="s">
        <v>1024</v>
      </c>
      <c r="D183" s="1230" t="s">
        <v>3361</v>
      </c>
      <c r="E183" s="1231"/>
      <c r="F183" s="1231"/>
      <c r="G183" s="1231"/>
      <c r="H183" s="1094"/>
      <c r="I183" s="1094"/>
      <c r="J183" s="1094"/>
      <c r="K183" s="1094"/>
    </row>
    <row r="184" spans="1:11" ht="30.95" customHeight="1" x14ac:dyDescent="0.25">
      <c r="A184" s="1094"/>
      <c r="B184" s="1094"/>
      <c r="C184" s="1104" t="s">
        <v>31</v>
      </c>
      <c r="D184" s="1230" t="s">
        <v>3356</v>
      </c>
      <c r="E184" s="1231"/>
      <c r="F184" s="1231"/>
      <c r="G184" s="1231"/>
      <c r="H184" s="1094"/>
      <c r="I184" s="1094"/>
      <c r="J184" s="1094"/>
      <c r="K184" s="1094"/>
    </row>
    <row r="185" spans="1:11" ht="15" customHeight="1" x14ac:dyDescent="0.25">
      <c r="A185" s="1094"/>
      <c r="B185" s="1094"/>
      <c r="C185" s="1105"/>
      <c r="D185" s="1106">
        <v>2024</v>
      </c>
      <c r="E185" s="1106">
        <v>2025</v>
      </c>
      <c r="F185" s="1106">
        <v>2026</v>
      </c>
      <c r="G185" s="1106">
        <v>2027</v>
      </c>
      <c r="H185" s="1094"/>
      <c r="I185" s="1094"/>
      <c r="J185" s="1094"/>
      <c r="K185" s="1094"/>
    </row>
    <row r="186" spans="1:11" ht="15" customHeight="1" x14ac:dyDescent="0.25">
      <c r="A186" s="1094"/>
      <c r="B186" s="1094"/>
      <c r="C186" s="1107"/>
      <c r="D186" s="1108" t="s">
        <v>13</v>
      </c>
      <c r="E186" s="1108" t="s">
        <v>14</v>
      </c>
      <c r="F186" s="1108" t="s">
        <v>14</v>
      </c>
      <c r="G186" s="1108" t="s">
        <v>14</v>
      </c>
      <c r="H186" s="1094"/>
      <c r="I186" s="1094"/>
      <c r="J186" s="1094"/>
      <c r="K186" s="1094"/>
    </row>
    <row r="187" spans="1:11" ht="14.1" customHeight="1" x14ac:dyDescent="0.25">
      <c r="A187" s="1094"/>
      <c r="B187" s="1094"/>
      <c r="C187" s="1097" t="s">
        <v>33</v>
      </c>
      <c r="D187" s="1101" t="s">
        <v>1092</v>
      </c>
      <c r="E187" s="1101" t="s">
        <v>1092</v>
      </c>
      <c r="F187" s="1101" t="s">
        <v>1092</v>
      </c>
      <c r="G187" s="1101" t="s">
        <v>1039</v>
      </c>
      <c r="H187" s="1094"/>
      <c r="I187" s="1094"/>
      <c r="J187" s="1094"/>
      <c r="K187" s="1094"/>
    </row>
    <row r="188" spans="1:11" ht="14.1" customHeight="1" x14ac:dyDescent="0.25">
      <c r="A188" s="1094"/>
      <c r="B188" s="1094"/>
      <c r="C188" s="1097" t="s">
        <v>1029</v>
      </c>
      <c r="D188" s="1101" t="s">
        <v>1039</v>
      </c>
      <c r="E188" s="1101" t="s">
        <v>3362</v>
      </c>
      <c r="F188" s="1101" t="s">
        <v>3363</v>
      </c>
      <c r="G188" s="1101" t="s">
        <v>1039</v>
      </c>
      <c r="H188" s="1094"/>
      <c r="I188" s="1094"/>
      <c r="J188" s="1094"/>
      <c r="K188" s="1094"/>
    </row>
    <row r="189" spans="1:11" ht="14.1" customHeight="1" x14ac:dyDescent="0.25">
      <c r="A189" s="1094"/>
      <c r="B189" s="1094"/>
      <c r="C189" s="1097" t="s">
        <v>1032</v>
      </c>
      <c r="D189" s="1101" t="s">
        <v>1039</v>
      </c>
      <c r="E189" s="1101" t="s">
        <v>3362</v>
      </c>
      <c r="F189" s="1101" t="s">
        <v>3363</v>
      </c>
      <c r="G189" s="1101" t="s">
        <v>1039</v>
      </c>
      <c r="H189" s="1094"/>
      <c r="I189" s="1094"/>
      <c r="J189" s="1094"/>
      <c r="K189" s="1094"/>
    </row>
    <row r="190" spans="1:11" ht="14.1" customHeight="1" x14ac:dyDescent="0.25">
      <c r="A190" s="1094"/>
      <c r="B190" s="1094"/>
      <c r="C190" s="1097" t="s">
        <v>1037</v>
      </c>
      <c r="D190" s="1101" t="s">
        <v>1038</v>
      </c>
      <c r="E190" s="1101" t="s">
        <v>1039</v>
      </c>
      <c r="F190" s="1101" t="s">
        <v>1039</v>
      </c>
      <c r="G190" s="1101" t="s">
        <v>1083</v>
      </c>
      <c r="H190" s="1094"/>
      <c r="I190" s="1094"/>
      <c r="J190" s="1094"/>
      <c r="K190" s="1094"/>
    </row>
    <row r="191" spans="1:11" ht="14.1" customHeight="1" x14ac:dyDescent="0.25">
      <c r="A191" s="1094"/>
      <c r="B191" s="1094"/>
      <c r="C191" s="1097" t="s">
        <v>1042</v>
      </c>
      <c r="D191" s="1101" t="s">
        <v>1038</v>
      </c>
      <c r="E191" s="1101" t="s">
        <v>1038</v>
      </c>
      <c r="F191" s="1101" t="s">
        <v>3364</v>
      </c>
      <c r="G191" s="1101" t="s">
        <v>1083</v>
      </c>
      <c r="H191" s="1094"/>
      <c r="I191" s="1094"/>
      <c r="J191" s="1094"/>
      <c r="K191" s="1094"/>
    </row>
    <row r="192" spans="1:11" ht="14.1" customHeight="1" x14ac:dyDescent="0.25">
      <c r="A192" s="1094"/>
      <c r="B192" s="1094"/>
      <c r="C192" s="1097" t="s">
        <v>39</v>
      </c>
      <c r="D192" s="1101" t="s">
        <v>1038</v>
      </c>
      <c r="E192" s="1101" t="s">
        <v>1038</v>
      </c>
      <c r="F192" s="1101" t="s">
        <v>3364</v>
      </c>
      <c r="G192" s="1101" t="s">
        <v>1083</v>
      </c>
      <c r="H192" s="1094"/>
      <c r="I192" s="1094"/>
      <c r="J192" s="1094"/>
      <c r="K192" s="1094"/>
    </row>
    <row r="193" spans="1:11" ht="14.1" customHeight="1" x14ac:dyDescent="0.25">
      <c r="A193" s="1094"/>
      <c r="B193" s="1094"/>
      <c r="C193" s="1228" t="s">
        <v>1046</v>
      </c>
      <c r="D193" s="1229"/>
      <c r="E193" s="1229"/>
      <c r="F193" s="1229"/>
      <c r="G193" s="1229"/>
      <c r="H193" s="1094"/>
      <c r="I193" s="1094"/>
      <c r="J193" s="1094"/>
      <c r="K193" s="1094"/>
    </row>
    <row r="194" spans="1:11" ht="14.1" customHeight="1" x14ac:dyDescent="0.25">
      <c r="A194" s="1094"/>
      <c r="B194" s="1094"/>
      <c r="C194" s="1105"/>
      <c r="D194" s="1106">
        <v>2024</v>
      </c>
      <c r="E194" s="1106">
        <v>2025</v>
      </c>
      <c r="F194" s="1106">
        <v>2026</v>
      </c>
      <c r="G194" s="1106">
        <v>2027</v>
      </c>
      <c r="H194" s="1094"/>
      <c r="I194" s="1094"/>
      <c r="J194" s="1094"/>
      <c r="K194" s="1094"/>
    </row>
    <row r="195" spans="1:11" ht="14.1" customHeight="1" x14ac:dyDescent="0.25">
      <c r="A195" s="1094"/>
      <c r="B195" s="1094"/>
      <c r="C195" s="1107"/>
      <c r="D195" s="1108" t="s">
        <v>13</v>
      </c>
      <c r="E195" s="1108" t="s">
        <v>14</v>
      </c>
      <c r="F195" s="1108" t="s">
        <v>14</v>
      </c>
      <c r="G195" s="1108" t="s">
        <v>14</v>
      </c>
      <c r="H195" s="1094"/>
      <c r="I195" s="1094"/>
      <c r="J195" s="1094"/>
      <c r="K195" s="1094"/>
    </row>
    <row r="196" spans="1:11" ht="14.1" customHeight="1" x14ac:dyDescent="0.25">
      <c r="A196" s="1094"/>
      <c r="B196" s="1094"/>
      <c r="C196" s="1109" t="s">
        <v>1047</v>
      </c>
      <c r="D196" s="1110">
        <v>0</v>
      </c>
      <c r="E196" s="1110">
        <v>0</v>
      </c>
      <c r="F196" s="1110">
        <v>0</v>
      </c>
      <c r="G196" s="1110">
        <v>0</v>
      </c>
      <c r="H196" s="1094"/>
      <c r="I196" s="1094"/>
      <c r="J196" s="1094"/>
      <c r="K196" s="1094"/>
    </row>
    <row r="197" spans="1:11" ht="14.1" customHeight="1" x14ac:dyDescent="0.25">
      <c r="A197" s="1094"/>
      <c r="B197" s="1094"/>
      <c r="C197" s="1109" t="s">
        <v>1048</v>
      </c>
      <c r="D197" s="1110">
        <v>0</v>
      </c>
      <c r="E197" s="1110">
        <v>0</v>
      </c>
      <c r="F197" s="1110">
        <v>0</v>
      </c>
      <c r="G197" s="1110">
        <v>0</v>
      </c>
      <c r="H197" s="1094"/>
      <c r="I197" s="1094"/>
      <c r="J197" s="1094"/>
      <c r="K197" s="1094"/>
    </row>
    <row r="198" spans="1:11" ht="14.1" customHeight="1" x14ac:dyDescent="0.25">
      <c r="A198" s="1094"/>
      <c r="B198" s="1094"/>
      <c r="C198" s="1109" t="s">
        <v>1049</v>
      </c>
      <c r="D198" s="1110">
        <v>0</v>
      </c>
      <c r="E198" s="1110">
        <v>0</v>
      </c>
      <c r="F198" s="1110">
        <v>0</v>
      </c>
      <c r="G198" s="1110">
        <v>0</v>
      </c>
      <c r="H198" s="1094"/>
      <c r="I198" s="1094"/>
      <c r="J198" s="1094"/>
      <c r="K198" s="1094"/>
    </row>
    <row r="199" spans="1:11" ht="14.1" customHeight="1" x14ac:dyDescent="0.25">
      <c r="A199" s="1094"/>
      <c r="B199" s="1094"/>
      <c r="C199" s="1109" t="s">
        <v>1050</v>
      </c>
      <c r="D199" s="1110">
        <v>0</v>
      </c>
      <c r="E199" s="1110">
        <v>0</v>
      </c>
      <c r="F199" s="1110">
        <v>0</v>
      </c>
      <c r="G199" s="1110">
        <v>0</v>
      </c>
      <c r="H199" s="1094"/>
      <c r="I199" s="1094"/>
      <c r="J199" s="1094"/>
      <c r="K199" s="1094"/>
    </row>
    <row r="200" spans="1:11" ht="14.1" customHeight="1" x14ac:dyDescent="0.25">
      <c r="A200" s="1094"/>
      <c r="B200" s="1094"/>
      <c r="C200" s="1109" t="s">
        <v>1048</v>
      </c>
      <c r="D200" s="1110">
        <v>0</v>
      </c>
      <c r="E200" s="1110">
        <v>0</v>
      </c>
      <c r="F200" s="1110">
        <v>0</v>
      </c>
      <c r="G200" s="1110">
        <v>0</v>
      </c>
      <c r="H200" s="1094"/>
      <c r="I200" s="1094"/>
      <c r="J200" s="1094"/>
      <c r="K200" s="1094"/>
    </row>
    <row r="201" spans="1:11" ht="14.1" customHeight="1" x14ac:dyDescent="0.25">
      <c r="A201" s="1094"/>
      <c r="B201" s="1094"/>
      <c r="C201" s="1109" t="s">
        <v>1049</v>
      </c>
      <c r="D201" s="1110">
        <v>0</v>
      </c>
      <c r="E201" s="1110">
        <v>0</v>
      </c>
      <c r="F201" s="1110">
        <v>0</v>
      </c>
      <c r="G201" s="1110">
        <v>0</v>
      </c>
      <c r="H201" s="1094"/>
      <c r="I201" s="1094"/>
      <c r="J201" s="1094"/>
      <c r="K201" s="1094"/>
    </row>
    <row r="202" spans="1:11" ht="14.1" customHeight="1" x14ac:dyDescent="0.25">
      <c r="A202" s="1094"/>
      <c r="B202" s="1094"/>
      <c r="C202" s="1109" t="s">
        <v>1051</v>
      </c>
      <c r="D202" s="1110">
        <v>0</v>
      </c>
      <c r="E202" s="1110">
        <v>0</v>
      </c>
      <c r="F202" s="1110">
        <v>0</v>
      </c>
      <c r="G202" s="1110">
        <v>0</v>
      </c>
      <c r="H202" s="1094"/>
      <c r="I202" s="1094"/>
      <c r="J202" s="1094"/>
      <c r="K202" s="1094"/>
    </row>
    <row r="203" spans="1:11" ht="14.1" customHeight="1" x14ac:dyDescent="0.25">
      <c r="A203" s="1094"/>
      <c r="B203" s="1094"/>
      <c r="C203" s="1109" t="s">
        <v>1048</v>
      </c>
      <c r="D203" s="1110">
        <v>0</v>
      </c>
      <c r="E203" s="1110">
        <v>0</v>
      </c>
      <c r="F203" s="1110">
        <v>0</v>
      </c>
      <c r="G203" s="1110">
        <v>0</v>
      </c>
      <c r="H203" s="1094"/>
      <c r="I203" s="1094"/>
      <c r="J203" s="1094"/>
      <c r="K203" s="1094"/>
    </row>
    <row r="204" spans="1:11" ht="14.1" customHeight="1" x14ac:dyDescent="0.25">
      <c r="A204" s="1094"/>
      <c r="B204" s="1094"/>
      <c r="C204" s="1109" t="s">
        <v>1049</v>
      </c>
      <c r="D204" s="1110">
        <v>0</v>
      </c>
      <c r="E204" s="1110">
        <v>0</v>
      </c>
      <c r="F204" s="1110">
        <v>0</v>
      </c>
      <c r="G204" s="1110">
        <v>0</v>
      </c>
      <c r="H204" s="1094"/>
      <c r="I204" s="1094"/>
      <c r="J204" s="1094"/>
      <c r="K204" s="1094"/>
    </row>
    <row r="205" spans="1:11" ht="14.1" customHeight="1" x14ac:dyDescent="0.25">
      <c r="A205" s="1094"/>
      <c r="B205" s="1094"/>
      <c r="C205" s="1109" t="s">
        <v>1052</v>
      </c>
      <c r="D205" s="1110">
        <v>0</v>
      </c>
      <c r="E205" s="1110">
        <v>0</v>
      </c>
      <c r="F205" s="1110">
        <v>0</v>
      </c>
      <c r="G205" s="1110">
        <v>0</v>
      </c>
      <c r="H205" s="1094"/>
      <c r="I205" s="1094"/>
      <c r="J205" s="1094"/>
      <c r="K205" s="1094"/>
    </row>
    <row r="206" spans="1:11" ht="14.1" customHeight="1" x14ac:dyDescent="0.25">
      <c r="A206" s="1094"/>
      <c r="B206" s="1094"/>
      <c r="C206" s="1109" t="s">
        <v>1048</v>
      </c>
      <c r="D206" s="1110">
        <v>0</v>
      </c>
      <c r="E206" s="1110">
        <v>0</v>
      </c>
      <c r="F206" s="1110">
        <v>0</v>
      </c>
      <c r="G206" s="1110">
        <v>0</v>
      </c>
      <c r="H206" s="1094"/>
      <c r="I206" s="1094"/>
      <c r="J206" s="1094"/>
      <c r="K206" s="1094"/>
    </row>
    <row r="207" spans="1:11" ht="14.1" customHeight="1" x14ac:dyDescent="0.25">
      <c r="A207" s="1094"/>
      <c r="B207" s="1094"/>
      <c r="C207" s="1109" t="s">
        <v>1049</v>
      </c>
      <c r="D207" s="1110">
        <v>0</v>
      </c>
      <c r="E207" s="1110">
        <v>0</v>
      </c>
      <c r="F207" s="1110">
        <v>0</v>
      </c>
      <c r="G207" s="1110">
        <v>0</v>
      </c>
      <c r="H207" s="1094"/>
      <c r="I207" s="1094"/>
      <c r="J207" s="1094"/>
      <c r="K207" s="1094"/>
    </row>
    <row r="208" spans="1:11" ht="14.1" customHeight="1" x14ac:dyDescent="0.25">
      <c r="A208" s="1094"/>
      <c r="B208" s="1094"/>
      <c r="C208" s="1109" t="s">
        <v>1053</v>
      </c>
      <c r="D208" s="1110">
        <v>0</v>
      </c>
      <c r="E208" s="1110">
        <v>0</v>
      </c>
      <c r="F208" s="1110">
        <v>0</v>
      </c>
      <c r="G208" s="1110">
        <v>0</v>
      </c>
      <c r="H208" s="1094"/>
      <c r="I208" s="1094"/>
      <c r="J208" s="1094"/>
      <c r="K208" s="1094"/>
    </row>
    <row r="209" spans="1:11" ht="14.1" customHeight="1" x14ac:dyDescent="0.25">
      <c r="A209" s="1094"/>
      <c r="B209" s="1094"/>
      <c r="C209" s="1109" t="s">
        <v>1048</v>
      </c>
      <c r="D209" s="1110">
        <v>0</v>
      </c>
      <c r="E209" s="1110">
        <v>0</v>
      </c>
      <c r="F209" s="1110">
        <v>0</v>
      </c>
      <c r="G209" s="1110">
        <v>0</v>
      </c>
      <c r="H209" s="1094"/>
      <c r="I209" s="1094"/>
      <c r="J209" s="1094"/>
      <c r="K209" s="1094"/>
    </row>
    <row r="210" spans="1:11" ht="14.1" customHeight="1" x14ac:dyDescent="0.25">
      <c r="A210" s="1094"/>
      <c r="B210" s="1094"/>
      <c r="C210" s="1109" t="s">
        <v>1049</v>
      </c>
      <c r="D210" s="1110">
        <v>0</v>
      </c>
      <c r="E210" s="1110">
        <v>0</v>
      </c>
      <c r="F210" s="1110">
        <v>0</v>
      </c>
      <c r="G210" s="1110">
        <v>0</v>
      </c>
      <c r="H210" s="1094"/>
      <c r="I210" s="1094"/>
      <c r="J210" s="1094"/>
      <c r="K210" s="1094"/>
    </row>
    <row r="211" spans="1:11" ht="14.1" customHeight="1" x14ac:dyDescent="0.25">
      <c r="A211" s="1094"/>
      <c r="B211" s="1094"/>
      <c r="C211" s="1109" t="s">
        <v>1054</v>
      </c>
      <c r="D211" s="1110">
        <v>0</v>
      </c>
      <c r="E211" s="1110">
        <v>0</v>
      </c>
      <c r="F211" s="1110">
        <v>0</v>
      </c>
      <c r="G211" s="1110">
        <v>0</v>
      </c>
      <c r="H211" s="1094"/>
      <c r="I211" s="1094"/>
      <c r="J211" s="1094"/>
      <c r="K211" s="1094"/>
    </row>
    <row r="212" spans="1:11" ht="14.1" customHeight="1" x14ac:dyDescent="0.25">
      <c r="A212" s="1094"/>
      <c r="B212" s="1094"/>
      <c r="C212" s="1109" t="s">
        <v>1048</v>
      </c>
      <c r="D212" s="1110">
        <v>0</v>
      </c>
      <c r="E212" s="1110">
        <v>0</v>
      </c>
      <c r="F212" s="1110">
        <v>0</v>
      </c>
      <c r="G212" s="1110">
        <v>0</v>
      </c>
      <c r="H212" s="1094"/>
      <c r="I212" s="1094"/>
      <c r="J212" s="1094"/>
      <c r="K212" s="1094"/>
    </row>
    <row r="213" spans="1:11" ht="14.1" customHeight="1" x14ac:dyDescent="0.25">
      <c r="A213" s="1094"/>
      <c r="B213" s="1094"/>
      <c r="C213" s="1109" t="s">
        <v>1049</v>
      </c>
      <c r="D213" s="1110">
        <v>0</v>
      </c>
      <c r="E213" s="1110">
        <v>0</v>
      </c>
      <c r="F213" s="1110">
        <v>0</v>
      </c>
      <c r="G213" s="1110">
        <v>0</v>
      </c>
      <c r="H213" s="1094"/>
      <c r="I213" s="1094"/>
      <c r="J213" s="1094"/>
      <c r="K213" s="1094"/>
    </row>
    <row r="214" spans="1:11" ht="14.1" customHeight="1" x14ac:dyDescent="0.25">
      <c r="A214" s="1094"/>
      <c r="B214" s="1094"/>
      <c r="C214" s="1109" t="s">
        <v>1055</v>
      </c>
      <c r="D214" s="1110">
        <v>0</v>
      </c>
      <c r="E214" s="1110">
        <v>0</v>
      </c>
      <c r="F214" s="1110">
        <v>0</v>
      </c>
      <c r="G214" s="1110">
        <v>0</v>
      </c>
      <c r="H214" s="1094"/>
      <c r="I214" s="1094"/>
      <c r="J214" s="1094"/>
      <c r="K214" s="1094"/>
    </row>
    <row r="215" spans="1:11" ht="14.1" customHeight="1" x14ac:dyDescent="0.25">
      <c r="A215" s="1094"/>
      <c r="B215" s="1094"/>
      <c r="C215" s="1109" t="s">
        <v>1048</v>
      </c>
      <c r="D215" s="1110">
        <v>0</v>
      </c>
      <c r="E215" s="1110">
        <v>0</v>
      </c>
      <c r="F215" s="1110">
        <v>0</v>
      </c>
      <c r="G215" s="1110">
        <v>0</v>
      </c>
      <c r="H215" s="1094"/>
      <c r="I215" s="1094"/>
      <c r="J215" s="1094"/>
      <c r="K215" s="1094"/>
    </row>
    <row r="216" spans="1:11" ht="14.1" customHeight="1" x14ac:dyDescent="0.25">
      <c r="A216" s="1094"/>
      <c r="B216" s="1094"/>
      <c r="C216" s="1109" t="s">
        <v>1049</v>
      </c>
      <c r="D216" s="1110">
        <v>0</v>
      </c>
      <c r="E216" s="1110">
        <v>0</v>
      </c>
      <c r="F216" s="1110">
        <v>0</v>
      </c>
      <c r="G216" s="1110">
        <v>0</v>
      </c>
      <c r="H216" s="1094"/>
      <c r="I216" s="1094"/>
      <c r="J216" s="1094"/>
      <c r="K216" s="1094"/>
    </row>
    <row r="217" spans="1:11" ht="14.1" customHeight="1" x14ac:dyDescent="0.25">
      <c r="A217" s="1094"/>
      <c r="B217" s="1094"/>
      <c r="C217" s="1109" t="s">
        <v>1056</v>
      </c>
      <c r="D217" s="1110">
        <v>0</v>
      </c>
      <c r="E217" s="1110">
        <v>0</v>
      </c>
      <c r="F217" s="1110">
        <v>0</v>
      </c>
      <c r="G217" s="1110">
        <v>0</v>
      </c>
      <c r="H217" s="1094"/>
      <c r="I217" s="1094"/>
      <c r="J217" s="1094"/>
      <c r="K217" s="1094"/>
    </row>
    <row r="218" spans="1:11" ht="14.1" customHeight="1" x14ac:dyDescent="0.25">
      <c r="A218" s="1094"/>
      <c r="B218" s="1094"/>
      <c r="C218" s="1109" t="s">
        <v>1048</v>
      </c>
      <c r="D218" s="1110">
        <v>0</v>
      </c>
      <c r="E218" s="1110">
        <v>0</v>
      </c>
      <c r="F218" s="1110">
        <v>0</v>
      </c>
      <c r="G218" s="1110">
        <v>0</v>
      </c>
      <c r="H218" s="1094"/>
      <c r="I218" s="1094"/>
      <c r="J218" s="1094"/>
      <c r="K218" s="1094"/>
    </row>
    <row r="219" spans="1:11" ht="14.1" customHeight="1" x14ac:dyDescent="0.25">
      <c r="A219" s="1094"/>
      <c r="B219" s="1094"/>
      <c r="C219" s="1109" t="s">
        <v>1057</v>
      </c>
      <c r="D219" s="1110">
        <v>0</v>
      </c>
      <c r="E219" s="1110">
        <v>0</v>
      </c>
      <c r="F219" s="1110">
        <v>0</v>
      </c>
      <c r="G219" s="1110">
        <v>0</v>
      </c>
      <c r="H219" s="1094"/>
      <c r="I219" s="1094"/>
      <c r="J219" s="1094"/>
      <c r="K219" s="1094"/>
    </row>
    <row r="220" spans="1:11" ht="14.1" customHeight="1" x14ac:dyDescent="0.25">
      <c r="A220" s="1094"/>
      <c r="B220" s="1094"/>
      <c r="C220" s="1109" t="s">
        <v>1058</v>
      </c>
      <c r="D220" s="1110">
        <v>0</v>
      </c>
      <c r="E220" s="1110">
        <v>0</v>
      </c>
      <c r="F220" s="1110">
        <v>0</v>
      </c>
      <c r="G220" s="1110">
        <v>0</v>
      </c>
      <c r="H220" s="1094"/>
      <c r="I220" s="1094"/>
      <c r="J220" s="1094"/>
      <c r="K220" s="1094"/>
    </row>
    <row r="221" spans="1:11" ht="14.1" customHeight="1" x14ac:dyDescent="0.25">
      <c r="A221" s="1094"/>
      <c r="B221" s="1094"/>
      <c r="C221" s="1109" t="s">
        <v>1059</v>
      </c>
      <c r="D221" s="1110">
        <v>0</v>
      </c>
      <c r="E221" s="1110">
        <v>0</v>
      </c>
      <c r="F221" s="1110">
        <v>0</v>
      </c>
      <c r="G221" s="1110">
        <v>0</v>
      </c>
      <c r="H221" s="1094"/>
      <c r="I221" s="1094"/>
      <c r="J221" s="1094"/>
      <c r="K221" s="1094"/>
    </row>
    <row r="222" spans="1:11" ht="14.1" customHeight="1" x14ac:dyDescent="0.25">
      <c r="A222" s="1094"/>
      <c r="B222" s="1094"/>
      <c r="C222" s="1109" t="s">
        <v>1060</v>
      </c>
      <c r="D222" s="1110">
        <v>0</v>
      </c>
      <c r="E222" s="1110">
        <v>0</v>
      </c>
      <c r="F222" s="1110">
        <v>0</v>
      </c>
      <c r="G222" s="1110">
        <v>0</v>
      </c>
      <c r="H222" s="1094"/>
      <c r="I222" s="1094"/>
      <c r="J222" s="1094"/>
      <c r="K222" s="1094"/>
    </row>
    <row r="223" spans="1:11" ht="14.1" customHeight="1" x14ac:dyDescent="0.25">
      <c r="A223" s="1094"/>
      <c r="B223" s="1094"/>
      <c r="C223" s="1109" t="s">
        <v>1061</v>
      </c>
      <c r="D223" s="1110">
        <v>0</v>
      </c>
      <c r="E223" s="1110">
        <v>115469896</v>
      </c>
      <c r="F223" s="1110">
        <v>54590960</v>
      </c>
      <c r="G223" s="1110">
        <v>0</v>
      </c>
      <c r="H223" s="1094"/>
      <c r="I223" s="1094"/>
      <c r="J223" s="1094"/>
      <c r="K223" s="1094"/>
    </row>
    <row r="224" spans="1:11" ht="14.1" customHeight="1" x14ac:dyDescent="0.25">
      <c r="A224" s="1094"/>
      <c r="B224" s="1094"/>
      <c r="C224" s="1109" t="s">
        <v>1048</v>
      </c>
      <c r="D224" s="1110">
        <v>0</v>
      </c>
      <c r="E224" s="1110">
        <v>115469896</v>
      </c>
      <c r="F224" s="1110">
        <v>54590960</v>
      </c>
      <c r="G224" s="1110">
        <v>0</v>
      </c>
      <c r="H224" s="1094"/>
      <c r="I224" s="1094"/>
      <c r="J224" s="1094"/>
      <c r="K224" s="1094"/>
    </row>
    <row r="225" spans="1:11" ht="14.1" customHeight="1" x14ac:dyDescent="0.25">
      <c r="A225" s="1094"/>
      <c r="B225" s="1094"/>
      <c r="C225" s="1109" t="s">
        <v>1057</v>
      </c>
      <c r="D225" s="1110">
        <v>0</v>
      </c>
      <c r="E225" s="1110">
        <v>0</v>
      </c>
      <c r="F225" s="1110">
        <v>0</v>
      </c>
      <c r="G225" s="1110">
        <v>0</v>
      </c>
      <c r="H225" s="1094"/>
      <c r="I225" s="1094"/>
      <c r="J225" s="1094"/>
      <c r="K225" s="1094"/>
    </row>
    <row r="226" spans="1:11" ht="14.1" customHeight="1" x14ac:dyDescent="0.25">
      <c r="A226" s="1094"/>
      <c r="B226" s="1094"/>
      <c r="C226" s="1109" t="s">
        <v>1058</v>
      </c>
      <c r="D226" s="1110">
        <v>0</v>
      </c>
      <c r="E226" s="1110">
        <v>0</v>
      </c>
      <c r="F226" s="1110">
        <v>0</v>
      </c>
      <c r="G226" s="1110">
        <v>0</v>
      </c>
      <c r="H226" s="1094"/>
      <c r="I226" s="1094"/>
      <c r="J226" s="1094"/>
      <c r="K226" s="1094"/>
    </row>
    <row r="227" spans="1:11" ht="14.1" customHeight="1" x14ac:dyDescent="0.25">
      <c r="A227" s="1094"/>
      <c r="B227" s="1094"/>
      <c r="C227" s="1109" t="s">
        <v>1059</v>
      </c>
      <c r="D227" s="1110">
        <v>0</v>
      </c>
      <c r="E227" s="1110">
        <v>0</v>
      </c>
      <c r="F227" s="1110">
        <v>0</v>
      </c>
      <c r="G227" s="1110">
        <v>0</v>
      </c>
      <c r="H227" s="1094"/>
      <c r="I227" s="1094"/>
      <c r="J227" s="1094"/>
      <c r="K227" s="1094"/>
    </row>
    <row r="228" spans="1:11" ht="14.1" customHeight="1" x14ac:dyDescent="0.25">
      <c r="A228" s="1094"/>
      <c r="B228" s="1094"/>
      <c r="C228" s="1109" t="s">
        <v>1060</v>
      </c>
      <c r="D228" s="1110">
        <v>0</v>
      </c>
      <c r="E228" s="1110">
        <v>0</v>
      </c>
      <c r="F228" s="1110">
        <v>0</v>
      </c>
      <c r="G228" s="1110">
        <v>0</v>
      </c>
      <c r="H228" s="1094"/>
      <c r="I228" s="1094"/>
      <c r="J228" s="1094"/>
      <c r="K228" s="1094"/>
    </row>
    <row r="229" spans="1:11" ht="14.1" customHeight="1" x14ac:dyDescent="0.25">
      <c r="A229" s="1094"/>
      <c r="B229" s="1094"/>
      <c r="C229" s="1109" t="s">
        <v>1062</v>
      </c>
      <c r="D229" s="1110">
        <v>0</v>
      </c>
      <c r="E229" s="1110">
        <v>0</v>
      </c>
      <c r="F229" s="1110">
        <v>0</v>
      </c>
      <c r="G229" s="1110">
        <v>0</v>
      </c>
      <c r="H229" s="1094"/>
      <c r="I229" s="1094"/>
      <c r="J229" s="1094"/>
      <c r="K229" s="1094"/>
    </row>
    <row r="230" spans="1:11" ht="14.1" customHeight="1" x14ac:dyDescent="0.25">
      <c r="A230" s="1094"/>
      <c r="B230" s="1094"/>
      <c r="C230" s="1109" t="s">
        <v>1048</v>
      </c>
      <c r="D230" s="1110">
        <v>0</v>
      </c>
      <c r="E230" s="1110">
        <v>0</v>
      </c>
      <c r="F230" s="1110">
        <v>0</v>
      </c>
      <c r="G230" s="1110">
        <v>0</v>
      </c>
      <c r="H230" s="1094"/>
      <c r="I230" s="1094"/>
      <c r="J230" s="1094"/>
      <c r="K230" s="1094"/>
    </row>
    <row r="231" spans="1:11" ht="14.1" customHeight="1" x14ac:dyDescent="0.25">
      <c r="A231" s="1094"/>
      <c r="B231" s="1094"/>
      <c r="C231" s="1109" t="s">
        <v>1057</v>
      </c>
      <c r="D231" s="1110">
        <v>0</v>
      </c>
      <c r="E231" s="1110">
        <v>0</v>
      </c>
      <c r="F231" s="1110">
        <v>0</v>
      </c>
      <c r="G231" s="1110">
        <v>0</v>
      </c>
      <c r="H231" s="1094"/>
      <c r="I231" s="1094"/>
      <c r="J231" s="1094"/>
      <c r="K231" s="1094"/>
    </row>
    <row r="232" spans="1:11" ht="14.1" customHeight="1" x14ac:dyDescent="0.25">
      <c r="A232" s="1094"/>
      <c r="B232" s="1094"/>
      <c r="C232" s="1109" t="s">
        <v>1058</v>
      </c>
      <c r="D232" s="1110">
        <v>0</v>
      </c>
      <c r="E232" s="1110">
        <v>0</v>
      </c>
      <c r="F232" s="1110">
        <v>0</v>
      </c>
      <c r="G232" s="1110">
        <v>0</v>
      </c>
      <c r="H232" s="1094"/>
      <c r="I232" s="1094"/>
      <c r="J232" s="1094"/>
      <c r="K232" s="1094"/>
    </row>
    <row r="233" spans="1:11" ht="14.1" customHeight="1" x14ac:dyDescent="0.25">
      <c r="A233" s="1094"/>
      <c r="B233" s="1094"/>
      <c r="C233" s="1109" t="s">
        <v>1059</v>
      </c>
      <c r="D233" s="1110">
        <v>0</v>
      </c>
      <c r="E233" s="1110">
        <v>0</v>
      </c>
      <c r="F233" s="1110">
        <v>0</v>
      </c>
      <c r="G233" s="1110">
        <v>0</v>
      </c>
      <c r="H233" s="1094"/>
      <c r="I233" s="1094"/>
      <c r="J233" s="1094"/>
      <c r="K233" s="1094"/>
    </row>
    <row r="234" spans="1:11" ht="14.1" customHeight="1" x14ac:dyDescent="0.25">
      <c r="A234" s="1094"/>
      <c r="B234" s="1094"/>
      <c r="C234" s="1109" t="s">
        <v>1060</v>
      </c>
      <c r="D234" s="1110">
        <v>0</v>
      </c>
      <c r="E234" s="1110">
        <v>0</v>
      </c>
      <c r="F234" s="1110">
        <v>0</v>
      </c>
      <c r="G234" s="1110">
        <v>0</v>
      </c>
      <c r="H234" s="1094"/>
      <c r="I234" s="1094"/>
      <c r="J234" s="1094"/>
      <c r="K234" s="1094"/>
    </row>
    <row r="235" spans="1:11" ht="14.1" customHeight="1" x14ac:dyDescent="0.25">
      <c r="A235" s="1094"/>
      <c r="B235" s="1094"/>
      <c r="C235" s="1109" t="s">
        <v>1063</v>
      </c>
      <c r="D235" s="1110">
        <v>0</v>
      </c>
      <c r="E235" s="1110">
        <v>0</v>
      </c>
      <c r="F235" s="1110">
        <v>0</v>
      </c>
      <c r="G235" s="1110">
        <v>0</v>
      </c>
      <c r="H235" s="1094"/>
      <c r="I235" s="1094"/>
      <c r="J235" s="1094"/>
      <c r="K235" s="1094"/>
    </row>
    <row r="236" spans="1:11" ht="14.1" customHeight="1" x14ac:dyDescent="0.25">
      <c r="A236" s="1094"/>
      <c r="B236" s="1094"/>
      <c r="C236" s="1109" t="s">
        <v>1064</v>
      </c>
      <c r="D236" s="1110">
        <v>0</v>
      </c>
      <c r="E236" s="1110">
        <v>0</v>
      </c>
      <c r="F236" s="1110">
        <v>0</v>
      </c>
      <c r="G236" s="1110">
        <v>0</v>
      </c>
      <c r="H236" s="1094"/>
      <c r="I236" s="1094"/>
      <c r="J236" s="1094"/>
      <c r="K236" s="1094"/>
    </row>
    <row r="237" spans="1:11" ht="14.1" customHeight="1" x14ac:dyDescent="0.25">
      <c r="A237" s="1094"/>
      <c r="B237" s="1094"/>
      <c r="C237" s="1111" t="s">
        <v>572</v>
      </c>
      <c r="D237" s="1110">
        <v>0</v>
      </c>
      <c r="E237" s="1110">
        <v>115469896</v>
      </c>
      <c r="F237" s="1110">
        <v>54590960</v>
      </c>
      <c r="G237" s="1110">
        <v>0</v>
      </c>
      <c r="H237" s="1094"/>
      <c r="I237" s="1094"/>
      <c r="J237" s="1094"/>
      <c r="K237" s="1094"/>
    </row>
    <row r="238" spans="1:11" ht="36.950000000000003" customHeight="1" x14ac:dyDescent="0.25">
      <c r="A238" s="1094"/>
      <c r="B238" s="1094"/>
      <c r="C238" s="1103" t="s">
        <v>1022</v>
      </c>
      <c r="D238" s="1232" t="s">
        <v>3365</v>
      </c>
      <c r="E238" s="1233"/>
      <c r="F238" s="1233"/>
      <c r="G238" s="1233"/>
      <c r="H238" s="1094"/>
      <c r="I238" s="1094"/>
      <c r="J238" s="1094"/>
      <c r="K238" s="1094"/>
    </row>
    <row r="239" spans="1:11" ht="36.950000000000003" customHeight="1" x14ac:dyDescent="0.25">
      <c r="A239" s="1094"/>
      <c r="B239" s="1094"/>
      <c r="C239" s="1104" t="s">
        <v>1024</v>
      </c>
      <c r="D239" s="1230" t="s">
        <v>3366</v>
      </c>
      <c r="E239" s="1231"/>
      <c r="F239" s="1231"/>
      <c r="G239" s="1231"/>
      <c r="H239" s="1094"/>
      <c r="I239" s="1094"/>
      <c r="J239" s="1094"/>
      <c r="K239" s="1094"/>
    </row>
    <row r="240" spans="1:11" ht="36.950000000000003" customHeight="1" x14ac:dyDescent="0.25">
      <c r="A240" s="1094"/>
      <c r="B240" s="1094"/>
      <c r="C240" s="1104" t="s">
        <v>31</v>
      </c>
      <c r="D240" s="1230" t="s">
        <v>3356</v>
      </c>
      <c r="E240" s="1231"/>
      <c r="F240" s="1231"/>
      <c r="G240" s="1231"/>
      <c r="H240" s="1094"/>
      <c r="I240" s="1094"/>
      <c r="J240" s="1094"/>
      <c r="K240" s="1094"/>
    </row>
    <row r="241" spans="1:11" ht="15" customHeight="1" x14ac:dyDescent="0.25">
      <c r="A241" s="1094"/>
      <c r="B241" s="1094"/>
      <c r="C241" s="1105"/>
      <c r="D241" s="1106">
        <v>2024</v>
      </c>
      <c r="E241" s="1106">
        <v>2025</v>
      </c>
      <c r="F241" s="1106">
        <v>2026</v>
      </c>
      <c r="G241" s="1106">
        <v>2027</v>
      </c>
      <c r="H241" s="1094"/>
      <c r="I241" s="1094"/>
      <c r="J241" s="1094"/>
      <c r="K241" s="1094"/>
    </row>
    <row r="242" spans="1:11" ht="15" customHeight="1" x14ac:dyDescent="0.25">
      <c r="A242" s="1094"/>
      <c r="B242" s="1094"/>
      <c r="C242" s="1107"/>
      <c r="D242" s="1108" t="s">
        <v>13</v>
      </c>
      <c r="E242" s="1108" t="s">
        <v>14</v>
      </c>
      <c r="F242" s="1108" t="s">
        <v>14</v>
      </c>
      <c r="G242" s="1108" t="s">
        <v>14</v>
      </c>
      <c r="H242" s="1094"/>
      <c r="I242" s="1094"/>
      <c r="J242" s="1094"/>
      <c r="K242" s="1094"/>
    </row>
    <row r="243" spans="1:11" ht="14.1" customHeight="1" x14ac:dyDescent="0.25">
      <c r="A243" s="1094"/>
      <c r="B243" s="1094"/>
      <c r="C243" s="1097" t="s">
        <v>33</v>
      </c>
      <c r="D243" s="1101" t="s">
        <v>1092</v>
      </c>
      <c r="E243" s="1101" t="s">
        <v>1092</v>
      </c>
      <c r="F243" s="1101" t="s">
        <v>1092</v>
      </c>
      <c r="G243" s="1101" t="s">
        <v>1039</v>
      </c>
      <c r="H243" s="1094"/>
      <c r="I243" s="1094"/>
      <c r="J243" s="1094"/>
      <c r="K243" s="1094"/>
    </row>
    <row r="244" spans="1:11" ht="14.1" customHeight="1" x14ac:dyDescent="0.25">
      <c r="A244" s="1094"/>
      <c r="B244" s="1094"/>
      <c r="C244" s="1097" t="s">
        <v>1029</v>
      </c>
      <c r="D244" s="1101" t="s">
        <v>3367</v>
      </c>
      <c r="E244" s="1101" t="s">
        <v>3368</v>
      </c>
      <c r="F244" s="1101" t="s">
        <v>3369</v>
      </c>
      <c r="G244" s="1101" t="s">
        <v>1039</v>
      </c>
      <c r="H244" s="1094"/>
      <c r="I244" s="1094"/>
      <c r="J244" s="1094"/>
      <c r="K244" s="1094"/>
    </row>
    <row r="245" spans="1:11" ht="14.1" customHeight="1" x14ac:dyDescent="0.25">
      <c r="A245" s="1094"/>
      <c r="B245" s="1094"/>
      <c r="C245" s="1097" t="s">
        <v>1032</v>
      </c>
      <c r="D245" s="1101" t="s">
        <v>3367</v>
      </c>
      <c r="E245" s="1101" t="s">
        <v>3368</v>
      </c>
      <c r="F245" s="1101" t="s">
        <v>3369</v>
      </c>
      <c r="G245" s="1101" t="s">
        <v>1039</v>
      </c>
      <c r="H245" s="1094"/>
      <c r="I245" s="1094"/>
      <c r="J245" s="1094"/>
      <c r="K245" s="1094"/>
    </row>
    <row r="246" spans="1:11" ht="14.1" customHeight="1" x14ac:dyDescent="0.25">
      <c r="A246" s="1094"/>
      <c r="B246" s="1094"/>
      <c r="C246" s="1097" t="s">
        <v>1037</v>
      </c>
      <c r="D246" s="1101" t="s">
        <v>1038</v>
      </c>
      <c r="E246" s="1101" t="s">
        <v>1039</v>
      </c>
      <c r="F246" s="1101" t="s">
        <v>1039</v>
      </c>
      <c r="G246" s="1101" t="s">
        <v>1083</v>
      </c>
      <c r="H246" s="1094"/>
      <c r="I246" s="1094"/>
      <c r="J246" s="1094"/>
      <c r="K246" s="1094"/>
    </row>
    <row r="247" spans="1:11" ht="14.1" customHeight="1" x14ac:dyDescent="0.25">
      <c r="A247" s="1094"/>
      <c r="B247" s="1094"/>
      <c r="C247" s="1097" t="s">
        <v>1042</v>
      </c>
      <c r="D247" s="1101" t="s">
        <v>1038</v>
      </c>
      <c r="E247" s="1101" t="s">
        <v>3370</v>
      </c>
      <c r="F247" s="1101" t="s">
        <v>3371</v>
      </c>
      <c r="G247" s="1101" t="s">
        <v>1083</v>
      </c>
      <c r="H247" s="1094"/>
      <c r="I247" s="1094"/>
      <c r="J247" s="1094"/>
      <c r="K247" s="1094"/>
    </row>
    <row r="248" spans="1:11" ht="14.1" customHeight="1" x14ac:dyDescent="0.25">
      <c r="A248" s="1094"/>
      <c r="B248" s="1094"/>
      <c r="C248" s="1097" t="s">
        <v>39</v>
      </c>
      <c r="D248" s="1101" t="s">
        <v>1038</v>
      </c>
      <c r="E248" s="1101" t="s">
        <v>3370</v>
      </c>
      <c r="F248" s="1101" t="s">
        <v>3371</v>
      </c>
      <c r="G248" s="1101" t="s">
        <v>1083</v>
      </c>
      <c r="H248" s="1094"/>
      <c r="I248" s="1094"/>
      <c r="J248" s="1094"/>
      <c r="K248" s="1094"/>
    </row>
    <row r="249" spans="1:11" ht="14.1" customHeight="1" x14ac:dyDescent="0.25">
      <c r="A249" s="1094"/>
      <c r="B249" s="1094"/>
      <c r="C249" s="1228" t="s">
        <v>1046</v>
      </c>
      <c r="D249" s="1229"/>
      <c r="E249" s="1229"/>
      <c r="F249" s="1229"/>
      <c r="G249" s="1229"/>
      <c r="H249" s="1094"/>
      <c r="I249" s="1094"/>
      <c r="J249" s="1094"/>
      <c r="K249" s="1094"/>
    </row>
    <row r="250" spans="1:11" ht="14.1" customHeight="1" x14ac:dyDescent="0.25">
      <c r="A250" s="1094"/>
      <c r="B250" s="1094"/>
      <c r="C250" s="1105"/>
      <c r="D250" s="1106">
        <v>2024</v>
      </c>
      <c r="E250" s="1106">
        <v>2025</v>
      </c>
      <c r="F250" s="1106">
        <v>2026</v>
      </c>
      <c r="G250" s="1106">
        <v>2027</v>
      </c>
      <c r="H250" s="1094"/>
      <c r="I250" s="1094"/>
      <c r="J250" s="1094"/>
      <c r="K250" s="1094"/>
    </row>
    <row r="251" spans="1:11" ht="14.1" customHeight="1" x14ac:dyDescent="0.25">
      <c r="A251" s="1094"/>
      <c r="B251" s="1094"/>
      <c r="C251" s="1107"/>
      <c r="D251" s="1108" t="s">
        <v>13</v>
      </c>
      <c r="E251" s="1108" t="s">
        <v>14</v>
      </c>
      <c r="F251" s="1108" t="s">
        <v>14</v>
      </c>
      <c r="G251" s="1108" t="s">
        <v>14</v>
      </c>
      <c r="H251" s="1094"/>
      <c r="I251" s="1094"/>
      <c r="J251" s="1094"/>
      <c r="K251" s="1094"/>
    </row>
    <row r="252" spans="1:11" ht="14.1" customHeight="1" x14ac:dyDescent="0.25">
      <c r="A252" s="1094"/>
      <c r="B252" s="1094"/>
      <c r="C252" s="1109" t="s">
        <v>1047</v>
      </c>
      <c r="D252" s="1110">
        <v>0</v>
      </c>
      <c r="E252" s="1110">
        <v>0</v>
      </c>
      <c r="F252" s="1110">
        <v>0</v>
      </c>
      <c r="G252" s="1110">
        <v>0</v>
      </c>
      <c r="H252" s="1094"/>
      <c r="I252" s="1094"/>
      <c r="J252" s="1094"/>
      <c r="K252" s="1094"/>
    </row>
    <row r="253" spans="1:11" ht="14.1" customHeight="1" x14ac:dyDescent="0.25">
      <c r="A253" s="1094"/>
      <c r="B253" s="1094"/>
      <c r="C253" s="1109" t="s">
        <v>1048</v>
      </c>
      <c r="D253" s="1110">
        <v>0</v>
      </c>
      <c r="E253" s="1110">
        <v>0</v>
      </c>
      <c r="F253" s="1110">
        <v>0</v>
      </c>
      <c r="G253" s="1110">
        <v>0</v>
      </c>
      <c r="H253" s="1094"/>
      <c r="I253" s="1094"/>
      <c r="J253" s="1094"/>
      <c r="K253" s="1094"/>
    </row>
    <row r="254" spans="1:11" ht="14.1" customHeight="1" x14ac:dyDescent="0.25">
      <c r="A254" s="1094"/>
      <c r="B254" s="1094"/>
      <c r="C254" s="1109" t="s">
        <v>1049</v>
      </c>
      <c r="D254" s="1110">
        <v>0</v>
      </c>
      <c r="E254" s="1110">
        <v>0</v>
      </c>
      <c r="F254" s="1110">
        <v>0</v>
      </c>
      <c r="G254" s="1110">
        <v>0</v>
      </c>
      <c r="H254" s="1094"/>
      <c r="I254" s="1094"/>
      <c r="J254" s="1094"/>
      <c r="K254" s="1094"/>
    </row>
    <row r="255" spans="1:11" ht="14.1" customHeight="1" x14ac:dyDescent="0.25">
      <c r="A255" s="1094"/>
      <c r="B255" s="1094"/>
      <c r="C255" s="1109" t="s">
        <v>1050</v>
      </c>
      <c r="D255" s="1110">
        <v>0</v>
      </c>
      <c r="E255" s="1110">
        <v>0</v>
      </c>
      <c r="F255" s="1110">
        <v>0</v>
      </c>
      <c r="G255" s="1110">
        <v>0</v>
      </c>
      <c r="H255" s="1094"/>
      <c r="I255" s="1094"/>
      <c r="J255" s="1094"/>
      <c r="K255" s="1094"/>
    </row>
    <row r="256" spans="1:11" ht="14.1" customHeight="1" x14ac:dyDescent="0.25">
      <c r="A256" s="1094"/>
      <c r="B256" s="1094"/>
      <c r="C256" s="1109" t="s">
        <v>1048</v>
      </c>
      <c r="D256" s="1110">
        <v>0</v>
      </c>
      <c r="E256" s="1110">
        <v>0</v>
      </c>
      <c r="F256" s="1110">
        <v>0</v>
      </c>
      <c r="G256" s="1110">
        <v>0</v>
      </c>
      <c r="H256" s="1094"/>
      <c r="I256" s="1094"/>
      <c r="J256" s="1094"/>
      <c r="K256" s="1094"/>
    </row>
    <row r="257" spans="1:11" ht="14.1" customHeight="1" x14ac:dyDescent="0.25">
      <c r="A257" s="1094"/>
      <c r="B257" s="1094"/>
      <c r="C257" s="1109" t="s">
        <v>1049</v>
      </c>
      <c r="D257" s="1110">
        <v>0</v>
      </c>
      <c r="E257" s="1110">
        <v>0</v>
      </c>
      <c r="F257" s="1110">
        <v>0</v>
      </c>
      <c r="G257" s="1110">
        <v>0</v>
      </c>
      <c r="H257" s="1094"/>
      <c r="I257" s="1094"/>
      <c r="J257" s="1094"/>
      <c r="K257" s="1094"/>
    </row>
    <row r="258" spans="1:11" ht="14.1" customHeight="1" x14ac:dyDescent="0.25">
      <c r="A258" s="1094"/>
      <c r="B258" s="1094"/>
      <c r="C258" s="1109" t="s">
        <v>1051</v>
      </c>
      <c r="D258" s="1110">
        <v>0</v>
      </c>
      <c r="E258" s="1110">
        <v>0</v>
      </c>
      <c r="F258" s="1110">
        <v>0</v>
      </c>
      <c r="G258" s="1110">
        <v>0</v>
      </c>
      <c r="H258" s="1094"/>
      <c r="I258" s="1094"/>
      <c r="J258" s="1094"/>
      <c r="K258" s="1094"/>
    </row>
    <row r="259" spans="1:11" ht="14.1" customHeight="1" x14ac:dyDescent="0.25">
      <c r="A259" s="1094"/>
      <c r="B259" s="1094"/>
      <c r="C259" s="1109" t="s">
        <v>1048</v>
      </c>
      <c r="D259" s="1110">
        <v>0</v>
      </c>
      <c r="E259" s="1110">
        <v>0</v>
      </c>
      <c r="F259" s="1110">
        <v>0</v>
      </c>
      <c r="G259" s="1110">
        <v>0</v>
      </c>
      <c r="H259" s="1094"/>
      <c r="I259" s="1094"/>
      <c r="J259" s="1094"/>
      <c r="K259" s="1094"/>
    </row>
    <row r="260" spans="1:11" ht="14.1" customHeight="1" x14ac:dyDescent="0.25">
      <c r="A260" s="1094"/>
      <c r="B260" s="1094"/>
      <c r="C260" s="1109" t="s">
        <v>1049</v>
      </c>
      <c r="D260" s="1110">
        <v>0</v>
      </c>
      <c r="E260" s="1110">
        <v>0</v>
      </c>
      <c r="F260" s="1110">
        <v>0</v>
      </c>
      <c r="G260" s="1110">
        <v>0</v>
      </c>
      <c r="H260" s="1094"/>
      <c r="I260" s="1094"/>
      <c r="J260" s="1094"/>
      <c r="K260" s="1094"/>
    </row>
    <row r="261" spans="1:11" ht="14.1" customHeight="1" x14ac:dyDescent="0.25">
      <c r="A261" s="1094"/>
      <c r="B261" s="1094"/>
      <c r="C261" s="1109" t="s">
        <v>1052</v>
      </c>
      <c r="D261" s="1110">
        <v>0</v>
      </c>
      <c r="E261" s="1110">
        <v>0</v>
      </c>
      <c r="F261" s="1110">
        <v>0</v>
      </c>
      <c r="G261" s="1110">
        <v>0</v>
      </c>
      <c r="H261" s="1094"/>
      <c r="I261" s="1094"/>
      <c r="J261" s="1094"/>
      <c r="K261" s="1094"/>
    </row>
    <row r="262" spans="1:11" ht="14.1" customHeight="1" x14ac:dyDescent="0.25">
      <c r="A262" s="1094"/>
      <c r="B262" s="1094"/>
      <c r="C262" s="1109" t="s">
        <v>1048</v>
      </c>
      <c r="D262" s="1110">
        <v>0</v>
      </c>
      <c r="E262" s="1110">
        <v>0</v>
      </c>
      <c r="F262" s="1110">
        <v>0</v>
      </c>
      <c r="G262" s="1110">
        <v>0</v>
      </c>
      <c r="H262" s="1094"/>
      <c r="I262" s="1094"/>
      <c r="J262" s="1094"/>
      <c r="K262" s="1094"/>
    </row>
    <row r="263" spans="1:11" ht="14.1" customHeight="1" x14ac:dyDescent="0.25">
      <c r="A263" s="1094"/>
      <c r="B263" s="1094"/>
      <c r="C263" s="1109" t="s">
        <v>1049</v>
      </c>
      <c r="D263" s="1110">
        <v>0</v>
      </c>
      <c r="E263" s="1110">
        <v>0</v>
      </c>
      <c r="F263" s="1110">
        <v>0</v>
      </c>
      <c r="G263" s="1110">
        <v>0</v>
      </c>
      <c r="H263" s="1094"/>
      <c r="I263" s="1094"/>
      <c r="J263" s="1094"/>
      <c r="K263" s="1094"/>
    </row>
    <row r="264" spans="1:11" ht="14.1" customHeight="1" x14ac:dyDescent="0.25">
      <c r="A264" s="1094"/>
      <c r="B264" s="1094"/>
      <c r="C264" s="1109" t="s">
        <v>1053</v>
      </c>
      <c r="D264" s="1110">
        <v>0</v>
      </c>
      <c r="E264" s="1110">
        <v>0</v>
      </c>
      <c r="F264" s="1110">
        <v>0</v>
      </c>
      <c r="G264" s="1110">
        <v>0</v>
      </c>
      <c r="H264" s="1094"/>
      <c r="I264" s="1094"/>
      <c r="J264" s="1094"/>
      <c r="K264" s="1094"/>
    </row>
    <row r="265" spans="1:11" ht="14.1" customHeight="1" x14ac:dyDescent="0.25">
      <c r="A265" s="1094"/>
      <c r="B265" s="1094"/>
      <c r="C265" s="1109" t="s">
        <v>1048</v>
      </c>
      <c r="D265" s="1110">
        <v>0</v>
      </c>
      <c r="E265" s="1110">
        <v>0</v>
      </c>
      <c r="F265" s="1110">
        <v>0</v>
      </c>
      <c r="G265" s="1110">
        <v>0</v>
      </c>
      <c r="H265" s="1094"/>
      <c r="I265" s="1094"/>
      <c r="J265" s="1094"/>
      <c r="K265" s="1094"/>
    </row>
    <row r="266" spans="1:11" ht="14.1" customHeight="1" x14ac:dyDescent="0.25">
      <c r="A266" s="1094"/>
      <c r="B266" s="1094"/>
      <c r="C266" s="1109" t="s">
        <v>1049</v>
      </c>
      <c r="D266" s="1110">
        <v>0</v>
      </c>
      <c r="E266" s="1110">
        <v>0</v>
      </c>
      <c r="F266" s="1110">
        <v>0</v>
      </c>
      <c r="G266" s="1110">
        <v>0</v>
      </c>
      <c r="H266" s="1094"/>
      <c r="I266" s="1094"/>
      <c r="J266" s="1094"/>
      <c r="K266" s="1094"/>
    </row>
    <row r="267" spans="1:11" ht="14.1" customHeight="1" x14ac:dyDescent="0.25">
      <c r="A267" s="1094"/>
      <c r="B267" s="1094"/>
      <c r="C267" s="1109" t="s">
        <v>1054</v>
      </c>
      <c r="D267" s="1110">
        <v>0</v>
      </c>
      <c r="E267" s="1110">
        <v>0</v>
      </c>
      <c r="F267" s="1110">
        <v>0</v>
      </c>
      <c r="G267" s="1110">
        <v>0</v>
      </c>
      <c r="H267" s="1094"/>
      <c r="I267" s="1094"/>
      <c r="J267" s="1094"/>
      <c r="K267" s="1094"/>
    </row>
    <row r="268" spans="1:11" ht="14.1" customHeight="1" x14ac:dyDescent="0.25">
      <c r="A268" s="1094"/>
      <c r="B268" s="1094"/>
      <c r="C268" s="1109" t="s">
        <v>1048</v>
      </c>
      <c r="D268" s="1110">
        <v>0</v>
      </c>
      <c r="E268" s="1110">
        <v>0</v>
      </c>
      <c r="F268" s="1110">
        <v>0</v>
      </c>
      <c r="G268" s="1110">
        <v>0</v>
      </c>
      <c r="H268" s="1094"/>
      <c r="I268" s="1094"/>
      <c r="J268" s="1094"/>
      <c r="K268" s="1094"/>
    </row>
    <row r="269" spans="1:11" ht="14.1" customHeight="1" x14ac:dyDescent="0.25">
      <c r="A269" s="1094"/>
      <c r="B269" s="1094"/>
      <c r="C269" s="1109" t="s">
        <v>1049</v>
      </c>
      <c r="D269" s="1110">
        <v>0</v>
      </c>
      <c r="E269" s="1110">
        <v>0</v>
      </c>
      <c r="F269" s="1110">
        <v>0</v>
      </c>
      <c r="G269" s="1110">
        <v>0</v>
      </c>
      <c r="H269" s="1094"/>
      <c r="I269" s="1094"/>
      <c r="J269" s="1094"/>
      <c r="K269" s="1094"/>
    </row>
    <row r="270" spans="1:11" ht="14.1" customHeight="1" x14ac:dyDescent="0.25">
      <c r="A270" s="1094"/>
      <c r="B270" s="1094"/>
      <c r="C270" s="1109" t="s">
        <v>1055</v>
      </c>
      <c r="D270" s="1110">
        <v>0</v>
      </c>
      <c r="E270" s="1110">
        <v>0</v>
      </c>
      <c r="F270" s="1110">
        <v>0</v>
      </c>
      <c r="G270" s="1110">
        <v>0</v>
      </c>
      <c r="H270" s="1094"/>
      <c r="I270" s="1094"/>
      <c r="J270" s="1094"/>
      <c r="K270" s="1094"/>
    </row>
    <row r="271" spans="1:11" ht="14.1" customHeight="1" x14ac:dyDescent="0.25">
      <c r="A271" s="1094"/>
      <c r="B271" s="1094"/>
      <c r="C271" s="1109" t="s">
        <v>1048</v>
      </c>
      <c r="D271" s="1110">
        <v>0</v>
      </c>
      <c r="E271" s="1110">
        <v>0</v>
      </c>
      <c r="F271" s="1110">
        <v>0</v>
      </c>
      <c r="G271" s="1110">
        <v>0</v>
      </c>
      <c r="H271" s="1094"/>
      <c r="I271" s="1094"/>
      <c r="J271" s="1094"/>
      <c r="K271" s="1094"/>
    </row>
    <row r="272" spans="1:11" ht="14.1" customHeight="1" x14ac:dyDescent="0.25">
      <c r="A272" s="1094"/>
      <c r="B272" s="1094"/>
      <c r="C272" s="1109" t="s">
        <v>1049</v>
      </c>
      <c r="D272" s="1110">
        <v>0</v>
      </c>
      <c r="E272" s="1110">
        <v>0</v>
      </c>
      <c r="F272" s="1110">
        <v>0</v>
      </c>
      <c r="G272" s="1110">
        <v>0</v>
      </c>
      <c r="H272" s="1094"/>
      <c r="I272" s="1094"/>
      <c r="J272" s="1094"/>
      <c r="K272" s="1094"/>
    </row>
    <row r="273" spans="1:11" ht="14.1" customHeight="1" x14ac:dyDescent="0.25">
      <c r="A273" s="1094"/>
      <c r="B273" s="1094"/>
      <c r="C273" s="1109" t="s">
        <v>1056</v>
      </c>
      <c r="D273" s="1110">
        <v>0</v>
      </c>
      <c r="E273" s="1110">
        <v>0</v>
      </c>
      <c r="F273" s="1110">
        <v>0</v>
      </c>
      <c r="G273" s="1110">
        <v>0</v>
      </c>
      <c r="H273" s="1094"/>
      <c r="I273" s="1094"/>
      <c r="J273" s="1094"/>
      <c r="K273" s="1094"/>
    </row>
    <row r="274" spans="1:11" ht="14.1" customHeight="1" x14ac:dyDescent="0.25">
      <c r="A274" s="1094"/>
      <c r="B274" s="1094"/>
      <c r="C274" s="1109" t="s">
        <v>1048</v>
      </c>
      <c r="D274" s="1110">
        <v>0</v>
      </c>
      <c r="E274" s="1110">
        <v>0</v>
      </c>
      <c r="F274" s="1110">
        <v>0</v>
      </c>
      <c r="G274" s="1110">
        <v>0</v>
      </c>
      <c r="H274" s="1094"/>
      <c r="I274" s="1094"/>
      <c r="J274" s="1094"/>
      <c r="K274" s="1094"/>
    </row>
    <row r="275" spans="1:11" ht="14.1" customHeight="1" x14ac:dyDescent="0.25">
      <c r="A275" s="1094"/>
      <c r="B275" s="1094"/>
      <c r="C275" s="1109" t="s">
        <v>1057</v>
      </c>
      <c r="D275" s="1110">
        <v>0</v>
      </c>
      <c r="E275" s="1110">
        <v>0</v>
      </c>
      <c r="F275" s="1110">
        <v>0</v>
      </c>
      <c r="G275" s="1110">
        <v>0</v>
      </c>
      <c r="H275" s="1094"/>
      <c r="I275" s="1094"/>
      <c r="J275" s="1094"/>
      <c r="K275" s="1094"/>
    </row>
    <row r="276" spans="1:11" ht="14.1" customHeight="1" x14ac:dyDescent="0.25">
      <c r="A276" s="1094"/>
      <c r="B276" s="1094"/>
      <c r="C276" s="1109" t="s">
        <v>1058</v>
      </c>
      <c r="D276" s="1110">
        <v>0</v>
      </c>
      <c r="E276" s="1110">
        <v>0</v>
      </c>
      <c r="F276" s="1110">
        <v>0</v>
      </c>
      <c r="G276" s="1110">
        <v>0</v>
      </c>
      <c r="H276" s="1094"/>
      <c r="I276" s="1094"/>
      <c r="J276" s="1094"/>
      <c r="K276" s="1094"/>
    </row>
    <row r="277" spans="1:11" ht="14.1" customHeight="1" x14ac:dyDescent="0.25">
      <c r="A277" s="1094"/>
      <c r="B277" s="1094"/>
      <c r="C277" s="1109" t="s">
        <v>1059</v>
      </c>
      <c r="D277" s="1110">
        <v>0</v>
      </c>
      <c r="E277" s="1110">
        <v>0</v>
      </c>
      <c r="F277" s="1110">
        <v>0</v>
      </c>
      <c r="G277" s="1110">
        <v>0</v>
      </c>
      <c r="H277" s="1094"/>
      <c r="I277" s="1094"/>
      <c r="J277" s="1094"/>
      <c r="K277" s="1094"/>
    </row>
    <row r="278" spans="1:11" ht="14.1" customHeight="1" x14ac:dyDescent="0.25">
      <c r="A278" s="1094"/>
      <c r="B278" s="1094"/>
      <c r="C278" s="1109" t="s">
        <v>1060</v>
      </c>
      <c r="D278" s="1110">
        <v>0</v>
      </c>
      <c r="E278" s="1110">
        <v>0</v>
      </c>
      <c r="F278" s="1110">
        <v>0</v>
      </c>
      <c r="G278" s="1110">
        <v>0</v>
      </c>
      <c r="H278" s="1094"/>
      <c r="I278" s="1094"/>
      <c r="J278" s="1094"/>
      <c r="K278" s="1094"/>
    </row>
    <row r="279" spans="1:11" ht="14.1" customHeight="1" x14ac:dyDescent="0.25">
      <c r="A279" s="1094"/>
      <c r="B279" s="1094"/>
      <c r="C279" s="1109" t="s">
        <v>1061</v>
      </c>
      <c r="D279" s="1110">
        <v>0</v>
      </c>
      <c r="E279" s="1110">
        <v>33345509</v>
      </c>
      <c r="F279" s="1110">
        <v>25000000</v>
      </c>
      <c r="G279" s="1110">
        <v>0</v>
      </c>
      <c r="H279" s="1094"/>
      <c r="I279" s="1094"/>
      <c r="J279" s="1094"/>
      <c r="K279" s="1094"/>
    </row>
    <row r="280" spans="1:11" ht="14.1" customHeight="1" x14ac:dyDescent="0.25">
      <c r="A280" s="1094"/>
      <c r="B280" s="1094"/>
      <c r="C280" s="1109" t="s">
        <v>1048</v>
      </c>
      <c r="D280" s="1110">
        <v>0</v>
      </c>
      <c r="E280" s="1110">
        <v>33345509</v>
      </c>
      <c r="F280" s="1110">
        <v>25000000</v>
      </c>
      <c r="G280" s="1110">
        <v>0</v>
      </c>
      <c r="H280" s="1094"/>
      <c r="I280" s="1094"/>
      <c r="J280" s="1094"/>
      <c r="K280" s="1094"/>
    </row>
    <row r="281" spans="1:11" ht="14.1" customHeight="1" x14ac:dyDescent="0.25">
      <c r="A281" s="1094"/>
      <c r="B281" s="1094"/>
      <c r="C281" s="1109" t="s">
        <v>1057</v>
      </c>
      <c r="D281" s="1110">
        <v>0</v>
      </c>
      <c r="E281" s="1110">
        <v>0</v>
      </c>
      <c r="F281" s="1110">
        <v>0</v>
      </c>
      <c r="G281" s="1110">
        <v>0</v>
      </c>
      <c r="H281" s="1094"/>
      <c r="I281" s="1094"/>
      <c r="J281" s="1094"/>
      <c r="K281" s="1094"/>
    </row>
    <row r="282" spans="1:11" ht="14.1" customHeight="1" x14ac:dyDescent="0.25">
      <c r="A282" s="1094"/>
      <c r="B282" s="1094"/>
      <c r="C282" s="1109" t="s">
        <v>1058</v>
      </c>
      <c r="D282" s="1110">
        <v>0</v>
      </c>
      <c r="E282" s="1110">
        <v>0</v>
      </c>
      <c r="F282" s="1110">
        <v>0</v>
      </c>
      <c r="G282" s="1110">
        <v>0</v>
      </c>
      <c r="H282" s="1094"/>
      <c r="I282" s="1094"/>
      <c r="J282" s="1094"/>
      <c r="K282" s="1094"/>
    </row>
    <row r="283" spans="1:11" ht="14.1" customHeight="1" x14ac:dyDescent="0.25">
      <c r="A283" s="1094"/>
      <c r="B283" s="1094"/>
      <c r="C283" s="1109" t="s">
        <v>1059</v>
      </c>
      <c r="D283" s="1110">
        <v>0</v>
      </c>
      <c r="E283" s="1110">
        <v>0</v>
      </c>
      <c r="F283" s="1110">
        <v>0</v>
      </c>
      <c r="G283" s="1110">
        <v>0</v>
      </c>
      <c r="H283" s="1094"/>
      <c r="I283" s="1094"/>
      <c r="J283" s="1094"/>
      <c r="K283" s="1094"/>
    </row>
    <row r="284" spans="1:11" ht="14.1" customHeight="1" x14ac:dyDescent="0.25">
      <c r="A284" s="1094"/>
      <c r="B284" s="1094"/>
      <c r="C284" s="1109" t="s">
        <v>1060</v>
      </c>
      <c r="D284" s="1110">
        <v>0</v>
      </c>
      <c r="E284" s="1110">
        <v>0</v>
      </c>
      <c r="F284" s="1110">
        <v>0</v>
      </c>
      <c r="G284" s="1110">
        <v>0</v>
      </c>
      <c r="H284" s="1094"/>
      <c r="I284" s="1094"/>
      <c r="J284" s="1094"/>
      <c r="K284" s="1094"/>
    </row>
    <row r="285" spans="1:11" ht="14.1" customHeight="1" x14ac:dyDescent="0.25">
      <c r="A285" s="1094"/>
      <c r="B285" s="1094"/>
      <c r="C285" s="1109" t="s">
        <v>1062</v>
      </c>
      <c r="D285" s="1110">
        <v>0</v>
      </c>
      <c r="E285" s="1110">
        <v>0</v>
      </c>
      <c r="F285" s="1110">
        <v>0</v>
      </c>
      <c r="G285" s="1110">
        <v>0</v>
      </c>
      <c r="H285" s="1094"/>
      <c r="I285" s="1094"/>
      <c r="J285" s="1094"/>
      <c r="K285" s="1094"/>
    </row>
    <row r="286" spans="1:11" ht="14.1" customHeight="1" x14ac:dyDescent="0.25">
      <c r="A286" s="1094"/>
      <c r="B286" s="1094"/>
      <c r="C286" s="1109" t="s">
        <v>1048</v>
      </c>
      <c r="D286" s="1110">
        <v>0</v>
      </c>
      <c r="E286" s="1110">
        <v>0</v>
      </c>
      <c r="F286" s="1110">
        <v>0</v>
      </c>
      <c r="G286" s="1110">
        <v>0</v>
      </c>
      <c r="H286" s="1094"/>
      <c r="I286" s="1094"/>
      <c r="J286" s="1094"/>
      <c r="K286" s="1094"/>
    </row>
    <row r="287" spans="1:11" ht="14.1" customHeight="1" x14ac:dyDescent="0.25">
      <c r="A287" s="1094"/>
      <c r="B287" s="1094"/>
      <c r="C287" s="1109" t="s">
        <v>1057</v>
      </c>
      <c r="D287" s="1110">
        <v>0</v>
      </c>
      <c r="E287" s="1110">
        <v>0</v>
      </c>
      <c r="F287" s="1110">
        <v>0</v>
      </c>
      <c r="G287" s="1110">
        <v>0</v>
      </c>
      <c r="H287" s="1094"/>
      <c r="I287" s="1094"/>
      <c r="J287" s="1094"/>
      <c r="K287" s="1094"/>
    </row>
    <row r="288" spans="1:11" ht="14.1" customHeight="1" x14ac:dyDescent="0.25">
      <c r="A288" s="1094"/>
      <c r="B288" s="1094"/>
      <c r="C288" s="1109" t="s">
        <v>1058</v>
      </c>
      <c r="D288" s="1110">
        <v>0</v>
      </c>
      <c r="E288" s="1110">
        <v>0</v>
      </c>
      <c r="F288" s="1110">
        <v>0</v>
      </c>
      <c r="G288" s="1110">
        <v>0</v>
      </c>
      <c r="H288" s="1094"/>
      <c r="I288" s="1094"/>
      <c r="J288" s="1094"/>
      <c r="K288" s="1094"/>
    </row>
    <row r="289" spans="1:11" ht="14.1" customHeight="1" x14ac:dyDescent="0.25">
      <c r="A289" s="1094"/>
      <c r="B289" s="1094"/>
      <c r="C289" s="1109" t="s">
        <v>1059</v>
      </c>
      <c r="D289" s="1110">
        <v>0</v>
      </c>
      <c r="E289" s="1110">
        <v>0</v>
      </c>
      <c r="F289" s="1110">
        <v>0</v>
      </c>
      <c r="G289" s="1110">
        <v>0</v>
      </c>
      <c r="H289" s="1094"/>
      <c r="I289" s="1094"/>
      <c r="J289" s="1094"/>
      <c r="K289" s="1094"/>
    </row>
    <row r="290" spans="1:11" ht="14.1" customHeight="1" x14ac:dyDescent="0.25">
      <c r="A290" s="1094"/>
      <c r="B290" s="1094"/>
      <c r="C290" s="1109" t="s">
        <v>1060</v>
      </c>
      <c r="D290" s="1110">
        <v>0</v>
      </c>
      <c r="E290" s="1110">
        <v>0</v>
      </c>
      <c r="F290" s="1110">
        <v>0</v>
      </c>
      <c r="G290" s="1110">
        <v>0</v>
      </c>
      <c r="H290" s="1094"/>
      <c r="I290" s="1094"/>
      <c r="J290" s="1094"/>
      <c r="K290" s="1094"/>
    </row>
    <row r="291" spans="1:11" ht="14.1" customHeight="1" x14ac:dyDescent="0.25">
      <c r="A291" s="1094"/>
      <c r="B291" s="1094"/>
      <c r="C291" s="1109" t="s">
        <v>1063</v>
      </c>
      <c r="D291" s="1110">
        <v>0</v>
      </c>
      <c r="E291" s="1110">
        <v>0</v>
      </c>
      <c r="F291" s="1110">
        <v>0</v>
      </c>
      <c r="G291" s="1110">
        <v>0</v>
      </c>
      <c r="H291" s="1094"/>
      <c r="I291" s="1094"/>
      <c r="J291" s="1094"/>
      <c r="K291" s="1094"/>
    </row>
    <row r="292" spans="1:11" ht="14.1" customHeight="1" x14ac:dyDescent="0.25">
      <c r="A292" s="1094"/>
      <c r="B292" s="1094"/>
      <c r="C292" s="1109" t="s">
        <v>1064</v>
      </c>
      <c r="D292" s="1110">
        <v>0</v>
      </c>
      <c r="E292" s="1110">
        <v>0</v>
      </c>
      <c r="F292" s="1110">
        <v>0</v>
      </c>
      <c r="G292" s="1110">
        <v>0</v>
      </c>
      <c r="H292" s="1094"/>
      <c r="I292" s="1094"/>
      <c r="J292" s="1094"/>
      <c r="K292" s="1094"/>
    </row>
    <row r="293" spans="1:11" ht="14.1" customHeight="1" x14ac:dyDescent="0.25">
      <c r="A293" s="1094"/>
      <c r="B293" s="1094"/>
      <c r="C293" s="1111" t="s">
        <v>572</v>
      </c>
      <c r="D293" s="1110">
        <v>0</v>
      </c>
      <c r="E293" s="1110">
        <v>33345509</v>
      </c>
      <c r="F293" s="1110">
        <v>25000000</v>
      </c>
      <c r="G293" s="1110">
        <v>0</v>
      </c>
      <c r="H293" s="1094"/>
      <c r="I293" s="1094"/>
      <c r="J293" s="1094"/>
      <c r="K293" s="1094"/>
    </row>
    <row r="294" spans="1:11" ht="18" customHeight="1" x14ac:dyDescent="0.25">
      <c r="A294" s="1094"/>
      <c r="B294" s="1094"/>
      <c r="C294" s="1103" t="s">
        <v>1022</v>
      </c>
      <c r="D294" s="1232" t="s">
        <v>3372</v>
      </c>
      <c r="E294" s="1233"/>
      <c r="F294" s="1233"/>
      <c r="G294" s="1233"/>
      <c r="H294" s="1094"/>
      <c r="I294" s="1094"/>
      <c r="J294" s="1094"/>
      <c r="K294" s="1094"/>
    </row>
    <row r="295" spans="1:11" ht="18" customHeight="1" x14ac:dyDescent="0.25">
      <c r="A295" s="1094"/>
      <c r="B295" s="1094"/>
      <c r="C295" s="1104" t="s">
        <v>1024</v>
      </c>
      <c r="D295" s="1230" t="s">
        <v>3373</v>
      </c>
      <c r="E295" s="1231"/>
      <c r="F295" s="1231"/>
      <c r="G295" s="1231"/>
      <c r="H295" s="1094"/>
      <c r="I295" s="1094"/>
      <c r="J295" s="1094"/>
      <c r="K295" s="1094"/>
    </row>
    <row r="296" spans="1:11" ht="18" customHeight="1" x14ac:dyDescent="0.25">
      <c r="A296" s="1094"/>
      <c r="B296" s="1094"/>
      <c r="C296" s="1104" t="s">
        <v>31</v>
      </c>
      <c r="D296" s="1230" t="s">
        <v>3356</v>
      </c>
      <c r="E296" s="1231"/>
      <c r="F296" s="1231"/>
      <c r="G296" s="1231"/>
      <c r="H296" s="1094"/>
      <c r="I296" s="1094"/>
      <c r="J296" s="1094"/>
      <c r="K296" s="1094"/>
    </row>
    <row r="297" spans="1:11" ht="15" customHeight="1" x14ac:dyDescent="0.25">
      <c r="A297" s="1094"/>
      <c r="B297" s="1094"/>
      <c r="C297" s="1105"/>
      <c r="D297" s="1106">
        <v>2024</v>
      </c>
      <c r="E297" s="1106">
        <v>2025</v>
      </c>
      <c r="F297" s="1106">
        <v>2026</v>
      </c>
      <c r="G297" s="1106">
        <v>2027</v>
      </c>
      <c r="H297" s="1094"/>
      <c r="I297" s="1094"/>
      <c r="J297" s="1094"/>
      <c r="K297" s="1094"/>
    </row>
    <row r="298" spans="1:11" ht="15" customHeight="1" x14ac:dyDescent="0.25">
      <c r="A298" s="1094"/>
      <c r="B298" s="1094"/>
      <c r="C298" s="1107"/>
      <c r="D298" s="1108" t="s">
        <v>13</v>
      </c>
      <c r="E298" s="1108" t="s">
        <v>14</v>
      </c>
      <c r="F298" s="1108" t="s">
        <v>14</v>
      </c>
      <c r="G298" s="1108" t="s">
        <v>14</v>
      </c>
      <c r="H298" s="1094"/>
      <c r="I298" s="1094"/>
      <c r="J298" s="1094"/>
      <c r="K298" s="1094"/>
    </row>
    <row r="299" spans="1:11" ht="14.1" customHeight="1" x14ac:dyDescent="0.25">
      <c r="A299" s="1094"/>
      <c r="B299" s="1094"/>
      <c r="C299" s="1097" t="s">
        <v>33</v>
      </c>
      <c r="D299" s="1101" t="s">
        <v>1092</v>
      </c>
      <c r="E299" s="1101" t="s">
        <v>1092</v>
      </c>
      <c r="F299" s="1101" t="s">
        <v>1092</v>
      </c>
      <c r="G299" s="1101" t="s">
        <v>1039</v>
      </c>
      <c r="H299" s="1094"/>
      <c r="I299" s="1094"/>
      <c r="J299" s="1094"/>
      <c r="K299" s="1094"/>
    </row>
    <row r="300" spans="1:11" ht="14.1" customHeight="1" x14ac:dyDescent="0.25">
      <c r="A300" s="1094"/>
      <c r="B300" s="1094"/>
      <c r="C300" s="1097" t="s">
        <v>1029</v>
      </c>
      <c r="D300" s="1101" t="s">
        <v>1039</v>
      </c>
      <c r="E300" s="1101" t="s">
        <v>3374</v>
      </c>
      <c r="F300" s="1101" t="s">
        <v>3375</v>
      </c>
      <c r="G300" s="1101" t="s">
        <v>1039</v>
      </c>
      <c r="H300" s="1094"/>
      <c r="I300" s="1094"/>
      <c r="J300" s="1094"/>
      <c r="K300" s="1094"/>
    </row>
    <row r="301" spans="1:11" ht="14.1" customHeight="1" x14ac:dyDescent="0.25">
      <c r="A301" s="1094"/>
      <c r="B301" s="1094"/>
      <c r="C301" s="1097" t="s">
        <v>1032</v>
      </c>
      <c r="D301" s="1101" t="s">
        <v>1039</v>
      </c>
      <c r="E301" s="1101" t="s">
        <v>3374</v>
      </c>
      <c r="F301" s="1101" t="s">
        <v>3375</v>
      </c>
      <c r="G301" s="1101" t="s">
        <v>1039</v>
      </c>
      <c r="H301" s="1094"/>
      <c r="I301" s="1094"/>
      <c r="J301" s="1094"/>
      <c r="K301" s="1094"/>
    </row>
    <row r="302" spans="1:11" ht="14.1" customHeight="1" x14ac:dyDescent="0.25">
      <c r="A302" s="1094"/>
      <c r="B302" s="1094"/>
      <c r="C302" s="1097" t="s">
        <v>1037</v>
      </c>
      <c r="D302" s="1101" t="s">
        <v>1038</v>
      </c>
      <c r="E302" s="1101" t="s">
        <v>1039</v>
      </c>
      <c r="F302" s="1101" t="s">
        <v>1039</v>
      </c>
      <c r="G302" s="1101" t="s">
        <v>1083</v>
      </c>
      <c r="H302" s="1094"/>
      <c r="I302" s="1094"/>
      <c r="J302" s="1094"/>
      <c r="K302" s="1094"/>
    </row>
    <row r="303" spans="1:11" ht="14.1" customHeight="1" x14ac:dyDescent="0.25">
      <c r="A303" s="1094"/>
      <c r="B303" s="1094"/>
      <c r="C303" s="1097" t="s">
        <v>1042</v>
      </c>
      <c r="D303" s="1101" t="s">
        <v>1038</v>
      </c>
      <c r="E303" s="1101" t="s">
        <v>1038</v>
      </c>
      <c r="F303" s="1101" t="s">
        <v>3376</v>
      </c>
      <c r="G303" s="1101" t="s">
        <v>1083</v>
      </c>
      <c r="H303" s="1094"/>
      <c r="I303" s="1094"/>
      <c r="J303" s="1094"/>
      <c r="K303" s="1094"/>
    </row>
    <row r="304" spans="1:11" ht="14.1" customHeight="1" x14ac:dyDescent="0.25">
      <c r="A304" s="1094"/>
      <c r="B304" s="1094"/>
      <c r="C304" s="1097" t="s">
        <v>39</v>
      </c>
      <c r="D304" s="1101" t="s">
        <v>1038</v>
      </c>
      <c r="E304" s="1101" t="s">
        <v>1038</v>
      </c>
      <c r="F304" s="1101" t="s">
        <v>3376</v>
      </c>
      <c r="G304" s="1101" t="s">
        <v>1083</v>
      </c>
      <c r="H304" s="1094"/>
      <c r="I304" s="1094"/>
      <c r="J304" s="1094"/>
      <c r="K304" s="1094"/>
    </row>
    <row r="305" spans="1:11" ht="14.1" customHeight="1" x14ac:dyDescent="0.25">
      <c r="A305" s="1094"/>
      <c r="B305" s="1094"/>
      <c r="C305" s="1228" t="s">
        <v>1046</v>
      </c>
      <c r="D305" s="1229"/>
      <c r="E305" s="1229"/>
      <c r="F305" s="1229"/>
      <c r="G305" s="1229"/>
      <c r="H305" s="1094"/>
      <c r="I305" s="1094"/>
      <c r="J305" s="1094"/>
      <c r="K305" s="1094"/>
    </row>
    <row r="306" spans="1:11" ht="14.1" customHeight="1" x14ac:dyDescent="0.25">
      <c r="A306" s="1094"/>
      <c r="B306" s="1094"/>
      <c r="C306" s="1105"/>
      <c r="D306" s="1106">
        <v>2024</v>
      </c>
      <c r="E306" s="1106">
        <v>2025</v>
      </c>
      <c r="F306" s="1106">
        <v>2026</v>
      </c>
      <c r="G306" s="1106">
        <v>2027</v>
      </c>
      <c r="H306" s="1094"/>
      <c r="I306" s="1094"/>
      <c r="J306" s="1094"/>
      <c r="K306" s="1094"/>
    </row>
    <row r="307" spans="1:11" ht="14.1" customHeight="1" x14ac:dyDescent="0.25">
      <c r="A307" s="1094"/>
      <c r="B307" s="1094"/>
      <c r="C307" s="1107"/>
      <c r="D307" s="1108" t="s">
        <v>13</v>
      </c>
      <c r="E307" s="1108" t="s">
        <v>14</v>
      </c>
      <c r="F307" s="1108" t="s">
        <v>14</v>
      </c>
      <c r="G307" s="1108" t="s">
        <v>14</v>
      </c>
      <c r="H307" s="1094"/>
      <c r="I307" s="1094"/>
      <c r="J307" s="1094"/>
      <c r="K307" s="1094"/>
    </row>
    <row r="308" spans="1:11" ht="14.1" customHeight="1" x14ac:dyDescent="0.25">
      <c r="A308" s="1094"/>
      <c r="B308" s="1094"/>
      <c r="C308" s="1109" t="s">
        <v>1047</v>
      </c>
      <c r="D308" s="1110">
        <v>0</v>
      </c>
      <c r="E308" s="1110">
        <v>0</v>
      </c>
      <c r="F308" s="1110">
        <v>0</v>
      </c>
      <c r="G308" s="1110">
        <v>0</v>
      </c>
      <c r="H308" s="1094"/>
      <c r="I308" s="1094"/>
      <c r="J308" s="1094"/>
      <c r="K308" s="1094"/>
    </row>
    <row r="309" spans="1:11" ht="14.1" customHeight="1" x14ac:dyDescent="0.25">
      <c r="A309" s="1094"/>
      <c r="B309" s="1094"/>
      <c r="C309" s="1109" t="s">
        <v>1048</v>
      </c>
      <c r="D309" s="1110">
        <v>0</v>
      </c>
      <c r="E309" s="1110">
        <v>0</v>
      </c>
      <c r="F309" s="1110">
        <v>0</v>
      </c>
      <c r="G309" s="1110">
        <v>0</v>
      </c>
      <c r="H309" s="1094"/>
      <c r="I309" s="1094"/>
      <c r="J309" s="1094"/>
      <c r="K309" s="1094"/>
    </row>
    <row r="310" spans="1:11" ht="14.1" customHeight="1" x14ac:dyDescent="0.25">
      <c r="A310" s="1094"/>
      <c r="B310" s="1094"/>
      <c r="C310" s="1109" t="s">
        <v>1049</v>
      </c>
      <c r="D310" s="1110">
        <v>0</v>
      </c>
      <c r="E310" s="1110">
        <v>0</v>
      </c>
      <c r="F310" s="1110">
        <v>0</v>
      </c>
      <c r="G310" s="1110">
        <v>0</v>
      </c>
      <c r="H310" s="1094"/>
      <c r="I310" s="1094"/>
      <c r="J310" s="1094"/>
      <c r="K310" s="1094"/>
    </row>
    <row r="311" spans="1:11" ht="14.1" customHeight="1" x14ac:dyDescent="0.25">
      <c r="A311" s="1094"/>
      <c r="B311" s="1094"/>
      <c r="C311" s="1109" t="s">
        <v>1050</v>
      </c>
      <c r="D311" s="1110">
        <v>0</v>
      </c>
      <c r="E311" s="1110">
        <v>0</v>
      </c>
      <c r="F311" s="1110">
        <v>0</v>
      </c>
      <c r="G311" s="1110">
        <v>0</v>
      </c>
      <c r="H311" s="1094"/>
      <c r="I311" s="1094"/>
      <c r="J311" s="1094"/>
      <c r="K311" s="1094"/>
    </row>
    <row r="312" spans="1:11" ht="14.1" customHeight="1" x14ac:dyDescent="0.25">
      <c r="A312" s="1094"/>
      <c r="B312" s="1094"/>
      <c r="C312" s="1109" t="s">
        <v>1048</v>
      </c>
      <c r="D312" s="1110">
        <v>0</v>
      </c>
      <c r="E312" s="1110">
        <v>0</v>
      </c>
      <c r="F312" s="1110">
        <v>0</v>
      </c>
      <c r="G312" s="1110">
        <v>0</v>
      </c>
      <c r="H312" s="1094"/>
      <c r="I312" s="1094"/>
      <c r="J312" s="1094"/>
      <c r="K312" s="1094"/>
    </row>
    <row r="313" spans="1:11" ht="14.1" customHeight="1" x14ac:dyDescent="0.25">
      <c r="A313" s="1094"/>
      <c r="B313" s="1094"/>
      <c r="C313" s="1109" t="s">
        <v>1049</v>
      </c>
      <c r="D313" s="1110">
        <v>0</v>
      </c>
      <c r="E313" s="1110">
        <v>0</v>
      </c>
      <c r="F313" s="1110">
        <v>0</v>
      </c>
      <c r="G313" s="1110">
        <v>0</v>
      </c>
      <c r="H313" s="1094"/>
      <c r="I313" s="1094"/>
      <c r="J313" s="1094"/>
      <c r="K313" s="1094"/>
    </row>
    <row r="314" spans="1:11" ht="14.1" customHeight="1" x14ac:dyDescent="0.25">
      <c r="A314" s="1094"/>
      <c r="B314" s="1094"/>
      <c r="C314" s="1109" t="s">
        <v>1051</v>
      </c>
      <c r="D314" s="1110">
        <v>0</v>
      </c>
      <c r="E314" s="1110">
        <v>0</v>
      </c>
      <c r="F314" s="1110">
        <v>0</v>
      </c>
      <c r="G314" s="1110">
        <v>0</v>
      </c>
      <c r="H314" s="1094"/>
      <c r="I314" s="1094"/>
      <c r="J314" s="1094"/>
      <c r="K314" s="1094"/>
    </row>
    <row r="315" spans="1:11" ht="14.1" customHeight="1" x14ac:dyDescent="0.25">
      <c r="A315" s="1094"/>
      <c r="B315" s="1094"/>
      <c r="C315" s="1109" t="s">
        <v>1048</v>
      </c>
      <c r="D315" s="1110">
        <v>0</v>
      </c>
      <c r="E315" s="1110">
        <v>0</v>
      </c>
      <c r="F315" s="1110">
        <v>0</v>
      </c>
      <c r="G315" s="1110">
        <v>0</v>
      </c>
      <c r="H315" s="1094"/>
      <c r="I315" s="1094"/>
      <c r="J315" s="1094"/>
      <c r="K315" s="1094"/>
    </row>
    <row r="316" spans="1:11" ht="14.1" customHeight="1" x14ac:dyDescent="0.25">
      <c r="A316" s="1094"/>
      <c r="B316" s="1094"/>
      <c r="C316" s="1109" t="s">
        <v>1049</v>
      </c>
      <c r="D316" s="1110">
        <v>0</v>
      </c>
      <c r="E316" s="1110">
        <v>0</v>
      </c>
      <c r="F316" s="1110">
        <v>0</v>
      </c>
      <c r="G316" s="1110">
        <v>0</v>
      </c>
      <c r="H316" s="1094"/>
      <c r="I316" s="1094"/>
      <c r="J316" s="1094"/>
      <c r="K316" s="1094"/>
    </row>
    <row r="317" spans="1:11" ht="14.1" customHeight="1" x14ac:dyDescent="0.25">
      <c r="A317" s="1094"/>
      <c r="B317" s="1094"/>
      <c r="C317" s="1109" t="s">
        <v>1052</v>
      </c>
      <c r="D317" s="1110">
        <v>0</v>
      </c>
      <c r="E317" s="1110">
        <v>0</v>
      </c>
      <c r="F317" s="1110">
        <v>0</v>
      </c>
      <c r="G317" s="1110">
        <v>0</v>
      </c>
      <c r="H317" s="1094"/>
      <c r="I317" s="1094"/>
      <c r="J317" s="1094"/>
      <c r="K317" s="1094"/>
    </row>
    <row r="318" spans="1:11" ht="14.1" customHeight="1" x14ac:dyDescent="0.25">
      <c r="A318" s="1094"/>
      <c r="B318" s="1094"/>
      <c r="C318" s="1109" t="s">
        <v>1048</v>
      </c>
      <c r="D318" s="1110">
        <v>0</v>
      </c>
      <c r="E318" s="1110">
        <v>0</v>
      </c>
      <c r="F318" s="1110">
        <v>0</v>
      </c>
      <c r="G318" s="1110">
        <v>0</v>
      </c>
      <c r="H318" s="1094"/>
      <c r="I318" s="1094"/>
      <c r="J318" s="1094"/>
      <c r="K318" s="1094"/>
    </row>
    <row r="319" spans="1:11" ht="14.1" customHeight="1" x14ac:dyDescent="0.25">
      <c r="A319" s="1094"/>
      <c r="B319" s="1094"/>
      <c r="C319" s="1109" t="s">
        <v>1049</v>
      </c>
      <c r="D319" s="1110">
        <v>0</v>
      </c>
      <c r="E319" s="1110">
        <v>0</v>
      </c>
      <c r="F319" s="1110">
        <v>0</v>
      </c>
      <c r="G319" s="1110">
        <v>0</v>
      </c>
      <c r="H319" s="1094"/>
      <c r="I319" s="1094"/>
      <c r="J319" s="1094"/>
      <c r="K319" s="1094"/>
    </row>
    <row r="320" spans="1:11" ht="14.1" customHeight="1" x14ac:dyDescent="0.25">
      <c r="A320" s="1094"/>
      <c r="B320" s="1094"/>
      <c r="C320" s="1109" t="s">
        <v>1053</v>
      </c>
      <c r="D320" s="1110">
        <v>0</v>
      </c>
      <c r="E320" s="1110">
        <v>0</v>
      </c>
      <c r="F320" s="1110">
        <v>0</v>
      </c>
      <c r="G320" s="1110">
        <v>0</v>
      </c>
      <c r="H320" s="1094"/>
      <c r="I320" s="1094"/>
      <c r="J320" s="1094"/>
      <c r="K320" s="1094"/>
    </row>
    <row r="321" spans="1:11" ht="14.1" customHeight="1" x14ac:dyDescent="0.25">
      <c r="A321" s="1094"/>
      <c r="B321" s="1094"/>
      <c r="C321" s="1109" t="s">
        <v>1048</v>
      </c>
      <c r="D321" s="1110">
        <v>0</v>
      </c>
      <c r="E321" s="1110">
        <v>0</v>
      </c>
      <c r="F321" s="1110">
        <v>0</v>
      </c>
      <c r="G321" s="1110">
        <v>0</v>
      </c>
      <c r="H321" s="1094"/>
      <c r="I321" s="1094"/>
      <c r="J321" s="1094"/>
      <c r="K321" s="1094"/>
    </row>
    <row r="322" spans="1:11" ht="14.1" customHeight="1" x14ac:dyDescent="0.25">
      <c r="A322" s="1094"/>
      <c r="B322" s="1094"/>
      <c r="C322" s="1109" t="s">
        <v>1049</v>
      </c>
      <c r="D322" s="1110">
        <v>0</v>
      </c>
      <c r="E322" s="1110">
        <v>0</v>
      </c>
      <c r="F322" s="1110">
        <v>0</v>
      </c>
      <c r="G322" s="1110">
        <v>0</v>
      </c>
      <c r="H322" s="1094"/>
      <c r="I322" s="1094"/>
      <c r="J322" s="1094"/>
      <c r="K322" s="1094"/>
    </row>
    <row r="323" spans="1:11" ht="14.1" customHeight="1" x14ac:dyDescent="0.25">
      <c r="A323" s="1094"/>
      <c r="B323" s="1094"/>
      <c r="C323" s="1109" t="s">
        <v>1054</v>
      </c>
      <c r="D323" s="1110">
        <v>0</v>
      </c>
      <c r="E323" s="1110">
        <v>0</v>
      </c>
      <c r="F323" s="1110">
        <v>0</v>
      </c>
      <c r="G323" s="1110">
        <v>0</v>
      </c>
      <c r="H323" s="1094"/>
      <c r="I323" s="1094"/>
      <c r="J323" s="1094"/>
      <c r="K323" s="1094"/>
    </row>
    <row r="324" spans="1:11" ht="14.1" customHeight="1" x14ac:dyDescent="0.25">
      <c r="A324" s="1094"/>
      <c r="B324" s="1094"/>
      <c r="C324" s="1109" t="s">
        <v>1048</v>
      </c>
      <c r="D324" s="1110">
        <v>0</v>
      </c>
      <c r="E324" s="1110">
        <v>0</v>
      </c>
      <c r="F324" s="1110">
        <v>0</v>
      </c>
      <c r="G324" s="1110">
        <v>0</v>
      </c>
      <c r="H324" s="1094"/>
      <c r="I324" s="1094"/>
      <c r="J324" s="1094"/>
      <c r="K324" s="1094"/>
    </row>
    <row r="325" spans="1:11" ht="14.1" customHeight="1" x14ac:dyDescent="0.25">
      <c r="A325" s="1094"/>
      <c r="B325" s="1094"/>
      <c r="C325" s="1109" t="s">
        <v>1049</v>
      </c>
      <c r="D325" s="1110">
        <v>0</v>
      </c>
      <c r="E325" s="1110">
        <v>0</v>
      </c>
      <c r="F325" s="1110">
        <v>0</v>
      </c>
      <c r="G325" s="1110">
        <v>0</v>
      </c>
      <c r="H325" s="1094"/>
      <c r="I325" s="1094"/>
      <c r="J325" s="1094"/>
      <c r="K325" s="1094"/>
    </row>
    <row r="326" spans="1:11" ht="14.1" customHeight="1" x14ac:dyDescent="0.25">
      <c r="A326" s="1094"/>
      <c r="B326" s="1094"/>
      <c r="C326" s="1109" t="s">
        <v>1055</v>
      </c>
      <c r="D326" s="1110">
        <v>0</v>
      </c>
      <c r="E326" s="1110">
        <v>0</v>
      </c>
      <c r="F326" s="1110">
        <v>0</v>
      </c>
      <c r="G326" s="1110">
        <v>0</v>
      </c>
      <c r="H326" s="1094"/>
      <c r="I326" s="1094"/>
      <c r="J326" s="1094"/>
      <c r="K326" s="1094"/>
    </row>
    <row r="327" spans="1:11" ht="14.1" customHeight="1" x14ac:dyDescent="0.25">
      <c r="A327" s="1094"/>
      <c r="B327" s="1094"/>
      <c r="C327" s="1109" t="s">
        <v>1048</v>
      </c>
      <c r="D327" s="1110">
        <v>0</v>
      </c>
      <c r="E327" s="1110">
        <v>0</v>
      </c>
      <c r="F327" s="1110">
        <v>0</v>
      </c>
      <c r="G327" s="1110">
        <v>0</v>
      </c>
      <c r="H327" s="1094"/>
      <c r="I327" s="1094"/>
      <c r="J327" s="1094"/>
      <c r="K327" s="1094"/>
    </row>
    <row r="328" spans="1:11" ht="14.1" customHeight="1" x14ac:dyDescent="0.25">
      <c r="A328" s="1094"/>
      <c r="B328" s="1094"/>
      <c r="C328" s="1109" t="s">
        <v>1049</v>
      </c>
      <c r="D328" s="1110">
        <v>0</v>
      </c>
      <c r="E328" s="1110">
        <v>0</v>
      </c>
      <c r="F328" s="1110">
        <v>0</v>
      </c>
      <c r="G328" s="1110">
        <v>0</v>
      </c>
      <c r="H328" s="1094"/>
      <c r="I328" s="1094"/>
      <c r="J328" s="1094"/>
      <c r="K328" s="1094"/>
    </row>
    <row r="329" spans="1:11" ht="14.1" customHeight="1" x14ac:dyDescent="0.25">
      <c r="A329" s="1094"/>
      <c r="B329" s="1094"/>
      <c r="C329" s="1109" t="s">
        <v>1056</v>
      </c>
      <c r="D329" s="1110">
        <v>0</v>
      </c>
      <c r="E329" s="1110">
        <v>0</v>
      </c>
      <c r="F329" s="1110">
        <v>0</v>
      </c>
      <c r="G329" s="1110">
        <v>0</v>
      </c>
      <c r="H329" s="1094"/>
      <c r="I329" s="1094"/>
      <c r="J329" s="1094"/>
      <c r="K329" s="1094"/>
    </row>
    <row r="330" spans="1:11" ht="14.1" customHeight="1" x14ac:dyDescent="0.25">
      <c r="A330" s="1094"/>
      <c r="B330" s="1094"/>
      <c r="C330" s="1109" t="s">
        <v>1048</v>
      </c>
      <c r="D330" s="1110">
        <v>0</v>
      </c>
      <c r="E330" s="1110">
        <v>0</v>
      </c>
      <c r="F330" s="1110">
        <v>0</v>
      </c>
      <c r="G330" s="1110">
        <v>0</v>
      </c>
      <c r="H330" s="1094"/>
      <c r="I330" s="1094"/>
      <c r="J330" s="1094"/>
      <c r="K330" s="1094"/>
    </row>
    <row r="331" spans="1:11" ht="14.1" customHeight="1" x14ac:dyDescent="0.25">
      <c r="A331" s="1094"/>
      <c r="B331" s="1094"/>
      <c r="C331" s="1109" t="s">
        <v>1057</v>
      </c>
      <c r="D331" s="1110">
        <v>0</v>
      </c>
      <c r="E331" s="1110">
        <v>0</v>
      </c>
      <c r="F331" s="1110">
        <v>0</v>
      </c>
      <c r="G331" s="1110">
        <v>0</v>
      </c>
      <c r="H331" s="1094"/>
      <c r="I331" s="1094"/>
      <c r="J331" s="1094"/>
      <c r="K331" s="1094"/>
    </row>
    <row r="332" spans="1:11" ht="14.1" customHeight="1" x14ac:dyDescent="0.25">
      <c r="A332" s="1094"/>
      <c r="B332" s="1094"/>
      <c r="C332" s="1109" t="s">
        <v>1058</v>
      </c>
      <c r="D332" s="1110">
        <v>0</v>
      </c>
      <c r="E332" s="1110">
        <v>0</v>
      </c>
      <c r="F332" s="1110">
        <v>0</v>
      </c>
      <c r="G332" s="1110">
        <v>0</v>
      </c>
      <c r="H332" s="1094"/>
      <c r="I332" s="1094"/>
      <c r="J332" s="1094"/>
      <c r="K332" s="1094"/>
    </row>
    <row r="333" spans="1:11" ht="14.1" customHeight="1" x14ac:dyDescent="0.25">
      <c r="A333" s="1094"/>
      <c r="B333" s="1094"/>
      <c r="C333" s="1109" t="s">
        <v>1059</v>
      </c>
      <c r="D333" s="1110">
        <v>0</v>
      </c>
      <c r="E333" s="1110">
        <v>0</v>
      </c>
      <c r="F333" s="1110">
        <v>0</v>
      </c>
      <c r="G333" s="1110">
        <v>0</v>
      </c>
      <c r="H333" s="1094"/>
      <c r="I333" s="1094"/>
      <c r="J333" s="1094"/>
      <c r="K333" s="1094"/>
    </row>
    <row r="334" spans="1:11" ht="14.1" customHeight="1" x14ac:dyDescent="0.25">
      <c r="A334" s="1094"/>
      <c r="B334" s="1094"/>
      <c r="C334" s="1109" t="s">
        <v>1060</v>
      </c>
      <c r="D334" s="1110">
        <v>0</v>
      </c>
      <c r="E334" s="1110">
        <v>0</v>
      </c>
      <c r="F334" s="1110">
        <v>0</v>
      </c>
      <c r="G334" s="1110">
        <v>0</v>
      </c>
      <c r="H334" s="1094"/>
      <c r="I334" s="1094"/>
      <c r="J334" s="1094"/>
      <c r="K334" s="1094"/>
    </row>
    <row r="335" spans="1:11" ht="14.1" customHeight="1" x14ac:dyDescent="0.25">
      <c r="A335" s="1094"/>
      <c r="B335" s="1094"/>
      <c r="C335" s="1109" t="s">
        <v>1061</v>
      </c>
      <c r="D335" s="1110">
        <v>0</v>
      </c>
      <c r="E335" s="1110">
        <v>104999089</v>
      </c>
      <c r="F335" s="1110">
        <v>44999610</v>
      </c>
      <c r="G335" s="1110">
        <v>0</v>
      </c>
      <c r="H335" s="1094"/>
      <c r="I335" s="1094"/>
      <c r="J335" s="1094"/>
      <c r="K335" s="1094"/>
    </row>
    <row r="336" spans="1:11" ht="14.1" customHeight="1" x14ac:dyDescent="0.25">
      <c r="A336" s="1094"/>
      <c r="B336" s="1094"/>
      <c r="C336" s="1109" t="s">
        <v>1048</v>
      </c>
      <c r="D336" s="1110">
        <v>0</v>
      </c>
      <c r="E336" s="1110">
        <v>104999089</v>
      </c>
      <c r="F336" s="1110">
        <v>44999610</v>
      </c>
      <c r="G336" s="1110">
        <v>0</v>
      </c>
      <c r="H336" s="1094"/>
      <c r="I336" s="1094"/>
      <c r="J336" s="1094"/>
      <c r="K336" s="1094"/>
    </row>
    <row r="337" spans="1:11" ht="14.1" customHeight="1" x14ac:dyDescent="0.25">
      <c r="A337" s="1094"/>
      <c r="B337" s="1094"/>
      <c r="C337" s="1109" t="s">
        <v>1057</v>
      </c>
      <c r="D337" s="1110">
        <v>0</v>
      </c>
      <c r="E337" s="1110">
        <v>0</v>
      </c>
      <c r="F337" s="1110">
        <v>0</v>
      </c>
      <c r="G337" s="1110">
        <v>0</v>
      </c>
      <c r="H337" s="1094"/>
      <c r="I337" s="1094"/>
      <c r="J337" s="1094"/>
      <c r="K337" s="1094"/>
    </row>
    <row r="338" spans="1:11" ht="14.1" customHeight="1" x14ac:dyDescent="0.25">
      <c r="A338" s="1094"/>
      <c r="B338" s="1094"/>
      <c r="C338" s="1109" t="s">
        <v>1058</v>
      </c>
      <c r="D338" s="1110">
        <v>0</v>
      </c>
      <c r="E338" s="1110">
        <v>0</v>
      </c>
      <c r="F338" s="1110">
        <v>0</v>
      </c>
      <c r="G338" s="1110">
        <v>0</v>
      </c>
      <c r="H338" s="1094"/>
      <c r="I338" s="1094"/>
      <c r="J338" s="1094"/>
      <c r="K338" s="1094"/>
    </row>
    <row r="339" spans="1:11" ht="14.1" customHeight="1" x14ac:dyDescent="0.25">
      <c r="A339" s="1094"/>
      <c r="B339" s="1094"/>
      <c r="C339" s="1109" t="s">
        <v>1059</v>
      </c>
      <c r="D339" s="1110">
        <v>0</v>
      </c>
      <c r="E339" s="1110">
        <v>0</v>
      </c>
      <c r="F339" s="1110">
        <v>0</v>
      </c>
      <c r="G339" s="1110">
        <v>0</v>
      </c>
      <c r="H339" s="1094"/>
      <c r="I339" s="1094"/>
      <c r="J339" s="1094"/>
      <c r="K339" s="1094"/>
    </row>
    <row r="340" spans="1:11" ht="14.1" customHeight="1" x14ac:dyDescent="0.25">
      <c r="A340" s="1094"/>
      <c r="B340" s="1094"/>
      <c r="C340" s="1109" t="s">
        <v>1060</v>
      </c>
      <c r="D340" s="1110">
        <v>0</v>
      </c>
      <c r="E340" s="1110">
        <v>0</v>
      </c>
      <c r="F340" s="1110">
        <v>0</v>
      </c>
      <c r="G340" s="1110">
        <v>0</v>
      </c>
      <c r="H340" s="1094"/>
      <c r="I340" s="1094"/>
      <c r="J340" s="1094"/>
      <c r="K340" s="1094"/>
    </row>
    <row r="341" spans="1:11" ht="14.1" customHeight="1" x14ac:dyDescent="0.25">
      <c r="A341" s="1094"/>
      <c r="B341" s="1094"/>
      <c r="C341" s="1109" t="s">
        <v>1062</v>
      </c>
      <c r="D341" s="1110">
        <v>0</v>
      </c>
      <c r="E341" s="1110">
        <v>0</v>
      </c>
      <c r="F341" s="1110">
        <v>0</v>
      </c>
      <c r="G341" s="1110">
        <v>0</v>
      </c>
      <c r="H341" s="1094"/>
      <c r="I341" s="1094"/>
      <c r="J341" s="1094"/>
      <c r="K341" s="1094"/>
    </row>
    <row r="342" spans="1:11" ht="14.1" customHeight="1" x14ac:dyDescent="0.25">
      <c r="A342" s="1094"/>
      <c r="B342" s="1094"/>
      <c r="C342" s="1109" t="s">
        <v>1048</v>
      </c>
      <c r="D342" s="1110">
        <v>0</v>
      </c>
      <c r="E342" s="1110">
        <v>0</v>
      </c>
      <c r="F342" s="1110">
        <v>0</v>
      </c>
      <c r="G342" s="1110">
        <v>0</v>
      </c>
      <c r="H342" s="1094"/>
      <c r="I342" s="1094"/>
      <c r="J342" s="1094"/>
      <c r="K342" s="1094"/>
    </row>
    <row r="343" spans="1:11" ht="14.1" customHeight="1" x14ac:dyDescent="0.25">
      <c r="A343" s="1094"/>
      <c r="B343" s="1094"/>
      <c r="C343" s="1109" t="s">
        <v>1057</v>
      </c>
      <c r="D343" s="1110">
        <v>0</v>
      </c>
      <c r="E343" s="1110">
        <v>0</v>
      </c>
      <c r="F343" s="1110">
        <v>0</v>
      </c>
      <c r="G343" s="1110">
        <v>0</v>
      </c>
      <c r="H343" s="1094"/>
      <c r="I343" s="1094"/>
      <c r="J343" s="1094"/>
      <c r="K343" s="1094"/>
    </row>
    <row r="344" spans="1:11" ht="14.1" customHeight="1" x14ac:dyDescent="0.25">
      <c r="A344" s="1094"/>
      <c r="B344" s="1094"/>
      <c r="C344" s="1109" t="s">
        <v>1058</v>
      </c>
      <c r="D344" s="1110">
        <v>0</v>
      </c>
      <c r="E344" s="1110">
        <v>0</v>
      </c>
      <c r="F344" s="1110">
        <v>0</v>
      </c>
      <c r="G344" s="1110">
        <v>0</v>
      </c>
      <c r="H344" s="1094"/>
      <c r="I344" s="1094"/>
      <c r="J344" s="1094"/>
      <c r="K344" s="1094"/>
    </row>
    <row r="345" spans="1:11" ht="14.1" customHeight="1" x14ac:dyDescent="0.25">
      <c r="A345" s="1094"/>
      <c r="B345" s="1094"/>
      <c r="C345" s="1109" t="s">
        <v>1059</v>
      </c>
      <c r="D345" s="1110">
        <v>0</v>
      </c>
      <c r="E345" s="1110">
        <v>0</v>
      </c>
      <c r="F345" s="1110">
        <v>0</v>
      </c>
      <c r="G345" s="1110">
        <v>0</v>
      </c>
      <c r="H345" s="1094"/>
      <c r="I345" s="1094"/>
      <c r="J345" s="1094"/>
      <c r="K345" s="1094"/>
    </row>
    <row r="346" spans="1:11" ht="14.1" customHeight="1" x14ac:dyDescent="0.25">
      <c r="A346" s="1094"/>
      <c r="B346" s="1094"/>
      <c r="C346" s="1109" t="s">
        <v>1060</v>
      </c>
      <c r="D346" s="1110">
        <v>0</v>
      </c>
      <c r="E346" s="1110">
        <v>0</v>
      </c>
      <c r="F346" s="1110">
        <v>0</v>
      </c>
      <c r="G346" s="1110">
        <v>0</v>
      </c>
      <c r="H346" s="1094"/>
      <c r="I346" s="1094"/>
      <c r="J346" s="1094"/>
      <c r="K346" s="1094"/>
    </row>
    <row r="347" spans="1:11" ht="14.1" customHeight="1" x14ac:dyDescent="0.25">
      <c r="A347" s="1094"/>
      <c r="B347" s="1094"/>
      <c r="C347" s="1109" t="s">
        <v>1063</v>
      </c>
      <c r="D347" s="1110">
        <v>0</v>
      </c>
      <c r="E347" s="1110">
        <v>0</v>
      </c>
      <c r="F347" s="1110">
        <v>0</v>
      </c>
      <c r="G347" s="1110">
        <v>0</v>
      </c>
      <c r="H347" s="1094"/>
      <c r="I347" s="1094"/>
      <c r="J347" s="1094"/>
      <c r="K347" s="1094"/>
    </row>
    <row r="348" spans="1:11" ht="14.1" customHeight="1" x14ac:dyDescent="0.25">
      <c r="A348" s="1094"/>
      <c r="B348" s="1094"/>
      <c r="C348" s="1109" t="s">
        <v>1064</v>
      </c>
      <c r="D348" s="1110">
        <v>0</v>
      </c>
      <c r="E348" s="1110">
        <v>0</v>
      </c>
      <c r="F348" s="1110">
        <v>0</v>
      </c>
      <c r="G348" s="1110">
        <v>0</v>
      </c>
      <c r="H348" s="1094"/>
      <c r="I348" s="1094"/>
      <c r="J348" s="1094"/>
      <c r="K348" s="1094"/>
    </row>
    <row r="349" spans="1:11" ht="14.1" customHeight="1" x14ac:dyDescent="0.25">
      <c r="A349" s="1094"/>
      <c r="B349" s="1094"/>
      <c r="C349" s="1111" t="s">
        <v>572</v>
      </c>
      <c r="D349" s="1110">
        <v>0</v>
      </c>
      <c r="E349" s="1110">
        <v>104999089</v>
      </c>
      <c r="F349" s="1110">
        <v>44999610</v>
      </c>
      <c r="G349" s="1110">
        <v>0</v>
      </c>
      <c r="H349" s="1094"/>
      <c r="I349" s="1094"/>
      <c r="J349" s="1094"/>
      <c r="K349" s="1094"/>
    </row>
    <row r="350" spans="1:11" ht="36.950000000000003" customHeight="1" x14ac:dyDescent="0.25">
      <c r="A350" s="1094"/>
      <c r="B350" s="1094"/>
      <c r="C350" s="1103" t="s">
        <v>1022</v>
      </c>
      <c r="D350" s="1232" t="s">
        <v>3377</v>
      </c>
      <c r="E350" s="1233"/>
      <c r="F350" s="1233"/>
      <c r="G350" s="1233"/>
      <c r="H350" s="1094"/>
      <c r="I350" s="1094"/>
      <c r="J350" s="1094"/>
      <c r="K350" s="1094"/>
    </row>
    <row r="351" spans="1:11" ht="36.950000000000003" customHeight="1" x14ac:dyDescent="0.25">
      <c r="A351" s="1094"/>
      <c r="B351" s="1094"/>
      <c r="C351" s="1104" t="s">
        <v>1024</v>
      </c>
      <c r="D351" s="1230" t="s">
        <v>3378</v>
      </c>
      <c r="E351" s="1231"/>
      <c r="F351" s="1231"/>
      <c r="G351" s="1231"/>
      <c r="H351" s="1094"/>
      <c r="I351" s="1094"/>
      <c r="J351" s="1094"/>
      <c r="K351" s="1094"/>
    </row>
    <row r="352" spans="1:11" ht="36.950000000000003" customHeight="1" x14ac:dyDescent="0.25">
      <c r="A352" s="1094"/>
      <c r="B352" s="1094"/>
      <c r="C352" s="1104" t="s">
        <v>31</v>
      </c>
      <c r="D352" s="1230" t="s">
        <v>3356</v>
      </c>
      <c r="E352" s="1231"/>
      <c r="F352" s="1231"/>
      <c r="G352" s="1231"/>
      <c r="H352" s="1094"/>
      <c r="I352" s="1094"/>
      <c r="J352" s="1094"/>
      <c r="K352" s="1094"/>
    </row>
    <row r="353" spans="1:11" ht="15" customHeight="1" x14ac:dyDescent="0.25">
      <c r="A353" s="1094"/>
      <c r="B353" s="1094"/>
      <c r="C353" s="1105"/>
      <c r="D353" s="1106">
        <v>2024</v>
      </c>
      <c r="E353" s="1106">
        <v>2025</v>
      </c>
      <c r="F353" s="1106">
        <v>2026</v>
      </c>
      <c r="G353" s="1106">
        <v>2027</v>
      </c>
      <c r="H353" s="1094"/>
      <c r="I353" s="1094"/>
      <c r="J353" s="1094"/>
      <c r="K353" s="1094"/>
    </row>
    <row r="354" spans="1:11" ht="15" customHeight="1" x14ac:dyDescent="0.25">
      <c r="A354" s="1094"/>
      <c r="B354" s="1094"/>
      <c r="C354" s="1107"/>
      <c r="D354" s="1108" t="s">
        <v>13</v>
      </c>
      <c r="E354" s="1108" t="s">
        <v>14</v>
      </c>
      <c r="F354" s="1108" t="s">
        <v>14</v>
      </c>
      <c r="G354" s="1108" t="s">
        <v>14</v>
      </c>
      <c r="H354" s="1094"/>
      <c r="I354" s="1094"/>
      <c r="J354" s="1094"/>
      <c r="K354" s="1094"/>
    </row>
    <row r="355" spans="1:11" ht="14.1" customHeight="1" x14ac:dyDescent="0.25">
      <c r="A355" s="1094"/>
      <c r="B355" s="1094"/>
      <c r="C355" s="1097" t="s">
        <v>33</v>
      </c>
      <c r="D355" s="1101" t="s">
        <v>1092</v>
      </c>
      <c r="E355" s="1101" t="s">
        <v>1092</v>
      </c>
      <c r="F355" s="1101" t="s">
        <v>1092</v>
      </c>
      <c r="G355" s="1101" t="s">
        <v>1039</v>
      </c>
      <c r="H355" s="1094"/>
      <c r="I355" s="1094"/>
      <c r="J355" s="1094"/>
      <c r="K355" s="1094"/>
    </row>
    <row r="356" spans="1:11" ht="14.1" customHeight="1" x14ac:dyDescent="0.25">
      <c r="A356" s="1094"/>
      <c r="B356" s="1094"/>
      <c r="C356" s="1097" t="s">
        <v>1029</v>
      </c>
      <c r="D356" s="1101" t="s">
        <v>1039</v>
      </c>
      <c r="E356" s="1101" t="s">
        <v>3379</v>
      </c>
      <c r="F356" s="1101" t="s">
        <v>2239</v>
      </c>
      <c r="G356" s="1101" t="s">
        <v>1039</v>
      </c>
      <c r="H356" s="1094"/>
      <c r="I356" s="1094"/>
      <c r="J356" s="1094"/>
      <c r="K356" s="1094"/>
    </row>
    <row r="357" spans="1:11" ht="14.1" customHeight="1" x14ac:dyDescent="0.25">
      <c r="A357" s="1094"/>
      <c r="B357" s="1094"/>
      <c r="C357" s="1097" t="s">
        <v>1032</v>
      </c>
      <c r="D357" s="1101" t="s">
        <v>1039</v>
      </c>
      <c r="E357" s="1101" t="s">
        <v>3379</v>
      </c>
      <c r="F357" s="1101" t="s">
        <v>2239</v>
      </c>
      <c r="G357" s="1101" t="s">
        <v>1039</v>
      </c>
      <c r="H357" s="1094"/>
      <c r="I357" s="1094"/>
      <c r="J357" s="1094"/>
      <c r="K357" s="1094"/>
    </row>
    <row r="358" spans="1:11" ht="14.1" customHeight="1" x14ac:dyDescent="0.25">
      <c r="A358" s="1094"/>
      <c r="B358" s="1094"/>
      <c r="C358" s="1097" t="s">
        <v>1037</v>
      </c>
      <c r="D358" s="1101" t="s">
        <v>1038</v>
      </c>
      <c r="E358" s="1101" t="s">
        <v>1039</v>
      </c>
      <c r="F358" s="1101" t="s">
        <v>1039</v>
      </c>
      <c r="G358" s="1101" t="s">
        <v>1083</v>
      </c>
      <c r="H358" s="1094"/>
      <c r="I358" s="1094"/>
      <c r="J358" s="1094"/>
      <c r="K358" s="1094"/>
    </row>
    <row r="359" spans="1:11" ht="14.1" customHeight="1" x14ac:dyDescent="0.25">
      <c r="A359" s="1094"/>
      <c r="B359" s="1094"/>
      <c r="C359" s="1097" t="s">
        <v>1042</v>
      </c>
      <c r="D359" s="1101" t="s">
        <v>1038</v>
      </c>
      <c r="E359" s="1101" t="s">
        <v>1038</v>
      </c>
      <c r="F359" s="1101" t="s">
        <v>3376</v>
      </c>
      <c r="G359" s="1101" t="s">
        <v>1083</v>
      </c>
      <c r="H359" s="1094"/>
      <c r="I359" s="1094"/>
      <c r="J359" s="1094"/>
      <c r="K359" s="1094"/>
    </row>
    <row r="360" spans="1:11" ht="14.1" customHeight="1" x14ac:dyDescent="0.25">
      <c r="A360" s="1094"/>
      <c r="B360" s="1094"/>
      <c r="C360" s="1097" t="s">
        <v>39</v>
      </c>
      <c r="D360" s="1101" t="s">
        <v>1038</v>
      </c>
      <c r="E360" s="1101" t="s">
        <v>1038</v>
      </c>
      <c r="F360" s="1101" t="s">
        <v>3376</v>
      </c>
      <c r="G360" s="1101" t="s">
        <v>1083</v>
      </c>
      <c r="H360" s="1094"/>
      <c r="I360" s="1094"/>
      <c r="J360" s="1094"/>
      <c r="K360" s="1094"/>
    </row>
    <row r="361" spans="1:11" ht="14.1" customHeight="1" x14ac:dyDescent="0.25">
      <c r="A361" s="1094"/>
      <c r="B361" s="1094"/>
      <c r="C361" s="1228" t="s">
        <v>1046</v>
      </c>
      <c r="D361" s="1229"/>
      <c r="E361" s="1229"/>
      <c r="F361" s="1229"/>
      <c r="G361" s="1229"/>
      <c r="H361" s="1094"/>
      <c r="I361" s="1094"/>
      <c r="J361" s="1094"/>
      <c r="K361" s="1094"/>
    </row>
    <row r="362" spans="1:11" ht="14.1" customHeight="1" x14ac:dyDescent="0.25">
      <c r="A362" s="1094"/>
      <c r="B362" s="1094"/>
      <c r="C362" s="1105"/>
      <c r="D362" s="1106">
        <v>2024</v>
      </c>
      <c r="E362" s="1106">
        <v>2025</v>
      </c>
      <c r="F362" s="1106">
        <v>2026</v>
      </c>
      <c r="G362" s="1106">
        <v>2027</v>
      </c>
      <c r="H362" s="1094"/>
      <c r="I362" s="1094"/>
      <c r="J362" s="1094"/>
      <c r="K362" s="1094"/>
    </row>
    <row r="363" spans="1:11" ht="14.1" customHeight="1" x14ac:dyDescent="0.25">
      <c r="A363" s="1094"/>
      <c r="B363" s="1094"/>
      <c r="C363" s="1107"/>
      <c r="D363" s="1108" t="s">
        <v>13</v>
      </c>
      <c r="E363" s="1108" t="s">
        <v>14</v>
      </c>
      <c r="F363" s="1108" t="s">
        <v>14</v>
      </c>
      <c r="G363" s="1108" t="s">
        <v>14</v>
      </c>
      <c r="H363" s="1094"/>
      <c r="I363" s="1094"/>
      <c r="J363" s="1094"/>
      <c r="K363" s="1094"/>
    </row>
    <row r="364" spans="1:11" ht="14.1" customHeight="1" x14ac:dyDescent="0.25">
      <c r="A364" s="1094"/>
      <c r="B364" s="1094"/>
      <c r="C364" s="1109" t="s">
        <v>1047</v>
      </c>
      <c r="D364" s="1110">
        <v>0</v>
      </c>
      <c r="E364" s="1110">
        <v>0</v>
      </c>
      <c r="F364" s="1110">
        <v>0</v>
      </c>
      <c r="G364" s="1110">
        <v>0</v>
      </c>
      <c r="H364" s="1094"/>
      <c r="I364" s="1094"/>
      <c r="J364" s="1094"/>
      <c r="K364" s="1094"/>
    </row>
    <row r="365" spans="1:11" ht="14.1" customHeight="1" x14ac:dyDescent="0.25">
      <c r="A365" s="1094"/>
      <c r="B365" s="1094"/>
      <c r="C365" s="1109" t="s">
        <v>1048</v>
      </c>
      <c r="D365" s="1110">
        <v>0</v>
      </c>
      <c r="E365" s="1110">
        <v>0</v>
      </c>
      <c r="F365" s="1110">
        <v>0</v>
      </c>
      <c r="G365" s="1110">
        <v>0</v>
      </c>
      <c r="H365" s="1094"/>
      <c r="I365" s="1094"/>
      <c r="J365" s="1094"/>
      <c r="K365" s="1094"/>
    </row>
    <row r="366" spans="1:11" ht="14.1" customHeight="1" x14ac:dyDescent="0.25">
      <c r="A366" s="1094"/>
      <c r="B366" s="1094"/>
      <c r="C366" s="1109" t="s">
        <v>1049</v>
      </c>
      <c r="D366" s="1110">
        <v>0</v>
      </c>
      <c r="E366" s="1110">
        <v>0</v>
      </c>
      <c r="F366" s="1110">
        <v>0</v>
      </c>
      <c r="G366" s="1110">
        <v>0</v>
      </c>
      <c r="H366" s="1094"/>
      <c r="I366" s="1094"/>
      <c r="J366" s="1094"/>
      <c r="K366" s="1094"/>
    </row>
    <row r="367" spans="1:11" ht="14.1" customHeight="1" x14ac:dyDescent="0.25">
      <c r="A367" s="1094"/>
      <c r="B367" s="1094"/>
      <c r="C367" s="1109" t="s">
        <v>1050</v>
      </c>
      <c r="D367" s="1110">
        <v>0</v>
      </c>
      <c r="E367" s="1110">
        <v>0</v>
      </c>
      <c r="F367" s="1110">
        <v>0</v>
      </c>
      <c r="G367" s="1110">
        <v>0</v>
      </c>
      <c r="H367" s="1094"/>
      <c r="I367" s="1094"/>
      <c r="J367" s="1094"/>
      <c r="K367" s="1094"/>
    </row>
    <row r="368" spans="1:11" ht="14.1" customHeight="1" x14ac:dyDescent="0.25">
      <c r="A368" s="1094"/>
      <c r="B368" s="1094"/>
      <c r="C368" s="1109" t="s">
        <v>1048</v>
      </c>
      <c r="D368" s="1110">
        <v>0</v>
      </c>
      <c r="E368" s="1110">
        <v>0</v>
      </c>
      <c r="F368" s="1110">
        <v>0</v>
      </c>
      <c r="G368" s="1110">
        <v>0</v>
      </c>
      <c r="H368" s="1094"/>
      <c r="I368" s="1094"/>
      <c r="J368" s="1094"/>
      <c r="K368" s="1094"/>
    </row>
    <row r="369" spans="1:11" ht="14.1" customHeight="1" x14ac:dyDescent="0.25">
      <c r="A369" s="1094"/>
      <c r="B369" s="1094"/>
      <c r="C369" s="1109" t="s">
        <v>1049</v>
      </c>
      <c r="D369" s="1110">
        <v>0</v>
      </c>
      <c r="E369" s="1110">
        <v>0</v>
      </c>
      <c r="F369" s="1110">
        <v>0</v>
      </c>
      <c r="G369" s="1110">
        <v>0</v>
      </c>
      <c r="H369" s="1094"/>
      <c r="I369" s="1094"/>
      <c r="J369" s="1094"/>
      <c r="K369" s="1094"/>
    </row>
    <row r="370" spans="1:11" ht="14.1" customHeight="1" x14ac:dyDescent="0.25">
      <c r="A370" s="1094"/>
      <c r="B370" s="1094"/>
      <c r="C370" s="1109" t="s">
        <v>1051</v>
      </c>
      <c r="D370" s="1110">
        <v>0</v>
      </c>
      <c r="E370" s="1110">
        <v>0</v>
      </c>
      <c r="F370" s="1110">
        <v>0</v>
      </c>
      <c r="G370" s="1110">
        <v>0</v>
      </c>
      <c r="H370" s="1094"/>
      <c r="I370" s="1094"/>
      <c r="J370" s="1094"/>
      <c r="K370" s="1094"/>
    </row>
    <row r="371" spans="1:11" ht="14.1" customHeight="1" x14ac:dyDescent="0.25">
      <c r="A371" s="1094"/>
      <c r="B371" s="1094"/>
      <c r="C371" s="1109" t="s">
        <v>1048</v>
      </c>
      <c r="D371" s="1110">
        <v>0</v>
      </c>
      <c r="E371" s="1110">
        <v>0</v>
      </c>
      <c r="F371" s="1110">
        <v>0</v>
      </c>
      <c r="G371" s="1110">
        <v>0</v>
      </c>
      <c r="H371" s="1094"/>
      <c r="I371" s="1094"/>
      <c r="J371" s="1094"/>
      <c r="K371" s="1094"/>
    </row>
    <row r="372" spans="1:11" ht="14.1" customHeight="1" x14ac:dyDescent="0.25">
      <c r="A372" s="1094"/>
      <c r="B372" s="1094"/>
      <c r="C372" s="1109" t="s">
        <v>1049</v>
      </c>
      <c r="D372" s="1110">
        <v>0</v>
      </c>
      <c r="E372" s="1110">
        <v>0</v>
      </c>
      <c r="F372" s="1110">
        <v>0</v>
      </c>
      <c r="G372" s="1110">
        <v>0</v>
      </c>
      <c r="H372" s="1094"/>
      <c r="I372" s="1094"/>
      <c r="J372" s="1094"/>
      <c r="K372" s="1094"/>
    </row>
    <row r="373" spans="1:11" ht="14.1" customHeight="1" x14ac:dyDescent="0.25">
      <c r="A373" s="1094"/>
      <c r="B373" s="1094"/>
      <c r="C373" s="1109" t="s">
        <v>1052</v>
      </c>
      <c r="D373" s="1110">
        <v>0</v>
      </c>
      <c r="E373" s="1110">
        <v>0</v>
      </c>
      <c r="F373" s="1110">
        <v>0</v>
      </c>
      <c r="G373" s="1110">
        <v>0</v>
      </c>
      <c r="H373" s="1094"/>
      <c r="I373" s="1094"/>
      <c r="J373" s="1094"/>
      <c r="K373" s="1094"/>
    </row>
    <row r="374" spans="1:11" ht="14.1" customHeight="1" x14ac:dyDescent="0.25">
      <c r="A374" s="1094"/>
      <c r="B374" s="1094"/>
      <c r="C374" s="1109" t="s">
        <v>1048</v>
      </c>
      <c r="D374" s="1110">
        <v>0</v>
      </c>
      <c r="E374" s="1110">
        <v>0</v>
      </c>
      <c r="F374" s="1110">
        <v>0</v>
      </c>
      <c r="G374" s="1110">
        <v>0</v>
      </c>
      <c r="H374" s="1094"/>
      <c r="I374" s="1094"/>
      <c r="J374" s="1094"/>
      <c r="K374" s="1094"/>
    </row>
    <row r="375" spans="1:11" ht="14.1" customHeight="1" x14ac:dyDescent="0.25">
      <c r="A375" s="1094"/>
      <c r="B375" s="1094"/>
      <c r="C375" s="1109" t="s">
        <v>1049</v>
      </c>
      <c r="D375" s="1110">
        <v>0</v>
      </c>
      <c r="E375" s="1110">
        <v>0</v>
      </c>
      <c r="F375" s="1110">
        <v>0</v>
      </c>
      <c r="G375" s="1110">
        <v>0</v>
      </c>
      <c r="H375" s="1094"/>
      <c r="I375" s="1094"/>
      <c r="J375" s="1094"/>
      <c r="K375" s="1094"/>
    </row>
    <row r="376" spans="1:11" ht="14.1" customHeight="1" x14ac:dyDescent="0.25">
      <c r="A376" s="1094"/>
      <c r="B376" s="1094"/>
      <c r="C376" s="1109" t="s">
        <v>1053</v>
      </c>
      <c r="D376" s="1110">
        <v>0</v>
      </c>
      <c r="E376" s="1110">
        <v>0</v>
      </c>
      <c r="F376" s="1110">
        <v>0</v>
      </c>
      <c r="G376" s="1110">
        <v>0</v>
      </c>
      <c r="H376" s="1094"/>
      <c r="I376" s="1094"/>
      <c r="J376" s="1094"/>
      <c r="K376" s="1094"/>
    </row>
    <row r="377" spans="1:11" ht="14.1" customHeight="1" x14ac:dyDescent="0.25">
      <c r="A377" s="1094"/>
      <c r="B377" s="1094"/>
      <c r="C377" s="1109" t="s">
        <v>1048</v>
      </c>
      <c r="D377" s="1110">
        <v>0</v>
      </c>
      <c r="E377" s="1110">
        <v>0</v>
      </c>
      <c r="F377" s="1110">
        <v>0</v>
      </c>
      <c r="G377" s="1110">
        <v>0</v>
      </c>
      <c r="H377" s="1094"/>
      <c r="I377" s="1094"/>
      <c r="J377" s="1094"/>
      <c r="K377" s="1094"/>
    </row>
    <row r="378" spans="1:11" ht="14.1" customHeight="1" x14ac:dyDescent="0.25">
      <c r="A378" s="1094"/>
      <c r="B378" s="1094"/>
      <c r="C378" s="1109" t="s">
        <v>1049</v>
      </c>
      <c r="D378" s="1110">
        <v>0</v>
      </c>
      <c r="E378" s="1110">
        <v>0</v>
      </c>
      <c r="F378" s="1110">
        <v>0</v>
      </c>
      <c r="G378" s="1110">
        <v>0</v>
      </c>
      <c r="H378" s="1094"/>
      <c r="I378" s="1094"/>
      <c r="J378" s="1094"/>
      <c r="K378" s="1094"/>
    </row>
    <row r="379" spans="1:11" ht="14.1" customHeight="1" x14ac:dyDescent="0.25">
      <c r="A379" s="1094"/>
      <c r="B379" s="1094"/>
      <c r="C379" s="1109" t="s">
        <v>1054</v>
      </c>
      <c r="D379" s="1110">
        <v>0</v>
      </c>
      <c r="E379" s="1110">
        <v>0</v>
      </c>
      <c r="F379" s="1110">
        <v>0</v>
      </c>
      <c r="G379" s="1110">
        <v>0</v>
      </c>
      <c r="H379" s="1094"/>
      <c r="I379" s="1094"/>
      <c r="J379" s="1094"/>
      <c r="K379" s="1094"/>
    </row>
    <row r="380" spans="1:11" ht="14.1" customHeight="1" x14ac:dyDescent="0.25">
      <c r="A380" s="1094"/>
      <c r="B380" s="1094"/>
      <c r="C380" s="1109" t="s">
        <v>1048</v>
      </c>
      <c r="D380" s="1110">
        <v>0</v>
      </c>
      <c r="E380" s="1110">
        <v>0</v>
      </c>
      <c r="F380" s="1110">
        <v>0</v>
      </c>
      <c r="G380" s="1110">
        <v>0</v>
      </c>
      <c r="H380" s="1094"/>
      <c r="I380" s="1094"/>
      <c r="J380" s="1094"/>
      <c r="K380" s="1094"/>
    </row>
    <row r="381" spans="1:11" ht="14.1" customHeight="1" x14ac:dyDescent="0.25">
      <c r="A381" s="1094"/>
      <c r="B381" s="1094"/>
      <c r="C381" s="1109" t="s">
        <v>1049</v>
      </c>
      <c r="D381" s="1110">
        <v>0</v>
      </c>
      <c r="E381" s="1110">
        <v>0</v>
      </c>
      <c r="F381" s="1110">
        <v>0</v>
      </c>
      <c r="G381" s="1110">
        <v>0</v>
      </c>
      <c r="H381" s="1094"/>
      <c r="I381" s="1094"/>
      <c r="J381" s="1094"/>
      <c r="K381" s="1094"/>
    </row>
    <row r="382" spans="1:11" ht="14.1" customHeight="1" x14ac:dyDescent="0.25">
      <c r="A382" s="1094"/>
      <c r="B382" s="1094"/>
      <c r="C382" s="1109" t="s">
        <v>1055</v>
      </c>
      <c r="D382" s="1110">
        <v>0</v>
      </c>
      <c r="E382" s="1110">
        <v>0</v>
      </c>
      <c r="F382" s="1110">
        <v>0</v>
      </c>
      <c r="G382" s="1110">
        <v>0</v>
      </c>
      <c r="H382" s="1094"/>
      <c r="I382" s="1094"/>
      <c r="J382" s="1094"/>
      <c r="K382" s="1094"/>
    </row>
    <row r="383" spans="1:11" ht="14.1" customHeight="1" x14ac:dyDescent="0.25">
      <c r="A383" s="1094"/>
      <c r="B383" s="1094"/>
      <c r="C383" s="1109" t="s">
        <v>1048</v>
      </c>
      <c r="D383" s="1110">
        <v>0</v>
      </c>
      <c r="E383" s="1110">
        <v>0</v>
      </c>
      <c r="F383" s="1110">
        <v>0</v>
      </c>
      <c r="G383" s="1110">
        <v>0</v>
      </c>
      <c r="H383" s="1094"/>
      <c r="I383" s="1094"/>
      <c r="J383" s="1094"/>
      <c r="K383" s="1094"/>
    </row>
    <row r="384" spans="1:11" ht="14.1" customHeight="1" x14ac:dyDescent="0.25">
      <c r="A384" s="1094"/>
      <c r="B384" s="1094"/>
      <c r="C384" s="1109" t="s">
        <v>1049</v>
      </c>
      <c r="D384" s="1110">
        <v>0</v>
      </c>
      <c r="E384" s="1110">
        <v>0</v>
      </c>
      <c r="F384" s="1110">
        <v>0</v>
      </c>
      <c r="G384" s="1110">
        <v>0</v>
      </c>
      <c r="H384" s="1094"/>
      <c r="I384" s="1094"/>
      <c r="J384" s="1094"/>
      <c r="K384" s="1094"/>
    </row>
    <row r="385" spans="1:11" ht="14.1" customHeight="1" x14ac:dyDescent="0.25">
      <c r="A385" s="1094"/>
      <c r="B385" s="1094"/>
      <c r="C385" s="1109" t="s">
        <v>1056</v>
      </c>
      <c r="D385" s="1110">
        <v>0</v>
      </c>
      <c r="E385" s="1110">
        <v>0</v>
      </c>
      <c r="F385" s="1110">
        <v>0</v>
      </c>
      <c r="G385" s="1110">
        <v>0</v>
      </c>
      <c r="H385" s="1094"/>
      <c r="I385" s="1094"/>
      <c r="J385" s="1094"/>
      <c r="K385" s="1094"/>
    </row>
    <row r="386" spans="1:11" ht="14.1" customHeight="1" x14ac:dyDescent="0.25">
      <c r="A386" s="1094"/>
      <c r="B386" s="1094"/>
      <c r="C386" s="1109" t="s">
        <v>1048</v>
      </c>
      <c r="D386" s="1110">
        <v>0</v>
      </c>
      <c r="E386" s="1110">
        <v>0</v>
      </c>
      <c r="F386" s="1110">
        <v>0</v>
      </c>
      <c r="G386" s="1110">
        <v>0</v>
      </c>
      <c r="H386" s="1094"/>
      <c r="I386" s="1094"/>
      <c r="J386" s="1094"/>
      <c r="K386" s="1094"/>
    </row>
    <row r="387" spans="1:11" ht="14.1" customHeight="1" x14ac:dyDescent="0.25">
      <c r="A387" s="1094"/>
      <c r="B387" s="1094"/>
      <c r="C387" s="1109" t="s">
        <v>1057</v>
      </c>
      <c r="D387" s="1110">
        <v>0</v>
      </c>
      <c r="E387" s="1110">
        <v>0</v>
      </c>
      <c r="F387" s="1110">
        <v>0</v>
      </c>
      <c r="G387" s="1110">
        <v>0</v>
      </c>
      <c r="H387" s="1094"/>
      <c r="I387" s="1094"/>
      <c r="J387" s="1094"/>
      <c r="K387" s="1094"/>
    </row>
    <row r="388" spans="1:11" ht="14.1" customHeight="1" x14ac:dyDescent="0.25">
      <c r="A388" s="1094"/>
      <c r="B388" s="1094"/>
      <c r="C388" s="1109" t="s">
        <v>1058</v>
      </c>
      <c r="D388" s="1110">
        <v>0</v>
      </c>
      <c r="E388" s="1110">
        <v>0</v>
      </c>
      <c r="F388" s="1110">
        <v>0</v>
      </c>
      <c r="G388" s="1110">
        <v>0</v>
      </c>
      <c r="H388" s="1094"/>
      <c r="I388" s="1094"/>
      <c r="J388" s="1094"/>
      <c r="K388" s="1094"/>
    </row>
    <row r="389" spans="1:11" ht="14.1" customHeight="1" x14ac:dyDescent="0.25">
      <c r="A389" s="1094"/>
      <c r="B389" s="1094"/>
      <c r="C389" s="1109" t="s">
        <v>1059</v>
      </c>
      <c r="D389" s="1110">
        <v>0</v>
      </c>
      <c r="E389" s="1110">
        <v>0</v>
      </c>
      <c r="F389" s="1110">
        <v>0</v>
      </c>
      <c r="G389" s="1110">
        <v>0</v>
      </c>
      <c r="H389" s="1094"/>
      <c r="I389" s="1094"/>
      <c r="J389" s="1094"/>
      <c r="K389" s="1094"/>
    </row>
    <row r="390" spans="1:11" ht="14.1" customHeight="1" x14ac:dyDescent="0.25">
      <c r="A390" s="1094"/>
      <c r="B390" s="1094"/>
      <c r="C390" s="1109" t="s">
        <v>1060</v>
      </c>
      <c r="D390" s="1110">
        <v>0</v>
      </c>
      <c r="E390" s="1110">
        <v>0</v>
      </c>
      <c r="F390" s="1110">
        <v>0</v>
      </c>
      <c r="G390" s="1110">
        <v>0</v>
      </c>
      <c r="H390" s="1094"/>
      <c r="I390" s="1094"/>
      <c r="J390" s="1094"/>
      <c r="K390" s="1094"/>
    </row>
    <row r="391" spans="1:11" ht="14.1" customHeight="1" x14ac:dyDescent="0.25">
      <c r="A391" s="1094"/>
      <c r="B391" s="1094"/>
      <c r="C391" s="1109" t="s">
        <v>1061</v>
      </c>
      <c r="D391" s="1110">
        <v>0</v>
      </c>
      <c r="E391" s="1110">
        <v>140000000</v>
      </c>
      <c r="F391" s="1110">
        <v>60000000</v>
      </c>
      <c r="G391" s="1110">
        <v>0</v>
      </c>
      <c r="H391" s="1094"/>
      <c r="I391" s="1094"/>
      <c r="J391" s="1094"/>
      <c r="K391" s="1094"/>
    </row>
    <row r="392" spans="1:11" ht="14.1" customHeight="1" x14ac:dyDescent="0.25">
      <c r="A392" s="1094"/>
      <c r="B392" s="1094"/>
      <c r="C392" s="1109" t="s">
        <v>1048</v>
      </c>
      <c r="D392" s="1110">
        <v>0</v>
      </c>
      <c r="E392" s="1110">
        <v>140000000</v>
      </c>
      <c r="F392" s="1110">
        <v>60000000</v>
      </c>
      <c r="G392" s="1110">
        <v>0</v>
      </c>
      <c r="H392" s="1094"/>
      <c r="I392" s="1094"/>
      <c r="J392" s="1094"/>
      <c r="K392" s="1094"/>
    </row>
    <row r="393" spans="1:11" ht="14.1" customHeight="1" x14ac:dyDescent="0.25">
      <c r="A393" s="1094"/>
      <c r="B393" s="1094"/>
      <c r="C393" s="1109" t="s">
        <v>1057</v>
      </c>
      <c r="D393" s="1110">
        <v>0</v>
      </c>
      <c r="E393" s="1110">
        <v>0</v>
      </c>
      <c r="F393" s="1110">
        <v>0</v>
      </c>
      <c r="G393" s="1110">
        <v>0</v>
      </c>
      <c r="H393" s="1094"/>
      <c r="I393" s="1094"/>
      <c r="J393" s="1094"/>
      <c r="K393" s="1094"/>
    </row>
    <row r="394" spans="1:11" ht="14.1" customHeight="1" x14ac:dyDescent="0.25">
      <c r="A394" s="1094"/>
      <c r="B394" s="1094"/>
      <c r="C394" s="1109" t="s">
        <v>1058</v>
      </c>
      <c r="D394" s="1110">
        <v>0</v>
      </c>
      <c r="E394" s="1110">
        <v>0</v>
      </c>
      <c r="F394" s="1110">
        <v>0</v>
      </c>
      <c r="G394" s="1110">
        <v>0</v>
      </c>
      <c r="H394" s="1094"/>
      <c r="I394" s="1094"/>
      <c r="J394" s="1094"/>
      <c r="K394" s="1094"/>
    </row>
    <row r="395" spans="1:11" ht="14.1" customHeight="1" x14ac:dyDescent="0.25">
      <c r="A395" s="1094"/>
      <c r="B395" s="1094"/>
      <c r="C395" s="1109" t="s">
        <v>1059</v>
      </c>
      <c r="D395" s="1110">
        <v>0</v>
      </c>
      <c r="E395" s="1110">
        <v>0</v>
      </c>
      <c r="F395" s="1110">
        <v>0</v>
      </c>
      <c r="G395" s="1110">
        <v>0</v>
      </c>
      <c r="H395" s="1094"/>
      <c r="I395" s="1094"/>
      <c r="J395" s="1094"/>
      <c r="K395" s="1094"/>
    </row>
    <row r="396" spans="1:11" ht="14.1" customHeight="1" x14ac:dyDescent="0.25">
      <c r="A396" s="1094"/>
      <c r="B396" s="1094"/>
      <c r="C396" s="1109" t="s">
        <v>1060</v>
      </c>
      <c r="D396" s="1110">
        <v>0</v>
      </c>
      <c r="E396" s="1110">
        <v>0</v>
      </c>
      <c r="F396" s="1110">
        <v>0</v>
      </c>
      <c r="G396" s="1110">
        <v>0</v>
      </c>
      <c r="H396" s="1094"/>
      <c r="I396" s="1094"/>
      <c r="J396" s="1094"/>
      <c r="K396" s="1094"/>
    </row>
    <row r="397" spans="1:11" ht="14.1" customHeight="1" x14ac:dyDescent="0.25">
      <c r="A397" s="1094"/>
      <c r="B397" s="1094"/>
      <c r="C397" s="1109" t="s">
        <v>1062</v>
      </c>
      <c r="D397" s="1110">
        <v>0</v>
      </c>
      <c r="E397" s="1110">
        <v>0</v>
      </c>
      <c r="F397" s="1110">
        <v>0</v>
      </c>
      <c r="G397" s="1110">
        <v>0</v>
      </c>
      <c r="H397" s="1094"/>
      <c r="I397" s="1094"/>
      <c r="J397" s="1094"/>
      <c r="K397" s="1094"/>
    </row>
    <row r="398" spans="1:11" ht="14.1" customHeight="1" x14ac:dyDescent="0.25">
      <c r="A398" s="1094"/>
      <c r="B398" s="1094"/>
      <c r="C398" s="1109" t="s">
        <v>1048</v>
      </c>
      <c r="D398" s="1110">
        <v>0</v>
      </c>
      <c r="E398" s="1110">
        <v>0</v>
      </c>
      <c r="F398" s="1110">
        <v>0</v>
      </c>
      <c r="G398" s="1110">
        <v>0</v>
      </c>
      <c r="H398" s="1094"/>
      <c r="I398" s="1094"/>
      <c r="J398" s="1094"/>
      <c r="K398" s="1094"/>
    </row>
    <row r="399" spans="1:11" ht="14.1" customHeight="1" x14ac:dyDescent="0.25">
      <c r="A399" s="1094"/>
      <c r="B399" s="1094"/>
      <c r="C399" s="1109" t="s">
        <v>1057</v>
      </c>
      <c r="D399" s="1110">
        <v>0</v>
      </c>
      <c r="E399" s="1110">
        <v>0</v>
      </c>
      <c r="F399" s="1110">
        <v>0</v>
      </c>
      <c r="G399" s="1110">
        <v>0</v>
      </c>
      <c r="H399" s="1094"/>
      <c r="I399" s="1094"/>
      <c r="J399" s="1094"/>
      <c r="K399" s="1094"/>
    </row>
    <row r="400" spans="1:11" ht="14.1" customHeight="1" x14ac:dyDescent="0.25">
      <c r="A400" s="1094"/>
      <c r="B400" s="1094"/>
      <c r="C400" s="1109" t="s">
        <v>1058</v>
      </c>
      <c r="D400" s="1110">
        <v>0</v>
      </c>
      <c r="E400" s="1110">
        <v>0</v>
      </c>
      <c r="F400" s="1110">
        <v>0</v>
      </c>
      <c r="G400" s="1110">
        <v>0</v>
      </c>
      <c r="H400" s="1094"/>
      <c r="I400" s="1094"/>
      <c r="J400" s="1094"/>
      <c r="K400" s="1094"/>
    </row>
    <row r="401" spans="1:11" ht="14.1" customHeight="1" x14ac:dyDescent="0.25">
      <c r="A401" s="1094"/>
      <c r="B401" s="1094"/>
      <c r="C401" s="1109" t="s">
        <v>1059</v>
      </c>
      <c r="D401" s="1110">
        <v>0</v>
      </c>
      <c r="E401" s="1110">
        <v>0</v>
      </c>
      <c r="F401" s="1110">
        <v>0</v>
      </c>
      <c r="G401" s="1110">
        <v>0</v>
      </c>
      <c r="H401" s="1094"/>
      <c r="I401" s="1094"/>
      <c r="J401" s="1094"/>
      <c r="K401" s="1094"/>
    </row>
    <row r="402" spans="1:11" ht="14.1" customHeight="1" x14ac:dyDescent="0.25">
      <c r="A402" s="1094"/>
      <c r="B402" s="1094"/>
      <c r="C402" s="1109" t="s">
        <v>1060</v>
      </c>
      <c r="D402" s="1110">
        <v>0</v>
      </c>
      <c r="E402" s="1110">
        <v>0</v>
      </c>
      <c r="F402" s="1110">
        <v>0</v>
      </c>
      <c r="G402" s="1110">
        <v>0</v>
      </c>
      <c r="H402" s="1094"/>
      <c r="I402" s="1094"/>
      <c r="J402" s="1094"/>
      <c r="K402" s="1094"/>
    </row>
    <row r="403" spans="1:11" ht="14.1" customHeight="1" x14ac:dyDescent="0.25">
      <c r="A403" s="1094"/>
      <c r="B403" s="1094"/>
      <c r="C403" s="1109" t="s">
        <v>1063</v>
      </c>
      <c r="D403" s="1110">
        <v>0</v>
      </c>
      <c r="E403" s="1110">
        <v>0</v>
      </c>
      <c r="F403" s="1110">
        <v>0</v>
      </c>
      <c r="G403" s="1110">
        <v>0</v>
      </c>
      <c r="H403" s="1094"/>
      <c r="I403" s="1094"/>
      <c r="J403" s="1094"/>
      <c r="K403" s="1094"/>
    </row>
    <row r="404" spans="1:11" ht="14.1" customHeight="1" x14ac:dyDescent="0.25">
      <c r="A404" s="1094"/>
      <c r="B404" s="1094"/>
      <c r="C404" s="1109" t="s">
        <v>1064</v>
      </c>
      <c r="D404" s="1110">
        <v>0</v>
      </c>
      <c r="E404" s="1110">
        <v>0</v>
      </c>
      <c r="F404" s="1110">
        <v>0</v>
      </c>
      <c r="G404" s="1110">
        <v>0</v>
      </c>
      <c r="H404" s="1094"/>
      <c r="I404" s="1094"/>
      <c r="J404" s="1094"/>
      <c r="K404" s="1094"/>
    </row>
    <row r="405" spans="1:11" ht="14.1" customHeight="1" x14ac:dyDescent="0.25">
      <c r="A405" s="1094"/>
      <c r="B405" s="1094"/>
      <c r="C405" s="1111" t="s">
        <v>572</v>
      </c>
      <c r="D405" s="1110">
        <v>0</v>
      </c>
      <c r="E405" s="1110">
        <v>140000000</v>
      </c>
      <c r="F405" s="1110">
        <v>60000000</v>
      </c>
      <c r="G405" s="1110">
        <v>0</v>
      </c>
      <c r="H405" s="1094"/>
      <c r="I405" s="1094"/>
      <c r="J405" s="1094"/>
      <c r="K405" s="1094"/>
    </row>
    <row r="406" spans="1:11" ht="21.95" customHeight="1" x14ac:dyDescent="0.25">
      <c r="A406" s="1094"/>
      <c r="B406" s="1094"/>
      <c r="C406" s="1103" t="s">
        <v>1022</v>
      </c>
      <c r="D406" s="1232" t="s">
        <v>3380</v>
      </c>
      <c r="E406" s="1233"/>
      <c r="F406" s="1233"/>
      <c r="G406" s="1233"/>
      <c r="H406" s="1094"/>
      <c r="I406" s="1094"/>
      <c r="J406" s="1094"/>
      <c r="K406" s="1094"/>
    </row>
    <row r="407" spans="1:11" ht="21.95" customHeight="1" x14ac:dyDescent="0.25">
      <c r="A407" s="1094"/>
      <c r="B407" s="1094"/>
      <c r="C407" s="1104" t="s">
        <v>1024</v>
      </c>
      <c r="D407" s="1230" t="s">
        <v>3381</v>
      </c>
      <c r="E407" s="1231"/>
      <c r="F407" s="1231"/>
      <c r="G407" s="1231"/>
      <c r="H407" s="1094"/>
      <c r="I407" s="1094"/>
      <c r="J407" s="1094"/>
      <c r="K407" s="1094"/>
    </row>
    <row r="408" spans="1:11" ht="21.95" customHeight="1" x14ac:dyDescent="0.25">
      <c r="A408" s="1094"/>
      <c r="B408" s="1094"/>
      <c r="C408" s="1104" t="s">
        <v>31</v>
      </c>
      <c r="D408" s="1230" t="s">
        <v>3382</v>
      </c>
      <c r="E408" s="1231"/>
      <c r="F408" s="1231"/>
      <c r="G408" s="1231"/>
      <c r="H408" s="1094"/>
      <c r="I408" s="1094"/>
      <c r="J408" s="1094"/>
      <c r="K408" s="1094"/>
    </row>
    <row r="409" spans="1:11" ht="15" customHeight="1" x14ac:dyDescent="0.25">
      <c r="A409" s="1094"/>
      <c r="B409" s="1094"/>
      <c r="C409" s="1105"/>
      <c r="D409" s="1106">
        <v>2024</v>
      </c>
      <c r="E409" s="1106">
        <v>2025</v>
      </c>
      <c r="F409" s="1106">
        <v>2026</v>
      </c>
      <c r="G409" s="1106">
        <v>2027</v>
      </c>
      <c r="H409" s="1094"/>
      <c r="I409" s="1094"/>
      <c r="J409" s="1094"/>
      <c r="K409" s="1094"/>
    </row>
    <row r="410" spans="1:11" ht="15" customHeight="1" x14ac:dyDescent="0.25">
      <c r="A410" s="1094"/>
      <c r="B410" s="1094"/>
      <c r="C410" s="1107"/>
      <c r="D410" s="1108" t="s">
        <v>13</v>
      </c>
      <c r="E410" s="1108" t="s">
        <v>14</v>
      </c>
      <c r="F410" s="1108" t="s">
        <v>14</v>
      </c>
      <c r="G410" s="1108" t="s">
        <v>14</v>
      </c>
      <c r="H410" s="1094"/>
      <c r="I410" s="1094"/>
      <c r="J410" s="1094"/>
      <c r="K410" s="1094"/>
    </row>
    <row r="411" spans="1:11" ht="14.1" customHeight="1" x14ac:dyDescent="0.25">
      <c r="A411" s="1094"/>
      <c r="B411" s="1094"/>
      <c r="C411" s="1097" t="s">
        <v>33</v>
      </c>
      <c r="D411" s="1101" t="s">
        <v>1092</v>
      </c>
      <c r="E411" s="1101" t="s">
        <v>1092</v>
      </c>
      <c r="F411" s="1101" t="s">
        <v>1092</v>
      </c>
      <c r="G411" s="1101" t="s">
        <v>1039</v>
      </c>
      <c r="H411" s="1094"/>
      <c r="I411" s="1094"/>
      <c r="J411" s="1094"/>
      <c r="K411" s="1094"/>
    </row>
    <row r="412" spans="1:11" ht="14.1" customHeight="1" x14ac:dyDescent="0.25">
      <c r="A412" s="1094"/>
      <c r="B412" s="1094"/>
      <c r="C412" s="1097" t="s">
        <v>1029</v>
      </c>
      <c r="D412" s="1101" t="s">
        <v>1039</v>
      </c>
      <c r="E412" s="1101" t="s">
        <v>3383</v>
      </c>
      <c r="F412" s="1101" t="s">
        <v>1841</v>
      </c>
      <c r="G412" s="1101" t="s">
        <v>1039</v>
      </c>
      <c r="H412" s="1094"/>
      <c r="I412" s="1094"/>
      <c r="J412" s="1094"/>
      <c r="K412" s="1094"/>
    </row>
    <row r="413" spans="1:11" ht="14.1" customHeight="1" x14ac:dyDescent="0.25">
      <c r="A413" s="1094"/>
      <c r="B413" s="1094"/>
      <c r="C413" s="1097" t="s">
        <v>1032</v>
      </c>
      <c r="D413" s="1101" t="s">
        <v>1039</v>
      </c>
      <c r="E413" s="1101" t="s">
        <v>3383</v>
      </c>
      <c r="F413" s="1101" t="s">
        <v>1841</v>
      </c>
      <c r="G413" s="1101" t="s">
        <v>1039</v>
      </c>
      <c r="H413" s="1094"/>
      <c r="I413" s="1094"/>
      <c r="J413" s="1094"/>
      <c r="K413" s="1094"/>
    </row>
    <row r="414" spans="1:11" ht="14.1" customHeight="1" x14ac:dyDescent="0.25">
      <c r="A414" s="1094"/>
      <c r="B414" s="1094"/>
      <c r="C414" s="1097" t="s">
        <v>1037</v>
      </c>
      <c r="D414" s="1101" t="s">
        <v>1038</v>
      </c>
      <c r="E414" s="1101" t="s">
        <v>1039</v>
      </c>
      <c r="F414" s="1101" t="s">
        <v>1039</v>
      </c>
      <c r="G414" s="1101" t="s">
        <v>1083</v>
      </c>
      <c r="H414" s="1094"/>
      <c r="I414" s="1094"/>
      <c r="J414" s="1094"/>
      <c r="K414" s="1094"/>
    </row>
    <row r="415" spans="1:11" ht="14.1" customHeight="1" x14ac:dyDescent="0.25">
      <c r="A415" s="1094"/>
      <c r="B415" s="1094"/>
      <c r="C415" s="1097" t="s">
        <v>1042</v>
      </c>
      <c r="D415" s="1101" t="s">
        <v>1038</v>
      </c>
      <c r="E415" s="1101" t="s">
        <v>1038</v>
      </c>
      <c r="F415" s="1101" t="s">
        <v>3376</v>
      </c>
      <c r="G415" s="1101" t="s">
        <v>1083</v>
      </c>
      <c r="H415" s="1094"/>
      <c r="I415" s="1094"/>
      <c r="J415" s="1094"/>
      <c r="K415" s="1094"/>
    </row>
    <row r="416" spans="1:11" ht="14.1" customHeight="1" x14ac:dyDescent="0.25">
      <c r="A416" s="1094"/>
      <c r="B416" s="1094"/>
      <c r="C416" s="1097" t="s">
        <v>39</v>
      </c>
      <c r="D416" s="1101" t="s">
        <v>1038</v>
      </c>
      <c r="E416" s="1101" t="s">
        <v>1038</v>
      </c>
      <c r="F416" s="1101" t="s">
        <v>3376</v>
      </c>
      <c r="G416" s="1101" t="s">
        <v>1083</v>
      </c>
      <c r="H416" s="1094"/>
      <c r="I416" s="1094"/>
      <c r="J416" s="1094"/>
      <c r="K416" s="1094"/>
    </row>
    <row r="417" spans="1:11" ht="14.1" customHeight="1" x14ac:dyDescent="0.25">
      <c r="A417" s="1094"/>
      <c r="B417" s="1094"/>
      <c r="C417" s="1228" t="s">
        <v>1046</v>
      </c>
      <c r="D417" s="1229"/>
      <c r="E417" s="1229"/>
      <c r="F417" s="1229"/>
      <c r="G417" s="1229"/>
      <c r="H417" s="1094"/>
      <c r="I417" s="1094"/>
      <c r="J417" s="1094"/>
      <c r="K417" s="1094"/>
    </row>
    <row r="418" spans="1:11" ht="14.1" customHeight="1" x14ac:dyDescent="0.25">
      <c r="A418" s="1094"/>
      <c r="B418" s="1094"/>
      <c r="C418" s="1105"/>
      <c r="D418" s="1106">
        <v>2024</v>
      </c>
      <c r="E418" s="1106">
        <v>2025</v>
      </c>
      <c r="F418" s="1106">
        <v>2026</v>
      </c>
      <c r="G418" s="1106">
        <v>2027</v>
      </c>
      <c r="H418" s="1094"/>
      <c r="I418" s="1094"/>
      <c r="J418" s="1094"/>
      <c r="K418" s="1094"/>
    </row>
    <row r="419" spans="1:11" ht="14.1" customHeight="1" x14ac:dyDescent="0.25">
      <c r="A419" s="1094"/>
      <c r="B419" s="1094"/>
      <c r="C419" s="1107"/>
      <c r="D419" s="1108" t="s">
        <v>13</v>
      </c>
      <c r="E419" s="1108" t="s">
        <v>14</v>
      </c>
      <c r="F419" s="1108" t="s">
        <v>14</v>
      </c>
      <c r="G419" s="1108" t="s">
        <v>14</v>
      </c>
      <c r="H419" s="1094"/>
      <c r="I419" s="1094"/>
      <c r="J419" s="1094"/>
      <c r="K419" s="1094"/>
    </row>
    <row r="420" spans="1:11" ht="14.1" customHeight="1" x14ac:dyDescent="0.25">
      <c r="A420" s="1094"/>
      <c r="B420" s="1094"/>
      <c r="C420" s="1109" t="s">
        <v>1047</v>
      </c>
      <c r="D420" s="1110">
        <v>0</v>
      </c>
      <c r="E420" s="1110">
        <v>0</v>
      </c>
      <c r="F420" s="1110">
        <v>0</v>
      </c>
      <c r="G420" s="1110">
        <v>0</v>
      </c>
      <c r="H420" s="1094"/>
      <c r="I420" s="1094"/>
      <c r="J420" s="1094"/>
      <c r="K420" s="1094"/>
    </row>
    <row r="421" spans="1:11" ht="14.1" customHeight="1" x14ac:dyDescent="0.25">
      <c r="A421" s="1094"/>
      <c r="B421" s="1094"/>
      <c r="C421" s="1109" t="s">
        <v>1048</v>
      </c>
      <c r="D421" s="1110">
        <v>0</v>
      </c>
      <c r="E421" s="1110">
        <v>0</v>
      </c>
      <c r="F421" s="1110">
        <v>0</v>
      </c>
      <c r="G421" s="1110">
        <v>0</v>
      </c>
      <c r="H421" s="1094"/>
      <c r="I421" s="1094"/>
      <c r="J421" s="1094"/>
      <c r="K421" s="1094"/>
    </row>
    <row r="422" spans="1:11" ht="14.1" customHeight="1" x14ac:dyDescent="0.25">
      <c r="A422" s="1094"/>
      <c r="B422" s="1094"/>
      <c r="C422" s="1109" t="s">
        <v>1049</v>
      </c>
      <c r="D422" s="1110">
        <v>0</v>
      </c>
      <c r="E422" s="1110">
        <v>0</v>
      </c>
      <c r="F422" s="1110">
        <v>0</v>
      </c>
      <c r="G422" s="1110">
        <v>0</v>
      </c>
      <c r="H422" s="1094"/>
      <c r="I422" s="1094"/>
      <c r="J422" s="1094"/>
      <c r="K422" s="1094"/>
    </row>
    <row r="423" spans="1:11" ht="14.1" customHeight="1" x14ac:dyDescent="0.25">
      <c r="A423" s="1094"/>
      <c r="B423" s="1094"/>
      <c r="C423" s="1109" t="s">
        <v>1050</v>
      </c>
      <c r="D423" s="1110">
        <v>0</v>
      </c>
      <c r="E423" s="1110">
        <v>0</v>
      </c>
      <c r="F423" s="1110">
        <v>0</v>
      </c>
      <c r="G423" s="1110">
        <v>0</v>
      </c>
      <c r="H423" s="1094"/>
      <c r="I423" s="1094"/>
      <c r="J423" s="1094"/>
      <c r="K423" s="1094"/>
    </row>
    <row r="424" spans="1:11" ht="14.1" customHeight="1" x14ac:dyDescent="0.25">
      <c r="A424" s="1094"/>
      <c r="B424" s="1094"/>
      <c r="C424" s="1109" t="s">
        <v>1048</v>
      </c>
      <c r="D424" s="1110">
        <v>0</v>
      </c>
      <c r="E424" s="1110">
        <v>0</v>
      </c>
      <c r="F424" s="1110">
        <v>0</v>
      </c>
      <c r="G424" s="1110">
        <v>0</v>
      </c>
      <c r="H424" s="1094"/>
      <c r="I424" s="1094"/>
      <c r="J424" s="1094"/>
      <c r="K424" s="1094"/>
    </row>
    <row r="425" spans="1:11" ht="14.1" customHeight="1" x14ac:dyDescent="0.25">
      <c r="A425" s="1094"/>
      <c r="B425" s="1094"/>
      <c r="C425" s="1109" t="s">
        <v>1049</v>
      </c>
      <c r="D425" s="1110">
        <v>0</v>
      </c>
      <c r="E425" s="1110">
        <v>0</v>
      </c>
      <c r="F425" s="1110">
        <v>0</v>
      </c>
      <c r="G425" s="1110">
        <v>0</v>
      </c>
      <c r="H425" s="1094"/>
      <c r="I425" s="1094"/>
      <c r="J425" s="1094"/>
      <c r="K425" s="1094"/>
    </row>
    <row r="426" spans="1:11" ht="14.1" customHeight="1" x14ac:dyDescent="0.25">
      <c r="A426" s="1094"/>
      <c r="B426" s="1094"/>
      <c r="C426" s="1109" t="s">
        <v>1051</v>
      </c>
      <c r="D426" s="1110">
        <v>0</v>
      </c>
      <c r="E426" s="1110">
        <v>0</v>
      </c>
      <c r="F426" s="1110">
        <v>0</v>
      </c>
      <c r="G426" s="1110">
        <v>0</v>
      </c>
      <c r="H426" s="1094"/>
      <c r="I426" s="1094"/>
      <c r="J426" s="1094"/>
      <c r="K426" s="1094"/>
    </row>
    <row r="427" spans="1:11" ht="14.1" customHeight="1" x14ac:dyDescent="0.25">
      <c r="A427" s="1094"/>
      <c r="B427" s="1094"/>
      <c r="C427" s="1109" t="s">
        <v>1048</v>
      </c>
      <c r="D427" s="1110">
        <v>0</v>
      </c>
      <c r="E427" s="1110">
        <v>0</v>
      </c>
      <c r="F427" s="1110">
        <v>0</v>
      </c>
      <c r="G427" s="1110">
        <v>0</v>
      </c>
      <c r="H427" s="1094"/>
      <c r="I427" s="1094"/>
      <c r="J427" s="1094"/>
      <c r="K427" s="1094"/>
    </row>
    <row r="428" spans="1:11" ht="14.1" customHeight="1" x14ac:dyDescent="0.25">
      <c r="A428" s="1094"/>
      <c r="B428" s="1094"/>
      <c r="C428" s="1109" t="s">
        <v>1049</v>
      </c>
      <c r="D428" s="1110">
        <v>0</v>
      </c>
      <c r="E428" s="1110">
        <v>0</v>
      </c>
      <c r="F428" s="1110">
        <v>0</v>
      </c>
      <c r="G428" s="1110">
        <v>0</v>
      </c>
      <c r="H428" s="1094"/>
      <c r="I428" s="1094"/>
      <c r="J428" s="1094"/>
      <c r="K428" s="1094"/>
    </row>
    <row r="429" spans="1:11" ht="14.1" customHeight="1" x14ac:dyDescent="0.25">
      <c r="A429" s="1094"/>
      <c r="B429" s="1094"/>
      <c r="C429" s="1109" t="s">
        <v>1052</v>
      </c>
      <c r="D429" s="1110">
        <v>0</v>
      </c>
      <c r="E429" s="1110">
        <v>0</v>
      </c>
      <c r="F429" s="1110">
        <v>0</v>
      </c>
      <c r="G429" s="1110">
        <v>0</v>
      </c>
      <c r="H429" s="1094"/>
      <c r="I429" s="1094"/>
      <c r="J429" s="1094"/>
      <c r="K429" s="1094"/>
    </row>
    <row r="430" spans="1:11" ht="14.1" customHeight="1" x14ac:dyDescent="0.25">
      <c r="A430" s="1094"/>
      <c r="B430" s="1094"/>
      <c r="C430" s="1109" t="s">
        <v>1048</v>
      </c>
      <c r="D430" s="1110">
        <v>0</v>
      </c>
      <c r="E430" s="1110">
        <v>0</v>
      </c>
      <c r="F430" s="1110">
        <v>0</v>
      </c>
      <c r="G430" s="1110">
        <v>0</v>
      </c>
      <c r="H430" s="1094"/>
      <c r="I430" s="1094"/>
      <c r="J430" s="1094"/>
      <c r="K430" s="1094"/>
    </row>
    <row r="431" spans="1:11" ht="14.1" customHeight="1" x14ac:dyDescent="0.25">
      <c r="A431" s="1094"/>
      <c r="B431" s="1094"/>
      <c r="C431" s="1109" t="s">
        <v>1049</v>
      </c>
      <c r="D431" s="1110">
        <v>0</v>
      </c>
      <c r="E431" s="1110">
        <v>0</v>
      </c>
      <c r="F431" s="1110">
        <v>0</v>
      </c>
      <c r="G431" s="1110">
        <v>0</v>
      </c>
      <c r="H431" s="1094"/>
      <c r="I431" s="1094"/>
      <c r="J431" s="1094"/>
      <c r="K431" s="1094"/>
    </row>
    <row r="432" spans="1:11" ht="14.1" customHeight="1" x14ac:dyDescent="0.25">
      <c r="A432" s="1094"/>
      <c r="B432" s="1094"/>
      <c r="C432" s="1109" t="s">
        <v>1053</v>
      </c>
      <c r="D432" s="1110">
        <v>0</v>
      </c>
      <c r="E432" s="1110">
        <v>0</v>
      </c>
      <c r="F432" s="1110">
        <v>0</v>
      </c>
      <c r="G432" s="1110">
        <v>0</v>
      </c>
      <c r="H432" s="1094"/>
      <c r="I432" s="1094"/>
      <c r="J432" s="1094"/>
      <c r="K432" s="1094"/>
    </row>
    <row r="433" spans="1:11" ht="14.1" customHeight="1" x14ac:dyDescent="0.25">
      <c r="A433" s="1094"/>
      <c r="B433" s="1094"/>
      <c r="C433" s="1109" t="s">
        <v>1048</v>
      </c>
      <c r="D433" s="1110">
        <v>0</v>
      </c>
      <c r="E433" s="1110">
        <v>0</v>
      </c>
      <c r="F433" s="1110">
        <v>0</v>
      </c>
      <c r="G433" s="1110">
        <v>0</v>
      </c>
      <c r="H433" s="1094"/>
      <c r="I433" s="1094"/>
      <c r="J433" s="1094"/>
      <c r="K433" s="1094"/>
    </row>
    <row r="434" spans="1:11" ht="14.1" customHeight="1" x14ac:dyDescent="0.25">
      <c r="A434" s="1094"/>
      <c r="B434" s="1094"/>
      <c r="C434" s="1109" t="s">
        <v>1049</v>
      </c>
      <c r="D434" s="1110">
        <v>0</v>
      </c>
      <c r="E434" s="1110">
        <v>0</v>
      </c>
      <c r="F434" s="1110">
        <v>0</v>
      </c>
      <c r="G434" s="1110">
        <v>0</v>
      </c>
      <c r="H434" s="1094"/>
      <c r="I434" s="1094"/>
      <c r="J434" s="1094"/>
      <c r="K434" s="1094"/>
    </row>
    <row r="435" spans="1:11" ht="14.1" customHeight="1" x14ac:dyDescent="0.25">
      <c r="A435" s="1094"/>
      <c r="B435" s="1094"/>
      <c r="C435" s="1109" t="s">
        <v>1054</v>
      </c>
      <c r="D435" s="1110">
        <v>0</v>
      </c>
      <c r="E435" s="1110">
        <v>0</v>
      </c>
      <c r="F435" s="1110">
        <v>0</v>
      </c>
      <c r="G435" s="1110">
        <v>0</v>
      </c>
      <c r="H435" s="1094"/>
      <c r="I435" s="1094"/>
      <c r="J435" s="1094"/>
      <c r="K435" s="1094"/>
    </row>
    <row r="436" spans="1:11" ht="14.1" customHeight="1" x14ac:dyDescent="0.25">
      <c r="A436" s="1094"/>
      <c r="B436" s="1094"/>
      <c r="C436" s="1109" t="s">
        <v>1048</v>
      </c>
      <c r="D436" s="1110">
        <v>0</v>
      </c>
      <c r="E436" s="1110">
        <v>0</v>
      </c>
      <c r="F436" s="1110">
        <v>0</v>
      </c>
      <c r="G436" s="1110">
        <v>0</v>
      </c>
      <c r="H436" s="1094"/>
      <c r="I436" s="1094"/>
      <c r="J436" s="1094"/>
      <c r="K436" s="1094"/>
    </row>
    <row r="437" spans="1:11" ht="14.1" customHeight="1" x14ac:dyDescent="0.25">
      <c r="A437" s="1094"/>
      <c r="B437" s="1094"/>
      <c r="C437" s="1109" t="s">
        <v>1049</v>
      </c>
      <c r="D437" s="1110">
        <v>0</v>
      </c>
      <c r="E437" s="1110">
        <v>0</v>
      </c>
      <c r="F437" s="1110">
        <v>0</v>
      </c>
      <c r="G437" s="1110">
        <v>0</v>
      </c>
      <c r="H437" s="1094"/>
      <c r="I437" s="1094"/>
      <c r="J437" s="1094"/>
      <c r="K437" s="1094"/>
    </row>
    <row r="438" spans="1:11" ht="14.1" customHeight="1" x14ac:dyDescent="0.25">
      <c r="A438" s="1094"/>
      <c r="B438" s="1094"/>
      <c r="C438" s="1109" t="s">
        <v>1055</v>
      </c>
      <c r="D438" s="1110">
        <v>0</v>
      </c>
      <c r="E438" s="1110">
        <v>0</v>
      </c>
      <c r="F438" s="1110">
        <v>0</v>
      </c>
      <c r="G438" s="1110">
        <v>0</v>
      </c>
      <c r="H438" s="1094"/>
      <c r="I438" s="1094"/>
      <c r="J438" s="1094"/>
      <c r="K438" s="1094"/>
    </row>
    <row r="439" spans="1:11" ht="14.1" customHeight="1" x14ac:dyDescent="0.25">
      <c r="A439" s="1094"/>
      <c r="B439" s="1094"/>
      <c r="C439" s="1109" t="s">
        <v>1048</v>
      </c>
      <c r="D439" s="1110">
        <v>0</v>
      </c>
      <c r="E439" s="1110">
        <v>0</v>
      </c>
      <c r="F439" s="1110">
        <v>0</v>
      </c>
      <c r="G439" s="1110">
        <v>0</v>
      </c>
      <c r="H439" s="1094"/>
      <c r="I439" s="1094"/>
      <c r="J439" s="1094"/>
      <c r="K439" s="1094"/>
    </row>
    <row r="440" spans="1:11" ht="14.1" customHeight="1" x14ac:dyDescent="0.25">
      <c r="A440" s="1094"/>
      <c r="B440" s="1094"/>
      <c r="C440" s="1109" t="s">
        <v>1049</v>
      </c>
      <c r="D440" s="1110">
        <v>0</v>
      </c>
      <c r="E440" s="1110">
        <v>0</v>
      </c>
      <c r="F440" s="1110">
        <v>0</v>
      </c>
      <c r="G440" s="1110">
        <v>0</v>
      </c>
      <c r="H440" s="1094"/>
      <c r="I440" s="1094"/>
      <c r="J440" s="1094"/>
      <c r="K440" s="1094"/>
    </row>
    <row r="441" spans="1:11" ht="14.1" customHeight="1" x14ac:dyDescent="0.25">
      <c r="A441" s="1094"/>
      <c r="B441" s="1094"/>
      <c r="C441" s="1109" t="s">
        <v>1056</v>
      </c>
      <c r="D441" s="1110">
        <v>0</v>
      </c>
      <c r="E441" s="1110">
        <v>0</v>
      </c>
      <c r="F441" s="1110">
        <v>0</v>
      </c>
      <c r="G441" s="1110">
        <v>0</v>
      </c>
      <c r="H441" s="1094"/>
      <c r="I441" s="1094"/>
      <c r="J441" s="1094"/>
      <c r="K441" s="1094"/>
    </row>
    <row r="442" spans="1:11" ht="14.1" customHeight="1" x14ac:dyDescent="0.25">
      <c r="A442" s="1094"/>
      <c r="B442" s="1094"/>
      <c r="C442" s="1109" t="s">
        <v>1048</v>
      </c>
      <c r="D442" s="1110">
        <v>0</v>
      </c>
      <c r="E442" s="1110">
        <v>0</v>
      </c>
      <c r="F442" s="1110">
        <v>0</v>
      </c>
      <c r="G442" s="1110">
        <v>0</v>
      </c>
      <c r="H442" s="1094"/>
      <c r="I442" s="1094"/>
      <c r="J442" s="1094"/>
      <c r="K442" s="1094"/>
    </row>
    <row r="443" spans="1:11" ht="14.1" customHeight="1" x14ac:dyDescent="0.25">
      <c r="A443" s="1094"/>
      <c r="B443" s="1094"/>
      <c r="C443" s="1109" t="s">
        <v>1057</v>
      </c>
      <c r="D443" s="1110">
        <v>0</v>
      </c>
      <c r="E443" s="1110">
        <v>0</v>
      </c>
      <c r="F443" s="1110">
        <v>0</v>
      </c>
      <c r="G443" s="1110">
        <v>0</v>
      </c>
      <c r="H443" s="1094"/>
      <c r="I443" s="1094"/>
      <c r="J443" s="1094"/>
      <c r="K443" s="1094"/>
    </row>
    <row r="444" spans="1:11" ht="14.1" customHeight="1" x14ac:dyDescent="0.25">
      <c r="A444" s="1094"/>
      <c r="B444" s="1094"/>
      <c r="C444" s="1109" t="s">
        <v>1058</v>
      </c>
      <c r="D444" s="1110">
        <v>0</v>
      </c>
      <c r="E444" s="1110">
        <v>0</v>
      </c>
      <c r="F444" s="1110">
        <v>0</v>
      </c>
      <c r="G444" s="1110">
        <v>0</v>
      </c>
      <c r="H444" s="1094"/>
      <c r="I444" s="1094"/>
      <c r="J444" s="1094"/>
      <c r="K444" s="1094"/>
    </row>
    <row r="445" spans="1:11" ht="14.1" customHeight="1" x14ac:dyDescent="0.25">
      <c r="A445" s="1094"/>
      <c r="B445" s="1094"/>
      <c r="C445" s="1109" t="s">
        <v>1059</v>
      </c>
      <c r="D445" s="1110">
        <v>0</v>
      </c>
      <c r="E445" s="1110">
        <v>0</v>
      </c>
      <c r="F445" s="1110">
        <v>0</v>
      </c>
      <c r="G445" s="1110">
        <v>0</v>
      </c>
      <c r="H445" s="1094"/>
      <c r="I445" s="1094"/>
      <c r="J445" s="1094"/>
      <c r="K445" s="1094"/>
    </row>
    <row r="446" spans="1:11" ht="14.1" customHeight="1" x14ac:dyDescent="0.25">
      <c r="A446" s="1094"/>
      <c r="B446" s="1094"/>
      <c r="C446" s="1109" t="s">
        <v>1060</v>
      </c>
      <c r="D446" s="1110">
        <v>0</v>
      </c>
      <c r="E446" s="1110">
        <v>0</v>
      </c>
      <c r="F446" s="1110">
        <v>0</v>
      </c>
      <c r="G446" s="1110">
        <v>0</v>
      </c>
      <c r="H446" s="1094"/>
      <c r="I446" s="1094"/>
      <c r="J446" s="1094"/>
      <c r="K446" s="1094"/>
    </row>
    <row r="447" spans="1:11" ht="14.1" customHeight="1" x14ac:dyDescent="0.25">
      <c r="A447" s="1094"/>
      <c r="B447" s="1094"/>
      <c r="C447" s="1109" t="s">
        <v>1061</v>
      </c>
      <c r="D447" s="1110">
        <v>0</v>
      </c>
      <c r="E447" s="1110">
        <v>70000000</v>
      </c>
      <c r="F447" s="1110">
        <v>30000000</v>
      </c>
      <c r="G447" s="1110">
        <v>0</v>
      </c>
      <c r="H447" s="1094"/>
      <c r="I447" s="1094"/>
      <c r="J447" s="1094"/>
      <c r="K447" s="1094"/>
    </row>
    <row r="448" spans="1:11" ht="14.1" customHeight="1" x14ac:dyDescent="0.25">
      <c r="A448" s="1094"/>
      <c r="B448" s="1094"/>
      <c r="C448" s="1109" t="s">
        <v>1048</v>
      </c>
      <c r="D448" s="1110">
        <v>0</v>
      </c>
      <c r="E448" s="1110">
        <v>70000000</v>
      </c>
      <c r="F448" s="1110">
        <v>30000000</v>
      </c>
      <c r="G448" s="1110">
        <v>0</v>
      </c>
      <c r="H448" s="1094"/>
      <c r="I448" s="1094"/>
      <c r="J448" s="1094"/>
      <c r="K448" s="1094"/>
    </row>
    <row r="449" spans="1:11" ht="14.1" customHeight="1" x14ac:dyDescent="0.25">
      <c r="A449" s="1094"/>
      <c r="B449" s="1094"/>
      <c r="C449" s="1109" t="s">
        <v>1057</v>
      </c>
      <c r="D449" s="1110">
        <v>0</v>
      </c>
      <c r="E449" s="1110">
        <v>0</v>
      </c>
      <c r="F449" s="1110">
        <v>0</v>
      </c>
      <c r="G449" s="1110">
        <v>0</v>
      </c>
      <c r="H449" s="1094"/>
      <c r="I449" s="1094"/>
      <c r="J449" s="1094"/>
      <c r="K449" s="1094"/>
    </row>
    <row r="450" spans="1:11" ht="14.1" customHeight="1" x14ac:dyDescent="0.25">
      <c r="A450" s="1094"/>
      <c r="B450" s="1094"/>
      <c r="C450" s="1109" t="s">
        <v>1058</v>
      </c>
      <c r="D450" s="1110">
        <v>0</v>
      </c>
      <c r="E450" s="1110">
        <v>0</v>
      </c>
      <c r="F450" s="1110">
        <v>0</v>
      </c>
      <c r="G450" s="1110">
        <v>0</v>
      </c>
      <c r="H450" s="1094"/>
      <c r="I450" s="1094"/>
      <c r="J450" s="1094"/>
      <c r="K450" s="1094"/>
    </row>
    <row r="451" spans="1:11" ht="14.1" customHeight="1" x14ac:dyDescent="0.25">
      <c r="A451" s="1094"/>
      <c r="B451" s="1094"/>
      <c r="C451" s="1109" t="s">
        <v>1059</v>
      </c>
      <c r="D451" s="1110">
        <v>0</v>
      </c>
      <c r="E451" s="1110">
        <v>0</v>
      </c>
      <c r="F451" s="1110">
        <v>0</v>
      </c>
      <c r="G451" s="1110">
        <v>0</v>
      </c>
      <c r="H451" s="1094"/>
      <c r="I451" s="1094"/>
      <c r="J451" s="1094"/>
      <c r="K451" s="1094"/>
    </row>
    <row r="452" spans="1:11" ht="14.1" customHeight="1" x14ac:dyDescent="0.25">
      <c r="A452" s="1094"/>
      <c r="B452" s="1094"/>
      <c r="C452" s="1109" t="s">
        <v>1060</v>
      </c>
      <c r="D452" s="1110">
        <v>0</v>
      </c>
      <c r="E452" s="1110">
        <v>0</v>
      </c>
      <c r="F452" s="1110">
        <v>0</v>
      </c>
      <c r="G452" s="1110">
        <v>0</v>
      </c>
      <c r="H452" s="1094"/>
      <c r="I452" s="1094"/>
      <c r="J452" s="1094"/>
      <c r="K452" s="1094"/>
    </row>
    <row r="453" spans="1:11" ht="14.1" customHeight="1" x14ac:dyDescent="0.25">
      <c r="A453" s="1094"/>
      <c r="B453" s="1094"/>
      <c r="C453" s="1109" t="s">
        <v>1062</v>
      </c>
      <c r="D453" s="1110">
        <v>0</v>
      </c>
      <c r="E453" s="1110">
        <v>0</v>
      </c>
      <c r="F453" s="1110">
        <v>0</v>
      </c>
      <c r="G453" s="1110">
        <v>0</v>
      </c>
      <c r="H453" s="1094"/>
      <c r="I453" s="1094"/>
      <c r="J453" s="1094"/>
      <c r="K453" s="1094"/>
    </row>
    <row r="454" spans="1:11" ht="14.1" customHeight="1" x14ac:dyDescent="0.25">
      <c r="A454" s="1094"/>
      <c r="B454" s="1094"/>
      <c r="C454" s="1109" t="s">
        <v>1048</v>
      </c>
      <c r="D454" s="1110">
        <v>0</v>
      </c>
      <c r="E454" s="1110">
        <v>0</v>
      </c>
      <c r="F454" s="1110">
        <v>0</v>
      </c>
      <c r="G454" s="1110">
        <v>0</v>
      </c>
      <c r="H454" s="1094"/>
      <c r="I454" s="1094"/>
      <c r="J454" s="1094"/>
      <c r="K454" s="1094"/>
    </row>
    <row r="455" spans="1:11" ht="14.1" customHeight="1" x14ac:dyDescent="0.25">
      <c r="A455" s="1094"/>
      <c r="B455" s="1094"/>
      <c r="C455" s="1109" t="s">
        <v>1057</v>
      </c>
      <c r="D455" s="1110">
        <v>0</v>
      </c>
      <c r="E455" s="1110">
        <v>0</v>
      </c>
      <c r="F455" s="1110">
        <v>0</v>
      </c>
      <c r="G455" s="1110">
        <v>0</v>
      </c>
      <c r="H455" s="1094"/>
      <c r="I455" s="1094"/>
      <c r="J455" s="1094"/>
      <c r="K455" s="1094"/>
    </row>
    <row r="456" spans="1:11" ht="14.1" customHeight="1" x14ac:dyDescent="0.25">
      <c r="A456" s="1094"/>
      <c r="B456" s="1094"/>
      <c r="C456" s="1109" t="s">
        <v>1058</v>
      </c>
      <c r="D456" s="1110">
        <v>0</v>
      </c>
      <c r="E456" s="1110">
        <v>0</v>
      </c>
      <c r="F456" s="1110">
        <v>0</v>
      </c>
      <c r="G456" s="1110">
        <v>0</v>
      </c>
      <c r="H456" s="1094"/>
      <c r="I456" s="1094"/>
      <c r="J456" s="1094"/>
      <c r="K456" s="1094"/>
    </row>
    <row r="457" spans="1:11" ht="14.1" customHeight="1" x14ac:dyDescent="0.25">
      <c r="A457" s="1094"/>
      <c r="B457" s="1094"/>
      <c r="C457" s="1109" t="s">
        <v>1059</v>
      </c>
      <c r="D457" s="1110">
        <v>0</v>
      </c>
      <c r="E457" s="1110">
        <v>0</v>
      </c>
      <c r="F457" s="1110">
        <v>0</v>
      </c>
      <c r="G457" s="1110">
        <v>0</v>
      </c>
      <c r="H457" s="1094"/>
      <c r="I457" s="1094"/>
      <c r="J457" s="1094"/>
      <c r="K457" s="1094"/>
    </row>
    <row r="458" spans="1:11" ht="14.1" customHeight="1" x14ac:dyDescent="0.25">
      <c r="A458" s="1094"/>
      <c r="B458" s="1094"/>
      <c r="C458" s="1109" t="s">
        <v>1060</v>
      </c>
      <c r="D458" s="1110">
        <v>0</v>
      </c>
      <c r="E458" s="1110">
        <v>0</v>
      </c>
      <c r="F458" s="1110">
        <v>0</v>
      </c>
      <c r="G458" s="1110">
        <v>0</v>
      </c>
      <c r="H458" s="1094"/>
      <c r="I458" s="1094"/>
      <c r="J458" s="1094"/>
      <c r="K458" s="1094"/>
    </row>
    <row r="459" spans="1:11" ht="14.1" customHeight="1" x14ac:dyDescent="0.25">
      <c r="A459" s="1094"/>
      <c r="B459" s="1094"/>
      <c r="C459" s="1109" t="s">
        <v>1063</v>
      </c>
      <c r="D459" s="1110">
        <v>0</v>
      </c>
      <c r="E459" s="1110">
        <v>0</v>
      </c>
      <c r="F459" s="1110">
        <v>0</v>
      </c>
      <c r="G459" s="1110">
        <v>0</v>
      </c>
      <c r="H459" s="1094"/>
      <c r="I459" s="1094"/>
      <c r="J459" s="1094"/>
      <c r="K459" s="1094"/>
    </row>
    <row r="460" spans="1:11" ht="14.1" customHeight="1" x14ac:dyDescent="0.25">
      <c r="A460" s="1094"/>
      <c r="B460" s="1094"/>
      <c r="C460" s="1109" t="s">
        <v>1064</v>
      </c>
      <c r="D460" s="1110">
        <v>0</v>
      </c>
      <c r="E460" s="1110">
        <v>0</v>
      </c>
      <c r="F460" s="1110">
        <v>0</v>
      </c>
      <c r="G460" s="1110">
        <v>0</v>
      </c>
      <c r="H460" s="1094"/>
      <c r="I460" s="1094"/>
      <c r="J460" s="1094"/>
      <c r="K460" s="1094"/>
    </row>
    <row r="461" spans="1:11" ht="14.1" customHeight="1" x14ac:dyDescent="0.25">
      <c r="A461" s="1094"/>
      <c r="B461" s="1094"/>
      <c r="C461" s="1111" t="s">
        <v>572</v>
      </c>
      <c r="D461" s="1110">
        <v>0</v>
      </c>
      <c r="E461" s="1110">
        <v>70000000</v>
      </c>
      <c r="F461" s="1110">
        <v>30000000</v>
      </c>
      <c r="G461" s="1110">
        <v>0</v>
      </c>
      <c r="H461" s="1094"/>
      <c r="I461" s="1094"/>
      <c r="J461" s="1094"/>
      <c r="K461" s="1094"/>
    </row>
    <row r="462" spans="1:11" ht="20.100000000000001" customHeight="1" x14ac:dyDescent="0.25">
      <c r="A462" s="1094"/>
      <c r="B462" s="1094"/>
      <c r="C462" s="1102" t="s">
        <v>3384</v>
      </c>
      <c r="D462" s="1234" t="s">
        <v>3385</v>
      </c>
      <c r="E462" s="1235"/>
      <c r="F462" s="1235"/>
      <c r="G462" s="1235"/>
      <c r="H462" s="1094"/>
      <c r="I462" s="1094"/>
      <c r="J462" s="1094"/>
      <c r="K462" s="1094"/>
    </row>
    <row r="463" spans="1:11" ht="18" customHeight="1" x14ac:dyDescent="0.25">
      <c r="A463" s="1094"/>
      <c r="B463" s="1094"/>
      <c r="C463" s="1103" t="s">
        <v>1022</v>
      </c>
      <c r="D463" s="1232" t="s">
        <v>3386</v>
      </c>
      <c r="E463" s="1233"/>
      <c r="F463" s="1233"/>
      <c r="G463" s="1233"/>
      <c r="H463" s="1094"/>
      <c r="I463" s="1094"/>
      <c r="J463" s="1094"/>
      <c r="K463" s="1094"/>
    </row>
    <row r="464" spans="1:11" ht="18" customHeight="1" x14ac:dyDescent="0.25">
      <c r="A464" s="1094"/>
      <c r="B464" s="1094"/>
      <c r="C464" s="1104" t="s">
        <v>1024</v>
      </c>
      <c r="D464" s="1230" t="s">
        <v>1038</v>
      </c>
      <c r="E464" s="1231"/>
      <c r="F464" s="1231"/>
      <c r="G464" s="1231"/>
      <c r="H464" s="1094"/>
      <c r="I464" s="1094"/>
      <c r="J464" s="1094"/>
      <c r="K464" s="1094"/>
    </row>
    <row r="465" spans="1:11" ht="18" customHeight="1" x14ac:dyDescent="0.25">
      <c r="A465" s="1094"/>
      <c r="B465" s="1094"/>
      <c r="C465" s="1104" t="s">
        <v>31</v>
      </c>
      <c r="D465" s="1230" t="s">
        <v>3387</v>
      </c>
      <c r="E465" s="1231"/>
      <c r="F465" s="1231"/>
      <c r="G465" s="1231"/>
      <c r="H465" s="1094"/>
      <c r="I465" s="1094"/>
      <c r="J465" s="1094"/>
      <c r="K465" s="1094"/>
    </row>
    <row r="466" spans="1:11" ht="15" customHeight="1" x14ac:dyDescent="0.25">
      <c r="A466" s="1094"/>
      <c r="B466" s="1094"/>
      <c r="C466" s="1105"/>
      <c r="D466" s="1106">
        <v>2024</v>
      </c>
      <c r="E466" s="1106">
        <v>2025</v>
      </c>
      <c r="F466" s="1106">
        <v>2026</v>
      </c>
      <c r="G466" s="1106">
        <v>2027</v>
      </c>
      <c r="H466" s="1094"/>
      <c r="I466" s="1094"/>
      <c r="J466" s="1094"/>
      <c r="K466" s="1094"/>
    </row>
    <row r="467" spans="1:11" ht="15" customHeight="1" x14ac:dyDescent="0.25">
      <c r="A467" s="1094"/>
      <c r="B467" s="1094"/>
      <c r="C467" s="1107"/>
      <c r="D467" s="1108" t="s">
        <v>13</v>
      </c>
      <c r="E467" s="1108" t="s">
        <v>14</v>
      </c>
      <c r="F467" s="1108" t="s">
        <v>14</v>
      </c>
      <c r="G467" s="1108" t="s">
        <v>14</v>
      </c>
      <c r="H467" s="1094"/>
      <c r="I467" s="1094"/>
      <c r="J467" s="1094"/>
      <c r="K467" s="1094"/>
    </row>
    <row r="468" spans="1:11" ht="14.1" customHeight="1" x14ac:dyDescent="0.25">
      <c r="A468" s="1094"/>
      <c r="B468" s="1094"/>
      <c r="C468" s="1097" t="s">
        <v>33</v>
      </c>
      <c r="D468" s="1101" t="s">
        <v>1092</v>
      </c>
      <c r="E468" s="1101" t="s">
        <v>1092</v>
      </c>
      <c r="F468" s="1101" t="s">
        <v>1092</v>
      </c>
      <c r="G468" s="1101" t="s">
        <v>1039</v>
      </c>
      <c r="H468" s="1094"/>
      <c r="I468" s="1094"/>
      <c r="J468" s="1094"/>
      <c r="K468" s="1094"/>
    </row>
    <row r="469" spans="1:11" ht="14.1" customHeight="1" x14ac:dyDescent="0.25">
      <c r="A469" s="1094"/>
      <c r="B469" s="1094"/>
      <c r="C469" s="1097" t="s">
        <v>1029</v>
      </c>
      <c r="D469" s="1101" t="s">
        <v>3388</v>
      </c>
      <c r="E469" s="1101" t="s">
        <v>3389</v>
      </c>
      <c r="F469" s="1101" t="s">
        <v>3390</v>
      </c>
      <c r="G469" s="1101" t="s">
        <v>1039</v>
      </c>
      <c r="H469" s="1094"/>
      <c r="I469" s="1094"/>
      <c r="J469" s="1094"/>
      <c r="K469" s="1094"/>
    </row>
    <row r="470" spans="1:11" ht="14.1" customHeight="1" x14ac:dyDescent="0.25">
      <c r="A470" s="1094"/>
      <c r="B470" s="1094"/>
      <c r="C470" s="1097" t="s">
        <v>1032</v>
      </c>
      <c r="D470" s="1101" t="s">
        <v>3388</v>
      </c>
      <c r="E470" s="1101" t="s">
        <v>3389</v>
      </c>
      <c r="F470" s="1101" t="s">
        <v>3390</v>
      </c>
      <c r="G470" s="1101" t="s">
        <v>1039</v>
      </c>
      <c r="H470" s="1094"/>
      <c r="I470" s="1094"/>
      <c r="J470" s="1094"/>
      <c r="K470" s="1094"/>
    </row>
    <row r="471" spans="1:11" ht="14.1" customHeight="1" x14ac:dyDescent="0.25">
      <c r="A471" s="1094"/>
      <c r="B471" s="1094"/>
      <c r="C471" s="1097" t="s">
        <v>1037</v>
      </c>
      <c r="D471" s="1101" t="s">
        <v>1038</v>
      </c>
      <c r="E471" s="1101" t="s">
        <v>1039</v>
      </c>
      <c r="F471" s="1101" t="s">
        <v>1039</v>
      </c>
      <c r="G471" s="1101" t="s">
        <v>1083</v>
      </c>
      <c r="H471" s="1094"/>
      <c r="I471" s="1094"/>
      <c r="J471" s="1094"/>
      <c r="K471" s="1094"/>
    </row>
    <row r="472" spans="1:11" ht="14.1" customHeight="1" x14ac:dyDescent="0.25">
      <c r="A472" s="1094"/>
      <c r="B472" s="1094"/>
      <c r="C472" s="1097" t="s">
        <v>1042</v>
      </c>
      <c r="D472" s="1101" t="s">
        <v>1038</v>
      </c>
      <c r="E472" s="1101" t="s">
        <v>3391</v>
      </c>
      <c r="F472" s="1101" t="s">
        <v>3392</v>
      </c>
      <c r="G472" s="1101" t="s">
        <v>1083</v>
      </c>
      <c r="H472" s="1094"/>
      <c r="I472" s="1094"/>
      <c r="J472" s="1094"/>
      <c r="K472" s="1094"/>
    </row>
    <row r="473" spans="1:11" ht="14.1" customHeight="1" x14ac:dyDescent="0.25">
      <c r="A473" s="1094"/>
      <c r="B473" s="1094"/>
      <c r="C473" s="1097" t="s">
        <v>39</v>
      </c>
      <c r="D473" s="1101" t="s">
        <v>1038</v>
      </c>
      <c r="E473" s="1101" t="s">
        <v>3391</v>
      </c>
      <c r="F473" s="1101" t="s">
        <v>3392</v>
      </c>
      <c r="G473" s="1101" t="s">
        <v>1083</v>
      </c>
      <c r="H473" s="1094"/>
      <c r="I473" s="1094"/>
      <c r="J473" s="1094"/>
      <c r="K473" s="1094"/>
    </row>
    <row r="474" spans="1:11" ht="14.1" customHeight="1" x14ac:dyDescent="0.25">
      <c r="A474" s="1094"/>
      <c r="B474" s="1094"/>
      <c r="C474" s="1228" t="s">
        <v>1046</v>
      </c>
      <c r="D474" s="1229"/>
      <c r="E474" s="1229"/>
      <c r="F474" s="1229"/>
      <c r="G474" s="1229"/>
      <c r="H474" s="1094"/>
      <c r="I474" s="1094"/>
      <c r="J474" s="1094"/>
      <c r="K474" s="1094"/>
    </row>
    <row r="475" spans="1:11" ht="14.1" customHeight="1" x14ac:dyDescent="0.25">
      <c r="A475" s="1094"/>
      <c r="B475" s="1094"/>
      <c r="C475" s="1105"/>
      <c r="D475" s="1106">
        <v>2024</v>
      </c>
      <c r="E475" s="1106">
        <v>2025</v>
      </c>
      <c r="F475" s="1106">
        <v>2026</v>
      </c>
      <c r="G475" s="1106">
        <v>2027</v>
      </c>
      <c r="H475" s="1094"/>
      <c r="I475" s="1094"/>
      <c r="J475" s="1094"/>
      <c r="K475" s="1094"/>
    </row>
    <row r="476" spans="1:11" ht="14.1" customHeight="1" x14ac:dyDescent="0.25">
      <c r="A476" s="1094"/>
      <c r="B476" s="1094"/>
      <c r="C476" s="1107"/>
      <c r="D476" s="1108" t="s">
        <v>13</v>
      </c>
      <c r="E476" s="1108" t="s">
        <v>14</v>
      </c>
      <c r="F476" s="1108" t="s">
        <v>14</v>
      </c>
      <c r="G476" s="1108" t="s">
        <v>14</v>
      </c>
      <c r="H476" s="1094"/>
      <c r="I476" s="1094"/>
      <c r="J476" s="1094"/>
      <c r="K476" s="1094"/>
    </row>
    <row r="477" spans="1:11" ht="14.1" customHeight="1" x14ac:dyDescent="0.25">
      <c r="A477" s="1094"/>
      <c r="B477" s="1094"/>
      <c r="C477" s="1109" t="s">
        <v>1047</v>
      </c>
      <c r="D477" s="1110">
        <v>0</v>
      </c>
      <c r="E477" s="1110">
        <v>0</v>
      </c>
      <c r="F477" s="1110">
        <v>0</v>
      </c>
      <c r="G477" s="1110">
        <v>0</v>
      </c>
      <c r="H477" s="1094"/>
      <c r="I477" s="1094"/>
      <c r="J477" s="1094"/>
      <c r="K477" s="1094"/>
    </row>
    <row r="478" spans="1:11" ht="14.1" customHeight="1" x14ac:dyDescent="0.25">
      <c r="A478" s="1094"/>
      <c r="B478" s="1094"/>
      <c r="C478" s="1109" t="s">
        <v>1048</v>
      </c>
      <c r="D478" s="1110">
        <v>0</v>
      </c>
      <c r="E478" s="1110">
        <v>0</v>
      </c>
      <c r="F478" s="1110">
        <v>0</v>
      </c>
      <c r="G478" s="1110">
        <v>0</v>
      </c>
      <c r="H478" s="1094"/>
      <c r="I478" s="1094"/>
      <c r="J478" s="1094"/>
      <c r="K478" s="1094"/>
    </row>
    <row r="479" spans="1:11" ht="14.1" customHeight="1" x14ac:dyDescent="0.25">
      <c r="A479" s="1094"/>
      <c r="B479" s="1094"/>
      <c r="C479" s="1109" t="s">
        <v>1049</v>
      </c>
      <c r="D479" s="1110">
        <v>0</v>
      </c>
      <c r="E479" s="1110">
        <v>0</v>
      </c>
      <c r="F479" s="1110">
        <v>0</v>
      </c>
      <c r="G479" s="1110">
        <v>0</v>
      </c>
      <c r="H479" s="1094"/>
      <c r="I479" s="1094"/>
      <c r="J479" s="1094"/>
      <c r="K479" s="1094"/>
    </row>
    <row r="480" spans="1:11" ht="14.1" customHeight="1" x14ac:dyDescent="0.25">
      <c r="A480" s="1094"/>
      <c r="B480" s="1094"/>
      <c r="C480" s="1109" t="s">
        <v>1050</v>
      </c>
      <c r="D480" s="1110">
        <v>0</v>
      </c>
      <c r="E480" s="1110">
        <v>0</v>
      </c>
      <c r="F480" s="1110">
        <v>0</v>
      </c>
      <c r="G480" s="1110">
        <v>0</v>
      </c>
      <c r="H480" s="1094"/>
      <c r="I480" s="1094"/>
      <c r="J480" s="1094"/>
      <c r="K480" s="1094"/>
    </row>
    <row r="481" spans="1:11" ht="14.1" customHeight="1" x14ac:dyDescent="0.25">
      <c r="A481" s="1094"/>
      <c r="B481" s="1094"/>
      <c r="C481" s="1109" t="s">
        <v>1048</v>
      </c>
      <c r="D481" s="1110">
        <v>0</v>
      </c>
      <c r="E481" s="1110">
        <v>0</v>
      </c>
      <c r="F481" s="1110">
        <v>0</v>
      </c>
      <c r="G481" s="1110">
        <v>0</v>
      </c>
      <c r="H481" s="1094"/>
      <c r="I481" s="1094"/>
      <c r="J481" s="1094"/>
      <c r="K481" s="1094"/>
    </row>
    <row r="482" spans="1:11" ht="14.1" customHeight="1" x14ac:dyDescent="0.25">
      <c r="A482" s="1094"/>
      <c r="B482" s="1094"/>
      <c r="C482" s="1109" t="s">
        <v>1049</v>
      </c>
      <c r="D482" s="1110">
        <v>0</v>
      </c>
      <c r="E482" s="1110">
        <v>0</v>
      </c>
      <c r="F482" s="1110">
        <v>0</v>
      </c>
      <c r="G482" s="1110">
        <v>0</v>
      </c>
      <c r="H482" s="1094"/>
      <c r="I482" s="1094"/>
      <c r="J482" s="1094"/>
      <c r="K482" s="1094"/>
    </row>
    <row r="483" spans="1:11" ht="14.1" customHeight="1" x14ac:dyDescent="0.25">
      <c r="A483" s="1094"/>
      <c r="B483" s="1094"/>
      <c r="C483" s="1109" t="s">
        <v>1051</v>
      </c>
      <c r="D483" s="1110">
        <v>0</v>
      </c>
      <c r="E483" s="1110">
        <v>0</v>
      </c>
      <c r="F483" s="1110">
        <v>0</v>
      </c>
      <c r="G483" s="1110">
        <v>0</v>
      </c>
      <c r="H483" s="1094"/>
      <c r="I483" s="1094"/>
      <c r="J483" s="1094"/>
      <c r="K483" s="1094"/>
    </row>
    <row r="484" spans="1:11" ht="14.1" customHeight="1" x14ac:dyDescent="0.25">
      <c r="A484" s="1094"/>
      <c r="B484" s="1094"/>
      <c r="C484" s="1109" t="s">
        <v>1048</v>
      </c>
      <c r="D484" s="1110">
        <v>0</v>
      </c>
      <c r="E484" s="1110">
        <v>0</v>
      </c>
      <c r="F484" s="1110">
        <v>0</v>
      </c>
      <c r="G484" s="1110">
        <v>0</v>
      </c>
      <c r="H484" s="1094"/>
      <c r="I484" s="1094"/>
      <c r="J484" s="1094"/>
      <c r="K484" s="1094"/>
    </row>
    <row r="485" spans="1:11" ht="14.1" customHeight="1" x14ac:dyDescent="0.25">
      <c r="A485" s="1094"/>
      <c r="B485" s="1094"/>
      <c r="C485" s="1109" t="s">
        <v>1049</v>
      </c>
      <c r="D485" s="1110">
        <v>0</v>
      </c>
      <c r="E485" s="1110">
        <v>0</v>
      </c>
      <c r="F485" s="1110">
        <v>0</v>
      </c>
      <c r="G485" s="1110">
        <v>0</v>
      </c>
      <c r="H485" s="1094"/>
      <c r="I485" s="1094"/>
      <c r="J485" s="1094"/>
      <c r="K485" s="1094"/>
    </row>
    <row r="486" spans="1:11" ht="14.1" customHeight="1" x14ac:dyDescent="0.25">
      <c r="A486" s="1094"/>
      <c r="B486" s="1094"/>
      <c r="C486" s="1109" t="s">
        <v>1052</v>
      </c>
      <c r="D486" s="1110">
        <v>0</v>
      </c>
      <c r="E486" s="1110">
        <v>0</v>
      </c>
      <c r="F486" s="1110">
        <v>0</v>
      </c>
      <c r="G486" s="1110">
        <v>0</v>
      </c>
      <c r="H486" s="1094"/>
      <c r="I486" s="1094"/>
      <c r="J486" s="1094"/>
      <c r="K486" s="1094"/>
    </row>
    <row r="487" spans="1:11" ht="14.1" customHeight="1" x14ac:dyDescent="0.25">
      <c r="A487" s="1094"/>
      <c r="B487" s="1094"/>
      <c r="C487" s="1109" t="s">
        <v>1048</v>
      </c>
      <c r="D487" s="1110">
        <v>0</v>
      </c>
      <c r="E487" s="1110">
        <v>0</v>
      </c>
      <c r="F487" s="1110">
        <v>0</v>
      </c>
      <c r="G487" s="1110">
        <v>0</v>
      </c>
      <c r="H487" s="1094"/>
      <c r="I487" s="1094"/>
      <c r="J487" s="1094"/>
      <c r="K487" s="1094"/>
    </row>
    <row r="488" spans="1:11" ht="14.1" customHeight="1" x14ac:dyDescent="0.25">
      <c r="A488" s="1094"/>
      <c r="B488" s="1094"/>
      <c r="C488" s="1109" t="s">
        <v>1049</v>
      </c>
      <c r="D488" s="1110">
        <v>0</v>
      </c>
      <c r="E488" s="1110">
        <v>0</v>
      </c>
      <c r="F488" s="1110">
        <v>0</v>
      </c>
      <c r="G488" s="1110">
        <v>0</v>
      </c>
      <c r="H488" s="1094"/>
      <c r="I488" s="1094"/>
      <c r="J488" s="1094"/>
      <c r="K488" s="1094"/>
    </row>
    <row r="489" spans="1:11" ht="14.1" customHeight="1" x14ac:dyDescent="0.25">
      <c r="A489" s="1094"/>
      <c r="B489" s="1094"/>
      <c r="C489" s="1109" t="s">
        <v>1053</v>
      </c>
      <c r="D489" s="1110">
        <v>0</v>
      </c>
      <c r="E489" s="1110">
        <v>0</v>
      </c>
      <c r="F489" s="1110">
        <v>0</v>
      </c>
      <c r="G489" s="1110">
        <v>0</v>
      </c>
      <c r="H489" s="1094"/>
      <c r="I489" s="1094"/>
      <c r="J489" s="1094"/>
      <c r="K489" s="1094"/>
    </row>
    <row r="490" spans="1:11" ht="14.1" customHeight="1" x14ac:dyDescent="0.25">
      <c r="A490" s="1094"/>
      <c r="B490" s="1094"/>
      <c r="C490" s="1109" t="s">
        <v>1048</v>
      </c>
      <c r="D490" s="1110">
        <v>0</v>
      </c>
      <c r="E490" s="1110">
        <v>0</v>
      </c>
      <c r="F490" s="1110">
        <v>0</v>
      </c>
      <c r="G490" s="1110">
        <v>0</v>
      </c>
      <c r="H490" s="1094"/>
      <c r="I490" s="1094"/>
      <c r="J490" s="1094"/>
      <c r="K490" s="1094"/>
    </row>
    <row r="491" spans="1:11" ht="14.1" customHeight="1" x14ac:dyDescent="0.25">
      <c r="A491" s="1094"/>
      <c r="B491" s="1094"/>
      <c r="C491" s="1109" t="s">
        <v>1049</v>
      </c>
      <c r="D491" s="1110">
        <v>0</v>
      </c>
      <c r="E491" s="1110">
        <v>0</v>
      </c>
      <c r="F491" s="1110">
        <v>0</v>
      </c>
      <c r="G491" s="1110">
        <v>0</v>
      </c>
      <c r="H491" s="1094"/>
      <c r="I491" s="1094"/>
      <c r="J491" s="1094"/>
      <c r="K491" s="1094"/>
    </row>
    <row r="492" spans="1:11" ht="14.1" customHeight="1" x14ac:dyDescent="0.25">
      <c r="A492" s="1094"/>
      <c r="B492" s="1094"/>
      <c r="C492" s="1109" t="s">
        <v>1054</v>
      </c>
      <c r="D492" s="1110">
        <v>0</v>
      </c>
      <c r="E492" s="1110">
        <v>0</v>
      </c>
      <c r="F492" s="1110">
        <v>0</v>
      </c>
      <c r="G492" s="1110">
        <v>0</v>
      </c>
      <c r="H492" s="1094"/>
      <c r="I492" s="1094"/>
      <c r="J492" s="1094"/>
      <c r="K492" s="1094"/>
    </row>
    <row r="493" spans="1:11" ht="14.1" customHeight="1" x14ac:dyDescent="0.25">
      <c r="A493" s="1094"/>
      <c r="B493" s="1094"/>
      <c r="C493" s="1109" t="s">
        <v>1048</v>
      </c>
      <c r="D493" s="1110">
        <v>0</v>
      </c>
      <c r="E493" s="1110">
        <v>0</v>
      </c>
      <c r="F493" s="1110">
        <v>0</v>
      </c>
      <c r="G493" s="1110">
        <v>0</v>
      </c>
      <c r="H493" s="1094"/>
      <c r="I493" s="1094"/>
      <c r="J493" s="1094"/>
      <c r="K493" s="1094"/>
    </row>
    <row r="494" spans="1:11" ht="14.1" customHeight="1" x14ac:dyDescent="0.25">
      <c r="A494" s="1094"/>
      <c r="B494" s="1094"/>
      <c r="C494" s="1109" t="s">
        <v>1049</v>
      </c>
      <c r="D494" s="1110">
        <v>0</v>
      </c>
      <c r="E494" s="1110">
        <v>0</v>
      </c>
      <c r="F494" s="1110">
        <v>0</v>
      </c>
      <c r="G494" s="1110">
        <v>0</v>
      </c>
      <c r="H494" s="1094"/>
      <c r="I494" s="1094"/>
      <c r="J494" s="1094"/>
      <c r="K494" s="1094"/>
    </row>
    <row r="495" spans="1:11" ht="14.1" customHeight="1" x14ac:dyDescent="0.25">
      <c r="A495" s="1094"/>
      <c r="B495" s="1094"/>
      <c r="C495" s="1109" t="s">
        <v>1055</v>
      </c>
      <c r="D495" s="1110">
        <v>0</v>
      </c>
      <c r="E495" s="1110">
        <v>0</v>
      </c>
      <c r="F495" s="1110">
        <v>0</v>
      </c>
      <c r="G495" s="1110">
        <v>0</v>
      </c>
      <c r="H495" s="1094"/>
      <c r="I495" s="1094"/>
      <c r="J495" s="1094"/>
      <c r="K495" s="1094"/>
    </row>
    <row r="496" spans="1:11" ht="14.1" customHeight="1" x14ac:dyDescent="0.25">
      <c r="A496" s="1094"/>
      <c r="B496" s="1094"/>
      <c r="C496" s="1109" t="s">
        <v>1048</v>
      </c>
      <c r="D496" s="1110">
        <v>0</v>
      </c>
      <c r="E496" s="1110">
        <v>0</v>
      </c>
      <c r="F496" s="1110">
        <v>0</v>
      </c>
      <c r="G496" s="1110">
        <v>0</v>
      </c>
      <c r="H496" s="1094"/>
      <c r="I496" s="1094"/>
      <c r="J496" s="1094"/>
      <c r="K496" s="1094"/>
    </row>
    <row r="497" spans="1:11" ht="14.1" customHeight="1" x14ac:dyDescent="0.25">
      <c r="A497" s="1094"/>
      <c r="B497" s="1094"/>
      <c r="C497" s="1109" t="s">
        <v>1049</v>
      </c>
      <c r="D497" s="1110">
        <v>0</v>
      </c>
      <c r="E497" s="1110">
        <v>0</v>
      </c>
      <c r="F497" s="1110">
        <v>0</v>
      </c>
      <c r="G497" s="1110">
        <v>0</v>
      </c>
      <c r="H497" s="1094"/>
      <c r="I497" s="1094"/>
      <c r="J497" s="1094"/>
      <c r="K497" s="1094"/>
    </row>
    <row r="498" spans="1:11" ht="14.1" customHeight="1" x14ac:dyDescent="0.25">
      <c r="A498" s="1094"/>
      <c r="B498" s="1094"/>
      <c r="C498" s="1109" t="s">
        <v>1056</v>
      </c>
      <c r="D498" s="1110">
        <v>0</v>
      </c>
      <c r="E498" s="1110">
        <v>0</v>
      </c>
      <c r="F498" s="1110">
        <v>0</v>
      </c>
      <c r="G498" s="1110">
        <v>0</v>
      </c>
      <c r="H498" s="1094"/>
      <c r="I498" s="1094"/>
      <c r="J498" s="1094"/>
      <c r="K498" s="1094"/>
    </row>
    <row r="499" spans="1:11" ht="14.1" customHeight="1" x14ac:dyDescent="0.25">
      <c r="A499" s="1094"/>
      <c r="B499" s="1094"/>
      <c r="C499" s="1109" t="s">
        <v>1048</v>
      </c>
      <c r="D499" s="1110">
        <v>0</v>
      </c>
      <c r="E499" s="1110">
        <v>0</v>
      </c>
      <c r="F499" s="1110">
        <v>0</v>
      </c>
      <c r="G499" s="1110">
        <v>0</v>
      </c>
      <c r="H499" s="1094"/>
      <c r="I499" s="1094"/>
      <c r="J499" s="1094"/>
      <c r="K499" s="1094"/>
    </row>
    <row r="500" spans="1:11" ht="14.1" customHeight="1" x14ac:dyDescent="0.25">
      <c r="A500" s="1094"/>
      <c r="B500" s="1094"/>
      <c r="C500" s="1109" t="s">
        <v>1057</v>
      </c>
      <c r="D500" s="1110">
        <v>0</v>
      </c>
      <c r="E500" s="1110">
        <v>0</v>
      </c>
      <c r="F500" s="1110">
        <v>0</v>
      </c>
      <c r="G500" s="1110">
        <v>0</v>
      </c>
      <c r="H500" s="1094"/>
      <c r="I500" s="1094"/>
      <c r="J500" s="1094"/>
      <c r="K500" s="1094"/>
    </row>
    <row r="501" spans="1:11" ht="14.1" customHeight="1" x14ac:dyDescent="0.25">
      <c r="A501" s="1094"/>
      <c r="B501" s="1094"/>
      <c r="C501" s="1109" t="s">
        <v>1058</v>
      </c>
      <c r="D501" s="1110">
        <v>0</v>
      </c>
      <c r="E501" s="1110">
        <v>0</v>
      </c>
      <c r="F501" s="1110">
        <v>0</v>
      </c>
      <c r="G501" s="1110">
        <v>0</v>
      </c>
      <c r="H501" s="1094"/>
      <c r="I501" s="1094"/>
      <c r="J501" s="1094"/>
      <c r="K501" s="1094"/>
    </row>
    <row r="502" spans="1:11" ht="14.1" customHeight="1" x14ac:dyDescent="0.25">
      <c r="A502" s="1094"/>
      <c r="B502" s="1094"/>
      <c r="C502" s="1109" t="s">
        <v>1059</v>
      </c>
      <c r="D502" s="1110">
        <v>0</v>
      </c>
      <c r="E502" s="1110">
        <v>0</v>
      </c>
      <c r="F502" s="1110">
        <v>0</v>
      </c>
      <c r="G502" s="1110">
        <v>0</v>
      </c>
      <c r="H502" s="1094"/>
      <c r="I502" s="1094"/>
      <c r="J502" s="1094"/>
      <c r="K502" s="1094"/>
    </row>
    <row r="503" spans="1:11" ht="14.1" customHeight="1" x14ac:dyDescent="0.25">
      <c r="A503" s="1094"/>
      <c r="B503" s="1094"/>
      <c r="C503" s="1109" t="s">
        <v>1060</v>
      </c>
      <c r="D503" s="1110">
        <v>0</v>
      </c>
      <c r="E503" s="1110">
        <v>0</v>
      </c>
      <c r="F503" s="1110">
        <v>0</v>
      </c>
      <c r="G503" s="1110">
        <v>0</v>
      </c>
      <c r="H503" s="1094"/>
      <c r="I503" s="1094"/>
      <c r="J503" s="1094"/>
      <c r="K503" s="1094"/>
    </row>
    <row r="504" spans="1:11" ht="14.1" customHeight="1" x14ac:dyDescent="0.25">
      <c r="A504" s="1094"/>
      <c r="B504" s="1094"/>
      <c r="C504" s="1109" t="s">
        <v>1061</v>
      </c>
      <c r="D504" s="1110">
        <v>0</v>
      </c>
      <c r="E504" s="1110">
        <v>43572703</v>
      </c>
      <c r="F504" s="1110">
        <v>31489644</v>
      </c>
      <c r="G504" s="1110">
        <v>0</v>
      </c>
      <c r="H504" s="1094"/>
      <c r="I504" s="1094"/>
      <c r="J504" s="1094"/>
      <c r="K504" s="1094"/>
    </row>
    <row r="505" spans="1:11" ht="14.1" customHeight="1" x14ac:dyDescent="0.25">
      <c r="A505" s="1094"/>
      <c r="B505" s="1094"/>
      <c r="C505" s="1109" t="s">
        <v>1048</v>
      </c>
      <c r="D505" s="1110">
        <v>0</v>
      </c>
      <c r="E505" s="1110">
        <v>43572703</v>
      </c>
      <c r="F505" s="1110">
        <v>31489644</v>
      </c>
      <c r="G505" s="1110">
        <v>0</v>
      </c>
      <c r="H505" s="1094"/>
      <c r="I505" s="1094"/>
      <c r="J505" s="1094"/>
      <c r="K505" s="1094"/>
    </row>
    <row r="506" spans="1:11" ht="14.1" customHeight="1" x14ac:dyDescent="0.25">
      <c r="A506" s="1094"/>
      <c r="B506" s="1094"/>
      <c r="C506" s="1109" t="s">
        <v>1057</v>
      </c>
      <c r="D506" s="1110">
        <v>0</v>
      </c>
      <c r="E506" s="1110">
        <v>0</v>
      </c>
      <c r="F506" s="1110">
        <v>0</v>
      </c>
      <c r="G506" s="1110">
        <v>0</v>
      </c>
      <c r="H506" s="1094"/>
      <c r="I506" s="1094"/>
      <c r="J506" s="1094"/>
      <c r="K506" s="1094"/>
    </row>
    <row r="507" spans="1:11" ht="14.1" customHeight="1" x14ac:dyDescent="0.25">
      <c r="A507" s="1094"/>
      <c r="B507" s="1094"/>
      <c r="C507" s="1109" t="s">
        <v>1058</v>
      </c>
      <c r="D507" s="1110">
        <v>0</v>
      </c>
      <c r="E507" s="1110">
        <v>0</v>
      </c>
      <c r="F507" s="1110">
        <v>0</v>
      </c>
      <c r="G507" s="1110">
        <v>0</v>
      </c>
      <c r="H507" s="1094"/>
      <c r="I507" s="1094"/>
      <c r="J507" s="1094"/>
      <c r="K507" s="1094"/>
    </row>
    <row r="508" spans="1:11" ht="14.1" customHeight="1" x14ac:dyDescent="0.25">
      <c r="A508" s="1094"/>
      <c r="B508" s="1094"/>
      <c r="C508" s="1109" t="s">
        <v>1059</v>
      </c>
      <c r="D508" s="1110">
        <v>0</v>
      </c>
      <c r="E508" s="1110">
        <v>0</v>
      </c>
      <c r="F508" s="1110">
        <v>0</v>
      </c>
      <c r="G508" s="1110">
        <v>0</v>
      </c>
      <c r="H508" s="1094"/>
      <c r="I508" s="1094"/>
      <c r="J508" s="1094"/>
      <c r="K508" s="1094"/>
    </row>
    <row r="509" spans="1:11" ht="14.1" customHeight="1" x14ac:dyDescent="0.25">
      <c r="A509" s="1094"/>
      <c r="B509" s="1094"/>
      <c r="C509" s="1109" t="s">
        <v>1060</v>
      </c>
      <c r="D509" s="1110">
        <v>0</v>
      </c>
      <c r="E509" s="1110">
        <v>0</v>
      </c>
      <c r="F509" s="1110">
        <v>0</v>
      </c>
      <c r="G509" s="1110">
        <v>0</v>
      </c>
      <c r="H509" s="1094"/>
      <c r="I509" s="1094"/>
      <c r="J509" s="1094"/>
      <c r="K509" s="1094"/>
    </row>
    <row r="510" spans="1:11" ht="14.1" customHeight="1" x14ac:dyDescent="0.25">
      <c r="A510" s="1094"/>
      <c r="B510" s="1094"/>
      <c r="C510" s="1109" t="s">
        <v>1062</v>
      </c>
      <c r="D510" s="1110">
        <v>0</v>
      </c>
      <c r="E510" s="1110">
        <v>0</v>
      </c>
      <c r="F510" s="1110">
        <v>0</v>
      </c>
      <c r="G510" s="1110">
        <v>0</v>
      </c>
      <c r="H510" s="1094"/>
      <c r="I510" s="1094"/>
      <c r="J510" s="1094"/>
      <c r="K510" s="1094"/>
    </row>
    <row r="511" spans="1:11" ht="14.1" customHeight="1" x14ac:dyDescent="0.25">
      <c r="A511" s="1094"/>
      <c r="B511" s="1094"/>
      <c r="C511" s="1109" t="s">
        <v>1048</v>
      </c>
      <c r="D511" s="1110">
        <v>0</v>
      </c>
      <c r="E511" s="1110">
        <v>0</v>
      </c>
      <c r="F511" s="1110">
        <v>0</v>
      </c>
      <c r="G511" s="1110">
        <v>0</v>
      </c>
      <c r="H511" s="1094"/>
      <c r="I511" s="1094"/>
      <c r="J511" s="1094"/>
      <c r="K511" s="1094"/>
    </row>
    <row r="512" spans="1:11" ht="14.1" customHeight="1" x14ac:dyDescent="0.25">
      <c r="A512" s="1094"/>
      <c r="B512" s="1094"/>
      <c r="C512" s="1109" t="s">
        <v>1057</v>
      </c>
      <c r="D512" s="1110">
        <v>0</v>
      </c>
      <c r="E512" s="1110">
        <v>0</v>
      </c>
      <c r="F512" s="1110">
        <v>0</v>
      </c>
      <c r="G512" s="1110">
        <v>0</v>
      </c>
      <c r="H512" s="1094"/>
      <c r="I512" s="1094"/>
      <c r="J512" s="1094"/>
      <c r="K512" s="1094"/>
    </row>
    <row r="513" spans="1:11" ht="14.1" customHeight="1" x14ac:dyDescent="0.25">
      <c r="A513" s="1094"/>
      <c r="B513" s="1094"/>
      <c r="C513" s="1109" t="s">
        <v>1058</v>
      </c>
      <c r="D513" s="1110">
        <v>0</v>
      </c>
      <c r="E513" s="1110">
        <v>0</v>
      </c>
      <c r="F513" s="1110">
        <v>0</v>
      </c>
      <c r="G513" s="1110">
        <v>0</v>
      </c>
      <c r="H513" s="1094"/>
      <c r="I513" s="1094"/>
      <c r="J513" s="1094"/>
      <c r="K513" s="1094"/>
    </row>
    <row r="514" spans="1:11" ht="14.1" customHeight="1" x14ac:dyDescent="0.25">
      <c r="A514" s="1094"/>
      <c r="B514" s="1094"/>
      <c r="C514" s="1109" t="s">
        <v>1059</v>
      </c>
      <c r="D514" s="1110">
        <v>0</v>
      </c>
      <c r="E514" s="1110">
        <v>0</v>
      </c>
      <c r="F514" s="1110">
        <v>0</v>
      </c>
      <c r="G514" s="1110">
        <v>0</v>
      </c>
      <c r="H514" s="1094"/>
      <c r="I514" s="1094"/>
      <c r="J514" s="1094"/>
      <c r="K514" s="1094"/>
    </row>
    <row r="515" spans="1:11" ht="14.1" customHeight="1" x14ac:dyDescent="0.25">
      <c r="A515" s="1094"/>
      <c r="B515" s="1094"/>
      <c r="C515" s="1109" t="s">
        <v>1060</v>
      </c>
      <c r="D515" s="1110">
        <v>0</v>
      </c>
      <c r="E515" s="1110">
        <v>0</v>
      </c>
      <c r="F515" s="1110">
        <v>0</v>
      </c>
      <c r="G515" s="1110">
        <v>0</v>
      </c>
      <c r="H515" s="1094"/>
      <c r="I515" s="1094"/>
      <c r="J515" s="1094"/>
      <c r="K515" s="1094"/>
    </row>
    <row r="516" spans="1:11" ht="14.1" customHeight="1" x14ac:dyDescent="0.25">
      <c r="A516" s="1094"/>
      <c r="B516" s="1094"/>
      <c r="C516" s="1109" t="s">
        <v>1063</v>
      </c>
      <c r="D516" s="1110">
        <v>0</v>
      </c>
      <c r="E516" s="1110">
        <v>0</v>
      </c>
      <c r="F516" s="1110">
        <v>0</v>
      </c>
      <c r="G516" s="1110">
        <v>0</v>
      </c>
      <c r="H516" s="1094"/>
      <c r="I516" s="1094"/>
      <c r="J516" s="1094"/>
      <c r="K516" s="1094"/>
    </row>
    <row r="517" spans="1:11" ht="14.1" customHeight="1" x14ac:dyDescent="0.25">
      <c r="A517" s="1094"/>
      <c r="B517" s="1094"/>
      <c r="C517" s="1109" t="s">
        <v>1064</v>
      </c>
      <c r="D517" s="1110">
        <v>0</v>
      </c>
      <c r="E517" s="1110">
        <v>0</v>
      </c>
      <c r="F517" s="1110">
        <v>0</v>
      </c>
      <c r="G517" s="1110">
        <v>0</v>
      </c>
      <c r="H517" s="1094"/>
      <c r="I517" s="1094"/>
      <c r="J517" s="1094"/>
      <c r="K517" s="1094"/>
    </row>
    <row r="518" spans="1:11" ht="14.1" customHeight="1" x14ac:dyDescent="0.25">
      <c r="A518" s="1094"/>
      <c r="B518" s="1094"/>
      <c r="C518" s="1111" t="s">
        <v>572</v>
      </c>
      <c r="D518" s="1110">
        <v>0</v>
      </c>
      <c r="E518" s="1110">
        <v>43572703</v>
      </c>
      <c r="F518" s="1110">
        <v>31489644</v>
      </c>
      <c r="G518" s="1110">
        <v>0</v>
      </c>
      <c r="H518" s="1094"/>
      <c r="I518" s="1094"/>
      <c r="J518" s="1094"/>
      <c r="K518" s="1094"/>
    </row>
    <row r="519" spans="1:11" ht="20.100000000000001" customHeight="1" x14ac:dyDescent="0.25">
      <c r="A519" s="1094"/>
      <c r="B519" s="1094"/>
      <c r="C519" s="1102" t="s">
        <v>3393</v>
      </c>
      <c r="D519" s="1234" t="s">
        <v>3394</v>
      </c>
      <c r="E519" s="1235"/>
      <c r="F519" s="1235"/>
      <c r="G519" s="1235"/>
      <c r="H519" s="1094"/>
      <c r="I519" s="1094"/>
      <c r="J519" s="1094"/>
      <c r="K519" s="1094"/>
    </row>
    <row r="520" spans="1:11" ht="18" customHeight="1" x14ac:dyDescent="0.25">
      <c r="A520" s="1094"/>
      <c r="B520" s="1094"/>
      <c r="C520" s="1103" t="s">
        <v>1022</v>
      </c>
      <c r="D520" s="1232" t="s">
        <v>3395</v>
      </c>
      <c r="E520" s="1233"/>
      <c r="F520" s="1233"/>
      <c r="G520" s="1233"/>
      <c r="H520" s="1094"/>
      <c r="I520" s="1094"/>
      <c r="J520" s="1094"/>
      <c r="K520" s="1094"/>
    </row>
    <row r="521" spans="1:11" ht="18" customHeight="1" x14ac:dyDescent="0.25">
      <c r="A521" s="1094"/>
      <c r="B521" s="1094"/>
      <c r="C521" s="1104" t="s">
        <v>1024</v>
      </c>
      <c r="D521" s="1230" t="s">
        <v>1038</v>
      </c>
      <c r="E521" s="1231"/>
      <c r="F521" s="1231"/>
      <c r="G521" s="1231"/>
      <c r="H521" s="1094"/>
      <c r="I521" s="1094"/>
      <c r="J521" s="1094"/>
      <c r="K521" s="1094"/>
    </row>
    <row r="522" spans="1:11" ht="18" customHeight="1" x14ac:dyDescent="0.25">
      <c r="A522" s="1094"/>
      <c r="B522" s="1094"/>
      <c r="C522" s="1104" t="s">
        <v>31</v>
      </c>
      <c r="D522" s="1230" t="s">
        <v>3387</v>
      </c>
      <c r="E522" s="1231"/>
      <c r="F522" s="1231"/>
      <c r="G522" s="1231"/>
      <c r="H522" s="1094"/>
      <c r="I522" s="1094"/>
      <c r="J522" s="1094"/>
      <c r="K522" s="1094"/>
    </row>
    <row r="523" spans="1:11" ht="15" customHeight="1" x14ac:dyDescent="0.25">
      <c r="A523" s="1094"/>
      <c r="B523" s="1094"/>
      <c r="C523" s="1105"/>
      <c r="D523" s="1106">
        <v>2024</v>
      </c>
      <c r="E523" s="1106">
        <v>2025</v>
      </c>
      <c r="F523" s="1106">
        <v>2026</v>
      </c>
      <c r="G523" s="1106">
        <v>2027</v>
      </c>
      <c r="H523" s="1094"/>
      <c r="I523" s="1094"/>
      <c r="J523" s="1094"/>
      <c r="K523" s="1094"/>
    </row>
    <row r="524" spans="1:11" ht="15" customHeight="1" x14ac:dyDescent="0.25">
      <c r="A524" s="1094"/>
      <c r="B524" s="1094"/>
      <c r="C524" s="1107"/>
      <c r="D524" s="1108" t="s">
        <v>13</v>
      </c>
      <c r="E524" s="1108" t="s">
        <v>14</v>
      </c>
      <c r="F524" s="1108" t="s">
        <v>14</v>
      </c>
      <c r="G524" s="1108" t="s">
        <v>14</v>
      </c>
      <c r="H524" s="1094"/>
      <c r="I524" s="1094"/>
      <c r="J524" s="1094"/>
      <c r="K524" s="1094"/>
    </row>
    <row r="525" spans="1:11" ht="14.1" customHeight="1" x14ac:dyDescent="0.25">
      <c r="A525" s="1094"/>
      <c r="B525" s="1094"/>
      <c r="C525" s="1097" t="s">
        <v>33</v>
      </c>
      <c r="D525" s="1101" t="s">
        <v>1092</v>
      </c>
      <c r="E525" s="1101" t="s">
        <v>1092</v>
      </c>
      <c r="F525" s="1101" t="s">
        <v>1092</v>
      </c>
      <c r="G525" s="1101" t="s">
        <v>1039</v>
      </c>
      <c r="H525" s="1094"/>
      <c r="I525" s="1094"/>
      <c r="J525" s="1094"/>
      <c r="K525" s="1094"/>
    </row>
    <row r="526" spans="1:11" ht="14.1" customHeight="1" x14ac:dyDescent="0.25">
      <c r="A526" s="1094"/>
      <c r="B526" s="1094"/>
      <c r="C526" s="1097" t="s">
        <v>1029</v>
      </c>
      <c r="D526" s="1101" t="s">
        <v>3396</v>
      </c>
      <c r="E526" s="1101" t="s">
        <v>3397</v>
      </c>
      <c r="F526" s="1101" t="s">
        <v>1039</v>
      </c>
      <c r="G526" s="1101" t="s">
        <v>1039</v>
      </c>
      <c r="H526" s="1094"/>
      <c r="I526" s="1094"/>
      <c r="J526" s="1094"/>
      <c r="K526" s="1094"/>
    </row>
    <row r="527" spans="1:11" ht="14.1" customHeight="1" x14ac:dyDescent="0.25">
      <c r="A527" s="1094"/>
      <c r="B527" s="1094"/>
      <c r="C527" s="1097" t="s">
        <v>1032</v>
      </c>
      <c r="D527" s="1101" t="s">
        <v>3396</v>
      </c>
      <c r="E527" s="1101" t="s">
        <v>3397</v>
      </c>
      <c r="F527" s="1101" t="s">
        <v>1039</v>
      </c>
      <c r="G527" s="1101" t="s">
        <v>1039</v>
      </c>
      <c r="H527" s="1094"/>
      <c r="I527" s="1094"/>
      <c r="J527" s="1094"/>
      <c r="K527" s="1094"/>
    </row>
    <row r="528" spans="1:11" ht="14.1" customHeight="1" x14ac:dyDescent="0.25">
      <c r="A528" s="1094"/>
      <c r="B528" s="1094"/>
      <c r="C528" s="1097" t="s">
        <v>1037</v>
      </c>
      <c r="D528" s="1101" t="s">
        <v>1038</v>
      </c>
      <c r="E528" s="1101" t="s">
        <v>1039</v>
      </c>
      <c r="F528" s="1101" t="s">
        <v>1039</v>
      </c>
      <c r="G528" s="1101" t="s">
        <v>1083</v>
      </c>
      <c r="H528" s="1094"/>
      <c r="I528" s="1094"/>
      <c r="J528" s="1094"/>
      <c r="K528" s="1094"/>
    </row>
    <row r="529" spans="1:11" ht="14.1" customHeight="1" x14ac:dyDescent="0.25">
      <c r="A529" s="1094"/>
      <c r="B529" s="1094"/>
      <c r="C529" s="1097" t="s">
        <v>1042</v>
      </c>
      <c r="D529" s="1101" t="s">
        <v>1038</v>
      </c>
      <c r="E529" s="1101" t="s">
        <v>3398</v>
      </c>
      <c r="F529" s="1101" t="s">
        <v>1083</v>
      </c>
      <c r="G529" s="1101" t="s">
        <v>1038</v>
      </c>
      <c r="H529" s="1094"/>
      <c r="I529" s="1094"/>
      <c r="J529" s="1094"/>
      <c r="K529" s="1094"/>
    </row>
    <row r="530" spans="1:11" ht="14.1" customHeight="1" x14ac:dyDescent="0.25">
      <c r="A530" s="1094"/>
      <c r="B530" s="1094"/>
      <c r="C530" s="1097" t="s">
        <v>39</v>
      </c>
      <c r="D530" s="1101" t="s">
        <v>1038</v>
      </c>
      <c r="E530" s="1101" t="s">
        <v>3398</v>
      </c>
      <c r="F530" s="1101" t="s">
        <v>1083</v>
      </c>
      <c r="G530" s="1101" t="s">
        <v>1038</v>
      </c>
      <c r="H530" s="1094"/>
      <c r="I530" s="1094"/>
      <c r="J530" s="1094"/>
      <c r="K530" s="1094"/>
    </row>
    <row r="531" spans="1:11" ht="14.1" customHeight="1" x14ac:dyDescent="0.25">
      <c r="A531" s="1094"/>
      <c r="B531" s="1094"/>
      <c r="C531" s="1228" t="s">
        <v>1046</v>
      </c>
      <c r="D531" s="1229"/>
      <c r="E531" s="1229"/>
      <c r="F531" s="1229"/>
      <c r="G531" s="1229"/>
      <c r="H531" s="1094"/>
      <c r="I531" s="1094"/>
      <c r="J531" s="1094"/>
      <c r="K531" s="1094"/>
    </row>
    <row r="532" spans="1:11" ht="14.1" customHeight="1" x14ac:dyDescent="0.25">
      <c r="A532" s="1094"/>
      <c r="B532" s="1094"/>
      <c r="C532" s="1105"/>
      <c r="D532" s="1106">
        <v>2024</v>
      </c>
      <c r="E532" s="1106">
        <v>2025</v>
      </c>
      <c r="F532" s="1106">
        <v>2026</v>
      </c>
      <c r="G532" s="1106">
        <v>2027</v>
      </c>
      <c r="H532" s="1094"/>
      <c r="I532" s="1094"/>
      <c r="J532" s="1094"/>
      <c r="K532" s="1094"/>
    </row>
    <row r="533" spans="1:11" ht="14.1" customHeight="1" x14ac:dyDescent="0.25">
      <c r="A533" s="1094"/>
      <c r="B533" s="1094"/>
      <c r="C533" s="1107"/>
      <c r="D533" s="1108" t="s">
        <v>13</v>
      </c>
      <c r="E533" s="1108" t="s">
        <v>14</v>
      </c>
      <c r="F533" s="1108" t="s">
        <v>14</v>
      </c>
      <c r="G533" s="1108" t="s">
        <v>14</v>
      </c>
      <c r="H533" s="1094"/>
      <c r="I533" s="1094"/>
      <c r="J533" s="1094"/>
      <c r="K533" s="1094"/>
    </row>
    <row r="534" spans="1:11" ht="14.1" customHeight="1" x14ac:dyDescent="0.25">
      <c r="A534" s="1094"/>
      <c r="B534" s="1094"/>
      <c r="C534" s="1109" t="s">
        <v>1047</v>
      </c>
      <c r="D534" s="1110">
        <v>0</v>
      </c>
      <c r="E534" s="1110">
        <v>0</v>
      </c>
      <c r="F534" s="1110">
        <v>0</v>
      </c>
      <c r="G534" s="1110">
        <v>0</v>
      </c>
      <c r="H534" s="1094"/>
      <c r="I534" s="1094"/>
      <c r="J534" s="1094"/>
      <c r="K534" s="1094"/>
    </row>
    <row r="535" spans="1:11" ht="14.1" customHeight="1" x14ac:dyDescent="0.25">
      <c r="A535" s="1094"/>
      <c r="B535" s="1094"/>
      <c r="C535" s="1109" t="s">
        <v>1048</v>
      </c>
      <c r="D535" s="1110">
        <v>0</v>
      </c>
      <c r="E535" s="1110">
        <v>0</v>
      </c>
      <c r="F535" s="1110">
        <v>0</v>
      </c>
      <c r="G535" s="1110">
        <v>0</v>
      </c>
      <c r="H535" s="1094"/>
      <c r="I535" s="1094"/>
      <c r="J535" s="1094"/>
      <c r="K535" s="1094"/>
    </row>
    <row r="536" spans="1:11" ht="14.1" customHeight="1" x14ac:dyDescent="0.25">
      <c r="A536" s="1094"/>
      <c r="B536" s="1094"/>
      <c r="C536" s="1109" t="s">
        <v>1049</v>
      </c>
      <c r="D536" s="1110">
        <v>0</v>
      </c>
      <c r="E536" s="1110">
        <v>0</v>
      </c>
      <c r="F536" s="1110">
        <v>0</v>
      </c>
      <c r="G536" s="1110">
        <v>0</v>
      </c>
      <c r="H536" s="1094"/>
      <c r="I536" s="1094"/>
      <c r="J536" s="1094"/>
      <c r="K536" s="1094"/>
    </row>
    <row r="537" spans="1:11" ht="14.1" customHeight="1" x14ac:dyDescent="0.25">
      <c r="A537" s="1094"/>
      <c r="B537" s="1094"/>
      <c r="C537" s="1109" t="s">
        <v>1050</v>
      </c>
      <c r="D537" s="1110">
        <v>0</v>
      </c>
      <c r="E537" s="1110">
        <v>0</v>
      </c>
      <c r="F537" s="1110">
        <v>0</v>
      </c>
      <c r="G537" s="1110">
        <v>0</v>
      </c>
      <c r="H537" s="1094"/>
      <c r="I537" s="1094"/>
      <c r="J537" s="1094"/>
      <c r="K537" s="1094"/>
    </row>
    <row r="538" spans="1:11" ht="14.1" customHeight="1" x14ac:dyDescent="0.25">
      <c r="A538" s="1094"/>
      <c r="B538" s="1094"/>
      <c r="C538" s="1109" t="s">
        <v>1048</v>
      </c>
      <c r="D538" s="1110">
        <v>0</v>
      </c>
      <c r="E538" s="1110">
        <v>0</v>
      </c>
      <c r="F538" s="1110">
        <v>0</v>
      </c>
      <c r="G538" s="1110">
        <v>0</v>
      </c>
      <c r="H538" s="1094"/>
      <c r="I538" s="1094"/>
      <c r="J538" s="1094"/>
      <c r="K538" s="1094"/>
    </row>
    <row r="539" spans="1:11" ht="14.1" customHeight="1" x14ac:dyDescent="0.25">
      <c r="A539" s="1094"/>
      <c r="B539" s="1094"/>
      <c r="C539" s="1109" t="s">
        <v>1049</v>
      </c>
      <c r="D539" s="1110">
        <v>0</v>
      </c>
      <c r="E539" s="1110">
        <v>0</v>
      </c>
      <c r="F539" s="1110">
        <v>0</v>
      </c>
      <c r="G539" s="1110">
        <v>0</v>
      </c>
      <c r="H539" s="1094"/>
      <c r="I539" s="1094"/>
      <c r="J539" s="1094"/>
      <c r="K539" s="1094"/>
    </row>
    <row r="540" spans="1:11" ht="14.1" customHeight="1" x14ac:dyDescent="0.25">
      <c r="A540" s="1094"/>
      <c r="B540" s="1094"/>
      <c r="C540" s="1109" t="s">
        <v>1051</v>
      </c>
      <c r="D540" s="1110">
        <v>0</v>
      </c>
      <c r="E540" s="1110">
        <v>0</v>
      </c>
      <c r="F540" s="1110">
        <v>0</v>
      </c>
      <c r="G540" s="1110">
        <v>0</v>
      </c>
      <c r="H540" s="1094"/>
      <c r="I540" s="1094"/>
      <c r="J540" s="1094"/>
      <c r="K540" s="1094"/>
    </row>
    <row r="541" spans="1:11" ht="14.1" customHeight="1" x14ac:dyDescent="0.25">
      <c r="A541" s="1094"/>
      <c r="B541" s="1094"/>
      <c r="C541" s="1109" t="s">
        <v>1048</v>
      </c>
      <c r="D541" s="1110">
        <v>0</v>
      </c>
      <c r="E541" s="1110">
        <v>0</v>
      </c>
      <c r="F541" s="1110">
        <v>0</v>
      </c>
      <c r="G541" s="1110">
        <v>0</v>
      </c>
      <c r="H541" s="1094"/>
      <c r="I541" s="1094"/>
      <c r="J541" s="1094"/>
      <c r="K541" s="1094"/>
    </row>
    <row r="542" spans="1:11" ht="14.1" customHeight="1" x14ac:dyDescent="0.25">
      <c r="A542" s="1094"/>
      <c r="B542" s="1094"/>
      <c r="C542" s="1109" t="s">
        <v>1049</v>
      </c>
      <c r="D542" s="1110">
        <v>0</v>
      </c>
      <c r="E542" s="1110">
        <v>0</v>
      </c>
      <c r="F542" s="1110">
        <v>0</v>
      </c>
      <c r="G542" s="1110">
        <v>0</v>
      </c>
      <c r="H542" s="1094"/>
      <c r="I542" s="1094"/>
      <c r="J542" s="1094"/>
      <c r="K542" s="1094"/>
    </row>
    <row r="543" spans="1:11" ht="14.1" customHeight="1" x14ac:dyDescent="0.25">
      <c r="A543" s="1094"/>
      <c r="B543" s="1094"/>
      <c r="C543" s="1109" t="s">
        <v>1052</v>
      </c>
      <c r="D543" s="1110">
        <v>0</v>
      </c>
      <c r="E543" s="1110">
        <v>0</v>
      </c>
      <c r="F543" s="1110">
        <v>0</v>
      </c>
      <c r="G543" s="1110">
        <v>0</v>
      </c>
      <c r="H543" s="1094"/>
      <c r="I543" s="1094"/>
      <c r="J543" s="1094"/>
      <c r="K543" s="1094"/>
    </row>
    <row r="544" spans="1:11" ht="14.1" customHeight="1" x14ac:dyDescent="0.25">
      <c r="A544" s="1094"/>
      <c r="B544" s="1094"/>
      <c r="C544" s="1109" t="s">
        <v>1048</v>
      </c>
      <c r="D544" s="1110">
        <v>0</v>
      </c>
      <c r="E544" s="1110">
        <v>0</v>
      </c>
      <c r="F544" s="1110">
        <v>0</v>
      </c>
      <c r="G544" s="1110">
        <v>0</v>
      </c>
      <c r="H544" s="1094"/>
      <c r="I544" s="1094"/>
      <c r="J544" s="1094"/>
      <c r="K544" s="1094"/>
    </row>
    <row r="545" spans="1:11" ht="14.1" customHeight="1" x14ac:dyDescent="0.25">
      <c r="A545" s="1094"/>
      <c r="B545" s="1094"/>
      <c r="C545" s="1109" t="s">
        <v>1049</v>
      </c>
      <c r="D545" s="1110">
        <v>0</v>
      </c>
      <c r="E545" s="1110">
        <v>0</v>
      </c>
      <c r="F545" s="1110">
        <v>0</v>
      </c>
      <c r="G545" s="1110">
        <v>0</v>
      </c>
      <c r="H545" s="1094"/>
      <c r="I545" s="1094"/>
      <c r="J545" s="1094"/>
      <c r="K545" s="1094"/>
    </row>
    <row r="546" spans="1:11" ht="14.1" customHeight="1" x14ac:dyDescent="0.25">
      <c r="A546" s="1094"/>
      <c r="B546" s="1094"/>
      <c r="C546" s="1109" t="s">
        <v>1053</v>
      </c>
      <c r="D546" s="1110">
        <v>0</v>
      </c>
      <c r="E546" s="1110">
        <v>0</v>
      </c>
      <c r="F546" s="1110">
        <v>0</v>
      </c>
      <c r="G546" s="1110">
        <v>0</v>
      </c>
      <c r="H546" s="1094"/>
      <c r="I546" s="1094"/>
      <c r="J546" s="1094"/>
      <c r="K546" s="1094"/>
    </row>
    <row r="547" spans="1:11" ht="14.1" customHeight="1" x14ac:dyDescent="0.25">
      <c r="A547" s="1094"/>
      <c r="B547" s="1094"/>
      <c r="C547" s="1109" t="s">
        <v>1048</v>
      </c>
      <c r="D547" s="1110">
        <v>0</v>
      </c>
      <c r="E547" s="1110">
        <v>0</v>
      </c>
      <c r="F547" s="1110">
        <v>0</v>
      </c>
      <c r="G547" s="1110">
        <v>0</v>
      </c>
      <c r="H547" s="1094"/>
      <c r="I547" s="1094"/>
      <c r="J547" s="1094"/>
      <c r="K547" s="1094"/>
    </row>
    <row r="548" spans="1:11" ht="14.1" customHeight="1" x14ac:dyDescent="0.25">
      <c r="A548" s="1094"/>
      <c r="B548" s="1094"/>
      <c r="C548" s="1109" t="s">
        <v>1049</v>
      </c>
      <c r="D548" s="1110">
        <v>0</v>
      </c>
      <c r="E548" s="1110">
        <v>0</v>
      </c>
      <c r="F548" s="1110">
        <v>0</v>
      </c>
      <c r="G548" s="1110">
        <v>0</v>
      </c>
      <c r="H548" s="1094"/>
      <c r="I548" s="1094"/>
      <c r="J548" s="1094"/>
      <c r="K548" s="1094"/>
    </row>
    <row r="549" spans="1:11" ht="14.1" customHeight="1" x14ac:dyDescent="0.25">
      <c r="A549" s="1094"/>
      <c r="B549" s="1094"/>
      <c r="C549" s="1109" t="s">
        <v>1054</v>
      </c>
      <c r="D549" s="1110">
        <v>0</v>
      </c>
      <c r="E549" s="1110">
        <v>0</v>
      </c>
      <c r="F549" s="1110">
        <v>0</v>
      </c>
      <c r="G549" s="1110">
        <v>0</v>
      </c>
      <c r="H549" s="1094"/>
      <c r="I549" s="1094"/>
      <c r="J549" s="1094"/>
      <c r="K549" s="1094"/>
    </row>
    <row r="550" spans="1:11" ht="14.1" customHeight="1" x14ac:dyDescent="0.25">
      <c r="A550" s="1094"/>
      <c r="B550" s="1094"/>
      <c r="C550" s="1109" t="s">
        <v>1048</v>
      </c>
      <c r="D550" s="1110">
        <v>0</v>
      </c>
      <c r="E550" s="1110">
        <v>0</v>
      </c>
      <c r="F550" s="1110">
        <v>0</v>
      </c>
      <c r="G550" s="1110">
        <v>0</v>
      </c>
      <c r="H550" s="1094"/>
      <c r="I550" s="1094"/>
      <c r="J550" s="1094"/>
      <c r="K550" s="1094"/>
    </row>
    <row r="551" spans="1:11" ht="14.1" customHeight="1" x14ac:dyDescent="0.25">
      <c r="A551" s="1094"/>
      <c r="B551" s="1094"/>
      <c r="C551" s="1109" t="s">
        <v>1049</v>
      </c>
      <c r="D551" s="1110">
        <v>0</v>
      </c>
      <c r="E551" s="1110">
        <v>0</v>
      </c>
      <c r="F551" s="1110">
        <v>0</v>
      </c>
      <c r="G551" s="1110">
        <v>0</v>
      </c>
      <c r="H551" s="1094"/>
      <c r="I551" s="1094"/>
      <c r="J551" s="1094"/>
      <c r="K551" s="1094"/>
    </row>
    <row r="552" spans="1:11" ht="14.1" customHeight="1" x14ac:dyDescent="0.25">
      <c r="A552" s="1094"/>
      <c r="B552" s="1094"/>
      <c r="C552" s="1109" t="s">
        <v>1055</v>
      </c>
      <c r="D552" s="1110">
        <v>0</v>
      </c>
      <c r="E552" s="1110">
        <v>0</v>
      </c>
      <c r="F552" s="1110">
        <v>0</v>
      </c>
      <c r="G552" s="1110">
        <v>0</v>
      </c>
      <c r="H552" s="1094"/>
      <c r="I552" s="1094"/>
      <c r="J552" s="1094"/>
      <c r="K552" s="1094"/>
    </row>
    <row r="553" spans="1:11" ht="14.1" customHeight="1" x14ac:dyDescent="0.25">
      <c r="A553" s="1094"/>
      <c r="B553" s="1094"/>
      <c r="C553" s="1109" t="s">
        <v>1048</v>
      </c>
      <c r="D553" s="1110">
        <v>0</v>
      </c>
      <c r="E553" s="1110">
        <v>0</v>
      </c>
      <c r="F553" s="1110">
        <v>0</v>
      </c>
      <c r="G553" s="1110">
        <v>0</v>
      </c>
      <c r="H553" s="1094"/>
      <c r="I553" s="1094"/>
      <c r="J553" s="1094"/>
      <c r="K553" s="1094"/>
    </row>
    <row r="554" spans="1:11" ht="14.1" customHeight="1" x14ac:dyDescent="0.25">
      <c r="A554" s="1094"/>
      <c r="B554" s="1094"/>
      <c r="C554" s="1109" t="s">
        <v>1049</v>
      </c>
      <c r="D554" s="1110">
        <v>0</v>
      </c>
      <c r="E554" s="1110">
        <v>0</v>
      </c>
      <c r="F554" s="1110">
        <v>0</v>
      </c>
      <c r="G554" s="1110">
        <v>0</v>
      </c>
      <c r="H554" s="1094"/>
      <c r="I554" s="1094"/>
      <c r="J554" s="1094"/>
      <c r="K554" s="1094"/>
    </row>
    <row r="555" spans="1:11" ht="14.1" customHeight="1" x14ac:dyDescent="0.25">
      <c r="A555" s="1094"/>
      <c r="B555" s="1094"/>
      <c r="C555" s="1109" t="s">
        <v>1056</v>
      </c>
      <c r="D555" s="1110">
        <v>0</v>
      </c>
      <c r="E555" s="1110">
        <v>0</v>
      </c>
      <c r="F555" s="1110">
        <v>0</v>
      </c>
      <c r="G555" s="1110">
        <v>0</v>
      </c>
      <c r="H555" s="1094"/>
      <c r="I555" s="1094"/>
      <c r="J555" s="1094"/>
      <c r="K555" s="1094"/>
    </row>
    <row r="556" spans="1:11" ht="14.1" customHeight="1" x14ac:dyDescent="0.25">
      <c r="A556" s="1094"/>
      <c r="B556" s="1094"/>
      <c r="C556" s="1109" t="s">
        <v>1048</v>
      </c>
      <c r="D556" s="1110">
        <v>0</v>
      </c>
      <c r="E556" s="1110">
        <v>0</v>
      </c>
      <c r="F556" s="1110">
        <v>0</v>
      </c>
      <c r="G556" s="1110">
        <v>0</v>
      </c>
      <c r="H556" s="1094"/>
      <c r="I556" s="1094"/>
      <c r="J556" s="1094"/>
      <c r="K556" s="1094"/>
    </row>
    <row r="557" spans="1:11" ht="14.1" customHeight="1" x14ac:dyDescent="0.25">
      <c r="A557" s="1094"/>
      <c r="B557" s="1094"/>
      <c r="C557" s="1109" t="s">
        <v>1057</v>
      </c>
      <c r="D557" s="1110">
        <v>0</v>
      </c>
      <c r="E557" s="1110">
        <v>0</v>
      </c>
      <c r="F557" s="1110">
        <v>0</v>
      </c>
      <c r="G557" s="1110">
        <v>0</v>
      </c>
      <c r="H557" s="1094"/>
      <c r="I557" s="1094"/>
      <c r="J557" s="1094"/>
      <c r="K557" s="1094"/>
    </row>
    <row r="558" spans="1:11" ht="14.1" customHeight="1" x14ac:dyDescent="0.25">
      <c r="A558" s="1094"/>
      <c r="B558" s="1094"/>
      <c r="C558" s="1109" t="s">
        <v>1058</v>
      </c>
      <c r="D558" s="1110">
        <v>0</v>
      </c>
      <c r="E558" s="1110">
        <v>0</v>
      </c>
      <c r="F558" s="1110">
        <v>0</v>
      </c>
      <c r="G558" s="1110">
        <v>0</v>
      </c>
      <c r="H558" s="1094"/>
      <c r="I558" s="1094"/>
      <c r="J558" s="1094"/>
      <c r="K558" s="1094"/>
    </row>
    <row r="559" spans="1:11" ht="14.1" customHeight="1" x14ac:dyDescent="0.25">
      <c r="A559" s="1094"/>
      <c r="B559" s="1094"/>
      <c r="C559" s="1109" t="s">
        <v>1059</v>
      </c>
      <c r="D559" s="1110">
        <v>0</v>
      </c>
      <c r="E559" s="1110">
        <v>0</v>
      </c>
      <c r="F559" s="1110">
        <v>0</v>
      </c>
      <c r="G559" s="1110">
        <v>0</v>
      </c>
      <c r="H559" s="1094"/>
      <c r="I559" s="1094"/>
      <c r="J559" s="1094"/>
      <c r="K559" s="1094"/>
    </row>
    <row r="560" spans="1:11" ht="14.1" customHeight="1" x14ac:dyDescent="0.25">
      <c r="A560" s="1094"/>
      <c r="B560" s="1094"/>
      <c r="C560" s="1109" t="s">
        <v>1060</v>
      </c>
      <c r="D560" s="1110">
        <v>0</v>
      </c>
      <c r="E560" s="1110">
        <v>0</v>
      </c>
      <c r="F560" s="1110">
        <v>0</v>
      </c>
      <c r="G560" s="1110">
        <v>0</v>
      </c>
      <c r="H560" s="1094"/>
      <c r="I560" s="1094"/>
      <c r="J560" s="1094"/>
      <c r="K560" s="1094"/>
    </row>
    <row r="561" spans="1:11" ht="14.1" customHeight="1" x14ac:dyDescent="0.25">
      <c r="A561" s="1094"/>
      <c r="B561" s="1094"/>
      <c r="C561" s="1109" t="s">
        <v>1061</v>
      </c>
      <c r="D561" s="1110">
        <v>0</v>
      </c>
      <c r="E561" s="1110">
        <v>62319217</v>
      </c>
      <c r="F561" s="1110">
        <v>0</v>
      </c>
      <c r="G561" s="1110">
        <v>0</v>
      </c>
      <c r="H561" s="1094"/>
      <c r="I561" s="1094"/>
      <c r="J561" s="1094"/>
      <c r="K561" s="1094"/>
    </row>
    <row r="562" spans="1:11" ht="14.1" customHeight="1" x14ac:dyDescent="0.25">
      <c r="A562" s="1094"/>
      <c r="B562" s="1094"/>
      <c r="C562" s="1109" t="s">
        <v>1048</v>
      </c>
      <c r="D562" s="1110">
        <v>0</v>
      </c>
      <c r="E562" s="1110">
        <v>62319217</v>
      </c>
      <c r="F562" s="1110">
        <v>0</v>
      </c>
      <c r="G562" s="1110">
        <v>0</v>
      </c>
      <c r="H562" s="1094"/>
      <c r="I562" s="1094"/>
      <c r="J562" s="1094"/>
      <c r="K562" s="1094"/>
    </row>
    <row r="563" spans="1:11" ht="14.1" customHeight="1" x14ac:dyDescent="0.25">
      <c r="A563" s="1094"/>
      <c r="B563" s="1094"/>
      <c r="C563" s="1109" t="s">
        <v>1057</v>
      </c>
      <c r="D563" s="1110">
        <v>0</v>
      </c>
      <c r="E563" s="1110">
        <v>0</v>
      </c>
      <c r="F563" s="1110">
        <v>0</v>
      </c>
      <c r="G563" s="1110">
        <v>0</v>
      </c>
      <c r="H563" s="1094"/>
      <c r="I563" s="1094"/>
      <c r="J563" s="1094"/>
      <c r="K563" s="1094"/>
    </row>
    <row r="564" spans="1:11" ht="14.1" customHeight="1" x14ac:dyDescent="0.25">
      <c r="A564" s="1094"/>
      <c r="B564" s="1094"/>
      <c r="C564" s="1109" t="s">
        <v>1058</v>
      </c>
      <c r="D564" s="1110">
        <v>0</v>
      </c>
      <c r="E564" s="1110">
        <v>0</v>
      </c>
      <c r="F564" s="1110">
        <v>0</v>
      </c>
      <c r="G564" s="1110">
        <v>0</v>
      </c>
      <c r="H564" s="1094"/>
      <c r="I564" s="1094"/>
      <c r="J564" s="1094"/>
      <c r="K564" s="1094"/>
    </row>
    <row r="565" spans="1:11" ht="14.1" customHeight="1" x14ac:dyDescent="0.25">
      <c r="A565" s="1094"/>
      <c r="B565" s="1094"/>
      <c r="C565" s="1109" t="s">
        <v>1059</v>
      </c>
      <c r="D565" s="1110">
        <v>0</v>
      </c>
      <c r="E565" s="1110">
        <v>0</v>
      </c>
      <c r="F565" s="1110">
        <v>0</v>
      </c>
      <c r="G565" s="1110">
        <v>0</v>
      </c>
      <c r="H565" s="1094"/>
      <c r="I565" s="1094"/>
      <c r="J565" s="1094"/>
      <c r="K565" s="1094"/>
    </row>
    <row r="566" spans="1:11" ht="14.1" customHeight="1" x14ac:dyDescent="0.25">
      <c r="A566" s="1094"/>
      <c r="B566" s="1094"/>
      <c r="C566" s="1109" t="s">
        <v>1060</v>
      </c>
      <c r="D566" s="1110">
        <v>0</v>
      </c>
      <c r="E566" s="1110">
        <v>0</v>
      </c>
      <c r="F566" s="1110">
        <v>0</v>
      </c>
      <c r="G566" s="1110">
        <v>0</v>
      </c>
      <c r="H566" s="1094"/>
      <c r="I566" s="1094"/>
      <c r="J566" s="1094"/>
      <c r="K566" s="1094"/>
    </row>
    <row r="567" spans="1:11" ht="14.1" customHeight="1" x14ac:dyDescent="0.25">
      <c r="A567" s="1094"/>
      <c r="B567" s="1094"/>
      <c r="C567" s="1109" t="s">
        <v>1062</v>
      </c>
      <c r="D567" s="1110">
        <v>0</v>
      </c>
      <c r="E567" s="1110">
        <v>0</v>
      </c>
      <c r="F567" s="1110">
        <v>0</v>
      </c>
      <c r="G567" s="1110">
        <v>0</v>
      </c>
      <c r="H567" s="1094"/>
      <c r="I567" s="1094"/>
      <c r="J567" s="1094"/>
      <c r="K567" s="1094"/>
    </row>
    <row r="568" spans="1:11" ht="14.1" customHeight="1" x14ac:dyDescent="0.25">
      <c r="A568" s="1094"/>
      <c r="B568" s="1094"/>
      <c r="C568" s="1109" t="s">
        <v>1048</v>
      </c>
      <c r="D568" s="1110">
        <v>0</v>
      </c>
      <c r="E568" s="1110">
        <v>0</v>
      </c>
      <c r="F568" s="1110">
        <v>0</v>
      </c>
      <c r="G568" s="1110">
        <v>0</v>
      </c>
      <c r="H568" s="1094"/>
      <c r="I568" s="1094"/>
      <c r="J568" s="1094"/>
      <c r="K568" s="1094"/>
    </row>
    <row r="569" spans="1:11" ht="14.1" customHeight="1" x14ac:dyDescent="0.25">
      <c r="A569" s="1094"/>
      <c r="B569" s="1094"/>
      <c r="C569" s="1109" t="s">
        <v>1057</v>
      </c>
      <c r="D569" s="1110">
        <v>0</v>
      </c>
      <c r="E569" s="1110">
        <v>0</v>
      </c>
      <c r="F569" s="1110">
        <v>0</v>
      </c>
      <c r="G569" s="1110">
        <v>0</v>
      </c>
      <c r="H569" s="1094"/>
      <c r="I569" s="1094"/>
      <c r="J569" s="1094"/>
      <c r="K569" s="1094"/>
    </row>
    <row r="570" spans="1:11" ht="14.1" customHeight="1" x14ac:dyDescent="0.25">
      <c r="A570" s="1094"/>
      <c r="B570" s="1094"/>
      <c r="C570" s="1109" t="s">
        <v>1058</v>
      </c>
      <c r="D570" s="1110">
        <v>0</v>
      </c>
      <c r="E570" s="1110">
        <v>0</v>
      </c>
      <c r="F570" s="1110">
        <v>0</v>
      </c>
      <c r="G570" s="1110">
        <v>0</v>
      </c>
      <c r="H570" s="1094"/>
      <c r="I570" s="1094"/>
      <c r="J570" s="1094"/>
      <c r="K570" s="1094"/>
    </row>
    <row r="571" spans="1:11" ht="14.1" customHeight="1" x14ac:dyDescent="0.25">
      <c r="A571" s="1094"/>
      <c r="B571" s="1094"/>
      <c r="C571" s="1109" t="s">
        <v>1059</v>
      </c>
      <c r="D571" s="1110">
        <v>0</v>
      </c>
      <c r="E571" s="1110">
        <v>0</v>
      </c>
      <c r="F571" s="1110">
        <v>0</v>
      </c>
      <c r="G571" s="1110">
        <v>0</v>
      </c>
      <c r="H571" s="1094"/>
      <c r="I571" s="1094"/>
      <c r="J571" s="1094"/>
      <c r="K571" s="1094"/>
    </row>
    <row r="572" spans="1:11" ht="14.1" customHeight="1" x14ac:dyDescent="0.25">
      <c r="A572" s="1094"/>
      <c r="B572" s="1094"/>
      <c r="C572" s="1109" t="s">
        <v>1060</v>
      </c>
      <c r="D572" s="1110">
        <v>0</v>
      </c>
      <c r="E572" s="1110">
        <v>0</v>
      </c>
      <c r="F572" s="1110">
        <v>0</v>
      </c>
      <c r="G572" s="1110">
        <v>0</v>
      </c>
      <c r="H572" s="1094"/>
      <c r="I572" s="1094"/>
      <c r="J572" s="1094"/>
      <c r="K572" s="1094"/>
    </row>
    <row r="573" spans="1:11" ht="14.1" customHeight="1" x14ac:dyDescent="0.25">
      <c r="A573" s="1094"/>
      <c r="B573" s="1094"/>
      <c r="C573" s="1109" t="s">
        <v>1063</v>
      </c>
      <c r="D573" s="1110">
        <v>0</v>
      </c>
      <c r="E573" s="1110">
        <v>0</v>
      </c>
      <c r="F573" s="1110">
        <v>0</v>
      </c>
      <c r="G573" s="1110">
        <v>0</v>
      </c>
      <c r="H573" s="1094"/>
      <c r="I573" s="1094"/>
      <c r="J573" s="1094"/>
      <c r="K573" s="1094"/>
    </row>
    <row r="574" spans="1:11" ht="14.1" customHeight="1" x14ac:dyDescent="0.25">
      <c r="A574" s="1094"/>
      <c r="B574" s="1094"/>
      <c r="C574" s="1109" t="s">
        <v>1064</v>
      </c>
      <c r="D574" s="1110">
        <v>0</v>
      </c>
      <c r="E574" s="1110">
        <v>0</v>
      </c>
      <c r="F574" s="1110">
        <v>0</v>
      </c>
      <c r="G574" s="1110">
        <v>0</v>
      </c>
      <c r="H574" s="1094"/>
      <c r="I574" s="1094"/>
      <c r="J574" s="1094"/>
      <c r="K574" s="1094"/>
    </row>
    <row r="575" spans="1:11" ht="14.1" customHeight="1" x14ac:dyDescent="0.25">
      <c r="A575" s="1094"/>
      <c r="B575" s="1094"/>
      <c r="C575" s="1111" t="s">
        <v>572</v>
      </c>
      <c r="D575" s="1110">
        <v>0</v>
      </c>
      <c r="E575" s="1110">
        <v>62319217</v>
      </c>
      <c r="F575" s="1110">
        <v>0</v>
      </c>
      <c r="G575" s="1110">
        <v>0</v>
      </c>
      <c r="H575" s="1094"/>
      <c r="I575" s="1094"/>
      <c r="J575" s="1094"/>
      <c r="K575" s="1094"/>
    </row>
    <row r="576" spans="1:11" ht="18" customHeight="1" x14ac:dyDescent="0.25">
      <c r="A576" s="1094"/>
      <c r="B576" s="1094"/>
      <c r="C576" s="1103" t="s">
        <v>1022</v>
      </c>
      <c r="D576" s="1232" t="s">
        <v>3399</v>
      </c>
      <c r="E576" s="1233"/>
      <c r="F576" s="1233"/>
      <c r="G576" s="1233"/>
      <c r="H576" s="1094"/>
      <c r="I576" s="1094"/>
      <c r="J576" s="1094"/>
      <c r="K576" s="1094"/>
    </row>
    <row r="577" spans="1:11" ht="18" customHeight="1" x14ac:dyDescent="0.25">
      <c r="A577" s="1094"/>
      <c r="B577" s="1094"/>
      <c r="C577" s="1104" t="s">
        <v>1024</v>
      </c>
      <c r="D577" s="1230" t="s">
        <v>1038</v>
      </c>
      <c r="E577" s="1231"/>
      <c r="F577" s="1231"/>
      <c r="G577" s="1231"/>
      <c r="H577" s="1094"/>
      <c r="I577" s="1094"/>
      <c r="J577" s="1094"/>
      <c r="K577" s="1094"/>
    </row>
    <row r="578" spans="1:11" ht="18" customHeight="1" x14ac:dyDescent="0.25">
      <c r="A578" s="1094"/>
      <c r="B578" s="1094"/>
      <c r="C578" s="1104" t="s">
        <v>31</v>
      </c>
      <c r="D578" s="1230" t="s">
        <v>3387</v>
      </c>
      <c r="E578" s="1231"/>
      <c r="F578" s="1231"/>
      <c r="G578" s="1231"/>
      <c r="H578" s="1094"/>
      <c r="I578" s="1094"/>
      <c r="J578" s="1094"/>
      <c r="K578" s="1094"/>
    </row>
    <row r="579" spans="1:11" ht="15" customHeight="1" x14ac:dyDescent="0.25">
      <c r="A579" s="1094"/>
      <c r="B579" s="1094"/>
      <c r="C579" s="1105"/>
      <c r="D579" s="1106">
        <v>2024</v>
      </c>
      <c r="E579" s="1106">
        <v>2025</v>
      </c>
      <c r="F579" s="1106">
        <v>2026</v>
      </c>
      <c r="G579" s="1106">
        <v>2027</v>
      </c>
      <c r="H579" s="1094"/>
      <c r="I579" s="1094"/>
      <c r="J579" s="1094"/>
      <c r="K579" s="1094"/>
    </row>
    <row r="580" spans="1:11" ht="15" customHeight="1" x14ac:dyDescent="0.25">
      <c r="A580" s="1094"/>
      <c r="B580" s="1094"/>
      <c r="C580" s="1107"/>
      <c r="D580" s="1108" t="s">
        <v>13</v>
      </c>
      <c r="E580" s="1108" t="s">
        <v>14</v>
      </c>
      <c r="F580" s="1108" t="s">
        <v>14</v>
      </c>
      <c r="G580" s="1108" t="s">
        <v>14</v>
      </c>
      <c r="H580" s="1094"/>
      <c r="I580" s="1094"/>
      <c r="J580" s="1094"/>
      <c r="K580" s="1094"/>
    </row>
    <row r="581" spans="1:11" ht="14.1" customHeight="1" x14ac:dyDescent="0.25">
      <c r="A581" s="1094"/>
      <c r="B581" s="1094"/>
      <c r="C581" s="1097" t="s">
        <v>33</v>
      </c>
      <c r="D581" s="1101" t="s">
        <v>1092</v>
      </c>
      <c r="E581" s="1101" t="s">
        <v>1092</v>
      </c>
      <c r="F581" s="1101" t="s">
        <v>1092</v>
      </c>
      <c r="G581" s="1101" t="s">
        <v>1039</v>
      </c>
      <c r="H581" s="1094"/>
      <c r="I581" s="1094"/>
      <c r="J581" s="1094"/>
      <c r="K581" s="1094"/>
    </row>
    <row r="582" spans="1:11" ht="14.1" customHeight="1" x14ac:dyDescent="0.25">
      <c r="A582" s="1094"/>
      <c r="B582" s="1094"/>
      <c r="C582" s="1097" t="s">
        <v>1029</v>
      </c>
      <c r="D582" s="1101" t="s">
        <v>3400</v>
      </c>
      <c r="E582" s="1101" t="s">
        <v>3401</v>
      </c>
      <c r="F582" s="1101" t="s">
        <v>1039</v>
      </c>
      <c r="G582" s="1101" t="s">
        <v>1039</v>
      </c>
      <c r="H582" s="1094"/>
      <c r="I582" s="1094"/>
      <c r="J582" s="1094"/>
      <c r="K582" s="1094"/>
    </row>
    <row r="583" spans="1:11" ht="14.1" customHeight="1" x14ac:dyDescent="0.25">
      <c r="A583" s="1094"/>
      <c r="B583" s="1094"/>
      <c r="C583" s="1097" t="s">
        <v>1032</v>
      </c>
      <c r="D583" s="1101" t="s">
        <v>3400</v>
      </c>
      <c r="E583" s="1101" t="s">
        <v>3401</v>
      </c>
      <c r="F583" s="1101" t="s">
        <v>1039</v>
      </c>
      <c r="G583" s="1101" t="s">
        <v>1039</v>
      </c>
      <c r="H583" s="1094"/>
      <c r="I583" s="1094"/>
      <c r="J583" s="1094"/>
      <c r="K583" s="1094"/>
    </row>
    <row r="584" spans="1:11" ht="14.1" customHeight="1" x14ac:dyDescent="0.25">
      <c r="A584" s="1094"/>
      <c r="B584" s="1094"/>
      <c r="C584" s="1097" t="s">
        <v>1037</v>
      </c>
      <c r="D584" s="1101" t="s">
        <v>1038</v>
      </c>
      <c r="E584" s="1101" t="s">
        <v>1039</v>
      </c>
      <c r="F584" s="1101" t="s">
        <v>1039</v>
      </c>
      <c r="G584" s="1101" t="s">
        <v>1083</v>
      </c>
      <c r="H584" s="1094"/>
      <c r="I584" s="1094"/>
      <c r="J584" s="1094"/>
      <c r="K584" s="1094"/>
    </row>
    <row r="585" spans="1:11" ht="14.1" customHeight="1" x14ac:dyDescent="0.25">
      <c r="A585" s="1094"/>
      <c r="B585" s="1094"/>
      <c r="C585" s="1097" t="s">
        <v>1042</v>
      </c>
      <c r="D585" s="1101" t="s">
        <v>1038</v>
      </c>
      <c r="E585" s="1101" t="s">
        <v>3402</v>
      </c>
      <c r="F585" s="1101" t="s">
        <v>1083</v>
      </c>
      <c r="G585" s="1101" t="s">
        <v>1038</v>
      </c>
      <c r="H585" s="1094"/>
      <c r="I585" s="1094"/>
      <c r="J585" s="1094"/>
      <c r="K585" s="1094"/>
    </row>
    <row r="586" spans="1:11" ht="14.1" customHeight="1" x14ac:dyDescent="0.25">
      <c r="A586" s="1094"/>
      <c r="B586" s="1094"/>
      <c r="C586" s="1097" t="s">
        <v>39</v>
      </c>
      <c r="D586" s="1101" t="s">
        <v>1038</v>
      </c>
      <c r="E586" s="1101" t="s">
        <v>3402</v>
      </c>
      <c r="F586" s="1101" t="s">
        <v>1083</v>
      </c>
      <c r="G586" s="1101" t="s">
        <v>1038</v>
      </c>
      <c r="H586" s="1094"/>
      <c r="I586" s="1094"/>
      <c r="J586" s="1094"/>
      <c r="K586" s="1094"/>
    </row>
    <row r="587" spans="1:11" ht="14.1" customHeight="1" x14ac:dyDescent="0.25">
      <c r="A587" s="1094"/>
      <c r="B587" s="1094"/>
      <c r="C587" s="1228" t="s">
        <v>1046</v>
      </c>
      <c r="D587" s="1229"/>
      <c r="E587" s="1229"/>
      <c r="F587" s="1229"/>
      <c r="G587" s="1229"/>
      <c r="H587" s="1094"/>
      <c r="I587" s="1094"/>
      <c r="J587" s="1094"/>
      <c r="K587" s="1094"/>
    </row>
    <row r="588" spans="1:11" ht="14.1" customHeight="1" x14ac:dyDescent="0.25">
      <c r="A588" s="1094"/>
      <c r="B588" s="1094"/>
      <c r="C588" s="1105"/>
      <c r="D588" s="1106">
        <v>2024</v>
      </c>
      <c r="E588" s="1106">
        <v>2025</v>
      </c>
      <c r="F588" s="1106">
        <v>2026</v>
      </c>
      <c r="G588" s="1106">
        <v>2027</v>
      </c>
      <c r="H588" s="1094"/>
      <c r="I588" s="1094"/>
      <c r="J588" s="1094"/>
      <c r="K588" s="1094"/>
    </row>
    <row r="589" spans="1:11" ht="14.1" customHeight="1" x14ac:dyDescent="0.25">
      <c r="A589" s="1094"/>
      <c r="B589" s="1094"/>
      <c r="C589" s="1107"/>
      <c r="D589" s="1108" t="s">
        <v>13</v>
      </c>
      <c r="E589" s="1108" t="s">
        <v>14</v>
      </c>
      <c r="F589" s="1108" t="s">
        <v>14</v>
      </c>
      <c r="G589" s="1108" t="s">
        <v>14</v>
      </c>
      <c r="H589" s="1094"/>
      <c r="I589" s="1094"/>
      <c r="J589" s="1094"/>
      <c r="K589" s="1094"/>
    </row>
    <row r="590" spans="1:11" ht="14.1" customHeight="1" x14ac:dyDescent="0.25">
      <c r="A590" s="1094"/>
      <c r="B590" s="1094"/>
      <c r="C590" s="1109" t="s">
        <v>1047</v>
      </c>
      <c r="D590" s="1110">
        <v>0</v>
      </c>
      <c r="E590" s="1110">
        <v>0</v>
      </c>
      <c r="F590" s="1110">
        <v>0</v>
      </c>
      <c r="G590" s="1110">
        <v>0</v>
      </c>
      <c r="H590" s="1094"/>
      <c r="I590" s="1094"/>
      <c r="J590" s="1094"/>
      <c r="K590" s="1094"/>
    </row>
    <row r="591" spans="1:11" ht="14.1" customHeight="1" x14ac:dyDescent="0.25">
      <c r="A591" s="1094"/>
      <c r="B591" s="1094"/>
      <c r="C591" s="1109" t="s">
        <v>1048</v>
      </c>
      <c r="D591" s="1110">
        <v>0</v>
      </c>
      <c r="E591" s="1110">
        <v>0</v>
      </c>
      <c r="F591" s="1110">
        <v>0</v>
      </c>
      <c r="G591" s="1110">
        <v>0</v>
      </c>
      <c r="H591" s="1094"/>
      <c r="I591" s="1094"/>
      <c r="J591" s="1094"/>
      <c r="K591" s="1094"/>
    </row>
    <row r="592" spans="1:11" ht="14.1" customHeight="1" x14ac:dyDescent="0.25">
      <c r="A592" s="1094"/>
      <c r="B592" s="1094"/>
      <c r="C592" s="1109" t="s">
        <v>1049</v>
      </c>
      <c r="D592" s="1110">
        <v>0</v>
      </c>
      <c r="E592" s="1110">
        <v>0</v>
      </c>
      <c r="F592" s="1110">
        <v>0</v>
      </c>
      <c r="G592" s="1110">
        <v>0</v>
      </c>
      <c r="H592" s="1094"/>
      <c r="I592" s="1094"/>
      <c r="J592" s="1094"/>
      <c r="K592" s="1094"/>
    </row>
    <row r="593" spans="1:11" ht="14.1" customHeight="1" x14ac:dyDescent="0.25">
      <c r="A593" s="1094"/>
      <c r="B593" s="1094"/>
      <c r="C593" s="1109" t="s">
        <v>1050</v>
      </c>
      <c r="D593" s="1110">
        <v>0</v>
      </c>
      <c r="E593" s="1110">
        <v>0</v>
      </c>
      <c r="F593" s="1110">
        <v>0</v>
      </c>
      <c r="G593" s="1110">
        <v>0</v>
      </c>
      <c r="H593" s="1094"/>
      <c r="I593" s="1094"/>
      <c r="J593" s="1094"/>
      <c r="K593" s="1094"/>
    </row>
    <row r="594" spans="1:11" ht="14.1" customHeight="1" x14ac:dyDescent="0.25">
      <c r="A594" s="1094"/>
      <c r="B594" s="1094"/>
      <c r="C594" s="1109" t="s">
        <v>1048</v>
      </c>
      <c r="D594" s="1110">
        <v>0</v>
      </c>
      <c r="E594" s="1110">
        <v>0</v>
      </c>
      <c r="F594" s="1110">
        <v>0</v>
      </c>
      <c r="G594" s="1110">
        <v>0</v>
      </c>
      <c r="H594" s="1094"/>
      <c r="I594" s="1094"/>
      <c r="J594" s="1094"/>
      <c r="K594" s="1094"/>
    </row>
    <row r="595" spans="1:11" ht="14.1" customHeight="1" x14ac:dyDescent="0.25">
      <c r="A595" s="1094"/>
      <c r="B595" s="1094"/>
      <c r="C595" s="1109" t="s">
        <v>1049</v>
      </c>
      <c r="D595" s="1110">
        <v>0</v>
      </c>
      <c r="E595" s="1110">
        <v>0</v>
      </c>
      <c r="F595" s="1110">
        <v>0</v>
      </c>
      <c r="G595" s="1110">
        <v>0</v>
      </c>
      <c r="H595" s="1094"/>
      <c r="I595" s="1094"/>
      <c r="J595" s="1094"/>
      <c r="K595" s="1094"/>
    </row>
    <row r="596" spans="1:11" ht="14.1" customHeight="1" x14ac:dyDescent="0.25">
      <c r="A596" s="1094"/>
      <c r="B596" s="1094"/>
      <c r="C596" s="1109" t="s">
        <v>1051</v>
      </c>
      <c r="D596" s="1110">
        <v>0</v>
      </c>
      <c r="E596" s="1110">
        <v>0</v>
      </c>
      <c r="F596" s="1110">
        <v>0</v>
      </c>
      <c r="G596" s="1110">
        <v>0</v>
      </c>
      <c r="H596" s="1094"/>
      <c r="I596" s="1094"/>
      <c r="J596" s="1094"/>
      <c r="K596" s="1094"/>
    </row>
    <row r="597" spans="1:11" ht="14.1" customHeight="1" x14ac:dyDescent="0.25">
      <c r="A597" s="1094"/>
      <c r="B597" s="1094"/>
      <c r="C597" s="1109" t="s">
        <v>1048</v>
      </c>
      <c r="D597" s="1110">
        <v>0</v>
      </c>
      <c r="E597" s="1110">
        <v>0</v>
      </c>
      <c r="F597" s="1110">
        <v>0</v>
      </c>
      <c r="G597" s="1110">
        <v>0</v>
      </c>
      <c r="H597" s="1094"/>
      <c r="I597" s="1094"/>
      <c r="J597" s="1094"/>
      <c r="K597" s="1094"/>
    </row>
    <row r="598" spans="1:11" ht="14.1" customHeight="1" x14ac:dyDescent="0.25">
      <c r="A598" s="1094"/>
      <c r="B598" s="1094"/>
      <c r="C598" s="1109" t="s">
        <v>1049</v>
      </c>
      <c r="D598" s="1110">
        <v>0</v>
      </c>
      <c r="E598" s="1110">
        <v>0</v>
      </c>
      <c r="F598" s="1110">
        <v>0</v>
      </c>
      <c r="G598" s="1110">
        <v>0</v>
      </c>
      <c r="H598" s="1094"/>
      <c r="I598" s="1094"/>
      <c r="J598" s="1094"/>
      <c r="K598" s="1094"/>
    </row>
    <row r="599" spans="1:11" ht="14.1" customHeight="1" x14ac:dyDescent="0.25">
      <c r="A599" s="1094"/>
      <c r="B599" s="1094"/>
      <c r="C599" s="1109" t="s">
        <v>1052</v>
      </c>
      <c r="D599" s="1110">
        <v>0</v>
      </c>
      <c r="E599" s="1110">
        <v>0</v>
      </c>
      <c r="F599" s="1110">
        <v>0</v>
      </c>
      <c r="G599" s="1110">
        <v>0</v>
      </c>
      <c r="H599" s="1094"/>
      <c r="I599" s="1094"/>
      <c r="J599" s="1094"/>
      <c r="K599" s="1094"/>
    </row>
    <row r="600" spans="1:11" ht="14.1" customHeight="1" x14ac:dyDescent="0.25">
      <c r="A600" s="1094"/>
      <c r="B600" s="1094"/>
      <c r="C600" s="1109" t="s">
        <v>1048</v>
      </c>
      <c r="D600" s="1110">
        <v>0</v>
      </c>
      <c r="E600" s="1110">
        <v>0</v>
      </c>
      <c r="F600" s="1110">
        <v>0</v>
      </c>
      <c r="G600" s="1110">
        <v>0</v>
      </c>
      <c r="H600" s="1094"/>
      <c r="I600" s="1094"/>
      <c r="J600" s="1094"/>
      <c r="K600" s="1094"/>
    </row>
    <row r="601" spans="1:11" ht="14.1" customHeight="1" x14ac:dyDescent="0.25">
      <c r="A601" s="1094"/>
      <c r="B601" s="1094"/>
      <c r="C601" s="1109" t="s">
        <v>1049</v>
      </c>
      <c r="D601" s="1110">
        <v>0</v>
      </c>
      <c r="E601" s="1110">
        <v>0</v>
      </c>
      <c r="F601" s="1110">
        <v>0</v>
      </c>
      <c r="G601" s="1110">
        <v>0</v>
      </c>
      <c r="H601" s="1094"/>
      <c r="I601" s="1094"/>
      <c r="J601" s="1094"/>
      <c r="K601" s="1094"/>
    </row>
    <row r="602" spans="1:11" ht="14.1" customHeight="1" x14ac:dyDescent="0.25">
      <c r="A602" s="1094"/>
      <c r="B602" s="1094"/>
      <c r="C602" s="1109" t="s">
        <v>1053</v>
      </c>
      <c r="D602" s="1110">
        <v>0</v>
      </c>
      <c r="E602" s="1110">
        <v>0</v>
      </c>
      <c r="F602" s="1110">
        <v>0</v>
      </c>
      <c r="G602" s="1110">
        <v>0</v>
      </c>
      <c r="H602" s="1094"/>
      <c r="I602" s="1094"/>
      <c r="J602" s="1094"/>
      <c r="K602" s="1094"/>
    </row>
    <row r="603" spans="1:11" ht="14.1" customHeight="1" x14ac:dyDescent="0.25">
      <c r="A603" s="1094"/>
      <c r="B603" s="1094"/>
      <c r="C603" s="1109" t="s">
        <v>1048</v>
      </c>
      <c r="D603" s="1110">
        <v>0</v>
      </c>
      <c r="E603" s="1110">
        <v>0</v>
      </c>
      <c r="F603" s="1110">
        <v>0</v>
      </c>
      <c r="G603" s="1110">
        <v>0</v>
      </c>
      <c r="H603" s="1094"/>
      <c r="I603" s="1094"/>
      <c r="J603" s="1094"/>
      <c r="K603" s="1094"/>
    </row>
    <row r="604" spans="1:11" ht="14.1" customHeight="1" x14ac:dyDescent="0.25">
      <c r="A604" s="1094"/>
      <c r="B604" s="1094"/>
      <c r="C604" s="1109" t="s">
        <v>1049</v>
      </c>
      <c r="D604" s="1110">
        <v>0</v>
      </c>
      <c r="E604" s="1110">
        <v>0</v>
      </c>
      <c r="F604" s="1110">
        <v>0</v>
      </c>
      <c r="G604" s="1110">
        <v>0</v>
      </c>
      <c r="H604" s="1094"/>
      <c r="I604" s="1094"/>
      <c r="J604" s="1094"/>
      <c r="K604" s="1094"/>
    </row>
    <row r="605" spans="1:11" ht="14.1" customHeight="1" x14ac:dyDescent="0.25">
      <c r="A605" s="1094"/>
      <c r="B605" s="1094"/>
      <c r="C605" s="1109" t="s">
        <v>1054</v>
      </c>
      <c r="D605" s="1110">
        <v>0</v>
      </c>
      <c r="E605" s="1110">
        <v>0</v>
      </c>
      <c r="F605" s="1110">
        <v>0</v>
      </c>
      <c r="G605" s="1110">
        <v>0</v>
      </c>
      <c r="H605" s="1094"/>
      <c r="I605" s="1094"/>
      <c r="J605" s="1094"/>
      <c r="K605" s="1094"/>
    </row>
    <row r="606" spans="1:11" ht="14.1" customHeight="1" x14ac:dyDescent="0.25">
      <c r="A606" s="1094"/>
      <c r="B606" s="1094"/>
      <c r="C606" s="1109" t="s">
        <v>1048</v>
      </c>
      <c r="D606" s="1110">
        <v>0</v>
      </c>
      <c r="E606" s="1110">
        <v>0</v>
      </c>
      <c r="F606" s="1110">
        <v>0</v>
      </c>
      <c r="G606" s="1110">
        <v>0</v>
      </c>
      <c r="H606" s="1094"/>
      <c r="I606" s="1094"/>
      <c r="J606" s="1094"/>
      <c r="K606" s="1094"/>
    </row>
    <row r="607" spans="1:11" ht="14.1" customHeight="1" x14ac:dyDescent="0.25">
      <c r="A607" s="1094"/>
      <c r="B607" s="1094"/>
      <c r="C607" s="1109" t="s">
        <v>1049</v>
      </c>
      <c r="D607" s="1110">
        <v>0</v>
      </c>
      <c r="E607" s="1110">
        <v>0</v>
      </c>
      <c r="F607" s="1110">
        <v>0</v>
      </c>
      <c r="G607" s="1110">
        <v>0</v>
      </c>
      <c r="H607" s="1094"/>
      <c r="I607" s="1094"/>
      <c r="J607" s="1094"/>
      <c r="K607" s="1094"/>
    </row>
    <row r="608" spans="1:11" ht="14.1" customHeight="1" x14ac:dyDescent="0.25">
      <c r="A608" s="1094"/>
      <c r="B608" s="1094"/>
      <c r="C608" s="1109" t="s">
        <v>1055</v>
      </c>
      <c r="D608" s="1110">
        <v>0</v>
      </c>
      <c r="E608" s="1110">
        <v>0</v>
      </c>
      <c r="F608" s="1110">
        <v>0</v>
      </c>
      <c r="G608" s="1110">
        <v>0</v>
      </c>
      <c r="H608" s="1094"/>
      <c r="I608" s="1094"/>
      <c r="J608" s="1094"/>
      <c r="K608" s="1094"/>
    </row>
    <row r="609" spans="1:11" ht="14.1" customHeight="1" x14ac:dyDescent="0.25">
      <c r="A609" s="1094"/>
      <c r="B609" s="1094"/>
      <c r="C609" s="1109" t="s">
        <v>1048</v>
      </c>
      <c r="D609" s="1110">
        <v>0</v>
      </c>
      <c r="E609" s="1110">
        <v>0</v>
      </c>
      <c r="F609" s="1110">
        <v>0</v>
      </c>
      <c r="G609" s="1110">
        <v>0</v>
      </c>
      <c r="H609" s="1094"/>
      <c r="I609" s="1094"/>
      <c r="J609" s="1094"/>
      <c r="K609" s="1094"/>
    </row>
    <row r="610" spans="1:11" ht="14.1" customHeight="1" x14ac:dyDescent="0.25">
      <c r="A610" s="1094"/>
      <c r="B610" s="1094"/>
      <c r="C610" s="1109" t="s">
        <v>1049</v>
      </c>
      <c r="D610" s="1110">
        <v>0</v>
      </c>
      <c r="E610" s="1110">
        <v>0</v>
      </c>
      <c r="F610" s="1110">
        <v>0</v>
      </c>
      <c r="G610" s="1110">
        <v>0</v>
      </c>
      <c r="H610" s="1094"/>
      <c r="I610" s="1094"/>
      <c r="J610" s="1094"/>
      <c r="K610" s="1094"/>
    </row>
    <row r="611" spans="1:11" ht="14.1" customHeight="1" x14ac:dyDescent="0.25">
      <c r="A611" s="1094"/>
      <c r="B611" s="1094"/>
      <c r="C611" s="1109" t="s">
        <v>1056</v>
      </c>
      <c r="D611" s="1110">
        <v>0</v>
      </c>
      <c r="E611" s="1110">
        <v>0</v>
      </c>
      <c r="F611" s="1110">
        <v>0</v>
      </c>
      <c r="G611" s="1110">
        <v>0</v>
      </c>
      <c r="H611" s="1094"/>
      <c r="I611" s="1094"/>
      <c r="J611" s="1094"/>
      <c r="K611" s="1094"/>
    </row>
    <row r="612" spans="1:11" ht="14.1" customHeight="1" x14ac:dyDescent="0.25">
      <c r="A612" s="1094"/>
      <c r="B612" s="1094"/>
      <c r="C612" s="1109" t="s">
        <v>1048</v>
      </c>
      <c r="D612" s="1110">
        <v>0</v>
      </c>
      <c r="E612" s="1110">
        <v>0</v>
      </c>
      <c r="F612" s="1110">
        <v>0</v>
      </c>
      <c r="G612" s="1110">
        <v>0</v>
      </c>
      <c r="H612" s="1094"/>
      <c r="I612" s="1094"/>
      <c r="J612" s="1094"/>
      <c r="K612" s="1094"/>
    </row>
    <row r="613" spans="1:11" ht="14.1" customHeight="1" x14ac:dyDescent="0.25">
      <c r="A613" s="1094"/>
      <c r="B613" s="1094"/>
      <c r="C613" s="1109" t="s">
        <v>1057</v>
      </c>
      <c r="D613" s="1110">
        <v>0</v>
      </c>
      <c r="E613" s="1110">
        <v>0</v>
      </c>
      <c r="F613" s="1110">
        <v>0</v>
      </c>
      <c r="G613" s="1110">
        <v>0</v>
      </c>
      <c r="H613" s="1094"/>
      <c r="I613" s="1094"/>
      <c r="J613" s="1094"/>
      <c r="K613" s="1094"/>
    </row>
    <row r="614" spans="1:11" ht="14.1" customHeight="1" x14ac:dyDescent="0.25">
      <c r="A614" s="1094"/>
      <c r="B614" s="1094"/>
      <c r="C614" s="1109" t="s">
        <v>1058</v>
      </c>
      <c r="D614" s="1110">
        <v>0</v>
      </c>
      <c r="E614" s="1110">
        <v>0</v>
      </c>
      <c r="F614" s="1110">
        <v>0</v>
      </c>
      <c r="G614" s="1110">
        <v>0</v>
      </c>
      <c r="H614" s="1094"/>
      <c r="I614" s="1094"/>
      <c r="J614" s="1094"/>
      <c r="K614" s="1094"/>
    </row>
    <row r="615" spans="1:11" ht="14.1" customHeight="1" x14ac:dyDescent="0.25">
      <c r="A615" s="1094"/>
      <c r="B615" s="1094"/>
      <c r="C615" s="1109" t="s">
        <v>1059</v>
      </c>
      <c r="D615" s="1110">
        <v>0</v>
      </c>
      <c r="E615" s="1110">
        <v>0</v>
      </c>
      <c r="F615" s="1110">
        <v>0</v>
      </c>
      <c r="G615" s="1110">
        <v>0</v>
      </c>
      <c r="H615" s="1094"/>
      <c r="I615" s="1094"/>
      <c r="J615" s="1094"/>
      <c r="K615" s="1094"/>
    </row>
    <row r="616" spans="1:11" ht="14.1" customHeight="1" x14ac:dyDescent="0.25">
      <c r="A616" s="1094"/>
      <c r="B616" s="1094"/>
      <c r="C616" s="1109" t="s">
        <v>1060</v>
      </c>
      <c r="D616" s="1110">
        <v>0</v>
      </c>
      <c r="E616" s="1110">
        <v>0</v>
      </c>
      <c r="F616" s="1110">
        <v>0</v>
      </c>
      <c r="G616" s="1110">
        <v>0</v>
      </c>
      <c r="H616" s="1094"/>
      <c r="I616" s="1094"/>
      <c r="J616" s="1094"/>
      <c r="K616" s="1094"/>
    </row>
    <row r="617" spans="1:11" ht="14.1" customHeight="1" x14ac:dyDescent="0.25">
      <c r="A617" s="1094"/>
      <c r="B617" s="1094"/>
      <c r="C617" s="1109" t="s">
        <v>1061</v>
      </c>
      <c r="D617" s="1110">
        <v>0</v>
      </c>
      <c r="E617" s="1110">
        <v>33138822</v>
      </c>
      <c r="F617" s="1110">
        <v>0</v>
      </c>
      <c r="G617" s="1110">
        <v>0</v>
      </c>
      <c r="H617" s="1094"/>
      <c r="I617" s="1094"/>
      <c r="J617" s="1094"/>
      <c r="K617" s="1094"/>
    </row>
    <row r="618" spans="1:11" ht="14.1" customHeight="1" x14ac:dyDescent="0.25">
      <c r="A618" s="1094"/>
      <c r="B618" s="1094"/>
      <c r="C618" s="1109" t="s">
        <v>1048</v>
      </c>
      <c r="D618" s="1110">
        <v>0</v>
      </c>
      <c r="E618" s="1110">
        <v>33138822</v>
      </c>
      <c r="F618" s="1110">
        <v>0</v>
      </c>
      <c r="G618" s="1110">
        <v>0</v>
      </c>
      <c r="H618" s="1094"/>
      <c r="I618" s="1094"/>
      <c r="J618" s="1094"/>
      <c r="K618" s="1094"/>
    </row>
    <row r="619" spans="1:11" ht="14.1" customHeight="1" x14ac:dyDescent="0.25">
      <c r="A619" s="1094"/>
      <c r="B619" s="1094"/>
      <c r="C619" s="1109" t="s">
        <v>1057</v>
      </c>
      <c r="D619" s="1110">
        <v>0</v>
      </c>
      <c r="E619" s="1110">
        <v>0</v>
      </c>
      <c r="F619" s="1110">
        <v>0</v>
      </c>
      <c r="G619" s="1110">
        <v>0</v>
      </c>
      <c r="H619" s="1094"/>
      <c r="I619" s="1094"/>
      <c r="J619" s="1094"/>
      <c r="K619" s="1094"/>
    </row>
    <row r="620" spans="1:11" ht="14.1" customHeight="1" x14ac:dyDescent="0.25">
      <c r="A620" s="1094"/>
      <c r="B620" s="1094"/>
      <c r="C620" s="1109" t="s">
        <v>1058</v>
      </c>
      <c r="D620" s="1110">
        <v>0</v>
      </c>
      <c r="E620" s="1110">
        <v>0</v>
      </c>
      <c r="F620" s="1110">
        <v>0</v>
      </c>
      <c r="G620" s="1110">
        <v>0</v>
      </c>
      <c r="H620" s="1094"/>
      <c r="I620" s="1094"/>
      <c r="J620" s="1094"/>
      <c r="K620" s="1094"/>
    </row>
    <row r="621" spans="1:11" ht="14.1" customHeight="1" x14ac:dyDescent="0.25">
      <c r="A621" s="1094"/>
      <c r="B621" s="1094"/>
      <c r="C621" s="1109" t="s">
        <v>1059</v>
      </c>
      <c r="D621" s="1110">
        <v>0</v>
      </c>
      <c r="E621" s="1110">
        <v>0</v>
      </c>
      <c r="F621" s="1110">
        <v>0</v>
      </c>
      <c r="G621" s="1110">
        <v>0</v>
      </c>
      <c r="H621" s="1094"/>
      <c r="I621" s="1094"/>
      <c r="J621" s="1094"/>
      <c r="K621" s="1094"/>
    </row>
    <row r="622" spans="1:11" ht="14.1" customHeight="1" x14ac:dyDescent="0.25">
      <c r="A622" s="1094"/>
      <c r="B622" s="1094"/>
      <c r="C622" s="1109" t="s">
        <v>1060</v>
      </c>
      <c r="D622" s="1110">
        <v>0</v>
      </c>
      <c r="E622" s="1110">
        <v>0</v>
      </c>
      <c r="F622" s="1110">
        <v>0</v>
      </c>
      <c r="G622" s="1110">
        <v>0</v>
      </c>
      <c r="H622" s="1094"/>
      <c r="I622" s="1094"/>
      <c r="J622" s="1094"/>
      <c r="K622" s="1094"/>
    </row>
    <row r="623" spans="1:11" ht="14.1" customHeight="1" x14ac:dyDescent="0.25">
      <c r="A623" s="1094"/>
      <c r="B623" s="1094"/>
      <c r="C623" s="1109" t="s">
        <v>1062</v>
      </c>
      <c r="D623" s="1110">
        <v>0</v>
      </c>
      <c r="E623" s="1110">
        <v>0</v>
      </c>
      <c r="F623" s="1110">
        <v>0</v>
      </c>
      <c r="G623" s="1110">
        <v>0</v>
      </c>
      <c r="H623" s="1094"/>
      <c r="I623" s="1094"/>
      <c r="J623" s="1094"/>
      <c r="K623" s="1094"/>
    </row>
    <row r="624" spans="1:11" ht="14.1" customHeight="1" x14ac:dyDescent="0.25">
      <c r="A624" s="1094"/>
      <c r="B624" s="1094"/>
      <c r="C624" s="1109" t="s">
        <v>1048</v>
      </c>
      <c r="D624" s="1110">
        <v>0</v>
      </c>
      <c r="E624" s="1110">
        <v>0</v>
      </c>
      <c r="F624" s="1110">
        <v>0</v>
      </c>
      <c r="G624" s="1110">
        <v>0</v>
      </c>
      <c r="H624" s="1094"/>
      <c r="I624" s="1094"/>
      <c r="J624" s="1094"/>
      <c r="K624" s="1094"/>
    </row>
    <row r="625" spans="1:11" ht="14.1" customHeight="1" x14ac:dyDescent="0.25">
      <c r="A625" s="1094"/>
      <c r="B625" s="1094"/>
      <c r="C625" s="1109" t="s">
        <v>1057</v>
      </c>
      <c r="D625" s="1110">
        <v>0</v>
      </c>
      <c r="E625" s="1110">
        <v>0</v>
      </c>
      <c r="F625" s="1110">
        <v>0</v>
      </c>
      <c r="G625" s="1110">
        <v>0</v>
      </c>
      <c r="H625" s="1094"/>
      <c r="I625" s="1094"/>
      <c r="J625" s="1094"/>
      <c r="K625" s="1094"/>
    </row>
    <row r="626" spans="1:11" ht="14.1" customHeight="1" x14ac:dyDescent="0.25">
      <c r="A626" s="1094"/>
      <c r="B626" s="1094"/>
      <c r="C626" s="1109" t="s">
        <v>1058</v>
      </c>
      <c r="D626" s="1110">
        <v>0</v>
      </c>
      <c r="E626" s="1110">
        <v>0</v>
      </c>
      <c r="F626" s="1110">
        <v>0</v>
      </c>
      <c r="G626" s="1110">
        <v>0</v>
      </c>
      <c r="H626" s="1094"/>
      <c r="I626" s="1094"/>
      <c r="J626" s="1094"/>
      <c r="K626" s="1094"/>
    </row>
    <row r="627" spans="1:11" ht="14.1" customHeight="1" x14ac:dyDescent="0.25">
      <c r="A627" s="1094"/>
      <c r="B627" s="1094"/>
      <c r="C627" s="1109" t="s">
        <v>1059</v>
      </c>
      <c r="D627" s="1110">
        <v>0</v>
      </c>
      <c r="E627" s="1110">
        <v>0</v>
      </c>
      <c r="F627" s="1110">
        <v>0</v>
      </c>
      <c r="G627" s="1110">
        <v>0</v>
      </c>
      <c r="H627" s="1094"/>
      <c r="I627" s="1094"/>
      <c r="J627" s="1094"/>
      <c r="K627" s="1094"/>
    </row>
    <row r="628" spans="1:11" ht="14.1" customHeight="1" x14ac:dyDescent="0.25">
      <c r="A628" s="1094"/>
      <c r="B628" s="1094"/>
      <c r="C628" s="1109" t="s">
        <v>1060</v>
      </c>
      <c r="D628" s="1110">
        <v>0</v>
      </c>
      <c r="E628" s="1110">
        <v>0</v>
      </c>
      <c r="F628" s="1110">
        <v>0</v>
      </c>
      <c r="G628" s="1110">
        <v>0</v>
      </c>
      <c r="H628" s="1094"/>
      <c r="I628" s="1094"/>
      <c r="J628" s="1094"/>
      <c r="K628" s="1094"/>
    </row>
    <row r="629" spans="1:11" ht="14.1" customHeight="1" x14ac:dyDescent="0.25">
      <c r="A629" s="1094"/>
      <c r="B629" s="1094"/>
      <c r="C629" s="1109" t="s">
        <v>1063</v>
      </c>
      <c r="D629" s="1110">
        <v>0</v>
      </c>
      <c r="E629" s="1110">
        <v>0</v>
      </c>
      <c r="F629" s="1110">
        <v>0</v>
      </c>
      <c r="G629" s="1110">
        <v>0</v>
      </c>
      <c r="H629" s="1094"/>
      <c r="I629" s="1094"/>
      <c r="J629" s="1094"/>
      <c r="K629" s="1094"/>
    </row>
    <row r="630" spans="1:11" ht="14.1" customHeight="1" x14ac:dyDescent="0.25">
      <c r="A630" s="1094"/>
      <c r="B630" s="1094"/>
      <c r="C630" s="1109" t="s">
        <v>1064</v>
      </c>
      <c r="D630" s="1110">
        <v>0</v>
      </c>
      <c r="E630" s="1110">
        <v>0</v>
      </c>
      <c r="F630" s="1110">
        <v>0</v>
      </c>
      <c r="G630" s="1110">
        <v>0</v>
      </c>
      <c r="H630" s="1094"/>
      <c r="I630" s="1094"/>
      <c r="J630" s="1094"/>
      <c r="K630" s="1094"/>
    </row>
    <row r="631" spans="1:11" ht="14.1" customHeight="1" x14ac:dyDescent="0.25">
      <c r="A631" s="1094"/>
      <c r="B631" s="1094"/>
      <c r="C631" s="1111" t="s">
        <v>572</v>
      </c>
      <c r="D631" s="1110">
        <v>0</v>
      </c>
      <c r="E631" s="1110">
        <v>33138822</v>
      </c>
      <c r="F631" s="1110">
        <v>0</v>
      </c>
      <c r="G631" s="1110">
        <v>0</v>
      </c>
      <c r="H631" s="1094"/>
      <c r="I631" s="1094"/>
      <c r="J631" s="1094"/>
      <c r="K631" s="1094"/>
    </row>
    <row r="632" spans="1:11" ht="30.95" customHeight="1" x14ac:dyDescent="0.25">
      <c r="A632" s="1094"/>
      <c r="B632" s="1094"/>
      <c r="C632" s="1102" t="s">
        <v>3403</v>
      </c>
      <c r="D632" s="1234" t="s">
        <v>3404</v>
      </c>
      <c r="E632" s="1235"/>
      <c r="F632" s="1235"/>
      <c r="G632" s="1235"/>
      <c r="H632" s="1094"/>
      <c r="I632" s="1094"/>
      <c r="J632" s="1094"/>
      <c r="K632" s="1094"/>
    </row>
    <row r="633" spans="1:11" ht="18" customHeight="1" x14ac:dyDescent="0.25">
      <c r="A633" s="1094"/>
      <c r="B633" s="1094"/>
      <c r="C633" s="1103" t="s">
        <v>1022</v>
      </c>
      <c r="D633" s="1232" t="s">
        <v>3405</v>
      </c>
      <c r="E633" s="1233"/>
      <c r="F633" s="1233"/>
      <c r="G633" s="1233"/>
      <c r="H633" s="1094"/>
      <c r="I633" s="1094"/>
      <c r="J633" s="1094"/>
      <c r="K633" s="1094"/>
    </row>
    <row r="634" spans="1:11" ht="18" customHeight="1" x14ac:dyDescent="0.25">
      <c r="A634" s="1094"/>
      <c r="B634" s="1094"/>
      <c r="C634" s="1104" t="s">
        <v>1024</v>
      </c>
      <c r="D634" s="1230" t="s">
        <v>1038</v>
      </c>
      <c r="E634" s="1231"/>
      <c r="F634" s="1231"/>
      <c r="G634" s="1231"/>
      <c r="H634" s="1094"/>
      <c r="I634" s="1094"/>
      <c r="J634" s="1094"/>
      <c r="K634" s="1094"/>
    </row>
    <row r="635" spans="1:11" ht="18" customHeight="1" x14ac:dyDescent="0.25">
      <c r="A635" s="1094"/>
      <c r="B635" s="1094"/>
      <c r="C635" s="1104" t="s">
        <v>31</v>
      </c>
      <c r="D635" s="1230" t="s">
        <v>778</v>
      </c>
      <c r="E635" s="1231"/>
      <c r="F635" s="1231"/>
      <c r="G635" s="1231"/>
      <c r="H635" s="1094"/>
      <c r="I635" s="1094"/>
      <c r="J635" s="1094"/>
      <c r="K635" s="1094"/>
    </row>
    <row r="636" spans="1:11" ht="15" customHeight="1" x14ac:dyDescent="0.25">
      <c r="A636" s="1094"/>
      <c r="B636" s="1094"/>
      <c r="C636" s="1105"/>
      <c r="D636" s="1106">
        <v>2024</v>
      </c>
      <c r="E636" s="1106">
        <v>2025</v>
      </c>
      <c r="F636" s="1106">
        <v>2026</v>
      </c>
      <c r="G636" s="1106">
        <v>2027</v>
      </c>
      <c r="H636" s="1094"/>
      <c r="I636" s="1094"/>
      <c r="J636" s="1094"/>
      <c r="K636" s="1094"/>
    </row>
    <row r="637" spans="1:11" ht="15" customHeight="1" x14ac:dyDescent="0.25">
      <c r="A637" s="1094"/>
      <c r="B637" s="1094"/>
      <c r="C637" s="1107"/>
      <c r="D637" s="1108" t="s">
        <v>13</v>
      </c>
      <c r="E637" s="1108" t="s">
        <v>14</v>
      </c>
      <c r="F637" s="1108" t="s">
        <v>14</v>
      </c>
      <c r="G637" s="1108" t="s">
        <v>14</v>
      </c>
      <c r="H637" s="1094"/>
      <c r="I637" s="1094"/>
      <c r="J637" s="1094"/>
      <c r="K637" s="1094"/>
    </row>
    <row r="638" spans="1:11" ht="14.1" customHeight="1" x14ac:dyDescent="0.25">
      <c r="A638" s="1094"/>
      <c r="B638" s="1094"/>
      <c r="C638" s="1097" t="s">
        <v>33</v>
      </c>
      <c r="D638" s="1101" t="s">
        <v>1092</v>
      </c>
      <c r="E638" s="1101" t="s">
        <v>1092</v>
      </c>
      <c r="F638" s="1101" t="s">
        <v>1092</v>
      </c>
      <c r="G638" s="1101" t="s">
        <v>1092</v>
      </c>
      <c r="H638" s="1094"/>
      <c r="I638" s="1094"/>
      <c r="J638" s="1094"/>
      <c r="K638" s="1094"/>
    </row>
    <row r="639" spans="1:11" ht="14.1" customHeight="1" x14ac:dyDescent="0.25">
      <c r="A639" s="1094"/>
      <c r="B639" s="1094"/>
      <c r="C639" s="1097" t="s">
        <v>1029</v>
      </c>
      <c r="D639" s="1101" t="s">
        <v>1039</v>
      </c>
      <c r="E639" s="1101" t="s">
        <v>3406</v>
      </c>
      <c r="F639" s="1101" t="s">
        <v>3407</v>
      </c>
      <c r="G639" s="1101" t="s">
        <v>3408</v>
      </c>
      <c r="H639" s="1094"/>
      <c r="I639" s="1094"/>
      <c r="J639" s="1094"/>
      <c r="K639" s="1094"/>
    </row>
    <row r="640" spans="1:11" ht="14.1" customHeight="1" x14ac:dyDescent="0.25">
      <c r="A640" s="1094"/>
      <c r="B640" s="1094"/>
      <c r="C640" s="1097" t="s">
        <v>1032</v>
      </c>
      <c r="D640" s="1101" t="s">
        <v>1039</v>
      </c>
      <c r="E640" s="1101" t="s">
        <v>3406</v>
      </c>
      <c r="F640" s="1101" t="s">
        <v>3407</v>
      </c>
      <c r="G640" s="1101" t="s">
        <v>3408</v>
      </c>
      <c r="H640" s="1094"/>
      <c r="I640" s="1094"/>
      <c r="J640" s="1094"/>
      <c r="K640" s="1094"/>
    </row>
    <row r="641" spans="1:11" ht="14.1" customHeight="1" x14ac:dyDescent="0.25">
      <c r="A641" s="1094"/>
      <c r="B641" s="1094"/>
      <c r="C641" s="1097" t="s">
        <v>1037</v>
      </c>
      <c r="D641" s="1101" t="s">
        <v>1038</v>
      </c>
      <c r="E641" s="1101" t="s">
        <v>1039</v>
      </c>
      <c r="F641" s="1101" t="s">
        <v>1039</v>
      </c>
      <c r="G641" s="1101" t="s">
        <v>1039</v>
      </c>
      <c r="H641" s="1094"/>
      <c r="I641" s="1094"/>
      <c r="J641" s="1094"/>
      <c r="K641" s="1094"/>
    </row>
    <row r="642" spans="1:11" ht="14.1" customHeight="1" x14ac:dyDescent="0.25">
      <c r="A642" s="1094"/>
      <c r="B642" s="1094"/>
      <c r="C642" s="1097" t="s">
        <v>1042</v>
      </c>
      <c r="D642" s="1101" t="s">
        <v>1038</v>
      </c>
      <c r="E642" s="1101" t="s">
        <v>1038</v>
      </c>
      <c r="F642" s="1101" t="s">
        <v>3409</v>
      </c>
      <c r="G642" s="1101" t="s">
        <v>3410</v>
      </c>
      <c r="H642" s="1094"/>
      <c r="I642" s="1094"/>
      <c r="J642" s="1094"/>
      <c r="K642" s="1094"/>
    </row>
    <row r="643" spans="1:11" ht="14.1" customHeight="1" x14ac:dyDescent="0.25">
      <c r="A643" s="1094"/>
      <c r="B643" s="1094"/>
      <c r="C643" s="1097" t="s">
        <v>39</v>
      </c>
      <c r="D643" s="1101" t="s">
        <v>1038</v>
      </c>
      <c r="E643" s="1101" t="s">
        <v>1038</v>
      </c>
      <c r="F643" s="1101" t="s">
        <v>3409</v>
      </c>
      <c r="G643" s="1101" t="s">
        <v>3410</v>
      </c>
      <c r="H643" s="1094"/>
      <c r="I643" s="1094"/>
      <c r="J643" s="1094"/>
      <c r="K643" s="1094"/>
    </row>
    <row r="644" spans="1:11" ht="14.1" customHeight="1" x14ac:dyDescent="0.25">
      <c r="A644" s="1094"/>
      <c r="B644" s="1094"/>
      <c r="C644" s="1228" t="s">
        <v>1046</v>
      </c>
      <c r="D644" s="1229"/>
      <c r="E644" s="1229"/>
      <c r="F644" s="1229"/>
      <c r="G644" s="1229"/>
      <c r="H644" s="1094"/>
      <c r="I644" s="1094"/>
      <c r="J644" s="1094"/>
      <c r="K644" s="1094"/>
    </row>
    <row r="645" spans="1:11" ht="14.1" customHeight="1" x14ac:dyDescent="0.25">
      <c r="A645" s="1094"/>
      <c r="B645" s="1094"/>
      <c r="C645" s="1105"/>
      <c r="D645" s="1106">
        <v>2024</v>
      </c>
      <c r="E645" s="1106">
        <v>2025</v>
      </c>
      <c r="F645" s="1106">
        <v>2026</v>
      </c>
      <c r="G645" s="1106">
        <v>2027</v>
      </c>
      <c r="H645" s="1094"/>
      <c r="I645" s="1094"/>
      <c r="J645" s="1094"/>
      <c r="K645" s="1094"/>
    </row>
    <row r="646" spans="1:11" ht="14.1" customHeight="1" x14ac:dyDescent="0.25">
      <c r="A646" s="1094"/>
      <c r="B646" s="1094"/>
      <c r="C646" s="1107"/>
      <c r="D646" s="1108" t="s">
        <v>13</v>
      </c>
      <c r="E646" s="1108" t="s">
        <v>14</v>
      </c>
      <c r="F646" s="1108" t="s">
        <v>14</v>
      </c>
      <c r="G646" s="1108" t="s">
        <v>14</v>
      </c>
      <c r="H646" s="1094"/>
      <c r="I646" s="1094"/>
      <c r="J646" s="1094"/>
      <c r="K646" s="1094"/>
    </row>
    <row r="647" spans="1:11" ht="14.1" customHeight="1" x14ac:dyDescent="0.25">
      <c r="A647" s="1094"/>
      <c r="B647" s="1094"/>
      <c r="C647" s="1109" t="s">
        <v>1047</v>
      </c>
      <c r="D647" s="1110">
        <v>0</v>
      </c>
      <c r="E647" s="1110">
        <v>0</v>
      </c>
      <c r="F647" s="1110">
        <v>0</v>
      </c>
      <c r="G647" s="1110">
        <v>0</v>
      </c>
      <c r="H647" s="1094"/>
      <c r="I647" s="1094"/>
      <c r="J647" s="1094"/>
      <c r="K647" s="1094"/>
    </row>
    <row r="648" spans="1:11" ht="14.1" customHeight="1" x14ac:dyDescent="0.25">
      <c r="A648" s="1094"/>
      <c r="B648" s="1094"/>
      <c r="C648" s="1109" t="s">
        <v>1048</v>
      </c>
      <c r="D648" s="1110">
        <v>0</v>
      </c>
      <c r="E648" s="1110">
        <v>0</v>
      </c>
      <c r="F648" s="1110">
        <v>0</v>
      </c>
      <c r="G648" s="1110">
        <v>0</v>
      </c>
      <c r="H648" s="1094"/>
      <c r="I648" s="1094"/>
      <c r="J648" s="1094"/>
      <c r="K648" s="1094"/>
    </row>
    <row r="649" spans="1:11" ht="14.1" customHeight="1" x14ac:dyDescent="0.25">
      <c r="A649" s="1094"/>
      <c r="B649" s="1094"/>
      <c r="C649" s="1109" t="s">
        <v>1049</v>
      </c>
      <c r="D649" s="1110">
        <v>0</v>
      </c>
      <c r="E649" s="1110">
        <v>0</v>
      </c>
      <c r="F649" s="1110">
        <v>0</v>
      </c>
      <c r="G649" s="1110">
        <v>0</v>
      </c>
      <c r="H649" s="1094"/>
      <c r="I649" s="1094"/>
      <c r="J649" s="1094"/>
      <c r="K649" s="1094"/>
    </row>
    <row r="650" spans="1:11" ht="14.1" customHeight="1" x14ac:dyDescent="0.25">
      <c r="A650" s="1094"/>
      <c r="B650" s="1094"/>
      <c r="C650" s="1109" t="s">
        <v>1050</v>
      </c>
      <c r="D650" s="1110">
        <v>0</v>
      </c>
      <c r="E650" s="1110">
        <v>0</v>
      </c>
      <c r="F650" s="1110">
        <v>0</v>
      </c>
      <c r="G650" s="1110">
        <v>0</v>
      </c>
      <c r="H650" s="1094"/>
      <c r="I650" s="1094"/>
      <c r="J650" s="1094"/>
      <c r="K650" s="1094"/>
    </row>
    <row r="651" spans="1:11" ht="14.1" customHeight="1" x14ac:dyDescent="0.25">
      <c r="A651" s="1094"/>
      <c r="B651" s="1094"/>
      <c r="C651" s="1109" t="s">
        <v>1048</v>
      </c>
      <c r="D651" s="1110">
        <v>0</v>
      </c>
      <c r="E651" s="1110">
        <v>0</v>
      </c>
      <c r="F651" s="1110">
        <v>0</v>
      </c>
      <c r="G651" s="1110">
        <v>0</v>
      </c>
      <c r="H651" s="1094"/>
      <c r="I651" s="1094"/>
      <c r="J651" s="1094"/>
      <c r="K651" s="1094"/>
    </row>
    <row r="652" spans="1:11" ht="14.1" customHeight="1" x14ac:dyDescent="0.25">
      <c r="A652" s="1094"/>
      <c r="B652" s="1094"/>
      <c r="C652" s="1109" t="s">
        <v>1049</v>
      </c>
      <c r="D652" s="1110">
        <v>0</v>
      </c>
      <c r="E652" s="1110">
        <v>0</v>
      </c>
      <c r="F652" s="1110">
        <v>0</v>
      </c>
      <c r="G652" s="1110">
        <v>0</v>
      </c>
      <c r="H652" s="1094"/>
      <c r="I652" s="1094"/>
      <c r="J652" s="1094"/>
      <c r="K652" s="1094"/>
    </row>
    <row r="653" spans="1:11" ht="14.1" customHeight="1" x14ac:dyDescent="0.25">
      <c r="A653" s="1094"/>
      <c r="B653" s="1094"/>
      <c r="C653" s="1109" t="s">
        <v>1051</v>
      </c>
      <c r="D653" s="1110">
        <v>0</v>
      </c>
      <c r="E653" s="1110">
        <v>0</v>
      </c>
      <c r="F653" s="1110">
        <v>0</v>
      </c>
      <c r="G653" s="1110">
        <v>0</v>
      </c>
      <c r="H653" s="1094"/>
      <c r="I653" s="1094"/>
      <c r="J653" s="1094"/>
      <c r="K653" s="1094"/>
    </row>
    <row r="654" spans="1:11" ht="14.1" customHeight="1" x14ac:dyDescent="0.25">
      <c r="A654" s="1094"/>
      <c r="B654" s="1094"/>
      <c r="C654" s="1109" t="s">
        <v>1048</v>
      </c>
      <c r="D654" s="1110">
        <v>0</v>
      </c>
      <c r="E654" s="1110">
        <v>0</v>
      </c>
      <c r="F654" s="1110">
        <v>0</v>
      </c>
      <c r="G654" s="1110">
        <v>0</v>
      </c>
      <c r="H654" s="1094"/>
      <c r="I654" s="1094"/>
      <c r="J654" s="1094"/>
      <c r="K654" s="1094"/>
    </row>
    <row r="655" spans="1:11" ht="14.1" customHeight="1" x14ac:dyDescent="0.25">
      <c r="A655" s="1094"/>
      <c r="B655" s="1094"/>
      <c r="C655" s="1109" t="s">
        <v>1049</v>
      </c>
      <c r="D655" s="1110">
        <v>0</v>
      </c>
      <c r="E655" s="1110">
        <v>0</v>
      </c>
      <c r="F655" s="1110">
        <v>0</v>
      </c>
      <c r="G655" s="1110">
        <v>0</v>
      </c>
      <c r="H655" s="1094"/>
      <c r="I655" s="1094"/>
      <c r="J655" s="1094"/>
      <c r="K655" s="1094"/>
    </row>
    <row r="656" spans="1:11" ht="14.1" customHeight="1" x14ac:dyDescent="0.25">
      <c r="A656" s="1094"/>
      <c r="B656" s="1094"/>
      <c r="C656" s="1109" t="s">
        <v>1052</v>
      </c>
      <c r="D656" s="1110">
        <v>0</v>
      </c>
      <c r="E656" s="1110">
        <v>0</v>
      </c>
      <c r="F656" s="1110">
        <v>0</v>
      </c>
      <c r="G656" s="1110">
        <v>0</v>
      </c>
      <c r="H656" s="1094"/>
      <c r="I656" s="1094"/>
      <c r="J656" s="1094"/>
      <c r="K656" s="1094"/>
    </row>
    <row r="657" spans="1:11" ht="14.1" customHeight="1" x14ac:dyDescent="0.25">
      <c r="A657" s="1094"/>
      <c r="B657" s="1094"/>
      <c r="C657" s="1109" t="s">
        <v>1048</v>
      </c>
      <c r="D657" s="1110">
        <v>0</v>
      </c>
      <c r="E657" s="1110">
        <v>0</v>
      </c>
      <c r="F657" s="1110">
        <v>0</v>
      </c>
      <c r="G657" s="1110">
        <v>0</v>
      </c>
      <c r="H657" s="1094"/>
      <c r="I657" s="1094"/>
      <c r="J657" s="1094"/>
      <c r="K657" s="1094"/>
    </row>
    <row r="658" spans="1:11" ht="14.1" customHeight="1" x14ac:dyDescent="0.25">
      <c r="A658" s="1094"/>
      <c r="B658" s="1094"/>
      <c r="C658" s="1109" t="s">
        <v>1049</v>
      </c>
      <c r="D658" s="1110">
        <v>0</v>
      </c>
      <c r="E658" s="1110">
        <v>0</v>
      </c>
      <c r="F658" s="1110">
        <v>0</v>
      </c>
      <c r="G658" s="1110">
        <v>0</v>
      </c>
      <c r="H658" s="1094"/>
      <c r="I658" s="1094"/>
      <c r="J658" s="1094"/>
      <c r="K658" s="1094"/>
    </row>
    <row r="659" spans="1:11" ht="14.1" customHeight="1" x14ac:dyDescent="0.25">
      <c r="A659" s="1094"/>
      <c r="B659" s="1094"/>
      <c r="C659" s="1109" t="s">
        <v>1053</v>
      </c>
      <c r="D659" s="1110">
        <v>0</v>
      </c>
      <c r="E659" s="1110">
        <v>0</v>
      </c>
      <c r="F659" s="1110">
        <v>0</v>
      </c>
      <c r="G659" s="1110">
        <v>0</v>
      </c>
      <c r="H659" s="1094"/>
      <c r="I659" s="1094"/>
      <c r="J659" s="1094"/>
      <c r="K659" s="1094"/>
    </row>
    <row r="660" spans="1:11" ht="14.1" customHeight="1" x14ac:dyDescent="0.25">
      <c r="A660" s="1094"/>
      <c r="B660" s="1094"/>
      <c r="C660" s="1109" t="s">
        <v>1048</v>
      </c>
      <c r="D660" s="1110">
        <v>0</v>
      </c>
      <c r="E660" s="1110">
        <v>0</v>
      </c>
      <c r="F660" s="1110">
        <v>0</v>
      </c>
      <c r="G660" s="1110">
        <v>0</v>
      </c>
      <c r="H660" s="1094"/>
      <c r="I660" s="1094"/>
      <c r="J660" s="1094"/>
      <c r="K660" s="1094"/>
    </row>
    <row r="661" spans="1:11" ht="14.1" customHeight="1" x14ac:dyDescent="0.25">
      <c r="A661" s="1094"/>
      <c r="B661" s="1094"/>
      <c r="C661" s="1109" t="s">
        <v>1049</v>
      </c>
      <c r="D661" s="1110">
        <v>0</v>
      </c>
      <c r="E661" s="1110">
        <v>0</v>
      </c>
      <c r="F661" s="1110">
        <v>0</v>
      </c>
      <c r="G661" s="1110">
        <v>0</v>
      </c>
      <c r="H661" s="1094"/>
      <c r="I661" s="1094"/>
      <c r="J661" s="1094"/>
      <c r="K661" s="1094"/>
    </row>
    <row r="662" spans="1:11" ht="14.1" customHeight="1" x14ac:dyDescent="0.25">
      <c r="A662" s="1094"/>
      <c r="B662" s="1094"/>
      <c r="C662" s="1109" t="s">
        <v>1054</v>
      </c>
      <c r="D662" s="1110">
        <v>0</v>
      </c>
      <c r="E662" s="1110">
        <v>0</v>
      </c>
      <c r="F662" s="1110">
        <v>0</v>
      </c>
      <c r="G662" s="1110">
        <v>0</v>
      </c>
      <c r="H662" s="1094"/>
      <c r="I662" s="1094"/>
      <c r="J662" s="1094"/>
      <c r="K662" s="1094"/>
    </row>
    <row r="663" spans="1:11" ht="14.1" customHeight="1" x14ac:dyDescent="0.25">
      <c r="A663" s="1094"/>
      <c r="B663" s="1094"/>
      <c r="C663" s="1109" t="s">
        <v>1048</v>
      </c>
      <c r="D663" s="1110">
        <v>0</v>
      </c>
      <c r="E663" s="1110">
        <v>0</v>
      </c>
      <c r="F663" s="1110">
        <v>0</v>
      </c>
      <c r="G663" s="1110">
        <v>0</v>
      </c>
      <c r="H663" s="1094"/>
      <c r="I663" s="1094"/>
      <c r="J663" s="1094"/>
      <c r="K663" s="1094"/>
    </row>
    <row r="664" spans="1:11" ht="14.1" customHeight="1" x14ac:dyDescent="0.25">
      <c r="A664" s="1094"/>
      <c r="B664" s="1094"/>
      <c r="C664" s="1109" t="s">
        <v>1049</v>
      </c>
      <c r="D664" s="1110">
        <v>0</v>
      </c>
      <c r="E664" s="1110">
        <v>0</v>
      </c>
      <c r="F664" s="1110">
        <v>0</v>
      </c>
      <c r="G664" s="1110">
        <v>0</v>
      </c>
      <c r="H664" s="1094"/>
      <c r="I664" s="1094"/>
      <c r="J664" s="1094"/>
      <c r="K664" s="1094"/>
    </row>
    <row r="665" spans="1:11" ht="14.1" customHeight="1" x14ac:dyDescent="0.25">
      <c r="A665" s="1094"/>
      <c r="B665" s="1094"/>
      <c r="C665" s="1109" t="s">
        <v>1055</v>
      </c>
      <c r="D665" s="1110">
        <v>0</v>
      </c>
      <c r="E665" s="1110">
        <v>0</v>
      </c>
      <c r="F665" s="1110">
        <v>0</v>
      </c>
      <c r="G665" s="1110">
        <v>0</v>
      </c>
      <c r="H665" s="1094"/>
      <c r="I665" s="1094"/>
      <c r="J665" s="1094"/>
      <c r="K665" s="1094"/>
    </row>
    <row r="666" spans="1:11" ht="14.1" customHeight="1" x14ac:dyDescent="0.25">
      <c r="A666" s="1094"/>
      <c r="B666" s="1094"/>
      <c r="C666" s="1109" t="s">
        <v>1048</v>
      </c>
      <c r="D666" s="1110">
        <v>0</v>
      </c>
      <c r="E666" s="1110">
        <v>0</v>
      </c>
      <c r="F666" s="1110">
        <v>0</v>
      </c>
      <c r="G666" s="1110">
        <v>0</v>
      </c>
      <c r="H666" s="1094"/>
      <c r="I666" s="1094"/>
      <c r="J666" s="1094"/>
      <c r="K666" s="1094"/>
    </row>
    <row r="667" spans="1:11" ht="14.1" customHeight="1" x14ac:dyDescent="0.25">
      <c r="A667" s="1094"/>
      <c r="B667" s="1094"/>
      <c r="C667" s="1109" t="s">
        <v>1049</v>
      </c>
      <c r="D667" s="1110">
        <v>0</v>
      </c>
      <c r="E667" s="1110">
        <v>0</v>
      </c>
      <c r="F667" s="1110">
        <v>0</v>
      </c>
      <c r="G667" s="1110">
        <v>0</v>
      </c>
      <c r="H667" s="1094"/>
      <c r="I667" s="1094"/>
      <c r="J667" s="1094"/>
      <c r="K667" s="1094"/>
    </row>
    <row r="668" spans="1:11" ht="14.1" customHeight="1" x14ac:dyDescent="0.25">
      <c r="A668" s="1094"/>
      <c r="B668" s="1094"/>
      <c r="C668" s="1109" t="s">
        <v>1056</v>
      </c>
      <c r="D668" s="1110">
        <v>0</v>
      </c>
      <c r="E668" s="1110">
        <v>0</v>
      </c>
      <c r="F668" s="1110">
        <v>0</v>
      </c>
      <c r="G668" s="1110">
        <v>0</v>
      </c>
      <c r="H668" s="1094"/>
      <c r="I668" s="1094"/>
      <c r="J668" s="1094"/>
      <c r="K668" s="1094"/>
    </row>
    <row r="669" spans="1:11" ht="14.1" customHeight="1" x14ac:dyDescent="0.25">
      <c r="A669" s="1094"/>
      <c r="B669" s="1094"/>
      <c r="C669" s="1109" t="s">
        <v>1048</v>
      </c>
      <c r="D669" s="1110">
        <v>0</v>
      </c>
      <c r="E669" s="1110">
        <v>0</v>
      </c>
      <c r="F669" s="1110">
        <v>0</v>
      </c>
      <c r="G669" s="1110">
        <v>0</v>
      </c>
      <c r="H669" s="1094"/>
      <c r="I669" s="1094"/>
      <c r="J669" s="1094"/>
      <c r="K669" s="1094"/>
    </row>
    <row r="670" spans="1:11" ht="14.1" customHeight="1" x14ac:dyDescent="0.25">
      <c r="A670" s="1094"/>
      <c r="B670" s="1094"/>
      <c r="C670" s="1109" t="s">
        <v>1057</v>
      </c>
      <c r="D670" s="1110">
        <v>0</v>
      </c>
      <c r="E670" s="1110">
        <v>0</v>
      </c>
      <c r="F670" s="1110">
        <v>0</v>
      </c>
      <c r="G670" s="1110">
        <v>0</v>
      </c>
      <c r="H670" s="1094"/>
      <c r="I670" s="1094"/>
      <c r="J670" s="1094"/>
      <c r="K670" s="1094"/>
    </row>
    <row r="671" spans="1:11" ht="14.1" customHeight="1" x14ac:dyDescent="0.25">
      <c r="A671" s="1094"/>
      <c r="B671" s="1094"/>
      <c r="C671" s="1109" t="s">
        <v>1058</v>
      </c>
      <c r="D671" s="1110">
        <v>0</v>
      </c>
      <c r="E671" s="1110">
        <v>0</v>
      </c>
      <c r="F671" s="1110">
        <v>0</v>
      </c>
      <c r="G671" s="1110">
        <v>0</v>
      </c>
      <c r="H671" s="1094"/>
      <c r="I671" s="1094"/>
      <c r="J671" s="1094"/>
      <c r="K671" s="1094"/>
    </row>
    <row r="672" spans="1:11" ht="14.1" customHeight="1" x14ac:dyDescent="0.25">
      <c r="A672" s="1094"/>
      <c r="B672" s="1094"/>
      <c r="C672" s="1109" t="s">
        <v>1059</v>
      </c>
      <c r="D672" s="1110">
        <v>0</v>
      </c>
      <c r="E672" s="1110">
        <v>0</v>
      </c>
      <c r="F672" s="1110">
        <v>0</v>
      </c>
      <c r="G672" s="1110">
        <v>0</v>
      </c>
      <c r="H672" s="1094"/>
      <c r="I672" s="1094"/>
      <c r="J672" s="1094"/>
      <c r="K672" s="1094"/>
    </row>
    <row r="673" spans="1:11" ht="14.1" customHeight="1" x14ac:dyDescent="0.25">
      <c r="A673" s="1094"/>
      <c r="B673" s="1094"/>
      <c r="C673" s="1109" t="s">
        <v>1060</v>
      </c>
      <c r="D673" s="1110">
        <v>0</v>
      </c>
      <c r="E673" s="1110">
        <v>0</v>
      </c>
      <c r="F673" s="1110">
        <v>0</v>
      </c>
      <c r="G673" s="1110">
        <v>0</v>
      </c>
      <c r="H673" s="1094"/>
      <c r="I673" s="1094"/>
      <c r="J673" s="1094"/>
      <c r="K673" s="1094"/>
    </row>
    <row r="674" spans="1:11" ht="14.1" customHeight="1" x14ac:dyDescent="0.25">
      <c r="A674" s="1094"/>
      <c r="B674" s="1094"/>
      <c r="C674" s="1109" t="s">
        <v>1061</v>
      </c>
      <c r="D674" s="1110">
        <v>0</v>
      </c>
      <c r="E674" s="1110">
        <v>45000000</v>
      </c>
      <c r="F674" s="1110">
        <v>53611708</v>
      </c>
      <c r="G674" s="1110">
        <v>51388292</v>
      </c>
      <c r="H674" s="1094"/>
      <c r="I674" s="1094"/>
      <c r="J674" s="1094"/>
      <c r="K674" s="1094"/>
    </row>
    <row r="675" spans="1:11" ht="14.1" customHeight="1" x14ac:dyDescent="0.25">
      <c r="A675" s="1094"/>
      <c r="B675" s="1094"/>
      <c r="C675" s="1109" t="s">
        <v>1048</v>
      </c>
      <c r="D675" s="1110">
        <v>0</v>
      </c>
      <c r="E675" s="1110">
        <v>45000000</v>
      </c>
      <c r="F675" s="1110">
        <v>53611708</v>
      </c>
      <c r="G675" s="1110">
        <v>51388292</v>
      </c>
      <c r="H675" s="1094"/>
      <c r="I675" s="1094"/>
      <c r="J675" s="1094"/>
      <c r="K675" s="1094"/>
    </row>
    <row r="676" spans="1:11" ht="14.1" customHeight="1" x14ac:dyDescent="0.25">
      <c r="A676" s="1094"/>
      <c r="B676" s="1094"/>
      <c r="C676" s="1109" t="s">
        <v>1057</v>
      </c>
      <c r="D676" s="1110">
        <v>0</v>
      </c>
      <c r="E676" s="1110">
        <v>0</v>
      </c>
      <c r="F676" s="1110">
        <v>0</v>
      </c>
      <c r="G676" s="1110">
        <v>0</v>
      </c>
      <c r="H676" s="1094"/>
      <c r="I676" s="1094"/>
      <c r="J676" s="1094"/>
      <c r="K676" s="1094"/>
    </row>
    <row r="677" spans="1:11" ht="14.1" customHeight="1" x14ac:dyDescent="0.25">
      <c r="A677" s="1094"/>
      <c r="B677" s="1094"/>
      <c r="C677" s="1109" t="s">
        <v>1058</v>
      </c>
      <c r="D677" s="1110">
        <v>0</v>
      </c>
      <c r="E677" s="1110">
        <v>0</v>
      </c>
      <c r="F677" s="1110">
        <v>0</v>
      </c>
      <c r="G677" s="1110">
        <v>0</v>
      </c>
      <c r="H677" s="1094"/>
      <c r="I677" s="1094"/>
      <c r="J677" s="1094"/>
      <c r="K677" s="1094"/>
    </row>
    <row r="678" spans="1:11" ht="14.1" customHeight="1" x14ac:dyDescent="0.25">
      <c r="A678" s="1094"/>
      <c r="B678" s="1094"/>
      <c r="C678" s="1109" t="s">
        <v>1059</v>
      </c>
      <c r="D678" s="1110">
        <v>0</v>
      </c>
      <c r="E678" s="1110">
        <v>0</v>
      </c>
      <c r="F678" s="1110">
        <v>0</v>
      </c>
      <c r="G678" s="1110">
        <v>0</v>
      </c>
      <c r="H678" s="1094"/>
      <c r="I678" s="1094"/>
      <c r="J678" s="1094"/>
      <c r="K678" s="1094"/>
    </row>
    <row r="679" spans="1:11" ht="14.1" customHeight="1" x14ac:dyDescent="0.25">
      <c r="A679" s="1094"/>
      <c r="B679" s="1094"/>
      <c r="C679" s="1109" t="s">
        <v>1060</v>
      </c>
      <c r="D679" s="1110">
        <v>0</v>
      </c>
      <c r="E679" s="1110">
        <v>0</v>
      </c>
      <c r="F679" s="1110">
        <v>0</v>
      </c>
      <c r="G679" s="1110">
        <v>0</v>
      </c>
      <c r="H679" s="1094"/>
      <c r="I679" s="1094"/>
      <c r="J679" s="1094"/>
      <c r="K679" s="1094"/>
    </row>
    <row r="680" spans="1:11" ht="14.1" customHeight="1" x14ac:dyDescent="0.25">
      <c r="A680" s="1094"/>
      <c r="B680" s="1094"/>
      <c r="C680" s="1109" t="s">
        <v>1062</v>
      </c>
      <c r="D680" s="1110">
        <v>0</v>
      </c>
      <c r="E680" s="1110">
        <v>0</v>
      </c>
      <c r="F680" s="1110">
        <v>0</v>
      </c>
      <c r="G680" s="1110">
        <v>0</v>
      </c>
      <c r="H680" s="1094"/>
      <c r="I680" s="1094"/>
      <c r="J680" s="1094"/>
      <c r="K680" s="1094"/>
    </row>
    <row r="681" spans="1:11" ht="14.1" customHeight="1" x14ac:dyDescent="0.25">
      <c r="A681" s="1094"/>
      <c r="B681" s="1094"/>
      <c r="C681" s="1109" t="s">
        <v>1048</v>
      </c>
      <c r="D681" s="1110">
        <v>0</v>
      </c>
      <c r="E681" s="1110">
        <v>0</v>
      </c>
      <c r="F681" s="1110">
        <v>0</v>
      </c>
      <c r="G681" s="1110">
        <v>0</v>
      </c>
      <c r="H681" s="1094"/>
      <c r="I681" s="1094"/>
      <c r="J681" s="1094"/>
      <c r="K681" s="1094"/>
    </row>
    <row r="682" spans="1:11" ht="14.1" customHeight="1" x14ac:dyDescent="0.25">
      <c r="A682" s="1094"/>
      <c r="B682" s="1094"/>
      <c r="C682" s="1109" t="s">
        <v>1057</v>
      </c>
      <c r="D682" s="1110">
        <v>0</v>
      </c>
      <c r="E682" s="1110">
        <v>0</v>
      </c>
      <c r="F682" s="1110">
        <v>0</v>
      </c>
      <c r="G682" s="1110">
        <v>0</v>
      </c>
      <c r="H682" s="1094"/>
      <c r="I682" s="1094"/>
      <c r="J682" s="1094"/>
      <c r="K682" s="1094"/>
    </row>
    <row r="683" spans="1:11" ht="14.1" customHeight="1" x14ac:dyDescent="0.25">
      <c r="A683" s="1094"/>
      <c r="B683" s="1094"/>
      <c r="C683" s="1109" t="s">
        <v>1058</v>
      </c>
      <c r="D683" s="1110">
        <v>0</v>
      </c>
      <c r="E683" s="1110">
        <v>0</v>
      </c>
      <c r="F683" s="1110">
        <v>0</v>
      </c>
      <c r="G683" s="1110">
        <v>0</v>
      </c>
      <c r="H683" s="1094"/>
      <c r="I683" s="1094"/>
      <c r="J683" s="1094"/>
      <c r="K683" s="1094"/>
    </row>
    <row r="684" spans="1:11" ht="14.1" customHeight="1" x14ac:dyDescent="0.25">
      <c r="A684" s="1094"/>
      <c r="B684" s="1094"/>
      <c r="C684" s="1109" t="s">
        <v>1059</v>
      </c>
      <c r="D684" s="1110">
        <v>0</v>
      </c>
      <c r="E684" s="1110">
        <v>0</v>
      </c>
      <c r="F684" s="1110">
        <v>0</v>
      </c>
      <c r="G684" s="1110">
        <v>0</v>
      </c>
      <c r="H684" s="1094"/>
      <c r="I684" s="1094"/>
      <c r="J684" s="1094"/>
      <c r="K684" s="1094"/>
    </row>
    <row r="685" spans="1:11" ht="14.1" customHeight="1" x14ac:dyDescent="0.25">
      <c r="A685" s="1094"/>
      <c r="B685" s="1094"/>
      <c r="C685" s="1109" t="s">
        <v>1060</v>
      </c>
      <c r="D685" s="1110">
        <v>0</v>
      </c>
      <c r="E685" s="1110">
        <v>0</v>
      </c>
      <c r="F685" s="1110">
        <v>0</v>
      </c>
      <c r="G685" s="1110">
        <v>0</v>
      </c>
      <c r="H685" s="1094"/>
      <c r="I685" s="1094"/>
      <c r="J685" s="1094"/>
      <c r="K685" s="1094"/>
    </row>
    <row r="686" spans="1:11" ht="14.1" customHeight="1" x14ac:dyDescent="0.25">
      <c r="A686" s="1094"/>
      <c r="B686" s="1094"/>
      <c r="C686" s="1109" t="s">
        <v>1063</v>
      </c>
      <c r="D686" s="1110">
        <v>0</v>
      </c>
      <c r="E686" s="1110">
        <v>0</v>
      </c>
      <c r="F686" s="1110">
        <v>0</v>
      </c>
      <c r="G686" s="1110">
        <v>0</v>
      </c>
      <c r="H686" s="1094"/>
      <c r="I686" s="1094"/>
      <c r="J686" s="1094"/>
      <c r="K686" s="1094"/>
    </row>
    <row r="687" spans="1:11" ht="14.1" customHeight="1" x14ac:dyDescent="0.25">
      <c r="A687" s="1094"/>
      <c r="B687" s="1094"/>
      <c r="C687" s="1109" t="s">
        <v>1064</v>
      </c>
      <c r="D687" s="1110">
        <v>0</v>
      </c>
      <c r="E687" s="1110">
        <v>0</v>
      </c>
      <c r="F687" s="1110">
        <v>0</v>
      </c>
      <c r="G687" s="1110">
        <v>0</v>
      </c>
      <c r="H687" s="1094"/>
      <c r="I687" s="1094"/>
      <c r="J687" s="1094"/>
      <c r="K687" s="1094"/>
    </row>
    <row r="688" spans="1:11" ht="14.1" customHeight="1" x14ac:dyDescent="0.25">
      <c r="A688" s="1094"/>
      <c r="B688" s="1094"/>
      <c r="C688" s="1111" t="s">
        <v>572</v>
      </c>
      <c r="D688" s="1110">
        <v>0</v>
      </c>
      <c r="E688" s="1110">
        <v>45000000</v>
      </c>
      <c r="F688" s="1110">
        <v>53611708</v>
      </c>
      <c r="G688" s="1110">
        <v>51388292</v>
      </c>
      <c r="H688" s="1094"/>
      <c r="I688" s="1094"/>
      <c r="J688" s="1094"/>
      <c r="K688" s="1094"/>
    </row>
    <row r="689" spans="1:11" ht="30.95" customHeight="1" x14ac:dyDescent="0.25">
      <c r="A689" s="1094"/>
      <c r="B689" s="1094"/>
      <c r="C689" s="1102" t="s">
        <v>3411</v>
      </c>
      <c r="D689" s="1234" t="s">
        <v>3412</v>
      </c>
      <c r="E689" s="1235"/>
      <c r="F689" s="1235"/>
      <c r="G689" s="1235"/>
      <c r="H689" s="1094"/>
      <c r="I689" s="1094"/>
      <c r="J689" s="1094"/>
      <c r="K689" s="1094"/>
    </row>
    <row r="690" spans="1:11" ht="36.75" customHeight="1" x14ac:dyDescent="0.25">
      <c r="A690" s="1094"/>
      <c r="B690" s="1094"/>
      <c r="C690" s="1103" t="s">
        <v>1022</v>
      </c>
      <c r="D690" s="1232" t="s">
        <v>3413</v>
      </c>
      <c r="E690" s="1233"/>
      <c r="F690" s="1233"/>
      <c r="G690" s="1233"/>
      <c r="H690" s="1094"/>
      <c r="I690" s="1094"/>
      <c r="J690" s="1094"/>
      <c r="K690" s="1094"/>
    </row>
    <row r="691" spans="1:11" ht="78" customHeight="1" x14ac:dyDescent="0.25">
      <c r="A691" s="1094"/>
      <c r="B691" s="1094"/>
      <c r="C691" s="1104" t="s">
        <v>1024</v>
      </c>
      <c r="D691" s="1230" t="s">
        <v>3414</v>
      </c>
      <c r="E691" s="1231"/>
      <c r="F691" s="1231"/>
      <c r="G691" s="1231"/>
      <c r="H691" s="1094"/>
      <c r="I691" s="1094"/>
      <c r="J691" s="1094"/>
      <c r="K691" s="1094"/>
    </row>
    <row r="692" spans="1:11" ht="27" customHeight="1" x14ac:dyDescent="0.25">
      <c r="A692" s="1094"/>
      <c r="B692" s="1094"/>
      <c r="C692" s="1104" t="s">
        <v>31</v>
      </c>
      <c r="D692" s="1230" t="s">
        <v>3356</v>
      </c>
      <c r="E692" s="1231"/>
      <c r="F692" s="1231"/>
      <c r="G692" s="1231"/>
      <c r="H692" s="1094"/>
      <c r="I692" s="1094"/>
      <c r="J692" s="1094"/>
      <c r="K692" s="1094"/>
    </row>
    <row r="693" spans="1:11" ht="15" customHeight="1" x14ac:dyDescent="0.25">
      <c r="A693" s="1094"/>
      <c r="B693" s="1094"/>
      <c r="C693" s="1105"/>
      <c r="D693" s="1106">
        <v>2024</v>
      </c>
      <c r="E693" s="1106">
        <v>2025</v>
      </c>
      <c r="F693" s="1106">
        <v>2026</v>
      </c>
      <c r="G693" s="1106">
        <v>2027</v>
      </c>
      <c r="H693" s="1094"/>
      <c r="I693" s="1094"/>
      <c r="J693" s="1094"/>
      <c r="K693" s="1094"/>
    </row>
    <row r="694" spans="1:11" ht="15" customHeight="1" x14ac:dyDescent="0.25">
      <c r="A694" s="1094"/>
      <c r="B694" s="1094"/>
      <c r="C694" s="1107"/>
      <c r="D694" s="1108" t="s">
        <v>13</v>
      </c>
      <c r="E694" s="1108" t="s">
        <v>14</v>
      </c>
      <c r="F694" s="1108" t="s">
        <v>14</v>
      </c>
      <c r="G694" s="1108" t="s">
        <v>14</v>
      </c>
      <c r="H694" s="1094"/>
      <c r="I694" s="1094"/>
      <c r="J694" s="1094"/>
      <c r="K694" s="1094"/>
    </row>
    <row r="695" spans="1:11" ht="14.1" customHeight="1" x14ac:dyDescent="0.25">
      <c r="A695" s="1094"/>
      <c r="B695" s="1094"/>
      <c r="C695" s="1097" t="s">
        <v>33</v>
      </c>
      <c r="D695" s="1101" t="s">
        <v>1039</v>
      </c>
      <c r="E695" s="1101" t="s">
        <v>1092</v>
      </c>
      <c r="F695" s="1101" t="s">
        <v>1092</v>
      </c>
      <c r="G695" s="1101" t="s">
        <v>1039</v>
      </c>
      <c r="H695" s="1094"/>
      <c r="I695" s="1094"/>
      <c r="J695" s="1094"/>
      <c r="K695" s="1094"/>
    </row>
    <row r="696" spans="1:11" ht="14.1" customHeight="1" x14ac:dyDescent="0.25">
      <c r="A696" s="1094"/>
      <c r="B696" s="1094"/>
      <c r="C696" s="1097" t="s">
        <v>1029</v>
      </c>
      <c r="D696" s="1101" t="s">
        <v>3415</v>
      </c>
      <c r="E696" s="1101" t="s">
        <v>3416</v>
      </c>
      <c r="F696" s="1101" t="s">
        <v>3417</v>
      </c>
      <c r="G696" s="1101" t="s">
        <v>1039</v>
      </c>
      <c r="H696" s="1094"/>
      <c r="I696" s="1094"/>
      <c r="J696" s="1094"/>
      <c r="K696" s="1094"/>
    </row>
    <row r="697" spans="1:11" ht="14.1" customHeight="1" x14ac:dyDescent="0.25">
      <c r="A697" s="1094"/>
      <c r="B697" s="1094"/>
      <c r="C697" s="1097" t="s">
        <v>1032</v>
      </c>
      <c r="D697" s="1101" t="s">
        <v>1039</v>
      </c>
      <c r="E697" s="1101" t="s">
        <v>3416</v>
      </c>
      <c r="F697" s="1101" t="s">
        <v>3417</v>
      </c>
      <c r="G697" s="1101" t="s">
        <v>1039</v>
      </c>
      <c r="H697" s="1094"/>
      <c r="I697" s="1094"/>
      <c r="J697" s="1094"/>
      <c r="K697" s="1094"/>
    </row>
    <row r="698" spans="1:11" ht="14.1" customHeight="1" x14ac:dyDescent="0.25">
      <c r="A698" s="1094"/>
      <c r="B698" s="1094"/>
      <c r="C698" s="1097" t="s">
        <v>1037</v>
      </c>
      <c r="D698" s="1101" t="s">
        <v>1038</v>
      </c>
      <c r="E698" s="1101" t="s">
        <v>1038</v>
      </c>
      <c r="F698" s="1101" t="s">
        <v>1039</v>
      </c>
      <c r="G698" s="1101" t="s">
        <v>1083</v>
      </c>
      <c r="H698" s="1094"/>
      <c r="I698" s="1094"/>
      <c r="J698" s="1094"/>
      <c r="K698" s="1094"/>
    </row>
    <row r="699" spans="1:11" ht="14.1" customHeight="1" x14ac:dyDescent="0.25">
      <c r="A699" s="1094"/>
      <c r="B699" s="1094"/>
      <c r="C699" s="1097" t="s">
        <v>1042</v>
      </c>
      <c r="D699" s="1101" t="s">
        <v>1038</v>
      </c>
      <c r="E699" s="1101" t="s">
        <v>3418</v>
      </c>
      <c r="F699" s="1101" t="s">
        <v>3419</v>
      </c>
      <c r="G699" s="1101" t="s">
        <v>1083</v>
      </c>
      <c r="H699" s="1094"/>
      <c r="I699" s="1094"/>
      <c r="J699" s="1094"/>
      <c r="K699" s="1094"/>
    </row>
    <row r="700" spans="1:11" ht="14.1" customHeight="1" x14ac:dyDescent="0.25">
      <c r="A700" s="1094"/>
      <c r="B700" s="1094"/>
      <c r="C700" s="1097" t="s">
        <v>39</v>
      </c>
      <c r="D700" s="1101" t="s">
        <v>1038</v>
      </c>
      <c r="E700" s="1101" t="s">
        <v>1038</v>
      </c>
      <c r="F700" s="1101" t="s">
        <v>3419</v>
      </c>
      <c r="G700" s="1101" t="s">
        <v>1083</v>
      </c>
      <c r="H700" s="1094"/>
      <c r="I700" s="1094"/>
      <c r="J700" s="1094"/>
      <c r="K700" s="1094"/>
    </row>
    <row r="701" spans="1:11" ht="14.1" customHeight="1" x14ac:dyDescent="0.25">
      <c r="A701" s="1094"/>
      <c r="B701" s="1094"/>
      <c r="C701" s="1228" t="s">
        <v>1046</v>
      </c>
      <c r="D701" s="1229"/>
      <c r="E701" s="1229"/>
      <c r="F701" s="1229"/>
      <c r="G701" s="1229"/>
      <c r="H701" s="1094"/>
      <c r="I701" s="1094"/>
      <c r="J701" s="1094"/>
      <c r="K701" s="1094"/>
    </row>
    <row r="702" spans="1:11" ht="14.1" customHeight="1" x14ac:dyDescent="0.25">
      <c r="A702" s="1094"/>
      <c r="B702" s="1094"/>
      <c r="C702" s="1105"/>
      <c r="D702" s="1106">
        <v>2024</v>
      </c>
      <c r="E702" s="1106">
        <v>2025</v>
      </c>
      <c r="F702" s="1106">
        <v>2026</v>
      </c>
      <c r="G702" s="1106">
        <v>2027</v>
      </c>
      <c r="H702" s="1094"/>
      <c r="I702" s="1094"/>
      <c r="J702" s="1094"/>
      <c r="K702" s="1094"/>
    </row>
    <row r="703" spans="1:11" ht="14.1" customHeight="1" x14ac:dyDescent="0.25">
      <c r="A703" s="1094"/>
      <c r="B703" s="1094"/>
      <c r="C703" s="1107"/>
      <c r="D703" s="1108" t="s">
        <v>13</v>
      </c>
      <c r="E703" s="1108" t="s">
        <v>14</v>
      </c>
      <c r="F703" s="1108" t="s">
        <v>14</v>
      </c>
      <c r="G703" s="1108" t="s">
        <v>14</v>
      </c>
      <c r="H703" s="1094"/>
      <c r="I703" s="1094"/>
      <c r="J703" s="1094"/>
      <c r="K703" s="1094"/>
    </row>
    <row r="704" spans="1:11" ht="14.1" customHeight="1" x14ac:dyDescent="0.25">
      <c r="A704" s="1094"/>
      <c r="B704" s="1094"/>
      <c r="C704" s="1109" t="s">
        <v>1047</v>
      </c>
      <c r="D704" s="1110">
        <v>0</v>
      </c>
      <c r="E704" s="1110">
        <v>0</v>
      </c>
      <c r="F704" s="1110">
        <v>0</v>
      </c>
      <c r="G704" s="1110">
        <v>0</v>
      </c>
      <c r="H704" s="1094"/>
      <c r="I704" s="1094"/>
      <c r="J704" s="1094"/>
      <c r="K704" s="1094"/>
    </row>
    <row r="705" spans="1:11" ht="14.1" customHeight="1" x14ac:dyDescent="0.25">
      <c r="A705" s="1094"/>
      <c r="B705" s="1094"/>
      <c r="C705" s="1109" t="s">
        <v>1048</v>
      </c>
      <c r="D705" s="1110">
        <v>0</v>
      </c>
      <c r="E705" s="1110">
        <v>0</v>
      </c>
      <c r="F705" s="1110">
        <v>0</v>
      </c>
      <c r="G705" s="1110">
        <v>0</v>
      </c>
      <c r="H705" s="1094"/>
      <c r="I705" s="1094"/>
      <c r="J705" s="1094"/>
      <c r="K705" s="1094"/>
    </row>
    <row r="706" spans="1:11" ht="14.1" customHeight="1" x14ac:dyDescent="0.25">
      <c r="A706" s="1094"/>
      <c r="B706" s="1094"/>
      <c r="C706" s="1109" t="s">
        <v>1049</v>
      </c>
      <c r="D706" s="1110">
        <v>0</v>
      </c>
      <c r="E706" s="1110">
        <v>0</v>
      </c>
      <c r="F706" s="1110">
        <v>0</v>
      </c>
      <c r="G706" s="1110">
        <v>0</v>
      </c>
      <c r="H706" s="1094"/>
      <c r="I706" s="1094"/>
      <c r="J706" s="1094"/>
      <c r="K706" s="1094"/>
    </row>
    <row r="707" spans="1:11" ht="14.1" customHeight="1" x14ac:dyDescent="0.25">
      <c r="A707" s="1094"/>
      <c r="B707" s="1094"/>
      <c r="C707" s="1109" t="s">
        <v>1050</v>
      </c>
      <c r="D707" s="1110">
        <v>0</v>
      </c>
      <c r="E707" s="1110">
        <v>0</v>
      </c>
      <c r="F707" s="1110">
        <v>0</v>
      </c>
      <c r="G707" s="1110">
        <v>0</v>
      </c>
      <c r="H707" s="1094"/>
      <c r="I707" s="1094"/>
      <c r="J707" s="1094"/>
      <c r="K707" s="1094"/>
    </row>
    <row r="708" spans="1:11" ht="14.1" customHeight="1" x14ac:dyDescent="0.25">
      <c r="A708" s="1094"/>
      <c r="B708" s="1094"/>
      <c r="C708" s="1109" t="s">
        <v>1048</v>
      </c>
      <c r="D708" s="1110">
        <v>0</v>
      </c>
      <c r="E708" s="1110">
        <v>0</v>
      </c>
      <c r="F708" s="1110">
        <v>0</v>
      </c>
      <c r="G708" s="1110">
        <v>0</v>
      </c>
      <c r="H708" s="1094"/>
      <c r="I708" s="1094"/>
      <c r="J708" s="1094"/>
      <c r="K708" s="1094"/>
    </row>
    <row r="709" spans="1:11" ht="14.1" customHeight="1" x14ac:dyDescent="0.25">
      <c r="A709" s="1094"/>
      <c r="B709" s="1094"/>
      <c r="C709" s="1109" t="s">
        <v>1049</v>
      </c>
      <c r="D709" s="1110">
        <v>0</v>
      </c>
      <c r="E709" s="1110">
        <v>0</v>
      </c>
      <c r="F709" s="1110">
        <v>0</v>
      </c>
      <c r="G709" s="1110">
        <v>0</v>
      </c>
      <c r="H709" s="1094"/>
      <c r="I709" s="1094"/>
      <c r="J709" s="1094"/>
      <c r="K709" s="1094"/>
    </row>
    <row r="710" spans="1:11" ht="14.1" customHeight="1" x14ac:dyDescent="0.25">
      <c r="A710" s="1094"/>
      <c r="B710" s="1094"/>
      <c r="C710" s="1109" t="s">
        <v>1051</v>
      </c>
      <c r="D710" s="1110">
        <v>0</v>
      </c>
      <c r="E710" s="1110">
        <v>0</v>
      </c>
      <c r="F710" s="1110">
        <v>0</v>
      </c>
      <c r="G710" s="1110">
        <v>0</v>
      </c>
      <c r="H710" s="1094"/>
      <c r="I710" s="1094"/>
      <c r="J710" s="1094"/>
      <c r="K710" s="1094"/>
    </row>
    <row r="711" spans="1:11" ht="14.1" customHeight="1" x14ac:dyDescent="0.25">
      <c r="A711" s="1094"/>
      <c r="B711" s="1094"/>
      <c r="C711" s="1109" t="s">
        <v>1048</v>
      </c>
      <c r="D711" s="1110">
        <v>0</v>
      </c>
      <c r="E711" s="1110">
        <v>0</v>
      </c>
      <c r="F711" s="1110">
        <v>0</v>
      </c>
      <c r="G711" s="1110">
        <v>0</v>
      </c>
      <c r="H711" s="1094"/>
      <c r="I711" s="1094"/>
      <c r="J711" s="1094"/>
      <c r="K711" s="1094"/>
    </row>
    <row r="712" spans="1:11" ht="14.1" customHeight="1" x14ac:dyDescent="0.25">
      <c r="A712" s="1094"/>
      <c r="B712" s="1094"/>
      <c r="C712" s="1109" t="s">
        <v>1049</v>
      </c>
      <c r="D712" s="1110">
        <v>0</v>
      </c>
      <c r="E712" s="1110">
        <v>0</v>
      </c>
      <c r="F712" s="1110">
        <v>0</v>
      </c>
      <c r="G712" s="1110">
        <v>0</v>
      </c>
      <c r="H712" s="1094"/>
      <c r="I712" s="1094"/>
      <c r="J712" s="1094"/>
      <c r="K712" s="1094"/>
    </row>
    <row r="713" spans="1:11" ht="14.1" customHeight="1" x14ac:dyDescent="0.25">
      <c r="A713" s="1094"/>
      <c r="B713" s="1094"/>
      <c r="C713" s="1109" t="s">
        <v>1052</v>
      </c>
      <c r="D713" s="1110">
        <v>0</v>
      </c>
      <c r="E713" s="1110">
        <v>0</v>
      </c>
      <c r="F713" s="1110">
        <v>0</v>
      </c>
      <c r="G713" s="1110">
        <v>0</v>
      </c>
      <c r="H713" s="1094"/>
      <c r="I713" s="1094"/>
      <c r="J713" s="1094"/>
      <c r="K713" s="1094"/>
    </row>
    <row r="714" spans="1:11" ht="14.1" customHeight="1" x14ac:dyDescent="0.25">
      <c r="A714" s="1094"/>
      <c r="B714" s="1094"/>
      <c r="C714" s="1109" t="s">
        <v>1048</v>
      </c>
      <c r="D714" s="1110">
        <v>0</v>
      </c>
      <c r="E714" s="1110">
        <v>0</v>
      </c>
      <c r="F714" s="1110">
        <v>0</v>
      </c>
      <c r="G714" s="1110">
        <v>0</v>
      </c>
      <c r="H714" s="1094"/>
      <c r="I714" s="1094"/>
      <c r="J714" s="1094"/>
      <c r="K714" s="1094"/>
    </row>
    <row r="715" spans="1:11" ht="14.1" customHeight="1" x14ac:dyDescent="0.25">
      <c r="A715" s="1094"/>
      <c r="B715" s="1094"/>
      <c r="C715" s="1109" t="s">
        <v>1049</v>
      </c>
      <c r="D715" s="1110">
        <v>0</v>
      </c>
      <c r="E715" s="1110">
        <v>0</v>
      </c>
      <c r="F715" s="1110">
        <v>0</v>
      </c>
      <c r="G715" s="1110">
        <v>0</v>
      </c>
      <c r="H715" s="1094"/>
      <c r="I715" s="1094"/>
      <c r="J715" s="1094"/>
      <c r="K715" s="1094"/>
    </row>
    <row r="716" spans="1:11" ht="14.1" customHeight="1" x14ac:dyDescent="0.25">
      <c r="A716" s="1094"/>
      <c r="B716" s="1094"/>
      <c r="C716" s="1109" t="s">
        <v>1053</v>
      </c>
      <c r="D716" s="1110">
        <v>0</v>
      </c>
      <c r="E716" s="1110">
        <v>0</v>
      </c>
      <c r="F716" s="1110">
        <v>0</v>
      </c>
      <c r="G716" s="1110">
        <v>0</v>
      </c>
      <c r="H716" s="1094"/>
      <c r="I716" s="1094"/>
      <c r="J716" s="1094"/>
      <c r="K716" s="1094"/>
    </row>
    <row r="717" spans="1:11" ht="14.1" customHeight="1" x14ac:dyDescent="0.25">
      <c r="A717" s="1094"/>
      <c r="B717" s="1094"/>
      <c r="C717" s="1109" t="s">
        <v>1048</v>
      </c>
      <c r="D717" s="1110">
        <v>0</v>
      </c>
      <c r="E717" s="1110">
        <v>0</v>
      </c>
      <c r="F717" s="1110">
        <v>0</v>
      </c>
      <c r="G717" s="1110">
        <v>0</v>
      </c>
      <c r="H717" s="1094"/>
      <c r="I717" s="1094"/>
      <c r="J717" s="1094"/>
      <c r="K717" s="1094"/>
    </row>
    <row r="718" spans="1:11" ht="14.1" customHeight="1" x14ac:dyDescent="0.25">
      <c r="A718" s="1094"/>
      <c r="B718" s="1094"/>
      <c r="C718" s="1109" t="s">
        <v>1049</v>
      </c>
      <c r="D718" s="1110">
        <v>0</v>
      </c>
      <c r="E718" s="1110">
        <v>0</v>
      </c>
      <c r="F718" s="1110">
        <v>0</v>
      </c>
      <c r="G718" s="1110">
        <v>0</v>
      </c>
      <c r="H718" s="1094"/>
      <c r="I718" s="1094"/>
      <c r="J718" s="1094"/>
      <c r="K718" s="1094"/>
    </row>
    <row r="719" spans="1:11" ht="14.1" customHeight="1" x14ac:dyDescent="0.25">
      <c r="A719" s="1094"/>
      <c r="B719" s="1094"/>
      <c r="C719" s="1109" t="s">
        <v>1054</v>
      </c>
      <c r="D719" s="1110">
        <v>0</v>
      </c>
      <c r="E719" s="1110">
        <v>0</v>
      </c>
      <c r="F719" s="1110">
        <v>0</v>
      </c>
      <c r="G719" s="1110">
        <v>0</v>
      </c>
      <c r="H719" s="1094"/>
      <c r="I719" s="1094"/>
      <c r="J719" s="1094"/>
      <c r="K719" s="1094"/>
    </row>
    <row r="720" spans="1:11" ht="14.1" customHeight="1" x14ac:dyDescent="0.25">
      <c r="A720" s="1094"/>
      <c r="B720" s="1094"/>
      <c r="C720" s="1109" t="s">
        <v>1048</v>
      </c>
      <c r="D720" s="1110">
        <v>0</v>
      </c>
      <c r="E720" s="1110">
        <v>0</v>
      </c>
      <c r="F720" s="1110">
        <v>0</v>
      </c>
      <c r="G720" s="1110">
        <v>0</v>
      </c>
      <c r="H720" s="1094"/>
      <c r="I720" s="1094"/>
      <c r="J720" s="1094"/>
      <c r="K720" s="1094"/>
    </row>
    <row r="721" spans="1:11" ht="14.1" customHeight="1" x14ac:dyDescent="0.25">
      <c r="A721" s="1094"/>
      <c r="B721" s="1094"/>
      <c r="C721" s="1109" t="s">
        <v>1049</v>
      </c>
      <c r="D721" s="1110">
        <v>0</v>
      </c>
      <c r="E721" s="1110">
        <v>0</v>
      </c>
      <c r="F721" s="1110">
        <v>0</v>
      </c>
      <c r="G721" s="1110">
        <v>0</v>
      </c>
      <c r="H721" s="1094"/>
      <c r="I721" s="1094"/>
      <c r="J721" s="1094"/>
      <c r="K721" s="1094"/>
    </row>
    <row r="722" spans="1:11" ht="14.1" customHeight="1" x14ac:dyDescent="0.25">
      <c r="A722" s="1094"/>
      <c r="B722" s="1094"/>
      <c r="C722" s="1109" t="s">
        <v>1055</v>
      </c>
      <c r="D722" s="1110">
        <v>0</v>
      </c>
      <c r="E722" s="1110">
        <v>0</v>
      </c>
      <c r="F722" s="1110">
        <v>0</v>
      </c>
      <c r="G722" s="1110">
        <v>0</v>
      </c>
      <c r="H722" s="1094"/>
      <c r="I722" s="1094"/>
      <c r="J722" s="1094"/>
      <c r="K722" s="1094"/>
    </row>
    <row r="723" spans="1:11" ht="14.1" customHeight="1" x14ac:dyDescent="0.25">
      <c r="A723" s="1094"/>
      <c r="B723" s="1094"/>
      <c r="C723" s="1109" t="s">
        <v>1048</v>
      </c>
      <c r="D723" s="1110">
        <v>0</v>
      </c>
      <c r="E723" s="1110">
        <v>0</v>
      </c>
      <c r="F723" s="1110">
        <v>0</v>
      </c>
      <c r="G723" s="1110">
        <v>0</v>
      </c>
      <c r="H723" s="1094"/>
      <c r="I723" s="1094"/>
      <c r="J723" s="1094"/>
      <c r="K723" s="1094"/>
    </row>
    <row r="724" spans="1:11" ht="14.1" customHeight="1" x14ac:dyDescent="0.25">
      <c r="A724" s="1094"/>
      <c r="B724" s="1094"/>
      <c r="C724" s="1109" t="s">
        <v>1049</v>
      </c>
      <c r="D724" s="1110">
        <v>0</v>
      </c>
      <c r="E724" s="1110">
        <v>0</v>
      </c>
      <c r="F724" s="1110">
        <v>0</v>
      </c>
      <c r="G724" s="1110">
        <v>0</v>
      </c>
      <c r="H724" s="1094"/>
      <c r="I724" s="1094"/>
      <c r="J724" s="1094"/>
      <c r="K724" s="1094"/>
    </row>
    <row r="725" spans="1:11" ht="14.1" customHeight="1" x14ac:dyDescent="0.25">
      <c r="A725" s="1094"/>
      <c r="B725" s="1094"/>
      <c r="C725" s="1109" t="s">
        <v>1056</v>
      </c>
      <c r="D725" s="1110">
        <v>0</v>
      </c>
      <c r="E725" s="1110">
        <v>0</v>
      </c>
      <c r="F725" s="1110">
        <v>0</v>
      </c>
      <c r="G725" s="1110">
        <v>0</v>
      </c>
      <c r="H725" s="1094"/>
      <c r="I725" s="1094"/>
      <c r="J725" s="1094"/>
      <c r="K725" s="1094"/>
    </row>
    <row r="726" spans="1:11" ht="14.1" customHeight="1" x14ac:dyDescent="0.25">
      <c r="A726" s="1094"/>
      <c r="B726" s="1094"/>
      <c r="C726" s="1109" t="s">
        <v>1048</v>
      </c>
      <c r="D726" s="1110">
        <v>0</v>
      </c>
      <c r="E726" s="1110">
        <v>0</v>
      </c>
      <c r="F726" s="1110">
        <v>0</v>
      </c>
      <c r="G726" s="1110">
        <v>0</v>
      </c>
      <c r="H726" s="1094"/>
      <c r="I726" s="1094"/>
      <c r="J726" s="1094"/>
      <c r="K726" s="1094"/>
    </row>
    <row r="727" spans="1:11" ht="14.1" customHeight="1" x14ac:dyDescent="0.25">
      <c r="A727" s="1094"/>
      <c r="B727" s="1094"/>
      <c r="C727" s="1109" t="s">
        <v>1057</v>
      </c>
      <c r="D727" s="1110">
        <v>0</v>
      </c>
      <c r="E727" s="1110">
        <v>0</v>
      </c>
      <c r="F727" s="1110">
        <v>0</v>
      </c>
      <c r="G727" s="1110">
        <v>0</v>
      </c>
      <c r="H727" s="1094"/>
      <c r="I727" s="1094"/>
      <c r="J727" s="1094"/>
      <c r="K727" s="1094"/>
    </row>
    <row r="728" spans="1:11" ht="14.1" customHeight="1" x14ac:dyDescent="0.25">
      <c r="A728" s="1094"/>
      <c r="B728" s="1094"/>
      <c r="C728" s="1109" t="s">
        <v>1058</v>
      </c>
      <c r="D728" s="1110">
        <v>0</v>
      </c>
      <c r="E728" s="1110">
        <v>0</v>
      </c>
      <c r="F728" s="1110">
        <v>0</v>
      </c>
      <c r="G728" s="1110">
        <v>0</v>
      </c>
      <c r="H728" s="1094"/>
      <c r="I728" s="1094"/>
      <c r="J728" s="1094"/>
      <c r="K728" s="1094"/>
    </row>
    <row r="729" spans="1:11" ht="14.1" customHeight="1" x14ac:dyDescent="0.25">
      <c r="A729" s="1094"/>
      <c r="B729" s="1094"/>
      <c r="C729" s="1109" t="s">
        <v>1059</v>
      </c>
      <c r="D729" s="1110">
        <v>0</v>
      </c>
      <c r="E729" s="1110">
        <v>0</v>
      </c>
      <c r="F729" s="1110">
        <v>0</v>
      </c>
      <c r="G729" s="1110">
        <v>0</v>
      </c>
      <c r="H729" s="1094"/>
      <c r="I729" s="1094"/>
      <c r="J729" s="1094"/>
      <c r="K729" s="1094"/>
    </row>
    <row r="730" spans="1:11" ht="14.1" customHeight="1" x14ac:dyDescent="0.25">
      <c r="A730" s="1094"/>
      <c r="B730" s="1094"/>
      <c r="C730" s="1109" t="s">
        <v>1060</v>
      </c>
      <c r="D730" s="1110">
        <v>0</v>
      </c>
      <c r="E730" s="1110">
        <v>0</v>
      </c>
      <c r="F730" s="1110">
        <v>0</v>
      </c>
      <c r="G730" s="1110">
        <v>0</v>
      </c>
      <c r="H730" s="1094"/>
      <c r="I730" s="1094"/>
      <c r="J730" s="1094"/>
      <c r="K730" s="1094"/>
    </row>
    <row r="731" spans="1:11" ht="14.1" customHeight="1" x14ac:dyDescent="0.25">
      <c r="A731" s="1094"/>
      <c r="B731" s="1094"/>
      <c r="C731" s="1109" t="s">
        <v>1061</v>
      </c>
      <c r="D731" s="1110">
        <v>0</v>
      </c>
      <c r="E731" s="1110">
        <v>84289912</v>
      </c>
      <c r="F731" s="1110">
        <v>113224314</v>
      </c>
      <c r="G731" s="1110">
        <v>0</v>
      </c>
      <c r="H731" s="1094"/>
      <c r="I731" s="1094"/>
      <c r="J731" s="1094"/>
      <c r="K731" s="1094"/>
    </row>
    <row r="732" spans="1:11" ht="14.1" customHeight="1" x14ac:dyDescent="0.25">
      <c r="A732" s="1094"/>
      <c r="B732" s="1094"/>
      <c r="C732" s="1109" t="s">
        <v>1048</v>
      </c>
      <c r="D732" s="1110">
        <v>0</v>
      </c>
      <c r="E732" s="1110">
        <v>84289912</v>
      </c>
      <c r="F732" s="1110">
        <v>113224314</v>
      </c>
      <c r="G732" s="1110">
        <v>0</v>
      </c>
      <c r="H732" s="1094"/>
      <c r="I732" s="1094"/>
      <c r="J732" s="1094"/>
      <c r="K732" s="1094"/>
    </row>
    <row r="733" spans="1:11" ht="14.1" customHeight="1" x14ac:dyDescent="0.25">
      <c r="A733" s="1094"/>
      <c r="B733" s="1094"/>
      <c r="C733" s="1109" t="s">
        <v>1057</v>
      </c>
      <c r="D733" s="1110">
        <v>0</v>
      </c>
      <c r="E733" s="1110">
        <v>0</v>
      </c>
      <c r="F733" s="1110">
        <v>0</v>
      </c>
      <c r="G733" s="1110">
        <v>0</v>
      </c>
      <c r="H733" s="1094"/>
      <c r="I733" s="1094"/>
      <c r="J733" s="1094"/>
      <c r="K733" s="1094"/>
    </row>
    <row r="734" spans="1:11" ht="14.1" customHeight="1" x14ac:dyDescent="0.25">
      <c r="A734" s="1094"/>
      <c r="B734" s="1094"/>
      <c r="C734" s="1109" t="s">
        <v>1058</v>
      </c>
      <c r="D734" s="1110">
        <v>0</v>
      </c>
      <c r="E734" s="1110">
        <v>0</v>
      </c>
      <c r="F734" s="1110">
        <v>0</v>
      </c>
      <c r="G734" s="1110">
        <v>0</v>
      </c>
      <c r="H734" s="1094"/>
      <c r="I734" s="1094"/>
      <c r="J734" s="1094"/>
      <c r="K734" s="1094"/>
    </row>
    <row r="735" spans="1:11" ht="14.1" customHeight="1" x14ac:dyDescent="0.25">
      <c r="A735" s="1094"/>
      <c r="B735" s="1094"/>
      <c r="C735" s="1109" t="s">
        <v>1059</v>
      </c>
      <c r="D735" s="1110">
        <v>0</v>
      </c>
      <c r="E735" s="1110">
        <v>0</v>
      </c>
      <c r="F735" s="1110">
        <v>0</v>
      </c>
      <c r="G735" s="1110">
        <v>0</v>
      </c>
      <c r="H735" s="1094"/>
      <c r="I735" s="1094"/>
      <c r="J735" s="1094"/>
      <c r="K735" s="1094"/>
    </row>
    <row r="736" spans="1:11" ht="14.1" customHeight="1" x14ac:dyDescent="0.25">
      <c r="A736" s="1094"/>
      <c r="B736" s="1094"/>
      <c r="C736" s="1109" t="s">
        <v>1060</v>
      </c>
      <c r="D736" s="1110">
        <v>0</v>
      </c>
      <c r="E736" s="1110">
        <v>0</v>
      </c>
      <c r="F736" s="1110">
        <v>0</v>
      </c>
      <c r="G736" s="1110">
        <v>0</v>
      </c>
      <c r="H736" s="1094"/>
      <c r="I736" s="1094"/>
      <c r="J736" s="1094"/>
      <c r="K736" s="1094"/>
    </row>
    <row r="737" spans="1:11" ht="14.1" customHeight="1" x14ac:dyDescent="0.25">
      <c r="A737" s="1094"/>
      <c r="B737" s="1094"/>
      <c r="C737" s="1109" t="s">
        <v>1062</v>
      </c>
      <c r="D737" s="1110">
        <v>0</v>
      </c>
      <c r="E737" s="1110">
        <v>0</v>
      </c>
      <c r="F737" s="1110">
        <v>0</v>
      </c>
      <c r="G737" s="1110">
        <v>0</v>
      </c>
      <c r="H737" s="1094"/>
      <c r="I737" s="1094"/>
      <c r="J737" s="1094"/>
      <c r="K737" s="1094"/>
    </row>
    <row r="738" spans="1:11" ht="14.1" customHeight="1" x14ac:dyDescent="0.25">
      <c r="A738" s="1094"/>
      <c r="B738" s="1094"/>
      <c r="C738" s="1109" t="s">
        <v>1048</v>
      </c>
      <c r="D738" s="1110">
        <v>0</v>
      </c>
      <c r="E738" s="1110">
        <v>0</v>
      </c>
      <c r="F738" s="1110">
        <v>0</v>
      </c>
      <c r="G738" s="1110">
        <v>0</v>
      </c>
      <c r="H738" s="1094"/>
      <c r="I738" s="1094"/>
      <c r="J738" s="1094"/>
      <c r="K738" s="1094"/>
    </row>
    <row r="739" spans="1:11" ht="14.1" customHeight="1" x14ac:dyDescent="0.25">
      <c r="A739" s="1094"/>
      <c r="B739" s="1094"/>
      <c r="C739" s="1109" t="s">
        <v>1057</v>
      </c>
      <c r="D739" s="1110">
        <v>0</v>
      </c>
      <c r="E739" s="1110">
        <v>0</v>
      </c>
      <c r="F739" s="1110">
        <v>0</v>
      </c>
      <c r="G739" s="1110">
        <v>0</v>
      </c>
      <c r="H739" s="1094"/>
      <c r="I739" s="1094"/>
      <c r="J739" s="1094"/>
      <c r="K739" s="1094"/>
    </row>
    <row r="740" spans="1:11" ht="14.1" customHeight="1" x14ac:dyDescent="0.25">
      <c r="A740" s="1094"/>
      <c r="B740" s="1094"/>
      <c r="C740" s="1109" t="s">
        <v>1058</v>
      </c>
      <c r="D740" s="1110">
        <v>0</v>
      </c>
      <c r="E740" s="1110">
        <v>0</v>
      </c>
      <c r="F740" s="1110">
        <v>0</v>
      </c>
      <c r="G740" s="1110">
        <v>0</v>
      </c>
      <c r="H740" s="1094"/>
      <c r="I740" s="1094"/>
      <c r="J740" s="1094"/>
      <c r="K740" s="1094"/>
    </row>
    <row r="741" spans="1:11" ht="14.1" customHeight="1" x14ac:dyDescent="0.25">
      <c r="A741" s="1094"/>
      <c r="B741" s="1094"/>
      <c r="C741" s="1109" t="s">
        <v>1059</v>
      </c>
      <c r="D741" s="1110">
        <v>0</v>
      </c>
      <c r="E741" s="1110">
        <v>0</v>
      </c>
      <c r="F741" s="1110">
        <v>0</v>
      </c>
      <c r="G741" s="1110">
        <v>0</v>
      </c>
      <c r="H741" s="1094"/>
      <c r="I741" s="1094"/>
      <c r="J741" s="1094"/>
      <c r="K741" s="1094"/>
    </row>
    <row r="742" spans="1:11" ht="14.1" customHeight="1" x14ac:dyDescent="0.25">
      <c r="A742" s="1094"/>
      <c r="B742" s="1094"/>
      <c r="C742" s="1109" t="s">
        <v>1060</v>
      </c>
      <c r="D742" s="1110">
        <v>0</v>
      </c>
      <c r="E742" s="1110">
        <v>0</v>
      </c>
      <c r="F742" s="1110">
        <v>0</v>
      </c>
      <c r="G742" s="1110">
        <v>0</v>
      </c>
      <c r="H742" s="1094"/>
      <c r="I742" s="1094"/>
      <c r="J742" s="1094"/>
      <c r="K742" s="1094"/>
    </row>
    <row r="743" spans="1:11" ht="14.1" customHeight="1" x14ac:dyDescent="0.25">
      <c r="A743" s="1094"/>
      <c r="B743" s="1094"/>
      <c r="C743" s="1109" t="s">
        <v>1063</v>
      </c>
      <c r="D743" s="1110">
        <v>0</v>
      </c>
      <c r="E743" s="1110">
        <v>0</v>
      </c>
      <c r="F743" s="1110">
        <v>0</v>
      </c>
      <c r="G743" s="1110">
        <v>0</v>
      </c>
      <c r="H743" s="1094"/>
      <c r="I743" s="1094"/>
      <c r="J743" s="1094"/>
      <c r="K743" s="1094"/>
    </row>
    <row r="744" spans="1:11" ht="14.1" customHeight="1" x14ac:dyDescent="0.25">
      <c r="A744" s="1094"/>
      <c r="B744" s="1094"/>
      <c r="C744" s="1109" t="s">
        <v>1064</v>
      </c>
      <c r="D744" s="1110">
        <v>0</v>
      </c>
      <c r="E744" s="1110">
        <v>0</v>
      </c>
      <c r="F744" s="1110">
        <v>0</v>
      </c>
      <c r="G744" s="1110">
        <v>0</v>
      </c>
      <c r="H744" s="1094"/>
      <c r="I744" s="1094"/>
      <c r="J744" s="1094"/>
      <c r="K744" s="1094"/>
    </row>
    <row r="745" spans="1:11" ht="14.1" customHeight="1" x14ac:dyDescent="0.25">
      <c r="A745" s="1094"/>
      <c r="B745" s="1094"/>
      <c r="C745" s="1111" t="s">
        <v>572</v>
      </c>
      <c r="D745" s="1110">
        <v>0</v>
      </c>
      <c r="E745" s="1110">
        <v>84289912</v>
      </c>
      <c r="F745" s="1110">
        <v>113224314</v>
      </c>
      <c r="G745" s="1110">
        <v>0</v>
      </c>
      <c r="H745" s="1094"/>
      <c r="I745" s="1094"/>
      <c r="J745" s="1094"/>
      <c r="K745" s="1094"/>
    </row>
    <row r="746" spans="1:11" ht="20.100000000000001" customHeight="1" x14ac:dyDescent="0.25">
      <c r="A746" s="1094"/>
      <c r="B746" s="1094"/>
      <c r="C746" s="1102" t="s">
        <v>3420</v>
      </c>
      <c r="D746" s="1234" t="s">
        <v>3421</v>
      </c>
      <c r="E746" s="1235"/>
      <c r="F746" s="1235"/>
      <c r="G746" s="1235"/>
      <c r="H746" s="1094"/>
      <c r="I746" s="1094"/>
      <c r="J746" s="1094"/>
      <c r="K746" s="1094"/>
    </row>
    <row r="747" spans="1:11" ht="41.1" customHeight="1" x14ac:dyDescent="0.25">
      <c r="A747" s="1094"/>
      <c r="B747" s="1094"/>
      <c r="C747" s="1103" t="s">
        <v>1022</v>
      </c>
      <c r="D747" s="1232" t="s">
        <v>3422</v>
      </c>
      <c r="E747" s="1233"/>
      <c r="F747" s="1233"/>
      <c r="G747" s="1233"/>
      <c r="H747" s="1094"/>
      <c r="I747" s="1094"/>
      <c r="J747" s="1094"/>
      <c r="K747" s="1094"/>
    </row>
    <row r="748" spans="1:11" ht="41.1" customHeight="1" x14ac:dyDescent="0.25">
      <c r="A748" s="1094"/>
      <c r="B748" s="1094"/>
      <c r="C748" s="1104" t="s">
        <v>1024</v>
      </c>
      <c r="D748" s="1230" t="s">
        <v>3423</v>
      </c>
      <c r="E748" s="1231"/>
      <c r="F748" s="1231"/>
      <c r="G748" s="1231"/>
      <c r="H748" s="1094"/>
      <c r="I748" s="1094"/>
      <c r="J748" s="1094"/>
      <c r="K748" s="1094"/>
    </row>
    <row r="749" spans="1:11" ht="41.1" customHeight="1" x14ac:dyDescent="0.25">
      <c r="A749" s="1094"/>
      <c r="B749" s="1094"/>
      <c r="C749" s="1104" t="s">
        <v>31</v>
      </c>
      <c r="D749" s="1230" t="s">
        <v>3424</v>
      </c>
      <c r="E749" s="1231"/>
      <c r="F749" s="1231"/>
      <c r="G749" s="1231"/>
      <c r="H749" s="1094"/>
      <c r="I749" s="1094"/>
      <c r="J749" s="1094"/>
      <c r="K749" s="1094"/>
    </row>
    <row r="750" spans="1:11" ht="15" customHeight="1" x14ac:dyDescent="0.25">
      <c r="A750" s="1094"/>
      <c r="B750" s="1094"/>
      <c r="C750" s="1105"/>
      <c r="D750" s="1106">
        <v>2024</v>
      </c>
      <c r="E750" s="1106">
        <v>2025</v>
      </c>
      <c r="F750" s="1106">
        <v>2026</v>
      </c>
      <c r="G750" s="1106">
        <v>2027</v>
      </c>
      <c r="H750" s="1094"/>
      <c r="I750" s="1094"/>
      <c r="J750" s="1094"/>
      <c r="K750" s="1094"/>
    </row>
    <row r="751" spans="1:11" ht="15" customHeight="1" x14ac:dyDescent="0.25">
      <c r="A751" s="1094"/>
      <c r="B751" s="1094"/>
      <c r="C751" s="1107"/>
      <c r="D751" s="1108" t="s">
        <v>13</v>
      </c>
      <c r="E751" s="1108" t="s">
        <v>14</v>
      </c>
      <c r="F751" s="1108" t="s">
        <v>14</v>
      </c>
      <c r="G751" s="1108" t="s">
        <v>14</v>
      </c>
      <c r="H751" s="1094"/>
      <c r="I751" s="1094"/>
      <c r="J751" s="1094"/>
      <c r="K751" s="1094"/>
    </row>
    <row r="752" spans="1:11" ht="14.1" customHeight="1" x14ac:dyDescent="0.25">
      <c r="A752" s="1094"/>
      <c r="B752" s="1094"/>
      <c r="C752" s="1097" t="s">
        <v>33</v>
      </c>
      <c r="D752" s="1101" t="s">
        <v>1038</v>
      </c>
      <c r="E752" s="1101" t="s">
        <v>1092</v>
      </c>
      <c r="F752" s="1101" t="s">
        <v>1092</v>
      </c>
      <c r="G752" s="1101" t="s">
        <v>1092</v>
      </c>
      <c r="H752" s="1094"/>
      <c r="I752" s="1094"/>
      <c r="J752" s="1094"/>
      <c r="K752" s="1094"/>
    </row>
    <row r="753" spans="1:11" ht="14.1" customHeight="1" x14ac:dyDescent="0.25">
      <c r="A753" s="1094"/>
      <c r="B753" s="1094"/>
      <c r="C753" s="1097" t="s">
        <v>1029</v>
      </c>
      <c r="D753" s="1101" t="s">
        <v>3425</v>
      </c>
      <c r="E753" s="1101" t="s">
        <v>3426</v>
      </c>
      <c r="F753" s="1101" t="s">
        <v>3427</v>
      </c>
      <c r="G753" s="1101" t="s">
        <v>3428</v>
      </c>
      <c r="H753" s="1094"/>
      <c r="I753" s="1094"/>
      <c r="J753" s="1094"/>
      <c r="K753" s="1094"/>
    </row>
    <row r="754" spans="1:11" ht="14.1" customHeight="1" x14ac:dyDescent="0.25">
      <c r="A754" s="1094"/>
      <c r="B754" s="1094"/>
      <c r="C754" s="1097" t="s">
        <v>1032</v>
      </c>
      <c r="D754" s="1101" t="s">
        <v>1039</v>
      </c>
      <c r="E754" s="1101" t="s">
        <v>3426</v>
      </c>
      <c r="F754" s="1101" t="s">
        <v>3427</v>
      </c>
      <c r="G754" s="1101" t="s">
        <v>3428</v>
      </c>
      <c r="H754" s="1094"/>
      <c r="I754" s="1094"/>
      <c r="J754" s="1094"/>
      <c r="K754" s="1094"/>
    </row>
    <row r="755" spans="1:11" ht="14.1" customHeight="1" x14ac:dyDescent="0.25">
      <c r="A755" s="1094"/>
      <c r="B755" s="1094"/>
      <c r="C755" s="1097" t="s">
        <v>1037</v>
      </c>
      <c r="D755" s="1101" t="s">
        <v>1038</v>
      </c>
      <c r="E755" s="1101" t="s">
        <v>1038</v>
      </c>
      <c r="F755" s="1101" t="s">
        <v>1039</v>
      </c>
      <c r="G755" s="1101" t="s">
        <v>1039</v>
      </c>
      <c r="H755" s="1094"/>
      <c r="I755" s="1094"/>
      <c r="J755" s="1094"/>
      <c r="K755" s="1094"/>
    </row>
    <row r="756" spans="1:11" ht="14.1" customHeight="1" x14ac:dyDescent="0.25">
      <c r="A756" s="1094"/>
      <c r="B756" s="1094"/>
      <c r="C756" s="1097" t="s">
        <v>1042</v>
      </c>
      <c r="D756" s="1101" t="s">
        <v>1038</v>
      </c>
      <c r="E756" s="1101" t="s">
        <v>3429</v>
      </c>
      <c r="F756" s="1101" t="s">
        <v>3430</v>
      </c>
      <c r="G756" s="1101" t="s">
        <v>3431</v>
      </c>
      <c r="H756" s="1094"/>
      <c r="I756" s="1094"/>
      <c r="J756" s="1094"/>
      <c r="K756" s="1094"/>
    </row>
    <row r="757" spans="1:11" ht="14.1" customHeight="1" x14ac:dyDescent="0.25">
      <c r="A757" s="1094"/>
      <c r="B757" s="1094"/>
      <c r="C757" s="1097" t="s">
        <v>39</v>
      </c>
      <c r="D757" s="1101" t="s">
        <v>1038</v>
      </c>
      <c r="E757" s="1101" t="s">
        <v>1038</v>
      </c>
      <c r="F757" s="1101" t="s">
        <v>3430</v>
      </c>
      <c r="G757" s="1101" t="s">
        <v>3431</v>
      </c>
      <c r="H757" s="1094"/>
      <c r="I757" s="1094"/>
      <c r="J757" s="1094"/>
      <c r="K757" s="1094"/>
    </row>
    <row r="758" spans="1:11" ht="14.1" customHeight="1" x14ac:dyDescent="0.25">
      <c r="A758" s="1094"/>
      <c r="B758" s="1094"/>
      <c r="C758" s="1228" t="s">
        <v>1046</v>
      </c>
      <c r="D758" s="1229"/>
      <c r="E758" s="1229"/>
      <c r="F758" s="1229"/>
      <c r="G758" s="1229"/>
      <c r="H758" s="1094"/>
      <c r="I758" s="1094"/>
      <c r="J758" s="1094"/>
      <c r="K758" s="1094"/>
    </row>
    <row r="759" spans="1:11" ht="14.1" customHeight="1" x14ac:dyDescent="0.25">
      <c r="A759" s="1094"/>
      <c r="B759" s="1094"/>
      <c r="C759" s="1105"/>
      <c r="D759" s="1106">
        <v>2024</v>
      </c>
      <c r="E759" s="1106">
        <v>2025</v>
      </c>
      <c r="F759" s="1106">
        <v>2026</v>
      </c>
      <c r="G759" s="1106">
        <v>2027</v>
      </c>
      <c r="H759" s="1094"/>
      <c r="I759" s="1094"/>
      <c r="J759" s="1094"/>
      <c r="K759" s="1094"/>
    </row>
    <row r="760" spans="1:11" ht="14.1" customHeight="1" x14ac:dyDescent="0.25">
      <c r="A760" s="1094"/>
      <c r="B760" s="1094"/>
      <c r="C760" s="1107"/>
      <c r="D760" s="1108" t="s">
        <v>13</v>
      </c>
      <c r="E760" s="1108" t="s">
        <v>14</v>
      </c>
      <c r="F760" s="1108" t="s">
        <v>14</v>
      </c>
      <c r="G760" s="1108" t="s">
        <v>14</v>
      </c>
      <c r="H760" s="1094"/>
      <c r="I760" s="1094"/>
      <c r="J760" s="1094"/>
      <c r="K760" s="1094"/>
    </row>
    <row r="761" spans="1:11" ht="14.1" customHeight="1" x14ac:dyDescent="0.25">
      <c r="A761" s="1094"/>
      <c r="B761" s="1094"/>
      <c r="C761" s="1109" t="s">
        <v>1047</v>
      </c>
      <c r="D761" s="1110">
        <v>0</v>
      </c>
      <c r="E761" s="1110">
        <v>0</v>
      </c>
      <c r="F761" s="1110">
        <v>0</v>
      </c>
      <c r="G761" s="1110">
        <v>0</v>
      </c>
      <c r="H761" s="1094"/>
      <c r="I761" s="1094"/>
      <c r="J761" s="1094"/>
      <c r="K761" s="1094"/>
    </row>
    <row r="762" spans="1:11" ht="14.1" customHeight="1" x14ac:dyDescent="0.25">
      <c r="A762" s="1094"/>
      <c r="B762" s="1094"/>
      <c r="C762" s="1109" t="s">
        <v>1048</v>
      </c>
      <c r="D762" s="1110">
        <v>0</v>
      </c>
      <c r="E762" s="1110">
        <v>0</v>
      </c>
      <c r="F762" s="1110">
        <v>0</v>
      </c>
      <c r="G762" s="1110">
        <v>0</v>
      </c>
      <c r="H762" s="1094"/>
      <c r="I762" s="1094"/>
      <c r="J762" s="1094"/>
      <c r="K762" s="1094"/>
    </row>
    <row r="763" spans="1:11" ht="14.1" customHeight="1" x14ac:dyDescent="0.25">
      <c r="A763" s="1094"/>
      <c r="B763" s="1094"/>
      <c r="C763" s="1109" t="s">
        <v>1049</v>
      </c>
      <c r="D763" s="1110">
        <v>0</v>
      </c>
      <c r="E763" s="1110">
        <v>0</v>
      </c>
      <c r="F763" s="1110">
        <v>0</v>
      </c>
      <c r="G763" s="1110">
        <v>0</v>
      </c>
      <c r="H763" s="1094"/>
      <c r="I763" s="1094"/>
      <c r="J763" s="1094"/>
      <c r="K763" s="1094"/>
    </row>
    <row r="764" spans="1:11" ht="14.1" customHeight="1" x14ac:dyDescent="0.25">
      <c r="A764" s="1094"/>
      <c r="B764" s="1094"/>
      <c r="C764" s="1109" t="s">
        <v>1050</v>
      </c>
      <c r="D764" s="1110">
        <v>0</v>
      </c>
      <c r="E764" s="1110">
        <v>0</v>
      </c>
      <c r="F764" s="1110">
        <v>0</v>
      </c>
      <c r="G764" s="1110">
        <v>0</v>
      </c>
      <c r="H764" s="1094"/>
      <c r="I764" s="1094"/>
      <c r="J764" s="1094"/>
      <c r="K764" s="1094"/>
    </row>
    <row r="765" spans="1:11" ht="14.1" customHeight="1" x14ac:dyDescent="0.25">
      <c r="A765" s="1094"/>
      <c r="B765" s="1094"/>
      <c r="C765" s="1109" t="s">
        <v>1048</v>
      </c>
      <c r="D765" s="1110">
        <v>0</v>
      </c>
      <c r="E765" s="1110">
        <v>0</v>
      </c>
      <c r="F765" s="1110">
        <v>0</v>
      </c>
      <c r="G765" s="1110">
        <v>0</v>
      </c>
      <c r="H765" s="1094"/>
      <c r="I765" s="1094"/>
      <c r="J765" s="1094"/>
      <c r="K765" s="1094"/>
    </row>
    <row r="766" spans="1:11" ht="14.1" customHeight="1" x14ac:dyDescent="0.25">
      <c r="A766" s="1094"/>
      <c r="B766" s="1094"/>
      <c r="C766" s="1109" t="s">
        <v>1049</v>
      </c>
      <c r="D766" s="1110">
        <v>0</v>
      </c>
      <c r="E766" s="1110">
        <v>0</v>
      </c>
      <c r="F766" s="1110">
        <v>0</v>
      </c>
      <c r="G766" s="1110">
        <v>0</v>
      </c>
      <c r="H766" s="1094"/>
      <c r="I766" s="1094"/>
      <c r="J766" s="1094"/>
      <c r="K766" s="1094"/>
    </row>
    <row r="767" spans="1:11" ht="14.1" customHeight="1" x14ac:dyDescent="0.25">
      <c r="A767" s="1094"/>
      <c r="B767" s="1094"/>
      <c r="C767" s="1109" t="s">
        <v>1051</v>
      </c>
      <c r="D767" s="1110">
        <v>0</v>
      </c>
      <c r="E767" s="1110">
        <v>0</v>
      </c>
      <c r="F767" s="1110">
        <v>0</v>
      </c>
      <c r="G767" s="1110">
        <v>0</v>
      </c>
      <c r="H767" s="1094"/>
      <c r="I767" s="1094"/>
      <c r="J767" s="1094"/>
      <c r="K767" s="1094"/>
    </row>
    <row r="768" spans="1:11" ht="14.1" customHeight="1" x14ac:dyDescent="0.25">
      <c r="A768" s="1094"/>
      <c r="B768" s="1094"/>
      <c r="C768" s="1109" t="s">
        <v>1048</v>
      </c>
      <c r="D768" s="1110">
        <v>0</v>
      </c>
      <c r="E768" s="1110">
        <v>0</v>
      </c>
      <c r="F768" s="1110">
        <v>0</v>
      </c>
      <c r="G768" s="1110">
        <v>0</v>
      </c>
      <c r="H768" s="1094"/>
      <c r="I768" s="1094"/>
      <c r="J768" s="1094"/>
      <c r="K768" s="1094"/>
    </row>
    <row r="769" spans="1:11" ht="14.1" customHeight="1" x14ac:dyDescent="0.25">
      <c r="A769" s="1094"/>
      <c r="B769" s="1094"/>
      <c r="C769" s="1109" t="s">
        <v>1049</v>
      </c>
      <c r="D769" s="1110">
        <v>0</v>
      </c>
      <c r="E769" s="1110">
        <v>0</v>
      </c>
      <c r="F769" s="1110">
        <v>0</v>
      </c>
      <c r="G769" s="1110">
        <v>0</v>
      </c>
      <c r="H769" s="1094"/>
      <c r="I769" s="1094"/>
      <c r="J769" s="1094"/>
      <c r="K769" s="1094"/>
    </row>
    <row r="770" spans="1:11" ht="14.1" customHeight="1" x14ac:dyDescent="0.25">
      <c r="A770" s="1094"/>
      <c r="B770" s="1094"/>
      <c r="C770" s="1109" t="s">
        <v>1052</v>
      </c>
      <c r="D770" s="1110">
        <v>0</v>
      </c>
      <c r="E770" s="1110">
        <v>0</v>
      </c>
      <c r="F770" s="1110">
        <v>0</v>
      </c>
      <c r="G770" s="1110">
        <v>0</v>
      </c>
      <c r="H770" s="1094"/>
      <c r="I770" s="1094"/>
      <c r="J770" s="1094"/>
      <c r="K770" s="1094"/>
    </row>
    <row r="771" spans="1:11" ht="14.1" customHeight="1" x14ac:dyDescent="0.25">
      <c r="A771" s="1094"/>
      <c r="B771" s="1094"/>
      <c r="C771" s="1109" t="s">
        <v>1048</v>
      </c>
      <c r="D771" s="1110">
        <v>0</v>
      </c>
      <c r="E771" s="1110">
        <v>0</v>
      </c>
      <c r="F771" s="1110">
        <v>0</v>
      </c>
      <c r="G771" s="1110">
        <v>0</v>
      </c>
      <c r="H771" s="1094"/>
      <c r="I771" s="1094"/>
      <c r="J771" s="1094"/>
      <c r="K771" s="1094"/>
    </row>
    <row r="772" spans="1:11" ht="14.1" customHeight="1" x14ac:dyDescent="0.25">
      <c r="A772" s="1094"/>
      <c r="B772" s="1094"/>
      <c r="C772" s="1109" t="s">
        <v>1049</v>
      </c>
      <c r="D772" s="1110">
        <v>0</v>
      </c>
      <c r="E772" s="1110">
        <v>0</v>
      </c>
      <c r="F772" s="1110">
        <v>0</v>
      </c>
      <c r="G772" s="1110">
        <v>0</v>
      </c>
      <c r="H772" s="1094"/>
      <c r="I772" s="1094"/>
      <c r="J772" s="1094"/>
      <c r="K772" s="1094"/>
    </row>
    <row r="773" spans="1:11" ht="14.1" customHeight="1" x14ac:dyDescent="0.25">
      <c r="A773" s="1094"/>
      <c r="B773" s="1094"/>
      <c r="C773" s="1109" t="s">
        <v>1053</v>
      </c>
      <c r="D773" s="1110">
        <v>0</v>
      </c>
      <c r="E773" s="1110">
        <v>0</v>
      </c>
      <c r="F773" s="1110">
        <v>0</v>
      </c>
      <c r="G773" s="1110">
        <v>0</v>
      </c>
      <c r="H773" s="1094"/>
      <c r="I773" s="1094"/>
      <c r="J773" s="1094"/>
      <c r="K773" s="1094"/>
    </row>
    <row r="774" spans="1:11" ht="14.1" customHeight="1" x14ac:dyDescent="0.25">
      <c r="A774" s="1094"/>
      <c r="B774" s="1094"/>
      <c r="C774" s="1109" t="s">
        <v>1048</v>
      </c>
      <c r="D774" s="1110">
        <v>0</v>
      </c>
      <c r="E774" s="1110">
        <v>0</v>
      </c>
      <c r="F774" s="1110">
        <v>0</v>
      </c>
      <c r="G774" s="1110">
        <v>0</v>
      </c>
      <c r="H774" s="1094"/>
      <c r="I774" s="1094"/>
      <c r="J774" s="1094"/>
      <c r="K774" s="1094"/>
    </row>
    <row r="775" spans="1:11" ht="14.1" customHeight="1" x14ac:dyDescent="0.25">
      <c r="A775" s="1094"/>
      <c r="B775" s="1094"/>
      <c r="C775" s="1109" t="s">
        <v>1049</v>
      </c>
      <c r="D775" s="1110">
        <v>0</v>
      </c>
      <c r="E775" s="1110">
        <v>0</v>
      </c>
      <c r="F775" s="1110">
        <v>0</v>
      </c>
      <c r="G775" s="1110">
        <v>0</v>
      </c>
      <c r="H775" s="1094"/>
      <c r="I775" s="1094"/>
      <c r="J775" s="1094"/>
      <c r="K775" s="1094"/>
    </row>
    <row r="776" spans="1:11" ht="14.1" customHeight="1" x14ac:dyDescent="0.25">
      <c r="A776" s="1094"/>
      <c r="B776" s="1094"/>
      <c r="C776" s="1109" t="s">
        <v>1054</v>
      </c>
      <c r="D776" s="1110">
        <v>0</v>
      </c>
      <c r="E776" s="1110">
        <v>0</v>
      </c>
      <c r="F776" s="1110">
        <v>0</v>
      </c>
      <c r="G776" s="1110">
        <v>0</v>
      </c>
      <c r="H776" s="1094"/>
      <c r="I776" s="1094"/>
      <c r="J776" s="1094"/>
      <c r="K776" s="1094"/>
    </row>
    <row r="777" spans="1:11" ht="14.1" customHeight="1" x14ac:dyDescent="0.25">
      <c r="A777" s="1094"/>
      <c r="B777" s="1094"/>
      <c r="C777" s="1109" t="s">
        <v>1048</v>
      </c>
      <c r="D777" s="1110">
        <v>0</v>
      </c>
      <c r="E777" s="1110">
        <v>0</v>
      </c>
      <c r="F777" s="1110">
        <v>0</v>
      </c>
      <c r="G777" s="1110">
        <v>0</v>
      </c>
      <c r="H777" s="1094"/>
      <c r="I777" s="1094"/>
      <c r="J777" s="1094"/>
      <c r="K777" s="1094"/>
    </row>
    <row r="778" spans="1:11" ht="14.1" customHeight="1" x14ac:dyDescent="0.25">
      <c r="A778" s="1094"/>
      <c r="B778" s="1094"/>
      <c r="C778" s="1109" t="s">
        <v>1049</v>
      </c>
      <c r="D778" s="1110">
        <v>0</v>
      </c>
      <c r="E778" s="1110">
        <v>0</v>
      </c>
      <c r="F778" s="1110">
        <v>0</v>
      </c>
      <c r="G778" s="1110">
        <v>0</v>
      </c>
      <c r="H778" s="1094"/>
      <c r="I778" s="1094"/>
      <c r="J778" s="1094"/>
      <c r="K778" s="1094"/>
    </row>
    <row r="779" spans="1:11" ht="14.1" customHeight="1" x14ac:dyDescent="0.25">
      <c r="A779" s="1094"/>
      <c r="B779" s="1094"/>
      <c r="C779" s="1109" t="s">
        <v>1055</v>
      </c>
      <c r="D779" s="1110">
        <v>0</v>
      </c>
      <c r="E779" s="1110">
        <v>0</v>
      </c>
      <c r="F779" s="1110">
        <v>0</v>
      </c>
      <c r="G779" s="1110">
        <v>0</v>
      </c>
      <c r="H779" s="1094"/>
      <c r="I779" s="1094"/>
      <c r="J779" s="1094"/>
      <c r="K779" s="1094"/>
    </row>
    <row r="780" spans="1:11" ht="14.1" customHeight="1" x14ac:dyDescent="0.25">
      <c r="A780" s="1094"/>
      <c r="B780" s="1094"/>
      <c r="C780" s="1109" t="s">
        <v>1048</v>
      </c>
      <c r="D780" s="1110">
        <v>0</v>
      </c>
      <c r="E780" s="1110">
        <v>0</v>
      </c>
      <c r="F780" s="1110">
        <v>0</v>
      </c>
      <c r="G780" s="1110">
        <v>0</v>
      </c>
      <c r="H780" s="1094"/>
      <c r="I780" s="1094"/>
      <c r="J780" s="1094"/>
      <c r="K780" s="1094"/>
    </row>
    <row r="781" spans="1:11" ht="14.1" customHeight="1" x14ac:dyDescent="0.25">
      <c r="A781" s="1094"/>
      <c r="B781" s="1094"/>
      <c r="C781" s="1109" t="s">
        <v>1049</v>
      </c>
      <c r="D781" s="1110">
        <v>0</v>
      </c>
      <c r="E781" s="1110">
        <v>0</v>
      </c>
      <c r="F781" s="1110">
        <v>0</v>
      </c>
      <c r="G781" s="1110">
        <v>0</v>
      </c>
      <c r="H781" s="1094"/>
      <c r="I781" s="1094"/>
      <c r="J781" s="1094"/>
      <c r="K781" s="1094"/>
    </row>
    <row r="782" spans="1:11" ht="14.1" customHeight="1" x14ac:dyDescent="0.25">
      <c r="A782" s="1094"/>
      <c r="B782" s="1094"/>
      <c r="C782" s="1109" t="s">
        <v>1056</v>
      </c>
      <c r="D782" s="1110">
        <v>0</v>
      </c>
      <c r="E782" s="1110">
        <v>0</v>
      </c>
      <c r="F782" s="1110">
        <v>0</v>
      </c>
      <c r="G782" s="1110">
        <v>0</v>
      </c>
      <c r="H782" s="1094"/>
      <c r="I782" s="1094"/>
      <c r="J782" s="1094"/>
      <c r="K782" s="1094"/>
    </row>
    <row r="783" spans="1:11" ht="14.1" customHeight="1" x14ac:dyDescent="0.25">
      <c r="A783" s="1094"/>
      <c r="B783" s="1094"/>
      <c r="C783" s="1109" t="s">
        <v>1048</v>
      </c>
      <c r="D783" s="1110">
        <v>0</v>
      </c>
      <c r="E783" s="1110">
        <v>0</v>
      </c>
      <c r="F783" s="1110">
        <v>0</v>
      </c>
      <c r="G783" s="1110">
        <v>0</v>
      </c>
      <c r="H783" s="1094"/>
      <c r="I783" s="1094"/>
      <c r="J783" s="1094"/>
      <c r="K783" s="1094"/>
    </row>
    <row r="784" spans="1:11" ht="14.1" customHeight="1" x14ac:dyDescent="0.25">
      <c r="A784" s="1094"/>
      <c r="B784" s="1094"/>
      <c r="C784" s="1109" t="s">
        <v>1057</v>
      </c>
      <c r="D784" s="1110">
        <v>0</v>
      </c>
      <c r="E784" s="1110">
        <v>0</v>
      </c>
      <c r="F784" s="1110">
        <v>0</v>
      </c>
      <c r="G784" s="1110">
        <v>0</v>
      </c>
      <c r="H784" s="1094"/>
      <c r="I784" s="1094"/>
      <c r="J784" s="1094"/>
      <c r="K784" s="1094"/>
    </row>
    <row r="785" spans="1:11" ht="14.1" customHeight="1" x14ac:dyDescent="0.25">
      <c r="A785" s="1094"/>
      <c r="B785" s="1094"/>
      <c r="C785" s="1109" t="s">
        <v>1058</v>
      </c>
      <c r="D785" s="1110">
        <v>0</v>
      </c>
      <c r="E785" s="1110">
        <v>0</v>
      </c>
      <c r="F785" s="1110">
        <v>0</v>
      </c>
      <c r="G785" s="1110">
        <v>0</v>
      </c>
      <c r="H785" s="1094"/>
      <c r="I785" s="1094"/>
      <c r="J785" s="1094"/>
      <c r="K785" s="1094"/>
    </row>
    <row r="786" spans="1:11" ht="14.1" customHeight="1" x14ac:dyDescent="0.25">
      <c r="A786" s="1094"/>
      <c r="B786" s="1094"/>
      <c r="C786" s="1109" t="s">
        <v>1059</v>
      </c>
      <c r="D786" s="1110">
        <v>0</v>
      </c>
      <c r="E786" s="1110">
        <v>0</v>
      </c>
      <c r="F786" s="1110">
        <v>0</v>
      </c>
      <c r="G786" s="1110">
        <v>0</v>
      </c>
      <c r="H786" s="1094"/>
      <c r="I786" s="1094"/>
      <c r="J786" s="1094"/>
      <c r="K786" s="1094"/>
    </row>
    <row r="787" spans="1:11" ht="14.1" customHeight="1" x14ac:dyDescent="0.25">
      <c r="A787" s="1094"/>
      <c r="B787" s="1094"/>
      <c r="C787" s="1109" t="s">
        <v>1060</v>
      </c>
      <c r="D787" s="1110">
        <v>0</v>
      </c>
      <c r="E787" s="1110">
        <v>0</v>
      </c>
      <c r="F787" s="1110">
        <v>0</v>
      </c>
      <c r="G787" s="1110">
        <v>0</v>
      </c>
      <c r="H787" s="1094"/>
      <c r="I787" s="1094"/>
      <c r="J787" s="1094"/>
      <c r="K787" s="1094"/>
    </row>
    <row r="788" spans="1:11" ht="14.1" customHeight="1" x14ac:dyDescent="0.25">
      <c r="A788" s="1094"/>
      <c r="B788" s="1094"/>
      <c r="C788" s="1109" t="s">
        <v>1061</v>
      </c>
      <c r="D788" s="1110">
        <v>0</v>
      </c>
      <c r="E788" s="1110">
        <v>472634325</v>
      </c>
      <c r="F788" s="1110">
        <v>710397489</v>
      </c>
      <c r="G788" s="1110">
        <v>29395617</v>
      </c>
      <c r="H788" s="1094"/>
      <c r="I788" s="1094"/>
      <c r="J788" s="1094"/>
      <c r="K788" s="1094"/>
    </row>
    <row r="789" spans="1:11" ht="14.1" customHeight="1" x14ac:dyDescent="0.25">
      <c r="A789" s="1094"/>
      <c r="B789" s="1094"/>
      <c r="C789" s="1109" t="s">
        <v>1048</v>
      </c>
      <c r="D789" s="1110">
        <v>0</v>
      </c>
      <c r="E789" s="1110">
        <v>472634325</v>
      </c>
      <c r="F789" s="1110">
        <v>710397489</v>
      </c>
      <c r="G789" s="1110">
        <v>29395617</v>
      </c>
      <c r="H789" s="1094"/>
      <c r="I789" s="1094"/>
      <c r="J789" s="1094"/>
      <c r="K789" s="1094"/>
    </row>
    <row r="790" spans="1:11" ht="14.1" customHeight="1" x14ac:dyDescent="0.25">
      <c r="A790" s="1094"/>
      <c r="B790" s="1094"/>
      <c r="C790" s="1109" t="s">
        <v>1057</v>
      </c>
      <c r="D790" s="1110">
        <v>0</v>
      </c>
      <c r="E790" s="1110">
        <v>0</v>
      </c>
      <c r="F790" s="1110">
        <v>0</v>
      </c>
      <c r="G790" s="1110">
        <v>0</v>
      </c>
      <c r="H790" s="1094"/>
      <c r="I790" s="1094"/>
      <c r="J790" s="1094"/>
      <c r="K790" s="1094"/>
    </row>
    <row r="791" spans="1:11" ht="14.1" customHeight="1" x14ac:dyDescent="0.25">
      <c r="A791" s="1094"/>
      <c r="B791" s="1094"/>
      <c r="C791" s="1109" t="s">
        <v>1058</v>
      </c>
      <c r="D791" s="1110">
        <v>0</v>
      </c>
      <c r="E791" s="1110">
        <v>0</v>
      </c>
      <c r="F791" s="1110">
        <v>0</v>
      </c>
      <c r="G791" s="1110">
        <v>0</v>
      </c>
      <c r="H791" s="1094"/>
      <c r="I791" s="1094"/>
      <c r="J791" s="1094"/>
      <c r="K791" s="1094"/>
    </row>
    <row r="792" spans="1:11" ht="14.1" customHeight="1" x14ac:dyDescent="0.25">
      <c r="A792" s="1094"/>
      <c r="B792" s="1094"/>
      <c r="C792" s="1109" t="s">
        <v>1059</v>
      </c>
      <c r="D792" s="1110">
        <v>0</v>
      </c>
      <c r="E792" s="1110">
        <v>0</v>
      </c>
      <c r="F792" s="1110">
        <v>0</v>
      </c>
      <c r="G792" s="1110">
        <v>0</v>
      </c>
      <c r="H792" s="1094"/>
      <c r="I792" s="1094"/>
      <c r="J792" s="1094"/>
      <c r="K792" s="1094"/>
    </row>
    <row r="793" spans="1:11" ht="14.1" customHeight="1" x14ac:dyDescent="0.25">
      <c r="A793" s="1094"/>
      <c r="B793" s="1094"/>
      <c r="C793" s="1109" t="s">
        <v>1060</v>
      </c>
      <c r="D793" s="1110">
        <v>0</v>
      </c>
      <c r="E793" s="1110">
        <v>0</v>
      </c>
      <c r="F793" s="1110">
        <v>0</v>
      </c>
      <c r="G793" s="1110">
        <v>0</v>
      </c>
      <c r="H793" s="1094"/>
      <c r="I793" s="1094"/>
      <c r="J793" s="1094"/>
      <c r="K793" s="1094"/>
    </row>
    <row r="794" spans="1:11" ht="14.1" customHeight="1" x14ac:dyDescent="0.25">
      <c r="A794" s="1094"/>
      <c r="B794" s="1094"/>
      <c r="C794" s="1109" t="s">
        <v>1062</v>
      </c>
      <c r="D794" s="1110">
        <v>0</v>
      </c>
      <c r="E794" s="1110">
        <v>0</v>
      </c>
      <c r="F794" s="1110">
        <v>0</v>
      </c>
      <c r="G794" s="1110">
        <v>0</v>
      </c>
      <c r="H794" s="1094"/>
      <c r="I794" s="1094"/>
      <c r="J794" s="1094"/>
      <c r="K794" s="1094"/>
    </row>
    <row r="795" spans="1:11" ht="14.1" customHeight="1" x14ac:dyDescent="0.25">
      <c r="A795" s="1094"/>
      <c r="B795" s="1094"/>
      <c r="C795" s="1109" t="s">
        <v>1048</v>
      </c>
      <c r="D795" s="1110">
        <v>0</v>
      </c>
      <c r="E795" s="1110">
        <v>0</v>
      </c>
      <c r="F795" s="1110">
        <v>0</v>
      </c>
      <c r="G795" s="1110">
        <v>0</v>
      </c>
      <c r="H795" s="1094"/>
      <c r="I795" s="1094"/>
      <c r="J795" s="1094"/>
      <c r="K795" s="1094"/>
    </row>
    <row r="796" spans="1:11" ht="14.1" customHeight="1" x14ac:dyDescent="0.25">
      <c r="A796" s="1094"/>
      <c r="B796" s="1094"/>
      <c r="C796" s="1109" t="s">
        <v>1057</v>
      </c>
      <c r="D796" s="1110">
        <v>0</v>
      </c>
      <c r="E796" s="1110">
        <v>0</v>
      </c>
      <c r="F796" s="1110">
        <v>0</v>
      </c>
      <c r="G796" s="1110">
        <v>0</v>
      </c>
      <c r="H796" s="1094"/>
      <c r="I796" s="1094"/>
      <c r="J796" s="1094"/>
      <c r="K796" s="1094"/>
    </row>
    <row r="797" spans="1:11" ht="14.1" customHeight="1" x14ac:dyDescent="0.25">
      <c r="A797" s="1094"/>
      <c r="B797" s="1094"/>
      <c r="C797" s="1109" t="s">
        <v>1058</v>
      </c>
      <c r="D797" s="1110">
        <v>0</v>
      </c>
      <c r="E797" s="1110">
        <v>0</v>
      </c>
      <c r="F797" s="1110">
        <v>0</v>
      </c>
      <c r="G797" s="1110">
        <v>0</v>
      </c>
      <c r="H797" s="1094"/>
      <c r="I797" s="1094"/>
      <c r="J797" s="1094"/>
      <c r="K797" s="1094"/>
    </row>
    <row r="798" spans="1:11" ht="14.1" customHeight="1" x14ac:dyDescent="0.25">
      <c r="A798" s="1094"/>
      <c r="B798" s="1094"/>
      <c r="C798" s="1109" t="s">
        <v>1059</v>
      </c>
      <c r="D798" s="1110">
        <v>0</v>
      </c>
      <c r="E798" s="1110">
        <v>0</v>
      </c>
      <c r="F798" s="1110">
        <v>0</v>
      </c>
      <c r="G798" s="1110">
        <v>0</v>
      </c>
      <c r="H798" s="1094"/>
      <c r="I798" s="1094"/>
      <c r="J798" s="1094"/>
      <c r="K798" s="1094"/>
    </row>
    <row r="799" spans="1:11" ht="14.1" customHeight="1" x14ac:dyDescent="0.25">
      <c r="A799" s="1094"/>
      <c r="B799" s="1094"/>
      <c r="C799" s="1109" t="s">
        <v>1060</v>
      </c>
      <c r="D799" s="1110">
        <v>0</v>
      </c>
      <c r="E799" s="1110">
        <v>0</v>
      </c>
      <c r="F799" s="1110">
        <v>0</v>
      </c>
      <c r="G799" s="1110">
        <v>0</v>
      </c>
      <c r="H799" s="1094"/>
      <c r="I799" s="1094"/>
      <c r="J799" s="1094"/>
      <c r="K799" s="1094"/>
    </row>
    <row r="800" spans="1:11" ht="14.1" customHeight="1" x14ac:dyDescent="0.25">
      <c r="A800" s="1094"/>
      <c r="B800" s="1094"/>
      <c r="C800" s="1109" t="s">
        <v>1063</v>
      </c>
      <c r="D800" s="1110">
        <v>0</v>
      </c>
      <c r="E800" s="1110">
        <v>0</v>
      </c>
      <c r="F800" s="1110">
        <v>0</v>
      </c>
      <c r="G800" s="1110">
        <v>0</v>
      </c>
      <c r="H800" s="1094"/>
      <c r="I800" s="1094"/>
      <c r="J800" s="1094"/>
      <c r="K800" s="1094"/>
    </row>
    <row r="801" spans="1:11" ht="14.1" customHeight="1" x14ac:dyDescent="0.25">
      <c r="A801" s="1094"/>
      <c r="B801" s="1094"/>
      <c r="C801" s="1109" t="s">
        <v>1064</v>
      </c>
      <c r="D801" s="1110">
        <v>0</v>
      </c>
      <c r="E801" s="1110">
        <v>0</v>
      </c>
      <c r="F801" s="1110">
        <v>0</v>
      </c>
      <c r="G801" s="1110">
        <v>0</v>
      </c>
      <c r="H801" s="1094"/>
      <c r="I801" s="1094"/>
      <c r="J801" s="1094"/>
      <c r="K801" s="1094"/>
    </row>
    <row r="802" spans="1:11" ht="14.1" customHeight="1" x14ac:dyDescent="0.25">
      <c r="A802" s="1094"/>
      <c r="B802" s="1094"/>
      <c r="C802" s="1111" t="s">
        <v>572</v>
      </c>
      <c r="D802" s="1110">
        <v>0</v>
      </c>
      <c r="E802" s="1110">
        <v>472634325</v>
      </c>
      <c r="F802" s="1110">
        <v>710397489</v>
      </c>
      <c r="G802" s="1110">
        <v>29395617</v>
      </c>
      <c r="H802" s="1094"/>
      <c r="I802" s="1094"/>
      <c r="J802" s="1094"/>
      <c r="K802" s="1094"/>
    </row>
    <row r="803" spans="1:11" ht="41.1" customHeight="1" x14ac:dyDescent="0.25">
      <c r="A803" s="1094"/>
      <c r="B803" s="1094"/>
      <c r="C803" s="1103" t="s">
        <v>1022</v>
      </c>
      <c r="D803" s="1232" t="s">
        <v>3432</v>
      </c>
      <c r="E803" s="1233"/>
      <c r="F803" s="1233"/>
      <c r="G803" s="1233"/>
      <c r="H803" s="1094"/>
      <c r="I803" s="1094"/>
      <c r="J803" s="1094"/>
      <c r="K803" s="1094"/>
    </row>
    <row r="804" spans="1:11" ht="41.1" customHeight="1" x14ac:dyDescent="0.25">
      <c r="A804" s="1094"/>
      <c r="B804" s="1094"/>
      <c r="C804" s="1104" t="s">
        <v>1024</v>
      </c>
      <c r="D804" s="1230" t="s">
        <v>3423</v>
      </c>
      <c r="E804" s="1231"/>
      <c r="F804" s="1231"/>
      <c r="G804" s="1231"/>
      <c r="H804" s="1094"/>
      <c r="I804" s="1094"/>
      <c r="J804" s="1094"/>
      <c r="K804" s="1094"/>
    </row>
    <row r="805" spans="1:11" ht="41.1" customHeight="1" x14ac:dyDescent="0.25">
      <c r="A805" s="1094"/>
      <c r="B805" s="1094"/>
      <c r="C805" s="1104" t="s">
        <v>31</v>
      </c>
      <c r="D805" s="1230" t="s">
        <v>3424</v>
      </c>
      <c r="E805" s="1231"/>
      <c r="F805" s="1231"/>
      <c r="G805" s="1231"/>
      <c r="H805" s="1094"/>
      <c r="I805" s="1094"/>
      <c r="J805" s="1094"/>
      <c r="K805" s="1094"/>
    </row>
    <row r="806" spans="1:11" ht="15" customHeight="1" x14ac:dyDescent="0.25">
      <c r="A806" s="1094"/>
      <c r="B806" s="1094"/>
      <c r="C806" s="1105"/>
      <c r="D806" s="1106">
        <v>2024</v>
      </c>
      <c r="E806" s="1106">
        <v>2025</v>
      </c>
      <c r="F806" s="1106">
        <v>2026</v>
      </c>
      <c r="G806" s="1106">
        <v>2027</v>
      </c>
      <c r="H806" s="1094"/>
      <c r="I806" s="1094"/>
      <c r="J806" s="1094"/>
      <c r="K806" s="1094"/>
    </row>
    <row r="807" spans="1:11" ht="15" customHeight="1" x14ac:dyDescent="0.25">
      <c r="A807" s="1094"/>
      <c r="B807" s="1094"/>
      <c r="C807" s="1107"/>
      <c r="D807" s="1108" t="s">
        <v>13</v>
      </c>
      <c r="E807" s="1108" t="s">
        <v>14</v>
      </c>
      <c r="F807" s="1108" t="s">
        <v>14</v>
      </c>
      <c r="G807" s="1108" t="s">
        <v>14</v>
      </c>
      <c r="H807" s="1094"/>
      <c r="I807" s="1094"/>
      <c r="J807" s="1094"/>
      <c r="K807" s="1094"/>
    </row>
    <row r="808" spans="1:11" ht="14.1" customHeight="1" x14ac:dyDescent="0.25">
      <c r="A808" s="1094"/>
      <c r="B808" s="1094"/>
      <c r="C808" s="1097" t="s">
        <v>33</v>
      </c>
      <c r="D808" s="1101" t="s">
        <v>1038</v>
      </c>
      <c r="E808" s="1101" t="s">
        <v>1092</v>
      </c>
      <c r="F808" s="1101" t="s">
        <v>1092</v>
      </c>
      <c r="G808" s="1101" t="s">
        <v>1092</v>
      </c>
      <c r="H808" s="1094"/>
      <c r="I808" s="1094"/>
      <c r="J808" s="1094"/>
      <c r="K808" s="1094"/>
    </row>
    <row r="809" spans="1:11" ht="14.1" customHeight="1" x14ac:dyDescent="0.25">
      <c r="A809" s="1094"/>
      <c r="B809" s="1094"/>
      <c r="C809" s="1097" t="s">
        <v>1029</v>
      </c>
      <c r="D809" s="1101" t="s">
        <v>3433</v>
      </c>
      <c r="E809" s="1101" t="s">
        <v>3434</v>
      </c>
      <c r="F809" s="1101" t="s">
        <v>3435</v>
      </c>
      <c r="G809" s="1101" t="s">
        <v>3436</v>
      </c>
      <c r="H809" s="1094"/>
      <c r="I809" s="1094"/>
      <c r="J809" s="1094"/>
      <c r="K809" s="1094"/>
    </row>
    <row r="810" spans="1:11" ht="14.1" customHeight="1" x14ac:dyDescent="0.25">
      <c r="A810" s="1094"/>
      <c r="B810" s="1094"/>
      <c r="C810" s="1097" t="s">
        <v>1032</v>
      </c>
      <c r="D810" s="1101" t="s">
        <v>1039</v>
      </c>
      <c r="E810" s="1101" t="s">
        <v>3434</v>
      </c>
      <c r="F810" s="1101" t="s">
        <v>3435</v>
      </c>
      <c r="G810" s="1101" t="s">
        <v>3436</v>
      </c>
      <c r="H810" s="1094"/>
      <c r="I810" s="1094"/>
      <c r="J810" s="1094"/>
      <c r="K810" s="1094"/>
    </row>
    <row r="811" spans="1:11" ht="14.1" customHeight="1" x14ac:dyDescent="0.25">
      <c r="A811" s="1094"/>
      <c r="B811" s="1094"/>
      <c r="C811" s="1097" t="s">
        <v>1037</v>
      </c>
      <c r="D811" s="1101" t="s">
        <v>1038</v>
      </c>
      <c r="E811" s="1101" t="s">
        <v>1038</v>
      </c>
      <c r="F811" s="1101" t="s">
        <v>1039</v>
      </c>
      <c r="G811" s="1101" t="s">
        <v>1039</v>
      </c>
      <c r="H811" s="1094"/>
      <c r="I811" s="1094"/>
      <c r="J811" s="1094"/>
      <c r="K811" s="1094"/>
    </row>
    <row r="812" spans="1:11" ht="14.1" customHeight="1" x14ac:dyDescent="0.25">
      <c r="A812" s="1094"/>
      <c r="B812" s="1094"/>
      <c r="C812" s="1097" t="s">
        <v>1042</v>
      </c>
      <c r="D812" s="1101" t="s">
        <v>1038</v>
      </c>
      <c r="E812" s="1101" t="s">
        <v>3437</v>
      </c>
      <c r="F812" s="1101" t="s">
        <v>3438</v>
      </c>
      <c r="G812" s="1101" t="s">
        <v>3439</v>
      </c>
      <c r="H812" s="1094"/>
      <c r="I812" s="1094"/>
      <c r="J812" s="1094"/>
      <c r="K812" s="1094"/>
    </row>
    <row r="813" spans="1:11" ht="14.1" customHeight="1" x14ac:dyDescent="0.25">
      <c r="A813" s="1094"/>
      <c r="B813" s="1094"/>
      <c r="C813" s="1097" t="s">
        <v>39</v>
      </c>
      <c r="D813" s="1101" t="s">
        <v>1038</v>
      </c>
      <c r="E813" s="1101" t="s">
        <v>1038</v>
      </c>
      <c r="F813" s="1101" t="s">
        <v>3438</v>
      </c>
      <c r="G813" s="1101" t="s">
        <v>3439</v>
      </c>
      <c r="H813" s="1094"/>
      <c r="I813" s="1094"/>
      <c r="J813" s="1094"/>
      <c r="K813" s="1094"/>
    </row>
    <row r="814" spans="1:11" ht="14.1" customHeight="1" x14ac:dyDescent="0.25">
      <c r="A814" s="1094"/>
      <c r="B814" s="1094"/>
      <c r="C814" s="1228" t="s">
        <v>1046</v>
      </c>
      <c r="D814" s="1229"/>
      <c r="E814" s="1229"/>
      <c r="F814" s="1229"/>
      <c r="G814" s="1229"/>
      <c r="H814" s="1094"/>
      <c r="I814" s="1094"/>
      <c r="J814" s="1094"/>
      <c r="K814" s="1094"/>
    </row>
    <row r="815" spans="1:11" ht="14.1" customHeight="1" x14ac:dyDescent="0.25">
      <c r="A815" s="1094"/>
      <c r="B815" s="1094"/>
      <c r="C815" s="1105"/>
      <c r="D815" s="1106">
        <v>2024</v>
      </c>
      <c r="E815" s="1106">
        <v>2025</v>
      </c>
      <c r="F815" s="1106">
        <v>2026</v>
      </c>
      <c r="G815" s="1106">
        <v>2027</v>
      </c>
      <c r="H815" s="1094"/>
      <c r="I815" s="1094"/>
      <c r="J815" s="1094"/>
      <c r="K815" s="1094"/>
    </row>
    <row r="816" spans="1:11" ht="14.1" customHeight="1" x14ac:dyDescent="0.25">
      <c r="A816" s="1094"/>
      <c r="B816" s="1094"/>
      <c r="C816" s="1107"/>
      <c r="D816" s="1108" t="s">
        <v>13</v>
      </c>
      <c r="E816" s="1108" t="s">
        <v>14</v>
      </c>
      <c r="F816" s="1108" t="s">
        <v>14</v>
      </c>
      <c r="G816" s="1108" t="s">
        <v>14</v>
      </c>
      <c r="H816" s="1094"/>
      <c r="I816" s="1094"/>
      <c r="J816" s="1094"/>
      <c r="K816" s="1094"/>
    </row>
    <row r="817" spans="1:11" ht="14.1" customHeight="1" x14ac:dyDescent="0.25">
      <c r="A817" s="1094"/>
      <c r="B817" s="1094"/>
      <c r="C817" s="1109" t="s">
        <v>1047</v>
      </c>
      <c r="D817" s="1110">
        <v>0</v>
      </c>
      <c r="E817" s="1110">
        <v>0</v>
      </c>
      <c r="F817" s="1110">
        <v>0</v>
      </c>
      <c r="G817" s="1110">
        <v>0</v>
      </c>
      <c r="H817" s="1094"/>
      <c r="I817" s="1094"/>
      <c r="J817" s="1094"/>
      <c r="K817" s="1094"/>
    </row>
    <row r="818" spans="1:11" ht="14.1" customHeight="1" x14ac:dyDescent="0.25">
      <c r="A818" s="1094"/>
      <c r="B818" s="1094"/>
      <c r="C818" s="1109" t="s">
        <v>1048</v>
      </c>
      <c r="D818" s="1110">
        <v>0</v>
      </c>
      <c r="E818" s="1110">
        <v>0</v>
      </c>
      <c r="F818" s="1110">
        <v>0</v>
      </c>
      <c r="G818" s="1110">
        <v>0</v>
      </c>
      <c r="H818" s="1094"/>
      <c r="I818" s="1094"/>
      <c r="J818" s="1094"/>
      <c r="K818" s="1094"/>
    </row>
    <row r="819" spans="1:11" ht="14.1" customHeight="1" x14ac:dyDescent="0.25">
      <c r="A819" s="1094"/>
      <c r="B819" s="1094"/>
      <c r="C819" s="1109" t="s">
        <v>1049</v>
      </c>
      <c r="D819" s="1110">
        <v>0</v>
      </c>
      <c r="E819" s="1110">
        <v>0</v>
      </c>
      <c r="F819" s="1110">
        <v>0</v>
      </c>
      <c r="G819" s="1110">
        <v>0</v>
      </c>
      <c r="H819" s="1094"/>
      <c r="I819" s="1094"/>
      <c r="J819" s="1094"/>
      <c r="K819" s="1094"/>
    </row>
    <row r="820" spans="1:11" ht="14.1" customHeight="1" x14ac:dyDescent="0.25">
      <c r="A820" s="1094"/>
      <c r="B820" s="1094"/>
      <c r="C820" s="1109" t="s">
        <v>1050</v>
      </c>
      <c r="D820" s="1110">
        <v>0</v>
      </c>
      <c r="E820" s="1110">
        <v>0</v>
      </c>
      <c r="F820" s="1110">
        <v>0</v>
      </c>
      <c r="G820" s="1110">
        <v>0</v>
      </c>
      <c r="H820" s="1094"/>
      <c r="I820" s="1094"/>
      <c r="J820" s="1094"/>
      <c r="K820" s="1094"/>
    </row>
    <row r="821" spans="1:11" ht="14.1" customHeight="1" x14ac:dyDescent="0.25">
      <c r="A821" s="1094"/>
      <c r="B821" s="1094"/>
      <c r="C821" s="1109" t="s">
        <v>1048</v>
      </c>
      <c r="D821" s="1110">
        <v>0</v>
      </c>
      <c r="E821" s="1110">
        <v>0</v>
      </c>
      <c r="F821" s="1110">
        <v>0</v>
      </c>
      <c r="G821" s="1110">
        <v>0</v>
      </c>
      <c r="H821" s="1094"/>
      <c r="I821" s="1094"/>
      <c r="J821" s="1094"/>
      <c r="K821" s="1094"/>
    </row>
    <row r="822" spans="1:11" ht="14.1" customHeight="1" x14ac:dyDescent="0.25">
      <c r="A822" s="1094"/>
      <c r="B822" s="1094"/>
      <c r="C822" s="1109" t="s">
        <v>1049</v>
      </c>
      <c r="D822" s="1110">
        <v>0</v>
      </c>
      <c r="E822" s="1110">
        <v>0</v>
      </c>
      <c r="F822" s="1110">
        <v>0</v>
      </c>
      <c r="G822" s="1110">
        <v>0</v>
      </c>
      <c r="H822" s="1094"/>
      <c r="I822" s="1094"/>
      <c r="J822" s="1094"/>
      <c r="K822" s="1094"/>
    </row>
    <row r="823" spans="1:11" ht="14.1" customHeight="1" x14ac:dyDescent="0.25">
      <c r="A823" s="1094"/>
      <c r="B823" s="1094"/>
      <c r="C823" s="1109" t="s">
        <v>1051</v>
      </c>
      <c r="D823" s="1110">
        <v>0</v>
      </c>
      <c r="E823" s="1110">
        <v>0</v>
      </c>
      <c r="F823" s="1110">
        <v>0</v>
      </c>
      <c r="G823" s="1110">
        <v>0</v>
      </c>
      <c r="H823" s="1094"/>
      <c r="I823" s="1094"/>
      <c r="J823" s="1094"/>
      <c r="K823" s="1094"/>
    </row>
    <row r="824" spans="1:11" ht="14.1" customHeight="1" x14ac:dyDescent="0.25">
      <c r="A824" s="1094"/>
      <c r="B824" s="1094"/>
      <c r="C824" s="1109" t="s">
        <v>1048</v>
      </c>
      <c r="D824" s="1110">
        <v>0</v>
      </c>
      <c r="E824" s="1110">
        <v>0</v>
      </c>
      <c r="F824" s="1110">
        <v>0</v>
      </c>
      <c r="G824" s="1110">
        <v>0</v>
      </c>
      <c r="H824" s="1094"/>
      <c r="I824" s="1094"/>
      <c r="J824" s="1094"/>
      <c r="K824" s="1094"/>
    </row>
    <row r="825" spans="1:11" ht="14.1" customHeight="1" x14ac:dyDescent="0.25">
      <c r="A825" s="1094"/>
      <c r="B825" s="1094"/>
      <c r="C825" s="1109" t="s">
        <v>1049</v>
      </c>
      <c r="D825" s="1110">
        <v>0</v>
      </c>
      <c r="E825" s="1110">
        <v>0</v>
      </c>
      <c r="F825" s="1110">
        <v>0</v>
      </c>
      <c r="G825" s="1110">
        <v>0</v>
      </c>
      <c r="H825" s="1094"/>
      <c r="I825" s="1094"/>
      <c r="J825" s="1094"/>
      <c r="K825" s="1094"/>
    </row>
    <row r="826" spans="1:11" ht="14.1" customHeight="1" x14ac:dyDescent="0.25">
      <c r="A826" s="1094"/>
      <c r="B826" s="1094"/>
      <c r="C826" s="1109" t="s">
        <v>1052</v>
      </c>
      <c r="D826" s="1110">
        <v>0</v>
      </c>
      <c r="E826" s="1110">
        <v>0</v>
      </c>
      <c r="F826" s="1110">
        <v>0</v>
      </c>
      <c r="G826" s="1110">
        <v>0</v>
      </c>
      <c r="H826" s="1094"/>
      <c r="I826" s="1094"/>
      <c r="J826" s="1094"/>
      <c r="K826" s="1094"/>
    </row>
    <row r="827" spans="1:11" ht="14.1" customHeight="1" x14ac:dyDescent="0.25">
      <c r="A827" s="1094"/>
      <c r="B827" s="1094"/>
      <c r="C827" s="1109" t="s">
        <v>1048</v>
      </c>
      <c r="D827" s="1110">
        <v>0</v>
      </c>
      <c r="E827" s="1110">
        <v>0</v>
      </c>
      <c r="F827" s="1110">
        <v>0</v>
      </c>
      <c r="G827" s="1110">
        <v>0</v>
      </c>
      <c r="H827" s="1094"/>
      <c r="I827" s="1094"/>
      <c r="J827" s="1094"/>
      <c r="K827" s="1094"/>
    </row>
    <row r="828" spans="1:11" ht="14.1" customHeight="1" x14ac:dyDescent="0.25">
      <c r="A828" s="1094"/>
      <c r="B828" s="1094"/>
      <c r="C828" s="1109" t="s">
        <v>1049</v>
      </c>
      <c r="D828" s="1110">
        <v>0</v>
      </c>
      <c r="E828" s="1110">
        <v>0</v>
      </c>
      <c r="F828" s="1110">
        <v>0</v>
      </c>
      <c r="G828" s="1110">
        <v>0</v>
      </c>
      <c r="H828" s="1094"/>
      <c r="I828" s="1094"/>
      <c r="J828" s="1094"/>
      <c r="K828" s="1094"/>
    </row>
    <row r="829" spans="1:11" ht="14.1" customHeight="1" x14ac:dyDescent="0.25">
      <c r="A829" s="1094"/>
      <c r="B829" s="1094"/>
      <c r="C829" s="1109" t="s">
        <v>1053</v>
      </c>
      <c r="D829" s="1110">
        <v>0</v>
      </c>
      <c r="E829" s="1110">
        <v>0</v>
      </c>
      <c r="F829" s="1110">
        <v>0</v>
      </c>
      <c r="G829" s="1110">
        <v>0</v>
      </c>
      <c r="H829" s="1094"/>
      <c r="I829" s="1094"/>
      <c r="J829" s="1094"/>
      <c r="K829" s="1094"/>
    </row>
    <row r="830" spans="1:11" ht="14.1" customHeight="1" x14ac:dyDescent="0.25">
      <c r="A830" s="1094"/>
      <c r="B830" s="1094"/>
      <c r="C830" s="1109" t="s">
        <v>1048</v>
      </c>
      <c r="D830" s="1110">
        <v>0</v>
      </c>
      <c r="E830" s="1110">
        <v>0</v>
      </c>
      <c r="F830" s="1110">
        <v>0</v>
      </c>
      <c r="G830" s="1110">
        <v>0</v>
      </c>
      <c r="H830" s="1094"/>
      <c r="I830" s="1094"/>
      <c r="J830" s="1094"/>
      <c r="K830" s="1094"/>
    </row>
    <row r="831" spans="1:11" ht="14.1" customHeight="1" x14ac:dyDescent="0.25">
      <c r="A831" s="1094"/>
      <c r="B831" s="1094"/>
      <c r="C831" s="1109" t="s">
        <v>1049</v>
      </c>
      <c r="D831" s="1110">
        <v>0</v>
      </c>
      <c r="E831" s="1110">
        <v>0</v>
      </c>
      <c r="F831" s="1110">
        <v>0</v>
      </c>
      <c r="G831" s="1110">
        <v>0</v>
      </c>
      <c r="H831" s="1094"/>
      <c r="I831" s="1094"/>
      <c r="J831" s="1094"/>
      <c r="K831" s="1094"/>
    </row>
    <row r="832" spans="1:11" ht="14.1" customHeight="1" x14ac:dyDescent="0.25">
      <c r="A832" s="1094"/>
      <c r="B832" s="1094"/>
      <c r="C832" s="1109" t="s">
        <v>1054</v>
      </c>
      <c r="D832" s="1110">
        <v>0</v>
      </c>
      <c r="E832" s="1110">
        <v>0</v>
      </c>
      <c r="F832" s="1110">
        <v>0</v>
      </c>
      <c r="G832" s="1110">
        <v>0</v>
      </c>
      <c r="H832" s="1094"/>
      <c r="I832" s="1094"/>
      <c r="J832" s="1094"/>
      <c r="K832" s="1094"/>
    </row>
    <row r="833" spans="1:11" ht="14.1" customHeight="1" x14ac:dyDescent="0.25">
      <c r="A833" s="1094"/>
      <c r="B833" s="1094"/>
      <c r="C833" s="1109" t="s">
        <v>1048</v>
      </c>
      <c r="D833" s="1110">
        <v>0</v>
      </c>
      <c r="E833" s="1110">
        <v>0</v>
      </c>
      <c r="F833" s="1110">
        <v>0</v>
      </c>
      <c r="G833" s="1110">
        <v>0</v>
      </c>
      <c r="H833" s="1094"/>
      <c r="I833" s="1094"/>
      <c r="J833" s="1094"/>
      <c r="K833" s="1094"/>
    </row>
    <row r="834" spans="1:11" ht="14.1" customHeight="1" x14ac:dyDescent="0.25">
      <c r="A834" s="1094"/>
      <c r="B834" s="1094"/>
      <c r="C834" s="1109" t="s">
        <v>1049</v>
      </c>
      <c r="D834" s="1110">
        <v>0</v>
      </c>
      <c r="E834" s="1110">
        <v>0</v>
      </c>
      <c r="F834" s="1110">
        <v>0</v>
      </c>
      <c r="G834" s="1110">
        <v>0</v>
      </c>
      <c r="H834" s="1094"/>
      <c r="I834" s="1094"/>
      <c r="J834" s="1094"/>
      <c r="K834" s="1094"/>
    </row>
    <row r="835" spans="1:11" ht="14.1" customHeight="1" x14ac:dyDescent="0.25">
      <c r="A835" s="1094"/>
      <c r="B835" s="1094"/>
      <c r="C835" s="1109" t="s">
        <v>1055</v>
      </c>
      <c r="D835" s="1110">
        <v>0</v>
      </c>
      <c r="E835" s="1110">
        <v>0</v>
      </c>
      <c r="F835" s="1110">
        <v>0</v>
      </c>
      <c r="G835" s="1110">
        <v>0</v>
      </c>
      <c r="H835" s="1094"/>
      <c r="I835" s="1094"/>
      <c r="J835" s="1094"/>
      <c r="K835" s="1094"/>
    </row>
    <row r="836" spans="1:11" ht="14.1" customHeight="1" x14ac:dyDescent="0.25">
      <c r="A836" s="1094"/>
      <c r="B836" s="1094"/>
      <c r="C836" s="1109" t="s">
        <v>1048</v>
      </c>
      <c r="D836" s="1110">
        <v>0</v>
      </c>
      <c r="E836" s="1110">
        <v>0</v>
      </c>
      <c r="F836" s="1110">
        <v>0</v>
      </c>
      <c r="G836" s="1110">
        <v>0</v>
      </c>
      <c r="H836" s="1094"/>
      <c r="I836" s="1094"/>
      <c r="J836" s="1094"/>
      <c r="K836" s="1094"/>
    </row>
    <row r="837" spans="1:11" ht="14.1" customHeight="1" x14ac:dyDescent="0.25">
      <c r="A837" s="1094"/>
      <c r="B837" s="1094"/>
      <c r="C837" s="1109" t="s">
        <v>1049</v>
      </c>
      <c r="D837" s="1110">
        <v>0</v>
      </c>
      <c r="E837" s="1110">
        <v>0</v>
      </c>
      <c r="F837" s="1110">
        <v>0</v>
      </c>
      <c r="G837" s="1110">
        <v>0</v>
      </c>
      <c r="H837" s="1094"/>
      <c r="I837" s="1094"/>
      <c r="J837" s="1094"/>
      <c r="K837" s="1094"/>
    </row>
    <row r="838" spans="1:11" ht="14.1" customHeight="1" x14ac:dyDescent="0.25">
      <c r="A838" s="1094"/>
      <c r="B838" s="1094"/>
      <c r="C838" s="1109" t="s">
        <v>1056</v>
      </c>
      <c r="D838" s="1110">
        <v>0</v>
      </c>
      <c r="E838" s="1110">
        <v>0</v>
      </c>
      <c r="F838" s="1110">
        <v>0</v>
      </c>
      <c r="G838" s="1110">
        <v>0</v>
      </c>
      <c r="H838" s="1094"/>
      <c r="I838" s="1094"/>
      <c r="J838" s="1094"/>
      <c r="K838" s="1094"/>
    </row>
    <row r="839" spans="1:11" ht="14.1" customHeight="1" x14ac:dyDescent="0.25">
      <c r="A839" s="1094"/>
      <c r="B839" s="1094"/>
      <c r="C839" s="1109" t="s">
        <v>1048</v>
      </c>
      <c r="D839" s="1110">
        <v>0</v>
      </c>
      <c r="E839" s="1110">
        <v>0</v>
      </c>
      <c r="F839" s="1110">
        <v>0</v>
      </c>
      <c r="G839" s="1110">
        <v>0</v>
      </c>
      <c r="H839" s="1094"/>
      <c r="I839" s="1094"/>
      <c r="J839" s="1094"/>
      <c r="K839" s="1094"/>
    </row>
    <row r="840" spans="1:11" ht="14.1" customHeight="1" x14ac:dyDescent="0.25">
      <c r="A840" s="1094"/>
      <c r="B840" s="1094"/>
      <c r="C840" s="1109" t="s">
        <v>1057</v>
      </c>
      <c r="D840" s="1110">
        <v>0</v>
      </c>
      <c r="E840" s="1110">
        <v>0</v>
      </c>
      <c r="F840" s="1110">
        <v>0</v>
      </c>
      <c r="G840" s="1110">
        <v>0</v>
      </c>
      <c r="H840" s="1094"/>
      <c r="I840" s="1094"/>
      <c r="J840" s="1094"/>
      <c r="K840" s="1094"/>
    </row>
    <row r="841" spans="1:11" ht="14.1" customHeight="1" x14ac:dyDescent="0.25">
      <c r="A841" s="1094"/>
      <c r="B841" s="1094"/>
      <c r="C841" s="1109" t="s">
        <v>1058</v>
      </c>
      <c r="D841" s="1110">
        <v>0</v>
      </c>
      <c r="E841" s="1110">
        <v>0</v>
      </c>
      <c r="F841" s="1110">
        <v>0</v>
      </c>
      <c r="G841" s="1110">
        <v>0</v>
      </c>
      <c r="H841" s="1094"/>
      <c r="I841" s="1094"/>
      <c r="J841" s="1094"/>
      <c r="K841" s="1094"/>
    </row>
    <row r="842" spans="1:11" ht="14.1" customHeight="1" x14ac:dyDescent="0.25">
      <c r="A842" s="1094"/>
      <c r="B842" s="1094"/>
      <c r="C842" s="1109" t="s">
        <v>1059</v>
      </c>
      <c r="D842" s="1110">
        <v>0</v>
      </c>
      <c r="E842" s="1110">
        <v>0</v>
      </c>
      <c r="F842" s="1110">
        <v>0</v>
      </c>
      <c r="G842" s="1110">
        <v>0</v>
      </c>
      <c r="H842" s="1094"/>
      <c r="I842" s="1094"/>
      <c r="J842" s="1094"/>
      <c r="K842" s="1094"/>
    </row>
    <row r="843" spans="1:11" ht="14.1" customHeight="1" x14ac:dyDescent="0.25">
      <c r="A843" s="1094"/>
      <c r="B843" s="1094"/>
      <c r="C843" s="1109" t="s">
        <v>1060</v>
      </c>
      <c r="D843" s="1110">
        <v>0</v>
      </c>
      <c r="E843" s="1110">
        <v>0</v>
      </c>
      <c r="F843" s="1110">
        <v>0</v>
      </c>
      <c r="G843" s="1110">
        <v>0</v>
      </c>
      <c r="H843" s="1094"/>
      <c r="I843" s="1094"/>
      <c r="J843" s="1094"/>
      <c r="K843" s="1094"/>
    </row>
    <row r="844" spans="1:11" ht="14.1" customHeight="1" x14ac:dyDescent="0.25">
      <c r="A844" s="1094"/>
      <c r="B844" s="1094"/>
      <c r="C844" s="1109" t="s">
        <v>1061</v>
      </c>
      <c r="D844" s="1110">
        <v>0</v>
      </c>
      <c r="E844" s="1110">
        <v>450000000</v>
      </c>
      <c r="F844" s="1110">
        <v>770000000</v>
      </c>
      <c r="G844" s="1110">
        <v>143779238</v>
      </c>
      <c r="H844" s="1094"/>
      <c r="I844" s="1094"/>
      <c r="J844" s="1094"/>
      <c r="K844" s="1094"/>
    </row>
    <row r="845" spans="1:11" ht="14.1" customHeight="1" x14ac:dyDescent="0.25">
      <c r="A845" s="1094"/>
      <c r="B845" s="1094"/>
      <c r="C845" s="1109" t="s">
        <v>1048</v>
      </c>
      <c r="D845" s="1110">
        <v>0</v>
      </c>
      <c r="E845" s="1110">
        <v>450000000</v>
      </c>
      <c r="F845" s="1110">
        <v>770000000</v>
      </c>
      <c r="G845" s="1110">
        <v>143779238</v>
      </c>
      <c r="H845" s="1094"/>
      <c r="I845" s="1094"/>
      <c r="J845" s="1094"/>
      <c r="K845" s="1094"/>
    </row>
    <row r="846" spans="1:11" ht="14.1" customHeight="1" x14ac:dyDescent="0.25">
      <c r="A846" s="1094"/>
      <c r="B846" s="1094"/>
      <c r="C846" s="1109" t="s">
        <v>1057</v>
      </c>
      <c r="D846" s="1110">
        <v>0</v>
      </c>
      <c r="E846" s="1110">
        <v>0</v>
      </c>
      <c r="F846" s="1110">
        <v>0</v>
      </c>
      <c r="G846" s="1110">
        <v>0</v>
      </c>
      <c r="H846" s="1094"/>
      <c r="I846" s="1094"/>
      <c r="J846" s="1094"/>
      <c r="K846" s="1094"/>
    </row>
    <row r="847" spans="1:11" ht="14.1" customHeight="1" x14ac:dyDescent="0.25">
      <c r="A847" s="1094"/>
      <c r="B847" s="1094"/>
      <c r="C847" s="1109" t="s">
        <v>1058</v>
      </c>
      <c r="D847" s="1110">
        <v>0</v>
      </c>
      <c r="E847" s="1110">
        <v>0</v>
      </c>
      <c r="F847" s="1110">
        <v>0</v>
      </c>
      <c r="G847" s="1110">
        <v>0</v>
      </c>
      <c r="H847" s="1094"/>
      <c r="I847" s="1094"/>
      <c r="J847" s="1094"/>
      <c r="K847" s="1094"/>
    </row>
    <row r="848" spans="1:11" ht="14.1" customHeight="1" x14ac:dyDescent="0.25">
      <c r="A848" s="1094"/>
      <c r="B848" s="1094"/>
      <c r="C848" s="1109" t="s">
        <v>1059</v>
      </c>
      <c r="D848" s="1110">
        <v>0</v>
      </c>
      <c r="E848" s="1110">
        <v>0</v>
      </c>
      <c r="F848" s="1110">
        <v>0</v>
      </c>
      <c r="G848" s="1110">
        <v>0</v>
      </c>
      <c r="H848" s="1094"/>
      <c r="I848" s="1094"/>
      <c r="J848" s="1094"/>
      <c r="K848" s="1094"/>
    </row>
    <row r="849" spans="1:11" ht="14.1" customHeight="1" x14ac:dyDescent="0.25">
      <c r="A849" s="1094"/>
      <c r="B849" s="1094"/>
      <c r="C849" s="1109" t="s">
        <v>1060</v>
      </c>
      <c r="D849" s="1110">
        <v>0</v>
      </c>
      <c r="E849" s="1110">
        <v>0</v>
      </c>
      <c r="F849" s="1110">
        <v>0</v>
      </c>
      <c r="G849" s="1110">
        <v>0</v>
      </c>
      <c r="H849" s="1094"/>
      <c r="I849" s="1094"/>
      <c r="J849" s="1094"/>
      <c r="K849" s="1094"/>
    </row>
    <row r="850" spans="1:11" ht="14.1" customHeight="1" x14ac:dyDescent="0.25">
      <c r="A850" s="1094"/>
      <c r="B850" s="1094"/>
      <c r="C850" s="1109" t="s">
        <v>1062</v>
      </c>
      <c r="D850" s="1110">
        <v>0</v>
      </c>
      <c r="E850" s="1110">
        <v>0</v>
      </c>
      <c r="F850" s="1110">
        <v>0</v>
      </c>
      <c r="G850" s="1110">
        <v>0</v>
      </c>
      <c r="H850" s="1094"/>
      <c r="I850" s="1094"/>
      <c r="J850" s="1094"/>
      <c r="K850" s="1094"/>
    </row>
    <row r="851" spans="1:11" ht="14.1" customHeight="1" x14ac:dyDescent="0.25">
      <c r="A851" s="1094"/>
      <c r="B851" s="1094"/>
      <c r="C851" s="1109" t="s">
        <v>1048</v>
      </c>
      <c r="D851" s="1110">
        <v>0</v>
      </c>
      <c r="E851" s="1110">
        <v>0</v>
      </c>
      <c r="F851" s="1110">
        <v>0</v>
      </c>
      <c r="G851" s="1110">
        <v>0</v>
      </c>
      <c r="H851" s="1094"/>
      <c r="I851" s="1094"/>
      <c r="J851" s="1094"/>
      <c r="K851" s="1094"/>
    </row>
    <row r="852" spans="1:11" ht="14.1" customHeight="1" x14ac:dyDescent="0.25">
      <c r="A852" s="1094"/>
      <c r="B852" s="1094"/>
      <c r="C852" s="1109" t="s">
        <v>1057</v>
      </c>
      <c r="D852" s="1110">
        <v>0</v>
      </c>
      <c r="E852" s="1110">
        <v>0</v>
      </c>
      <c r="F852" s="1110">
        <v>0</v>
      </c>
      <c r="G852" s="1110">
        <v>0</v>
      </c>
      <c r="H852" s="1094"/>
      <c r="I852" s="1094"/>
      <c r="J852" s="1094"/>
      <c r="K852" s="1094"/>
    </row>
    <row r="853" spans="1:11" ht="14.1" customHeight="1" x14ac:dyDescent="0.25">
      <c r="A853" s="1094"/>
      <c r="B853" s="1094"/>
      <c r="C853" s="1109" t="s">
        <v>1058</v>
      </c>
      <c r="D853" s="1110">
        <v>0</v>
      </c>
      <c r="E853" s="1110">
        <v>0</v>
      </c>
      <c r="F853" s="1110">
        <v>0</v>
      </c>
      <c r="G853" s="1110">
        <v>0</v>
      </c>
      <c r="H853" s="1094"/>
      <c r="I853" s="1094"/>
      <c r="J853" s="1094"/>
      <c r="K853" s="1094"/>
    </row>
    <row r="854" spans="1:11" ht="14.1" customHeight="1" x14ac:dyDescent="0.25">
      <c r="A854" s="1094"/>
      <c r="B854" s="1094"/>
      <c r="C854" s="1109" t="s">
        <v>1059</v>
      </c>
      <c r="D854" s="1110">
        <v>0</v>
      </c>
      <c r="E854" s="1110">
        <v>0</v>
      </c>
      <c r="F854" s="1110">
        <v>0</v>
      </c>
      <c r="G854" s="1110">
        <v>0</v>
      </c>
      <c r="H854" s="1094"/>
      <c r="I854" s="1094"/>
      <c r="J854" s="1094"/>
      <c r="K854" s="1094"/>
    </row>
    <row r="855" spans="1:11" ht="14.1" customHeight="1" x14ac:dyDescent="0.25">
      <c r="A855" s="1094"/>
      <c r="B855" s="1094"/>
      <c r="C855" s="1109" t="s">
        <v>1060</v>
      </c>
      <c r="D855" s="1110">
        <v>0</v>
      </c>
      <c r="E855" s="1110">
        <v>0</v>
      </c>
      <c r="F855" s="1110">
        <v>0</v>
      </c>
      <c r="G855" s="1110">
        <v>0</v>
      </c>
      <c r="H855" s="1094"/>
      <c r="I855" s="1094"/>
      <c r="J855" s="1094"/>
      <c r="K855" s="1094"/>
    </row>
    <row r="856" spans="1:11" ht="14.1" customHeight="1" x14ac:dyDescent="0.25">
      <c r="A856" s="1094"/>
      <c r="B856" s="1094"/>
      <c r="C856" s="1109" t="s">
        <v>1063</v>
      </c>
      <c r="D856" s="1110">
        <v>0</v>
      </c>
      <c r="E856" s="1110">
        <v>0</v>
      </c>
      <c r="F856" s="1110">
        <v>0</v>
      </c>
      <c r="G856" s="1110">
        <v>0</v>
      </c>
      <c r="H856" s="1094"/>
      <c r="I856" s="1094"/>
      <c r="J856" s="1094"/>
      <c r="K856" s="1094"/>
    </row>
    <row r="857" spans="1:11" ht="14.1" customHeight="1" x14ac:dyDescent="0.25">
      <c r="A857" s="1094"/>
      <c r="B857" s="1094"/>
      <c r="C857" s="1109" t="s">
        <v>1064</v>
      </c>
      <c r="D857" s="1110">
        <v>0</v>
      </c>
      <c r="E857" s="1110">
        <v>0</v>
      </c>
      <c r="F857" s="1110">
        <v>0</v>
      </c>
      <c r="G857" s="1110">
        <v>0</v>
      </c>
      <c r="H857" s="1094"/>
      <c r="I857" s="1094"/>
      <c r="J857" s="1094"/>
      <c r="K857" s="1094"/>
    </row>
    <row r="858" spans="1:11" ht="14.1" customHeight="1" x14ac:dyDescent="0.25">
      <c r="A858" s="1094"/>
      <c r="B858" s="1094"/>
      <c r="C858" s="1111" t="s">
        <v>572</v>
      </c>
      <c r="D858" s="1110">
        <v>0</v>
      </c>
      <c r="E858" s="1110">
        <v>450000000</v>
      </c>
      <c r="F858" s="1110">
        <v>770000000</v>
      </c>
      <c r="G858" s="1110">
        <v>143779238</v>
      </c>
      <c r="H858" s="1094"/>
      <c r="I858" s="1094"/>
      <c r="J858" s="1094"/>
      <c r="K858" s="1094"/>
    </row>
    <row r="859" spans="1:11" ht="20.100000000000001" customHeight="1" x14ac:dyDescent="0.25">
      <c r="A859" s="1094"/>
      <c r="B859" s="1094"/>
      <c r="C859" s="1102" t="s">
        <v>3440</v>
      </c>
      <c r="D859" s="1234" t="s">
        <v>3441</v>
      </c>
      <c r="E859" s="1235"/>
      <c r="F859" s="1235"/>
      <c r="G859" s="1235"/>
      <c r="H859" s="1094"/>
      <c r="I859" s="1094"/>
      <c r="J859" s="1094"/>
      <c r="K859" s="1094"/>
    </row>
    <row r="860" spans="1:11" ht="50.1" customHeight="1" x14ac:dyDescent="0.25">
      <c r="A860" s="1094"/>
      <c r="B860" s="1094"/>
      <c r="C860" s="1103" t="s">
        <v>1022</v>
      </c>
      <c r="D860" s="1232" t="s">
        <v>3442</v>
      </c>
      <c r="E860" s="1233"/>
      <c r="F860" s="1233"/>
      <c r="G860" s="1233"/>
      <c r="H860" s="1094"/>
      <c r="I860" s="1094"/>
      <c r="J860" s="1094"/>
      <c r="K860" s="1094"/>
    </row>
    <row r="861" spans="1:11" ht="50.1" customHeight="1" x14ac:dyDescent="0.25">
      <c r="A861" s="1094"/>
      <c r="B861" s="1094"/>
      <c r="C861" s="1104" t="s">
        <v>1024</v>
      </c>
      <c r="D861" s="1230" t="s">
        <v>3443</v>
      </c>
      <c r="E861" s="1231"/>
      <c r="F861" s="1231"/>
      <c r="G861" s="1231"/>
      <c r="H861" s="1094"/>
      <c r="I861" s="1094"/>
      <c r="J861" s="1094"/>
      <c r="K861" s="1094"/>
    </row>
    <row r="862" spans="1:11" ht="50.1" customHeight="1" x14ac:dyDescent="0.25">
      <c r="A862" s="1094"/>
      <c r="B862" s="1094"/>
      <c r="C862" s="1104" t="s">
        <v>31</v>
      </c>
      <c r="D862" s="1230" t="s">
        <v>3424</v>
      </c>
      <c r="E862" s="1231"/>
      <c r="F862" s="1231"/>
      <c r="G862" s="1231"/>
      <c r="H862" s="1094"/>
      <c r="I862" s="1094"/>
      <c r="J862" s="1094"/>
      <c r="K862" s="1094"/>
    </row>
    <row r="863" spans="1:11" ht="15" customHeight="1" x14ac:dyDescent="0.25">
      <c r="A863" s="1094"/>
      <c r="B863" s="1094"/>
      <c r="C863" s="1105"/>
      <c r="D863" s="1106">
        <v>2024</v>
      </c>
      <c r="E863" s="1106">
        <v>2025</v>
      </c>
      <c r="F863" s="1106">
        <v>2026</v>
      </c>
      <c r="G863" s="1106">
        <v>2027</v>
      </c>
      <c r="H863" s="1094"/>
      <c r="I863" s="1094"/>
      <c r="J863" s="1094"/>
      <c r="K863" s="1094"/>
    </row>
    <row r="864" spans="1:11" ht="15" customHeight="1" x14ac:dyDescent="0.25">
      <c r="A864" s="1094"/>
      <c r="B864" s="1094"/>
      <c r="C864" s="1107"/>
      <c r="D864" s="1108" t="s">
        <v>13</v>
      </c>
      <c r="E864" s="1108" t="s">
        <v>14</v>
      </c>
      <c r="F864" s="1108" t="s">
        <v>14</v>
      </c>
      <c r="G864" s="1108" t="s">
        <v>14</v>
      </c>
      <c r="H864" s="1094"/>
      <c r="I864" s="1094"/>
      <c r="J864" s="1094"/>
      <c r="K864" s="1094"/>
    </row>
    <row r="865" spans="1:11" ht="14.1" customHeight="1" x14ac:dyDescent="0.25">
      <c r="A865" s="1094"/>
      <c r="B865" s="1094"/>
      <c r="C865" s="1097" t="s">
        <v>33</v>
      </c>
      <c r="D865" s="1101" t="s">
        <v>1038</v>
      </c>
      <c r="E865" s="1101" t="s">
        <v>1092</v>
      </c>
      <c r="F865" s="1101" t="s">
        <v>1092</v>
      </c>
      <c r="G865" s="1101" t="s">
        <v>1092</v>
      </c>
      <c r="H865" s="1094"/>
      <c r="I865" s="1094"/>
      <c r="J865" s="1094"/>
      <c r="K865" s="1094"/>
    </row>
    <row r="866" spans="1:11" ht="14.1" customHeight="1" x14ac:dyDescent="0.25">
      <c r="A866" s="1094"/>
      <c r="B866" s="1094"/>
      <c r="C866" s="1097" t="s">
        <v>1029</v>
      </c>
      <c r="D866" s="1101" t="s">
        <v>1039</v>
      </c>
      <c r="E866" s="1101" t="s">
        <v>3444</v>
      </c>
      <c r="F866" s="1101" t="s">
        <v>3445</v>
      </c>
      <c r="G866" s="1101" t="s">
        <v>3446</v>
      </c>
      <c r="H866" s="1094"/>
      <c r="I866" s="1094"/>
      <c r="J866" s="1094"/>
      <c r="K866" s="1094"/>
    </row>
    <row r="867" spans="1:11" ht="14.1" customHeight="1" x14ac:dyDescent="0.25">
      <c r="A867" s="1094"/>
      <c r="B867" s="1094"/>
      <c r="C867" s="1097" t="s">
        <v>1032</v>
      </c>
      <c r="D867" s="1101" t="s">
        <v>1039</v>
      </c>
      <c r="E867" s="1101" t="s">
        <v>3444</v>
      </c>
      <c r="F867" s="1101" t="s">
        <v>3445</v>
      </c>
      <c r="G867" s="1101" t="s">
        <v>3446</v>
      </c>
      <c r="H867" s="1094"/>
      <c r="I867" s="1094"/>
      <c r="J867" s="1094"/>
      <c r="K867" s="1094"/>
    </row>
    <row r="868" spans="1:11" ht="14.1" customHeight="1" x14ac:dyDescent="0.25">
      <c r="A868" s="1094"/>
      <c r="B868" s="1094"/>
      <c r="C868" s="1097" t="s">
        <v>1037</v>
      </c>
      <c r="D868" s="1101" t="s">
        <v>1038</v>
      </c>
      <c r="E868" s="1101" t="s">
        <v>1038</v>
      </c>
      <c r="F868" s="1101" t="s">
        <v>1039</v>
      </c>
      <c r="G868" s="1101" t="s">
        <v>1039</v>
      </c>
      <c r="H868" s="1094"/>
      <c r="I868" s="1094"/>
      <c r="J868" s="1094"/>
      <c r="K868" s="1094"/>
    </row>
    <row r="869" spans="1:11" ht="14.1" customHeight="1" x14ac:dyDescent="0.25">
      <c r="A869" s="1094"/>
      <c r="B869" s="1094"/>
      <c r="C869" s="1097" t="s">
        <v>1042</v>
      </c>
      <c r="D869" s="1101" t="s">
        <v>1038</v>
      </c>
      <c r="E869" s="1101" t="s">
        <v>1038</v>
      </c>
      <c r="F869" s="1101" t="s">
        <v>3447</v>
      </c>
      <c r="G869" s="1101" t="s">
        <v>3448</v>
      </c>
      <c r="H869" s="1094"/>
      <c r="I869" s="1094"/>
      <c r="J869" s="1094"/>
      <c r="K869" s="1094"/>
    </row>
    <row r="870" spans="1:11" ht="14.1" customHeight="1" x14ac:dyDescent="0.25">
      <c r="A870" s="1094"/>
      <c r="B870" s="1094"/>
      <c r="C870" s="1097" t="s">
        <v>39</v>
      </c>
      <c r="D870" s="1101" t="s">
        <v>1038</v>
      </c>
      <c r="E870" s="1101" t="s">
        <v>1038</v>
      </c>
      <c r="F870" s="1101" t="s">
        <v>3447</v>
      </c>
      <c r="G870" s="1101" t="s">
        <v>3448</v>
      </c>
      <c r="H870" s="1094"/>
      <c r="I870" s="1094"/>
      <c r="J870" s="1094"/>
      <c r="K870" s="1094"/>
    </row>
    <row r="871" spans="1:11" ht="14.1" customHeight="1" x14ac:dyDescent="0.25">
      <c r="A871" s="1094"/>
      <c r="B871" s="1094"/>
      <c r="C871" s="1228" t="s">
        <v>1046</v>
      </c>
      <c r="D871" s="1229"/>
      <c r="E871" s="1229"/>
      <c r="F871" s="1229"/>
      <c r="G871" s="1229"/>
      <c r="H871" s="1094"/>
      <c r="I871" s="1094"/>
      <c r="J871" s="1094"/>
      <c r="K871" s="1094"/>
    </row>
    <row r="872" spans="1:11" ht="14.1" customHeight="1" x14ac:dyDescent="0.25">
      <c r="A872" s="1094"/>
      <c r="B872" s="1094"/>
      <c r="C872" s="1105"/>
      <c r="D872" s="1106">
        <v>2024</v>
      </c>
      <c r="E872" s="1106">
        <v>2025</v>
      </c>
      <c r="F872" s="1106">
        <v>2026</v>
      </c>
      <c r="G872" s="1106">
        <v>2027</v>
      </c>
      <c r="H872" s="1094"/>
      <c r="I872" s="1094"/>
      <c r="J872" s="1094"/>
      <c r="K872" s="1094"/>
    </row>
    <row r="873" spans="1:11" ht="14.1" customHeight="1" x14ac:dyDescent="0.25">
      <c r="A873" s="1094"/>
      <c r="B873" s="1094"/>
      <c r="C873" s="1107"/>
      <c r="D873" s="1108" t="s">
        <v>13</v>
      </c>
      <c r="E873" s="1108" t="s">
        <v>14</v>
      </c>
      <c r="F873" s="1108" t="s">
        <v>14</v>
      </c>
      <c r="G873" s="1108" t="s">
        <v>14</v>
      </c>
      <c r="H873" s="1094"/>
      <c r="I873" s="1094"/>
      <c r="J873" s="1094"/>
      <c r="K873" s="1094"/>
    </row>
    <row r="874" spans="1:11" ht="14.1" customHeight="1" x14ac:dyDescent="0.25">
      <c r="A874" s="1094"/>
      <c r="B874" s="1094"/>
      <c r="C874" s="1109" t="s">
        <v>1047</v>
      </c>
      <c r="D874" s="1110">
        <v>0</v>
      </c>
      <c r="E874" s="1110">
        <v>0</v>
      </c>
      <c r="F874" s="1110">
        <v>0</v>
      </c>
      <c r="G874" s="1110">
        <v>0</v>
      </c>
      <c r="H874" s="1094"/>
      <c r="I874" s="1094"/>
      <c r="J874" s="1094"/>
      <c r="K874" s="1094"/>
    </row>
    <row r="875" spans="1:11" ht="14.1" customHeight="1" x14ac:dyDescent="0.25">
      <c r="A875" s="1094"/>
      <c r="B875" s="1094"/>
      <c r="C875" s="1109" t="s">
        <v>1048</v>
      </c>
      <c r="D875" s="1110">
        <v>0</v>
      </c>
      <c r="E875" s="1110">
        <v>0</v>
      </c>
      <c r="F875" s="1110">
        <v>0</v>
      </c>
      <c r="G875" s="1110">
        <v>0</v>
      </c>
      <c r="H875" s="1094"/>
      <c r="I875" s="1094"/>
      <c r="J875" s="1094"/>
      <c r="K875" s="1094"/>
    </row>
    <row r="876" spans="1:11" ht="14.1" customHeight="1" x14ac:dyDescent="0.25">
      <c r="A876" s="1094"/>
      <c r="B876" s="1094"/>
      <c r="C876" s="1109" t="s">
        <v>1049</v>
      </c>
      <c r="D876" s="1110">
        <v>0</v>
      </c>
      <c r="E876" s="1110">
        <v>0</v>
      </c>
      <c r="F876" s="1110">
        <v>0</v>
      </c>
      <c r="G876" s="1110">
        <v>0</v>
      </c>
      <c r="H876" s="1094"/>
      <c r="I876" s="1094"/>
      <c r="J876" s="1094"/>
      <c r="K876" s="1094"/>
    </row>
    <row r="877" spans="1:11" ht="14.1" customHeight="1" x14ac:dyDescent="0.25">
      <c r="A877" s="1094"/>
      <c r="B877" s="1094"/>
      <c r="C877" s="1109" t="s">
        <v>1050</v>
      </c>
      <c r="D877" s="1110">
        <v>0</v>
      </c>
      <c r="E877" s="1110">
        <v>0</v>
      </c>
      <c r="F877" s="1110">
        <v>0</v>
      </c>
      <c r="G877" s="1110">
        <v>0</v>
      </c>
      <c r="H877" s="1094"/>
      <c r="I877" s="1094"/>
      <c r="J877" s="1094"/>
      <c r="K877" s="1094"/>
    </row>
    <row r="878" spans="1:11" ht="14.1" customHeight="1" x14ac:dyDescent="0.25">
      <c r="A878" s="1094"/>
      <c r="B878" s="1094"/>
      <c r="C878" s="1109" t="s">
        <v>1048</v>
      </c>
      <c r="D878" s="1110">
        <v>0</v>
      </c>
      <c r="E878" s="1110">
        <v>0</v>
      </c>
      <c r="F878" s="1110">
        <v>0</v>
      </c>
      <c r="G878" s="1110">
        <v>0</v>
      </c>
      <c r="H878" s="1094"/>
      <c r="I878" s="1094"/>
      <c r="J878" s="1094"/>
      <c r="K878" s="1094"/>
    </row>
    <row r="879" spans="1:11" ht="14.1" customHeight="1" x14ac:dyDescent="0.25">
      <c r="A879" s="1094"/>
      <c r="B879" s="1094"/>
      <c r="C879" s="1109" t="s">
        <v>1049</v>
      </c>
      <c r="D879" s="1110">
        <v>0</v>
      </c>
      <c r="E879" s="1110">
        <v>0</v>
      </c>
      <c r="F879" s="1110">
        <v>0</v>
      </c>
      <c r="G879" s="1110">
        <v>0</v>
      </c>
      <c r="H879" s="1094"/>
      <c r="I879" s="1094"/>
      <c r="J879" s="1094"/>
      <c r="K879" s="1094"/>
    </row>
    <row r="880" spans="1:11" ht="14.1" customHeight="1" x14ac:dyDescent="0.25">
      <c r="A880" s="1094"/>
      <c r="B880" s="1094"/>
      <c r="C880" s="1109" t="s">
        <v>1051</v>
      </c>
      <c r="D880" s="1110">
        <v>0</v>
      </c>
      <c r="E880" s="1110">
        <v>0</v>
      </c>
      <c r="F880" s="1110">
        <v>0</v>
      </c>
      <c r="G880" s="1110">
        <v>0</v>
      </c>
      <c r="H880" s="1094"/>
      <c r="I880" s="1094"/>
      <c r="J880" s="1094"/>
      <c r="K880" s="1094"/>
    </row>
    <row r="881" spans="1:11" ht="14.1" customHeight="1" x14ac:dyDescent="0.25">
      <c r="A881" s="1094"/>
      <c r="B881" s="1094"/>
      <c r="C881" s="1109" t="s">
        <v>1048</v>
      </c>
      <c r="D881" s="1110">
        <v>0</v>
      </c>
      <c r="E881" s="1110">
        <v>0</v>
      </c>
      <c r="F881" s="1110">
        <v>0</v>
      </c>
      <c r="G881" s="1110">
        <v>0</v>
      </c>
      <c r="H881" s="1094"/>
      <c r="I881" s="1094"/>
      <c r="J881" s="1094"/>
      <c r="K881" s="1094"/>
    </row>
    <row r="882" spans="1:11" ht="14.1" customHeight="1" x14ac:dyDescent="0.25">
      <c r="A882" s="1094"/>
      <c r="B882" s="1094"/>
      <c r="C882" s="1109" t="s">
        <v>1049</v>
      </c>
      <c r="D882" s="1110">
        <v>0</v>
      </c>
      <c r="E882" s="1110">
        <v>0</v>
      </c>
      <c r="F882" s="1110">
        <v>0</v>
      </c>
      <c r="G882" s="1110">
        <v>0</v>
      </c>
      <c r="H882" s="1094"/>
      <c r="I882" s="1094"/>
      <c r="J882" s="1094"/>
      <c r="K882" s="1094"/>
    </row>
    <row r="883" spans="1:11" ht="14.1" customHeight="1" x14ac:dyDescent="0.25">
      <c r="A883" s="1094"/>
      <c r="B883" s="1094"/>
      <c r="C883" s="1109" t="s">
        <v>1052</v>
      </c>
      <c r="D883" s="1110">
        <v>0</v>
      </c>
      <c r="E883" s="1110">
        <v>0</v>
      </c>
      <c r="F883" s="1110">
        <v>0</v>
      </c>
      <c r="G883" s="1110">
        <v>0</v>
      </c>
      <c r="H883" s="1094"/>
      <c r="I883" s="1094"/>
      <c r="J883" s="1094"/>
      <c r="K883" s="1094"/>
    </row>
    <row r="884" spans="1:11" ht="14.1" customHeight="1" x14ac:dyDescent="0.25">
      <c r="A884" s="1094"/>
      <c r="B884" s="1094"/>
      <c r="C884" s="1109" t="s">
        <v>1048</v>
      </c>
      <c r="D884" s="1110">
        <v>0</v>
      </c>
      <c r="E884" s="1110">
        <v>0</v>
      </c>
      <c r="F884" s="1110">
        <v>0</v>
      </c>
      <c r="G884" s="1110">
        <v>0</v>
      </c>
      <c r="H884" s="1094"/>
      <c r="I884" s="1094"/>
      <c r="J884" s="1094"/>
      <c r="K884" s="1094"/>
    </row>
    <row r="885" spans="1:11" ht="14.1" customHeight="1" x14ac:dyDescent="0.25">
      <c r="A885" s="1094"/>
      <c r="B885" s="1094"/>
      <c r="C885" s="1109" t="s">
        <v>1049</v>
      </c>
      <c r="D885" s="1110">
        <v>0</v>
      </c>
      <c r="E885" s="1110">
        <v>0</v>
      </c>
      <c r="F885" s="1110">
        <v>0</v>
      </c>
      <c r="G885" s="1110">
        <v>0</v>
      </c>
      <c r="H885" s="1094"/>
      <c r="I885" s="1094"/>
      <c r="J885" s="1094"/>
      <c r="K885" s="1094"/>
    </row>
    <row r="886" spans="1:11" ht="14.1" customHeight="1" x14ac:dyDescent="0.25">
      <c r="A886" s="1094"/>
      <c r="B886" s="1094"/>
      <c r="C886" s="1109" t="s">
        <v>1053</v>
      </c>
      <c r="D886" s="1110">
        <v>0</v>
      </c>
      <c r="E886" s="1110">
        <v>0</v>
      </c>
      <c r="F886" s="1110">
        <v>0</v>
      </c>
      <c r="G886" s="1110">
        <v>0</v>
      </c>
      <c r="H886" s="1094"/>
      <c r="I886" s="1094"/>
      <c r="J886" s="1094"/>
      <c r="K886" s="1094"/>
    </row>
    <row r="887" spans="1:11" ht="14.1" customHeight="1" x14ac:dyDescent="0.25">
      <c r="A887" s="1094"/>
      <c r="B887" s="1094"/>
      <c r="C887" s="1109" t="s">
        <v>1048</v>
      </c>
      <c r="D887" s="1110">
        <v>0</v>
      </c>
      <c r="E887" s="1110">
        <v>0</v>
      </c>
      <c r="F887" s="1110">
        <v>0</v>
      </c>
      <c r="G887" s="1110">
        <v>0</v>
      </c>
      <c r="H887" s="1094"/>
      <c r="I887" s="1094"/>
      <c r="J887" s="1094"/>
      <c r="K887" s="1094"/>
    </row>
    <row r="888" spans="1:11" ht="14.1" customHeight="1" x14ac:dyDescent="0.25">
      <c r="A888" s="1094"/>
      <c r="B888" s="1094"/>
      <c r="C888" s="1109" t="s">
        <v>1049</v>
      </c>
      <c r="D888" s="1110">
        <v>0</v>
      </c>
      <c r="E888" s="1110">
        <v>0</v>
      </c>
      <c r="F888" s="1110">
        <v>0</v>
      </c>
      <c r="G888" s="1110">
        <v>0</v>
      </c>
      <c r="H888" s="1094"/>
      <c r="I888" s="1094"/>
      <c r="J888" s="1094"/>
      <c r="K888" s="1094"/>
    </row>
    <row r="889" spans="1:11" ht="14.1" customHeight="1" x14ac:dyDescent="0.25">
      <c r="A889" s="1094"/>
      <c r="B889" s="1094"/>
      <c r="C889" s="1109" t="s">
        <v>1054</v>
      </c>
      <c r="D889" s="1110">
        <v>0</v>
      </c>
      <c r="E889" s="1110">
        <v>0</v>
      </c>
      <c r="F889" s="1110">
        <v>0</v>
      </c>
      <c r="G889" s="1110">
        <v>0</v>
      </c>
      <c r="H889" s="1094"/>
      <c r="I889" s="1094"/>
      <c r="J889" s="1094"/>
      <c r="K889" s="1094"/>
    </row>
    <row r="890" spans="1:11" ht="14.1" customHeight="1" x14ac:dyDescent="0.25">
      <c r="A890" s="1094"/>
      <c r="B890" s="1094"/>
      <c r="C890" s="1109" t="s">
        <v>1048</v>
      </c>
      <c r="D890" s="1110">
        <v>0</v>
      </c>
      <c r="E890" s="1110">
        <v>0</v>
      </c>
      <c r="F890" s="1110">
        <v>0</v>
      </c>
      <c r="G890" s="1110">
        <v>0</v>
      </c>
      <c r="H890" s="1094"/>
      <c r="I890" s="1094"/>
      <c r="J890" s="1094"/>
      <c r="K890" s="1094"/>
    </row>
    <row r="891" spans="1:11" ht="14.1" customHeight="1" x14ac:dyDescent="0.25">
      <c r="A891" s="1094"/>
      <c r="B891" s="1094"/>
      <c r="C891" s="1109" t="s">
        <v>1049</v>
      </c>
      <c r="D891" s="1110">
        <v>0</v>
      </c>
      <c r="E891" s="1110">
        <v>0</v>
      </c>
      <c r="F891" s="1110">
        <v>0</v>
      </c>
      <c r="G891" s="1110">
        <v>0</v>
      </c>
      <c r="H891" s="1094"/>
      <c r="I891" s="1094"/>
      <c r="J891" s="1094"/>
      <c r="K891" s="1094"/>
    </row>
    <row r="892" spans="1:11" ht="14.1" customHeight="1" x14ac:dyDescent="0.25">
      <c r="A892" s="1094"/>
      <c r="B892" s="1094"/>
      <c r="C892" s="1109" t="s">
        <v>1055</v>
      </c>
      <c r="D892" s="1110">
        <v>0</v>
      </c>
      <c r="E892" s="1110">
        <v>0</v>
      </c>
      <c r="F892" s="1110">
        <v>0</v>
      </c>
      <c r="G892" s="1110">
        <v>0</v>
      </c>
      <c r="H892" s="1094"/>
      <c r="I892" s="1094"/>
      <c r="J892" s="1094"/>
      <c r="K892" s="1094"/>
    </row>
    <row r="893" spans="1:11" ht="14.1" customHeight="1" x14ac:dyDescent="0.25">
      <c r="A893" s="1094"/>
      <c r="B893" s="1094"/>
      <c r="C893" s="1109" t="s">
        <v>1048</v>
      </c>
      <c r="D893" s="1110">
        <v>0</v>
      </c>
      <c r="E893" s="1110">
        <v>0</v>
      </c>
      <c r="F893" s="1110">
        <v>0</v>
      </c>
      <c r="G893" s="1110">
        <v>0</v>
      </c>
      <c r="H893" s="1094"/>
      <c r="I893" s="1094"/>
      <c r="J893" s="1094"/>
      <c r="K893" s="1094"/>
    </row>
    <row r="894" spans="1:11" ht="14.1" customHeight="1" x14ac:dyDescent="0.25">
      <c r="A894" s="1094"/>
      <c r="B894" s="1094"/>
      <c r="C894" s="1109" t="s">
        <v>1049</v>
      </c>
      <c r="D894" s="1110">
        <v>0</v>
      </c>
      <c r="E894" s="1110">
        <v>0</v>
      </c>
      <c r="F894" s="1110">
        <v>0</v>
      </c>
      <c r="G894" s="1110">
        <v>0</v>
      </c>
      <c r="H894" s="1094"/>
      <c r="I894" s="1094"/>
      <c r="J894" s="1094"/>
      <c r="K894" s="1094"/>
    </row>
    <row r="895" spans="1:11" ht="14.1" customHeight="1" x14ac:dyDescent="0.25">
      <c r="A895" s="1094"/>
      <c r="B895" s="1094"/>
      <c r="C895" s="1109" t="s">
        <v>1056</v>
      </c>
      <c r="D895" s="1110">
        <v>0</v>
      </c>
      <c r="E895" s="1110">
        <v>0</v>
      </c>
      <c r="F895" s="1110">
        <v>0</v>
      </c>
      <c r="G895" s="1110">
        <v>0</v>
      </c>
      <c r="H895" s="1094"/>
      <c r="I895" s="1094"/>
      <c r="J895" s="1094"/>
      <c r="K895" s="1094"/>
    </row>
    <row r="896" spans="1:11" ht="14.1" customHeight="1" x14ac:dyDescent="0.25">
      <c r="A896" s="1094"/>
      <c r="B896" s="1094"/>
      <c r="C896" s="1109" t="s">
        <v>1048</v>
      </c>
      <c r="D896" s="1110">
        <v>0</v>
      </c>
      <c r="E896" s="1110">
        <v>0</v>
      </c>
      <c r="F896" s="1110">
        <v>0</v>
      </c>
      <c r="G896" s="1110">
        <v>0</v>
      </c>
      <c r="H896" s="1094"/>
      <c r="I896" s="1094"/>
      <c r="J896" s="1094"/>
      <c r="K896" s="1094"/>
    </row>
    <row r="897" spans="1:11" ht="14.1" customHeight="1" x14ac:dyDescent="0.25">
      <c r="A897" s="1094"/>
      <c r="B897" s="1094"/>
      <c r="C897" s="1109" t="s">
        <v>1057</v>
      </c>
      <c r="D897" s="1110">
        <v>0</v>
      </c>
      <c r="E897" s="1110">
        <v>0</v>
      </c>
      <c r="F897" s="1110">
        <v>0</v>
      </c>
      <c r="G897" s="1110">
        <v>0</v>
      </c>
      <c r="H897" s="1094"/>
      <c r="I897" s="1094"/>
      <c r="J897" s="1094"/>
      <c r="K897" s="1094"/>
    </row>
    <row r="898" spans="1:11" ht="14.1" customHeight="1" x14ac:dyDescent="0.25">
      <c r="A898" s="1094"/>
      <c r="B898" s="1094"/>
      <c r="C898" s="1109" t="s">
        <v>1058</v>
      </c>
      <c r="D898" s="1110">
        <v>0</v>
      </c>
      <c r="E898" s="1110">
        <v>0</v>
      </c>
      <c r="F898" s="1110">
        <v>0</v>
      </c>
      <c r="G898" s="1110">
        <v>0</v>
      </c>
      <c r="H898" s="1094"/>
      <c r="I898" s="1094"/>
      <c r="J898" s="1094"/>
      <c r="K898" s="1094"/>
    </row>
    <row r="899" spans="1:11" ht="14.1" customHeight="1" x14ac:dyDescent="0.25">
      <c r="A899" s="1094"/>
      <c r="B899" s="1094"/>
      <c r="C899" s="1109" t="s">
        <v>1059</v>
      </c>
      <c r="D899" s="1110">
        <v>0</v>
      </c>
      <c r="E899" s="1110">
        <v>0</v>
      </c>
      <c r="F899" s="1110">
        <v>0</v>
      </c>
      <c r="G899" s="1110">
        <v>0</v>
      </c>
      <c r="H899" s="1094"/>
      <c r="I899" s="1094"/>
      <c r="J899" s="1094"/>
      <c r="K899" s="1094"/>
    </row>
    <row r="900" spans="1:11" ht="14.1" customHeight="1" x14ac:dyDescent="0.25">
      <c r="A900" s="1094"/>
      <c r="B900" s="1094"/>
      <c r="C900" s="1109" t="s">
        <v>1060</v>
      </c>
      <c r="D900" s="1110">
        <v>0</v>
      </c>
      <c r="E900" s="1110">
        <v>0</v>
      </c>
      <c r="F900" s="1110">
        <v>0</v>
      </c>
      <c r="G900" s="1110">
        <v>0</v>
      </c>
      <c r="H900" s="1094"/>
      <c r="I900" s="1094"/>
      <c r="J900" s="1094"/>
      <c r="K900" s="1094"/>
    </row>
    <row r="901" spans="1:11" ht="14.1" customHeight="1" x14ac:dyDescent="0.25">
      <c r="A901" s="1094"/>
      <c r="B901" s="1094"/>
      <c r="C901" s="1109" t="s">
        <v>1061</v>
      </c>
      <c r="D901" s="1110">
        <v>0</v>
      </c>
      <c r="E901" s="1110">
        <v>216669124</v>
      </c>
      <c r="F901" s="1110">
        <v>207500802</v>
      </c>
      <c r="G901" s="1110">
        <v>103807104</v>
      </c>
      <c r="H901" s="1094"/>
      <c r="I901" s="1094"/>
      <c r="J901" s="1094"/>
      <c r="K901" s="1094"/>
    </row>
    <row r="902" spans="1:11" ht="14.1" customHeight="1" x14ac:dyDescent="0.25">
      <c r="A902" s="1094"/>
      <c r="B902" s="1094"/>
      <c r="C902" s="1109" t="s">
        <v>1048</v>
      </c>
      <c r="D902" s="1110">
        <v>0</v>
      </c>
      <c r="E902" s="1110">
        <v>216669124</v>
      </c>
      <c r="F902" s="1110">
        <v>207500802</v>
      </c>
      <c r="G902" s="1110">
        <v>103807104</v>
      </c>
      <c r="H902" s="1094"/>
      <c r="I902" s="1094"/>
      <c r="J902" s="1094"/>
      <c r="K902" s="1094"/>
    </row>
    <row r="903" spans="1:11" ht="14.1" customHeight="1" x14ac:dyDescent="0.25">
      <c r="A903" s="1094"/>
      <c r="B903" s="1094"/>
      <c r="C903" s="1109" t="s">
        <v>1057</v>
      </c>
      <c r="D903" s="1110">
        <v>0</v>
      </c>
      <c r="E903" s="1110">
        <v>0</v>
      </c>
      <c r="F903" s="1110">
        <v>0</v>
      </c>
      <c r="G903" s="1110">
        <v>0</v>
      </c>
      <c r="H903" s="1094"/>
      <c r="I903" s="1094"/>
      <c r="J903" s="1094"/>
      <c r="K903" s="1094"/>
    </row>
    <row r="904" spans="1:11" ht="14.1" customHeight="1" x14ac:dyDescent="0.25">
      <c r="A904" s="1094"/>
      <c r="B904" s="1094"/>
      <c r="C904" s="1109" t="s">
        <v>1058</v>
      </c>
      <c r="D904" s="1110">
        <v>0</v>
      </c>
      <c r="E904" s="1110">
        <v>0</v>
      </c>
      <c r="F904" s="1110">
        <v>0</v>
      </c>
      <c r="G904" s="1110">
        <v>0</v>
      </c>
      <c r="H904" s="1094"/>
      <c r="I904" s="1094"/>
      <c r="J904" s="1094"/>
      <c r="K904" s="1094"/>
    </row>
    <row r="905" spans="1:11" ht="14.1" customHeight="1" x14ac:dyDescent="0.25">
      <c r="A905" s="1094"/>
      <c r="B905" s="1094"/>
      <c r="C905" s="1109" t="s">
        <v>1059</v>
      </c>
      <c r="D905" s="1110">
        <v>0</v>
      </c>
      <c r="E905" s="1110">
        <v>0</v>
      </c>
      <c r="F905" s="1110">
        <v>0</v>
      </c>
      <c r="G905" s="1110">
        <v>0</v>
      </c>
      <c r="H905" s="1094"/>
      <c r="I905" s="1094"/>
      <c r="J905" s="1094"/>
      <c r="K905" s="1094"/>
    </row>
    <row r="906" spans="1:11" ht="14.1" customHeight="1" x14ac:dyDescent="0.25">
      <c r="A906" s="1094"/>
      <c r="B906" s="1094"/>
      <c r="C906" s="1109" t="s">
        <v>1060</v>
      </c>
      <c r="D906" s="1110">
        <v>0</v>
      </c>
      <c r="E906" s="1110">
        <v>0</v>
      </c>
      <c r="F906" s="1110">
        <v>0</v>
      </c>
      <c r="G906" s="1110">
        <v>0</v>
      </c>
      <c r="H906" s="1094"/>
      <c r="I906" s="1094"/>
      <c r="J906" s="1094"/>
      <c r="K906" s="1094"/>
    </row>
    <row r="907" spans="1:11" ht="14.1" customHeight="1" x14ac:dyDescent="0.25">
      <c r="A907" s="1094"/>
      <c r="B907" s="1094"/>
      <c r="C907" s="1109" t="s">
        <v>1062</v>
      </c>
      <c r="D907" s="1110">
        <v>0</v>
      </c>
      <c r="E907" s="1110">
        <v>0</v>
      </c>
      <c r="F907" s="1110">
        <v>0</v>
      </c>
      <c r="G907" s="1110">
        <v>0</v>
      </c>
      <c r="H907" s="1094"/>
      <c r="I907" s="1094"/>
      <c r="J907" s="1094"/>
      <c r="K907" s="1094"/>
    </row>
    <row r="908" spans="1:11" ht="14.1" customHeight="1" x14ac:dyDescent="0.25">
      <c r="A908" s="1094"/>
      <c r="B908" s="1094"/>
      <c r="C908" s="1109" t="s">
        <v>1048</v>
      </c>
      <c r="D908" s="1110">
        <v>0</v>
      </c>
      <c r="E908" s="1110">
        <v>0</v>
      </c>
      <c r="F908" s="1110">
        <v>0</v>
      </c>
      <c r="G908" s="1110">
        <v>0</v>
      </c>
      <c r="H908" s="1094"/>
      <c r="I908" s="1094"/>
      <c r="J908" s="1094"/>
      <c r="K908" s="1094"/>
    </row>
    <row r="909" spans="1:11" ht="14.1" customHeight="1" x14ac:dyDescent="0.25">
      <c r="A909" s="1094"/>
      <c r="B909" s="1094"/>
      <c r="C909" s="1109" t="s">
        <v>1057</v>
      </c>
      <c r="D909" s="1110">
        <v>0</v>
      </c>
      <c r="E909" s="1110">
        <v>0</v>
      </c>
      <c r="F909" s="1110">
        <v>0</v>
      </c>
      <c r="G909" s="1110">
        <v>0</v>
      </c>
      <c r="H909" s="1094"/>
      <c r="I909" s="1094"/>
      <c r="J909" s="1094"/>
      <c r="K909" s="1094"/>
    </row>
    <row r="910" spans="1:11" ht="14.1" customHeight="1" x14ac:dyDescent="0.25">
      <c r="A910" s="1094"/>
      <c r="B910" s="1094"/>
      <c r="C910" s="1109" t="s">
        <v>1058</v>
      </c>
      <c r="D910" s="1110">
        <v>0</v>
      </c>
      <c r="E910" s="1110">
        <v>0</v>
      </c>
      <c r="F910" s="1110">
        <v>0</v>
      </c>
      <c r="G910" s="1110">
        <v>0</v>
      </c>
      <c r="H910" s="1094"/>
      <c r="I910" s="1094"/>
      <c r="J910" s="1094"/>
      <c r="K910" s="1094"/>
    </row>
    <row r="911" spans="1:11" ht="14.1" customHeight="1" x14ac:dyDescent="0.25">
      <c r="A911" s="1094"/>
      <c r="B911" s="1094"/>
      <c r="C911" s="1109" t="s">
        <v>1059</v>
      </c>
      <c r="D911" s="1110">
        <v>0</v>
      </c>
      <c r="E911" s="1110">
        <v>0</v>
      </c>
      <c r="F911" s="1110">
        <v>0</v>
      </c>
      <c r="G911" s="1110">
        <v>0</v>
      </c>
      <c r="H911" s="1094"/>
      <c r="I911" s="1094"/>
      <c r="J911" s="1094"/>
      <c r="K911" s="1094"/>
    </row>
    <row r="912" spans="1:11" ht="14.1" customHeight="1" x14ac:dyDescent="0.25">
      <c r="A912" s="1094"/>
      <c r="B912" s="1094"/>
      <c r="C912" s="1109" t="s">
        <v>1060</v>
      </c>
      <c r="D912" s="1110">
        <v>0</v>
      </c>
      <c r="E912" s="1110">
        <v>0</v>
      </c>
      <c r="F912" s="1110">
        <v>0</v>
      </c>
      <c r="G912" s="1110">
        <v>0</v>
      </c>
      <c r="H912" s="1094"/>
      <c r="I912" s="1094"/>
      <c r="J912" s="1094"/>
      <c r="K912" s="1094"/>
    </row>
    <row r="913" spans="1:11" ht="14.1" customHeight="1" x14ac:dyDescent="0.25">
      <c r="A913" s="1094"/>
      <c r="B913" s="1094"/>
      <c r="C913" s="1109" t="s">
        <v>1063</v>
      </c>
      <c r="D913" s="1110">
        <v>0</v>
      </c>
      <c r="E913" s="1110">
        <v>0</v>
      </c>
      <c r="F913" s="1110">
        <v>0</v>
      </c>
      <c r="G913" s="1110">
        <v>0</v>
      </c>
      <c r="H913" s="1094"/>
      <c r="I913" s="1094"/>
      <c r="J913" s="1094"/>
      <c r="K913" s="1094"/>
    </row>
    <row r="914" spans="1:11" ht="14.1" customHeight="1" x14ac:dyDescent="0.25">
      <c r="A914" s="1094"/>
      <c r="B914" s="1094"/>
      <c r="C914" s="1109" t="s">
        <v>1064</v>
      </c>
      <c r="D914" s="1110">
        <v>0</v>
      </c>
      <c r="E914" s="1110">
        <v>0</v>
      </c>
      <c r="F914" s="1110">
        <v>0</v>
      </c>
      <c r="G914" s="1110">
        <v>0</v>
      </c>
      <c r="H914" s="1094"/>
      <c r="I914" s="1094"/>
      <c r="J914" s="1094"/>
      <c r="K914" s="1094"/>
    </row>
    <row r="915" spans="1:11" ht="14.1" customHeight="1" x14ac:dyDescent="0.25">
      <c r="A915" s="1094"/>
      <c r="B915" s="1094"/>
      <c r="C915" s="1111" t="s">
        <v>572</v>
      </c>
      <c r="D915" s="1110">
        <v>0</v>
      </c>
      <c r="E915" s="1110">
        <v>216669124</v>
      </c>
      <c r="F915" s="1110">
        <v>207500802</v>
      </c>
      <c r="G915" s="1110">
        <v>103807104</v>
      </c>
      <c r="H915" s="1094"/>
      <c r="I915" s="1094"/>
      <c r="J915" s="1094"/>
      <c r="K915" s="1094"/>
    </row>
    <row r="916" spans="1:11" ht="41.1" customHeight="1" x14ac:dyDescent="0.25">
      <c r="A916" s="1094"/>
      <c r="B916" s="1094"/>
      <c r="C916" s="1103" t="s">
        <v>1022</v>
      </c>
      <c r="D916" s="1232" t="s">
        <v>3449</v>
      </c>
      <c r="E916" s="1233"/>
      <c r="F916" s="1233"/>
      <c r="G916" s="1233"/>
      <c r="H916" s="1094"/>
      <c r="I916" s="1094"/>
      <c r="J916" s="1094"/>
      <c r="K916" s="1094"/>
    </row>
    <row r="917" spans="1:11" ht="41.1" customHeight="1" x14ac:dyDescent="0.25">
      <c r="A917" s="1094"/>
      <c r="B917" s="1094"/>
      <c r="C917" s="1104" t="s">
        <v>1024</v>
      </c>
      <c r="D917" s="1230" t="s">
        <v>3450</v>
      </c>
      <c r="E917" s="1231"/>
      <c r="F917" s="1231"/>
      <c r="G917" s="1231"/>
      <c r="H917" s="1094"/>
      <c r="I917" s="1094"/>
      <c r="J917" s="1094"/>
      <c r="K917" s="1094"/>
    </row>
    <row r="918" spans="1:11" ht="41.1" customHeight="1" x14ac:dyDescent="0.25">
      <c r="A918" s="1094"/>
      <c r="B918" s="1094"/>
      <c r="C918" s="1104" t="s">
        <v>31</v>
      </c>
      <c r="D918" s="1230" t="s">
        <v>3424</v>
      </c>
      <c r="E918" s="1231"/>
      <c r="F918" s="1231"/>
      <c r="G918" s="1231"/>
      <c r="H918" s="1094"/>
      <c r="I918" s="1094"/>
      <c r="J918" s="1094"/>
      <c r="K918" s="1094"/>
    </row>
    <row r="919" spans="1:11" ht="15" customHeight="1" x14ac:dyDescent="0.25">
      <c r="A919" s="1094"/>
      <c r="B919" s="1094"/>
      <c r="C919" s="1105"/>
      <c r="D919" s="1106">
        <v>2024</v>
      </c>
      <c r="E919" s="1106">
        <v>2025</v>
      </c>
      <c r="F919" s="1106">
        <v>2026</v>
      </c>
      <c r="G919" s="1106">
        <v>2027</v>
      </c>
      <c r="H919" s="1094"/>
      <c r="I919" s="1094"/>
      <c r="J919" s="1094"/>
      <c r="K919" s="1094"/>
    </row>
    <row r="920" spans="1:11" ht="15" customHeight="1" x14ac:dyDescent="0.25">
      <c r="A920" s="1094"/>
      <c r="B920" s="1094"/>
      <c r="C920" s="1107"/>
      <c r="D920" s="1108" t="s">
        <v>13</v>
      </c>
      <c r="E920" s="1108" t="s">
        <v>14</v>
      </c>
      <c r="F920" s="1108" t="s">
        <v>14</v>
      </c>
      <c r="G920" s="1108" t="s">
        <v>14</v>
      </c>
      <c r="H920" s="1094"/>
      <c r="I920" s="1094"/>
      <c r="J920" s="1094"/>
      <c r="K920" s="1094"/>
    </row>
    <row r="921" spans="1:11" ht="14.1" customHeight="1" x14ac:dyDescent="0.25">
      <c r="A921" s="1094"/>
      <c r="B921" s="1094"/>
      <c r="C921" s="1097" t="s">
        <v>33</v>
      </c>
      <c r="D921" s="1101" t="s">
        <v>1038</v>
      </c>
      <c r="E921" s="1101" t="s">
        <v>1092</v>
      </c>
      <c r="F921" s="1101" t="s">
        <v>1092</v>
      </c>
      <c r="G921" s="1101" t="s">
        <v>1092</v>
      </c>
      <c r="H921" s="1094"/>
      <c r="I921" s="1094"/>
      <c r="J921" s="1094"/>
      <c r="K921" s="1094"/>
    </row>
    <row r="922" spans="1:11" ht="14.1" customHeight="1" x14ac:dyDescent="0.25">
      <c r="A922" s="1094"/>
      <c r="B922" s="1094"/>
      <c r="C922" s="1097" t="s">
        <v>1029</v>
      </c>
      <c r="D922" s="1101" t="s">
        <v>1039</v>
      </c>
      <c r="E922" s="1101" t="s">
        <v>3451</v>
      </c>
      <c r="F922" s="1101" t="s">
        <v>3452</v>
      </c>
      <c r="G922" s="1101" t="s">
        <v>3453</v>
      </c>
      <c r="H922" s="1094"/>
      <c r="I922" s="1094"/>
      <c r="J922" s="1094"/>
      <c r="K922" s="1094"/>
    </row>
    <row r="923" spans="1:11" ht="14.1" customHeight="1" x14ac:dyDescent="0.25">
      <c r="A923" s="1094"/>
      <c r="B923" s="1094"/>
      <c r="C923" s="1097" t="s">
        <v>1032</v>
      </c>
      <c r="D923" s="1101" t="s">
        <v>1039</v>
      </c>
      <c r="E923" s="1101" t="s">
        <v>3451</v>
      </c>
      <c r="F923" s="1101" t="s">
        <v>3452</v>
      </c>
      <c r="G923" s="1101" t="s">
        <v>3453</v>
      </c>
      <c r="H923" s="1094"/>
      <c r="I923" s="1094"/>
      <c r="J923" s="1094"/>
      <c r="K923" s="1094"/>
    </row>
    <row r="924" spans="1:11" ht="14.1" customHeight="1" x14ac:dyDescent="0.25">
      <c r="A924" s="1094"/>
      <c r="B924" s="1094"/>
      <c r="C924" s="1097" t="s">
        <v>1037</v>
      </c>
      <c r="D924" s="1101" t="s">
        <v>1038</v>
      </c>
      <c r="E924" s="1101" t="s">
        <v>1038</v>
      </c>
      <c r="F924" s="1101" t="s">
        <v>1039</v>
      </c>
      <c r="G924" s="1101" t="s">
        <v>1039</v>
      </c>
      <c r="H924" s="1094"/>
      <c r="I924" s="1094"/>
      <c r="J924" s="1094"/>
      <c r="K924" s="1094"/>
    </row>
    <row r="925" spans="1:11" ht="14.1" customHeight="1" x14ac:dyDescent="0.25">
      <c r="A925" s="1094"/>
      <c r="B925" s="1094"/>
      <c r="C925" s="1097" t="s">
        <v>1042</v>
      </c>
      <c r="D925" s="1101" t="s">
        <v>1038</v>
      </c>
      <c r="E925" s="1101" t="s">
        <v>1038</v>
      </c>
      <c r="F925" s="1101" t="s">
        <v>3454</v>
      </c>
      <c r="G925" s="1101" t="s">
        <v>3455</v>
      </c>
      <c r="H925" s="1094"/>
      <c r="I925" s="1094"/>
      <c r="J925" s="1094"/>
      <c r="K925" s="1094"/>
    </row>
    <row r="926" spans="1:11" ht="14.1" customHeight="1" x14ac:dyDescent="0.25">
      <c r="A926" s="1094"/>
      <c r="B926" s="1094"/>
      <c r="C926" s="1097" t="s">
        <v>39</v>
      </c>
      <c r="D926" s="1101" t="s">
        <v>1038</v>
      </c>
      <c r="E926" s="1101" t="s">
        <v>1038</v>
      </c>
      <c r="F926" s="1101" t="s">
        <v>3454</v>
      </c>
      <c r="G926" s="1101" t="s">
        <v>3455</v>
      </c>
      <c r="H926" s="1094"/>
      <c r="I926" s="1094"/>
      <c r="J926" s="1094"/>
      <c r="K926" s="1094"/>
    </row>
    <row r="927" spans="1:11" ht="14.1" customHeight="1" x14ac:dyDescent="0.25">
      <c r="A927" s="1094"/>
      <c r="B927" s="1094"/>
      <c r="C927" s="1228" t="s">
        <v>1046</v>
      </c>
      <c r="D927" s="1229"/>
      <c r="E927" s="1229"/>
      <c r="F927" s="1229"/>
      <c r="G927" s="1229"/>
      <c r="H927" s="1094"/>
      <c r="I927" s="1094"/>
      <c r="J927" s="1094"/>
      <c r="K927" s="1094"/>
    </row>
    <row r="928" spans="1:11" ht="14.1" customHeight="1" x14ac:dyDescent="0.25">
      <c r="A928" s="1094"/>
      <c r="B928" s="1094"/>
      <c r="C928" s="1105"/>
      <c r="D928" s="1106">
        <v>2024</v>
      </c>
      <c r="E928" s="1106">
        <v>2025</v>
      </c>
      <c r="F928" s="1106">
        <v>2026</v>
      </c>
      <c r="G928" s="1106">
        <v>2027</v>
      </c>
      <c r="H928" s="1094"/>
      <c r="I928" s="1094"/>
      <c r="J928" s="1094"/>
      <c r="K928" s="1094"/>
    </row>
    <row r="929" spans="1:11" ht="14.1" customHeight="1" x14ac:dyDescent="0.25">
      <c r="A929" s="1094"/>
      <c r="B929" s="1094"/>
      <c r="C929" s="1107"/>
      <c r="D929" s="1108" t="s">
        <v>13</v>
      </c>
      <c r="E929" s="1108" t="s">
        <v>14</v>
      </c>
      <c r="F929" s="1108" t="s">
        <v>14</v>
      </c>
      <c r="G929" s="1108" t="s">
        <v>14</v>
      </c>
      <c r="H929" s="1094"/>
      <c r="I929" s="1094"/>
      <c r="J929" s="1094"/>
      <c r="K929" s="1094"/>
    </row>
    <row r="930" spans="1:11" ht="14.1" customHeight="1" x14ac:dyDescent="0.25">
      <c r="A930" s="1094"/>
      <c r="B930" s="1094"/>
      <c r="C930" s="1109" t="s">
        <v>1047</v>
      </c>
      <c r="D930" s="1110">
        <v>0</v>
      </c>
      <c r="E930" s="1110">
        <v>0</v>
      </c>
      <c r="F930" s="1110">
        <v>0</v>
      </c>
      <c r="G930" s="1110">
        <v>0</v>
      </c>
      <c r="H930" s="1094"/>
      <c r="I930" s="1094"/>
      <c r="J930" s="1094"/>
      <c r="K930" s="1094"/>
    </row>
    <row r="931" spans="1:11" ht="14.1" customHeight="1" x14ac:dyDescent="0.25">
      <c r="A931" s="1094"/>
      <c r="B931" s="1094"/>
      <c r="C931" s="1109" t="s">
        <v>1048</v>
      </c>
      <c r="D931" s="1110">
        <v>0</v>
      </c>
      <c r="E931" s="1110">
        <v>0</v>
      </c>
      <c r="F931" s="1110">
        <v>0</v>
      </c>
      <c r="G931" s="1110">
        <v>0</v>
      </c>
      <c r="H931" s="1094"/>
      <c r="I931" s="1094"/>
      <c r="J931" s="1094"/>
      <c r="K931" s="1094"/>
    </row>
    <row r="932" spans="1:11" ht="14.1" customHeight="1" x14ac:dyDescent="0.25">
      <c r="A932" s="1094"/>
      <c r="B932" s="1094"/>
      <c r="C932" s="1109" t="s">
        <v>1049</v>
      </c>
      <c r="D932" s="1110">
        <v>0</v>
      </c>
      <c r="E932" s="1110">
        <v>0</v>
      </c>
      <c r="F932" s="1110">
        <v>0</v>
      </c>
      <c r="G932" s="1110">
        <v>0</v>
      </c>
      <c r="H932" s="1094"/>
      <c r="I932" s="1094"/>
      <c r="J932" s="1094"/>
      <c r="K932" s="1094"/>
    </row>
    <row r="933" spans="1:11" ht="14.1" customHeight="1" x14ac:dyDescent="0.25">
      <c r="A933" s="1094"/>
      <c r="B933" s="1094"/>
      <c r="C933" s="1109" t="s">
        <v>1050</v>
      </c>
      <c r="D933" s="1110">
        <v>0</v>
      </c>
      <c r="E933" s="1110">
        <v>0</v>
      </c>
      <c r="F933" s="1110">
        <v>0</v>
      </c>
      <c r="G933" s="1110">
        <v>0</v>
      </c>
      <c r="H933" s="1094"/>
      <c r="I933" s="1094"/>
      <c r="J933" s="1094"/>
      <c r="K933" s="1094"/>
    </row>
    <row r="934" spans="1:11" ht="14.1" customHeight="1" x14ac:dyDescent="0.25">
      <c r="A934" s="1094"/>
      <c r="B934" s="1094"/>
      <c r="C934" s="1109" t="s">
        <v>1048</v>
      </c>
      <c r="D934" s="1110">
        <v>0</v>
      </c>
      <c r="E934" s="1110">
        <v>0</v>
      </c>
      <c r="F934" s="1110">
        <v>0</v>
      </c>
      <c r="G934" s="1110">
        <v>0</v>
      </c>
      <c r="H934" s="1094"/>
      <c r="I934" s="1094"/>
      <c r="J934" s="1094"/>
      <c r="K934" s="1094"/>
    </row>
    <row r="935" spans="1:11" ht="14.1" customHeight="1" x14ac:dyDescent="0.25">
      <c r="A935" s="1094"/>
      <c r="B935" s="1094"/>
      <c r="C935" s="1109" t="s">
        <v>1049</v>
      </c>
      <c r="D935" s="1110">
        <v>0</v>
      </c>
      <c r="E935" s="1110">
        <v>0</v>
      </c>
      <c r="F935" s="1110">
        <v>0</v>
      </c>
      <c r="G935" s="1110">
        <v>0</v>
      </c>
      <c r="H935" s="1094"/>
      <c r="I935" s="1094"/>
      <c r="J935" s="1094"/>
      <c r="K935" s="1094"/>
    </row>
    <row r="936" spans="1:11" ht="14.1" customHeight="1" x14ac:dyDescent="0.25">
      <c r="A936" s="1094"/>
      <c r="B936" s="1094"/>
      <c r="C936" s="1109" t="s">
        <v>1051</v>
      </c>
      <c r="D936" s="1110">
        <v>0</v>
      </c>
      <c r="E936" s="1110">
        <v>0</v>
      </c>
      <c r="F936" s="1110">
        <v>0</v>
      </c>
      <c r="G936" s="1110">
        <v>0</v>
      </c>
      <c r="H936" s="1094"/>
      <c r="I936" s="1094"/>
      <c r="J936" s="1094"/>
      <c r="K936" s="1094"/>
    </row>
    <row r="937" spans="1:11" ht="14.1" customHeight="1" x14ac:dyDescent="0.25">
      <c r="A937" s="1094"/>
      <c r="B937" s="1094"/>
      <c r="C937" s="1109" t="s">
        <v>1048</v>
      </c>
      <c r="D937" s="1110">
        <v>0</v>
      </c>
      <c r="E937" s="1110">
        <v>0</v>
      </c>
      <c r="F937" s="1110">
        <v>0</v>
      </c>
      <c r="G937" s="1110">
        <v>0</v>
      </c>
      <c r="H937" s="1094"/>
      <c r="I937" s="1094"/>
      <c r="J937" s="1094"/>
      <c r="K937" s="1094"/>
    </row>
    <row r="938" spans="1:11" ht="14.1" customHeight="1" x14ac:dyDescent="0.25">
      <c r="A938" s="1094"/>
      <c r="B938" s="1094"/>
      <c r="C938" s="1109" t="s">
        <v>1049</v>
      </c>
      <c r="D938" s="1110">
        <v>0</v>
      </c>
      <c r="E938" s="1110">
        <v>0</v>
      </c>
      <c r="F938" s="1110">
        <v>0</v>
      </c>
      <c r="G938" s="1110">
        <v>0</v>
      </c>
      <c r="H938" s="1094"/>
      <c r="I938" s="1094"/>
      <c r="J938" s="1094"/>
      <c r="K938" s="1094"/>
    </row>
    <row r="939" spans="1:11" ht="14.1" customHeight="1" x14ac:dyDescent="0.25">
      <c r="A939" s="1094"/>
      <c r="B939" s="1094"/>
      <c r="C939" s="1109" t="s">
        <v>1052</v>
      </c>
      <c r="D939" s="1110">
        <v>0</v>
      </c>
      <c r="E939" s="1110">
        <v>0</v>
      </c>
      <c r="F939" s="1110">
        <v>0</v>
      </c>
      <c r="G939" s="1110">
        <v>0</v>
      </c>
      <c r="H939" s="1094"/>
      <c r="I939" s="1094"/>
      <c r="J939" s="1094"/>
      <c r="K939" s="1094"/>
    </row>
    <row r="940" spans="1:11" ht="14.1" customHeight="1" x14ac:dyDescent="0.25">
      <c r="A940" s="1094"/>
      <c r="B940" s="1094"/>
      <c r="C940" s="1109" t="s">
        <v>1048</v>
      </c>
      <c r="D940" s="1110">
        <v>0</v>
      </c>
      <c r="E940" s="1110">
        <v>0</v>
      </c>
      <c r="F940" s="1110">
        <v>0</v>
      </c>
      <c r="G940" s="1110">
        <v>0</v>
      </c>
      <c r="H940" s="1094"/>
      <c r="I940" s="1094"/>
      <c r="J940" s="1094"/>
      <c r="K940" s="1094"/>
    </row>
    <row r="941" spans="1:11" ht="14.1" customHeight="1" x14ac:dyDescent="0.25">
      <c r="A941" s="1094"/>
      <c r="B941" s="1094"/>
      <c r="C941" s="1109" t="s">
        <v>1049</v>
      </c>
      <c r="D941" s="1110">
        <v>0</v>
      </c>
      <c r="E941" s="1110">
        <v>0</v>
      </c>
      <c r="F941" s="1110">
        <v>0</v>
      </c>
      <c r="G941" s="1110">
        <v>0</v>
      </c>
      <c r="H941" s="1094"/>
      <c r="I941" s="1094"/>
      <c r="J941" s="1094"/>
      <c r="K941" s="1094"/>
    </row>
    <row r="942" spans="1:11" ht="14.1" customHeight="1" x14ac:dyDescent="0.25">
      <c r="A942" s="1094"/>
      <c r="B942" s="1094"/>
      <c r="C942" s="1109" t="s">
        <v>1053</v>
      </c>
      <c r="D942" s="1110">
        <v>0</v>
      </c>
      <c r="E942" s="1110">
        <v>0</v>
      </c>
      <c r="F942" s="1110">
        <v>0</v>
      </c>
      <c r="G942" s="1110">
        <v>0</v>
      </c>
      <c r="H942" s="1094"/>
      <c r="I942" s="1094"/>
      <c r="J942" s="1094"/>
      <c r="K942" s="1094"/>
    </row>
    <row r="943" spans="1:11" ht="14.1" customHeight="1" x14ac:dyDescent="0.25">
      <c r="A943" s="1094"/>
      <c r="B943" s="1094"/>
      <c r="C943" s="1109" t="s">
        <v>1048</v>
      </c>
      <c r="D943" s="1110">
        <v>0</v>
      </c>
      <c r="E943" s="1110">
        <v>0</v>
      </c>
      <c r="F943" s="1110">
        <v>0</v>
      </c>
      <c r="G943" s="1110">
        <v>0</v>
      </c>
      <c r="H943" s="1094"/>
      <c r="I943" s="1094"/>
      <c r="J943" s="1094"/>
      <c r="K943" s="1094"/>
    </row>
    <row r="944" spans="1:11" ht="14.1" customHeight="1" x14ac:dyDescent="0.25">
      <c r="A944" s="1094"/>
      <c r="B944" s="1094"/>
      <c r="C944" s="1109" t="s">
        <v>1049</v>
      </c>
      <c r="D944" s="1110">
        <v>0</v>
      </c>
      <c r="E944" s="1110">
        <v>0</v>
      </c>
      <c r="F944" s="1110">
        <v>0</v>
      </c>
      <c r="G944" s="1110">
        <v>0</v>
      </c>
      <c r="H944" s="1094"/>
      <c r="I944" s="1094"/>
      <c r="J944" s="1094"/>
      <c r="K944" s="1094"/>
    </row>
    <row r="945" spans="1:11" ht="14.1" customHeight="1" x14ac:dyDescent="0.25">
      <c r="A945" s="1094"/>
      <c r="B945" s="1094"/>
      <c r="C945" s="1109" t="s">
        <v>1054</v>
      </c>
      <c r="D945" s="1110">
        <v>0</v>
      </c>
      <c r="E945" s="1110">
        <v>0</v>
      </c>
      <c r="F945" s="1110">
        <v>0</v>
      </c>
      <c r="G945" s="1110">
        <v>0</v>
      </c>
      <c r="H945" s="1094"/>
      <c r="I945" s="1094"/>
      <c r="J945" s="1094"/>
      <c r="K945" s="1094"/>
    </row>
    <row r="946" spans="1:11" ht="14.1" customHeight="1" x14ac:dyDescent="0.25">
      <c r="A946" s="1094"/>
      <c r="B946" s="1094"/>
      <c r="C946" s="1109" t="s">
        <v>1048</v>
      </c>
      <c r="D946" s="1110">
        <v>0</v>
      </c>
      <c r="E946" s="1110">
        <v>0</v>
      </c>
      <c r="F946" s="1110">
        <v>0</v>
      </c>
      <c r="G946" s="1110">
        <v>0</v>
      </c>
      <c r="H946" s="1094"/>
      <c r="I946" s="1094"/>
      <c r="J946" s="1094"/>
      <c r="K946" s="1094"/>
    </row>
    <row r="947" spans="1:11" ht="14.1" customHeight="1" x14ac:dyDescent="0.25">
      <c r="A947" s="1094"/>
      <c r="B947" s="1094"/>
      <c r="C947" s="1109" t="s">
        <v>1049</v>
      </c>
      <c r="D947" s="1110">
        <v>0</v>
      </c>
      <c r="E947" s="1110">
        <v>0</v>
      </c>
      <c r="F947" s="1110">
        <v>0</v>
      </c>
      <c r="G947" s="1110">
        <v>0</v>
      </c>
      <c r="H947" s="1094"/>
      <c r="I947" s="1094"/>
      <c r="J947" s="1094"/>
      <c r="K947" s="1094"/>
    </row>
    <row r="948" spans="1:11" ht="14.1" customHeight="1" x14ac:dyDescent="0.25">
      <c r="A948" s="1094"/>
      <c r="B948" s="1094"/>
      <c r="C948" s="1109" t="s">
        <v>1055</v>
      </c>
      <c r="D948" s="1110">
        <v>0</v>
      </c>
      <c r="E948" s="1110">
        <v>0</v>
      </c>
      <c r="F948" s="1110">
        <v>0</v>
      </c>
      <c r="G948" s="1110">
        <v>0</v>
      </c>
      <c r="H948" s="1094"/>
      <c r="I948" s="1094"/>
      <c r="J948" s="1094"/>
      <c r="K948" s="1094"/>
    </row>
    <row r="949" spans="1:11" ht="14.1" customHeight="1" x14ac:dyDescent="0.25">
      <c r="A949" s="1094"/>
      <c r="B949" s="1094"/>
      <c r="C949" s="1109" t="s">
        <v>1048</v>
      </c>
      <c r="D949" s="1110">
        <v>0</v>
      </c>
      <c r="E949" s="1110">
        <v>0</v>
      </c>
      <c r="F949" s="1110">
        <v>0</v>
      </c>
      <c r="G949" s="1110">
        <v>0</v>
      </c>
      <c r="H949" s="1094"/>
      <c r="I949" s="1094"/>
      <c r="J949" s="1094"/>
      <c r="K949" s="1094"/>
    </row>
    <row r="950" spans="1:11" ht="14.1" customHeight="1" x14ac:dyDescent="0.25">
      <c r="A950" s="1094"/>
      <c r="B950" s="1094"/>
      <c r="C950" s="1109" t="s">
        <v>1049</v>
      </c>
      <c r="D950" s="1110">
        <v>0</v>
      </c>
      <c r="E950" s="1110">
        <v>0</v>
      </c>
      <c r="F950" s="1110">
        <v>0</v>
      </c>
      <c r="G950" s="1110">
        <v>0</v>
      </c>
      <c r="H950" s="1094"/>
      <c r="I950" s="1094"/>
      <c r="J950" s="1094"/>
      <c r="K950" s="1094"/>
    </row>
    <row r="951" spans="1:11" ht="14.1" customHeight="1" x14ac:dyDescent="0.25">
      <c r="A951" s="1094"/>
      <c r="B951" s="1094"/>
      <c r="C951" s="1109" t="s">
        <v>1056</v>
      </c>
      <c r="D951" s="1110">
        <v>0</v>
      </c>
      <c r="E951" s="1110">
        <v>0</v>
      </c>
      <c r="F951" s="1110">
        <v>0</v>
      </c>
      <c r="G951" s="1110">
        <v>0</v>
      </c>
      <c r="H951" s="1094"/>
      <c r="I951" s="1094"/>
      <c r="J951" s="1094"/>
      <c r="K951" s="1094"/>
    </row>
    <row r="952" spans="1:11" ht="14.1" customHeight="1" x14ac:dyDescent="0.25">
      <c r="A952" s="1094"/>
      <c r="B952" s="1094"/>
      <c r="C952" s="1109" t="s">
        <v>1048</v>
      </c>
      <c r="D952" s="1110">
        <v>0</v>
      </c>
      <c r="E952" s="1110">
        <v>0</v>
      </c>
      <c r="F952" s="1110">
        <v>0</v>
      </c>
      <c r="G952" s="1110">
        <v>0</v>
      </c>
      <c r="H952" s="1094"/>
      <c r="I952" s="1094"/>
      <c r="J952" s="1094"/>
      <c r="K952" s="1094"/>
    </row>
    <row r="953" spans="1:11" ht="14.1" customHeight="1" x14ac:dyDescent="0.25">
      <c r="A953" s="1094"/>
      <c r="B953" s="1094"/>
      <c r="C953" s="1109" t="s">
        <v>1057</v>
      </c>
      <c r="D953" s="1110">
        <v>0</v>
      </c>
      <c r="E953" s="1110">
        <v>0</v>
      </c>
      <c r="F953" s="1110">
        <v>0</v>
      </c>
      <c r="G953" s="1110">
        <v>0</v>
      </c>
      <c r="H953" s="1094"/>
      <c r="I953" s="1094"/>
      <c r="J953" s="1094"/>
      <c r="K953" s="1094"/>
    </row>
    <row r="954" spans="1:11" ht="14.1" customHeight="1" x14ac:dyDescent="0.25">
      <c r="A954" s="1094"/>
      <c r="B954" s="1094"/>
      <c r="C954" s="1109" t="s">
        <v>1058</v>
      </c>
      <c r="D954" s="1110">
        <v>0</v>
      </c>
      <c r="E954" s="1110">
        <v>0</v>
      </c>
      <c r="F954" s="1110">
        <v>0</v>
      </c>
      <c r="G954" s="1110">
        <v>0</v>
      </c>
      <c r="H954" s="1094"/>
      <c r="I954" s="1094"/>
      <c r="J954" s="1094"/>
      <c r="K954" s="1094"/>
    </row>
    <row r="955" spans="1:11" ht="14.1" customHeight="1" x14ac:dyDescent="0.25">
      <c r="A955" s="1094"/>
      <c r="B955" s="1094"/>
      <c r="C955" s="1109" t="s">
        <v>1059</v>
      </c>
      <c r="D955" s="1110">
        <v>0</v>
      </c>
      <c r="E955" s="1110">
        <v>0</v>
      </c>
      <c r="F955" s="1110">
        <v>0</v>
      </c>
      <c r="G955" s="1110">
        <v>0</v>
      </c>
      <c r="H955" s="1094"/>
      <c r="I955" s="1094"/>
      <c r="J955" s="1094"/>
      <c r="K955" s="1094"/>
    </row>
    <row r="956" spans="1:11" ht="14.1" customHeight="1" x14ac:dyDescent="0.25">
      <c r="A956" s="1094"/>
      <c r="B956" s="1094"/>
      <c r="C956" s="1109" t="s">
        <v>1060</v>
      </c>
      <c r="D956" s="1110">
        <v>0</v>
      </c>
      <c r="E956" s="1110">
        <v>0</v>
      </c>
      <c r="F956" s="1110">
        <v>0</v>
      </c>
      <c r="G956" s="1110">
        <v>0</v>
      </c>
      <c r="H956" s="1094"/>
      <c r="I956" s="1094"/>
      <c r="J956" s="1094"/>
      <c r="K956" s="1094"/>
    </row>
    <row r="957" spans="1:11" ht="14.1" customHeight="1" x14ac:dyDescent="0.25">
      <c r="A957" s="1094"/>
      <c r="B957" s="1094"/>
      <c r="C957" s="1109" t="s">
        <v>1061</v>
      </c>
      <c r="D957" s="1110">
        <v>0</v>
      </c>
      <c r="E957" s="1110">
        <v>230459737</v>
      </c>
      <c r="F957" s="1110">
        <v>149999999</v>
      </c>
      <c r="G957" s="1110">
        <v>119540263</v>
      </c>
      <c r="H957" s="1094"/>
      <c r="I957" s="1094"/>
      <c r="J957" s="1094"/>
      <c r="K957" s="1094"/>
    </row>
    <row r="958" spans="1:11" ht="14.1" customHeight="1" x14ac:dyDescent="0.25">
      <c r="A958" s="1094"/>
      <c r="B958" s="1094"/>
      <c r="C958" s="1109" t="s">
        <v>1048</v>
      </c>
      <c r="D958" s="1110">
        <v>0</v>
      </c>
      <c r="E958" s="1110">
        <v>230459737</v>
      </c>
      <c r="F958" s="1110">
        <v>149999999</v>
      </c>
      <c r="G958" s="1110">
        <v>119540263</v>
      </c>
      <c r="H958" s="1094"/>
      <c r="I958" s="1094"/>
      <c r="J958" s="1094"/>
      <c r="K958" s="1094"/>
    </row>
    <row r="959" spans="1:11" ht="14.1" customHeight="1" x14ac:dyDescent="0.25">
      <c r="A959" s="1094"/>
      <c r="B959" s="1094"/>
      <c r="C959" s="1109" t="s">
        <v>1057</v>
      </c>
      <c r="D959" s="1110">
        <v>0</v>
      </c>
      <c r="E959" s="1110">
        <v>0</v>
      </c>
      <c r="F959" s="1110">
        <v>0</v>
      </c>
      <c r="G959" s="1110">
        <v>0</v>
      </c>
      <c r="H959" s="1094"/>
      <c r="I959" s="1094"/>
      <c r="J959" s="1094"/>
      <c r="K959" s="1094"/>
    </row>
    <row r="960" spans="1:11" ht="14.1" customHeight="1" x14ac:dyDescent="0.25">
      <c r="A960" s="1094"/>
      <c r="B960" s="1094"/>
      <c r="C960" s="1109" t="s">
        <v>1058</v>
      </c>
      <c r="D960" s="1110">
        <v>0</v>
      </c>
      <c r="E960" s="1110">
        <v>0</v>
      </c>
      <c r="F960" s="1110">
        <v>0</v>
      </c>
      <c r="G960" s="1110">
        <v>0</v>
      </c>
      <c r="H960" s="1094"/>
      <c r="I960" s="1094"/>
      <c r="J960" s="1094"/>
      <c r="K960" s="1094"/>
    </row>
    <row r="961" spans="1:11" ht="14.1" customHeight="1" x14ac:dyDescent="0.25">
      <c r="A961" s="1094"/>
      <c r="B961" s="1094"/>
      <c r="C961" s="1109" t="s">
        <v>1059</v>
      </c>
      <c r="D961" s="1110">
        <v>0</v>
      </c>
      <c r="E961" s="1110">
        <v>0</v>
      </c>
      <c r="F961" s="1110">
        <v>0</v>
      </c>
      <c r="G961" s="1110">
        <v>0</v>
      </c>
      <c r="H961" s="1094"/>
      <c r="I961" s="1094"/>
      <c r="J961" s="1094"/>
      <c r="K961" s="1094"/>
    </row>
    <row r="962" spans="1:11" ht="14.1" customHeight="1" x14ac:dyDescent="0.25">
      <c r="A962" s="1094"/>
      <c r="B962" s="1094"/>
      <c r="C962" s="1109" t="s">
        <v>1060</v>
      </c>
      <c r="D962" s="1110">
        <v>0</v>
      </c>
      <c r="E962" s="1110">
        <v>0</v>
      </c>
      <c r="F962" s="1110">
        <v>0</v>
      </c>
      <c r="G962" s="1110">
        <v>0</v>
      </c>
      <c r="H962" s="1094"/>
      <c r="I962" s="1094"/>
      <c r="J962" s="1094"/>
      <c r="K962" s="1094"/>
    </row>
    <row r="963" spans="1:11" ht="14.1" customHeight="1" x14ac:dyDescent="0.25">
      <c r="A963" s="1094"/>
      <c r="B963" s="1094"/>
      <c r="C963" s="1109" t="s">
        <v>1062</v>
      </c>
      <c r="D963" s="1110">
        <v>0</v>
      </c>
      <c r="E963" s="1110">
        <v>0</v>
      </c>
      <c r="F963" s="1110">
        <v>0</v>
      </c>
      <c r="G963" s="1110">
        <v>0</v>
      </c>
      <c r="H963" s="1094"/>
      <c r="I963" s="1094"/>
      <c r="J963" s="1094"/>
      <c r="K963" s="1094"/>
    </row>
    <row r="964" spans="1:11" ht="14.1" customHeight="1" x14ac:dyDescent="0.25">
      <c r="A964" s="1094"/>
      <c r="B964" s="1094"/>
      <c r="C964" s="1109" t="s">
        <v>1048</v>
      </c>
      <c r="D964" s="1110">
        <v>0</v>
      </c>
      <c r="E964" s="1110">
        <v>0</v>
      </c>
      <c r="F964" s="1110">
        <v>0</v>
      </c>
      <c r="G964" s="1110">
        <v>0</v>
      </c>
      <c r="H964" s="1094"/>
      <c r="I964" s="1094"/>
      <c r="J964" s="1094"/>
      <c r="K964" s="1094"/>
    </row>
    <row r="965" spans="1:11" ht="14.1" customHeight="1" x14ac:dyDescent="0.25">
      <c r="A965" s="1094"/>
      <c r="B965" s="1094"/>
      <c r="C965" s="1109" t="s">
        <v>1057</v>
      </c>
      <c r="D965" s="1110">
        <v>0</v>
      </c>
      <c r="E965" s="1110">
        <v>0</v>
      </c>
      <c r="F965" s="1110">
        <v>0</v>
      </c>
      <c r="G965" s="1110">
        <v>0</v>
      </c>
      <c r="H965" s="1094"/>
      <c r="I965" s="1094"/>
      <c r="J965" s="1094"/>
      <c r="K965" s="1094"/>
    </row>
    <row r="966" spans="1:11" ht="14.1" customHeight="1" x14ac:dyDescent="0.25">
      <c r="A966" s="1094"/>
      <c r="B966" s="1094"/>
      <c r="C966" s="1109" t="s">
        <v>1058</v>
      </c>
      <c r="D966" s="1110">
        <v>0</v>
      </c>
      <c r="E966" s="1110">
        <v>0</v>
      </c>
      <c r="F966" s="1110">
        <v>0</v>
      </c>
      <c r="G966" s="1110">
        <v>0</v>
      </c>
      <c r="H966" s="1094"/>
      <c r="I966" s="1094"/>
      <c r="J966" s="1094"/>
      <c r="K966" s="1094"/>
    </row>
    <row r="967" spans="1:11" ht="14.1" customHeight="1" x14ac:dyDescent="0.25">
      <c r="A967" s="1094"/>
      <c r="B967" s="1094"/>
      <c r="C967" s="1109" t="s">
        <v>1059</v>
      </c>
      <c r="D967" s="1110">
        <v>0</v>
      </c>
      <c r="E967" s="1110">
        <v>0</v>
      </c>
      <c r="F967" s="1110">
        <v>0</v>
      </c>
      <c r="G967" s="1110">
        <v>0</v>
      </c>
      <c r="H967" s="1094"/>
      <c r="I967" s="1094"/>
      <c r="J967" s="1094"/>
      <c r="K967" s="1094"/>
    </row>
    <row r="968" spans="1:11" ht="14.1" customHeight="1" x14ac:dyDescent="0.25">
      <c r="A968" s="1094"/>
      <c r="B968" s="1094"/>
      <c r="C968" s="1109" t="s">
        <v>1060</v>
      </c>
      <c r="D968" s="1110">
        <v>0</v>
      </c>
      <c r="E968" s="1110">
        <v>0</v>
      </c>
      <c r="F968" s="1110">
        <v>0</v>
      </c>
      <c r="G968" s="1110">
        <v>0</v>
      </c>
      <c r="H968" s="1094"/>
      <c r="I968" s="1094"/>
      <c r="J968" s="1094"/>
      <c r="K968" s="1094"/>
    </row>
    <row r="969" spans="1:11" ht="14.1" customHeight="1" x14ac:dyDescent="0.25">
      <c r="A969" s="1094"/>
      <c r="B969" s="1094"/>
      <c r="C969" s="1109" t="s">
        <v>1063</v>
      </c>
      <c r="D969" s="1110">
        <v>0</v>
      </c>
      <c r="E969" s="1110">
        <v>0</v>
      </c>
      <c r="F969" s="1110">
        <v>0</v>
      </c>
      <c r="G969" s="1110">
        <v>0</v>
      </c>
      <c r="H969" s="1094"/>
      <c r="I969" s="1094"/>
      <c r="J969" s="1094"/>
      <c r="K969" s="1094"/>
    </row>
    <row r="970" spans="1:11" ht="14.1" customHeight="1" x14ac:dyDescent="0.25">
      <c r="A970" s="1094"/>
      <c r="B970" s="1094"/>
      <c r="C970" s="1109" t="s">
        <v>1064</v>
      </c>
      <c r="D970" s="1110">
        <v>0</v>
      </c>
      <c r="E970" s="1110">
        <v>0</v>
      </c>
      <c r="F970" s="1110">
        <v>0</v>
      </c>
      <c r="G970" s="1110">
        <v>0</v>
      </c>
      <c r="H970" s="1094"/>
      <c r="I970" s="1094"/>
      <c r="J970" s="1094"/>
      <c r="K970" s="1094"/>
    </row>
    <row r="971" spans="1:11" ht="14.1" customHeight="1" x14ac:dyDescent="0.25">
      <c r="A971" s="1094"/>
      <c r="B971" s="1094"/>
      <c r="C971" s="1111" t="s">
        <v>572</v>
      </c>
      <c r="D971" s="1110">
        <v>0</v>
      </c>
      <c r="E971" s="1110">
        <v>230459737</v>
      </c>
      <c r="F971" s="1110">
        <v>149999999</v>
      </c>
      <c r="G971" s="1110">
        <v>119540263</v>
      </c>
      <c r="H971" s="1094"/>
      <c r="I971" s="1094"/>
      <c r="J971" s="1094"/>
      <c r="K971" s="1094"/>
    </row>
    <row r="972" spans="1:11" ht="15" customHeight="1" x14ac:dyDescent="0.25">
      <c r="A972" s="1094"/>
      <c r="B972" s="1094"/>
      <c r="C972" s="1113" t="s">
        <v>1038</v>
      </c>
      <c r="D972" s="1114" t="s">
        <v>1038</v>
      </c>
      <c r="E972" s="1114" t="s">
        <v>1038</v>
      </c>
      <c r="F972" s="1114" t="s">
        <v>1038</v>
      </c>
      <c r="G972" s="1114" t="s">
        <v>1038</v>
      </c>
      <c r="H972" s="1094"/>
      <c r="I972" s="1094"/>
      <c r="J972" s="1094"/>
      <c r="K972" s="1094"/>
    </row>
    <row r="973" spans="1:11" ht="15" customHeight="1" x14ac:dyDescent="0.25">
      <c r="A973" s="1094"/>
      <c r="B973" s="1094"/>
      <c r="C973" s="1096" t="s">
        <v>1154</v>
      </c>
      <c r="D973" s="1115">
        <v>0</v>
      </c>
      <c r="E973" s="1115">
        <v>2350000000</v>
      </c>
      <c r="F973" s="1115">
        <v>2300000000</v>
      </c>
      <c r="G973" s="1115">
        <v>500000000</v>
      </c>
      <c r="H973" s="1094"/>
      <c r="I973" s="1094"/>
      <c r="J973" s="1094"/>
      <c r="K973" s="1094"/>
    </row>
    <row r="974" spans="1:11" ht="15" customHeight="1" x14ac:dyDescent="0.25">
      <c r="A974" s="1094"/>
      <c r="B974" s="1094"/>
      <c r="C974" s="1097" t="s">
        <v>1047</v>
      </c>
      <c r="D974" s="1116">
        <v>0</v>
      </c>
      <c r="E974" s="1116">
        <v>0</v>
      </c>
      <c r="F974" s="1116">
        <v>0</v>
      </c>
      <c r="G974" s="1116">
        <v>0</v>
      </c>
      <c r="H974" s="1094"/>
      <c r="I974" s="1094"/>
      <c r="J974" s="1094"/>
      <c r="K974" s="1094"/>
    </row>
    <row r="975" spans="1:11" ht="15" customHeight="1" x14ac:dyDescent="0.25">
      <c r="A975" s="1094"/>
      <c r="B975" s="1094"/>
      <c r="C975" s="1097" t="s">
        <v>1048</v>
      </c>
      <c r="D975" s="1116">
        <v>0</v>
      </c>
      <c r="E975" s="1116">
        <v>0</v>
      </c>
      <c r="F975" s="1116">
        <v>0</v>
      </c>
      <c r="G975" s="1116">
        <v>0</v>
      </c>
      <c r="H975" s="1094"/>
      <c r="I975" s="1094"/>
      <c r="J975" s="1094"/>
      <c r="K975" s="1094"/>
    </row>
    <row r="976" spans="1:11" ht="15" customHeight="1" x14ac:dyDescent="0.25">
      <c r="A976" s="1094"/>
      <c r="B976" s="1094"/>
      <c r="C976" s="1097" t="s">
        <v>1049</v>
      </c>
      <c r="D976" s="1116">
        <v>0</v>
      </c>
      <c r="E976" s="1116">
        <v>0</v>
      </c>
      <c r="F976" s="1116">
        <v>0</v>
      </c>
      <c r="G976" s="1116">
        <v>0</v>
      </c>
      <c r="H976" s="1094"/>
      <c r="I976" s="1094"/>
      <c r="J976" s="1094"/>
      <c r="K976" s="1094"/>
    </row>
    <row r="977" spans="1:11" ht="15" customHeight="1" x14ac:dyDescent="0.25">
      <c r="A977" s="1094"/>
      <c r="B977" s="1094"/>
      <c r="C977" s="1097" t="s">
        <v>1050</v>
      </c>
      <c r="D977" s="1116">
        <v>0</v>
      </c>
      <c r="E977" s="1116">
        <v>0</v>
      </c>
      <c r="F977" s="1116">
        <v>0</v>
      </c>
      <c r="G977" s="1116">
        <v>0</v>
      </c>
      <c r="H977" s="1094"/>
      <c r="I977" s="1094"/>
      <c r="J977" s="1094"/>
      <c r="K977" s="1094"/>
    </row>
    <row r="978" spans="1:11" ht="15" customHeight="1" x14ac:dyDescent="0.25">
      <c r="A978" s="1094"/>
      <c r="B978" s="1094"/>
      <c r="C978" s="1097" t="s">
        <v>1048</v>
      </c>
      <c r="D978" s="1116">
        <v>0</v>
      </c>
      <c r="E978" s="1116">
        <v>0</v>
      </c>
      <c r="F978" s="1116">
        <v>0</v>
      </c>
      <c r="G978" s="1116">
        <v>0</v>
      </c>
      <c r="H978" s="1094"/>
      <c r="I978" s="1094"/>
      <c r="J978" s="1094"/>
      <c r="K978" s="1094"/>
    </row>
    <row r="979" spans="1:11" ht="15" customHeight="1" x14ac:dyDescent="0.25">
      <c r="A979" s="1094"/>
      <c r="B979" s="1094"/>
      <c r="C979" s="1097" t="s">
        <v>1049</v>
      </c>
      <c r="D979" s="1116">
        <v>0</v>
      </c>
      <c r="E979" s="1116">
        <v>0</v>
      </c>
      <c r="F979" s="1116">
        <v>0</v>
      </c>
      <c r="G979" s="1116">
        <v>0</v>
      </c>
      <c r="H979" s="1094"/>
      <c r="I979" s="1094"/>
      <c r="J979" s="1094"/>
      <c r="K979" s="1094"/>
    </row>
    <row r="980" spans="1:11" ht="15" customHeight="1" x14ac:dyDescent="0.25">
      <c r="A980" s="1094"/>
      <c r="B980" s="1094"/>
      <c r="C980" s="1097" t="s">
        <v>1051</v>
      </c>
      <c r="D980" s="1116">
        <v>0</v>
      </c>
      <c r="E980" s="1116">
        <v>0</v>
      </c>
      <c r="F980" s="1116">
        <v>0</v>
      </c>
      <c r="G980" s="1116">
        <v>0</v>
      </c>
      <c r="H980" s="1094"/>
      <c r="I980" s="1094"/>
      <c r="J980" s="1094"/>
      <c r="K980" s="1094"/>
    </row>
    <row r="981" spans="1:11" ht="15" customHeight="1" x14ac:dyDescent="0.25">
      <c r="A981" s="1094"/>
      <c r="B981" s="1094"/>
      <c r="C981" s="1097" t="s">
        <v>1048</v>
      </c>
      <c r="D981" s="1116">
        <v>0</v>
      </c>
      <c r="E981" s="1116">
        <v>0</v>
      </c>
      <c r="F981" s="1116">
        <v>0</v>
      </c>
      <c r="G981" s="1116">
        <v>0</v>
      </c>
      <c r="H981" s="1094"/>
      <c r="I981" s="1094"/>
      <c r="J981" s="1094"/>
      <c r="K981" s="1094"/>
    </row>
    <row r="982" spans="1:11" ht="15" customHeight="1" x14ac:dyDescent="0.25">
      <c r="A982" s="1094"/>
      <c r="B982" s="1094"/>
      <c r="C982" s="1097" t="s">
        <v>1049</v>
      </c>
      <c r="D982" s="1116">
        <v>0</v>
      </c>
      <c r="E982" s="1116">
        <v>0</v>
      </c>
      <c r="F982" s="1116">
        <v>0</v>
      </c>
      <c r="G982" s="1116">
        <v>0</v>
      </c>
      <c r="H982" s="1094"/>
      <c r="I982" s="1094"/>
      <c r="J982" s="1094"/>
      <c r="K982" s="1094"/>
    </row>
    <row r="983" spans="1:11" ht="15" customHeight="1" x14ac:dyDescent="0.25">
      <c r="A983" s="1094"/>
      <c r="B983" s="1094"/>
      <c r="C983" s="1097" t="s">
        <v>1052</v>
      </c>
      <c r="D983" s="1116">
        <v>0</v>
      </c>
      <c r="E983" s="1116">
        <v>0</v>
      </c>
      <c r="F983" s="1116">
        <v>0</v>
      </c>
      <c r="G983" s="1116">
        <v>0</v>
      </c>
      <c r="H983" s="1094"/>
      <c r="I983" s="1094"/>
      <c r="J983" s="1094"/>
      <c r="K983" s="1094"/>
    </row>
    <row r="984" spans="1:11" ht="15" customHeight="1" x14ac:dyDescent="0.25">
      <c r="A984" s="1094"/>
      <c r="B984" s="1094"/>
      <c r="C984" s="1097" t="s">
        <v>1048</v>
      </c>
      <c r="D984" s="1116">
        <v>0</v>
      </c>
      <c r="E984" s="1116">
        <v>0</v>
      </c>
      <c r="F984" s="1116">
        <v>0</v>
      </c>
      <c r="G984" s="1116">
        <v>0</v>
      </c>
      <c r="H984" s="1094"/>
      <c r="I984" s="1094"/>
      <c r="J984" s="1094"/>
      <c r="K984" s="1094"/>
    </row>
    <row r="985" spans="1:11" ht="15" customHeight="1" x14ac:dyDescent="0.25">
      <c r="A985" s="1094"/>
      <c r="B985" s="1094"/>
      <c r="C985" s="1097" t="s">
        <v>1049</v>
      </c>
      <c r="D985" s="1116">
        <v>0</v>
      </c>
      <c r="E985" s="1116">
        <v>0</v>
      </c>
      <c r="F985" s="1116">
        <v>0</v>
      </c>
      <c r="G985" s="1116">
        <v>0</v>
      </c>
      <c r="H985" s="1094"/>
      <c r="I985" s="1094"/>
      <c r="J985" s="1094"/>
      <c r="K985" s="1094"/>
    </row>
    <row r="986" spans="1:11" ht="20.100000000000001" customHeight="1" x14ac:dyDescent="0.25">
      <c r="A986" s="1094"/>
      <c r="B986" s="1094"/>
      <c r="C986" s="1097" t="s">
        <v>1155</v>
      </c>
      <c r="D986" s="1117">
        <v>0</v>
      </c>
      <c r="E986" s="1117">
        <v>0</v>
      </c>
      <c r="F986" s="1117">
        <v>0</v>
      </c>
      <c r="G986" s="1117">
        <v>0</v>
      </c>
      <c r="H986" s="1094"/>
      <c r="I986" s="1094"/>
      <c r="J986" s="1094"/>
      <c r="K986" s="1094"/>
    </row>
    <row r="987" spans="1:11" ht="15" customHeight="1" x14ac:dyDescent="0.25">
      <c r="A987" s="1094"/>
      <c r="B987" s="1094"/>
      <c r="C987" s="1097" t="s">
        <v>1048</v>
      </c>
      <c r="D987" s="1116">
        <v>0</v>
      </c>
      <c r="E987" s="1116">
        <v>0</v>
      </c>
      <c r="F987" s="1116">
        <v>0</v>
      </c>
      <c r="G987" s="1116">
        <v>0</v>
      </c>
      <c r="H987" s="1094"/>
      <c r="I987" s="1094"/>
      <c r="J987" s="1094"/>
      <c r="K987" s="1094"/>
    </row>
    <row r="988" spans="1:11" ht="15" customHeight="1" x14ac:dyDescent="0.25">
      <c r="A988" s="1094"/>
      <c r="B988" s="1094"/>
      <c r="C988" s="1097" t="s">
        <v>1049</v>
      </c>
      <c r="D988" s="1116">
        <v>0</v>
      </c>
      <c r="E988" s="1116">
        <v>0</v>
      </c>
      <c r="F988" s="1116">
        <v>0</v>
      </c>
      <c r="G988" s="1116">
        <v>0</v>
      </c>
      <c r="H988" s="1094"/>
      <c r="I988" s="1094"/>
      <c r="J988" s="1094"/>
      <c r="K988" s="1094"/>
    </row>
    <row r="989" spans="1:11" ht="15" customHeight="1" x14ac:dyDescent="0.25">
      <c r="A989" s="1094"/>
      <c r="B989" s="1094"/>
      <c r="C989" s="1097" t="s">
        <v>1054</v>
      </c>
      <c r="D989" s="1116">
        <v>0</v>
      </c>
      <c r="E989" s="1116">
        <v>0</v>
      </c>
      <c r="F989" s="1116">
        <v>0</v>
      </c>
      <c r="G989" s="1116">
        <v>0</v>
      </c>
      <c r="H989" s="1094"/>
      <c r="I989" s="1094"/>
      <c r="J989" s="1094"/>
      <c r="K989" s="1094"/>
    </row>
    <row r="990" spans="1:11" ht="15" customHeight="1" x14ac:dyDescent="0.25">
      <c r="A990" s="1094"/>
      <c r="B990" s="1094"/>
      <c r="C990" s="1097" t="s">
        <v>1048</v>
      </c>
      <c r="D990" s="1116">
        <v>0</v>
      </c>
      <c r="E990" s="1116">
        <v>0</v>
      </c>
      <c r="F990" s="1116">
        <v>0</v>
      </c>
      <c r="G990" s="1116">
        <v>0</v>
      </c>
      <c r="H990" s="1094"/>
      <c r="I990" s="1094"/>
      <c r="J990" s="1094"/>
      <c r="K990" s="1094"/>
    </row>
    <row r="991" spans="1:11" ht="15" customHeight="1" x14ac:dyDescent="0.25">
      <c r="A991" s="1094"/>
      <c r="B991" s="1094"/>
      <c r="C991" s="1097" t="s">
        <v>1049</v>
      </c>
      <c r="D991" s="1116">
        <v>0</v>
      </c>
      <c r="E991" s="1116">
        <v>0</v>
      </c>
      <c r="F991" s="1116">
        <v>0</v>
      </c>
      <c r="G991" s="1116">
        <v>0</v>
      </c>
      <c r="H991" s="1094"/>
      <c r="I991" s="1094"/>
      <c r="J991" s="1094"/>
      <c r="K991" s="1094"/>
    </row>
    <row r="992" spans="1:11" ht="15" customHeight="1" x14ac:dyDescent="0.25">
      <c r="A992" s="1094"/>
      <c r="B992" s="1094"/>
      <c r="C992" s="1097" t="s">
        <v>1055</v>
      </c>
      <c r="D992" s="1116">
        <v>0</v>
      </c>
      <c r="E992" s="1116">
        <v>0</v>
      </c>
      <c r="F992" s="1116">
        <v>0</v>
      </c>
      <c r="G992" s="1116">
        <v>0</v>
      </c>
      <c r="H992" s="1094"/>
      <c r="I992" s="1094"/>
      <c r="J992" s="1094"/>
      <c r="K992" s="1094"/>
    </row>
    <row r="993" spans="1:11" ht="15" customHeight="1" x14ac:dyDescent="0.25">
      <c r="A993" s="1094"/>
      <c r="B993" s="1094"/>
      <c r="C993" s="1097" t="s">
        <v>1048</v>
      </c>
      <c r="D993" s="1116">
        <v>0</v>
      </c>
      <c r="E993" s="1116">
        <v>0</v>
      </c>
      <c r="F993" s="1116">
        <v>0</v>
      </c>
      <c r="G993" s="1116">
        <v>0</v>
      </c>
      <c r="H993" s="1094"/>
      <c r="I993" s="1094"/>
      <c r="J993" s="1094"/>
      <c r="K993" s="1094"/>
    </row>
    <row r="994" spans="1:11" ht="15" customHeight="1" x14ac:dyDescent="0.25">
      <c r="A994" s="1094"/>
      <c r="B994" s="1094"/>
      <c r="C994" s="1097" t="s">
        <v>1049</v>
      </c>
      <c r="D994" s="1116">
        <v>0</v>
      </c>
      <c r="E994" s="1116">
        <v>0</v>
      </c>
      <c r="F994" s="1116">
        <v>0</v>
      </c>
      <c r="G994" s="1116">
        <v>0</v>
      </c>
      <c r="H994" s="1094"/>
      <c r="I994" s="1094"/>
      <c r="J994" s="1094"/>
      <c r="K994" s="1094"/>
    </row>
    <row r="995" spans="1:11" ht="15" customHeight="1" x14ac:dyDescent="0.25">
      <c r="A995" s="1094"/>
      <c r="B995" s="1094"/>
      <c r="C995" s="1097" t="s">
        <v>1056</v>
      </c>
      <c r="D995" s="1116">
        <v>0</v>
      </c>
      <c r="E995" s="1116">
        <v>0</v>
      </c>
      <c r="F995" s="1116">
        <v>0</v>
      </c>
      <c r="G995" s="1116">
        <v>0</v>
      </c>
      <c r="H995" s="1094"/>
      <c r="I995" s="1094"/>
      <c r="J995" s="1094"/>
      <c r="K995" s="1094"/>
    </row>
    <row r="996" spans="1:11" ht="15" customHeight="1" x14ac:dyDescent="0.25">
      <c r="A996" s="1094"/>
      <c r="B996" s="1094"/>
      <c r="C996" s="1097" t="s">
        <v>1048</v>
      </c>
      <c r="D996" s="1116">
        <v>0</v>
      </c>
      <c r="E996" s="1116">
        <v>0</v>
      </c>
      <c r="F996" s="1116">
        <v>0</v>
      </c>
      <c r="G996" s="1116">
        <v>0</v>
      </c>
      <c r="H996" s="1094"/>
      <c r="I996" s="1094"/>
      <c r="J996" s="1094"/>
      <c r="K996" s="1094"/>
    </row>
    <row r="997" spans="1:11" ht="15" customHeight="1" x14ac:dyDescent="0.25">
      <c r="A997" s="1094"/>
      <c r="B997" s="1094"/>
      <c r="C997" s="1097" t="s">
        <v>1057</v>
      </c>
      <c r="D997" s="1116">
        <v>0</v>
      </c>
      <c r="E997" s="1116">
        <v>0</v>
      </c>
      <c r="F997" s="1116">
        <v>0</v>
      </c>
      <c r="G997" s="1116">
        <v>0</v>
      </c>
      <c r="H997" s="1094"/>
      <c r="I997" s="1094"/>
      <c r="J997" s="1094"/>
      <c r="K997" s="1094"/>
    </row>
    <row r="998" spans="1:11" ht="15" customHeight="1" x14ac:dyDescent="0.25">
      <c r="A998" s="1094"/>
      <c r="B998" s="1094"/>
      <c r="C998" s="1097" t="s">
        <v>1058</v>
      </c>
      <c r="D998" s="1116">
        <v>0</v>
      </c>
      <c r="E998" s="1116">
        <v>0</v>
      </c>
      <c r="F998" s="1116">
        <v>0</v>
      </c>
      <c r="G998" s="1116">
        <v>0</v>
      </c>
      <c r="H998" s="1094"/>
      <c r="I998" s="1094"/>
      <c r="J998" s="1094"/>
      <c r="K998" s="1094"/>
    </row>
    <row r="999" spans="1:11" ht="15" customHeight="1" x14ac:dyDescent="0.25">
      <c r="A999" s="1094"/>
      <c r="B999" s="1094"/>
      <c r="C999" s="1097" t="s">
        <v>1059</v>
      </c>
      <c r="D999" s="1116">
        <v>0</v>
      </c>
      <c r="E999" s="1116">
        <v>0</v>
      </c>
      <c r="F999" s="1116">
        <v>0</v>
      </c>
      <c r="G999" s="1116">
        <v>0</v>
      </c>
      <c r="H999" s="1094"/>
      <c r="I999" s="1094"/>
      <c r="J999" s="1094"/>
      <c r="K999" s="1094"/>
    </row>
    <row r="1000" spans="1:11" ht="15" customHeight="1" x14ac:dyDescent="0.25">
      <c r="A1000" s="1094"/>
      <c r="B1000" s="1094"/>
      <c r="C1000" s="1097" t="s">
        <v>1060</v>
      </c>
      <c r="D1000" s="1116">
        <v>0</v>
      </c>
      <c r="E1000" s="1116">
        <v>0</v>
      </c>
      <c r="F1000" s="1116">
        <v>0</v>
      </c>
      <c r="G1000" s="1116">
        <v>0</v>
      </c>
      <c r="H1000" s="1094"/>
      <c r="I1000" s="1094"/>
      <c r="J1000" s="1094"/>
      <c r="K1000" s="1094"/>
    </row>
    <row r="1001" spans="1:11" ht="15" customHeight="1" x14ac:dyDescent="0.25">
      <c r="A1001" s="1094"/>
      <c r="B1001" s="1094"/>
      <c r="C1001" s="1097" t="s">
        <v>1061</v>
      </c>
      <c r="D1001" s="1116">
        <v>0</v>
      </c>
      <c r="E1001" s="1116">
        <v>2350000000</v>
      </c>
      <c r="F1001" s="1116">
        <v>2300000000</v>
      </c>
      <c r="G1001" s="1116">
        <v>500000000</v>
      </c>
      <c r="H1001" s="1094"/>
      <c r="I1001" s="1094"/>
      <c r="J1001" s="1094"/>
      <c r="K1001" s="1094"/>
    </row>
    <row r="1002" spans="1:11" ht="15" customHeight="1" x14ac:dyDescent="0.25">
      <c r="A1002" s="1094"/>
      <c r="B1002" s="1094"/>
      <c r="C1002" s="1097" t="s">
        <v>1048</v>
      </c>
      <c r="D1002" s="1116">
        <v>0</v>
      </c>
      <c r="E1002" s="1116">
        <v>2350000000</v>
      </c>
      <c r="F1002" s="1116">
        <v>2300000000</v>
      </c>
      <c r="G1002" s="1116">
        <v>500000000</v>
      </c>
      <c r="H1002" s="1094"/>
      <c r="I1002" s="1094"/>
      <c r="J1002" s="1094"/>
      <c r="K1002" s="1094"/>
    </row>
    <row r="1003" spans="1:11" ht="15" customHeight="1" x14ac:dyDescent="0.25">
      <c r="A1003" s="1094"/>
      <c r="B1003" s="1094"/>
      <c r="C1003" s="1097" t="s">
        <v>1057</v>
      </c>
      <c r="D1003" s="1116">
        <v>0</v>
      </c>
      <c r="E1003" s="1116">
        <v>0</v>
      </c>
      <c r="F1003" s="1116">
        <v>0</v>
      </c>
      <c r="G1003" s="1116">
        <v>0</v>
      </c>
      <c r="H1003" s="1094"/>
      <c r="I1003" s="1094"/>
      <c r="J1003" s="1094"/>
      <c r="K1003" s="1094"/>
    </row>
    <row r="1004" spans="1:11" ht="15" customHeight="1" x14ac:dyDescent="0.25">
      <c r="A1004" s="1094"/>
      <c r="B1004" s="1094"/>
      <c r="C1004" s="1097" t="s">
        <v>1058</v>
      </c>
      <c r="D1004" s="1116">
        <v>0</v>
      </c>
      <c r="E1004" s="1116">
        <v>0</v>
      </c>
      <c r="F1004" s="1116">
        <v>0</v>
      </c>
      <c r="G1004" s="1116">
        <v>0</v>
      </c>
      <c r="H1004" s="1094"/>
      <c r="I1004" s="1094"/>
      <c r="J1004" s="1094"/>
      <c r="K1004" s="1094"/>
    </row>
    <row r="1005" spans="1:11" ht="15" customHeight="1" x14ac:dyDescent="0.25">
      <c r="A1005" s="1094"/>
      <c r="B1005" s="1094"/>
      <c r="C1005" s="1097" t="s">
        <v>1059</v>
      </c>
      <c r="D1005" s="1116">
        <v>0</v>
      </c>
      <c r="E1005" s="1116">
        <v>0</v>
      </c>
      <c r="F1005" s="1116">
        <v>0</v>
      </c>
      <c r="G1005" s="1116">
        <v>0</v>
      </c>
      <c r="H1005" s="1094"/>
      <c r="I1005" s="1094"/>
      <c r="J1005" s="1094"/>
      <c r="K1005" s="1094"/>
    </row>
    <row r="1006" spans="1:11" ht="15" customHeight="1" x14ac:dyDescent="0.25">
      <c r="A1006" s="1094"/>
      <c r="B1006" s="1094"/>
      <c r="C1006" s="1097" t="s">
        <v>1060</v>
      </c>
      <c r="D1006" s="1116">
        <v>0</v>
      </c>
      <c r="E1006" s="1116">
        <v>0</v>
      </c>
      <c r="F1006" s="1116">
        <v>0</v>
      </c>
      <c r="G1006" s="1116">
        <v>0</v>
      </c>
      <c r="H1006" s="1094"/>
      <c r="I1006" s="1094"/>
      <c r="J1006" s="1094"/>
      <c r="K1006" s="1094"/>
    </row>
    <row r="1007" spans="1:11" ht="15" customHeight="1" x14ac:dyDescent="0.25">
      <c r="A1007" s="1094"/>
      <c r="B1007" s="1094"/>
      <c r="C1007" s="1097" t="s">
        <v>1062</v>
      </c>
      <c r="D1007" s="1116">
        <v>0</v>
      </c>
      <c r="E1007" s="1116">
        <v>0</v>
      </c>
      <c r="F1007" s="1116">
        <v>0</v>
      </c>
      <c r="G1007" s="1116">
        <v>0</v>
      </c>
      <c r="H1007" s="1094"/>
      <c r="I1007" s="1094"/>
      <c r="J1007" s="1094"/>
      <c r="K1007" s="1094"/>
    </row>
    <row r="1008" spans="1:11" ht="15" customHeight="1" x14ac:dyDescent="0.25">
      <c r="A1008" s="1094"/>
      <c r="B1008" s="1094"/>
      <c r="C1008" s="1097" t="s">
        <v>1048</v>
      </c>
      <c r="D1008" s="1116">
        <v>0</v>
      </c>
      <c r="E1008" s="1116">
        <v>0</v>
      </c>
      <c r="F1008" s="1116">
        <v>0</v>
      </c>
      <c r="G1008" s="1116">
        <v>0</v>
      </c>
      <c r="H1008" s="1094"/>
      <c r="I1008" s="1094"/>
      <c r="J1008" s="1094"/>
      <c r="K1008" s="1094"/>
    </row>
    <row r="1009" spans="1:11" ht="15" customHeight="1" x14ac:dyDescent="0.25">
      <c r="A1009" s="1094"/>
      <c r="B1009" s="1094"/>
      <c r="C1009" s="1097" t="s">
        <v>1057</v>
      </c>
      <c r="D1009" s="1116">
        <v>0</v>
      </c>
      <c r="E1009" s="1116">
        <v>0</v>
      </c>
      <c r="F1009" s="1116">
        <v>0</v>
      </c>
      <c r="G1009" s="1116">
        <v>0</v>
      </c>
      <c r="H1009" s="1094"/>
      <c r="I1009" s="1094"/>
      <c r="J1009" s="1094"/>
      <c r="K1009" s="1094"/>
    </row>
    <row r="1010" spans="1:11" ht="15" customHeight="1" x14ac:dyDescent="0.25">
      <c r="A1010" s="1094"/>
      <c r="B1010" s="1094"/>
      <c r="C1010" s="1097" t="s">
        <v>1058</v>
      </c>
      <c r="D1010" s="1116">
        <v>0</v>
      </c>
      <c r="E1010" s="1116">
        <v>0</v>
      </c>
      <c r="F1010" s="1116">
        <v>0</v>
      </c>
      <c r="G1010" s="1116">
        <v>0</v>
      </c>
      <c r="H1010" s="1094"/>
      <c r="I1010" s="1094"/>
      <c r="J1010" s="1094"/>
      <c r="K1010" s="1094"/>
    </row>
    <row r="1011" spans="1:11" ht="15" customHeight="1" x14ac:dyDescent="0.25">
      <c r="A1011" s="1094"/>
      <c r="B1011" s="1094"/>
      <c r="C1011" s="1097" t="s">
        <v>1059</v>
      </c>
      <c r="D1011" s="1116">
        <v>0</v>
      </c>
      <c r="E1011" s="1116">
        <v>0</v>
      </c>
      <c r="F1011" s="1116">
        <v>0</v>
      </c>
      <c r="G1011" s="1116">
        <v>0</v>
      </c>
      <c r="H1011" s="1094"/>
      <c r="I1011" s="1094"/>
      <c r="J1011" s="1094"/>
      <c r="K1011" s="1094"/>
    </row>
    <row r="1012" spans="1:11" ht="15" customHeight="1" x14ac:dyDescent="0.25">
      <c r="A1012" s="1094"/>
      <c r="B1012" s="1094"/>
      <c r="C1012" s="1097" t="s">
        <v>1060</v>
      </c>
      <c r="D1012" s="1116">
        <v>0</v>
      </c>
      <c r="E1012" s="1116">
        <v>0</v>
      </c>
      <c r="F1012" s="1116">
        <v>0</v>
      </c>
      <c r="G1012" s="1116">
        <v>0</v>
      </c>
      <c r="H1012" s="1094"/>
      <c r="I1012" s="1094"/>
      <c r="J1012" s="1094"/>
      <c r="K1012" s="1094"/>
    </row>
    <row r="1013" spans="1:11" ht="15" customHeight="1" x14ac:dyDescent="0.25">
      <c r="A1013" s="1094"/>
      <c r="B1013" s="1094"/>
      <c r="C1013" s="1097" t="s">
        <v>1063</v>
      </c>
      <c r="D1013" s="1116">
        <v>0</v>
      </c>
      <c r="E1013" s="1116">
        <v>0</v>
      </c>
      <c r="F1013" s="1116">
        <v>0</v>
      </c>
      <c r="G1013" s="1116">
        <v>0</v>
      </c>
      <c r="H1013" s="1094"/>
      <c r="I1013" s="1094"/>
      <c r="J1013" s="1094"/>
      <c r="K1013" s="1094"/>
    </row>
    <row r="1014" spans="1:11" ht="15" customHeight="1" x14ac:dyDescent="0.25">
      <c r="A1014" s="1094"/>
      <c r="B1014" s="1094"/>
      <c r="C1014" s="1097" t="s">
        <v>1064</v>
      </c>
      <c r="D1014" s="1116">
        <v>0</v>
      </c>
      <c r="E1014" s="1116">
        <v>0</v>
      </c>
      <c r="F1014" s="1116">
        <v>0</v>
      </c>
      <c r="G1014" s="1116">
        <v>0</v>
      </c>
      <c r="H1014" s="1094"/>
      <c r="I1014" s="1094"/>
      <c r="J1014" s="1094"/>
      <c r="K1014" s="1094"/>
    </row>
    <row r="1015" spans="1:11" ht="20.100000000000001" customHeight="1" x14ac:dyDescent="0.25">
      <c r="A1015" s="1094"/>
      <c r="B1015" s="1094"/>
      <c r="C1015" s="1118" t="s">
        <v>1038</v>
      </c>
      <c r="D1015" s="1094"/>
      <c r="E1015" s="1094"/>
      <c r="F1015" s="1094"/>
      <c r="G1015" s="1094"/>
      <c r="H1015" s="1094"/>
      <c r="I1015" s="1094"/>
      <c r="J1015" s="1094"/>
      <c r="K1015" s="1094"/>
    </row>
  </sheetData>
  <mergeCells count="87">
    <mergeCell ref="D6:G6"/>
    <mergeCell ref="C1:G1"/>
    <mergeCell ref="C2:G2"/>
    <mergeCell ref="D3:G3"/>
    <mergeCell ref="D4:G4"/>
    <mergeCell ref="D5:G5"/>
    <mergeCell ref="D7:G7"/>
    <mergeCell ref="C8:G8"/>
    <mergeCell ref="C9:G9"/>
    <mergeCell ref="D10:G10"/>
    <mergeCell ref="D11:G11"/>
    <mergeCell ref="D126:G126"/>
    <mergeCell ref="C12:G12"/>
    <mergeCell ref="D13:G13"/>
    <mergeCell ref="D14:G14"/>
    <mergeCell ref="D15:G15"/>
    <mergeCell ref="D16:G16"/>
    <mergeCell ref="C25:G25"/>
    <mergeCell ref="D70:G70"/>
    <mergeCell ref="D71:G71"/>
    <mergeCell ref="D72:G72"/>
    <mergeCell ref="C81:G81"/>
    <mergeCell ref="D294:G294"/>
    <mergeCell ref="D127:G127"/>
    <mergeCell ref="D128:G128"/>
    <mergeCell ref="C137:G137"/>
    <mergeCell ref="D182:G182"/>
    <mergeCell ref="D183:G183"/>
    <mergeCell ref="D184:G184"/>
    <mergeCell ref="C193:G193"/>
    <mergeCell ref="D238:G238"/>
    <mergeCell ref="D239:G239"/>
    <mergeCell ref="D240:G240"/>
    <mergeCell ref="C249:G249"/>
    <mergeCell ref="D462:G462"/>
    <mergeCell ref="D295:G295"/>
    <mergeCell ref="D296:G296"/>
    <mergeCell ref="C305:G305"/>
    <mergeCell ref="D350:G350"/>
    <mergeCell ref="D351:G351"/>
    <mergeCell ref="D352:G352"/>
    <mergeCell ref="C361:G361"/>
    <mergeCell ref="D406:G406"/>
    <mergeCell ref="D407:G407"/>
    <mergeCell ref="D408:G408"/>
    <mergeCell ref="C417:G417"/>
    <mergeCell ref="D578:G578"/>
    <mergeCell ref="D463:G463"/>
    <mergeCell ref="D464:G464"/>
    <mergeCell ref="D465:G465"/>
    <mergeCell ref="C474:G474"/>
    <mergeCell ref="D519:G519"/>
    <mergeCell ref="D520:G520"/>
    <mergeCell ref="D521:G521"/>
    <mergeCell ref="D522:G522"/>
    <mergeCell ref="C531:G531"/>
    <mergeCell ref="D576:G576"/>
    <mergeCell ref="D577:G577"/>
    <mergeCell ref="D746:G746"/>
    <mergeCell ref="C587:G587"/>
    <mergeCell ref="D632:G632"/>
    <mergeCell ref="D633:G633"/>
    <mergeCell ref="D634:G634"/>
    <mergeCell ref="D635:G635"/>
    <mergeCell ref="C644:G644"/>
    <mergeCell ref="D689:G689"/>
    <mergeCell ref="D690:G690"/>
    <mergeCell ref="D691:G691"/>
    <mergeCell ref="D692:G692"/>
    <mergeCell ref="C701:G701"/>
    <mergeCell ref="D862:G862"/>
    <mergeCell ref="D747:G747"/>
    <mergeCell ref="D748:G748"/>
    <mergeCell ref="D749:G749"/>
    <mergeCell ref="C758:G758"/>
    <mergeCell ref="D803:G803"/>
    <mergeCell ref="D804:G804"/>
    <mergeCell ref="D805:G805"/>
    <mergeCell ref="C814:G814"/>
    <mergeCell ref="D859:G859"/>
    <mergeCell ref="D860:G860"/>
    <mergeCell ref="D861:G861"/>
    <mergeCell ref="C871:G871"/>
    <mergeCell ref="D916:G916"/>
    <mergeCell ref="D917:G917"/>
    <mergeCell ref="D918:G918"/>
    <mergeCell ref="C927:G927"/>
  </mergeCells>
  <pageMargins left="0" right="0" top="0" bottom="0" header="0" footer="0"/>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B1EB8-5F20-49BA-8433-19164146F1E2}">
  <sheetPr>
    <outlinePr summaryBelow="0"/>
  </sheetPr>
  <dimension ref="A1:K4198"/>
  <sheetViews>
    <sheetView topLeftCell="A4183" workbookViewId="0">
      <selection activeCell="E4207" sqref="E4207"/>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3336</v>
      </c>
      <c r="E3" s="1243"/>
      <c r="F3" s="1243"/>
      <c r="G3" s="1243"/>
      <c r="H3" s="1094"/>
      <c r="I3" s="1094"/>
      <c r="J3" s="1094"/>
      <c r="K3" s="1094"/>
    </row>
    <row r="4" spans="1:11" ht="14.1" customHeight="1" x14ac:dyDescent="0.25">
      <c r="A4" s="1094"/>
      <c r="B4" s="1094"/>
      <c r="C4" s="1095" t="s">
        <v>984</v>
      </c>
      <c r="D4" s="1242" t="s">
        <v>1928</v>
      </c>
      <c r="E4" s="1243"/>
      <c r="F4" s="1243"/>
      <c r="G4" s="1243"/>
      <c r="H4" s="1094"/>
      <c r="I4" s="1094"/>
      <c r="J4" s="1094"/>
      <c r="K4" s="1094"/>
    </row>
    <row r="5" spans="1:11" ht="14.1" customHeight="1" x14ac:dyDescent="0.25">
      <c r="A5" s="1094"/>
      <c r="B5" s="1094"/>
      <c r="C5" s="1095" t="s">
        <v>2</v>
      </c>
      <c r="D5" s="1242" t="s">
        <v>3456</v>
      </c>
      <c r="E5" s="1243"/>
      <c r="F5" s="1243"/>
      <c r="G5" s="1243"/>
      <c r="H5" s="1094"/>
      <c r="I5" s="1094"/>
      <c r="J5" s="1094"/>
      <c r="K5" s="1094"/>
    </row>
    <row r="6" spans="1:11" ht="14.1" customHeight="1" x14ac:dyDescent="0.25">
      <c r="A6" s="1094"/>
      <c r="B6" s="1094"/>
      <c r="C6" s="1095" t="s">
        <v>4</v>
      </c>
      <c r="D6" s="1242" t="s">
        <v>3457</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20.100000000000001" customHeight="1" x14ac:dyDescent="0.25">
      <c r="A9" s="1094"/>
      <c r="B9" s="1094"/>
      <c r="C9" s="1248" t="s">
        <v>3458</v>
      </c>
      <c r="D9" s="1249"/>
      <c r="E9" s="1249"/>
      <c r="F9" s="1249"/>
      <c r="G9" s="1249"/>
      <c r="H9" s="1094"/>
      <c r="I9" s="1094"/>
      <c r="J9" s="1094"/>
      <c r="K9" s="1094"/>
    </row>
    <row r="10" spans="1:11" ht="30.95" customHeight="1" x14ac:dyDescent="0.25">
      <c r="A10" s="1094"/>
      <c r="B10" s="1094"/>
      <c r="C10" s="1096" t="s">
        <v>10</v>
      </c>
      <c r="D10" s="1236" t="s">
        <v>3459</v>
      </c>
      <c r="E10" s="1237"/>
      <c r="F10" s="1237"/>
      <c r="G10" s="1237"/>
      <c r="H10" s="1094"/>
      <c r="I10" s="1094"/>
      <c r="J10" s="1094"/>
      <c r="K10" s="1094"/>
    </row>
    <row r="11" spans="1:11" ht="26.1" customHeight="1" x14ac:dyDescent="0.25">
      <c r="A11" s="1094"/>
      <c r="B11" s="1094"/>
      <c r="C11" s="1096" t="s">
        <v>646</v>
      </c>
      <c r="D11" s="1236" t="s">
        <v>3460</v>
      </c>
      <c r="E11" s="1237"/>
      <c r="F11" s="1237"/>
      <c r="G11" s="1237"/>
      <c r="H11" s="1094"/>
      <c r="I11" s="1094"/>
      <c r="J11" s="1094"/>
      <c r="K11" s="1094"/>
    </row>
    <row r="12" spans="1:11" ht="14.1" customHeight="1" x14ac:dyDescent="0.25">
      <c r="A12" s="1094"/>
      <c r="B12" s="1094"/>
      <c r="C12" s="1234" t="s">
        <v>51</v>
      </c>
      <c r="D12" s="1235"/>
      <c r="E12" s="1235"/>
      <c r="F12" s="1235"/>
      <c r="G12" s="1235"/>
      <c r="H12" s="1094"/>
      <c r="I12" s="1094"/>
      <c r="J12" s="1094"/>
      <c r="K12" s="1094"/>
    </row>
    <row r="13" spans="1:11" ht="14.1" customHeight="1" x14ac:dyDescent="0.25">
      <c r="A13" s="1094"/>
      <c r="B13" s="1094"/>
      <c r="C13" s="1102" t="s">
        <v>3461</v>
      </c>
      <c r="D13" s="1234" t="s">
        <v>3462</v>
      </c>
      <c r="E13" s="1235"/>
      <c r="F13" s="1235"/>
      <c r="G13" s="1235"/>
      <c r="H13" s="1094"/>
      <c r="I13" s="1094"/>
      <c r="J13" s="1094"/>
      <c r="K13" s="1094"/>
    </row>
    <row r="14" spans="1:11" ht="14.1" customHeight="1" x14ac:dyDescent="0.25">
      <c r="A14" s="1094"/>
      <c r="B14" s="1094"/>
      <c r="C14" s="1103" t="s">
        <v>1022</v>
      </c>
      <c r="D14" s="1232" t="s">
        <v>3463</v>
      </c>
      <c r="E14" s="1233"/>
      <c r="F14" s="1233"/>
      <c r="G14" s="1233"/>
      <c r="H14" s="1094"/>
      <c r="I14" s="1094"/>
      <c r="J14" s="1094"/>
      <c r="K14" s="1094"/>
    </row>
    <row r="15" spans="1:11" ht="14.1" customHeight="1" x14ac:dyDescent="0.25">
      <c r="A15" s="1094"/>
      <c r="B15" s="1094"/>
      <c r="C15" s="1104" t="s">
        <v>1024</v>
      </c>
      <c r="D15" s="1230" t="s">
        <v>3464</v>
      </c>
      <c r="E15" s="1231"/>
      <c r="F15" s="1231"/>
      <c r="G15" s="1231"/>
      <c r="H15" s="1094"/>
      <c r="I15" s="1094"/>
      <c r="J15" s="1094"/>
      <c r="K15" s="1094"/>
    </row>
    <row r="16" spans="1:11" ht="14.1" customHeight="1" x14ac:dyDescent="0.25">
      <c r="A16" s="1094"/>
      <c r="B16" s="1094"/>
      <c r="C16" s="1104" t="s">
        <v>31</v>
      </c>
      <c r="D16" s="1230" t="s">
        <v>3465</v>
      </c>
      <c r="E16" s="1231"/>
      <c r="F16" s="1231"/>
      <c r="G16" s="1231"/>
      <c r="H16" s="1094"/>
      <c r="I16" s="1094"/>
      <c r="J16" s="1094"/>
      <c r="K16" s="1094"/>
    </row>
    <row r="17" spans="1:11" ht="15" customHeight="1" x14ac:dyDescent="0.25">
      <c r="A17" s="1094"/>
      <c r="B17" s="1094"/>
      <c r="C17" s="1105"/>
      <c r="D17" s="1106">
        <v>2024</v>
      </c>
      <c r="E17" s="1106">
        <v>2025</v>
      </c>
      <c r="F17" s="1106">
        <v>2026</v>
      </c>
      <c r="G17" s="1106">
        <v>2027</v>
      </c>
      <c r="H17" s="1094"/>
      <c r="I17" s="1094"/>
      <c r="J17" s="1094"/>
      <c r="K17" s="1094"/>
    </row>
    <row r="18" spans="1:11" ht="15" customHeight="1" x14ac:dyDescent="0.25">
      <c r="A18" s="1094"/>
      <c r="B18" s="1094"/>
      <c r="C18" s="1107"/>
      <c r="D18" s="1108" t="s">
        <v>13</v>
      </c>
      <c r="E18" s="1108" t="s">
        <v>14</v>
      </c>
      <c r="F18" s="1108" t="s">
        <v>14</v>
      </c>
      <c r="G18" s="1108" t="s">
        <v>14</v>
      </c>
      <c r="H18" s="1094"/>
      <c r="I18" s="1094"/>
      <c r="J18" s="1094"/>
      <c r="K18" s="1094"/>
    </row>
    <row r="19" spans="1:11" ht="14.1" customHeight="1" x14ac:dyDescent="0.25">
      <c r="A19" s="1094"/>
      <c r="B19" s="1094"/>
      <c r="C19" s="1097" t="s">
        <v>33</v>
      </c>
      <c r="D19" s="1101" t="s">
        <v>1092</v>
      </c>
      <c r="E19" s="1101" t="s">
        <v>1092</v>
      </c>
      <c r="F19" s="1101" t="s">
        <v>1039</v>
      </c>
      <c r="G19" s="1101" t="s">
        <v>1039</v>
      </c>
      <c r="H19" s="1094"/>
      <c r="I19" s="1094"/>
      <c r="J19" s="1094"/>
      <c r="K19" s="1094"/>
    </row>
    <row r="20" spans="1:11" ht="14.1" customHeight="1" x14ac:dyDescent="0.25">
      <c r="A20" s="1094"/>
      <c r="B20" s="1094"/>
      <c r="C20" s="1097" t="s">
        <v>1029</v>
      </c>
      <c r="D20" s="1101" t="s">
        <v>3466</v>
      </c>
      <c r="E20" s="1101" t="s">
        <v>3467</v>
      </c>
      <c r="F20" s="1101" t="s">
        <v>1039</v>
      </c>
      <c r="G20" s="1101" t="s">
        <v>1039</v>
      </c>
      <c r="H20" s="1094"/>
      <c r="I20" s="1094"/>
      <c r="J20" s="1094"/>
      <c r="K20" s="1094"/>
    </row>
    <row r="21" spans="1:11" ht="14.1" customHeight="1" x14ac:dyDescent="0.25">
      <c r="A21" s="1094"/>
      <c r="B21" s="1094"/>
      <c r="C21" s="1097" t="s">
        <v>1032</v>
      </c>
      <c r="D21" s="1101" t="s">
        <v>3466</v>
      </c>
      <c r="E21" s="1101" t="s">
        <v>3467</v>
      </c>
      <c r="F21" s="1101" t="s">
        <v>1039</v>
      </c>
      <c r="G21" s="1101" t="s">
        <v>1039</v>
      </c>
      <c r="H21" s="1094"/>
      <c r="I21" s="1094"/>
      <c r="J21" s="1094"/>
      <c r="K21" s="1094"/>
    </row>
    <row r="22" spans="1:11" ht="14.1" customHeight="1" x14ac:dyDescent="0.25">
      <c r="A22" s="1094"/>
      <c r="B22" s="1094"/>
      <c r="C22" s="1097" t="s">
        <v>1037</v>
      </c>
      <c r="D22" s="1101" t="s">
        <v>1038</v>
      </c>
      <c r="E22" s="1101" t="s">
        <v>1039</v>
      </c>
      <c r="F22" s="1101" t="s">
        <v>1083</v>
      </c>
      <c r="G22" s="1101" t="s">
        <v>1038</v>
      </c>
      <c r="H22" s="1094"/>
      <c r="I22" s="1094"/>
      <c r="J22" s="1094"/>
      <c r="K22" s="1094"/>
    </row>
    <row r="23" spans="1:11" ht="14.1" customHeight="1" x14ac:dyDescent="0.25">
      <c r="A23" s="1094"/>
      <c r="B23" s="1094"/>
      <c r="C23" s="1097" t="s">
        <v>1042</v>
      </c>
      <c r="D23" s="1101" t="s">
        <v>1038</v>
      </c>
      <c r="E23" s="1101" t="s">
        <v>3468</v>
      </c>
      <c r="F23" s="1101" t="s">
        <v>1083</v>
      </c>
      <c r="G23" s="1101" t="s">
        <v>1038</v>
      </c>
      <c r="H23" s="1094"/>
      <c r="I23" s="1094"/>
      <c r="J23" s="1094"/>
      <c r="K23" s="1094"/>
    </row>
    <row r="24" spans="1:11" ht="14.1" customHeight="1" x14ac:dyDescent="0.25">
      <c r="A24" s="1094"/>
      <c r="B24" s="1094"/>
      <c r="C24" s="1097" t="s">
        <v>39</v>
      </c>
      <c r="D24" s="1101" t="s">
        <v>1038</v>
      </c>
      <c r="E24" s="1101" t="s">
        <v>3468</v>
      </c>
      <c r="F24" s="1101" t="s">
        <v>1083</v>
      </c>
      <c r="G24" s="1101" t="s">
        <v>1038</v>
      </c>
      <c r="H24" s="1094"/>
      <c r="I24" s="1094"/>
      <c r="J24" s="1094"/>
      <c r="K24" s="1094"/>
    </row>
    <row r="25" spans="1:11" ht="14.1" customHeight="1" x14ac:dyDescent="0.25">
      <c r="A25" s="1094"/>
      <c r="B25" s="1094"/>
      <c r="C25" s="1228" t="s">
        <v>1046</v>
      </c>
      <c r="D25" s="1229"/>
      <c r="E25" s="1229"/>
      <c r="F25" s="1229"/>
      <c r="G25" s="1229"/>
      <c r="H25" s="1094"/>
      <c r="I25" s="1094"/>
      <c r="J25" s="1094"/>
      <c r="K25" s="1094"/>
    </row>
    <row r="26" spans="1:11" ht="14.1" customHeight="1" x14ac:dyDescent="0.25">
      <c r="A26" s="1094"/>
      <c r="B26" s="1094"/>
      <c r="C26" s="1105"/>
      <c r="D26" s="1106">
        <v>2024</v>
      </c>
      <c r="E26" s="1106">
        <v>2025</v>
      </c>
      <c r="F26" s="1106">
        <v>2026</v>
      </c>
      <c r="G26" s="1106">
        <v>2027</v>
      </c>
      <c r="H26" s="1094"/>
      <c r="I26" s="1094"/>
      <c r="J26" s="1094"/>
      <c r="K26" s="1094"/>
    </row>
    <row r="27" spans="1:11" ht="14.1" customHeight="1" x14ac:dyDescent="0.25">
      <c r="A27" s="1094"/>
      <c r="B27" s="1094"/>
      <c r="C27" s="1107"/>
      <c r="D27" s="1108" t="s">
        <v>13</v>
      </c>
      <c r="E27" s="1108" t="s">
        <v>14</v>
      </c>
      <c r="F27" s="1108" t="s">
        <v>14</v>
      </c>
      <c r="G27" s="1108" t="s">
        <v>14</v>
      </c>
      <c r="H27" s="1094"/>
      <c r="I27" s="1094"/>
      <c r="J27" s="1094"/>
      <c r="K27" s="1094"/>
    </row>
    <row r="28" spans="1:11" ht="14.1" customHeight="1" x14ac:dyDescent="0.25">
      <c r="A28" s="1094"/>
      <c r="B28" s="1094"/>
      <c r="C28" s="1109" t="s">
        <v>1047</v>
      </c>
      <c r="D28" s="1110">
        <v>0</v>
      </c>
      <c r="E28" s="1110">
        <v>0</v>
      </c>
      <c r="F28" s="1110">
        <v>0</v>
      </c>
      <c r="G28" s="1110">
        <v>0</v>
      </c>
      <c r="H28" s="1094"/>
      <c r="I28" s="1094"/>
      <c r="J28" s="1094"/>
      <c r="K28" s="1094"/>
    </row>
    <row r="29" spans="1:11" ht="14.1" customHeight="1" x14ac:dyDescent="0.25">
      <c r="A29" s="1094"/>
      <c r="B29" s="1094"/>
      <c r="C29" s="1109" t="s">
        <v>1048</v>
      </c>
      <c r="D29" s="1110">
        <v>0</v>
      </c>
      <c r="E29" s="1110">
        <v>0</v>
      </c>
      <c r="F29" s="1110">
        <v>0</v>
      </c>
      <c r="G29" s="1110">
        <v>0</v>
      </c>
      <c r="H29" s="1094"/>
      <c r="I29" s="1094"/>
      <c r="J29" s="1094"/>
      <c r="K29" s="1094"/>
    </row>
    <row r="30" spans="1:11" ht="14.1" customHeight="1" x14ac:dyDescent="0.25">
      <c r="A30" s="1094"/>
      <c r="B30" s="1094"/>
      <c r="C30" s="1109" t="s">
        <v>1049</v>
      </c>
      <c r="D30" s="1110">
        <v>0</v>
      </c>
      <c r="E30" s="1110">
        <v>0</v>
      </c>
      <c r="F30" s="1110">
        <v>0</v>
      </c>
      <c r="G30" s="1110">
        <v>0</v>
      </c>
      <c r="H30" s="1094"/>
      <c r="I30" s="1094"/>
      <c r="J30" s="1094"/>
      <c r="K30" s="1094"/>
    </row>
    <row r="31" spans="1:11" ht="14.1" customHeight="1" x14ac:dyDescent="0.25">
      <c r="A31" s="1094"/>
      <c r="B31" s="1094"/>
      <c r="C31" s="1109" t="s">
        <v>1050</v>
      </c>
      <c r="D31" s="1110">
        <v>0</v>
      </c>
      <c r="E31" s="1110">
        <v>0</v>
      </c>
      <c r="F31" s="1110">
        <v>0</v>
      </c>
      <c r="G31" s="1110">
        <v>0</v>
      </c>
      <c r="H31" s="1094"/>
      <c r="I31" s="1094"/>
      <c r="J31" s="1094"/>
      <c r="K31" s="1094"/>
    </row>
    <row r="32" spans="1:11" ht="14.1" customHeight="1" x14ac:dyDescent="0.25">
      <c r="A32" s="1094"/>
      <c r="B32" s="1094"/>
      <c r="C32" s="1109" t="s">
        <v>1048</v>
      </c>
      <c r="D32" s="1110">
        <v>0</v>
      </c>
      <c r="E32" s="1110">
        <v>0</v>
      </c>
      <c r="F32" s="1110">
        <v>0</v>
      </c>
      <c r="G32" s="1110">
        <v>0</v>
      </c>
      <c r="H32" s="1094"/>
      <c r="I32" s="1094"/>
      <c r="J32" s="1094"/>
      <c r="K32" s="1094"/>
    </row>
    <row r="33" spans="1:11" ht="14.1" customHeight="1" x14ac:dyDescent="0.25">
      <c r="A33" s="1094"/>
      <c r="B33" s="1094"/>
      <c r="C33" s="1109" t="s">
        <v>1049</v>
      </c>
      <c r="D33" s="1110">
        <v>0</v>
      </c>
      <c r="E33" s="1110">
        <v>0</v>
      </c>
      <c r="F33" s="1110">
        <v>0</v>
      </c>
      <c r="G33" s="1110">
        <v>0</v>
      </c>
      <c r="H33" s="1094"/>
      <c r="I33" s="1094"/>
      <c r="J33" s="1094"/>
      <c r="K33" s="1094"/>
    </row>
    <row r="34" spans="1:11" ht="14.1" customHeight="1" x14ac:dyDescent="0.25">
      <c r="A34" s="1094"/>
      <c r="B34" s="1094"/>
      <c r="C34" s="1109" t="s">
        <v>1051</v>
      </c>
      <c r="D34" s="1110">
        <v>0</v>
      </c>
      <c r="E34" s="1110">
        <v>0</v>
      </c>
      <c r="F34" s="1110">
        <v>0</v>
      </c>
      <c r="G34" s="1110">
        <v>0</v>
      </c>
      <c r="H34" s="1094"/>
      <c r="I34" s="1094"/>
      <c r="J34" s="1094"/>
      <c r="K34" s="1094"/>
    </row>
    <row r="35" spans="1:11" ht="14.1" customHeight="1" x14ac:dyDescent="0.25">
      <c r="A35" s="1094"/>
      <c r="B35" s="1094"/>
      <c r="C35" s="1109" t="s">
        <v>1048</v>
      </c>
      <c r="D35" s="1110">
        <v>0</v>
      </c>
      <c r="E35" s="1110">
        <v>0</v>
      </c>
      <c r="F35" s="1110">
        <v>0</v>
      </c>
      <c r="G35" s="1110">
        <v>0</v>
      </c>
      <c r="H35" s="1094"/>
      <c r="I35" s="1094"/>
      <c r="J35" s="1094"/>
      <c r="K35" s="1094"/>
    </row>
    <row r="36" spans="1:11" ht="14.1" customHeight="1" x14ac:dyDescent="0.25">
      <c r="A36" s="1094"/>
      <c r="B36" s="1094"/>
      <c r="C36" s="1109" t="s">
        <v>1049</v>
      </c>
      <c r="D36" s="1110">
        <v>0</v>
      </c>
      <c r="E36" s="1110">
        <v>0</v>
      </c>
      <c r="F36" s="1110">
        <v>0</v>
      </c>
      <c r="G36" s="1110">
        <v>0</v>
      </c>
      <c r="H36" s="1094"/>
      <c r="I36" s="1094"/>
      <c r="J36" s="1094"/>
      <c r="K36" s="1094"/>
    </row>
    <row r="37" spans="1:11" ht="14.1" customHeight="1" x14ac:dyDescent="0.25">
      <c r="A37" s="1094"/>
      <c r="B37" s="1094"/>
      <c r="C37" s="1109" t="s">
        <v>1052</v>
      </c>
      <c r="D37" s="1110">
        <v>0</v>
      </c>
      <c r="E37" s="1110">
        <v>0</v>
      </c>
      <c r="F37" s="1110">
        <v>0</v>
      </c>
      <c r="G37" s="1110">
        <v>0</v>
      </c>
      <c r="H37" s="1094"/>
      <c r="I37" s="1094"/>
      <c r="J37" s="1094"/>
      <c r="K37" s="1094"/>
    </row>
    <row r="38" spans="1:11" ht="14.1" customHeight="1" x14ac:dyDescent="0.25">
      <c r="A38" s="1094"/>
      <c r="B38" s="1094"/>
      <c r="C38" s="1109" t="s">
        <v>1048</v>
      </c>
      <c r="D38" s="1110">
        <v>0</v>
      </c>
      <c r="E38" s="1110">
        <v>0</v>
      </c>
      <c r="F38" s="1110">
        <v>0</v>
      </c>
      <c r="G38" s="1110">
        <v>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1053</v>
      </c>
      <c r="D40" s="1110">
        <v>0</v>
      </c>
      <c r="E40" s="1110">
        <v>0</v>
      </c>
      <c r="F40" s="1110">
        <v>0</v>
      </c>
      <c r="G40" s="1110">
        <v>0</v>
      </c>
      <c r="H40" s="1094"/>
      <c r="I40" s="1094"/>
      <c r="J40" s="1094"/>
      <c r="K40" s="1094"/>
    </row>
    <row r="41" spans="1:11" ht="14.1" customHeight="1" x14ac:dyDescent="0.25">
      <c r="A41" s="1094"/>
      <c r="B41" s="1094"/>
      <c r="C41" s="1109" t="s">
        <v>1048</v>
      </c>
      <c r="D41" s="1110">
        <v>0</v>
      </c>
      <c r="E41" s="1110">
        <v>0</v>
      </c>
      <c r="F41" s="1110">
        <v>0</v>
      </c>
      <c r="G41" s="1110">
        <v>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1054</v>
      </c>
      <c r="D43" s="1110">
        <v>0</v>
      </c>
      <c r="E43" s="1110">
        <v>0</v>
      </c>
      <c r="F43" s="1110">
        <v>0</v>
      </c>
      <c r="G43" s="1110">
        <v>0</v>
      </c>
      <c r="H43" s="1094"/>
      <c r="I43" s="1094"/>
      <c r="J43" s="1094"/>
      <c r="K43" s="1094"/>
    </row>
    <row r="44" spans="1:11" ht="14.1" customHeight="1" x14ac:dyDescent="0.25">
      <c r="A44" s="1094"/>
      <c r="B44" s="1094"/>
      <c r="C44" s="1109" t="s">
        <v>1048</v>
      </c>
      <c r="D44" s="1110">
        <v>0</v>
      </c>
      <c r="E44" s="1110">
        <v>0</v>
      </c>
      <c r="F44" s="1110">
        <v>0</v>
      </c>
      <c r="G44" s="1110">
        <v>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1055</v>
      </c>
      <c r="D46" s="1110">
        <v>0</v>
      </c>
      <c r="E46" s="1110">
        <v>0</v>
      </c>
      <c r="F46" s="1110">
        <v>0</v>
      </c>
      <c r="G46" s="1110">
        <v>0</v>
      </c>
      <c r="H46" s="1094"/>
      <c r="I46" s="1094"/>
      <c r="J46" s="1094"/>
      <c r="K46" s="1094"/>
    </row>
    <row r="47" spans="1:11" ht="14.1" customHeight="1" x14ac:dyDescent="0.25">
      <c r="A47" s="1094"/>
      <c r="B47" s="1094"/>
      <c r="C47" s="1109" t="s">
        <v>1048</v>
      </c>
      <c r="D47" s="1110">
        <v>0</v>
      </c>
      <c r="E47" s="1110">
        <v>0</v>
      </c>
      <c r="F47" s="1110">
        <v>0</v>
      </c>
      <c r="G47" s="1110">
        <v>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1056</v>
      </c>
      <c r="D49" s="1110">
        <v>0</v>
      </c>
      <c r="E49" s="1110">
        <v>0</v>
      </c>
      <c r="F49" s="1110">
        <v>0</v>
      </c>
      <c r="G49" s="1110">
        <v>0</v>
      </c>
      <c r="H49" s="1094"/>
      <c r="I49" s="1094"/>
      <c r="J49" s="1094"/>
      <c r="K49" s="1094"/>
    </row>
    <row r="50" spans="1:11" ht="14.1" customHeight="1" x14ac:dyDescent="0.25">
      <c r="A50" s="1094"/>
      <c r="B50" s="1094"/>
      <c r="C50" s="1109" t="s">
        <v>1048</v>
      </c>
      <c r="D50" s="1110">
        <v>0</v>
      </c>
      <c r="E50" s="1110">
        <v>0</v>
      </c>
      <c r="F50" s="1110">
        <v>0</v>
      </c>
      <c r="G50" s="1110">
        <v>0</v>
      </c>
      <c r="H50" s="1094"/>
      <c r="I50" s="1094"/>
      <c r="J50" s="1094"/>
      <c r="K50" s="1094"/>
    </row>
    <row r="51" spans="1:11" ht="14.1" customHeight="1" x14ac:dyDescent="0.25">
      <c r="A51" s="1094"/>
      <c r="B51" s="1094"/>
      <c r="C51" s="1109" t="s">
        <v>1057</v>
      </c>
      <c r="D51" s="1110">
        <v>0</v>
      </c>
      <c r="E51" s="1110">
        <v>0</v>
      </c>
      <c r="F51" s="1110">
        <v>0</v>
      </c>
      <c r="G51" s="1110">
        <v>0</v>
      </c>
      <c r="H51" s="1094"/>
      <c r="I51" s="1094"/>
      <c r="J51" s="1094"/>
      <c r="K51" s="1094"/>
    </row>
    <row r="52" spans="1:11" ht="14.1" customHeight="1" x14ac:dyDescent="0.25">
      <c r="A52" s="1094"/>
      <c r="B52" s="1094"/>
      <c r="C52" s="1109" t="s">
        <v>1058</v>
      </c>
      <c r="D52" s="1110">
        <v>0</v>
      </c>
      <c r="E52" s="1110">
        <v>0</v>
      </c>
      <c r="F52" s="1110">
        <v>0</v>
      </c>
      <c r="G52" s="1110">
        <v>0</v>
      </c>
      <c r="H52" s="1094"/>
      <c r="I52" s="1094"/>
      <c r="J52" s="1094"/>
      <c r="K52" s="1094"/>
    </row>
    <row r="53" spans="1:11" ht="14.1" customHeight="1" x14ac:dyDescent="0.25">
      <c r="A53" s="1094"/>
      <c r="B53" s="1094"/>
      <c r="C53" s="1109" t="s">
        <v>1059</v>
      </c>
      <c r="D53" s="1110">
        <v>0</v>
      </c>
      <c r="E53" s="1110">
        <v>0</v>
      </c>
      <c r="F53" s="1110">
        <v>0</v>
      </c>
      <c r="G53" s="1110">
        <v>0</v>
      </c>
      <c r="H53" s="1094"/>
      <c r="I53" s="1094"/>
      <c r="J53" s="1094"/>
      <c r="K53" s="1094"/>
    </row>
    <row r="54" spans="1:11" ht="14.1" customHeight="1" x14ac:dyDescent="0.25">
      <c r="A54" s="1094"/>
      <c r="B54" s="1094"/>
      <c r="C54" s="1109" t="s">
        <v>1060</v>
      </c>
      <c r="D54" s="1110">
        <v>0</v>
      </c>
      <c r="E54" s="1110">
        <v>0</v>
      </c>
      <c r="F54" s="1110">
        <v>0</v>
      </c>
      <c r="G54" s="1110">
        <v>0</v>
      </c>
      <c r="H54" s="1094"/>
      <c r="I54" s="1094"/>
      <c r="J54" s="1094"/>
      <c r="K54" s="1094"/>
    </row>
    <row r="55" spans="1:11" ht="14.1" customHeight="1" x14ac:dyDescent="0.25">
      <c r="A55" s="1094"/>
      <c r="B55" s="1094"/>
      <c r="C55" s="1109" t="s">
        <v>1061</v>
      </c>
      <c r="D55" s="1110">
        <v>0</v>
      </c>
      <c r="E55" s="1110">
        <v>3059682</v>
      </c>
      <c r="F55" s="1110">
        <v>0</v>
      </c>
      <c r="G55" s="1110">
        <v>0</v>
      </c>
      <c r="H55" s="1094"/>
      <c r="I55" s="1094"/>
      <c r="J55" s="1094"/>
      <c r="K55" s="1094"/>
    </row>
    <row r="56" spans="1:11" ht="14.1" customHeight="1" x14ac:dyDescent="0.25">
      <c r="A56" s="1094"/>
      <c r="B56" s="1094"/>
      <c r="C56" s="1109" t="s">
        <v>1048</v>
      </c>
      <c r="D56" s="1110">
        <v>0</v>
      </c>
      <c r="E56" s="1110">
        <v>3059682</v>
      </c>
      <c r="F56" s="1110">
        <v>0</v>
      </c>
      <c r="G56" s="1110">
        <v>0</v>
      </c>
      <c r="H56" s="1094"/>
      <c r="I56" s="1094"/>
      <c r="J56" s="1094"/>
      <c r="K56" s="1094"/>
    </row>
    <row r="57" spans="1:11" ht="14.1" customHeight="1" x14ac:dyDescent="0.25">
      <c r="A57" s="1094"/>
      <c r="B57" s="1094"/>
      <c r="C57" s="1109" t="s">
        <v>1057</v>
      </c>
      <c r="D57" s="1110">
        <v>0</v>
      </c>
      <c r="E57" s="1110">
        <v>0</v>
      </c>
      <c r="F57" s="1110">
        <v>0</v>
      </c>
      <c r="G57" s="1110">
        <v>0</v>
      </c>
      <c r="H57" s="1094"/>
      <c r="I57" s="1094"/>
      <c r="J57" s="1094"/>
      <c r="K57" s="1094"/>
    </row>
    <row r="58" spans="1:11" ht="14.1" customHeight="1" x14ac:dyDescent="0.25">
      <c r="A58" s="1094"/>
      <c r="B58" s="1094"/>
      <c r="C58" s="1109" t="s">
        <v>1058</v>
      </c>
      <c r="D58" s="1110">
        <v>0</v>
      </c>
      <c r="E58" s="1110">
        <v>0</v>
      </c>
      <c r="F58" s="1110">
        <v>0</v>
      </c>
      <c r="G58" s="1110">
        <v>0</v>
      </c>
      <c r="H58" s="1094"/>
      <c r="I58" s="1094"/>
      <c r="J58" s="1094"/>
      <c r="K58" s="1094"/>
    </row>
    <row r="59" spans="1:11" ht="14.1" customHeight="1" x14ac:dyDescent="0.25">
      <c r="A59" s="1094"/>
      <c r="B59" s="1094"/>
      <c r="C59" s="1109" t="s">
        <v>1059</v>
      </c>
      <c r="D59" s="1110">
        <v>0</v>
      </c>
      <c r="E59" s="1110">
        <v>0</v>
      </c>
      <c r="F59" s="1110">
        <v>0</v>
      </c>
      <c r="G59" s="1110">
        <v>0</v>
      </c>
      <c r="H59" s="1094"/>
      <c r="I59" s="1094"/>
      <c r="J59" s="1094"/>
      <c r="K59" s="1094"/>
    </row>
    <row r="60" spans="1:11" ht="14.1" customHeight="1" x14ac:dyDescent="0.25">
      <c r="A60" s="1094"/>
      <c r="B60" s="1094"/>
      <c r="C60" s="1109" t="s">
        <v>1060</v>
      </c>
      <c r="D60" s="1110">
        <v>0</v>
      </c>
      <c r="E60" s="1110">
        <v>0</v>
      </c>
      <c r="F60" s="1110">
        <v>0</v>
      </c>
      <c r="G60" s="1110">
        <v>0</v>
      </c>
      <c r="H60" s="1094"/>
      <c r="I60" s="1094"/>
      <c r="J60" s="1094"/>
      <c r="K60" s="1094"/>
    </row>
    <row r="61" spans="1:11" ht="14.1" customHeight="1" x14ac:dyDescent="0.25">
      <c r="A61" s="1094"/>
      <c r="B61" s="1094"/>
      <c r="C61" s="1109" t="s">
        <v>1062</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1057</v>
      </c>
      <c r="D63" s="1110">
        <v>0</v>
      </c>
      <c r="E63" s="1110">
        <v>0</v>
      </c>
      <c r="F63" s="1110">
        <v>0</v>
      </c>
      <c r="G63" s="1110">
        <v>0</v>
      </c>
      <c r="H63" s="1094"/>
      <c r="I63" s="1094"/>
      <c r="J63" s="1094"/>
      <c r="K63" s="1094"/>
    </row>
    <row r="64" spans="1:11" ht="14.1" customHeight="1" x14ac:dyDescent="0.25">
      <c r="A64" s="1094"/>
      <c r="B64" s="1094"/>
      <c r="C64" s="1109" t="s">
        <v>1058</v>
      </c>
      <c r="D64" s="1110">
        <v>0</v>
      </c>
      <c r="E64" s="1110">
        <v>0</v>
      </c>
      <c r="F64" s="1110">
        <v>0</v>
      </c>
      <c r="G64" s="1110">
        <v>0</v>
      </c>
      <c r="H64" s="1094"/>
      <c r="I64" s="1094"/>
      <c r="J64" s="1094"/>
      <c r="K64" s="1094"/>
    </row>
    <row r="65" spans="1:11" ht="14.1" customHeight="1" x14ac:dyDescent="0.25">
      <c r="A65" s="1094"/>
      <c r="B65" s="1094"/>
      <c r="C65" s="1109" t="s">
        <v>1059</v>
      </c>
      <c r="D65" s="1110">
        <v>0</v>
      </c>
      <c r="E65" s="1110">
        <v>0</v>
      </c>
      <c r="F65" s="1110">
        <v>0</v>
      </c>
      <c r="G65" s="1110">
        <v>0</v>
      </c>
      <c r="H65" s="1094"/>
      <c r="I65" s="1094"/>
      <c r="J65" s="1094"/>
      <c r="K65" s="1094"/>
    </row>
    <row r="66" spans="1:11" ht="14.1" customHeight="1" x14ac:dyDescent="0.25">
      <c r="A66" s="1094"/>
      <c r="B66" s="1094"/>
      <c r="C66" s="1109" t="s">
        <v>1060</v>
      </c>
      <c r="D66" s="1110">
        <v>0</v>
      </c>
      <c r="E66" s="1110">
        <v>0</v>
      </c>
      <c r="F66" s="1110">
        <v>0</v>
      </c>
      <c r="G66" s="1110">
        <v>0</v>
      </c>
      <c r="H66" s="1094"/>
      <c r="I66" s="1094"/>
      <c r="J66" s="1094"/>
      <c r="K66" s="1094"/>
    </row>
    <row r="67" spans="1:11" ht="14.1" customHeight="1" x14ac:dyDescent="0.25">
      <c r="A67" s="1094"/>
      <c r="B67" s="1094"/>
      <c r="C67" s="1109" t="s">
        <v>1063</v>
      </c>
      <c r="D67" s="1110">
        <v>0</v>
      </c>
      <c r="E67" s="1110">
        <v>0</v>
      </c>
      <c r="F67" s="1110">
        <v>0</v>
      </c>
      <c r="G67" s="1110">
        <v>0</v>
      </c>
      <c r="H67" s="1094"/>
      <c r="I67" s="1094"/>
      <c r="J67" s="1094"/>
      <c r="K67" s="1094"/>
    </row>
    <row r="68" spans="1:11" ht="14.1" customHeight="1" x14ac:dyDescent="0.25">
      <c r="A68" s="1094"/>
      <c r="B68" s="1094"/>
      <c r="C68" s="1109" t="s">
        <v>1064</v>
      </c>
      <c r="D68" s="1110">
        <v>0</v>
      </c>
      <c r="E68" s="1110">
        <v>0</v>
      </c>
      <c r="F68" s="1110">
        <v>0</v>
      </c>
      <c r="G68" s="1110">
        <v>0</v>
      </c>
      <c r="H68" s="1094"/>
      <c r="I68" s="1094"/>
      <c r="J68" s="1094"/>
      <c r="K68" s="1094"/>
    </row>
    <row r="69" spans="1:11" ht="14.1" customHeight="1" x14ac:dyDescent="0.25">
      <c r="A69" s="1094"/>
      <c r="B69" s="1094"/>
      <c r="C69" s="1111" t="s">
        <v>572</v>
      </c>
      <c r="D69" s="1110">
        <v>0</v>
      </c>
      <c r="E69" s="1110">
        <v>3059682</v>
      </c>
      <c r="F69" s="1110">
        <v>0</v>
      </c>
      <c r="G69" s="1110">
        <v>0</v>
      </c>
      <c r="H69" s="1094"/>
      <c r="I69" s="1094"/>
      <c r="J69" s="1094"/>
      <c r="K69" s="1094"/>
    </row>
    <row r="70" spans="1:11" ht="14.1" customHeight="1" x14ac:dyDescent="0.25">
      <c r="A70" s="1094"/>
      <c r="B70" s="1094"/>
      <c r="C70" s="1103" t="s">
        <v>1022</v>
      </c>
      <c r="D70" s="1232" t="s">
        <v>3469</v>
      </c>
      <c r="E70" s="1233"/>
      <c r="F70" s="1233"/>
      <c r="G70" s="1233"/>
      <c r="H70" s="1094"/>
      <c r="I70" s="1094"/>
      <c r="J70" s="1094"/>
      <c r="K70" s="1094"/>
    </row>
    <row r="71" spans="1:11" ht="14.1" customHeight="1" x14ac:dyDescent="0.25">
      <c r="A71" s="1094"/>
      <c r="B71" s="1094"/>
      <c r="C71" s="1104" t="s">
        <v>1024</v>
      </c>
      <c r="D71" s="1230" t="s">
        <v>3470</v>
      </c>
      <c r="E71" s="1231"/>
      <c r="F71" s="1231"/>
      <c r="G71" s="1231"/>
      <c r="H71" s="1094"/>
      <c r="I71" s="1094"/>
      <c r="J71" s="1094"/>
      <c r="K71" s="1094"/>
    </row>
    <row r="72" spans="1:11" ht="14.1" customHeight="1" x14ac:dyDescent="0.25">
      <c r="A72" s="1094"/>
      <c r="B72" s="1094"/>
      <c r="C72" s="1104" t="s">
        <v>31</v>
      </c>
      <c r="D72" s="1230" t="s">
        <v>3465</v>
      </c>
      <c r="E72" s="1231"/>
      <c r="F72" s="1231"/>
      <c r="G72" s="1231"/>
      <c r="H72" s="1094"/>
      <c r="I72" s="1094"/>
      <c r="J72" s="1094"/>
      <c r="K72" s="1094"/>
    </row>
    <row r="73" spans="1:11" ht="15" customHeight="1" x14ac:dyDescent="0.25">
      <c r="A73" s="1094"/>
      <c r="B73" s="1094"/>
      <c r="C73" s="1105"/>
      <c r="D73" s="1106">
        <v>2024</v>
      </c>
      <c r="E73" s="1106">
        <v>2025</v>
      </c>
      <c r="F73" s="1106">
        <v>2026</v>
      </c>
      <c r="G73" s="1106">
        <v>2027</v>
      </c>
      <c r="H73" s="1094"/>
      <c r="I73" s="1094"/>
      <c r="J73" s="1094"/>
      <c r="K73" s="1094"/>
    </row>
    <row r="74" spans="1:11" ht="15" customHeight="1" x14ac:dyDescent="0.25">
      <c r="A74" s="1094"/>
      <c r="B74" s="1094"/>
      <c r="C74" s="1107"/>
      <c r="D74" s="1108" t="s">
        <v>13</v>
      </c>
      <c r="E74" s="1108" t="s">
        <v>14</v>
      </c>
      <c r="F74" s="1108" t="s">
        <v>14</v>
      </c>
      <c r="G74" s="1108" t="s">
        <v>14</v>
      </c>
      <c r="H74" s="1094"/>
      <c r="I74" s="1094"/>
      <c r="J74" s="1094"/>
      <c r="K74" s="1094"/>
    </row>
    <row r="75" spans="1:11" ht="14.1" customHeight="1" x14ac:dyDescent="0.25">
      <c r="A75" s="1094"/>
      <c r="B75" s="1094"/>
      <c r="C75" s="1097" t="s">
        <v>33</v>
      </c>
      <c r="D75" s="1101" t="s">
        <v>1092</v>
      </c>
      <c r="E75" s="1101" t="s">
        <v>1092</v>
      </c>
      <c r="F75" s="1101" t="s">
        <v>1092</v>
      </c>
      <c r="G75" s="1101" t="s">
        <v>1092</v>
      </c>
      <c r="H75" s="1094"/>
      <c r="I75" s="1094"/>
      <c r="J75" s="1094"/>
      <c r="K75" s="1094"/>
    </row>
    <row r="76" spans="1:11" ht="14.1" customHeight="1" x14ac:dyDescent="0.25">
      <c r="A76" s="1094"/>
      <c r="B76" s="1094"/>
      <c r="C76" s="1097" t="s">
        <v>1029</v>
      </c>
      <c r="D76" s="1101" t="s">
        <v>1039</v>
      </c>
      <c r="E76" s="1101" t="s">
        <v>3471</v>
      </c>
      <c r="F76" s="1101" t="s">
        <v>3472</v>
      </c>
      <c r="G76" s="1101" t="s">
        <v>3473</v>
      </c>
      <c r="H76" s="1094"/>
      <c r="I76" s="1094"/>
      <c r="J76" s="1094"/>
      <c r="K76" s="1094"/>
    </row>
    <row r="77" spans="1:11" ht="14.1" customHeight="1" x14ac:dyDescent="0.25">
      <c r="A77" s="1094"/>
      <c r="B77" s="1094"/>
      <c r="C77" s="1097" t="s">
        <v>1032</v>
      </c>
      <c r="D77" s="1101" t="s">
        <v>1039</v>
      </c>
      <c r="E77" s="1101" t="s">
        <v>3471</v>
      </c>
      <c r="F77" s="1101" t="s">
        <v>3472</v>
      </c>
      <c r="G77" s="1101" t="s">
        <v>3473</v>
      </c>
      <c r="H77" s="1094"/>
      <c r="I77" s="1094"/>
      <c r="J77" s="1094"/>
      <c r="K77" s="1094"/>
    </row>
    <row r="78" spans="1:11" ht="14.1" customHeight="1" x14ac:dyDescent="0.25">
      <c r="A78" s="1094"/>
      <c r="B78" s="1094"/>
      <c r="C78" s="1097" t="s">
        <v>1037</v>
      </c>
      <c r="D78" s="1101" t="s">
        <v>1038</v>
      </c>
      <c r="E78" s="1101" t="s">
        <v>1039</v>
      </c>
      <c r="F78" s="1101" t="s">
        <v>1039</v>
      </c>
      <c r="G78" s="1101" t="s">
        <v>1039</v>
      </c>
      <c r="H78" s="1094"/>
      <c r="I78" s="1094"/>
      <c r="J78" s="1094"/>
      <c r="K78" s="1094"/>
    </row>
    <row r="79" spans="1:11" ht="14.1" customHeight="1" x14ac:dyDescent="0.25">
      <c r="A79" s="1094"/>
      <c r="B79" s="1094"/>
      <c r="C79" s="1097" t="s">
        <v>1042</v>
      </c>
      <c r="D79" s="1101" t="s">
        <v>1038</v>
      </c>
      <c r="E79" s="1101" t="s">
        <v>1038</v>
      </c>
      <c r="F79" s="1101" t="s">
        <v>3474</v>
      </c>
      <c r="G79" s="1101" t="s">
        <v>1039</v>
      </c>
      <c r="H79" s="1094"/>
      <c r="I79" s="1094"/>
      <c r="J79" s="1094"/>
      <c r="K79" s="1094"/>
    </row>
    <row r="80" spans="1:11" ht="14.1" customHeight="1" x14ac:dyDescent="0.25">
      <c r="A80" s="1094"/>
      <c r="B80" s="1094"/>
      <c r="C80" s="1097" t="s">
        <v>39</v>
      </c>
      <c r="D80" s="1101" t="s">
        <v>1038</v>
      </c>
      <c r="E80" s="1101" t="s">
        <v>1038</v>
      </c>
      <c r="F80" s="1101" t="s">
        <v>3474</v>
      </c>
      <c r="G80" s="1101" t="s">
        <v>1039</v>
      </c>
      <c r="H80" s="1094"/>
      <c r="I80" s="1094"/>
      <c r="J80" s="1094"/>
      <c r="K80" s="1094"/>
    </row>
    <row r="81" spans="1:11" ht="14.1" customHeight="1" x14ac:dyDescent="0.25">
      <c r="A81" s="1094"/>
      <c r="B81" s="1094"/>
      <c r="C81" s="1228" t="s">
        <v>1046</v>
      </c>
      <c r="D81" s="1229"/>
      <c r="E81" s="1229"/>
      <c r="F81" s="1229"/>
      <c r="G81" s="1229"/>
      <c r="H81" s="1094"/>
      <c r="I81" s="1094"/>
      <c r="J81" s="1094"/>
      <c r="K81" s="1094"/>
    </row>
    <row r="82" spans="1:11" ht="14.1" customHeight="1" x14ac:dyDescent="0.25">
      <c r="A82" s="1094"/>
      <c r="B82" s="1094"/>
      <c r="C82" s="1105"/>
      <c r="D82" s="1106">
        <v>2024</v>
      </c>
      <c r="E82" s="1106">
        <v>2025</v>
      </c>
      <c r="F82" s="1106">
        <v>2026</v>
      </c>
      <c r="G82" s="1106">
        <v>2027</v>
      </c>
      <c r="H82" s="1094"/>
      <c r="I82" s="1094"/>
      <c r="J82" s="1094"/>
      <c r="K82" s="1094"/>
    </row>
    <row r="83" spans="1:11" ht="14.1" customHeight="1" x14ac:dyDescent="0.25">
      <c r="A83" s="1094"/>
      <c r="B83" s="1094"/>
      <c r="C83" s="1107"/>
      <c r="D83" s="1108" t="s">
        <v>13</v>
      </c>
      <c r="E83" s="1108" t="s">
        <v>14</v>
      </c>
      <c r="F83" s="1108" t="s">
        <v>14</v>
      </c>
      <c r="G83" s="1108" t="s">
        <v>14</v>
      </c>
      <c r="H83" s="1094"/>
      <c r="I83" s="1094"/>
      <c r="J83" s="1094"/>
      <c r="K83" s="1094"/>
    </row>
    <row r="84" spans="1:11" ht="14.1" customHeight="1" x14ac:dyDescent="0.25">
      <c r="A84" s="1094"/>
      <c r="B84" s="1094"/>
      <c r="C84" s="1109" t="s">
        <v>1047</v>
      </c>
      <c r="D84" s="1110">
        <v>0</v>
      </c>
      <c r="E84" s="1110">
        <v>0</v>
      </c>
      <c r="F84" s="1110">
        <v>0</v>
      </c>
      <c r="G84" s="1110">
        <v>0</v>
      </c>
      <c r="H84" s="1094"/>
      <c r="I84" s="1094"/>
      <c r="J84" s="1094"/>
      <c r="K84" s="1094"/>
    </row>
    <row r="85" spans="1:11" ht="14.1" customHeight="1" x14ac:dyDescent="0.25">
      <c r="A85" s="1094"/>
      <c r="B85" s="1094"/>
      <c r="C85" s="1109" t="s">
        <v>1048</v>
      </c>
      <c r="D85" s="1110">
        <v>0</v>
      </c>
      <c r="E85" s="1110">
        <v>0</v>
      </c>
      <c r="F85" s="1110">
        <v>0</v>
      </c>
      <c r="G85" s="1110">
        <v>0</v>
      </c>
      <c r="H85" s="1094"/>
      <c r="I85" s="1094"/>
      <c r="J85" s="1094"/>
      <c r="K85" s="1094"/>
    </row>
    <row r="86" spans="1:11" ht="14.1" customHeight="1" x14ac:dyDescent="0.25">
      <c r="A86" s="1094"/>
      <c r="B86" s="1094"/>
      <c r="C86" s="1109" t="s">
        <v>1049</v>
      </c>
      <c r="D86" s="1110">
        <v>0</v>
      </c>
      <c r="E86" s="1110">
        <v>0</v>
      </c>
      <c r="F86" s="1110">
        <v>0</v>
      </c>
      <c r="G86" s="1110">
        <v>0</v>
      </c>
      <c r="H86" s="1094"/>
      <c r="I86" s="1094"/>
      <c r="J86" s="1094"/>
      <c r="K86" s="1094"/>
    </row>
    <row r="87" spans="1:11" ht="14.1" customHeight="1" x14ac:dyDescent="0.25">
      <c r="A87" s="1094"/>
      <c r="B87" s="1094"/>
      <c r="C87" s="1109" t="s">
        <v>1050</v>
      </c>
      <c r="D87" s="1110">
        <v>0</v>
      </c>
      <c r="E87" s="1110">
        <v>0</v>
      </c>
      <c r="F87" s="1110">
        <v>0</v>
      </c>
      <c r="G87" s="1110">
        <v>0</v>
      </c>
      <c r="H87" s="1094"/>
      <c r="I87" s="1094"/>
      <c r="J87" s="1094"/>
      <c r="K87" s="1094"/>
    </row>
    <row r="88" spans="1:11" ht="14.1" customHeight="1" x14ac:dyDescent="0.25">
      <c r="A88" s="1094"/>
      <c r="B88" s="1094"/>
      <c r="C88" s="1109" t="s">
        <v>1048</v>
      </c>
      <c r="D88" s="1110">
        <v>0</v>
      </c>
      <c r="E88" s="1110">
        <v>0</v>
      </c>
      <c r="F88" s="1110">
        <v>0</v>
      </c>
      <c r="G88" s="1110">
        <v>0</v>
      </c>
      <c r="H88" s="1094"/>
      <c r="I88" s="1094"/>
      <c r="J88" s="1094"/>
      <c r="K88" s="1094"/>
    </row>
    <row r="89" spans="1:11" ht="14.1" customHeight="1" x14ac:dyDescent="0.25">
      <c r="A89" s="1094"/>
      <c r="B89" s="1094"/>
      <c r="C89" s="1109" t="s">
        <v>1049</v>
      </c>
      <c r="D89" s="1110">
        <v>0</v>
      </c>
      <c r="E89" s="1110">
        <v>0</v>
      </c>
      <c r="F89" s="1110">
        <v>0</v>
      </c>
      <c r="G89" s="1110">
        <v>0</v>
      </c>
      <c r="H89" s="1094"/>
      <c r="I89" s="1094"/>
      <c r="J89" s="1094"/>
      <c r="K89" s="1094"/>
    </row>
    <row r="90" spans="1:11" ht="14.1" customHeight="1" x14ac:dyDescent="0.25">
      <c r="A90" s="1094"/>
      <c r="B90" s="1094"/>
      <c r="C90" s="1109" t="s">
        <v>1051</v>
      </c>
      <c r="D90" s="1110">
        <v>0</v>
      </c>
      <c r="E90" s="1110">
        <v>0</v>
      </c>
      <c r="F90" s="1110">
        <v>0</v>
      </c>
      <c r="G90" s="1110">
        <v>0</v>
      </c>
      <c r="H90" s="1094"/>
      <c r="I90" s="1094"/>
      <c r="J90" s="1094"/>
      <c r="K90" s="1094"/>
    </row>
    <row r="91" spans="1:11" ht="14.1" customHeight="1" x14ac:dyDescent="0.25">
      <c r="A91" s="1094"/>
      <c r="B91" s="1094"/>
      <c r="C91" s="1109" t="s">
        <v>1048</v>
      </c>
      <c r="D91" s="1110">
        <v>0</v>
      </c>
      <c r="E91" s="1110">
        <v>0</v>
      </c>
      <c r="F91" s="1110">
        <v>0</v>
      </c>
      <c r="G91" s="1110">
        <v>0</v>
      </c>
      <c r="H91" s="1094"/>
      <c r="I91" s="1094"/>
      <c r="J91" s="1094"/>
      <c r="K91" s="1094"/>
    </row>
    <row r="92" spans="1:11" ht="14.1" customHeight="1" x14ac:dyDescent="0.25">
      <c r="A92" s="1094"/>
      <c r="B92" s="1094"/>
      <c r="C92" s="1109" t="s">
        <v>1049</v>
      </c>
      <c r="D92" s="1110">
        <v>0</v>
      </c>
      <c r="E92" s="1110">
        <v>0</v>
      </c>
      <c r="F92" s="1110">
        <v>0</v>
      </c>
      <c r="G92" s="1110">
        <v>0</v>
      </c>
      <c r="H92" s="1094"/>
      <c r="I92" s="1094"/>
      <c r="J92" s="1094"/>
      <c r="K92" s="1094"/>
    </row>
    <row r="93" spans="1:11" ht="14.1" customHeight="1" x14ac:dyDescent="0.25">
      <c r="A93" s="1094"/>
      <c r="B93" s="1094"/>
      <c r="C93" s="1109" t="s">
        <v>1052</v>
      </c>
      <c r="D93" s="1110">
        <v>0</v>
      </c>
      <c r="E93" s="1110">
        <v>0</v>
      </c>
      <c r="F93" s="1110">
        <v>0</v>
      </c>
      <c r="G93" s="1110">
        <v>0</v>
      </c>
      <c r="H93" s="1094"/>
      <c r="I93" s="1094"/>
      <c r="J93" s="1094"/>
      <c r="K93" s="1094"/>
    </row>
    <row r="94" spans="1:11" ht="14.1" customHeight="1" x14ac:dyDescent="0.25">
      <c r="A94" s="1094"/>
      <c r="B94" s="1094"/>
      <c r="C94" s="1109" t="s">
        <v>1048</v>
      </c>
      <c r="D94" s="1110">
        <v>0</v>
      </c>
      <c r="E94" s="1110">
        <v>0</v>
      </c>
      <c r="F94" s="1110">
        <v>0</v>
      </c>
      <c r="G94" s="1110">
        <v>0</v>
      </c>
      <c r="H94" s="1094"/>
      <c r="I94" s="1094"/>
      <c r="J94" s="1094"/>
      <c r="K94" s="1094"/>
    </row>
    <row r="95" spans="1:11" ht="14.1" customHeight="1" x14ac:dyDescent="0.25">
      <c r="A95" s="1094"/>
      <c r="B95" s="1094"/>
      <c r="C95" s="1109" t="s">
        <v>1049</v>
      </c>
      <c r="D95" s="1110">
        <v>0</v>
      </c>
      <c r="E95" s="1110">
        <v>0</v>
      </c>
      <c r="F95" s="1110">
        <v>0</v>
      </c>
      <c r="G95" s="1110">
        <v>0</v>
      </c>
      <c r="H95" s="1094"/>
      <c r="I95" s="1094"/>
      <c r="J95" s="1094"/>
      <c r="K95" s="1094"/>
    </row>
    <row r="96" spans="1:11" ht="14.1" customHeight="1" x14ac:dyDescent="0.25">
      <c r="A96" s="1094"/>
      <c r="B96" s="1094"/>
      <c r="C96" s="1109" t="s">
        <v>1053</v>
      </c>
      <c r="D96" s="1110">
        <v>0</v>
      </c>
      <c r="E96" s="1110">
        <v>0</v>
      </c>
      <c r="F96" s="1110">
        <v>0</v>
      </c>
      <c r="G96" s="1110">
        <v>0</v>
      </c>
      <c r="H96" s="1094"/>
      <c r="I96" s="1094"/>
      <c r="J96" s="1094"/>
      <c r="K96" s="1094"/>
    </row>
    <row r="97" spans="1:11" ht="14.1" customHeight="1" x14ac:dyDescent="0.25">
      <c r="A97" s="1094"/>
      <c r="B97" s="1094"/>
      <c r="C97" s="1109" t="s">
        <v>1048</v>
      </c>
      <c r="D97" s="1110">
        <v>0</v>
      </c>
      <c r="E97" s="1110">
        <v>0</v>
      </c>
      <c r="F97" s="1110">
        <v>0</v>
      </c>
      <c r="G97" s="1110">
        <v>0</v>
      </c>
      <c r="H97" s="1094"/>
      <c r="I97" s="1094"/>
      <c r="J97" s="1094"/>
      <c r="K97" s="1094"/>
    </row>
    <row r="98" spans="1:11" ht="14.1" customHeight="1" x14ac:dyDescent="0.25">
      <c r="A98" s="1094"/>
      <c r="B98" s="1094"/>
      <c r="C98" s="1109" t="s">
        <v>1049</v>
      </c>
      <c r="D98" s="1110">
        <v>0</v>
      </c>
      <c r="E98" s="1110">
        <v>0</v>
      </c>
      <c r="F98" s="1110">
        <v>0</v>
      </c>
      <c r="G98" s="1110">
        <v>0</v>
      </c>
      <c r="H98" s="1094"/>
      <c r="I98" s="1094"/>
      <c r="J98" s="1094"/>
      <c r="K98" s="1094"/>
    </row>
    <row r="99" spans="1:11" ht="14.1" customHeight="1" x14ac:dyDescent="0.25">
      <c r="A99" s="1094"/>
      <c r="B99" s="1094"/>
      <c r="C99" s="1109" t="s">
        <v>1054</v>
      </c>
      <c r="D99" s="1110">
        <v>0</v>
      </c>
      <c r="E99" s="1110">
        <v>0</v>
      </c>
      <c r="F99" s="1110">
        <v>0</v>
      </c>
      <c r="G99" s="1110">
        <v>0</v>
      </c>
      <c r="H99" s="1094"/>
      <c r="I99" s="1094"/>
      <c r="J99" s="1094"/>
      <c r="K99" s="1094"/>
    </row>
    <row r="100" spans="1:11" ht="14.1" customHeight="1" x14ac:dyDescent="0.25">
      <c r="A100" s="1094"/>
      <c r="B100" s="1094"/>
      <c r="C100" s="1109" t="s">
        <v>1048</v>
      </c>
      <c r="D100" s="1110">
        <v>0</v>
      </c>
      <c r="E100" s="1110">
        <v>0</v>
      </c>
      <c r="F100" s="1110">
        <v>0</v>
      </c>
      <c r="G100" s="1110">
        <v>0</v>
      </c>
      <c r="H100" s="1094"/>
      <c r="I100" s="1094"/>
      <c r="J100" s="1094"/>
      <c r="K100" s="1094"/>
    </row>
    <row r="101" spans="1:11" ht="14.1" customHeight="1" x14ac:dyDescent="0.25">
      <c r="A101" s="1094"/>
      <c r="B101" s="1094"/>
      <c r="C101" s="1109" t="s">
        <v>1049</v>
      </c>
      <c r="D101" s="1110">
        <v>0</v>
      </c>
      <c r="E101" s="1110">
        <v>0</v>
      </c>
      <c r="F101" s="1110">
        <v>0</v>
      </c>
      <c r="G101" s="1110">
        <v>0</v>
      </c>
      <c r="H101" s="1094"/>
      <c r="I101" s="1094"/>
      <c r="J101" s="1094"/>
      <c r="K101" s="1094"/>
    </row>
    <row r="102" spans="1:11" ht="14.1" customHeight="1" x14ac:dyDescent="0.25">
      <c r="A102" s="1094"/>
      <c r="B102" s="1094"/>
      <c r="C102" s="1109" t="s">
        <v>1055</v>
      </c>
      <c r="D102" s="1110">
        <v>0</v>
      </c>
      <c r="E102" s="1110">
        <v>0</v>
      </c>
      <c r="F102" s="1110">
        <v>0</v>
      </c>
      <c r="G102" s="1110">
        <v>0</v>
      </c>
      <c r="H102" s="1094"/>
      <c r="I102" s="1094"/>
      <c r="J102" s="1094"/>
      <c r="K102" s="1094"/>
    </row>
    <row r="103" spans="1:11" ht="14.1" customHeight="1" x14ac:dyDescent="0.25">
      <c r="A103" s="1094"/>
      <c r="B103" s="1094"/>
      <c r="C103" s="1109" t="s">
        <v>1048</v>
      </c>
      <c r="D103" s="1110">
        <v>0</v>
      </c>
      <c r="E103" s="1110">
        <v>0</v>
      </c>
      <c r="F103" s="1110">
        <v>0</v>
      </c>
      <c r="G103" s="1110">
        <v>0</v>
      </c>
      <c r="H103" s="1094"/>
      <c r="I103" s="1094"/>
      <c r="J103" s="1094"/>
      <c r="K103" s="1094"/>
    </row>
    <row r="104" spans="1:11" ht="14.1" customHeight="1" x14ac:dyDescent="0.25">
      <c r="A104" s="1094"/>
      <c r="B104" s="1094"/>
      <c r="C104" s="1109" t="s">
        <v>1049</v>
      </c>
      <c r="D104" s="1110">
        <v>0</v>
      </c>
      <c r="E104" s="1110">
        <v>0</v>
      </c>
      <c r="F104" s="1110">
        <v>0</v>
      </c>
      <c r="G104" s="1110">
        <v>0</v>
      </c>
      <c r="H104" s="1094"/>
      <c r="I104" s="1094"/>
      <c r="J104" s="1094"/>
      <c r="K104" s="1094"/>
    </row>
    <row r="105" spans="1:11" ht="14.1" customHeight="1" x14ac:dyDescent="0.25">
      <c r="A105" s="1094"/>
      <c r="B105" s="1094"/>
      <c r="C105" s="1109" t="s">
        <v>1056</v>
      </c>
      <c r="D105" s="1110">
        <v>0</v>
      </c>
      <c r="E105" s="1110">
        <v>0</v>
      </c>
      <c r="F105" s="1110">
        <v>0</v>
      </c>
      <c r="G105" s="1110">
        <v>0</v>
      </c>
      <c r="H105" s="1094"/>
      <c r="I105" s="1094"/>
      <c r="J105" s="1094"/>
      <c r="K105" s="1094"/>
    </row>
    <row r="106" spans="1:11" ht="14.1" customHeight="1" x14ac:dyDescent="0.25">
      <c r="A106" s="1094"/>
      <c r="B106" s="1094"/>
      <c r="C106" s="1109" t="s">
        <v>1048</v>
      </c>
      <c r="D106" s="1110">
        <v>0</v>
      </c>
      <c r="E106" s="1110">
        <v>0</v>
      </c>
      <c r="F106" s="1110">
        <v>0</v>
      </c>
      <c r="G106" s="1110">
        <v>0</v>
      </c>
      <c r="H106" s="1094"/>
      <c r="I106" s="1094"/>
      <c r="J106" s="1094"/>
      <c r="K106" s="1094"/>
    </row>
    <row r="107" spans="1:11" ht="14.1" customHeight="1" x14ac:dyDescent="0.25">
      <c r="A107" s="1094"/>
      <c r="B107" s="1094"/>
      <c r="C107" s="1109" t="s">
        <v>1057</v>
      </c>
      <c r="D107" s="1110">
        <v>0</v>
      </c>
      <c r="E107" s="1110">
        <v>0</v>
      </c>
      <c r="F107" s="1110">
        <v>0</v>
      </c>
      <c r="G107" s="1110">
        <v>0</v>
      </c>
      <c r="H107" s="1094"/>
      <c r="I107" s="1094"/>
      <c r="J107" s="1094"/>
      <c r="K107" s="1094"/>
    </row>
    <row r="108" spans="1:11" ht="14.1" customHeight="1" x14ac:dyDescent="0.25">
      <c r="A108" s="1094"/>
      <c r="B108" s="1094"/>
      <c r="C108" s="1109" t="s">
        <v>1058</v>
      </c>
      <c r="D108" s="1110">
        <v>0</v>
      </c>
      <c r="E108" s="1110">
        <v>0</v>
      </c>
      <c r="F108" s="1110">
        <v>0</v>
      </c>
      <c r="G108" s="1110">
        <v>0</v>
      </c>
      <c r="H108" s="1094"/>
      <c r="I108" s="1094"/>
      <c r="J108" s="1094"/>
      <c r="K108" s="1094"/>
    </row>
    <row r="109" spans="1:11" ht="14.1" customHeight="1" x14ac:dyDescent="0.25">
      <c r="A109" s="1094"/>
      <c r="B109" s="1094"/>
      <c r="C109" s="1109" t="s">
        <v>1059</v>
      </c>
      <c r="D109" s="1110">
        <v>0</v>
      </c>
      <c r="E109" s="1110">
        <v>0</v>
      </c>
      <c r="F109" s="1110">
        <v>0</v>
      </c>
      <c r="G109" s="1110">
        <v>0</v>
      </c>
      <c r="H109" s="1094"/>
      <c r="I109" s="1094"/>
      <c r="J109" s="1094"/>
      <c r="K109" s="1094"/>
    </row>
    <row r="110" spans="1:11" ht="14.1" customHeight="1" x14ac:dyDescent="0.25">
      <c r="A110" s="1094"/>
      <c r="B110" s="1094"/>
      <c r="C110" s="1109" t="s">
        <v>1060</v>
      </c>
      <c r="D110" s="1110">
        <v>0</v>
      </c>
      <c r="E110" s="1110">
        <v>0</v>
      </c>
      <c r="F110" s="1110">
        <v>0</v>
      </c>
      <c r="G110" s="1110">
        <v>0</v>
      </c>
      <c r="H110" s="1094"/>
      <c r="I110" s="1094"/>
      <c r="J110" s="1094"/>
      <c r="K110" s="1094"/>
    </row>
    <row r="111" spans="1:11" ht="14.1" customHeight="1" x14ac:dyDescent="0.25">
      <c r="A111" s="1094"/>
      <c r="B111" s="1094"/>
      <c r="C111" s="1109" t="s">
        <v>1061</v>
      </c>
      <c r="D111" s="1110">
        <v>0</v>
      </c>
      <c r="E111" s="1110">
        <v>903649966</v>
      </c>
      <c r="F111" s="1110">
        <v>1355224947</v>
      </c>
      <c r="G111" s="1110">
        <v>1355218684</v>
      </c>
      <c r="H111" s="1094"/>
      <c r="I111" s="1094"/>
      <c r="J111" s="1094"/>
      <c r="K111" s="1094"/>
    </row>
    <row r="112" spans="1:11" ht="14.1" customHeight="1" x14ac:dyDescent="0.25">
      <c r="A112" s="1094"/>
      <c r="B112" s="1094"/>
      <c r="C112" s="1109" t="s">
        <v>1048</v>
      </c>
      <c r="D112" s="1110">
        <v>0</v>
      </c>
      <c r="E112" s="1110">
        <v>549508964</v>
      </c>
      <c r="F112" s="1110">
        <v>1354724947</v>
      </c>
      <c r="G112" s="1110">
        <v>1354718684</v>
      </c>
      <c r="H112" s="1094"/>
      <c r="I112" s="1094"/>
      <c r="J112" s="1094"/>
      <c r="K112" s="1094"/>
    </row>
    <row r="113" spans="1:11" ht="14.1" customHeight="1" x14ac:dyDescent="0.25">
      <c r="A113" s="1094"/>
      <c r="B113" s="1094"/>
      <c r="C113" s="1109" t="s">
        <v>1057</v>
      </c>
      <c r="D113" s="1110">
        <v>0</v>
      </c>
      <c r="E113" s="1110">
        <v>0</v>
      </c>
      <c r="F113" s="1110">
        <v>0</v>
      </c>
      <c r="G113" s="1110">
        <v>0</v>
      </c>
      <c r="H113" s="1094"/>
      <c r="I113" s="1094"/>
      <c r="J113" s="1094"/>
      <c r="K113" s="1094"/>
    </row>
    <row r="114" spans="1:11" ht="14.1" customHeight="1" x14ac:dyDescent="0.25">
      <c r="A114" s="1094"/>
      <c r="B114" s="1094"/>
      <c r="C114" s="1109" t="s">
        <v>1058</v>
      </c>
      <c r="D114" s="1110">
        <v>0</v>
      </c>
      <c r="E114" s="1110">
        <v>500000</v>
      </c>
      <c r="F114" s="1110">
        <v>500000</v>
      </c>
      <c r="G114" s="1110">
        <v>500000</v>
      </c>
      <c r="H114" s="1094"/>
      <c r="I114" s="1094"/>
      <c r="J114" s="1094"/>
      <c r="K114" s="1094"/>
    </row>
    <row r="115" spans="1:11" ht="14.1" customHeight="1" x14ac:dyDescent="0.25">
      <c r="A115" s="1094"/>
      <c r="B115" s="1094"/>
      <c r="C115" s="1109" t="s">
        <v>1059</v>
      </c>
      <c r="D115" s="1110">
        <v>0</v>
      </c>
      <c r="E115" s="1110">
        <v>0</v>
      </c>
      <c r="F115" s="1110">
        <v>0</v>
      </c>
      <c r="G115" s="1110">
        <v>0</v>
      </c>
      <c r="H115" s="1094"/>
      <c r="I115" s="1094"/>
      <c r="J115" s="1094"/>
      <c r="K115" s="1094"/>
    </row>
    <row r="116" spans="1:11" ht="14.1" customHeight="1" x14ac:dyDescent="0.25">
      <c r="A116" s="1094"/>
      <c r="B116" s="1094"/>
      <c r="C116" s="1109" t="s">
        <v>1060</v>
      </c>
      <c r="D116" s="1110">
        <v>0</v>
      </c>
      <c r="E116" s="1110">
        <v>353641002</v>
      </c>
      <c r="F116" s="1110">
        <v>0</v>
      </c>
      <c r="G116" s="1110">
        <v>0</v>
      </c>
      <c r="H116" s="1094"/>
      <c r="I116" s="1094"/>
      <c r="J116" s="1094"/>
      <c r="K116" s="1094"/>
    </row>
    <row r="117" spans="1:11" ht="14.1" customHeight="1" x14ac:dyDescent="0.25">
      <c r="A117" s="1094"/>
      <c r="B117" s="1094"/>
      <c r="C117" s="1109" t="s">
        <v>1062</v>
      </c>
      <c r="D117" s="1110">
        <v>0</v>
      </c>
      <c r="E117" s="1110">
        <v>0</v>
      </c>
      <c r="F117" s="1110">
        <v>0</v>
      </c>
      <c r="G117" s="1110">
        <v>0</v>
      </c>
      <c r="H117" s="1094"/>
      <c r="I117" s="1094"/>
      <c r="J117" s="1094"/>
      <c r="K117" s="1094"/>
    </row>
    <row r="118" spans="1:11" ht="14.1" customHeight="1" x14ac:dyDescent="0.25">
      <c r="A118" s="1094"/>
      <c r="B118" s="1094"/>
      <c r="C118" s="1109" t="s">
        <v>1048</v>
      </c>
      <c r="D118" s="1110">
        <v>0</v>
      </c>
      <c r="E118" s="1110">
        <v>0</v>
      </c>
      <c r="F118" s="1110">
        <v>0</v>
      </c>
      <c r="G118" s="1110">
        <v>0</v>
      </c>
      <c r="H118" s="1094"/>
      <c r="I118" s="1094"/>
      <c r="J118" s="1094"/>
      <c r="K118" s="1094"/>
    </row>
    <row r="119" spans="1:11" ht="14.1" customHeight="1" x14ac:dyDescent="0.25">
      <c r="A119" s="1094"/>
      <c r="B119" s="1094"/>
      <c r="C119" s="1109" t="s">
        <v>1057</v>
      </c>
      <c r="D119" s="1110">
        <v>0</v>
      </c>
      <c r="E119" s="1110">
        <v>0</v>
      </c>
      <c r="F119" s="1110">
        <v>0</v>
      </c>
      <c r="G119" s="1110">
        <v>0</v>
      </c>
      <c r="H119" s="1094"/>
      <c r="I119" s="1094"/>
      <c r="J119" s="1094"/>
      <c r="K119" s="1094"/>
    </row>
    <row r="120" spans="1:11" ht="14.1" customHeight="1" x14ac:dyDescent="0.25">
      <c r="A120" s="1094"/>
      <c r="B120" s="1094"/>
      <c r="C120" s="1109" t="s">
        <v>1058</v>
      </c>
      <c r="D120" s="1110">
        <v>0</v>
      </c>
      <c r="E120" s="1110">
        <v>0</v>
      </c>
      <c r="F120" s="1110">
        <v>0</v>
      </c>
      <c r="G120" s="1110">
        <v>0</v>
      </c>
      <c r="H120" s="1094"/>
      <c r="I120" s="1094"/>
      <c r="J120" s="1094"/>
      <c r="K120" s="1094"/>
    </row>
    <row r="121" spans="1:11" ht="14.1" customHeight="1" x14ac:dyDescent="0.25">
      <c r="A121" s="1094"/>
      <c r="B121" s="1094"/>
      <c r="C121" s="1109" t="s">
        <v>1059</v>
      </c>
      <c r="D121" s="1110">
        <v>0</v>
      </c>
      <c r="E121" s="1110">
        <v>0</v>
      </c>
      <c r="F121" s="1110">
        <v>0</v>
      </c>
      <c r="G121" s="1110">
        <v>0</v>
      </c>
      <c r="H121" s="1094"/>
      <c r="I121" s="1094"/>
      <c r="J121" s="1094"/>
      <c r="K121" s="1094"/>
    </row>
    <row r="122" spans="1:11" ht="14.1" customHeight="1" x14ac:dyDescent="0.25">
      <c r="A122" s="1094"/>
      <c r="B122" s="1094"/>
      <c r="C122" s="1109" t="s">
        <v>1060</v>
      </c>
      <c r="D122" s="1110">
        <v>0</v>
      </c>
      <c r="E122" s="1110">
        <v>0</v>
      </c>
      <c r="F122" s="1110">
        <v>0</v>
      </c>
      <c r="G122" s="1110">
        <v>0</v>
      </c>
      <c r="H122" s="1094"/>
      <c r="I122" s="1094"/>
      <c r="J122" s="1094"/>
      <c r="K122" s="1094"/>
    </row>
    <row r="123" spans="1:11" ht="14.1" customHeight="1" x14ac:dyDescent="0.25">
      <c r="A123" s="1094"/>
      <c r="B123" s="1094"/>
      <c r="C123" s="1109" t="s">
        <v>1063</v>
      </c>
      <c r="D123" s="1110">
        <v>0</v>
      </c>
      <c r="E123" s="1110">
        <v>0</v>
      </c>
      <c r="F123" s="1110">
        <v>0</v>
      </c>
      <c r="G123" s="1110">
        <v>0</v>
      </c>
      <c r="H123" s="1094"/>
      <c r="I123" s="1094"/>
      <c r="J123" s="1094"/>
      <c r="K123" s="1094"/>
    </row>
    <row r="124" spans="1:11" ht="14.1" customHeight="1" x14ac:dyDescent="0.25">
      <c r="A124" s="1094"/>
      <c r="B124" s="1094"/>
      <c r="C124" s="1109" t="s">
        <v>1064</v>
      </c>
      <c r="D124" s="1110">
        <v>0</v>
      </c>
      <c r="E124" s="1110">
        <v>0</v>
      </c>
      <c r="F124" s="1110">
        <v>0</v>
      </c>
      <c r="G124" s="1110">
        <v>0</v>
      </c>
      <c r="H124" s="1094"/>
      <c r="I124" s="1094"/>
      <c r="J124" s="1094"/>
      <c r="K124" s="1094"/>
    </row>
    <row r="125" spans="1:11" ht="14.1" customHeight="1" x14ac:dyDescent="0.25">
      <c r="A125" s="1094"/>
      <c r="B125" s="1094"/>
      <c r="C125" s="1111" t="s">
        <v>572</v>
      </c>
      <c r="D125" s="1110">
        <v>0</v>
      </c>
      <c r="E125" s="1110">
        <v>903649966</v>
      </c>
      <c r="F125" s="1110">
        <v>1355224947</v>
      </c>
      <c r="G125" s="1110">
        <v>1355218684</v>
      </c>
      <c r="H125" s="1094"/>
      <c r="I125" s="1094"/>
      <c r="J125" s="1094"/>
      <c r="K125" s="1094"/>
    </row>
    <row r="126" spans="1:11" ht="50.1" customHeight="1" x14ac:dyDescent="0.25">
      <c r="A126" s="1094"/>
      <c r="B126" s="1094"/>
      <c r="C126" s="1103" t="s">
        <v>1022</v>
      </c>
      <c r="D126" s="1232" t="s">
        <v>3475</v>
      </c>
      <c r="E126" s="1233"/>
      <c r="F126" s="1233"/>
      <c r="G126" s="1233"/>
      <c r="H126" s="1094"/>
      <c r="I126" s="1094"/>
      <c r="J126" s="1094"/>
      <c r="K126" s="1094"/>
    </row>
    <row r="127" spans="1:11" ht="50.1" customHeight="1" x14ac:dyDescent="0.25">
      <c r="A127" s="1094"/>
      <c r="B127" s="1094"/>
      <c r="C127" s="1104" t="s">
        <v>1024</v>
      </c>
      <c r="D127" s="1230" t="s">
        <v>3476</v>
      </c>
      <c r="E127" s="1231"/>
      <c r="F127" s="1231"/>
      <c r="G127" s="1231"/>
      <c r="H127" s="1094"/>
      <c r="I127" s="1094"/>
      <c r="J127" s="1094"/>
      <c r="K127" s="1094"/>
    </row>
    <row r="128" spans="1:11" ht="50.1" customHeight="1" x14ac:dyDescent="0.25">
      <c r="A128" s="1094"/>
      <c r="B128" s="1094"/>
      <c r="C128" s="1104" t="s">
        <v>31</v>
      </c>
      <c r="D128" s="1230" t="s">
        <v>851</v>
      </c>
      <c r="E128" s="1231"/>
      <c r="F128" s="1231"/>
      <c r="G128" s="1231"/>
      <c r="H128" s="1094"/>
      <c r="I128" s="1094"/>
      <c r="J128" s="1094"/>
      <c r="K128" s="1094"/>
    </row>
    <row r="129" spans="1:11" ht="15" customHeight="1" x14ac:dyDescent="0.25">
      <c r="A129" s="1094"/>
      <c r="B129" s="1094"/>
      <c r="C129" s="1105"/>
      <c r="D129" s="1106">
        <v>2024</v>
      </c>
      <c r="E129" s="1106">
        <v>2025</v>
      </c>
      <c r="F129" s="1106">
        <v>2026</v>
      </c>
      <c r="G129" s="1106">
        <v>2027</v>
      </c>
      <c r="H129" s="1094"/>
      <c r="I129" s="1094"/>
      <c r="J129" s="1094"/>
      <c r="K129" s="1094"/>
    </row>
    <row r="130" spans="1:11" ht="15" customHeight="1" x14ac:dyDescent="0.25">
      <c r="A130" s="1094"/>
      <c r="B130" s="1094"/>
      <c r="C130" s="1107"/>
      <c r="D130" s="1108" t="s">
        <v>13</v>
      </c>
      <c r="E130" s="1108" t="s">
        <v>14</v>
      </c>
      <c r="F130" s="1108" t="s">
        <v>14</v>
      </c>
      <c r="G130" s="1108" t="s">
        <v>14</v>
      </c>
      <c r="H130" s="1094"/>
      <c r="I130" s="1094"/>
      <c r="J130" s="1094"/>
      <c r="K130" s="1094"/>
    </row>
    <row r="131" spans="1:11" ht="14.1" customHeight="1" x14ac:dyDescent="0.25">
      <c r="A131" s="1094"/>
      <c r="B131" s="1094"/>
      <c r="C131" s="1097" t="s">
        <v>33</v>
      </c>
      <c r="D131" s="1101" t="s">
        <v>1092</v>
      </c>
      <c r="E131" s="1101" t="s">
        <v>1092</v>
      </c>
      <c r="F131" s="1101" t="s">
        <v>1039</v>
      </c>
      <c r="G131" s="1101" t="s">
        <v>1039</v>
      </c>
      <c r="H131" s="1094"/>
      <c r="I131" s="1094"/>
      <c r="J131" s="1094"/>
      <c r="K131" s="1094"/>
    </row>
    <row r="132" spans="1:11" ht="14.1" customHeight="1" x14ac:dyDescent="0.25">
      <c r="A132" s="1094"/>
      <c r="B132" s="1094"/>
      <c r="C132" s="1097" t="s">
        <v>1029</v>
      </c>
      <c r="D132" s="1101" t="s">
        <v>3477</v>
      </c>
      <c r="E132" s="1101" t="s">
        <v>3478</v>
      </c>
      <c r="F132" s="1101" t="s">
        <v>1039</v>
      </c>
      <c r="G132" s="1101" t="s">
        <v>1039</v>
      </c>
      <c r="H132" s="1094"/>
      <c r="I132" s="1094"/>
      <c r="J132" s="1094"/>
      <c r="K132" s="1094"/>
    </row>
    <row r="133" spans="1:11" ht="14.1" customHeight="1" x14ac:dyDescent="0.25">
      <c r="A133" s="1094"/>
      <c r="B133" s="1094"/>
      <c r="C133" s="1097" t="s">
        <v>1032</v>
      </c>
      <c r="D133" s="1101" t="s">
        <v>3477</v>
      </c>
      <c r="E133" s="1101" t="s">
        <v>3478</v>
      </c>
      <c r="F133" s="1101" t="s">
        <v>1039</v>
      </c>
      <c r="G133" s="1101" t="s">
        <v>1039</v>
      </c>
      <c r="H133" s="1094"/>
      <c r="I133" s="1094"/>
      <c r="J133" s="1094"/>
      <c r="K133" s="1094"/>
    </row>
    <row r="134" spans="1:11" ht="14.1" customHeight="1" x14ac:dyDescent="0.25">
      <c r="A134" s="1094"/>
      <c r="B134" s="1094"/>
      <c r="C134" s="1097" t="s">
        <v>1037</v>
      </c>
      <c r="D134" s="1101" t="s">
        <v>1038</v>
      </c>
      <c r="E134" s="1101" t="s">
        <v>1039</v>
      </c>
      <c r="F134" s="1101" t="s">
        <v>1083</v>
      </c>
      <c r="G134" s="1101" t="s">
        <v>1038</v>
      </c>
      <c r="H134" s="1094"/>
      <c r="I134" s="1094"/>
      <c r="J134" s="1094"/>
      <c r="K134" s="1094"/>
    </row>
    <row r="135" spans="1:11" ht="14.1" customHeight="1" x14ac:dyDescent="0.25">
      <c r="A135" s="1094"/>
      <c r="B135" s="1094"/>
      <c r="C135" s="1097" t="s">
        <v>1042</v>
      </c>
      <c r="D135" s="1101" t="s">
        <v>1038</v>
      </c>
      <c r="E135" s="1101" t="s">
        <v>3479</v>
      </c>
      <c r="F135" s="1101" t="s">
        <v>1083</v>
      </c>
      <c r="G135" s="1101" t="s">
        <v>1038</v>
      </c>
      <c r="H135" s="1094"/>
      <c r="I135" s="1094"/>
      <c r="J135" s="1094"/>
      <c r="K135" s="1094"/>
    </row>
    <row r="136" spans="1:11" ht="14.1" customHeight="1" x14ac:dyDescent="0.25">
      <c r="A136" s="1094"/>
      <c r="B136" s="1094"/>
      <c r="C136" s="1097" t="s">
        <v>39</v>
      </c>
      <c r="D136" s="1101" t="s">
        <v>1038</v>
      </c>
      <c r="E136" s="1101" t="s">
        <v>3479</v>
      </c>
      <c r="F136" s="1101" t="s">
        <v>1083</v>
      </c>
      <c r="G136" s="1101" t="s">
        <v>1038</v>
      </c>
      <c r="H136" s="1094"/>
      <c r="I136" s="1094"/>
      <c r="J136" s="1094"/>
      <c r="K136" s="1094"/>
    </row>
    <row r="137" spans="1:11" ht="14.1" customHeight="1" x14ac:dyDescent="0.25">
      <c r="A137" s="1094"/>
      <c r="B137" s="1094"/>
      <c r="C137" s="1228" t="s">
        <v>1046</v>
      </c>
      <c r="D137" s="1229"/>
      <c r="E137" s="1229"/>
      <c r="F137" s="1229"/>
      <c r="G137" s="1229"/>
      <c r="H137" s="1094"/>
      <c r="I137" s="1094"/>
      <c r="J137" s="1094"/>
      <c r="K137" s="1094"/>
    </row>
    <row r="138" spans="1:11" ht="14.1" customHeight="1" x14ac:dyDescent="0.25">
      <c r="A138" s="1094"/>
      <c r="B138" s="1094"/>
      <c r="C138" s="1105"/>
      <c r="D138" s="1106">
        <v>2024</v>
      </c>
      <c r="E138" s="1106">
        <v>2025</v>
      </c>
      <c r="F138" s="1106">
        <v>2026</v>
      </c>
      <c r="G138" s="1106">
        <v>2027</v>
      </c>
      <c r="H138" s="1094"/>
      <c r="I138" s="1094"/>
      <c r="J138" s="1094"/>
      <c r="K138" s="1094"/>
    </row>
    <row r="139" spans="1:11" ht="14.1" customHeight="1" x14ac:dyDescent="0.25">
      <c r="A139" s="1094"/>
      <c r="B139" s="1094"/>
      <c r="C139" s="1107"/>
      <c r="D139" s="1108" t="s">
        <v>13</v>
      </c>
      <c r="E139" s="1108" t="s">
        <v>14</v>
      </c>
      <c r="F139" s="1108" t="s">
        <v>14</v>
      </c>
      <c r="G139" s="1108" t="s">
        <v>14</v>
      </c>
      <c r="H139" s="1094"/>
      <c r="I139" s="1094"/>
      <c r="J139" s="1094"/>
      <c r="K139" s="1094"/>
    </row>
    <row r="140" spans="1:11" ht="14.1" customHeight="1" x14ac:dyDescent="0.25">
      <c r="A140" s="1094"/>
      <c r="B140" s="1094"/>
      <c r="C140" s="1109" t="s">
        <v>1047</v>
      </c>
      <c r="D140" s="1110">
        <v>0</v>
      </c>
      <c r="E140" s="1110">
        <v>0</v>
      </c>
      <c r="F140" s="1110">
        <v>0</v>
      </c>
      <c r="G140" s="1110">
        <v>0</v>
      </c>
      <c r="H140" s="1094"/>
      <c r="I140" s="1094"/>
      <c r="J140" s="1094"/>
      <c r="K140" s="1094"/>
    </row>
    <row r="141" spans="1:11" ht="14.1" customHeight="1" x14ac:dyDescent="0.25">
      <c r="A141" s="1094"/>
      <c r="B141" s="1094"/>
      <c r="C141" s="1109" t="s">
        <v>1048</v>
      </c>
      <c r="D141" s="1110">
        <v>0</v>
      </c>
      <c r="E141" s="1110">
        <v>0</v>
      </c>
      <c r="F141" s="1110">
        <v>0</v>
      </c>
      <c r="G141" s="1110">
        <v>0</v>
      </c>
      <c r="H141" s="1094"/>
      <c r="I141" s="1094"/>
      <c r="J141" s="1094"/>
      <c r="K141" s="1094"/>
    </row>
    <row r="142" spans="1:11" ht="14.1" customHeight="1" x14ac:dyDescent="0.25">
      <c r="A142" s="1094"/>
      <c r="B142" s="1094"/>
      <c r="C142" s="1109" t="s">
        <v>1049</v>
      </c>
      <c r="D142" s="1110">
        <v>0</v>
      </c>
      <c r="E142" s="1110">
        <v>0</v>
      </c>
      <c r="F142" s="1110">
        <v>0</v>
      </c>
      <c r="G142" s="1110">
        <v>0</v>
      </c>
      <c r="H142" s="1094"/>
      <c r="I142" s="1094"/>
      <c r="J142" s="1094"/>
      <c r="K142" s="1094"/>
    </row>
    <row r="143" spans="1:11" ht="14.1" customHeight="1" x14ac:dyDescent="0.25">
      <c r="A143" s="1094"/>
      <c r="B143" s="1094"/>
      <c r="C143" s="1109" t="s">
        <v>1050</v>
      </c>
      <c r="D143" s="1110">
        <v>0</v>
      </c>
      <c r="E143" s="1110">
        <v>0</v>
      </c>
      <c r="F143" s="1110">
        <v>0</v>
      </c>
      <c r="G143" s="1110">
        <v>0</v>
      </c>
      <c r="H143" s="1094"/>
      <c r="I143" s="1094"/>
      <c r="J143" s="1094"/>
      <c r="K143" s="1094"/>
    </row>
    <row r="144" spans="1:11" ht="14.1" customHeight="1" x14ac:dyDescent="0.25">
      <c r="A144" s="1094"/>
      <c r="B144" s="1094"/>
      <c r="C144" s="1109" t="s">
        <v>1048</v>
      </c>
      <c r="D144" s="1110">
        <v>0</v>
      </c>
      <c r="E144" s="1110">
        <v>0</v>
      </c>
      <c r="F144" s="1110">
        <v>0</v>
      </c>
      <c r="G144" s="1110">
        <v>0</v>
      </c>
      <c r="H144" s="1094"/>
      <c r="I144" s="1094"/>
      <c r="J144" s="1094"/>
      <c r="K144" s="1094"/>
    </row>
    <row r="145" spans="1:11" ht="14.1" customHeight="1" x14ac:dyDescent="0.25">
      <c r="A145" s="1094"/>
      <c r="B145" s="1094"/>
      <c r="C145" s="1109" t="s">
        <v>1049</v>
      </c>
      <c r="D145" s="1110">
        <v>0</v>
      </c>
      <c r="E145" s="1110">
        <v>0</v>
      </c>
      <c r="F145" s="1110">
        <v>0</v>
      </c>
      <c r="G145" s="1110">
        <v>0</v>
      </c>
      <c r="H145" s="1094"/>
      <c r="I145" s="1094"/>
      <c r="J145" s="1094"/>
      <c r="K145" s="1094"/>
    </row>
    <row r="146" spans="1:11" ht="14.1" customHeight="1" x14ac:dyDescent="0.25">
      <c r="A146" s="1094"/>
      <c r="B146" s="1094"/>
      <c r="C146" s="1109" t="s">
        <v>1051</v>
      </c>
      <c r="D146" s="1110">
        <v>0</v>
      </c>
      <c r="E146" s="1110">
        <v>0</v>
      </c>
      <c r="F146" s="1110">
        <v>0</v>
      </c>
      <c r="G146" s="1110">
        <v>0</v>
      </c>
      <c r="H146" s="1094"/>
      <c r="I146" s="1094"/>
      <c r="J146" s="1094"/>
      <c r="K146" s="1094"/>
    </row>
    <row r="147" spans="1:11" ht="14.1" customHeight="1" x14ac:dyDescent="0.25">
      <c r="A147" s="1094"/>
      <c r="B147" s="1094"/>
      <c r="C147" s="1109" t="s">
        <v>1048</v>
      </c>
      <c r="D147" s="1110">
        <v>0</v>
      </c>
      <c r="E147" s="1110">
        <v>0</v>
      </c>
      <c r="F147" s="1110">
        <v>0</v>
      </c>
      <c r="G147" s="1110">
        <v>0</v>
      </c>
      <c r="H147" s="1094"/>
      <c r="I147" s="1094"/>
      <c r="J147" s="1094"/>
      <c r="K147" s="1094"/>
    </row>
    <row r="148" spans="1:11" ht="14.1" customHeight="1" x14ac:dyDescent="0.25">
      <c r="A148" s="1094"/>
      <c r="B148" s="1094"/>
      <c r="C148" s="1109" t="s">
        <v>1049</v>
      </c>
      <c r="D148" s="1110">
        <v>0</v>
      </c>
      <c r="E148" s="1110">
        <v>0</v>
      </c>
      <c r="F148" s="1110">
        <v>0</v>
      </c>
      <c r="G148" s="1110">
        <v>0</v>
      </c>
      <c r="H148" s="1094"/>
      <c r="I148" s="1094"/>
      <c r="J148" s="1094"/>
      <c r="K148" s="1094"/>
    </row>
    <row r="149" spans="1:11" ht="14.1" customHeight="1" x14ac:dyDescent="0.25">
      <c r="A149" s="1094"/>
      <c r="B149" s="1094"/>
      <c r="C149" s="1109" t="s">
        <v>1052</v>
      </c>
      <c r="D149" s="1110">
        <v>0</v>
      </c>
      <c r="E149" s="1110">
        <v>0</v>
      </c>
      <c r="F149" s="1110">
        <v>0</v>
      </c>
      <c r="G149" s="1110">
        <v>0</v>
      </c>
      <c r="H149" s="1094"/>
      <c r="I149" s="1094"/>
      <c r="J149" s="1094"/>
      <c r="K149" s="1094"/>
    </row>
    <row r="150" spans="1:11" ht="14.1" customHeight="1" x14ac:dyDescent="0.25">
      <c r="A150" s="1094"/>
      <c r="B150" s="1094"/>
      <c r="C150" s="1109" t="s">
        <v>1048</v>
      </c>
      <c r="D150" s="1110">
        <v>0</v>
      </c>
      <c r="E150" s="1110">
        <v>0</v>
      </c>
      <c r="F150" s="1110">
        <v>0</v>
      </c>
      <c r="G150" s="1110">
        <v>0</v>
      </c>
      <c r="H150" s="1094"/>
      <c r="I150" s="1094"/>
      <c r="J150" s="1094"/>
      <c r="K150" s="1094"/>
    </row>
    <row r="151" spans="1:11" ht="14.1" customHeight="1" x14ac:dyDescent="0.25">
      <c r="A151" s="1094"/>
      <c r="B151" s="1094"/>
      <c r="C151" s="1109" t="s">
        <v>1049</v>
      </c>
      <c r="D151" s="1110">
        <v>0</v>
      </c>
      <c r="E151" s="1110">
        <v>0</v>
      </c>
      <c r="F151" s="1110">
        <v>0</v>
      </c>
      <c r="G151" s="1110">
        <v>0</v>
      </c>
      <c r="H151" s="1094"/>
      <c r="I151" s="1094"/>
      <c r="J151" s="1094"/>
      <c r="K151" s="1094"/>
    </row>
    <row r="152" spans="1:11" ht="14.1" customHeight="1" x14ac:dyDescent="0.25">
      <c r="A152" s="1094"/>
      <c r="B152" s="1094"/>
      <c r="C152" s="1109" t="s">
        <v>1053</v>
      </c>
      <c r="D152" s="1110">
        <v>0</v>
      </c>
      <c r="E152" s="1110">
        <v>0</v>
      </c>
      <c r="F152" s="1110">
        <v>0</v>
      </c>
      <c r="G152" s="1110">
        <v>0</v>
      </c>
      <c r="H152" s="1094"/>
      <c r="I152" s="1094"/>
      <c r="J152" s="1094"/>
      <c r="K152" s="1094"/>
    </row>
    <row r="153" spans="1:11" ht="14.1" customHeight="1" x14ac:dyDescent="0.25">
      <c r="A153" s="1094"/>
      <c r="B153" s="1094"/>
      <c r="C153" s="1109" t="s">
        <v>1048</v>
      </c>
      <c r="D153" s="1110">
        <v>0</v>
      </c>
      <c r="E153" s="1110">
        <v>0</v>
      </c>
      <c r="F153" s="1110">
        <v>0</v>
      </c>
      <c r="G153" s="1110">
        <v>0</v>
      </c>
      <c r="H153" s="1094"/>
      <c r="I153" s="1094"/>
      <c r="J153" s="1094"/>
      <c r="K153" s="1094"/>
    </row>
    <row r="154" spans="1:11" ht="14.1" customHeight="1" x14ac:dyDescent="0.25">
      <c r="A154" s="1094"/>
      <c r="B154" s="1094"/>
      <c r="C154" s="1109" t="s">
        <v>1049</v>
      </c>
      <c r="D154" s="1110">
        <v>0</v>
      </c>
      <c r="E154" s="1110">
        <v>0</v>
      </c>
      <c r="F154" s="1110">
        <v>0</v>
      </c>
      <c r="G154" s="1110">
        <v>0</v>
      </c>
      <c r="H154" s="1094"/>
      <c r="I154" s="1094"/>
      <c r="J154" s="1094"/>
      <c r="K154" s="1094"/>
    </row>
    <row r="155" spans="1:11" ht="14.1" customHeight="1" x14ac:dyDescent="0.25">
      <c r="A155" s="1094"/>
      <c r="B155" s="1094"/>
      <c r="C155" s="1109" t="s">
        <v>1054</v>
      </c>
      <c r="D155" s="1110">
        <v>0</v>
      </c>
      <c r="E155" s="1110">
        <v>0</v>
      </c>
      <c r="F155" s="1110">
        <v>0</v>
      </c>
      <c r="G155" s="1110">
        <v>0</v>
      </c>
      <c r="H155" s="1094"/>
      <c r="I155" s="1094"/>
      <c r="J155" s="1094"/>
      <c r="K155" s="1094"/>
    </row>
    <row r="156" spans="1:11" ht="14.1" customHeight="1" x14ac:dyDescent="0.25">
      <c r="A156" s="1094"/>
      <c r="B156" s="1094"/>
      <c r="C156" s="1109" t="s">
        <v>1048</v>
      </c>
      <c r="D156" s="1110">
        <v>0</v>
      </c>
      <c r="E156" s="1110">
        <v>0</v>
      </c>
      <c r="F156" s="1110">
        <v>0</v>
      </c>
      <c r="G156" s="1110">
        <v>0</v>
      </c>
      <c r="H156" s="1094"/>
      <c r="I156" s="1094"/>
      <c r="J156" s="1094"/>
      <c r="K156" s="1094"/>
    </row>
    <row r="157" spans="1:11" ht="14.1" customHeight="1" x14ac:dyDescent="0.25">
      <c r="A157" s="1094"/>
      <c r="B157" s="1094"/>
      <c r="C157" s="1109" t="s">
        <v>1049</v>
      </c>
      <c r="D157" s="1110">
        <v>0</v>
      </c>
      <c r="E157" s="1110">
        <v>0</v>
      </c>
      <c r="F157" s="1110">
        <v>0</v>
      </c>
      <c r="G157" s="1110">
        <v>0</v>
      </c>
      <c r="H157" s="1094"/>
      <c r="I157" s="1094"/>
      <c r="J157" s="1094"/>
      <c r="K157" s="1094"/>
    </row>
    <row r="158" spans="1:11" ht="14.1" customHeight="1" x14ac:dyDescent="0.25">
      <c r="A158" s="1094"/>
      <c r="B158" s="1094"/>
      <c r="C158" s="1109" t="s">
        <v>1055</v>
      </c>
      <c r="D158" s="1110">
        <v>0</v>
      </c>
      <c r="E158" s="1110">
        <v>0</v>
      </c>
      <c r="F158" s="1110">
        <v>0</v>
      </c>
      <c r="G158" s="1110">
        <v>0</v>
      </c>
      <c r="H158" s="1094"/>
      <c r="I158" s="1094"/>
      <c r="J158" s="1094"/>
      <c r="K158" s="1094"/>
    </row>
    <row r="159" spans="1:11" ht="14.1" customHeight="1" x14ac:dyDescent="0.25">
      <c r="A159" s="1094"/>
      <c r="B159" s="1094"/>
      <c r="C159" s="1109" t="s">
        <v>1048</v>
      </c>
      <c r="D159" s="1110">
        <v>0</v>
      </c>
      <c r="E159" s="1110">
        <v>0</v>
      </c>
      <c r="F159" s="1110">
        <v>0</v>
      </c>
      <c r="G159" s="1110">
        <v>0</v>
      </c>
      <c r="H159" s="1094"/>
      <c r="I159" s="1094"/>
      <c r="J159" s="1094"/>
      <c r="K159" s="1094"/>
    </row>
    <row r="160" spans="1:11" ht="14.1" customHeight="1" x14ac:dyDescent="0.25">
      <c r="A160" s="1094"/>
      <c r="B160" s="1094"/>
      <c r="C160" s="1109" t="s">
        <v>1049</v>
      </c>
      <c r="D160" s="1110">
        <v>0</v>
      </c>
      <c r="E160" s="1110">
        <v>0</v>
      </c>
      <c r="F160" s="1110">
        <v>0</v>
      </c>
      <c r="G160" s="1110">
        <v>0</v>
      </c>
      <c r="H160" s="1094"/>
      <c r="I160" s="1094"/>
      <c r="J160" s="1094"/>
      <c r="K160" s="1094"/>
    </row>
    <row r="161" spans="1:11" ht="14.1" customHeight="1" x14ac:dyDescent="0.25">
      <c r="A161" s="1094"/>
      <c r="B161" s="1094"/>
      <c r="C161" s="1109" t="s">
        <v>1056</v>
      </c>
      <c r="D161" s="1110">
        <v>0</v>
      </c>
      <c r="E161" s="1110">
        <v>0</v>
      </c>
      <c r="F161" s="1110">
        <v>0</v>
      </c>
      <c r="G161" s="1110">
        <v>0</v>
      </c>
      <c r="H161" s="1094"/>
      <c r="I161" s="1094"/>
      <c r="J161" s="1094"/>
      <c r="K161" s="1094"/>
    </row>
    <row r="162" spans="1:11" ht="14.1" customHeight="1" x14ac:dyDescent="0.25">
      <c r="A162" s="1094"/>
      <c r="B162" s="1094"/>
      <c r="C162" s="1109" t="s">
        <v>1048</v>
      </c>
      <c r="D162" s="1110">
        <v>0</v>
      </c>
      <c r="E162" s="1110">
        <v>0</v>
      </c>
      <c r="F162" s="1110">
        <v>0</v>
      </c>
      <c r="G162" s="1110">
        <v>0</v>
      </c>
      <c r="H162" s="1094"/>
      <c r="I162" s="1094"/>
      <c r="J162" s="1094"/>
      <c r="K162" s="1094"/>
    </row>
    <row r="163" spans="1:11" ht="14.1" customHeight="1" x14ac:dyDescent="0.25">
      <c r="A163" s="1094"/>
      <c r="B163" s="1094"/>
      <c r="C163" s="1109" t="s">
        <v>1057</v>
      </c>
      <c r="D163" s="1110">
        <v>0</v>
      </c>
      <c r="E163" s="1110">
        <v>0</v>
      </c>
      <c r="F163" s="1110">
        <v>0</v>
      </c>
      <c r="G163" s="1110">
        <v>0</v>
      </c>
      <c r="H163" s="1094"/>
      <c r="I163" s="1094"/>
      <c r="J163" s="1094"/>
      <c r="K163" s="1094"/>
    </row>
    <row r="164" spans="1:11" ht="14.1" customHeight="1" x14ac:dyDescent="0.25">
      <c r="A164" s="1094"/>
      <c r="B164" s="1094"/>
      <c r="C164" s="1109" t="s">
        <v>1058</v>
      </c>
      <c r="D164" s="1110">
        <v>0</v>
      </c>
      <c r="E164" s="1110">
        <v>0</v>
      </c>
      <c r="F164" s="1110">
        <v>0</v>
      </c>
      <c r="G164" s="1110">
        <v>0</v>
      </c>
      <c r="H164" s="1094"/>
      <c r="I164" s="1094"/>
      <c r="J164" s="1094"/>
      <c r="K164" s="1094"/>
    </row>
    <row r="165" spans="1:11" ht="14.1" customHeight="1" x14ac:dyDescent="0.25">
      <c r="A165" s="1094"/>
      <c r="B165" s="1094"/>
      <c r="C165" s="1109" t="s">
        <v>1059</v>
      </c>
      <c r="D165" s="1110">
        <v>0</v>
      </c>
      <c r="E165" s="1110">
        <v>0</v>
      </c>
      <c r="F165" s="1110">
        <v>0</v>
      </c>
      <c r="G165" s="1110">
        <v>0</v>
      </c>
      <c r="H165" s="1094"/>
      <c r="I165" s="1094"/>
      <c r="J165" s="1094"/>
      <c r="K165" s="1094"/>
    </row>
    <row r="166" spans="1:11" ht="14.1" customHeight="1" x14ac:dyDescent="0.25">
      <c r="A166" s="1094"/>
      <c r="B166" s="1094"/>
      <c r="C166" s="1109" t="s">
        <v>1060</v>
      </c>
      <c r="D166" s="1110">
        <v>0</v>
      </c>
      <c r="E166" s="1110">
        <v>0</v>
      </c>
      <c r="F166" s="1110">
        <v>0</v>
      </c>
      <c r="G166" s="1110">
        <v>0</v>
      </c>
      <c r="H166" s="1094"/>
      <c r="I166" s="1094"/>
      <c r="J166" s="1094"/>
      <c r="K166" s="1094"/>
    </row>
    <row r="167" spans="1:11" ht="14.1" customHeight="1" x14ac:dyDescent="0.25">
      <c r="A167" s="1094"/>
      <c r="B167" s="1094"/>
      <c r="C167" s="1109" t="s">
        <v>1061</v>
      </c>
      <c r="D167" s="1110">
        <v>0</v>
      </c>
      <c r="E167" s="1110">
        <v>46722478</v>
      </c>
      <c r="F167" s="1110">
        <v>0</v>
      </c>
      <c r="G167" s="1110">
        <v>0</v>
      </c>
      <c r="H167" s="1094"/>
      <c r="I167" s="1094"/>
      <c r="J167" s="1094"/>
      <c r="K167" s="1094"/>
    </row>
    <row r="168" spans="1:11" ht="14.1" customHeight="1" x14ac:dyDescent="0.25">
      <c r="A168" s="1094"/>
      <c r="B168" s="1094"/>
      <c r="C168" s="1109" t="s">
        <v>1048</v>
      </c>
      <c r="D168" s="1110">
        <v>0</v>
      </c>
      <c r="E168" s="1110">
        <v>46722478</v>
      </c>
      <c r="F168" s="1110">
        <v>0</v>
      </c>
      <c r="G168" s="1110">
        <v>0</v>
      </c>
      <c r="H168" s="1094"/>
      <c r="I168" s="1094"/>
      <c r="J168" s="1094"/>
      <c r="K168" s="1094"/>
    </row>
    <row r="169" spans="1:11" ht="14.1" customHeight="1" x14ac:dyDescent="0.25">
      <c r="A169" s="1094"/>
      <c r="B169" s="1094"/>
      <c r="C169" s="1109" t="s">
        <v>1057</v>
      </c>
      <c r="D169" s="1110">
        <v>0</v>
      </c>
      <c r="E169" s="1110">
        <v>0</v>
      </c>
      <c r="F169" s="1110">
        <v>0</v>
      </c>
      <c r="G169" s="1110">
        <v>0</v>
      </c>
      <c r="H169" s="1094"/>
      <c r="I169" s="1094"/>
      <c r="J169" s="1094"/>
      <c r="K169" s="1094"/>
    </row>
    <row r="170" spans="1:11" ht="14.1" customHeight="1" x14ac:dyDescent="0.25">
      <c r="A170" s="1094"/>
      <c r="B170" s="1094"/>
      <c r="C170" s="1109" t="s">
        <v>1058</v>
      </c>
      <c r="D170" s="1110">
        <v>0</v>
      </c>
      <c r="E170" s="1110">
        <v>0</v>
      </c>
      <c r="F170" s="1110">
        <v>0</v>
      </c>
      <c r="G170" s="1110">
        <v>0</v>
      </c>
      <c r="H170" s="1094"/>
      <c r="I170" s="1094"/>
      <c r="J170" s="1094"/>
      <c r="K170" s="1094"/>
    </row>
    <row r="171" spans="1:11" ht="14.1" customHeight="1" x14ac:dyDescent="0.25">
      <c r="A171" s="1094"/>
      <c r="B171" s="1094"/>
      <c r="C171" s="1109" t="s">
        <v>1059</v>
      </c>
      <c r="D171" s="1110">
        <v>0</v>
      </c>
      <c r="E171" s="1110">
        <v>0</v>
      </c>
      <c r="F171" s="1110">
        <v>0</v>
      </c>
      <c r="G171" s="1110">
        <v>0</v>
      </c>
      <c r="H171" s="1094"/>
      <c r="I171" s="1094"/>
      <c r="J171" s="1094"/>
      <c r="K171" s="1094"/>
    </row>
    <row r="172" spans="1:11" ht="14.1" customHeight="1" x14ac:dyDescent="0.25">
      <c r="A172" s="1094"/>
      <c r="B172" s="1094"/>
      <c r="C172" s="1109" t="s">
        <v>1060</v>
      </c>
      <c r="D172" s="1110">
        <v>0</v>
      </c>
      <c r="E172" s="1110">
        <v>0</v>
      </c>
      <c r="F172" s="1110">
        <v>0</v>
      </c>
      <c r="G172" s="1110">
        <v>0</v>
      </c>
      <c r="H172" s="1094"/>
      <c r="I172" s="1094"/>
      <c r="J172" s="1094"/>
      <c r="K172" s="1094"/>
    </row>
    <row r="173" spans="1:11" ht="14.1" customHeight="1" x14ac:dyDescent="0.25">
      <c r="A173" s="1094"/>
      <c r="B173" s="1094"/>
      <c r="C173" s="1109" t="s">
        <v>1062</v>
      </c>
      <c r="D173" s="1110">
        <v>0</v>
      </c>
      <c r="E173" s="1110">
        <v>0</v>
      </c>
      <c r="F173" s="1110">
        <v>0</v>
      </c>
      <c r="G173" s="1110">
        <v>0</v>
      </c>
      <c r="H173" s="1094"/>
      <c r="I173" s="1094"/>
      <c r="J173" s="1094"/>
      <c r="K173" s="1094"/>
    </row>
    <row r="174" spans="1:11" ht="14.1" customHeight="1" x14ac:dyDescent="0.25">
      <c r="A174" s="1094"/>
      <c r="B174" s="1094"/>
      <c r="C174" s="1109" t="s">
        <v>1048</v>
      </c>
      <c r="D174" s="1110">
        <v>0</v>
      </c>
      <c r="E174" s="1110">
        <v>0</v>
      </c>
      <c r="F174" s="1110">
        <v>0</v>
      </c>
      <c r="G174" s="1110">
        <v>0</v>
      </c>
      <c r="H174" s="1094"/>
      <c r="I174" s="1094"/>
      <c r="J174" s="1094"/>
      <c r="K174" s="1094"/>
    </row>
    <row r="175" spans="1:11" ht="14.1" customHeight="1" x14ac:dyDescent="0.25">
      <c r="A175" s="1094"/>
      <c r="B175" s="1094"/>
      <c r="C175" s="1109" t="s">
        <v>1057</v>
      </c>
      <c r="D175" s="1110">
        <v>0</v>
      </c>
      <c r="E175" s="1110">
        <v>0</v>
      </c>
      <c r="F175" s="1110">
        <v>0</v>
      </c>
      <c r="G175" s="1110">
        <v>0</v>
      </c>
      <c r="H175" s="1094"/>
      <c r="I175" s="1094"/>
      <c r="J175" s="1094"/>
      <c r="K175" s="1094"/>
    </row>
    <row r="176" spans="1:11" ht="14.1" customHeight="1" x14ac:dyDescent="0.25">
      <c r="A176" s="1094"/>
      <c r="B176" s="1094"/>
      <c r="C176" s="1109" t="s">
        <v>1058</v>
      </c>
      <c r="D176" s="1110">
        <v>0</v>
      </c>
      <c r="E176" s="1110">
        <v>0</v>
      </c>
      <c r="F176" s="1110">
        <v>0</v>
      </c>
      <c r="G176" s="1110">
        <v>0</v>
      </c>
      <c r="H176" s="1094"/>
      <c r="I176" s="1094"/>
      <c r="J176" s="1094"/>
      <c r="K176" s="1094"/>
    </row>
    <row r="177" spans="1:11" ht="14.1" customHeight="1" x14ac:dyDescent="0.25">
      <c r="A177" s="1094"/>
      <c r="B177" s="1094"/>
      <c r="C177" s="1109" t="s">
        <v>1059</v>
      </c>
      <c r="D177" s="1110">
        <v>0</v>
      </c>
      <c r="E177" s="1110">
        <v>0</v>
      </c>
      <c r="F177" s="1110">
        <v>0</v>
      </c>
      <c r="G177" s="1110">
        <v>0</v>
      </c>
      <c r="H177" s="1094"/>
      <c r="I177" s="1094"/>
      <c r="J177" s="1094"/>
      <c r="K177" s="1094"/>
    </row>
    <row r="178" spans="1:11" ht="14.1" customHeight="1" x14ac:dyDescent="0.25">
      <c r="A178" s="1094"/>
      <c r="B178" s="1094"/>
      <c r="C178" s="1109" t="s">
        <v>1060</v>
      </c>
      <c r="D178" s="1110">
        <v>0</v>
      </c>
      <c r="E178" s="1110">
        <v>0</v>
      </c>
      <c r="F178" s="1110">
        <v>0</v>
      </c>
      <c r="G178" s="1110">
        <v>0</v>
      </c>
      <c r="H178" s="1094"/>
      <c r="I178" s="1094"/>
      <c r="J178" s="1094"/>
      <c r="K178" s="1094"/>
    </row>
    <row r="179" spans="1:11" ht="14.1" customHeight="1" x14ac:dyDescent="0.25">
      <c r="A179" s="1094"/>
      <c r="B179" s="1094"/>
      <c r="C179" s="1109" t="s">
        <v>1063</v>
      </c>
      <c r="D179" s="1110">
        <v>0</v>
      </c>
      <c r="E179" s="1110">
        <v>0</v>
      </c>
      <c r="F179" s="1110">
        <v>0</v>
      </c>
      <c r="G179" s="1110">
        <v>0</v>
      </c>
      <c r="H179" s="1094"/>
      <c r="I179" s="1094"/>
      <c r="J179" s="1094"/>
      <c r="K179" s="1094"/>
    </row>
    <row r="180" spans="1:11" ht="14.1" customHeight="1" x14ac:dyDescent="0.25">
      <c r="A180" s="1094"/>
      <c r="B180" s="1094"/>
      <c r="C180" s="1109" t="s">
        <v>1064</v>
      </c>
      <c r="D180" s="1110">
        <v>0</v>
      </c>
      <c r="E180" s="1110">
        <v>0</v>
      </c>
      <c r="F180" s="1110">
        <v>0</v>
      </c>
      <c r="G180" s="1110">
        <v>0</v>
      </c>
      <c r="H180" s="1094"/>
      <c r="I180" s="1094"/>
      <c r="J180" s="1094"/>
      <c r="K180" s="1094"/>
    </row>
    <row r="181" spans="1:11" ht="14.1" customHeight="1" x14ac:dyDescent="0.25">
      <c r="A181" s="1094"/>
      <c r="B181" s="1094"/>
      <c r="C181" s="1111" t="s">
        <v>572</v>
      </c>
      <c r="D181" s="1110">
        <v>0</v>
      </c>
      <c r="E181" s="1110">
        <v>46722478</v>
      </c>
      <c r="F181" s="1110">
        <v>0</v>
      </c>
      <c r="G181" s="1110">
        <v>0</v>
      </c>
      <c r="H181" s="1094"/>
      <c r="I181" s="1094"/>
      <c r="J181" s="1094"/>
      <c r="K181" s="1094"/>
    </row>
    <row r="182" spans="1:11" ht="14.1" customHeight="1" x14ac:dyDescent="0.25">
      <c r="A182" s="1094"/>
      <c r="B182" s="1094"/>
      <c r="C182" s="1103" t="s">
        <v>1022</v>
      </c>
      <c r="D182" s="1232" t="s">
        <v>3480</v>
      </c>
      <c r="E182" s="1233"/>
      <c r="F182" s="1233"/>
      <c r="G182" s="1233"/>
      <c r="H182" s="1094"/>
      <c r="I182" s="1094"/>
      <c r="J182" s="1094"/>
      <c r="K182" s="1094"/>
    </row>
    <row r="183" spans="1:11" ht="14.1" customHeight="1" x14ac:dyDescent="0.25">
      <c r="A183" s="1094"/>
      <c r="B183" s="1094"/>
      <c r="C183" s="1104" t="s">
        <v>1024</v>
      </c>
      <c r="D183" s="1230" t="s">
        <v>3481</v>
      </c>
      <c r="E183" s="1231"/>
      <c r="F183" s="1231"/>
      <c r="G183" s="1231"/>
      <c r="H183" s="1094"/>
      <c r="I183" s="1094"/>
      <c r="J183" s="1094"/>
      <c r="K183" s="1094"/>
    </row>
    <row r="184" spans="1:11" ht="14.1" customHeight="1" x14ac:dyDescent="0.25">
      <c r="A184" s="1094"/>
      <c r="B184" s="1094"/>
      <c r="C184" s="1104" t="s">
        <v>31</v>
      </c>
      <c r="D184" s="1230" t="s">
        <v>851</v>
      </c>
      <c r="E184" s="1231"/>
      <c r="F184" s="1231"/>
      <c r="G184" s="1231"/>
      <c r="H184" s="1094"/>
      <c r="I184" s="1094"/>
      <c r="J184" s="1094"/>
      <c r="K184" s="1094"/>
    </row>
    <row r="185" spans="1:11" ht="15" customHeight="1" x14ac:dyDescent="0.25">
      <c r="A185" s="1094"/>
      <c r="B185" s="1094"/>
      <c r="C185" s="1105"/>
      <c r="D185" s="1106">
        <v>2024</v>
      </c>
      <c r="E185" s="1106">
        <v>2025</v>
      </c>
      <c r="F185" s="1106">
        <v>2026</v>
      </c>
      <c r="G185" s="1106">
        <v>2027</v>
      </c>
      <c r="H185" s="1094"/>
      <c r="I185" s="1094"/>
      <c r="J185" s="1094"/>
      <c r="K185" s="1094"/>
    </row>
    <row r="186" spans="1:11" ht="15" customHeight="1" x14ac:dyDescent="0.25">
      <c r="A186" s="1094"/>
      <c r="B186" s="1094"/>
      <c r="C186" s="1107"/>
      <c r="D186" s="1108" t="s">
        <v>13</v>
      </c>
      <c r="E186" s="1108" t="s">
        <v>14</v>
      </c>
      <c r="F186" s="1108" t="s">
        <v>14</v>
      </c>
      <c r="G186" s="1108" t="s">
        <v>14</v>
      </c>
      <c r="H186" s="1094"/>
      <c r="I186" s="1094"/>
      <c r="J186" s="1094"/>
      <c r="K186" s="1094"/>
    </row>
    <row r="187" spans="1:11" ht="14.1" customHeight="1" x14ac:dyDescent="0.25">
      <c r="A187" s="1094"/>
      <c r="B187" s="1094"/>
      <c r="C187" s="1097" t="s">
        <v>33</v>
      </c>
      <c r="D187" s="1101" t="s">
        <v>1092</v>
      </c>
      <c r="E187" s="1101" t="s">
        <v>1092</v>
      </c>
      <c r="F187" s="1101" t="s">
        <v>1039</v>
      </c>
      <c r="G187" s="1101" t="s">
        <v>1039</v>
      </c>
      <c r="H187" s="1094"/>
      <c r="I187" s="1094"/>
      <c r="J187" s="1094"/>
      <c r="K187" s="1094"/>
    </row>
    <row r="188" spans="1:11" ht="14.1" customHeight="1" x14ac:dyDescent="0.25">
      <c r="A188" s="1094"/>
      <c r="B188" s="1094"/>
      <c r="C188" s="1097" t="s">
        <v>1029</v>
      </c>
      <c r="D188" s="1101" t="s">
        <v>3482</v>
      </c>
      <c r="E188" s="1101" t="s">
        <v>3483</v>
      </c>
      <c r="F188" s="1101" t="s">
        <v>1039</v>
      </c>
      <c r="G188" s="1101" t="s">
        <v>1039</v>
      </c>
      <c r="H188" s="1094"/>
      <c r="I188" s="1094"/>
      <c r="J188" s="1094"/>
      <c r="K188" s="1094"/>
    </row>
    <row r="189" spans="1:11" ht="14.1" customHeight="1" x14ac:dyDescent="0.25">
      <c r="A189" s="1094"/>
      <c r="B189" s="1094"/>
      <c r="C189" s="1097" t="s">
        <v>1032</v>
      </c>
      <c r="D189" s="1101" t="s">
        <v>3482</v>
      </c>
      <c r="E189" s="1101" t="s">
        <v>3483</v>
      </c>
      <c r="F189" s="1101" t="s">
        <v>1039</v>
      </c>
      <c r="G189" s="1101" t="s">
        <v>1039</v>
      </c>
      <c r="H189" s="1094"/>
      <c r="I189" s="1094"/>
      <c r="J189" s="1094"/>
      <c r="K189" s="1094"/>
    </row>
    <row r="190" spans="1:11" ht="14.1" customHeight="1" x14ac:dyDescent="0.25">
      <c r="A190" s="1094"/>
      <c r="B190" s="1094"/>
      <c r="C190" s="1097" t="s">
        <v>1037</v>
      </c>
      <c r="D190" s="1101" t="s">
        <v>1038</v>
      </c>
      <c r="E190" s="1101" t="s">
        <v>1039</v>
      </c>
      <c r="F190" s="1101" t="s">
        <v>1083</v>
      </c>
      <c r="G190" s="1101" t="s">
        <v>1038</v>
      </c>
      <c r="H190" s="1094"/>
      <c r="I190" s="1094"/>
      <c r="J190" s="1094"/>
      <c r="K190" s="1094"/>
    </row>
    <row r="191" spans="1:11" ht="14.1" customHeight="1" x14ac:dyDescent="0.25">
      <c r="A191" s="1094"/>
      <c r="B191" s="1094"/>
      <c r="C191" s="1097" t="s">
        <v>1042</v>
      </c>
      <c r="D191" s="1101" t="s">
        <v>1038</v>
      </c>
      <c r="E191" s="1101" t="s">
        <v>3484</v>
      </c>
      <c r="F191" s="1101" t="s">
        <v>1083</v>
      </c>
      <c r="G191" s="1101" t="s">
        <v>1038</v>
      </c>
      <c r="H191" s="1094"/>
      <c r="I191" s="1094"/>
      <c r="J191" s="1094"/>
      <c r="K191" s="1094"/>
    </row>
    <row r="192" spans="1:11" ht="14.1" customHeight="1" x14ac:dyDescent="0.25">
      <c r="A192" s="1094"/>
      <c r="B192" s="1094"/>
      <c r="C192" s="1097" t="s">
        <v>39</v>
      </c>
      <c r="D192" s="1101" t="s">
        <v>1038</v>
      </c>
      <c r="E192" s="1101" t="s">
        <v>3484</v>
      </c>
      <c r="F192" s="1101" t="s">
        <v>1083</v>
      </c>
      <c r="G192" s="1101" t="s">
        <v>1038</v>
      </c>
      <c r="H192" s="1094"/>
      <c r="I192" s="1094"/>
      <c r="J192" s="1094"/>
      <c r="K192" s="1094"/>
    </row>
    <row r="193" spans="1:11" ht="14.1" customHeight="1" x14ac:dyDescent="0.25">
      <c r="A193" s="1094"/>
      <c r="B193" s="1094"/>
      <c r="C193" s="1228" t="s">
        <v>1046</v>
      </c>
      <c r="D193" s="1229"/>
      <c r="E193" s="1229"/>
      <c r="F193" s="1229"/>
      <c r="G193" s="1229"/>
      <c r="H193" s="1094"/>
      <c r="I193" s="1094"/>
      <c r="J193" s="1094"/>
      <c r="K193" s="1094"/>
    </row>
    <row r="194" spans="1:11" ht="14.1" customHeight="1" x14ac:dyDescent="0.25">
      <c r="A194" s="1094"/>
      <c r="B194" s="1094"/>
      <c r="C194" s="1105"/>
      <c r="D194" s="1106">
        <v>2024</v>
      </c>
      <c r="E194" s="1106">
        <v>2025</v>
      </c>
      <c r="F194" s="1106">
        <v>2026</v>
      </c>
      <c r="G194" s="1106">
        <v>2027</v>
      </c>
      <c r="H194" s="1094"/>
      <c r="I194" s="1094"/>
      <c r="J194" s="1094"/>
      <c r="K194" s="1094"/>
    </row>
    <row r="195" spans="1:11" ht="14.1" customHeight="1" x14ac:dyDescent="0.25">
      <c r="A195" s="1094"/>
      <c r="B195" s="1094"/>
      <c r="C195" s="1107"/>
      <c r="D195" s="1108" t="s">
        <v>13</v>
      </c>
      <c r="E195" s="1108" t="s">
        <v>14</v>
      </c>
      <c r="F195" s="1108" t="s">
        <v>14</v>
      </c>
      <c r="G195" s="1108" t="s">
        <v>14</v>
      </c>
      <c r="H195" s="1094"/>
      <c r="I195" s="1094"/>
      <c r="J195" s="1094"/>
      <c r="K195" s="1094"/>
    </row>
    <row r="196" spans="1:11" ht="14.1" customHeight="1" x14ac:dyDescent="0.25">
      <c r="A196" s="1094"/>
      <c r="B196" s="1094"/>
      <c r="C196" s="1109" t="s">
        <v>1047</v>
      </c>
      <c r="D196" s="1110">
        <v>0</v>
      </c>
      <c r="E196" s="1110">
        <v>0</v>
      </c>
      <c r="F196" s="1110">
        <v>0</v>
      </c>
      <c r="G196" s="1110">
        <v>0</v>
      </c>
      <c r="H196" s="1094"/>
      <c r="I196" s="1094"/>
      <c r="J196" s="1094"/>
      <c r="K196" s="1094"/>
    </row>
    <row r="197" spans="1:11" ht="14.1" customHeight="1" x14ac:dyDescent="0.25">
      <c r="A197" s="1094"/>
      <c r="B197" s="1094"/>
      <c r="C197" s="1109" t="s">
        <v>1048</v>
      </c>
      <c r="D197" s="1110">
        <v>0</v>
      </c>
      <c r="E197" s="1110">
        <v>0</v>
      </c>
      <c r="F197" s="1110">
        <v>0</v>
      </c>
      <c r="G197" s="1110">
        <v>0</v>
      </c>
      <c r="H197" s="1094"/>
      <c r="I197" s="1094"/>
      <c r="J197" s="1094"/>
      <c r="K197" s="1094"/>
    </row>
    <row r="198" spans="1:11" ht="14.1" customHeight="1" x14ac:dyDescent="0.25">
      <c r="A198" s="1094"/>
      <c r="B198" s="1094"/>
      <c r="C198" s="1109" t="s">
        <v>1049</v>
      </c>
      <c r="D198" s="1110">
        <v>0</v>
      </c>
      <c r="E198" s="1110">
        <v>0</v>
      </c>
      <c r="F198" s="1110">
        <v>0</v>
      </c>
      <c r="G198" s="1110">
        <v>0</v>
      </c>
      <c r="H198" s="1094"/>
      <c r="I198" s="1094"/>
      <c r="J198" s="1094"/>
      <c r="K198" s="1094"/>
    </row>
    <row r="199" spans="1:11" ht="14.1" customHeight="1" x14ac:dyDescent="0.25">
      <c r="A199" s="1094"/>
      <c r="B199" s="1094"/>
      <c r="C199" s="1109" t="s">
        <v>1050</v>
      </c>
      <c r="D199" s="1110">
        <v>0</v>
      </c>
      <c r="E199" s="1110">
        <v>0</v>
      </c>
      <c r="F199" s="1110">
        <v>0</v>
      </c>
      <c r="G199" s="1110">
        <v>0</v>
      </c>
      <c r="H199" s="1094"/>
      <c r="I199" s="1094"/>
      <c r="J199" s="1094"/>
      <c r="K199" s="1094"/>
    </row>
    <row r="200" spans="1:11" ht="14.1" customHeight="1" x14ac:dyDescent="0.25">
      <c r="A200" s="1094"/>
      <c r="B200" s="1094"/>
      <c r="C200" s="1109" t="s">
        <v>1048</v>
      </c>
      <c r="D200" s="1110">
        <v>0</v>
      </c>
      <c r="E200" s="1110">
        <v>0</v>
      </c>
      <c r="F200" s="1110">
        <v>0</v>
      </c>
      <c r="G200" s="1110">
        <v>0</v>
      </c>
      <c r="H200" s="1094"/>
      <c r="I200" s="1094"/>
      <c r="J200" s="1094"/>
      <c r="K200" s="1094"/>
    </row>
    <row r="201" spans="1:11" ht="14.1" customHeight="1" x14ac:dyDescent="0.25">
      <c r="A201" s="1094"/>
      <c r="B201" s="1094"/>
      <c r="C201" s="1109" t="s">
        <v>1049</v>
      </c>
      <c r="D201" s="1110">
        <v>0</v>
      </c>
      <c r="E201" s="1110">
        <v>0</v>
      </c>
      <c r="F201" s="1110">
        <v>0</v>
      </c>
      <c r="G201" s="1110">
        <v>0</v>
      </c>
      <c r="H201" s="1094"/>
      <c r="I201" s="1094"/>
      <c r="J201" s="1094"/>
      <c r="K201" s="1094"/>
    </row>
    <row r="202" spans="1:11" ht="14.1" customHeight="1" x14ac:dyDescent="0.25">
      <c r="A202" s="1094"/>
      <c r="B202" s="1094"/>
      <c r="C202" s="1109" t="s">
        <v>1051</v>
      </c>
      <c r="D202" s="1110">
        <v>0</v>
      </c>
      <c r="E202" s="1110">
        <v>0</v>
      </c>
      <c r="F202" s="1110">
        <v>0</v>
      </c>
      <c r="G202" s="1110">
        <v>0</v>
      </c>
      <c r="H202" s="1094"/>
      <c r="I202" s="1094"/>
      <c r="J202" s="1094"/>
      <c r="K202" s="1094"/>
    </row>
    <row r="203" spans="1:11" ht="14.1" customHeight="1" x14ac:dyDescent="0.25">
      <c r="A203" s="1094"/>
      <c r="B203" s="1094"/>
      <c r="C203" s="1109" t="s">
        <v>1048</v>
      </c>
      <c r="D203" s="1110">
        <v>0</v>
      </c>
      <c r="E203" s="1110">
        <v>0</v>
      </c>
      <c r="F203" s="1110">
        <v>0</v>
      </c>
      <c r="G203" s="1110">
        <v>0</v>
      </c>
      <c r="H203" s="1094"/>
      <c r="I203" s="1094"/>
      <c r="J203" s="1094"/>
      <c r="K203" s="1094"/>
    </row>
    <row r="204" spans="1:11" ht="14.1" customHeight="1" x14ac:dyDescent="0.25">
      <c r="A204" s="1094"/>
      <c r="B204" s="1094"/>
      <c r="C204" s="1109" t="s">
        <v>1049</v>
      </c>
      <c r="D204" s="1110">
        <v>0</v>
      </c>
      <c r="E204" s="1110">
        <v>0</v>
      </c>
      <c r="F204" s="1110">
        <v>0</v>
      </c>
      <c r="G204" s="1110">
        <v>0</v>
      </c>
      <c r="H204" s="1094"/>
      <c r="I204" s="1094"/>
      <c r="J204" s="1094"/>
      <c r="K204" s="1094"/>
    </row>
    <row r="205" spans="1:11" ht="14.1" customHeight="1" x14ac:dyDescent="0.25">
      <c r="A205" s="1094"/>
      <c r="B205" s="1094"/>
      <c r="C205" s="1109" t="s">
        <v>1052</v>
      </c>
      <c r="D205" s="1110">
        <v>0</v>
      </c>
      <c r="E205" s="1110">
        <v>0</v>
      </c>
      <c r="F205" s="1110">
        <v>0</v>
      </c>
      <c r="G205" s="1110">
        <v>0</v>
      </c>
      <c r="H205" s="1094"/>
      <c r="I205" s="1094"/>
      <c r="J205" s="1094"/>
      <c r="K205" s="1094"/>
    </row>
    <row r="206" spans="1:11" ht="14.1" customHeight="1" x14ac:dyDescent="0.25">
      <c r="A206" s="1094"/>
      <c r="B206" s="1094"/>
      <c r="C206" s="1109" t="s">
        <v>1048</v>
      </c>
      <c r="D206" s="1110">
        <v>0</v>
      </c>
      <c r="E206" s="1110">
        <v>0</v>
      </c>
      <c r="F206" s="1110">
        <v>0</v>
      </c>
      <c r="G206" s="1110">
        <v>0</v>
      </c>
      <c r="H206" s="1094"/>
      <c r="I206" s="1094"/>
      <c r="J206" s="1094"/>
      <c r="K206" s="1094"/>
    </row>
    <row r="207" spans="1:11" ht="14.1" customHeight="1" x14ac:dyDescent="0.25">
      <c r="A207" s="1094"/>
      <c r="B207" s="1094"/>
      <c r="C207" s="1109" t="s">
        <v>1049</v>
      </c>
      <c r="D207" s="1110">
        <v>0</v>
      </c>
      <c r="E207" s="1110">
        <v>0</v>
      </c>
      <c r="F207" s="1110">
        <v>0</v>
      </c>
      <c r="G207" s="1110">
        <v>0</v>
      </c>
      <c r="H207" s="1094"/>
      <c r="I207" s="1094"/>
      <c r="J207" s="1094"/>
      <c r="K207" s="1094"/>
    </row>
    <row r="208" spans="1:11" ht="14.1" customHeight="1" x14ac:dyDescent="0.25">
      <c r="A208" s="1094"/>
      <c r="B208" s="1094"/>
      <c r="C208" s="1109" t="s">
        <v>1053</v>
      </c>
      <c r="D208" s="1110">
        <v>0</v>
      </c>
      <c r="E208" s="1110">
        <v>0</v>
      </c>
      <c r="F208" s="1110">
        <v>0</v>
      </c>
      <c r="G208" s="1110">
        <v>0</v>
      </c>
      <c r="H208" s="1094"/>
      <c r="I208" s="1094"/>
      <c r="J208" s="1094"/>
      <c r="K208" s="1094"/>
    </row>
    <row r="209" spans="1:11" ht="14.1" customHeight="1" x14ac:dyDescent="0.25">
      <c r="A209" s="1094"/>
      <c r="B209" s="1094"/>
      <c r="C209" s="1109" t="s">
        <v>1048</v>
      </c>
      <c r="D209" s="1110">
        <v>0</v>
      </c>
      <c r="E209" s="1110">
        <v>0</v>
      </c>
      <c r="F209" s="1110">
        <v>0</v>
      </c>
      <c r="G209" s="1110">
        <v>0</v>
      </c>
      <c r="H209" s="1094"/>
      <c r="I209" s="1094"/>
      <c r="J209" s="1094"/>
      <c r="K209" s="1094"/>
    </row>
    <row r="210" spans="1:11" ht="14.1" customHeight="1" x14ac:dyDescent="0.25">
      <c r="A210" s="1094"/>
      <c r="B210" s="1094"/>
      <c r="C210" s="1109" t="s">
        <v>1049</v>
      </c>
      <c r="D210" s="1110">
        <v>0</v>
      </c>
      <c r="E210" s="1110">
        <v>0</v>
      </c>
      <c r="F210" s="1110">
        <v>0</v>
      </c>
      <c r="G210" s="1110">
        <v>0</v>
      </c>
      <c r="H210" s="1094"/>
      <c r="I210" s="1094"/>
      <c r="J210" s="1094"/>
      <c r="K210" s="1094"/>
    </row>
    <row r="211" spans="1:11" ht="14.1" customHeight="1" x14ac:dyDescent="0.25">
      <c r="A211" s="1094"/>
      <c r="B211" s="1094"/>
      <c r="C211" s="1109" t="s">
        <v>1054</v>
      </c>
      <c r="D211" s="1110">
        <v>0</v>
      </c>
      <c r="E211" s="1110">
        <v>0</v>
      </c>
      <c r="F211" s="1110">
        <v>0</v>
      </c>
      <c r="G211" s="1110">
        <v>0</v>
      </c>
      <c r="H211" s="1094"/>
      <c r="I211" s="1094"/>
      <c r="J211" s="1094"/>
      <c r="K211" s="1094"/>
    </row>
    <row r="212" spans="1:11" ht="14.1" customHeight="1" x14ac:dyDescent="0.25">
      <c r="A212" s="1094"/>
      <c r="B212" s="1094"/>
      <c r="C212" s="1109" t="s">
        <v>1048</v>
      </c>
      <c r="D212" s="1110">
        <v>0</v>
      </c>
      <c r="E212" s="1110">
        <v>0</v>
      </c>
      <c r="F212" s="1110">
        <v>0</v>
      </c>
      <c r="G212" s="1110">
        <v>0</v>
      </c>
      <c r="H212" s="1094"/>
      <c r="I212" s="1094"/>
      <c r="J212" s="1094"/>
      <c r="K212" s="1094"/>
    </row>
    <row r="213" spans="1:11" ht="14.1" customHeight="1" x14ac:dyDescent="0.25">
      <c r="A213" s="1094"/>
      <c r="B213" s="1094"/>
      <c r="C213" s="1109" t="s">
        <v>1049</v>
      </c>
      <c r="D213" s="1110">
        <v>0</v>
      </c>
      <c r="E213" s="1110">
        <v>0</v>
      </c>
      <c r="F213" s="1110">
        <v>0</v>
      </c>
      <c r="G213" s="1110">
        <v>0</v>
      </c>
      <c r="H213" s="1094"/>
      <c r="I213" s="1094"/>
      <c r="J213" s="1094"/>
      <c r="K213" s="1094"/>
    </row>
    <row r="214" spans="1:11" ht="14.1" customHeight="1" x14ac:dyDescent="0.25">
      <c r="A214" s="1094"/>
      <c r="B214" s="1094"/>
      <c r="C214" s="1109" t="s">
        <v>1055</v>
      </c>
      <c r="D214" s="1110">
        <v>0</v>
      </c>
      <c r="E214" s="1110">
        <v>0</v>
      </c>
      <c r="F214" s="1110">
        <v>0</v>
      </c>
      <c r="G214" s="1110">
        <v>0</v>
      </c>
      <c r="H214" s="1094"/>
      <c r="I214" s="1094"/>
      <c r="J214" s="1094"/>
      <c r="K214" s="1094"/>
    </row>
    <row r="215" spans="1:11" ht="14.1" customHeight="1" x14ac:dyDescent="0.25">
      <c r="A215" s="1094"/>
      <c r="B215" s="1094"/>
      <c r="C215" s="1109" t="s">
        <v>1048</v>
      </c>
      <c r="D215" s="1110">
        <v>0</v>
      </c>
      <c r="E215" s="1110">
        <v>0</v>
      </c>
      <c r="F215" s="1110">
        <v>0</v>
      </c>
      <c r="G215" s="1110">
        <v>0</v>
      </c>
      <c r="H215" s="1094"/>
      <c r="I215" s="1094"/>
      <c r="J215" s="1094"/>
      <c r="K215" s="1094"/>
    </row>
    <row r="216" spans="1:11" ht="14.1" customHeight="1" x14ac:dyDescent="0.25">
      <c r="A216" s="1094"/>
      <c r="B216" s="1094"/>
      <c r="C216" s="1109" t="s">
        <v>1049</v>
      </c>
      <c r="D216" s="1110">
        <v>0</v>
      </c>
      <c r="E216" s="1110">
        <v>0</v>
      </c>
      <c r="F216" s="1110">
        <v>0</v>
      </c>
      <c r="G216" s="1110">
        <v>0</v>
      </c>
      <c r="H216" s="1094"/>
      <c r="I216" s="1094"/>
      <c r="J216" s="1094"/>
      <c r="K216" s="1094"/>
    </row>
    <row r="217" spans="1:11" ht="14.1" customHeight="1" x14ac:dyDescent="0.25">
      <c r="A217" s="1094"/>
      <c r="B217" s="1094"/>
      <c r="C217" s="1109" t="s">
        <v>1056</v>
      </c>
      <c r="D217" s="1110">
        <v>0</v>
      </c>
      <c r="E217" s="1110">
        <v>0</v>
      </c>
      <c r="F217" s="1110">
        <v>0</v>
      </c>
      <c r="G217" s="1110">
        <v>0</v>
      </c>
      <c r="H217" s="1094"/>
      <c r="I217" s="1094"/>
      <c r="J217" s="1094"/>
      <c r="K217" s="1094"/>
    </row>
    <row r="218" spans="1:11" ht="14.1" customHeight="1" x14ac:dyDescent="0.25">
      <c r="A218" s="1094"/>
      <c r="B218" s="1094"/>
      <c r="C218" s="1109" t="s">
        <v>1048</v>
      </c>
      <c r="D218" s="1110">
        <v>0</v>
      </c>
      <c r="E218" s="1110">
        <v>0</v>
      </c>
      <c r="F218" s="1110">
        <v>0</v>
      </c>
      <c r="G218" s="1110">
        <v>0</v>
      </c>
      <c r="H218" s="1094"/>
      <c r="I218" s="1094"/>
      <c r="J218" s="1094"/>
      <c r="K218" s="1094"/>
    </row>
    <row r="219" spans="1:11" ht="14.1" customHeight="1" x14ac:dyDescent="0.25">
      <c r="A219" s="1094"/>
      <c r="B219" s="1094"/>
      <c r="C219" s="1109" t="s">
        <v>1057</v>
      </c>
      <c r="D219" s="1110">
        <v>0</v>
      </c>
      <c r="E219" s="1110">
        <v>0</v>
      </c>
      <c r="F219" s="1110">
        <v>0</v>
      </c>
      <c r="G219" s="1110">
        <v>0</v>
      </c>
      <c r="H219" s="1094"/>
      <c r="I219" s="1094"/>
      <c r="J219" s="1094"/>
      <c r="K219" s="1094"/>
    </row>
    <row r="220" spans="1:11" ht="14.1" customHeight="1" x14ac:dyDescent="0.25">
      <c r="A220" s="1094"/>
      <c r="B220" s="1094"/>
      <c r="C220" s="1109" t="s">
        <v>1058</v>
      </c>
      <c r="D220" s="1110">
        <v>0</v>
      </c>
      <c r="E220" s="1110">
        <v>0</v>
      </c>
      <c r="F220" s="1110">
        <v>0</v>
      </c>
      <c r="G220" s="1110">
        <v>0</v>
      </c>
      <c r="H220" s="1094"/>
      <c r="I220" s="1094"/>
      <c r="J220" s="1094"/>
      <c r="K220" s="1094"/>
    </row>
    <row r="221" spans="1:11" ht="14.1" customHeight="1" x14ac:dyDescent="0.25">
      <c r="A221" s="1094"/>
      <c r="B221" s="1094"/>
      <c r="C221" s="1109" t="s">
        <v>1059</v>
      </c>
      <c r="D221" s="1110">
        <v>0</v>
      </c>
      <c r="E221" s="1110">
        <v>0</v>
      </c>
      <c r="F221" s="1110">
        <v>0</v>
      </c>
      <c r="G221" s="1110">
        <v>0</v>
      </c>
      <c r="H221" s="1094"/>
      <c r="I221" s="1094"/>
      <c r="J221" s="1094"/>
      <c r="K221" s="1094"/>
    </row>
    <row r="222" spans="1:11" ht="14.1" customHeight="1" x14ac:dyDescent="0.25">
      <c r="A222" s="1094"/>
      <c r="B222" s="1094"/>
      <c r="C222" s="1109" t="s">
        <v>1060</v>
      </c>
      <c r="D222" s="1110">
        <v>0</v>
      </c>
      <c r="E222" s="1110">
        <v>0</v>
      </c>
      <c r="F222" s="1110">
        <v>0</v>
      </c>
      <c r="G222" s="1110">
        <v>0</v>
      </c>
      <c r="H222" s="1094"/>
      <c r="I222" s="1094"/>
      <c r="J222" s="1094"/>
      <c r="K222" s="1094"/>
    </row>
    <row r="223" spans="1:11" ht="14.1" customHeight="1" x14ac:dyDescent="0.25">
      <c r="A223" s="1094"/>
      <c r="B223" s="1094"/>
      <c r="C223" s="1109" t="s">
        <v>1061</v>
      </c>
      <c r="D223" s="1110">
        <v>0</v>
      </c>
      <c r="E223" s="1110">
        <v>14838993</v>
      </c>
      <c r="F223" s="1110">
        <v>0</v>
      </c>
      <c r="G223" s="1110">
        <v>0</v>
      </c>
      <c r="H223" s="1094"/>
      <c r="I223" s="1094"/>
      <c r="J223" s="1094"/>
      <c r="K223" s="1094"/>
    </row>
    <row r="224" spans="1:11" ht="14.1" customHeight="1" x14ac:dyDescent="0.25">
      <c r="A224" s="1094"/>
      <c r="B224" s="1094"/>
      <c r="C224" s="1109" t="s">
        <v>1048</v>
      </c>
      <c r="D224" s="1110">
        <v>0</v>
      </c>
      <c r="E224" s="1110">
        <v>14838993</v>
      </c>
      <c r="F224" s="1110">
        <v>0</v>
      </c>
      <c r="G224" s="1110">
        <v>0</v>
      </c>
      <c r="H224" s="1094"/>
      <c r="I224" s="1094"/>
      <c r="J224" s="1094"/>
      <c r="K224" s="1094"/>
    </row>
    <row r="225" spans="1:11" ht="14.1" customHeight="1" x14ac:dyDescent="0.25">
      <c r="A225" s="1094"/>
      <c r="B225" s="1094"/>
      <c r="C225" s="1109" t="s">
        <v>1057</v>
      </c>
      <c r="D225" s="1110">
        <v>0</v>
      </c>
      <c r="E225" s="1110">
        <v>0</v>
      </c>
      <c r="F225" s="1110">
        <v>0</v>
      </c>
      <c r="G225" s="1110">
        <v>0</v>
      </c>
      <c r="H225" s="1094"/>
      <c r="I225" s="1094"/>
      <c r="J225" s="1094"/>
      <c r="K225" s="1094"/>
    </row>
    <row r="226" spans="1:11" ht="14.1" customHeight="1" x14ac:dyDescent="0.25">
      <c r="A226" s="1094"/>
      <c r="B226" s="1094"/>
      <c r="C226" s="1109" t="s">
        <v>1058</v>
      </c>
      <c r="D226" s="1110">
        <v>0</v>
      </c>
      <c r="E226" s="1110">
        <v>0</v>
      </c>
      <c r="F226" s="1110">
        <v>0</v>
      </c>
      <c r="G226" s="1110">
        <v>0</v>
      </c>
      <c r="H226" s="1094"/>
      <c r="I226" s="1094"/>
      <c r="J226" s="1094"/>
      <c r="K226" s="1094"/>
    </row>
    <row r="227" spans="1:11" ht="14.1" customHeight="1" x14ac:dyDescent="0.25">
      <c r="A227" s="1094"/>
      <c r="B227" s="1094"/>
      <c r="C227" s="1109" t="s">
        <v>1059</v>
      </c>
      <c r="D227" s="1110">
        <v>0</v>
      </c>
      <c r="E227" s="1110">
        <v>0</v>
      </c>
      <c r="F227" s="1110">
        <v>0</v>
      </c>
      <c r="G227" s="1110">
        <v>0</v>
      </c>
      <c r="H227" s="1094"/>
      <c r="I227" s="1094"/>
      <c r="J227" s="1094"/>
      <c r="K227" s="1094"/>
    </row>
    <row r="228" spans="1:11" ht="14.1" customHeight="1" x14ac:dyDescent="0.25">
      <c r="A228" s="1094"/>
      <c r="B228" s="1094"/>
      <c r="C228" s="1109" t="s">
        <v>1060</v>
      </c>
      <c r="D228" s="1110">
        <v>0</v>
      </c>
      <c r="E228" s="1110">
        <v>0</v>
      </c>
      <c r="F228" s="1110">
        <v>0</v>
      </c>
      <c r="G228" s="1110">
        <v>0</v>
      </c>
      <c r="H228" s="1094"/>
      <c r="I228" s="1094"/>
      <c r="J228" s="1094"/>
      <c r="K228" s="1094"/>
    </row>
    <row r="229" spans="1:11" ht="14.1" customHeight="1" x14ac:dyDescent="0.25">
      <c r="A229" s="1094"/>
      <c r="B229" s="1094"/>
      <c r="C229" s="1109" t="s">
        <v>1062</v>
      </c>
      <c r="D229" s="1110">
        <v>0</v>
      </c>
      <c r="E229" s="1110">
        <v>0</v>
      </c>
      <c r="F229" s="1110">
        <v>0</v>
      </c>
      <c r="G229" s="1110">
        <v>0</v>
      </c>
      <c r="H229" s="1094"/>
      <c r="I229" s="1094"/>
      <c r="J229" s="1094"/>
      <c r="K229" s="1094"/>
    </row>
    <row r="230" spans="1:11" ht="14.1" customHeight="1" x14ac:dyDescent="0.25">
      <c r="A230" s="1094"/>
      <c r="B230" s="1094"/>
      <c r="C230" s="1109" t="s">
        <v>1048</v>
      </c>
      <c r="D230" s="1110">
        <v>0</v>
      </c>
      <c r="E230" s="1110">
        <v>0</v>
      </c>
      <c r="F230" s="1110">
        <v>0</v>
      </c>
      <c r="G230" s="1110">
        <v>0</v>
      </c>
      <c r="H230" s="1094"/>
      <c r="I230" s="1094"/>
      <c r="J230" s="1094"/>
      <c r="K230" s="1094"/>
    </row>
    <row r="231" spans="1:11" ht="14.1" customHeight="1" x14ac:dyDescent="0.25">
      <c r="A231" s="1094"/>
      <c r="B231" s="1094"/>
      <c r="C231" s="1109" t="s">
        <v>1057</v>
      </c>
      <c r="D231" s="1110">
        <v>0</v>
      </c>
      <c r="E231" s="1110">
        <v>0</v>
      </c>
      <c r="F231" s="1110">
        <v>0</v>
      </c>
      <c r="G231" s="1110">
        <v>0</v>
      </c>
      <c r="H231" s="1094"/>
      <c r="I231" s="1094"/>
      <c r="J231" s="1094"/>
      <c r="K231" s="1094"/>
    </row>
    <row r="232" spans="1:11" ht="14.1" customHeight="1" x14ac:dyDescent="0.25">
      <c r="A232" s="1094"/>
      <c r="B232" s="1094"/>
      <c r="C232" s="1109" t="s">
        <v>1058</v>
      </c>
      <c r="D232" s="1110">
        <v>0</v>
      </c>
      <c r="E232" s="1110">
        <v>0</v>
      </c>
      <c r="F232" s="1110">
        <v>0</v>
      </c>
      <c r="G232" s="1110">
        <v>0</v>
      </c>
      <c r="H232" s="1094"/>
      <c r="I232" s="1094"/>
      <c r="J232" s="1094"/>
      <c r="K232" s="1094"/>
    </row>
    <row r="233" spans="1:11" ht="14.1" customHeight="1" x14ac:dyDescent="0.25">
      <c r="A233" s="1094"/>
      <c r="B233" s="1094"/>
      <c r="C233" s="1109" t="s">
        <v>1059</v>
      </c>
      <c r="D233" s="1110">
        <v>0</v>
      </c>
      <c r="E233" s="1110">
        <v>0</v>
      </c>
      <c r="F233" s="1110">
        <v>0</v>
      </c>
      <c r="G233" s="1110">
        <v>0</v>
      </c>
      <c r="H233" s="1094"/>
      <c r="I233" s="1094"/>
      <c r="J233" s="1094"/>
      <c r="K233" s="1094"/>
    </row>
    <row r="234" spans="1:11" ht="14.1" customHeight="1" x14ac:dyDescent="0.25">
      <c r="A234" s="1094"/>
      <c r="B234" s="1094"/>
      <c r="C234" s="1109" t="s">
        <v>1060</v>
      </c>
      <c r="D234" s="1110">
        <v>0</v>
      </c>
      <c r="E234" s="1110">
        <v>0</v>
      </c>
      <c r="F234" s="1110">
        <v>0</v>
      </c>
      <c r="G234" s="1110">
        <v>0</v>
      </c>
      <c r="H234" s="1094"/>
      <c r="I234" s="1094"/>
      <c r="J234" s="1094"/>
      <c r="K234" s="1094"/>
    </row>
    <row r="235" spans="1:11" ht="14.1" customHeight="1" x14ac:dyDescent="0.25">
      <c r="A235" s="1094"/>
      <c r="B235" s="1094"/>
      <c r="C235" s="1109" t="s">
        <v>1063</v>
      </c>
      <c r="D235" s="1110">
        <v>0</v>
      </c>
      <c r="E235" s="1110">
        <v>0</v>
      </c>
      <c r="F235" s="1110">
        <v>0</v>
      </c>
      <c r="G235" s="1110">
        <v>0</v>
      </c>
      <c r="H235" s="1094"/>
      <c r="I235" s="1094"/>
      <c r="J235" s="1094"/>
      <c r="K235" s="1094"/>
    </row>
    <row r="236" spans="1:11" ht="14.1" customHeight="1" x14ac:dyDescent="0.25">
      <c r="A236" s="1094"/>
      <c r="B236" s="1094"/>
      <c r="C236" s="1109" t="s">
        <v>1064</v>
      </c>
      <c r="D236" s="1110">
        <v>0</v>
      </c>
      <c r="E236" s="1110">
        <v>0</v>
      </c>
      <c r="F236" s="1110">
        <v>0</v>
      </c>
      <c r="G236" s="1110">
        <v>0</v>
      </c>
      <c r="H236" s="1094"/>
      <c r="I236" s="1094"/>
      <c r="J236" s="1094"/>
      <c r="K236" s="1094"/>
    </row>
    <row r="237" spans="1:11" ht="14.1" customHeight="1" x14ac:dyDescent="0.25">
      <c r="A237" s="1094"/>
      <c r="B237" s="1094"/>
      <c r="C237" s="1111" t="s">
        <v>572</v>
      </c>
      <c r="D237" s="1110">
        <v>0</v>
      </c>
      <c r="E237" s="1110">
        <v>14838993</v>
      </c>
      <c r="F237" s="1110">
        <v>0</v>
      </c>
      <c r="G237" s="1110">
        <v>0</v>
      </c>
      <c r="H237" s="1094"/>
      <c r="I237" s="1094"/>
      <c r="J237" s="1094"/>
      <c r="K237" s="1094"/>
    </row>
    <row r="238" spans="1:11" ht="14.1" customHeight="1" x14ac:dyDescent="0.25">
      <c r="A238" s="1094"/>
      <c r="B238" s="1094"/>
      <c r="C238" s="1103" t="s">
        <v>1022</v>
      </c>
      <c r="D238" s="1232" t="s">
        <v>3485</v>
      </c>
      <c r="E238" s="1233"/>
      <c r="F238" s="1233"/>
      <c r="G238" s="1233"/>
      <c r="H238" s="1094"/>
      <c r="I238" s="1094"/>
      <c r="J238" s="1094"/>
      <c r="K238" s="1094"/>
    </row>
    <row r="239" spans="1:11" ht="14.1" customHeight="1" x14ac:dyDescent="0.25">
      <c r="A239" s="1094"/>
      <c r="B239" s="1094"/>
      <c r="C239" s="1104" t="s">
        <v>1024</v>
      </c>
      <c r="D239" s="1230" t="s">
        <v>3486</v>
      </c>
      <c r="E239" s="1231"/>
      <c r="F239" s="1231"/>
      <c r="G239" s="1231"/>
      <c r="H239" s="1094"/>
      <c r="I239" s="1094"/>
      <c r="J239" s="1094"/>
      <c r="K239" s="1094"/>
    </row>
    <row r="240" spans="1:11" ht="14.1" customHeight="1" x14ac:dyDescent="0.25">
      <c r="A240" s="1094"/>
      <c r="B240" s="1094"/>
      <c r="C240" s="1104" t="s">
        <v>31</v>
      </c>
      <c r="D240" s="1230" t="s">
        <v>3487</v>
      </c>
      <c r="E240" s="1231"/>
      <c r="F240" s="1231"/>
      <c r="G240" s="1231"/>
      <c r="H240" s="1094"/>
      <c r="I240" s="1094"/>
      <c r="J240" s="1094"/>
      <c r="K240" s="1094"/>
    </row>
    <row r="241" spans="1:11" ht="15" customHeight="1" x14ac:dyDescent="0.25">
      <c r="A241" s="1094"/>
      <c r="B241" s="1094"/>
      <c r="C241" s="1105"/>
      <c r="D241" s="1106">
        <v>2024</v>
      </c>
      <c r="E241" s="1106">
        <v>2025</v>
      </c>
      <c r="F241" s="1106">
        <v>2026</v>
      </c>
      <c r="G241" s="1106">
        <v>2027</v>
      </c>
      <c r="H241" s="1094"/>
      <c r="I241" s="1094"/>
      <c r="J241" s="1094"/>
      <c r="K241" s="1094"/>
    </row>
    <row r="242" spans="1:11" ht="15" customHeight="1" x14ac:dyDescent="0.25">
      <c r="A242" s="1094"/>
      <c r="B242" s="1094"/>
      <c r="C242" s="1107"/>
      <c r="D242" s="1108" t="s">
        <v>13</v>
      </c>
      <c r="E242" s="1108" t="s">
        <v>14</v>
      </c>
      <c r="F242" s="1108" t="s">
        <v>14</v>
      </c>
      <c r="G242" s="1108" t="s">
        <v>14</v>
      </c>
      <c r="H242" s="1094"/>
      <c r="I242" s="1094"/>
      <c r="J242" s="1094"/>
      <c r="K242" s="1094"/>
    </row>
    <row r="243" spans="1:11" ht="14.1" customHeight="1" x14ac:dyDescent="0.25">
      <c r="A243" s="1094"/>
      <c r="B243" s="1094"/>
      <c r="C243" s="1097" t="s">
        <v>33</v>
      </c>
      <c r="D243" s="1101" t="s">
        <v>1092</v>
      </c>
      <c r="E243" s="1101" t="s">
        <v>1092</v>
      </c>
      <c r="F243" s="1101" t="s">
        <v>1039</v>
      </c>
      <c r="G243" s="1101" t="s">
        <v>1039</v>
      </c>
      <c r="H243" s="1094"/>
      <c r="I243" s="1094"/>
      <c r="J243" s="1094"/>
      <c r="K243" s="1094"/>
    </row>
    <row r="244" spans="1:11" ht="14.1" customHeight="1" x14ac:dyDescent="0.25">
      <c r="A244" s="1094"/>
      <c r="B244" s="1094"/>
      <c r="C244" s="1097" t="s">
        <v>1029</v>
      </c>
      <c r="D244" s="1101" t="s">
        <v>3488</v>
      </c>
      <c r="E244" s="1101" t="s">
        <v>3489</v>
      </c>
      <c r="F244" s="1101" t="s">
        <v>1039</v>
      </c>
      <c r="G244" s="1101" t="s">
        <v>1039</v>
      </c>
      <c r="H244" s="1094"/>
      <c r="I244" s="1094"/>
      <c r="J244" s="1094"/>
      <c r="K244" s="1094"/>
    </row>
    <row r="245" spans="1:11" ht="14.1" customHeight="1" x14ac:dyDescent="0.25">
      <c r="A245" s="1094"/>
      <c r="B245" s="1094"/>
      <c r="C245" s="1097" t="s">
        <v>1032</v>
      </c>
      <c r="D245" s="1101" t="s">
        <v>3488</v>
      </c>
      <c r="E245" s="1101" t="s">
        <v>3489</v>
      </c>
      <c r="F245" s="1101" t="s">
        <v>1039</v>
      </c>
      <c r="G245" s="1101" t="s">
        <v>1039</v>
      </c>
      <c r="H245" s="1094"/>
      <c r="I245" s="1094"/>
      <c r="J245" s="1094"/>
      <c r="K245" s="1094"/>
    </row>
    <row r="246" spans="1:11" ht="14.1" customHeight="1" x14ac:dyDescent="0.25">
      <c r="A246" s="1094"/>
      <c r="B246" s="1094"/>
      <c r="C246" s="1097" t="s">
        <v>1037</v>
      </c>
      <c r="D246" s="1101" t="s">
        <v>1038</v>
      </c>
      <c r="E246" s="1101" t="s">
        <v>1039</v>
      </c>
      <c r="F246" s="1101" t="s">
        <v>1083</v>
      </c>
      <c r="G246" s="1101" t="s">
        <v>1038</v>
      </c>
      <c r="H246" s="1094"/>
      <c r="I246" s="1094"/>
      <c r="J246" s="1094"/>
      <c r="K246" s="1094"/>
    </row>
    <row r="247" spans="1:11" ht="14.1" customHeight="1" x14ac:dyDescent="0.25">
      <c r="A247" s="1094"/>
      <c r="B247" s="1094"/>
      <c r="C247" s="1097" t="s">
        <v>1042</v>
      </c>
      <c r="D247" s="1101" t="s">
        <v>1038</v>
      </c>
      <c r="E247" s="1101" t="s">
        <v>3490</v>
      </c>
      <c r="F247" s="1101" t="s">
        <v>1083</v>
      </c>
      <c r="G247" s="1101" t="s">
        <v>1038</v>
      </c>
      <c r="H247" s="1094"/>
      <c r="I247" s="1094"/>
      <c r="J247" s="1094"/>
      <c r="K247" s="1094"/>
    </row>
    <row r="248" spans="1:11" ht="14.1" customHeight="1" x14ac:dyDescent="0.25">
      <c r="A248" s="1094"/>
      <c r="B248" s="1094"/>
      <c r="C248" s="1097" t="s">
        <v>39</v>
      </c>
      <c r="D248" s="1101" t="s">
        <v>1038</v>
      </c>
      <c r="E248" s="1101" t="s">
        <v>3490</v>
      </c>
      <c r="F248" s="1101" t="s">
        <v>1083</v>
      </c>
      <c r="G248" s="1101" t="s">
        <v>1038</v>
      </c>
      <c r="H248" s="1094"/>
      <c r="I248" s="1094"/>
      <c r="J248" s="1094"/>
      <c r="K248" s="1094"/>
    </row>
    <row r="249" spans="1:11" ht="14.1" customHeight="1" x14ac:dyDescent="0.25">
      <c r="A249" s="1094"/>
      <c r="B249" s="1094"/>
      <c r="C249" s="1228" t="s">
        <v>1046</v>
      </c>
      <c r="D249" s="1229"/>
      <c r="E249" s="1229"/>
      <c r="F249" s="1229"/>
      <c r="G249" s="1229"/>
      <c r="H249" s="1094"/>
      <c r="I249" s="1094"/>
      <c r="J249" s="1094"/>
      <c r="K249" s="1094"/>
    </row>
    <row r="250" spans="1:11" ht="14.1" customHeight="1" x14ac:dyDescent="0.25">
      <c r="A250" s="1094"/>
      <c r="B250" s="1094"/>
      <c r="C250" s="1105"/>
      <c r="D250" s="1106">
        <v>2024</v>
      </c>
      <c r="E250" s="1106">
        <v>2025</v>
      </c>
      <c r="F250" s="1106">
        <v>2026</v>
      </c>
      <c r="G250" s="1106">
        <v>2027</v>
      </c>
      <c r="H250" s="1094"/>
      <c r="I250" s="1094"/>
      <c r="J250" s="1094"/>
      <c r="K250" s="1094"/>
    </row>
    <row r="251" spans="1:11" ht="14.1" customHeight="1" x14ac:dyDescent="0.25">
      <c r="A251" s="1094"/>
      <c r="B251" s="1094"/>
      <c r="C251" s="1107"/>
      <c r="D251" s="1108" t="s">
        <v>13</v>
      </c>
      <c r="E251" s="1108" t="s">
        <v>14</v>
      </c>
      <c r="F251" s="1108" t="s">
        <v>14</v>
      </c>
      <c r="G251" s="1108" t="s">
        <v>14</v>
      </c>
      <c r="H251" s="1094"/>
      <c r="I251" s="1094"/>
      <c r="J251" s="1094"/>
      <c r="K251" s="1094"/>
    </row>
    <row r="252" spans="1:11" ht="14.1" customHeight="1" x14ac:dyDescent="0.25">
      <c r="A252" s="1094"/>
      <c r="B252" s="1094"/>
      <c r="C252" s="1109" t="s">
        <v>1047</v>
      </c>
      <c r="D252" s="1110">
        <v>0</v>
      </c>
      <c r="E252" s="1110">
        <v>0</v>
      </c>
      <c r="F252" s="1110">
        <v>0</v>
      </c>
      <c r="G252" s="1110">
        <v>0</v>
      </c>
      <c r="H252" s="1094"/>
      <c r="I252" s="1094"/>
      <c r="J252" s="1094"/>
      <c r="K252" s="1094"/>
    </row>
    <row r="253" spans="1:11" ht="14.1" customHeight="1" x14ac:dyDescent="0.25">
      <c r="A253" s="1094"/>
      <c r="B253" s="1094"/>
      <c r="C253" s="1109" t="s">
        <v>1048</v>
      </c>
      <c r="D253" s="1110">
        <v>0</v>
      </c>
      <c r="E253" s="1110">
        <v>0</v>
      </c>
      <c r="F253" s="1110">
        <v>0</v>
      </c>
      <c r="G253" s="1110">
        <v>0</v>
      </c>
      <c r="H253" s="1094"/>
      <c r="I253" s="1094"/>
      <c r="J253" s="1094"/>
      <c r="K253" s="1094"/>
    </row>
    <row r="254" spans="1:11" ht="14.1" customHeight="1" x14ac:dyDescent="0.25">
      <c r="A254" s="1094"/>
      <c r="B254" s="1094"/>
      <c r="C254" s="1109" t="s">
        <v>1049</v>
      </c>
      <c r="D254" s="1110">
        <v>0</v>
      </c>
      <c r="E254" s="1110">
        <v>0</v>
      </c>
      <c r="F254" s="1110">
        <v>0</v>
      </c>
      <c r="G254" s="1110">
        <v>0</v>
      </c>
      <c r="H254" s="1094"/>
      <c r="I254" s="1094"/>
      <c r="J254" s="1094"/>
      <c r="K254" s="1094"/>
    </row>
    <row r="255" spans="1:11" ht="14.1" customHeight="1" x14ac:dyDescent="0.25">
      <c r="A255" s="1094"/>
      <c r="B255" s="1094"/>
      <c r="C255" s="1109" t="s">
        <v>1050</v>
      </c>
      <c r="D255" s="1110">
        <v>0</v>
      </c>
      <c r="E255" s="1110">
        <v>0</v>
      </c>
      <c r="F255" s="1110">
        <v>0</v>
      </c>
      <c r="G255" s="1110">
        <v>0</v>
      </c>
      <c r="H255" s="1094"/>
      <c r="I255" s="1094"/>
      <c r="J255" s="1094"/>
      <c r="K255" s="1094"/>
    </row>
    <row r="256" spans="1:11" ht="14.1" customHeight="1" x14ac:dyDescent="0.25">
      <c r="A256" s="1094"/>
      <c r="B256" s="1094"/>
      <c r="C256" s="1109" t="s">
        <v>1048</v>
      </c>
      <c r="D256" s="1110">
        <v>0</v>
      </c>
      <c r="E256" s="1110">
        <v>0</v>
      </c>
      <c r="F256" s="1110">
        <v>0</v>
      </c>
      <c r="G256" s="1110">
        <v>0</v>
      </c>
      <c r="H256" s="1094"/>
      <c r="I256" s="1094"/>
      <c r="J256" s="1094"/>
      <c r="K256" s="1094"/>
    </row>
    <row r="257" spans="1:11" ht="14.1" customHeight="1" x14ac:dyDescent="0.25">
      <c r="A257" s="1094"/>
      <c r="B257" s="1094"/>
      <c r="C257" s="1109" t="s">
        <v>1049</v>
      </c>
      <c r="D257" s="1110">
        <v>0</v>
      </c>
      <c r="E257" s="1110">
        <v>0</v>
      </c>
      <c r="F257" s="1110">
        <v>0</v>
      </c>
      <c r="G257" s="1110">
        <v>0</v>
      </c>
      <c r="H257" s="1094"/>
      <c r="I257" s="1094"/>
      <c r="J257" s="1094"/>
      <c r="K257" s="1094"/>
    </row>
    <row r="258" spans="1:11" ht="14.1" customHeight="1" x14ac:dyDescent="0.25">
      <c r="A258" s="1094"/>
      <c r="B258" s="1094"/>
      <c r="C258" s="1109" t="s">
        <v>1051</v>
      </c>
      <c r="D258" s="1110">
        <v>0</v>
      </c>
      <c r="E258" s="1110">
        <v>0</v>
      </c>
      <c r="F258" s="1110">
        <v>0</v>
      </c>
      <c r="G258" s="1110">
        <v>0</v>
      </c>
      <c r="H258" s="1094"/>
      <c r="I258" s="1094"/>
      <c r="J258" s="1094"/>
      <c r="K258" s="1094"/>
    </row>
    <row r="259" spans="1:11" ht="14.1" customHeight="1" x14ac:dyDescent="0.25">
      <c r="A259" s="1094"/>
      <c r="B259" s="1094"/>
      <c r="C259" s="1109" t="s">
        <v>1048</v>
      </c>
      <c r="D259" s="1110">
        <v>0</v>
      </c>
      <c r="E259" s="1110">
        <v>0</v>
      </c>
      <c r="F259" s="1110">
        <v>0</v>
      </c>
      <c r="G259" s="1110">
        <v>0</v>
      </c>
      <c r="H259" s="1094"/>
      <c r="I259" s="1094"/>
      <c r="J259" s="1094"/>
      <c r="K259" s="1094"/>
    </row>
    <row r="260" spans="1:11" ht="14.1" customHeight="1" x14ac:dyDescent="0.25">
      <c r="A260" s="1094"/>
      <c r="B260" s="1094"/>
      <c r="C260" s="1109" t="s">
        <v>1049</v>
      </c>
      <c r="D260" s="1110">
        <v>0</v>
      </c>
      <c r="E260" s="1110">
        <v>0</v>
      </c>
      <c r="F260" s="1110">
        <v>0</v>
      </c>
      <c r="G260" s="1110">
        <v>0</v>
      </c>
      <c r="H260" s="1094"/>
      <c r="I260" s="1094"/>
      <c r="J260" s="1094"/>
      <c r="K260" s="1094"/>
    </row>
    <row r="261" spans="1:11" ht="14.1" customHeight="1" x14ac:dyDescent="0.25">
      <c r="A261" s="1094"/>
      <c r="B261" s="1094"/>
      <c r="C261" s="1109" t="s">
        <v>1052</v>
      </c>
      <c r="D261" s="1110">
        <v>0</v>
      </c>
      <c r="E261" s="1110">
        <v>0</v>
      </c>
      <c r="F261" s="1110">
        <v>0</v>
      </c>
      <c r="G261" s="1110">
        <v>0</v>
      </c>
      <c r="H261" s="1094"/>
      <c r="I261" s="1094"/>
      <c r="J261" s="1094"/>
      <c r="K261" s="1094"/>
    </row>
    <row r="262" spans="1:11" ht="14.1" customHeight="1" x14ac:dyDescent="0.25">
      <c r="A262" s="1094"/>
      <c r="B262" s="1094"/>
      <c r="C262" s="1109" t="s">
        <v>1048</v>
      </c>
      <c r="D262" s="1110">
        <v>0</v>
      </c>
      <c r="E262" s="1110">
        <v>0</v>
      </c>
      <c r="F262" s="1110">
        <v>0</v>
      </c>
      <c r="G262" s="1110">
        <v>0</v>
      </c>
      <c r="H262" s="1094"/>
      <c r="I262" s="1094"/>
      <c r="J262" s="1094"/>
      <c r="K262" s="1094"/>
    </row>
    <row r="263" spans="1:11" ht="14.1" customHeight="1" x14ac:dyDescent="0.25">
      <c r="A263" s="1094"/>
      <c r="B263" s="1094"/>
      <c r="C263" s="1109" t="s">
        <v>1049</v>
      </c>
      <c r="D263" s="1110">
        <v>0</v>
      </c>
      <c r="E263" s="1110">
        <v>0</v>
      </c>
      <c r="F263" s="1110">
        <v>0</v>
      </c>
      <c r="G263" s="1110">
        <v>0</v>
      </c>
      <c r="H263" s="1094"/>
      <c r="I263" s="1094"/>
      <c r="J263" s="1094"/>
      <c r="K263" s="1094"/>
    </row>
    <row r="264" spans="1:11" ht="14.1" customHeight="1" x14ac:dyDescent="0.25">
      <c r="A264" s="1094"/>
      <c r="B264" s="1094"/>
      <c r="C264" s="1109" t="s">
        <v>1053</v>
      </c>
      <c r="D264" s="1110">
        <v>0</v>
      </c>
      <c r="E264" s="1110">
        <v>0</v>
      </c>
      <c r="F264" s="1110">
        <v>0</v>
      </c>
      <c r="G264" s="1110">
        <v>0</v>
      </c>
      <c r="H264" s="1094"/>
      <c r="I264" s="1094"/>
      <c r="J264" s="1094"/>
      <c r="K264" s="1094"/>
    </row>
    <row r="265" spans="1:11" ht="14.1" customHeight="1" x14ac:dyDescent="0.25">
      <c r="A265" s="1094"/>
      <c r="B265" s="1094"/>
      <c r="C265" s="1109" t="s">
        <v>1048</v>
      </c>
      <c r="D265" s="1110">
        <v>0</v>
      </c>
      <c r="E265" s="1110">
        <v>0</v>
      </c>
      <c r="F265" s="1110">
        <v>0</v>
      </c>
      <c r="G265" s="1110">
        <v>0</v>
      </c>
      <c r="H265" s="1094"/>
      <c r="I265" s="1094"/>
      <c r="J265" s="1094"/>
      <c r="K265" s="1094"/>
    </row>
    <row r="266" spans="1:11" ht="14.1" customHeight="1" x14ac:dyDescent="0.25">
      <c r="A266" s="1094"/>
      <c r="B266" s="1094"/>
      <c r="C266" s="1109" t="s">
        <v>1049</v>
      </c>
      <c r="D266" s="1110">
        <v>0</v>
      </c>
      <c r="E266" s="1110">
        <v>0</v>
      </c>
      <c r="F266" s="1110">
        <v>0</v>
      </c>
      <c r="G266" s="1110">
        <v>0</v>
      </c>
      <c r="H266" s="1094"/>
      <c r="I266" s="1094"/>
      <c r="J266" s="1094"/>
      <c r="K266" s="1094"/>
    </row>
    <row r="267" spans="1:11" ht="14.1" customHeight="1" x14ac:dyDescent="0.25">
      <c r="A267" s="1094"/>
      <c r="B267" s="1094"/>
      <c r="C267" s="1109" t="s">
        <v>1054</v>
      </c>
      <c r="D267" s="1110">
        <v>0</v>
      </c>
      <c r="E267" s="1110">
        <v>0</v>
      </c>
      <c r="F267" s="1110">
        <v>0</v>
      </c>
      <c r="G267" s="1110">
        <v>0</v>
      </c>
      <c r="H267" s="1094"/>
      <c r="I267" s="1094"/>
      <c r="J267" s="1094"/>
      <c r="K267" s="1094"/>
    </row>
    <row r="268" spans="1:11" ht="14.1" customHeight="1" x14ac:dyDescent="0.25">
      <c r="A268" s="1094"/>
      <c r="B268" s="1094"/>
      <c r="C268" s="1109" t="s">
        <v>1048</v>
      </c>
      <c r="D268" s="1110">
        <v>0</v>
      </c>
      <c r="E268" s="1110">
        <v>0</v>
      </c>
      <c r="F268" s="1110">
        <v>0</v>
      </c>
      <c r="G268" s="1110">
        <v>0</v>
      </c>
      <c r="H268" s="1094"/>
      <c r="I268" s="1094"/>
      <c r="J268" s="1094"/>
      <c r="K268" s="1094"/>
    </row>
    <row r="269" spans="1:11" ht="14.1" customHeight="1" x14ac:dyDescent="0.25">
      <c r="A269" s="1094"/>
      <c r="B269" s="1094"/>
      <c r="C269" s="1109" t="s">
        <v>1049</v>
      </c>
      <c r="D269" s="1110">
        <v>0</v>
      </c>
      <c r="E269" s="1110">
        <v>0</v>
      </c>
      <c r="F269" s="1110">
        <v>0</v>
      </c>
      <c r="G269" s="1110">
        <v>0</v>
      </c>
      <c r="H269" s="1094"/>
      <c r="I269" s="1094"/>
      <c r="J269" s="1094"/>
      <c r="K269" s="1094"/>
    </row>
    <row r="270" spans="1:11" ht="14.1" customHeight="1" x14ac:dyDescent="0.25">
      <c r="A270" s="1094"/>
      <c r="B270" s="1094"/>
      <c r="C270" s="1109" t="s">
        <v>1055</v>
      </c>
      <c r="D270" s="1110">
        <v>0</v>
      </c>
      <c r="E270" s="1110">
        <v>0</v>
      </c>
      <c r="F270" s="1110">
        <v>0</v>
      </c>
      <c r="G270" s="1110">
        <v>0</v>
      </c>
      <c r="H270" s="1094"/>
      <c r="I270" s="1094"/>
      <c r="J270" s="1094"/>
      <c r="K270" s="1094"/>
    </row>
    <row r="271" spans="1:11" ht="14.1" customHeight="1" x14ac:dyDescent="0.25">
      <c r="A271" s="1094"/>
      <c r="B271" s="1094"/>
      <c r="C271" s="1109" t="s">
        <v>1048</v>
      </c>
      <c r="D271" s="1110">
        <v>0</v>
      </c>
      <c r="E271" s="1110">
        <v>0</v>
      </c>
      <c r="F271" s="1110">
        <v>0</v>
      </c>
      <c r="G271" s="1110">
        <v>0</v>
      </c>
      <c r="H271" s="1094"/>
      <c r="I271" s="1094"/>
      <c r="J271" s="1094"/>
      <c r="K271" s="1094"/>
    </row>
    <row r="272" spans="1:11" ht="14.1" customHeight="1" x14ac:dyDescent="0.25">
      <c r="A272" s="1094"/>
      <c r="B272" s="1094"/>
      <c r="C272" s="1109" t="s">
        <v>1049</v>
      </c>
      <c r="D272" s="1110">
        <v>0</v>
      </c>
      <c r="E272" s="1110">
        <v>0</v>
      </c>
      <c r="F272" s="1110">
        <v>0</v>
      </c>
      <c r="G272" s="1110">
        <v>0</v>
      </c>
      <c r="H272" s="1094"/>
      <c r="I272" s="1094"/>
      <c r="J272" s="1094"/>
      <c r="K272" s="1094"/>
    </row>
    <row r="273" spans="1:11" ht="14.1" customHeight="1" x14ac:dyDescent="0.25">
      <c r="A273" s="1094"/>
      <c r="B273" s="1094"/>
      <c r="C273" s="1109" t="s">
        <v>1056</v>
      </c>
      <c r="D273" s="1110">
        <v>0</v>
      </c>
      <c r="E273" s="1110">
        <v>0</v>
      </c>
      <c r="F273" s="1110">
        <v>0</v>
      </c>
      <c r="G273" s="1110">
        <v>0</v>
      </c>
      <c r="H273" s="1094"/>
      <c r="I273" s="1094"/>
      <c r="J273" s="1094"/>
      <c r="K273" s="1094"/>
    </row>
    <row r="274" spans="1:11" ht="14.1" customHeight="1" x14ac:dyDescent="0.25">
      <c r="A274" s="1094"/>
      <c r="B274" s="1094"/>
      <c r="C274" s="1109" t="s">
        <v>1048</v>
      </c>
      <c r="D274" s="1110">
        <v>0</v>
      </c>
      <c r="E274" s="1110">
        <v>0</v>
      </c>
      <c r="F274" s="1110">
        <v>0</v>
      </c>
      <c r="G274" s="1110">
        <v>0</v>
      </c>
      <c r="H274" s="1094"/>
      <c r="I274" s="1094"/>
      <c r="J274" s="1094"/>
      <c r="K274" s="1094"/>
    </row>
    <row r="275" spans="1:11" ht="14.1" customHeight="1" x14ac:dyDescent="0.25">
      <c r="A275" s="1094"/>
      <c r="B275" s="1094"/>
      <c r="C275" s="1109" t="s">
        <v>1057</v>
      </c>
      <c r="D275" s="1110">
        <v>0</v>
      </c>
      <c r="E275" s="1110">
        <v>0</v>
      </c>
      <c r="F275" s="1110">
        <v>0</v>
      </c>
      <c r="G275" s="1110">
        <v>0</v>
      </c>
      <c r="H275" s="1094"/>
      <c r="I275" s="1094"/>
      <c r="J275" s="1094"/>
      <c r="K275" s="1094"/>
    </row>
    <row r="276" spans="1:11" ht="14.1" customHeight="1" x14ac:dyDescent="0.25">
      <c r="A276" s="1094"/>
      <c r="B276" s="1094"/>
      <c r="C276" s="1109" t="s">
        <v>1058</v>
      </c>
      <c r="D276" s="1110">
        <v>0</v>
      </c>
      <c r="E276" s="1110">
        <v>0</v>
      </c>
      <c r="F276" s="1110">
        <v>0</v>
      </c>
      <c r="G276" s="1110">
        <v>0</v>
      </c>
      <c r="H276" s="1094"/>
      <c r="I276" s="1094"/>
      <c r="J276" s="1094"/>
      <c r="K276" s="1094"/>
    </row>
    <row r="277" spans="1:11" ht="14.1" customHeight="1" x14ac:dyDescent="0.25">
      <c r="A277" s="1094"/>
      <c r="B277" s="1094"/>
      <c r="C277" s="1109" t="s">
        <v>1059</v>
      </c>
      <c r="D277" s="1110">
        <v>0</v>
      </c>
      <c r="E277" s="1110">
        <v>0</v>
      </c>
      <c r="F277" s="1110">
        <v>0</v>
      </c>
      <c r="G277" s="1110">
        <v>0</v>
      </c>
      <c r="H277" s="1094"/>
      <c r="I277" s="1094"/>
      <c r="J277" s="1094"/>
      <c r="K277" s="1094"/>
    </row>
    <row r="278" spans="1:11" ht="14.1" customHeight="1" x14ac:dyDescent="0.25">
      <c r="A278" s="1094"/>
      <c r="B278" s="1094"/>
      <c r="C278" s="1109" t="s">
        <v>1060</v>
      </c>
      <c r="D278" s="1110">
        <v>0</v>
      </c>
      <c r="E278" s="1110">
        <v>0</v>
      </c>
      <c r="F278" s="1110">
        <v>0</v>
      </c>
      <c r="G278" s="1110">
        <v>0</v>
      </c>
      <c r="H278" s="1094"/>
      <c r="I278" s="1094"/>
      <c r="J278" s="1094"/>
      <c r="K278" s="1094"/>
    </row>
    <row r="279" spans="1:11" ht="14.1" customHeight="1" x14ac:dyDescent="0.25">
      <c r="A279" s="1094"/>
      <c r="B279" s="1094"/>
      <c r="C279" s="1109" t="s">
        <v>1061</v>
      </c>
      <c r="D279" s="1110">
        <v>0</v>
      </c>
      <c r="E279" s="1110">
        <v>3794375</v>
      </c>
      <c r="F279" s="1110">
        <v>0</v>
      </c>
      <c r="G279" s="1110">
        <v>0</v>
      </c>
      <c r="H279" s="1094"/>
      <c r="I279" s="1094"/>
      <c r="J279" s="1094"/>
      <c r="K279" s="1094"/>
    </row>
    <row r="280" spans="1:11" ht="14.1" customHeight="1" x14ac:dyDescent="0.25">
      <c r="A280" s="1094"/>
      <c r="B280" s="1094"/>
      <c r="C280" s="1109" t="s">
        <v>1048</v>
      </c>
      <c r="D280" s="1110">
        <v>0</v>
      </c>
      <c r="E280" s="1110">
        <v>3794375</v>
      </c>
      <c r="F280" s="1110">
        <v>0</v>
      </c>
      <c r="G280" s="1110">
        <v>0</v>
      </c>
      <c r="H280" s="1094"/>
      <c r="I280" s="1094"/>
      <c r="J280" s="1094"/>
      <c r="K280" s="1094"/>
    </row>
    <row r="281" spans="1:11" ht="14.1" customHeight="1" x14ac:dyDescent="0.25">
      <c r="A281" s="1094"/>
      <c r="B281" s="1094"/>
      <c r="C281" s="1109" t="s">
        <v>1057</v>
      </c>
      <c r="D281" s="1110">
        <v>0</v>
      </c>
      <c r="E281" s="1110">
        <v>0</v>
      </c>
      <c r="F281" s="1110">
        <v>0</v>
      </c>
      <c r="G281" s="1110">
        <v>0</v>
      </c>
      <c r="H281" s="1094"/>
      <c r="I281" s="1094"/>
      <c r="J281" s="1094"/>
      <c r="K281" s="1094"/>
    </row>
    <row r="282" spans="1:11" ht="14.1" customHeight="1" x14ac:dyDescent="0.25">
      <c r="A282" s="1094"/>
      <c r="B282" s="1094"/>
      <c r="C282" s="1109" t="s">
        <v>1058</v>
      </c>
      <c r="D282" s="1110">
        <v>0</v>
      </c>
      <c r="E282" s="1110">
        <v>0</v>
      </c>
      <c r="F282" s="1110">
        <v>0</v>
      </c>
      <c r="G282" s="1110">
        <v>0</v>
      </c>
      <c r="H282" s="1094"/>
      <c r="I282" s="1094"/>
      <c r="J282" s="1094"/>
      <c r="K282" s="1094"/>
    </row>
    <row r="283" spans="1:11" ht="14.1" customHeight="1" x14ac:dyDescent="0.25">
      <c r="A283" s="1094"/>
      <c r="B283" s="1094"/>
      <c r="C283" s="1109" t="s">
        <v>1059</v>
      </c>
      <c r="D283" s="1110">
        <v>0</v>
      </c>
      <c r="E283" s="1110">
        <v>0</v>
      </c>
      <c r="F283" s="1110">
        <v>0</v>
      </c>
      <c r="G283" s="1110">
        <v>0</v>
      </c>
      <c r="H283" s="1094"/>
      <c r="I283" s="1094"/>
      <c r="J283" s="1094"/>
      <c r="K283" s="1094"/>
    </row>
    <row r="284" spans="1:11" ht="14.1" customHeight="1" x14ac:dyDescent="0.25">
      <c r="A284" s="1094"/>
      <c r="B284" s="1094"/>
      <c r="C284" s="1109" t="s">
        <v>1060</v>
      </c>
      <c r="D284" s="1110">
        <v>0</v>
      </c>
      <c r="E284" s="1110">
        <v>0</v>
      </c>
      <c r="F284" s="1110">
        <v>0</v>
      </c>
      <c r="G284" s="1110">
        <v>0</v>
      </c>
      <c r="H284" s="1094"/>
      <c r="I284" s="1094"/>
      <c r="J284" s="1094"/>
      <c r="K284" s="1094"/>
    </row>
    <row r="285" spans="1:11" ht="14.1" customHeight="1" x14ac:dyDescent="0.25">
      <c r="A285" s="1094"/>
      <c r="B285" s="1094"/>
      <c r="C285" s="1109" t="s">
        <v>1062</v>
      </c>
      <c r="D285" s="1110">
        <v>0</v>
      </c>
      <c r="E285" s="1110">
        <v>0</v>
      </c>
      <c r="F285" s="1110">
        <v>0</v>
      </c>
      <c r="G285" s="1110">
        <v>0</v>
      </c>
      <c r="H285" s="1094"/>
      <c r="I285" s="1094"/>
      <c r="J285" s="1094"/>
      <c r="K285" s="1094"/>
    </row>
    <row r="286" spans="1:11" ht="14.1" customHeight="1" x14ac:dyDescent="0.25">
      <c r="A286" s="1094"/>
      <c r="B286" s="1094"/>
      <c r="C286" s="1109" t="s">
        <v>1048</v>
      </c>
      <c r="D286" s="1110">
        <v>0</v>
      </c>
      <c r="E286" s="1110">
        <v>0</v>
      </c>
      <c r="F286" s="1110">
        <v>0</v>
      </c>
      <c r="G286" s="1110">
        <v>0</v>
      </c>
      <c r="H286" s="1094"/>
      <c r="I286" s="1094"/>
      <c r="J286" s="1094"/>
      <c r="K286" s="1094"/>
    </row>
    <row r="287" spans="1:11" ht="14.1" customHeight="1" x14ac:dyDescent="0.25">
      <c r="A287" s="1094"/>
      <c r="B287" s="1094"/>
      <c r="C287" s="1109" t="s">
        <v>1057</v>
      </c>
      <c r="D287" s="1110">
        <v>0</v>
      </c>
      <c r="E287" s="1110">
        <v>0</v>
      </c>
      <c r="F287" s="1110">
        <v>0</v>
      </c>
      <c r="G287" s="1110">
        <v>0</v>
      </c>
      <c r="H287" s="1094"/>
      <c r="I287" s="1094"/>
      <c r="J287" s="1094"/>
      <c r="K287" s="1094"/>
    </row>
    <row r="288" spans="1:11" ht="14.1" customHeight="1" x14ac:dyDescent="0.25">
      <c r="A288" s="1094"/>
      <c r="B288" s="1094"/>
      <c r="C288" s="1109" t="s">
        <v>1058</v>
      </c>
      <c r="D288" s="1110">
        <v>0</v>
      </c>
      <c r="E288" s="1110">
        <v>0</v>
      </c>
      <c r="F288" s="1110">
        <v>0</v>
      </c>
      <c r="G288" s="1110">
        <v>0</v>
      </c>
      <c r="H288" s="1094"/>
      <c r="I288" s="1094"/>
      <c r="J288" s="1094"/>
      <c r="K288" s="1094"/>
    </row>
    <row r="289" spans="1:11" ht="14.1" customHeight="1" x14ac:dyDescent="0.25">
      <c r="A289" s="1094"/>
      <c r="B289" s="1094"/>
      <c r="C289" s="1109" t="s">
        <v>1059</v>
      </c>
      <c r="D289" s="1110">
        <v>0</v>
      </c>
      <c r="E289" s="1110">
        <v>0</v>
      </c>
      <c r="F289" s="1110">
        <v>0</v>
      </c>
      <c r="G289" s="1110">
        <v>0</v>
      </c>
      <c r="H289" s="1094"/>
      <c r="I289" s="1094"/>
      <c r="J289" s="1094"/>
      <c r="K289" s="1094"/>
    </row>
    <row r="290" spans="1:11" ht="14.1" customHeight="1" x14ac:dyDescent="0.25">
      <c r="A290" s="1094"/>
      <c r="B290" s="1094"/>
      <c r="C290" s="1109" t="s">
        <v>1060</v>
      </c>
      <c r="D290" s="1110">
        <v>0</v>
      </c>
      <c r="E290" s="1110">
        <v>0</v>
      </c>
      <c r="F290" s="1110">
        <v>0</v>
      </c>
      <c r="G290" s="1110">
        <v>0</v>
      </c>
      <c r="H290" s="1094"/>
      <c r="I290" s="1094"/>
      <c r="J290" s="1094"/>
      <c r="K290" s="1094"/>
    </row>
    <row r="291" spans="1:11" ht="14.1" customHeight="1" x14ac:dyDescent="0.25">
      <c r="A291" s="1094"/>
      <c r="B291" s="1094"/>
      <c r="C291" s="1109" t="s">
        <v>1063</v>
      </c>
      <c r="D291" s="1110">
        <v>0</v>
      </c>
      <c r="E291" s="1110">
        <v>0</v>
      </c>
      <c r="F291" s="1110">
        <v>0</v>
      </c>
      <c r="G291" s="1110">
        <v>0</v>
      </c>
      <c r="H291" s="1094"/>
      <c r="I291" s="1094"/>
      <c r="J291" s="1094"/>
      <c r="K291" s="1094"/>
    </row>
    <row r="292" spans="1:11" ht="14.1" customHeight="1" x14ac:dyDescent="0.25">
      <c r="A292" s="1094"/>
      <c r="B292" s="1094"/>
      <c r="C292" s="1109" t="s">
        <v>1064</v>
      </c>
      <c r="D292" s="1110">
        <v>0</v>
      </c>
      <c r="E292" s="1110">
        <v>0</v>
      </c>
      <c r="F292" s="1110">
        <v>0</v>
      </c>
      <c r="G292" s="1110">
        <v>0</v>
      </c>
      <c r="H292" s="1094"/>
      <c r="I292" s="1094"/>
      <c r="J292" s="1094"/>
      <c r="K292" s="1094"/>
    </row>
    <row r="293" spans="1:11" ht="14.1" customHeight="1" x14ac:dyDescent="0.25">
      <c r="A293" s="1094"/>
      <c r="B293" s="1094"/>
      <c r="C293" s="1111" t="s">
        <v>572</v>
      </c>
      <c r="D293" s="1110">
        <v>0</v>
      </c>
      <c r="E293" s="1110">
        <v>3794375</v>
      </c>
      <c r="F293" s="1110">
        <v>0</v>
      </c>
      <c r="G293" s="1110">
        <v>0</v>
      </c>
      <c r="H293" s="1094"/>
      <c r="I293" s="1094"/>
      <c r="J293" s="1094"/>
      <c r="K293" s="1094"/>
    </row>
    <row r="294" spans="1:11" ht="14.1" customHeight="1" x14ac:dyDescent="0.25">
      <c r="A294" s="1094"/>
      <c r="B294" s="1094"/>
      <c r="C294" s="1102" t="s">
        <v>3491</v>
      </c>
      <c r="D294" s="1234" t="s">
        <v>3492</v>
      </c>
      <c r="E294" s="1235"/>
      <c r="F294" s="1235"/>
      <c r="G294" s="1235"/>
      <c r="H294" s="1094"/>
      <c r="I294" s="1094"/>
      <c r="J294" s="1094"/>
      <c r="K294" s="1094"/>
    </row>
    <row r="295" spans="1:11" ht="30.95" customHeight="1" x14ac:dyDescent="0.25">
      <c r="A295" s="1094"/>
      <c r="B295" s="1094"/>
      <c r="C295" s="1103" t="s">
        <v>1022</v>
      </c>
      <c r="D295" s="1232" t="s">
        <v>3493</v>
      </c>
      <c r="E295" s="1233"/>
      <c r="F295" s="1233"/>
      <c r="G295" s="1233"/>
      <c r="H295" s="1094"/>
      <c r="I295" s="1094"/>
      <c r="J295" s="1094"/>
      <c r="K295" s="1094"/>
    </row>
    <row r="296" spans="1:11" ht="30.95" customHeight="1" x14ac:dyDescent="0.25">
      <c r="A296" s="1094"/>
      <c r="B296" s="1094"/>
      <c r="C296" s="1104" t="s">
        <v>1024</v>
      </c>
      <c r="D296" s="1230" t="s">
        <v>3494</v>
      </c>
      <c r="E296" s="1231"/>
      <c r="F296" s="1231"/>
      <c r="G296" s="1231"/>
      <c r="H296" s="1094"/>
      <c r="I296" s="1094"/>
      <c r="J296" s="1094"/>
      <c r="K296" s="1094"/>
    </row>
    <row r="297" spans="1:11" ht="30.95" customHeight="1" x14ac:dyDescent="0.25">
      <c r="A297" s="1094"/>
      <c r="B297" s="1094"/>
      <c r="C297" s="1104" t="s">
        <v>31</v>
      </c>
      <c r="D297" s="1230" t="s">
        <v>851</v>
      </c>
      <c r="E297" s="1231"/>
      <c r="F297" s="1231"/>
      <c r="G297" s="1231"/>
      <c r="H297" s="1094"/>
      <c r="I297" s="1094"/>
      <c r="J297" s="1094"/>
      <c r="K297" s="1094"/>
    </row>
    <row r="298" spans="1:11" ht="15" customHeight="1" x14ac:dyDescent="0.25">
      <c r="A298" s="1094"/>
      <c r="B298" s="1094"/>
      <c r="C298" s="1105"/>
      <c r="D298" s="1106">
        <v>2024</v>
      </c>
      <c r="E298" s="1106">
        <v>2025</v>
      </c>
      <c r="F298" s="1106">
        <v>2026</v>
      </c>
      <c r="G298" s="1106">
        <v>2027</v>
      </c>
      <c r="H298" s="1094"/>
      <c r="I298" s="1094"/>
      <c r="J298" s="1094"/>
      <c r="K298" s="1094"/>
    </row>
    <row r="299" spans="1:11" ht="15" customHeight="1" x14ac:dyDescent="0.25">
      <c r="A299" s="1094"/>
      <c r="B299" s="1094"/>
      <c r="C299" s="1107"/>
      <c r="D299" s="1108" t="s">
        <v>13</v>
      </c>
      <c r="E299" s="1108" t="s">
        <v>14</v>
      </c>
      <c r="F299" s="1108" t="s">
        <v>14</v>
      </c>
      <c r="G299" s="1108" t="s">
        <v>14</v>
      </c>
      <c r="H299" s="1094"/>
      <c r="I299" s="1094"/>
      <c r="J299" s="1094"/>
      <c r="K299" s="1094"/>
    </row>
    <row r="300" spans="1:11" ht="14.1" customHeight="1" x14ac:dyDescent="0.25">
      <c r="A300" s="1094"/>
      <c r="B300" s="1094"/>
      <c r="C300" s="1097" t="s">
        <v>33</v>
      </c>
      <c r="D300" s="1101" t="s">
        <v>1092</v>
      </c>
      <c r="E300" s="1101" t="s">
        <v>1092</v>
      </c>
      <c r="F300" s="1101" t="s">
        <v>1039</v>
      </c>
      <c r="G300" s="1101" t="s">
        <v>1039</v>
      </c>
      <c r="H300" s="1094"/>
      <c r="I300" s="1094"/>
      <c r="J300" s="1094"/>
      <c r="K300" s="1094"/>
    </row>
    <row r="301" spans="1:11" ht="14.1" customHeight="1" x14ac:dyDescent="0.25">
      <c r="A301" s="1094"/>
      <c r="B301" s="1094"/>
      <c r="C301" s="1097" t="s">
        <v>1029</v>
      </c>
      <c r="D301" s="1101" t="s">
        <v>1039</v>
      </c>
      <c r="E301" s="1101" t="s">
        <v>3495</v>
      </c>
      <c r="F301" s="1101" t="s">
        <v>1039</v>
      </c>
      <c r="G301" s="1101" t="s">
        <v>1039</v>
      </c>
      <c r="H301" s="1094"/>
      <c r="I301" s="1094"/>
      <c r="J301" s="1094"/>
      <c r="K301" s="1094"/>
    </row>
    <row r="302" spans="1:11" ht="14.1" customHeight="1" x14ac:dyDescent="0.25">
      <c r="A302" s="1094"/>
      <c r="B302" s="1094"/>
      <c r="C302" s="1097" t="s">
        <v>1032</v>
      </c>
      <c r="D302" s="1101" t="s">
        <v>1039</v>
      </c>
      <c r="E302" s="1101" t="s">
        <v>3495</v>
      </c>
      <c r="F302" s="1101" t="s">
        <v>1039</v>
      </c>
      <c r="G302" s="1101" t="s">
        <v>1039</v>
      </c>
      <c r="H302" s="1094"/>
      <c r="I302" s="1094"/>
      <c r="J302" s="1094"/>
      <c r="K302" s="1094"/>
    </row>
    <row r="303" spans="1:11" ht="14.1" customHeight="1" x14ac:dyDescent="0.25">
      <c r="A303" s="1094"/>
      <c r="B303" s="1094"/>
      <c r="C303" s="1097" t="s">
        <v>1037</v>
      </c>
      <c r="D303" s="1101" t="s">
        <v>1038</v>
      </c>
      <c r="E303" s="1101" t="s">
        <v>1039</v>
      </c>
      <c r="F303" s="1101" t="s">
        <v>1083</v>
      </c>
      <c r="G303" s="1101" t="s">
        <v>1038</v>
      </c>
      <c r="H303" s="1094"/>
      <c r="I303" s="1094"/>
      <c r="J303" s="1094"/>
      <c r="K303" s="1094"/>
    </row>
    <row r="304" spans="1:11" ht="14.1" customHeight="1" x14ac:dyDescent="0.25">
      <c r="A304" s="1094"/>
      <c r="B304" s="1094"/>
      <c r="C304" s="1097" t="s">
        <v>1042</v>
      </c>
      <c r="D304" s="1101" t="s">
        <v>1038</v>
      </c>
      <c r="E304" s="1101" t="s">
        <v>1038</v>
      </c>
      <c r="F304" s="1101" t="s">
        <v>1083</v>
      </c>
      <c r="G304" s="1101" t="s">
        <v>1038</v>
      </c>
      <c r="H304" s="1094"/>
      <c r="I304" s="1094"/>
      <c r="J304" s="1094"/>
      <c r="K304" s="1094"/>
    </row>
    <row r="305" spans="1:11" ht="14.1" customHeight="1" x14ac:dyDescent="0.25">
      <c r="A305" s="1094"/>
      <c r="B305" s="1094"/>
      <c r="C305" s="1097" t="s">
        <v>39</v>
      </c>
      <c r="D305" s="1101" t="s">
        <v>1038</v>
      </c>
      <c r="E305" s="1101" t="s">
        <v>1038</v>
      </c>
      <c r="F305" s="1101" t="s">
        <v>1083</v>
      </c>
      <c r="G305" s="1101" t="s">
        <v>1038</v>
      </c>
      <c r="H305" s="1094"/>
      <c r="I305" s="1094"/>
      <c r="J305" s="1094"/>
      <c r="K305" s="1094"/>
    </row>
    <row r="306" spans="1:11" ht="14.1" customHeight="1" x14ac:dyDescent="0.25">
      <c r="A306" s="1094"/>
      <c r="B306" s="1094"/>
      <c r="C306" s="1228" t="s">
        <v>1046</v>
      </c>
      <c r="D306" s="1229"/>
      <c r="E306" s="1229"/>
      <c r="F306" s="1229"/>
      <c r="G306" s="1229"/>
      <c r="H306" s="1094"/>
      <c r="I306" s="1094"/>
      <c r="J306" s="1094"/>
      <c r="K306" s="1094"/>
    </row>
    <row r="307" spans="1:11" ht="14.1" customHeight="1" x14ac:dyDescent="0.25">
      <c r="A307" s="1094"/>
      <c r="B307" s="1094"/>
      <c r="C307" s="1105"/>
      <c r="D307" s="1106">
        <v>2024</v>
      </c>
      <c r="E307" s="1106">
        <v>2025</v>
      </c>
      <c r="F307" s="1106">
        <v>2026</v>
      </c>
      <c r="G307" s="1106">
        <v>2027</v>
      </c>
      <c r="H307" s="1094"/>
      <c r="I307" s="1094"/>
      <c r="J307" s="1094"/>
      <c r="K307" s="1094"/>
    </row>
    <row r="308" spans="1:11" ht="14.1" customHeight="1" x14ac:dyDescent="0.25">
      <c r="A308" s="1094"/>
      <c r="B308" s="1094"/>
      <c r="C308" s="1107"/>
      <c r="D308" s="1108" t="s">
        <v>13</v>
      </c>
      <c r="E308" s="1108" t="s">
        <v>14</v>
      </c>
      <c r="F308" s="1108" t="s">
        <v>14</v>
      </c>
      <c r="G308" s="1108" t="s">
        <v>14</v>
      </c>
      <c r="H308" s="1094"/>
      <c r="I308" s="1094"/>
      <c r="J308" s="1094"/>
      <c r="K308" s="1094"/>
    </row>
    <row r="309" spans="1:11" ht="14.1" customHeight="1" x14ac:dyDescent="0.25">
      <c r="A309" s="1094"/>
      <c r="B309" s="1094"/>
      <c r="C309" s="1109" t="s">
        <v>1047</v>
      </c>
      <c r="D309" s="1110">
        <v>0</v>
      </c>
      <c r="E309" s="1110">
        <v>0</v>
      </c>
      <c r="F309" s="1110">
        <v>0</v>
      </c>
      <c r="G309" s="1110">
        <v>0</v>
      </c>
      <c r="H309" s="1094"/>
      <c r="I309" s="1094"/>
      <c r="J309" s="1094"/>
      <c r="K309" s="1094"/>
    </row>
    <row r="310" spans="1:11" ht="14.1" customHeight="1" x14ac:dyDescent="0.25">
      <c r="A310" s="1094"/>
      <c r="B310" s="1094"/>
      <c r="C310" s="1109" t="s">
        <v>1048</v>
      </c>
      <c r="D310" s="1110">
        <v>0</v>
      </c>
      <c r="E310" s="1110">
        <v>0</v>
      </c>
      <c r="F310" s="1110">
        <v>0</v>
      </c>
      <c r="G310" s="1110">
        <v>0</v>
      </c>
      <c r="H310" s="1094"/>
      <c r="I310" s="1094"/>
      <c r="J310" s="1094"/>
      <c r="K310" s="1094"/>
    </row>
    <row r="311" spans="1:11" ht="14.1" customHeight="1" x14ac:dyDescent="0.25">
      <c r="A311" s="1094"/>
      <c r="B311" s="1094"/>
      <c r="C311" s="1109" t="s">
        <v>1049</v>
      </c>
      <c r="D311" s="1110">
        <v>0</v>
      </c>
      <c r="E311" s="1110">
        <v>0</v>
      </c>
      <c r="F311" s="1110">
        <v>0</v>
      </c>
      <c r="G311" s="1110">
        <v>0</v>
      </c>
      <c r="H311" s="1094"/>
      <c r="I311" s="1094"/>
      <c r="J311" s="1094"/>
      <c r="K311" s="1094"/>
    </row>
    <row r="312" spans="1:11" ht="14.1" customHeight="1" x14ac:dyDescent="0.25">
      <c r="A312" s="1094"/>
      <c r="B312" s="1094"/>
      <c r="C312" s="1109" t="s">
        <v>1050</v>
      </c>
      <c r="D312" s="1110">
        <v>0</v>
      </c>
      <c r="E312" s="1110">
        <v>0</v>
      </c>
      <c r="F312" s="1110">
        <v>0</v>
      </c>
      <c r="G312" s="1110">
        <v>0</v>
      </c>
      <c r="H312" s="1094"/>
      <c r="I312" s="1094"/>
      <c r="J312" s="1094"/>
      <c r="K312" s="1094"/>
    </row>
    <row r="313" spans="1:11" ht="14.1" customHeight="1" x14ac:dyDescent="0.25">
      <c r="A313" s="1094"/>
      <c r="B313" s="1094"/>
      <c r="C313" s="1109" t="s">
        <v>1048</v>
      </c>
      <c r="D313" s="1110">
        <v>0</v>
      </c>
      <c r="E313" s="1110">
        <v>0</v>
      </c>
      <c r="F313" s="1110">
        <v>0</v>
      </c>
      <c r="G313" s="1110">
        <v>0</v>
      </c>
      <c r="H313" s="1094"/>
      <c r="I313" s="1094"/>
      <c r="J313" s="1094"/>
      <c r="K313" s="1094"/>
    </row>
    <row r="314" spans="1:11" ht="14.1" customHeight="1" x14ac:dyDescent="0.25">
      <c r="A314" s="1094"/>
      <c r="B314" s="1094"/>
      <c r="C314" s="1109" t="s">
        <v>1049</v>
      </c>
      <c r="D314" s="1110">
        <v>0</v>
      </c>
      <c r="E314" s="1110">
        <v>0</v>
      </c>
      <c r="F314" s="1110">
        <v>0</v>
      </c>
      <c r="G314" s="1110">
        <v>0</v>
      </c>
      <c r="H314" s="1094"/>
      <c r="I314" s="1094"/>
      <c r="J314" s="1094"/>
      <c r="K314" s="1094"/>
    </row>
    <row r="315" spans="1:11" ht="14.1" customHeight="1" x14ac:dyDescent="0.25">
      <c r="A315" s="1094"/>
      <c r="B315" s="1094"/>
      <c r="C315" s="1109" t="s">
        <v>1051</v>
      </c>
      <c r="D315" s="1110">
        <v>0</v>
      </c>
      <c r="E315" s="1110">
        <v>0</v>
      </c>
      <c r="F315" s="1110">
        <v>0</v>
      </c>
      <c r="G315" s="1110">
        <v>0</v>
      </c>
      <c r="H315" s="1094"/>
      <c r="I315" s="1094"/>
      <c r="J315" s="1094"/>
      <c r="K315" s="1094"/>
    </row>
    <row r="316" spans="1:11" ht="14.1" customHeight="1" x14ac:dyDescent="0.25">
      <c r="A316" s="1094"/>
      <c r="B316" s="1094"/>
      <c r="C316" s="1109" t="s">
        <v>1048</v>
      </c>
      <c r="D316" s="1110">
        <v>0</v>
      </c>
      <c r="E316" s="1110">
        <v>0</v>
      </c>
      <c r="F316" s="1110">
        <v>0</v>
      </c>
      <c r="G316" s="1110">
        <v>0</v>
      </c>
      <c r="H316" s="1094"/>
      <c r="I316" s="1094"/>
      <c r="J316" s="1094"/>
      <c r="K316" s="1094"/>
    </row>
    <row r="317" spans="1:11" ht="14.1" customHeight="1" x14ac:dyDescent="0.25">
      <c r="A317" s="1094"/>
      <c r="B317" s="1094"/>
      <c r="C317" s="1109" t="s">
        <v>1049</v>
      </c>
      <c r="D317" s="1110">
        <v>0</v>
      </c>
      <c r="E317" s="1110">
        <v>0</v>
      </c>
      <c r="F317" s="1110">
        <v>0</v>
      </c>
      <c r="G317" s="1110">
        <v>0</v>
      </c>
      <c r="H317" s="1094"/>
      <c r="I317" s="1094"/>
      <c r="J317" s="1094"/>
      <c r="K317" s="1094"/>
    </row>
    <row r="318" spans="1:11" ht="14.1" customHeight="1" x14ac:dyDescent="0.25">
      <c r="A318" s="1094"/>
      <c r="B318" s="1094"/>
      <c r="C318" s="1109" t="s">
        <v>1052</v>
      </c>
      <c r="D318" s="1110">
        <v>0</v>
      </c>
      <c r="E318" s="1110">
        <v>0</v>
      </c>
      <c r="F318" s="1110">
        <v>0</v>
      </c>
      <c r="G318" s="1110">
        <v>0</v>
      </c>
      <c r="H318" s="1094"/>
      <c r="I318" s="1094"/>
      <c r="J318" s="1094"/>
      <c r="K318" s="1094"/>
    </row>
    <row r="319" spans="1:11" ht="14.1" customHeight="1" x14ac:dyDescent="0.25">
      <c r="A319" s="1094"/>
      <c r="B319" s="1094"/>
      <c r="C319" s="1109" t="s">
        <v>1048</v>
      </c>
      <c r="D319" s="1110">
        <v>0</v>
      </c>
      <c r="E319" s="1110">
        <v>0</v>
      </c>
      <c r="F319" s="1110">
        <v>0</v>
      </c>
      <c r="G319" s="1110">
        <v>0</v>
      </c>
      <c r="H319" s="1094"/>
      <c r="I319" s="1094"/>
      <c r="J319" s="1094"/>
      <c r="K319" s="1094"/>
    </row>
    <row r="320" spans="1:11" ht="14.1" customHeight="1" x14ac:dyDescent="0.25">
      <c r="A320" s="1094"/>
      <c r="B320" s="1094"/>
      <c r="C320" s="1109" t="s">
        <v>1049</v>
      </c>
      <c r="D320" s="1110">
        <v>0</v>
      </c>
      <c r="E320" s="1110">
        <v>0</v>
      </c>
      <c r="F320" s="1110">
        <v>0</v>
      </c>
      <c r="G320" s="1110">
        <v>0</v>
      </c>
      <c r="H320" s="1094"/>
      <c r="I320" s="1094"/>
      <c r="J320" s="1094"/>
      <c r="K320" s="1094"/>
    </row>
    <row r="321" spans="1:11" ht="14.1" customHeight="1" x14ac:dyDescent="0.25">
      <c r="A321" s="1094"/>
      <c r="B321" s="1094"/>
      <c r="C321" s="1109" t="s">
        <v>1053</v>
      </c>
      <c r="D321" s="1110">
        <v>0</v>
      </c>
      <c r="E321" s="1110">
        <v>0</v>
      </c>
      <c r="F321" s="1110">
        <v>0</v>
      </c>
      <c r="G321" s="1110">
        <v>0</v>
      </c>
      <c r="H321" s="1094"/>
      <c r="I321" s="1094"/>
      <c r="J321" s="1094"/>
      <c r="K321" s="1094"/>
    </row>
    <row r="322" spans="1:11" ht="14.1" customHeight="1" x14ac:dyDescent="0.25">
      <c r="A322" s="1094"/>
      <c r="B322" s="1094"/>
      <c r="C322" s="1109" t="s">
        <v>1048</v>
      </c>
      <c r="D322" s="1110">
        <v>0</v>
      </c>
      <c r="E322" s="1110">
        <v>0</v>
      </c>
      <c r="F322" s="1110">
        <v>0</v>
      </c>
      <c r="G322" s="1110">
        <v>0</v>
      </c>
      <c r="H322" s="1094"/>
      <c r="I322" s="1094"/>
      <c r="J322" s="1094"/>
      <c r="K322" s="1094"/>
    </row>
    <row r="323" spans="1:11" ht="14.1" customHeight="1" x14ac:dyDescent="0.25">
      <c r="A323" s="1094"/>
      <c r="B323" s="1094"/>
      <c r="C323" s="1109" t="s">
        <v>1049</v>
      </c>
      <c r="D323" s="1110">
        <v>0</v>
      </c>
      <c r="E323" s="1110">
        <v>0</v>
      </c>
      <c r="F323" s="1110">
        <v>0</v>
      </c>
      <c r="G323" s="1110">
        <v>0</v>
      </c>
      <c r="H323" s="1094"/>
      <c r="I323" s="1094"/>
      <c r="J323" s="1094"/>
      <c r="K323" s="1094"/>
    </row>
    <row r="324" spans="1:11" ht="14.1" customHeight="1" x14ac:dyDescent="0.25">
      <c r="A324" s="1094"/>
      <c r="B324" s="1094"/>
      <c r="C324" s="1109" t="s">
        <v>1054</v>
      </c>
      <c r="D324" s="1110">
        <v>0</v>
      </c>
      <c r="E324" s="1110">
        <v>0</v>
      </c>
      <c r="F324" s="1110">
        <v>0</v>
      </c>
      <c r="G324" s="1110">
        <v>0</v>
      </c>
      <c r="H324" s="1094"/>
      <c r="I324" s="1094"/>
      <c r="J324" s="1094"/>
      <c r="K324" s="1094"/>
    </row>
    <row r="325" spans="1:11" ht="14.1" customHeight="1" x14ac:dyDescent="0.25">
      <c r="A325" s="1094"/>
      <c r="B325" s="1094"/>
      <c r="C325" s="1109" t="s">
        <v>1048</v>
      </c>
      <c r="D325" s="1110">
        <v>0</v>
      </c>
      <c r="E325" s="1110">
        <v>0</v>
      </c>
      <c r="F325" s="1110">
        <v>0</v>
      </c>
      <c r="G325" s="1110">
        <v>0</v>
      </c>
      <c r="H325" s="1094"/>
      <c r="I325" s="1094"/>
      <c r="J325" s="1094"/>
      <c r="K325" s="1094"/>
    </row>
    <row r="326" spans="1:11" ht="14.1" customHeight="1" x14ac:dyDescent="0.25">
      <c r="A326" s="1094"/>
      <c r="B326" s="1094"/>
      <c r="C326" s="1109" t="s">
        <v>1049</v>
      </c>
      <c r="D326" s="1110">
        <v>0</v>
      </c>
      <c r="E326" s="1110">
        <v>0</v>
      </c>
      <c r="F326" s="1110">
        <v>0</v>
      </c>
      <c r="G326" s="1110">
        <v>0</v>
      </c>
      <c r="H326" s="1094"/>
      <c r="I326" s="1094"/>
      <c r="J326" s="1094"/>
      <c r="K326" s="1094"/>
    </row>
    <row r="327" spans="1:11" ht="14.1" customHeight="1" x14ac:dyDescent="0.25">
      <c r="A327" s="1094"/>
      <c r="B327" s="1094"/>
      <c r="C327" s="1109" t="s">
        <v>1055</v>
      </c>
      <c r="D327" s="1110">
        <v>0</v>
      </c>
      <c r="E327" s="1110">
        <v>0</v>
      </c>
      <c r="F327" s="1110">
        <v>0</v>
      </c>
      <c r="G327" s="1110">
        <v>0</v>
      </c>
      <c r="H327" s="1094"/>
      <c r="I327" s="1094"/>
      <c r="J327" s="1094"/>
      <c r="K327" s="1094"/>
    </row>
    <row r="328" spans="1:11" ht="14.1" customHeight="1" x14ac:dyDescent="0.25">
      <c r="A328" s="1094"/>
      <c r="B328" s="1094"/>
      <c r="C328" s="1109" t="s">
        <v>1048</v>
      </c>
      <c r="D328" s="1110">
        <v>0</v>
      </c>
      <c r="E328" s="1110">
        <v>0</v>
      </c>
      <c r="F328" s="1110">
        <v>0</v>
      </c>
      <c r="G328" s="1110">
        <v>0</v>
      </c>
      <c r="H328" s="1094"/>
      <c r="I328" s="1094"/>
      <c r="J328" s="1094"/>
      <c r="K328" s="1094"/>
    </row>
    <row r="329" spans="1:11" ht="14.1" customHeight="1" x14ac:dyDescent="0.25">
      <c r="A329" s="1094"/>
      <c r="B329" s="1094"/>
      <c r="C329" s="1109" t="s">
        <v>1049</v>
      </c>
      <c r="D329" s="1110">
        <v>0</v>
      </c>
      <c r="E329" s="1110">
        <v>0</v>
      </c>
      <c r="F329" s="1110">
        <v>0</v>
      </c>
      <c r="G329" s="1110">
        <v>0</v>
      </c>
      <c r="H329" s="1094"/>
      <c r="I329" s="1094"/>
      <c r="J329" s="1094"/>
      <c r="K329" s="1094"/>
    </row>
    <row r="330" spans="1:11" ht="14.1" customHeight="1" x14ac:dyDescent="0.25">
      <c r="A330" s="1094"/>
      <c r="B330" s="1094"/>
      <c r="C330" s="1109" t="s">
        <v>1056</v>
      </c>
      <c r="D330" s="1110">
        <v>0</v>
      </c>
      <c r="E330" s="1110">
        <v>0</v>
      </c>
      <c r="F330" s="1110">
        <v>0</v>
      </c>
      <c r="G330" s="1110">
        <v>0</v>
      </c>
      <c r="H330" s="1094"/>
      <c r="I330" s="1094"/>
      <c r="J330" s="1094"/>
      <c r="K330" s="1094"/>
    </row>
    <row r="331" spans="1:11" ht="14.1" customHeight="1" x14ac:dyDescent="0.25">
      <c r="A331" s="1094"/>
      <c r="B331" s="1094"/>
      <c r="C331" s="1109" t="s">
        <v>1048</v>
      </c>
      <c r="D331" s="1110">
        <v>0</v>
      </c>
      <c r="E331" s="1110">
        <v>0</v>
      </c>
      <c r="F331" s="1110">
        <v>0</v>
      </c>
      <c r="G331" s="1110">
        <v>0</v>
      </c>
      <c r="H331" s="1094"/>
      <c r="I331" s="1094"/>
      <c r="J331" s="1094"/>
      <c r="K331" s="1094"/>
    </row>
    <row r="332" spans="1:11" ht="14.1" customHeight="1" x14ac:dyDescent="0.25">
      <c r="A332" s="1094"/>
      <c r="B332" s="1094"/>
      <c r="C332" s="1109" t="s">
        <v>1057</v>
      </c>
      <c r="D332" s="1110">
        <v>0</v>
      </c>
      <c r="E332" s="1110">
        <v>0</v>
      </c>
      <c r="F332" s="1110">
        <v>0</v>
      </c>
      <c r="G332" s="1110">
        <v>0</v>
      </c>
      <c r="H332" s="1094"/>
      <c r="I332" s="1094"/>
      <c r="J332" s="1094"/>
      <c r="K332" s="1094"/>
    </row>
    <row r="333" spans="1:11" ht="14.1" customHeight="1" x14ac:dyDescent="0.25">
      <c r="A333" s="1094"/>
      <c r="B333" s="1094"/>
      <c r="C333" s="1109" t="s">
        <v>1058</v>
      </c>
      <c r="D333" s="1110">
        <v>0</v>
      </c>
      <c r="E333" s="1110">
        <v>0</v>
      </c>
      <c r="F333" s="1110">
        <v>0</v>
      </c>
      <c r="G333" s="1110">
        <v>0</v>
      </c>
      <c r="H333" s="1094"/>
      <c r="I333" s="1094"/>
      <c r="J333" s="1094"/>
      <c r="K333" s="1094"/>
    </row>
    <row r="334" spans="1:11" ht="14.1" customHeight="1" x14ac:dyDescent="0.25">
      <c r="A334" s="1094"/>
      <c r="B334" s="1094"/>
      <c r="C334" s="1109" t="s">
        <v>1059</v>
      </c>
      <c r="D334" s="1110">
        <v>0</v>
      </c>
      <c r="E334" s="1110">
        <v>0</v>
      </c>
      <c r="F334" s="1110">
        <v>0</v>
      </c>
      <c r="G334" s="1110">
        <v>0</v>
      </c>
      <c r="H334" s="1094"/>
      <c r="I334" s="1094"/>
      <c r="J334" s="1094"/>
      <c r="K334" s="1094"/>
    </row>
    <row r="335" spans="1:11" ht="14.1" customHeight="1" x14ac:dyDescent="0.25">
      <c r="A335" s="1094"/>
      <c r="B335" s="1094"/>
      <c r="C335" s="1109" t="s">
        <v>1060</v>
      </c>
      <c r="D335" s="1110">
        <v>0</v>
      </c>
      <c r="E335" s="1110">
        <v>0</v>
      </c>
      <c r="F335" s="1110">
        <v>0</v>
      </c>
      <c r="G335" s="1110">
        <v>0</v>
      </c>
      <c r="H335" s="1094"/>
      <c r="I335" s="1094"/>
      <c r="J335" s="1094"/>
      <c r="K335" s="1094"/>
    </row>
    <row r="336" spans="1:11" ht="14.1" customHeight="1" x14ac:dyDescent="0.25">
      <c r="A336" s="1094"/>
      <c r="B336" s="1094"/>
      <c r="C336" s="1109" t="s">
        <v>1061</v>
      </c>
      <c r="D336" s="1110">
        <v>0</v>
      </c>
      <c r="E336" s="1110">
        <v>12132797</v>
      </c>
      <c r="F336" s="1110">
        <v>0</v>
      </c>
      <c r="G336" s="1110">
        <v>0</v>
      </c>
      <c r="H336" s="1094"/>
      <c r="I336" s="1094"/>
      <c r="J336" s="1094"/>
      <c r="K336" s="1094"/>
    </row>
    <row r="337" spans="1:11" ht="14.1" customHeight="1" x14ac:dyDescent="0.25">
      <c r="A337" s="1094"/>
      <c r="B337" s="1094"/>
      <c r="C337" s="1109" t="s">
        <v>1048</v>
      </c>
      <c r="D337" s="1110">
        <v>0</v>
      </c>
      <c r="E337" s="1110">
        <v>12132797</v>
      </c>
      <c r="F337" s="1110">
        <v>0</v>
      </c>
      <c r="G337" s="1110">
        <v>0</v>
      </c>
      <c r="H337" s="1094"/>
      <c r="I337" s="1094"/>
      <c r="J337" s="1094"/>
      <c r="K337" s="1094"/>
    </row>
    <row r="338" spans="1:11" ht="14.1" customHeight="1" x14ac:dyDescent="0.25">
      <c r="A338" s="1094"/>
      <c r="B338" s="1094"/>
      <c r="C338" s="1109" t="s">
        <v>1057</v>
      </c>
      <c r="D338" s="1110">
        <v>0</v>
      </c>
      <c r="E338" s="1110">
        <v>0</v>
      </c>
      <c r="F338" s="1110">
        <v>0</v>
      </c>
      <c r="G338" s="1110">
        <v>0</v>
      </c>
      <c r="H338" s="1094"/>
      <c r="I338" s="1094"/>
      <c r="J338" s="1094"/>
      <c r="K338" s="1094"/>
    </row>
    <row r="339" spans="1:11" ht="14.1" customHeight="1" x14ac:dyDescent="0.25">
      <c r="A339" s="1094"/>
      <c r="B339" s="1094"/>
      <c r="C339" s="1109" t="s">
        <v>1058</v>
      </c>
      <c r="D339" s="1110">
        <v>0</v>
      </c>
      <c r="E339" s="1110">
        <v>0</v>
      </c>
      <c r="F339" s="1110">
        <v>0</v>
      </c>
      <c r="G339" s="1110">
        <v>0</v>
      </c>
      <c r="H339" s="1094"/>
      <c r="I339" s="1094"/>
      <c r="J339" s="1094"/>
      <c r="K339" s="1094"/>
    </row>
    <row r="340" spans="1:11" ht="14.1" customHeight="1" x14ac:dyDescent="0.25">
      <c r="A340" s="1094"/>
      <c r="B340" s="1094"/>
      <c r="C340" s="1109" t="s">
        <v>1059</v>
      </c>
      <c r="D340" s="1110">
        <v>0</v>
      </c>
      <c r="E340" s="1110">
        <v>0</v>
      </c>
      <c r="F340" s="1110">
        <v>0</v>
      </c>
      <c r="G340" s="1110">
        <v>0</v>
      </c>
      <c r="H340" s="1094"/>
      <c r="I340" s="1094"/>
      <c r="J340" s="1094"/>
      <c r="K340" s="1094"/>
    </row>
    <row r="341" spans="1:11" ht="14.1" customHeight="1" x14ac:dyDescent="0.25">
      <c r="A341" s="1094"/>
      <c r="B341" s="1094"/>
      <c r="C341" s="1109" t="s">
        <v>1060</v>
      </c>
      <c r="D341" s="1110">
        <v>0</v>
      </c>
      <c r="E341" s="1110">
        <v>0</v>
      </c>
      <c r="F341" s="1110">
        <v>0</v>
      </c>
      <c r="G341" s="1110">
        <v>0</v>
      </c>
      <c r="H341" s="1094"/>
      <c r="I341" s="1094"/>
      <c r="J341" s="1094"/>
      <c r="K341" s="1094"/>
    </row>
    <row r="342" spans="1:11" ht="14.1" customHeight="1" x14ac:dyDescent="0.25">
      <c r="A342" s="1094"/>
      <c r="B342" s="1094"/>
      <c r="C342" s="1109" t="s">
        <v>1062</v>
      </c>
      <c r="D342" s="1110">
        <v>0</v>
      </c>
      <c r="E342" s="1110">
        <v>0</v>
      </c>
      <c r="F342" s="1110">
        <v>0</v>
      </c>
      <c r="G342" s="1110">
        <v>0</v>
      </c>
      <c r="H342" s="1094"/>
      <c r="I342" s="1094"/>
      <c r="J342" s="1094"/>
      <c r="K342" s="1094"/>
    </row>
    <row r="343" spans="1:11" ht="14.1" customHeight="1" x14ac:dyDescent="0.25">
      <c r="A343" s="1094"/>
      <c r="B343" s="1094"/>
      <c r="C343" s="1109" t="s">
        <v>1048</v>
      </c>
      <c r="D343" s="1110">
        <v>0</v>
      </c>
      <c r="E343" s="1110">
        <v>0</v>
      </c>
      <c r="F343" s="1110">
        <v>0</v>
      </c>
      <c r="G343" s="1110">
        <v>0</v>
      </c>
      <c r="H343" s="1094"/>
      <c r="I343" s="1094"/>
      <c r="J343" s="1094"/>
      <c r="K343" s="1094"/>
    </row>
    <row r="344" spans="1:11" ht="14.1" customHeight="1" x14ac:dyDescent="0.25">
      <c r="A344" s="1094"/>
      <c r="B344" s="1094"/>
      <c r="C344" s="1109" t="s">
        <v>1057</v>
      </c>
      <c r="D344" s="1110">
        <v>0</v>
      </c>
      <c r="E344" s="1110">
        <v>0</v>
      </c>
      <c r="F344" s="1110">
        <v>0</v>
      </c>
      <c r="G344" s="1110">
        <v>0</v>
      </c>
      <c r="H344" s="1094"/>
      <c r="I344" s="1094"/>
      <c r="J344" s="1094"/>
      <c r="K344" s="1094"/>
    </row>
    <row r="345" spans="1:11" ht="14.1" customHeight="1" x14ac:dyDescent="0.25">
      <c r="A345" s="1094"/>
      <c r="B345" s="1094"/>
      <c r="C345" s="1109" t="s">
        <v>1058</v>
      </c>
      <c r="D345" s="1110">
        <v>0</v>
      </c>
      <c r="E345" s="1110">
        <v>0</v>
      </c>
      <c r="F345" s="1110">
        <v>0</v>
      </c>
      <c r="G345" s="1110">
        <v>0</v>
      </c>
      <c r="H345" s="1094"/>
      <c r="I345" s="1094"/>
      <c r="J345" s="1094"/>
      <c r="K345" s="1094"/>
    </row>
    <row r="346" spans="1:11" ht="14.1" customHeight="1" x14ac:dyDescent="0.25">
      <c r="A346" s="1094"/>
      <c r="B346" s="1094"/>
      <c r="C346" s="1109" t="s">
        <v>1059</v>
      </c>
      <c r="D346" s="1110">
        <v>0</v>
      </c>
      <c r="E346" s="1110">
        <v>0</v>
      </c>
      <c r="F346" s="1110">
        <v>0</v>
      </c>
      <c r="G346" s="1110">
        <v>0</v>
      </c>
      <c r="H346" s="1094"/>
      <c r="I346" s="1094"/>
      <c r="J346" s="1094"/>
      <c r="K346" s="1094"/>
    </row>
    <row r="347" spans="1:11" ht="14.1" customHeight="1" x14ac:dyDescent="0.25">
      <c r="A347" s="1094"/>
      <c r="B347" s="1094"/>
      <c r="C347" s="1109" t="s">
        <v>1060</v>
      </c>
      <c r="D347" s="1110">
        <v>0</v>
      </c>
      <c r="E347" s="1110">
        <v>0</v>
      </c>
      <c r="F347" s="1110">
        <v>0</v>
      </c>
      <c r="G347" s="1110">
        <v>0</v>
      </c>
      <c r="H347" s="1094"/>
      <c r="I347" s="1094"/>
      <c r="J347" s="1094"/>
      <c r="K347" s="1094"/>
    </row>
    <row r="348" spans="1:11" ht="14.1" customHeight="1" x14ac:dyDescent="0.25">
      <c r="A348" s="1094"/>
      <c r="B348" s="1094"/>
      <c r="C348" s="1109" t="s">
        <v>1063</v>
      </c>
      <c r="D348" s="1110">
        <v>0</v>
      </c>
      <c r="E348" s="1110">
        <v>0</v>
      </c>
      <c r="F348" s="1110">
        <v>0</v>
      </c>
      <c r="G348" s="1110">
        <v>0</v>
      </c>
      <c r="H348" s="1094"/>
      <c r="I348" s="1094"/>
      <c r="J348" s="1094"/>
      <c r="K348" s="1094"/>
    </row>
    <row r="349" spans="1:11" ht="14.1" customHeight="1" x14ac:dyDescent="0.25">
      <c r="A349" s="1094"/>
      <c r="B349" s="1094"/>
      <c r="C349" s="1109" t="s">
        <v>1064</v>
      </c>
      <c r="D349" s="1110">
        <v>0</v>
      </c>
      <c r="E349" s="1110">
        <v>0</v>
      </c>
      <c r="F349" s="1110">
        <v>0</v>
      </c>
      <c r="G349" s="1110">
        <v>0</v>
      </c>
      <c r="H349" s="1094"/>
      <c r="I349" s="1094"/>
      <c r="J349" s="1094"/>
      <c r="K349" s="1094"/>
    </row>
    <row r="350" spans="1:11" ht="14.1" customHeight="1" x14ac:dyDescent="0.25">
      <c r="A350" s="1094"/>
      <c r="B350" s="1094"/>
      <c r="C350" s="1111" t="s">
        <v>572</v>
      </c>
      <c r="D350" s="1110">
        <v>0</v>
      </c>
      <c r="E350" s="1110">
        <v>12132797</v>
      </c>
      <c r="F350" s="1110">
        <v>0</v>
      </c>
      <c r="G350" s="1110">
        <v>0</v>
      </c>
      <c r="H350" s="1094"/>
      <c r="I350" s="1094"/>
      <c r="J350" s="1094"/>
      <c r="K350" s="1094"/>
    </row>
    <row r="351" spans="1:11" ht="14.1" customHeight="1" x14ac:dyDescent="0.25">
      <c r="A351" s="1094"/>
      <c r="B351" s="1094"/>
      <c r="C351" s="1102" t="s">
        <v>3496</v>
      </c>
      <c r="D351" s="1234" t="s">
        <v>3497</v>
      </c>
      <c r="E351" s="1235"/>
      <c r="F351" s="1235"/>
      <c r="G351" s="1235"/>
      <c r="H351" s="1094"/>
      <c r="I351" s="1094"/>
      <c r="J351" s="1094"/>
      <c r="K351" s="1094"/>
    </row>
    <row r="352" spans="1:11" ht="14.1" customHeight="1" x14ac:dyDescent="0.25">
      <c r="A352" s="1094"/>
      <c r="B352" s="1094"/>
      <c r="C352" s="1103" t="s">
        <v>1022</v>
      </c>
      <c r="D352" s="1232" t="s">
        <v>3498</v>
      </c>
      <c r="E352" s="1233"/>
      <c r="F352" s="1233"/>
      <c r="G352" s="1233"/>
      <c r="H352" s="1094"/>
      <c r="I352" s="1094"/>
      <c r="J352" s="1094"/>
      <c r="K352" s="1094"/>
    </row>
    <row r="353" spans="1:11" ht="14.1" customHeight="1" x14ac:dyDescent="0.25">
      <c r="A353" s="1094"/>
      <c r="B353" s="1094"/>
      <c r="C353" s="1104" t="s">
        <v>1024</v>
      </c>
      <c r="D353" s="1230" t="s">
        <v>3497</v>
      </c>
      <c r="E353" s="1231"/>
      <c r="F353" s="1231"/>
      <c r="G353" s="1231"/>
      <c r="H353" s="1094"/>
      <c r="I353" s="1094"/>
      <c r="J353" s="1094"/>
      <c r="K353" s="1094"/>
    </row>
    <row r="354" spans="1:11" ht="14.1" customHeight="1" x14ac:dyDescent="0.25">
      <c r="A354" s="1094"/>
      <c r="B354" s="1094"/>
      <c r="C354" s="1104" t="s">
        <v>31</v>
      </c>
      <c r="D354" s="1230" t="s">
        <v>3499</v>
      </c>
      <c r="E354" s="1231"/>
      <c r="F354" s="1231"/>
      <c r="G354" s="1231"/>
      <c r="H354" s="1094"/>
      <c r="I354" s="1094"/>
      <c r="J354" s="1094"/>
      <c r="K354" s="1094"/>
    </row>
    <row r="355" spans="1:11" ht="15" customHeight="1" x14ac:dyDescent="0.25">
      <c r="A355" s="1094"/>
      <c r="B355" s="1094"/>
      <c r="C355" s="1105"/>
      <c r="D355" s="1106">
        <v>2024</v>
      </c>
      <c r="E355" s="1106">
        <v>2025</v>
      </c>
      <c r="F355" s="1106">
        <v>2026</v>
      </c>
      <c r="G355" s="1106">
        <v>2027</v>
      </c>
      <c r="H355" s="1094"/>
      <c r="I355" s="1094"/>
      <c r="J355" s="1094"/>
      <c r="K355" s="1094"/>
    </row>
    <row r="356" spans="1:11" ht="15" customHeight="1" x14ac:dyDescent="0.25">
      <c r="A356" s="1094"/>
      <c r="B356" s="1094"/>
      <c r="C356" s="1107"/>
      <c r="D356" s="1108" t="s">
        <v>13</v>
      </c>
      <c r="E356" s="1108" t="s">
        <v>14</v>
      </c>
      <c r="F356" s="1108" t="s">
        <v>14</v>
      </c>
      <c r="G356" s="1108" t="s">
        <v>14</v>
      </c>
      <c r="H356" s="1094"/>
      <c r="I356" s="1094"/>
      <c r="J356" s="1094"/>
      <c r="K356" s="1094"/>
    </row>
    <row r="357" spans="1:11" ht="14.1" customHeight="1" x14ac:dyDescent="0.25">
      <c r="A357" s="1094"/>
      <c r="B357" s="1094"/>
      <c r="C357" s="1097" t="s">
        <v>33</v>
      </c>
      <c r="D357" s="1101" t="s">
        <v>1092</v>
      </c>
      <c r="E357" s="1101" t="s">
        <v>1092</v>
      </c>
      <c r="F357" s="1101" t="s">
        <v>1092</v>
      </c>
      <c r="G357" s="1101" t="s">
        <v>1092</v>
      </c>
      <c r="H357" s="1094"/>
      <c r="I357" s="1094"/>
      <c r="J357" s="1094"/>
      <c r="K357" s="1094"/>
    </row>
    <row r="358" spans="1:11" ht="14.1" customHeight="1" x14ac:dyDescent="0.25">
      <c r="A358" s="1094"/>
      <c r="B358" s="1094"/>
      <c r="C358" s="1097" t="s">
        <v>1029</v>
      </c>
      <c r="D358" s="1101" t="s">
        <v>3500</v>
      </c>
      <c r="E358" s="1101" t="s">
        <v>3501</v>
      </c>
      <c r="F358" s="1101" t="s">
        <v>3502</v>
      </c>
      <c r="G358" s="1101" t="s">
        <v>3503</v>
      </c>
      <c r="H358" s="1094"/>
      <c r="I358" s="1094"/>
      <c r="J358" s="1094"/>
      <c r="K358" s="1094"/>
    </row>
    <row r="359" spans="1:11" ht="14.1" customHeight="1" x14ac:dyDescent="0.25">
      <c r="A359" s="1094"/>
      <c r="B359" s="1094"/>
      <c r="C359" s="1097" t="s">
        <v>1032</v>
      </c>
      <c r="D359" s="1101" t="s">
        <v>3500</v>
      </c>
      <c r="E359" s="1101" t="s">
        <v>3501</v>
      </c>
      <c r="F359" s="1101" t="s">
        <v>3502</v>
      </c>
      <c r="G359" s="1101" t="s">
        <v>3503</v>
      </c>
      <c r="H359" s="1094"/>
      <c r="I359" s="1094"/>
      <c r="J359" s="1094"/>
      <c r="K359" s="1094"/>
    </row>
    <row r="360" spans="1:11" ht="14.1" customHeight="1" x14ac:dyDescent="0.25">
      <c r="A360" s="1094"/>
      <c r="B360" s="1094"/>
      <c r="C360" s="1097" t="s">
        <v>1037</v>
      </c>
      <c r="D360" s="1101" t="s">
        <v>1038</v>
      </c>
      <c r="E360" s="1101" t="s">
        <v>1039</v>
      </c>
      <c r="F360" s="1101" t="s">
        <v>1039</v>
      </c>
      <c r="G360" s="1101" t="s">
        <v>1039</v>
      </c>
      <c r="H360" s="1094"/>
      <c r="I360" s="1094"/>
      <c r="J360" s="1094"/>
      <c r="K360" s="1094"/>
    </row>
    <row r="361" spans="1:11" ht="14.1" customHeight="1" x14ac:dyDescent="0.25">
      <c r="A361" s="1094"/>
      <c r="B361" s="1094"/>
      <c r="C361" s="1097" t="s">
        <v>1042</v>
      </c>
      <c r="D361" s="1101" t="s">
        <v>1038</v>
      </c>
      <c r="E361" s="1101" t="s">
        <v>3504</v>
      </c>
      <c r="F361" s="1101" t="s">
        <v>3505</v>
      </c>
      <c r="G361" s="1101" t="s">
        <v>3506</v>
      </c>
      <c r="H361" s="1094"/>
      <c r="I361" s="1094"/>
      <c r="J361" s="1094"/>
      <c r="K361" s="1094"/>
    </row>
    <row r="362" spans="1:11" ht="14.1" customHeight="1" x14ac:dyDescent="0.25">
      <c r="A362" s="1094"/>
      <c r="B362" s="1094"/>
      <c r="C362" s="1097" t="s">
        <v>39</v>
      </c>
      <c r="D362" s="1101" t="s">
        <v>1038</v>
      </c>
      <c r="E362" s="1101" t="s">
        <v>3504</v>
      </c>
      <c r="F362" s="1101" t="s">
        <v>3505</v>
      </c>
      <c r="G362" s="1101" t="s">
        <v>3506</v>
      </c>
      <c r="H362" s="1094"/>
      <c r="I362" s="1094"/>
      <c r="J362" s="1094"/>
      <c r="K362" s="1094"/>
    </row>
    <row r="363" spans="1:11" ht="14.1" customHeight="1" x14ac:dyDescent="0.25">
      <c r="A363" s="1094"/>
      <c r="B363" s="1094"/>
      <c r="C363" s="1228" t="s">
        <v>1046</v>
      </c>
      <c r="D363" s="1229"/>
      <c r="E363" s="1229"/>
      <c r="F363" s="1229"/>
      <c r="G363" s="1229"/>
      <c r="H363" s="1094"/>
      <c r="I363" s="1094"/>
      <c r="J363" s="1094"/>
      <c r="K363" s="1094"/>
    </row>
    <row r="364" spans="1:11" ht="14.1" customHeight="1" x14ac:dyDescent="0.25">
      <c r="A364" s="1094"/>
      <c r="B364" s="1094"/>
      <c r="C364" s="1105"/>
      <c r="D364" s="1106">
        <v>2024</v>
      </c>
      <c r="E364" s="1106">
        <v>2025</v>
      </c>
      <c r="F364" s="1106">
        <v>2026</v>
      </c>
      <c r="G364" s="1106">
        <v>2027</v>
      </c>
      <c r="H364" s="1094"/>
      <c r="I364" s="1094"/>
      <c r="J364" s="1094"/>
      <c r="K364" s="1094"/>
    </row>
    <row r="365" spans="1:11" ht="14.1" customHeight="1" x14ac:dyDescent="0.25">
      <c r="A365" s="1094"/>
      <c r="B365" s="1094"/>
      <c r="C365" s="1107"/>
      <c r="D365" s="1108" t="s">
        <v>13</v>
      </c>
      <c r="E365" s="1108" t="s">
        <v>14</v>
      </c>
      <c r="F365" s="1108" t="s">
        <v>14</v>
      </c>
      <c r="G365" s="1108" t="s">
        <v>14</v>
      </c>
      <c r="H365" s="1094"/>
      <c r="I365" s="1094"/>
      <c r="J365" s="1094"/>
      <c r="K365" s="1094"/>
    </row>
    <row r="366" spans="1:11" ht="14.1" customHeight="1" x14ac:dyDescent="0.25">
      <c r="A366" s="1094"/>
      <c r="B366" s="1094"/>
      <c r="C366" s="1109" t="s">
        <v>1047</v>
      </c>
      <c r="D366" s="1110">
        <v>0</v>
      </c>
      <c r="E366" s="1110">
        <v>0</v>
      </c>
      <c r="F366" s="1110">
        <v>0</v>
      </c>
      <c r="G366" s="1110">
        <v>0</v>
      </c>
      <c r="H366" s="1094"/>
      <c r="I366" s="1094"/>
      <c r="J366" s="1094"/>
      <c r="K366" s="1094"/>
    </row>
    <row r="367" spans="1:11" ht="14.1" customHeight="1" x14ac:dyDescent="0.25">
      <c r="A367" s="1094"/>
      <c r="B367" s="1094"/>
      <c r="C367" s="1109" t="s">
        <v>1048</v>
      </c>
      <c r="D367" s="1110">
        <v>0</v>
      </c>
      <c r="E367" s="1110">
        <v>0</v>
      </c>
      <c r="F367" s="1110">
        <v>0</v>
      </c>
      <c r="G367" s="1110">
        <v>0</v>
      </c>
      <c r="H367" s="1094"/>
      <c r="I367" s="1094"/>
      <c r="J367" s="1094"/>
      <c r="K367" s="1094"/>
    </row>
    <row r="368" spans="1:11" ht="14.1" customHeight="1" x14ac:dyDescent="0.25">
      <c r="A368" s="1094"/>
      <c r="B368" s="1094"/>
      <c r="C368" s="1109" t="s">
        <v>1049</v>
      </c>
      <c r="D368" s="1110">
        <v>0</v>
      </c>
      <c r="E368" s="1110">
        <v>0</v>
      </c>
      <c r="F368" s="1110">
        <v>0</v>
      </c>
      <c r="G368" s="1110">
        <v>0</v>
      </c>
      <c r="H368" s="1094"/>
      <c r="I368" s="1094"/>
      <c r="J368" s="1094"/>
      <c r="K368" s="1094"/>
    </row>
    <row r="369" spans="1:11" ht="14.1" customHeight="1" x14ac:dyDescent="0.25">
      <c r="A369" s="1094"/>
      <c r="B369" s="1094"/>
      <c r="C369" s="1109" t="s">
        <v>1050</v>
      </c>
      <c r="D369" s="1110">
        <v>0</v>
      </c>
      <c r="E369" s="1110">
        <v>0</v>
      </c>
      <c r="F369" s="1110">
        <v>0</v>
      </c>
      <c r="G369" s="1110">
        <v>0</v>
      </c>
      <c r="H369" s="1094"/>
      <c r="I369" s="1094"/>
      <c r="J369" s="1094"/>
      <c r="K369" s="1094"/>
    </row>
    <row r="370" spans="1:11" ht="14.1" customHeight="1" x14ac:dyDescent="0.25">
      <c r="A370" s="1094"/>
      <c r="B370" s="1094"/>
      <c r="C370" s="1109" t="s">
        <v>1048</v>
      </c>
      <c r="D370" s="1110">
        <v>0</v>
      </c>
      <c r="E370" s="1110">
        <v>0</v>
      </c>
      <c r="F370" s="1110">
        <v>0</v>
      </c>
      <c r="G370" s="1110">
        <v>0</v>
      </c>
      <c r="H370" s="1094"/>
      <c r="I370" s="1094"/>
      <c r="J370" s="1094"/>
      <c r="K370" s="1094"/>
    </row>
    <row r="371" spans="1:11" ht="14.1" customHeight="1" x14ac:dyDescent="0.25">
      <c r="A371" s="1094"/>
      <c r="B371" s="1094"/>
      <c r="C371" s="1109" t="s">
        <v>1049</v>
      </c>
      <c r="D371" s="1110">
        <v>0</v>
      </c>
      <c r="E371" s="1110">
        <v>0</v>
      </c>
      <c r="F371" s="1110">
        <v>0</v>
      </c>
      <c r="G371" s="1110">
        <v>0</v>
      </c>
      <c r="H371" s="1094"/>
      <c r="I371" s="1094"/>
      <c r="J371" s="1094"/>
      <c r="K371" s="1094"/>
    </row>
    <row r="372" spans="1:11" ht="14.1" customHeight="1" x14ac:dyDescent="0.25">
      <c r="A372" s="1094"/>
      <c r="B372" s="1094"/>
      <c r="C372" s="1109" t="s">
        <v>1051</v>
      </c>
      <c r="D372" s="1110">
        <v>0</v>
      </c>
      <c r="E372" s="1110">
        <v>0</v>
      </c>
      <c r="F372" s="1110">
        <v>0</v>
      </c>
      <c r="G372" s="1110">
        <v>0</v>
      </c>
      <c r="H372" s="1094"/>
      <c r="I372" s="1094"/>
      <c r="J372" s="1094"/>
      <c r="K372" s="1094"/>
    </row>
    <row r="373" spans="1:11" ht="14.1" customHeight="1" x14ac:dyDescent="0.25">
      <c r="A373" s="1094"/>
      <c r="B373" s="1094"/>
      <c r="C373" s="1109" t="s">
        <v>1048</v>
      </c>
      <c r="D373" s="1110">
        <v>0</v>
      </c>
      <c r="E373" s="1110">
        <v>0</v>
      </c>
      <c r="F373" s="1110">
        <v>0</v>
      </c>
      <c r="G373" s="1110">
        <v>0</v>
      </c>
      <c r="H373" s="1094"/>
      <c r="I373" s="1094"/>
      <c r="J373" s="1094"/>
      <c r="K373" s="1094"/>
    </row>
    <row r="374" spans="1:11" ht="14.1" customHeight="1" x14ac:dyDescent="0.25">
      <c r="A374" s="1094"/>
      <c r="B374" s="1094"/>
      <c r="C374" s="1109" t="s">
        <v>1049</v>
      </c>
      <c r="D374" s="1110">
        <v>0</v>
      </c>
      <c r="E374" s="1110">
        <v>0</v>
      </c>
      <c r="F374" s="1110">
        <v>0</v>
      </c>
      <c r="G374" s="1110">
        <v>0</v>
      </c>
      <c r="H374" s="1094"/>
      <c r="I374" s="1094"/>
      <c r="J374" s="1094"/>
      <c r="K374" s="1094"/>
    </row>
    <row r="375" spans="1:11" ht="14.1" customHeight="1" x14ac:dyDescent="0.25">
      <c r="A375" s="1094"/>
      <c r="B375" s="1094"/>
      <c r="C375" s="1109" t="s">
        <v>1052</v>
      </c>
      <c r="D375" s="1110">
        <v>0</v>
      </c>
      <c r="E375" s="1110">
        <v>0</v>
      </c>
      <c r="F375" s="1110">
        <v>0</v>
      </c>
      <c r="G375" s="1110">
        <v>0</v>
      </c>
      <c r="H375" s="1094"/>
      <c r="I375" s="1094"/>
      <c r="J375" s="1094"/>
      <c r="K375" s="1094"/>
    </row>
    <row r="376" spans="1:11" ht="14.1" customHeight="1" x14ac:dyDescent="0.25">
      <c r="A376" s="1094"/>
      <c r="B376" s="1094"/>
      <c r="C376" s="1109" t="s">
        <v>1048</v>
      </c>
      <c r="D376" s="1110">
        <v>0</v>
      </c>
      <c r="E376" s="1110">
        <v>0</v>
      </c>
      <c r="F376" s="1110">
        <v>0</v>
      </c>
      <c r="G376" s="1110">
        <v>0</v>
      </c>
      <c r="H376" s="1094"/>
      <c r="I376" s="1094"/>
      <c r="J376" s="1094"/>
      <c r="K376" s="1094"/>
    </row>
    <row r="377" spans="1:11" ht="14.1" customHeight="1" x14ac:dyDescent="0.25">
      <c r="A377" s="1094"/>
      <c r="B377" s="1094"/>
      <c r="C377" s="1109" t="s">
        <v>1049</v>
      </c>
      <c r="D377" s="1110">
        <v>0</v>
      </c>
      <c r="E377" s="1110">
        <v>0</v>
      </c>
      <c r="F377" s="1110">
        <v>0</v>
      </c>
      <c r="G377" s="1110">
        <v>0</v>
      </c>
      <c r="H377" s="1094"/>
      <c r="I377" s="1094"/>
      <c r="J377" s="1094"/>
      <c r="K377" s="1094"/>
    </row>
    <row r="378" spans="1:11" ht="14.1" customHeight="1" x14ac:dyDescent="0.25">
      <c r="A378" s="1094"/>
      <c r="B378" s="1094"/>
      <c r="C378" s="1109" t="s">
        <v>1053</v>
      </c>
      <c r="D378" s="1110">
        <v>0</v>
      </c>
      <c r="E378" s="1110">
        <v>0</v>
      </c>
      <c r="F378" s="1110">
        <v>0</v>
      </c>
      <c r="G378" s="1110">
        <v>0</v>
      </c>
      <c r="H378" s="1094"/>
      <c r="I378" s="1094"/>
      <c r="J378" s="1094"/>
      <c r="K378" s="1094"/>
    </row>
    <row r="379" spans="1:11" ht="14.1" customHeight="1" x14ac:dyDescent="0.25">
      <c r="A379" s="1094"/>
      <c r="B379" s="1094"/>
      <c r="C379" s="1109" t="s">
        <v>1048</v>
      </c>
      <c r="D379" s="1110">
        <v>0</v>
      </c>
      <c r="E379" s="1110">
        <v>0</v>
      </c>
      <c r="F379" s="1110">
        <v>0</v>
      </c>
      <c r="G379" s="1110">
        <v>0</v>
      </c>
      <c r="H379" s="1094"/>
      <c r="I379" s="1094"/>
      <c r="J379" s="1094"/>
      <c r="K379" s="1094"/>
    </row>
    <row r="380" spans="1:11" ht="14.1" customHeight="1" x14ac:dyDescent="0.25">
      <c r="A380" s="1094"/>
      <c r="B380" s="1094"/>
      <c r="C380" s="1109" t="s">
        <v>1049</v>
      </c>
      <c r="D380" s="1110">
        <v>0</v>
      </c>
      <c r="E380" s="1110">
        <v>0</v>
      </c>
      <c r="F380" s="1110">
        <v>0</v>
      </c>
      <c r="G380" s="1110">
        <v>0</v>
      </c>
      <c r="H380" s="1094"/>
      <c r="I380" s="1094"/>
      <c r="J380" s="1094"/>
      <c r="K380" s="1094"/>
    </row>
    <row r="381" spans="1:11" ht="14.1" customHeight="1" x14ac:dyDescent="0.25">
      <c r="A381" s="1094"/>
      <c r="B381" s="1094"/>
      <c r="C381" s="1109" t="s">
        <v>1054</v>
      </c>
      <c r="D381" s="1110">
        <v>0</v>
      </c>
      <c r="E381" s="1110">
        <v>0</v>
      </c>
      <c r="F381" s="1110">
        <v>0</v>
      </c>
      <c r="G381" s="1110">
        <v>0</v>
      </c>
      <c r="H381" s="1094"/>
      <c r="I381" s="1094"/>
      <c r="J381" s="1094"/>
      <c r="K381" s="1094"/>
    </row>
    <row r="382" spans="1:11" ht="14.1" customHeight="1" x14ac:dyDescent="0.25">
      <c r="A382" s="1094"/>
      <c r="B382" s="1094"/>
      <c r="C382" s="1109" t="s">
        <v>1048</v>
      </c>
      <c r="D382" s="1110">
        <v>0</v>
      </c>
      <c r="E382" s="1110">
        <v>0</v>
      </c>
      <c r="F382" s="1110">
        <v>0</v>
      </c>
      <c r="G382" s="1110">
        <v>0</v>
      </c>
      <c r="H382" s="1094"/>
      <c r="I382" s="1094"/>
      <c r="J382" s="1094"/>
      <c r="K382" s="1094"/>
    </row>
    <row r="383" spans="1:11" ht="14.1" customHeight="1" x14ac:dyDescent="0.25">
      <c r="A383" s="1094"/>
      <c r="B383" s="1094"/>
      <c r="C383" s="1109" t="s">
        <v>1049</v>
      </c>
      <c r="D383" s="1110">
        <v>0</v>
      </c>
      <c r="E383" s="1110">
        <v>0</v>
      </c>
      <c r="F383" s="1110">
        <v>0</v>
      </c>
      <c r="G383" s="1110">
        <v>0</v>
      </c>
      <c r="H383" s="1094"/>
      <c r="I383" s="1094"/>
      <c r="J383" s="1094"/>
      <c r="K383" s="1094"/>
    </row>
    <row r="384" spans="1:11" ht="14.1" customHeight="1" x14ac:dyDescent="0.25">
      <c r="A384" s="1094"/>
      <c r="B384" s="1094"/>
      <c r="C384" s="1109" t="s">
        <v>1055</v>
      </c>
      <c r="D384" s="1110">
        <v>0</v>
      </c>
      <c r="E384" s="1110">
        <v>0</v>
      </c>
      <c r="F384" s="1110">
        <v>0</v>
      </c>
      <c r="G384" s="1110">
        <v>0</v>
      </c>
      <c r="H384" s="1094"/>
      <c r="I384" s="1094"/>
      <c r="J384" s="1094"/>
      <c r="K384" s="1094"/>
    </row>
    <row r="385" spans="1:11" ht="14.1" customHeight="1" x14ac:dyDescent="0.25">
      <c r="A385" s="1094"/>
      <c r="B385" s="1094"/>
      <c r="C385" s="1109" t="s">
        <v>1048</v>
      </c>
      <c r="D385" s="1110">
        <v>0</v>
      </c>
      <c r="E385" s="1110">
        <v>0</v>
      </c>
      <c r="F385" s="1110">
        <v>0</v>
      </c>
      <c r="G385" s="1110">
        <v>0</v>
      </c>
      <c r="H385" s="1094"/>
      <c r="I385" s="1094"/>
      <c r="J385" s="1094"/>
      <c r="K385" s="1094"/>
    </row>
    <row r="386" spans="1:11" ht="14.1" customHeight="1" x14ac:dyDescent="0.25">
      <c r="A386" s="1094"/>
      <c r="B386" s="1094"/>
      <c r="C386" s="1109" t="s">
        <v>1049</v>
      </c>
      <c r="D386" s="1110">
        <v>0</v>
      </c>
      <c r="E386" s="1110">
        <v>0</v>
      </c>
      <c r="F386" s="1110">
        <v>0</v>
      </c>
      <c r="G386" s="1110">
        <v>0</v>
      </c>
      <c r="H386" s="1094"/>
      <c r="I386" s="1094"/>
      <c r="J386" s="1094"/>
      <c r="K386" s="1094"/>
    </row>
    <row r="387" spans="1:11" ht="14.1" customHeight="1" x14ac:dyDescent="0.25">
      <c r="A387" s="1094"/>
      <c r="B387" s="1094"/>
      <c r="C387" s="1109" t="s">
        <v>1056</v>
      </c>
      <c r="D387" s="1110">
        <v>0</v>
      </c>
      <c r="E387" s="1110">
        <v>0</v>
      </c>
      <c r="F387" s="1110">
        <v>0</v>
      </c>
      <c r="G387" s="1110">
        <v>0</v>
      </c>
      <c r="H387" s="1094"/>
      <c r="I387" s="1094"/>
      <c r="J387" s="1094"/>
      <c r="K387" s="1094"/>
    </row>
    <row r="388" spans="1:11" ht="14.1" customHeight="1" x14ac:dyDescent="0.25">
      <c r="A388" s="1094"/>
      <c r="B388" s="1094"/>
      <c r="C388" s="1109" t="s">
        <v>1048</v>
      </c>
      <c r="D388" s="1110">
        <v>0</v>
      </c>
      <c r="E388" s="1110">
        <v>0</v>
      </c>
      <c r="F388" s="1110">
        <v>0</v>
      </c>
      <c r="G388" s="1110">
        <v>0</v>
      </c>
      <c r="H388" s="1094"/>
      <c r="I388" s="1094"/>
      <c r="J388" s="1094"/>
      <c r="K388" s="1094"/>
    </row>
    <row r="389" spans="1:11" ht="14.1" customHeight="1" x14ac:dyDescent="0.25">
      <c r="A389" s="1094"/>
      <c r="B389" s="1094"/>
      <c r="C389" s="1109" t="s">
        <v>1057</v>
      </c>
      <c r="D389" s="1110">
        <v>0</v>
      </c>
      <c r="E389" s="1110">
        <v>0</v>
      </c>
      <c r="F389" s="1110">
        <v>0</v>
      </c>
      <c r="G389" s="1110">
        <v>0</v>
      </c>
      <c r="H389" s="1094"/>
      <c r="I389" s="1094"/>
      <c r="J389" s="1094"/>
      <c r="K389" s="1094"/>
    </row>
    <row r="390" spans="1:11" ht="14.1" customHeight="1" x14ac:dyDescent="0.25">
      <c r="A390" s="1094"/>
      <c r="B390" s="1094"/>
      <c r="C390" s="1109" t="s">
        <v>1058</v>
      </c>
      <c r="D390" s="1110">
        <v>0</v>
      </c>
      <c r="E390" s="1110">
        <v>0</v>
      </c>
      <c r="F390" s="1110">
        <v>0</v>
      </c>
      <c r="G390" s="1110">
        <v>0</v>
      </c>
      <c r="H390" s="1094"/>
      <c r="I390" s="1094"/>
      <c r="J390" s="1094"/>
      <c r="K390" s="1094"/>
    </row>
    <row r="391" spans="1:11" ht="14.1" customHeight="1" x14ac:dyDescent="0.25">
      <c r="A391" s="1094"/>
      <c r="B391" s="1094"/>
      <c r="C391" s="1109" t="s">
        <v>1059</v>
      </c>
      <c r="D391" s="1110">
        <v>0</v>
      </c>
      <c r="E391" s="1110">
        <v>0</v>
      </c>
      <c r="F391" s="1110">
        <v>0</v>
      </c>
      <c r="G391" s="1110">
        <v>0</v>
      </c>
      <c r="H391" s="1094"/>
      <c r="I391" s="1094"/>
      <c r="J391" s="1094"/>
      <c r="K391" s="1094"/>
    </row>
    <row r="392" spans="1:11" ht="14.1" customHeight="1" x14ac:dyDescent="0.25">
      <c r="A392" s="1094"/>
      <c r="B392" s="1094"/>
      <c r="C392" s="1109" t="s">
        <v>1060</v>
      </c>
      <c r="D392" s="1110">
        <v>0</v>
      </c>
      <c r="E392" s="1110">
        <v>0</v>
      </c>
      <c r="F392" s="1110">
        <v>0</v>
      </c>
      <c r="G392" s="1110">
        <v>0</v>
      </c>
      <c r="H392" s="1094"/>
      <c r="I392" s="1094"/>
      <c r="J392" s="1094"/>
      <c r="K392" s="1094"/>
    </row>
    <row r="393" spans="1:11" ht="14.1" customHeight="1" x14ac:dyDescent="0.25">
      <c r="A393" s="1094"/>
      <c r="B393" s="1094"/>
      <c r="C393" s="1109" t="s">
        <v>1061</v>
      </c>
      <c r="D393" s="1110">
        <v>0</v>
      </c>
      <c r="E393" s="1110">
        <v>145240998</v>
      </c>
      <c r="F393" s="1110">
        <v>204226477</v>
      </c>
      <c r="G393" s="1110">
        <v>532457523</v>
      </c>
      <c r="H393" s="1094"/>
      <c r="I393" s="1094"/>
      <c r="J393" s="1094"/>
      <c r="K393" s="1094"/>
    </row>
    <row r="394" spans="1:11" ht="14.1" customHeight="1" x14ac:dyDescent="0.25">
      <c r="A394" s="1094"/>
      <c r="B394" s="1094"/>
      <c r="C394" s="1109" t="s">
        <v>1048</v>
      </c>
      <c r="D394" s="1110">
        <v>0</v>
      </c>
      <c r="E394" s="1110">
        <v>0</v>
      </c>
      <c r="F394" s="1110">
        <v>0</v>
      </c>
      <c r="G394" s="1110">
        <v>0</v>
      </c>
      <c r="H394" s="1094"/>
      <c r="I394" s="1094"/>
      <c r="J394" s="1094"/>
      <c r="K394" s="1094"/>
    </row>
    <row r="395" spans="1:11" ht="14.1" customHeight="1" x14ac:dyDescent="0.25">
      <c r="A395" s="1094"/>
      <c r="B395" s="1094"/>
      <c r="C395" s="1109" t="s">
        <v>1057</v>
      </c>
      <c r="D395" s="1110">
        <v>0</v>
      </c>
      <c r="E395" s="1110">
        <v>0</v>
      </c>
      <c r="F395" s="1110">
        <v>0</v>
      </c>
      <c r="G395" s="1110">
        <v>0</v>
      </c>
      <c r="H395" s="1094"/>
      <c r="I395" s="1094"/>
      <c r="J395" s="1094"/>
      <c r="K395" s="1094"/>
    </row>
    <row r="396" spans="1:11" ht="14.1" customHeight="1" x14ac:dyDescent="0.25">
      <c r="A396" s="1094"/>
      <c r="B396" s="1094"/>
      <c r="C396" s="1109" t="s">
        <v>1058</v>
      </c>
      <c r="D396" s="1110">
        <v>0</v>
      </c>
      <c r="E396" s="1110">
        <v>0</v>
      </c>
      <c r="F396" s="1110">
        <v>0</v>
      </c>
      <c r="G396" s="1110">
        <v>0</v>
      </c>
      <c r="H396" s="1094"/>
      <c r="I396" s="1094"/>
      <c r="J396" s="1094"/>
      <c r="K396" s="1094"/>
    </row>
    <row r="397" spans="1:11" ht="14.1" customHeight="1" x14ac:dyDescent="0.25">
      <c r="A397" s="1094"/>
      <c r="B397" s="1094"/>
      <c r="C397" s="1109" t="s">
        <v>1059</v>
      </c>
      <c r="D397" s="1110">
        <v>0</v>
      </c>
      <c r="E397" s="1110">
        <v>0</v>
      </c>
      <c r="F397" s="1110">
        <v>0</v>
      </c>
      <c r="G397" s="1110">
        <v>0</v>
      </c>
      <c r="H397" s="1094"/>
      <c r="I397" s="1094"/>
      <c r="J397" s="1094"/>
      <c r="K397" s="1094"/>
    </row>
    <row r="398" spans="1:11" ht="14.1" customHeight="1" x14ac:dyDescent="0.25">
      <c r="A398" s="1094"/>
      <c r="B398" s="1094"/>
      <c r="C398" s="1109" t="s">
        <v>1060</v>
      </c>
      <c r="D398" s="1110">
        <v>0</v>
      </c>
      <c r="E398" s="1110">
        <v>145240998</v>
      </c>
      <c r="F398" s="1110">
        <v>204226477</v>
      </c>
      <c r="G398" s="1110">
        <v>532457523</v>
      </c>
      <c r="H398" s="1094"/>
      <c r="I398" s="1094"/>
      <c r="J398" s="1094"/>
      <c r="K398" s="1094"/>
    </row>
    <row r="399" spans="1:11" ht="14.1" customHeight="1" x14ac:dyDescent="0.25">
      <c r="A399" s="1094"/>
      <c r="B399" s="1094"/>
      <c r="C399" s="1109" t="s">
        <v>1062</v>
      </c>
      <c r="D399" s="1110">
        <v>0</v>
      </c>
      <c r="E399" s="1110">
        <v>0</v>
      </c>
      <c r="F399" s="1110">
        <v>0</v>
      </c>
      <c r="G399" s="1110">
        <v>0</v>
      </c>
      <c r="H399" s="1094"/>
      <c r="I399" s="1094"/>
      <c r="J399" s="1094"/>
      <c r="K399" s="1094"/>
    </row>
    <row r="400" spans="1:11" ht="14.1" customHeight="1" x14ac:dyDescent="0.25">
      <c r="A400" s="1094"/>
      <c r="B400" s="1094"/>
      <c r="C400" s="1109" t="s">
        <v>1048</v>
      </c>
      <c r="D400" s="1110">
        <v>0</v>
      </c>
      <c r="E400" s="1110">
        <v>0</v>
      </c>
      <c r="F400" s="1110">
        <v>0</v>
      </c>
      <c r="G400" s="1110">
        <v>0</v>
      </c>
      <c r="H400" s="1094"/>
      <c r="I400" s="1094"/>
      <c r="J400" s="1094"/>
      <c r="K400" s="1094"/>
    </row>
    <row r="401" spans="1:11" ht="14.1" customHeight="1" x14ac:dyDescent="0.25">
      <c r="A401" s="1094"/>
      <c r="B401" s="1094"/>
      <c r="C401" s="1109" t="s">
        <v>1057</v>
      </c>
      <c r="D401" s="1110">
        <v>0</v>
      </c>
      <c r="E401" s="1110">
        <v>0</v>
      </c>
      <c r="F401" s="1110">
        <v>0</v>
      </c>
      <c r="G401" s="1110">
        <v>0</v>
      </c>
      <c r="H401" s="1094"/>
      <c r="I401" s="1094"/>
      <c r="J401" s="1094"/>
      <c r="K401" s="1094"/>
    </row>
    <row r="402" spans="1:11" ht="14.1" customHeight="1" x14ac:dyDescent="0.25">
      <c r="A402" s="1094"/>
      <c r="B402" s="1094"/>
      <c r="C402" s="1109" t="s">
        <v>1058</v>
      </c>
      <c r="D402" s="1110">
        <v>0</v>
      </c>
      <c r="E402" s="1110">
        <v>0</v>
      </c>
      <c r="F402" s="1110">
        <v>0</v>
      </c>
      <c r="G402" s="1110">
        <v>0</v>
      </c>
      <c r="H402" s="1094"/>
      <c r="I402" s="1094"/>
      <c r="J402" s="1094"/>
      <c r="K402" s="1094"/>
    </row>
    <row r="403" spans="1:11" ht="14.1" customHeight="1" x14ac:dyDescent="0.25">
      <c r="A403" s="1094"/>
      <c r="B403" s="1094"/>
      <c r="C403" s="1109" t="s">
        <v>1059</v>
      </c>
      <c r="D403" s="1110">
        <v>0</v>
      </c>
      <c r="E403" s="1110">
        <v>0</v>
      </c>
      <c r="F403" s="1110">
        <v>0</v>
      </c>
      <c r="G403" s="1110">
        <v>0</v>
      </c>
      <c r="H403" s="1094"/>
      <c r="I403" s="1094"/>
      <c r="J403" s="1094"/>
      <c r="K403" s="1094"/>
    </row>
    <row r="404" spans="1:11" ht="14.1" customHeight="1" x14ac:dyDescent="0.25">
      <c r="A404" s="1094"/>
      <c r="B404" s="1094"/>
      <c r="C404" s="1109" t="s">
        <v>1060</v>
      </c>
      <c r="D404" s="1110">
        <v>0</v>
      </c>
      <c r="E404" s="1110">
        <v>0</v>
      </c>
      <c r="F404" s="1110">
        <v>0</v>
      </c>
      <c r="G404" s="1110">
        <v>0</v>
      </c>
      <c r="H404" s="1094"/>
      <c r="I404" s="1094"/>
      <c r="J404" s="1094"/>
      <c r="K404" s="1094"/>
    </row>
    <row r="405" spans="1:11" ht="14.1" customHeight="1" x14ac:dyDescent="0.25">
      <c r="A405" s="1094"/>
      <c r="B405" s="1094"/>
      <c r="C405" s="1109" t="s">
        <v>1063</v>
      </c>
      <c r="D405" s="1110">
        <v>0</v>
      </c>
      <c r="E405" s="1110">
        <v>0</v>
      </c>
      <c r="F405" s="1110">
        <v>0</v>
      </c>
      <c r="G405" s="1110">
        <v>0</v>
      </c>
      <c r="H405" s="1094"/>
      <c r="I405" s="1094"/>
      <c r="J405" s="1094"/>
      <c r="K405" s="1094"/>
    </row>
    <row r="406" spans="1:11" ht="14.1" customHeight="1" x14ac:dyDescent="0.25">
      <c r="A406" s="1094"/>
      <c r="B406" s="1094"/>
      <c r="C406" s="1109" t="s">
        <v>1064</v>
      </c>
      <c r="D406" s="1110">
        <v>0</v>
      </c>
      <c r="E406" s="1110">
        <v>0</v>
      </c>
      <c r="F406" s="1110">
        <v>0</v>
      </c>
      <c r="G406" s="1110">
        <v>0</v>
      </c>
      <c r="H406" s="1094"/>
      <c r="I406" s="1094"/>
      <c r="J406" s="1094"/>
      <c r="K406" s="1094"/>
    </row>
    <row r="407" spans="1:11" ht="14.1" customHeight="1" x14ac:dyDescent="0.25">
      <c r="A407" s="1094"/>
      <c r="B407" s="1094"/>
      <c r="C407" s="1111" t="s">
        <v>572</v>
      </c>
      <c r="D407" s="1110">
        <v>0</v>
      </c>
      <c r="E407" s="1110">
        <v>145240998</v>
      </c>
      <c r="F407" s="1110">
        <v>204226477</v>
      </c>
      <c r="G407" s="1110">
        <v>532457523</v>
      </c>
      <c r="H407" s="1094"/>
      <c r="I407" s="1094"/>
      <c r="J407" s="1094"/>
      <c r="K407" s="1094"/>
    </row>
    <row r="408" spans="1:11" ht="14.1" customHeight="1" x14ac:dyDescent="0.25">
      <c r="A408" s="1094"/>
      <c r="B408" s="1094"/>
      <c r="C408" s="1103" t="s">
        <v>1022</v>
      </c>
      <c r="D408" s="1232" t="s">
        <v>3507</v>
      </c>
      <c r="E408" s="1233"/>
      <c r="F408" s="1233"/>
      <c r="G408" s="1233"/>
      <c r="H408" s="1094"/>
      <c r="I408" s="1094"/>
      <c r="J408" s="1094"/>
      <c r="K408" s="1094"/>
    </row>
    <row r="409" spans="1:11" ht="14.1" customHeight="1" x14ac:dyDescent="0.25">
      <c r="A409" s="1094"/>
      <c r="B409" s="1094"/>
      <c r="C409" s="1104" t="s">
        <v>1024</v>
      </c>
      <c r="D409" s="1230" t="s">
        <v>3508</v>
      </c>
      <c r="E409" s="1231"/>
      <c r="F409" s="1231"/>
      <c r="G409" s="1231"/>
      <c r="H409" s="1094"/>
      <c r="I409" s="1094"/>
      <c r="J409" s="1094"/>
      <c r="K409" s="1094"/>
    </row>
    <row r="410" spans="1:11" ht="14.1" customHeight="1" x14ac:dyDescent="0.25">
      <c r="A410" s="1094"/>
      <c r="B410" s="1094"/>
      <c r="C410" s="1104" t="s">
        <v>31</v>
      </c>
      <c r="D410" s="1230" t="s">
        <v>3509</v>
      </c>
      <c r="E410" s="1231"/>
      <c r="F410" s="1231"/>
      <c r="G410" s="1231"/>
      <c r="H410" s="1094"/>
      <c r="I410" s="1094"/>
      <c r="J410" s="1094"/>
      <c r="K410" s="1094"/>
    </row>
    <row r="411" spans="1:11" ht="15" customHeight="1" x14ac:dyDescent="0.25">
      <c r="A411" s="1094"/>
      <c r="B411" s="1094"/>
      <c r="C411" s="1105"/>
      <c r="D411" s="1106">
        <v>2024</v>
      </c>
      <c r="E411" s="1106">
        <v>2025</v>
      </c>
      <c r="F411" s="1106">
        <v>2026</v>
      </c>
      <c r="G411" s="1106">
        <v>2027</v>
      </c>
      <c r="H411" s="1094"/>
      <c r="I411" s="1094"/>
      <c r="J411" s="1094"/>
      <c r="K411" s="1094"/>
    </row>
    <row r="412" spans="1:11" ht="15" customHeight="1" x14ac:dyDescent="0.25">
      <c r="A412" s="1094"/>
      <c r="B412" s="1094"/>
      <c r="C412" s="1107"/>
      <c r="D412" s="1108" t="s">
        <v>13</v>
      </c>
      <c r="E412" s="1108" t="s">
        <v>14</v>
      </c>
      <c r="F412" s="1108" t="s">
        <v>14</v>
      </c>
      <c r="G412" s="1108" t="s">
        <v>14</v>
      </c>
      <c r="H412" s="1094"/>
      <c r="I412" s="1094"/>
      <c r="J412" s="1094"/>
      <c r="K412" s="1094"/>
    </row>
    <row r="413" spans="1:11" ht="14.1" customHeight="1" x14ac:dyDescent="0.25">
      <c r="A413" s="1094"/>
      <c r="B413" s="1094"/>
      <c r="C413" s="1097" t="s">
        <v>33</v>
      </c>
      <c r="D413" s="1101" t="s">
        <v>1092</v>
      </c>
      <c r="E413" s="1101" t="s">
        <v>1092</v>
      </c>
      <c r="F413" s="1101" t="s">
        <v>1092</v>
      </c>
      <c r="G413" s="1101" t="s">
        <v>1092</v>
      </c>
      <c r="H413" s="1094"/>
      <c r="I413" s="1094"/>
      <c r="J413" s="1094"/>
      <c r="K413" s="1094"/>
    </row>
    <row r="414" spans="1:11" ht="14.1" customHeight="1" x14ac:dyDescent="0.25">
      <c r="A414" s="1094"/>
      <c r="B414" s="1094"/>
      <c r="C414" s="1097" t="s">
        <v>1029</v>
      </c>
      <c r="D414" s="1101" t="s">
        <v>3510</v>
      </c>
      <c r="E414" s="1101" t="s">
        <v>3511</v>
      </c>
      <c r="F414" s="1101" t="s">
        <v>3512</v>
      </c>
      <c r="G414" s="1101" t="s">
        <v>3513</v>
      </c>
      <c r="H414" s="1094"/>
      <c r="I414" s="1094"/>
      <c r="J414" s="1094"/>
      <c r="K414" s="1094"/>
    </row>
    <row r="415" spans="1:11" ht="14.1" customHeight="1" x14ac:dyDescent="0.25">
      <c r="A415" s="1094"/>
      <c r="B415" s="1094"/>
      <c r="C415" s="1097" t="s">
        <v>1032</v>
      </c>
      <c r="D415" s="1101" t="s">
        <v>3510</v>
      </c>
      <c r="E415" s="1101" t="s">
        <v>3511</v>
      </c>
      <c r="F415" s="1101" t="s">
        <v>3512</v>
      </c>
      <c r="G415" s="1101" t="s">
        <v>3513</v>
      </c>
      <c r="H415" s="1094"/>
      <c r="I415" s="1094"/>
      <c r="J415" s="1094"/>
      <c r="K415" s="1094"/>
    </row>
    <row r="416" spans="1:11" ht="14.1" customHeight="1" x14ac:dyDescent="0.25">
      <c r="A416" s="1094"/>
      <c r="B416" s="1094"/>
      <c r="C416" s="1097" t="s">
        <v>1037</v>
      </c>
      <c r="D416" s="1101" t="s">
        <v>1038</v>
      </c>
      <c r="E416" s="1101" t="s">
        <v>1039</v>
      </c>
      <c r="F416" s="1101" t="s">
        <v>1039</v>
      </c>
      <c r="G416" s="1101" t="s">
        <v>1039</v>
      </c>
      <c r="H416" s="1094"/>
      <c r="I416" s="1094"/>
      <c r="J416" s="1094"/>
      <c r="K416" s="1094"/>
    </row>
    <row r="417" spans="1:11" ht="14.1" customHeight="1" x14ac:dyDescent="0.25">
      <c r="A417" s="1094"/>
      <c r="B417" s="1094"/>
      <c r="C417" s="1097" t="s">
        <v>1042</v>
      </c>
      <c r="D417" s="1101" t="s">
        <v>1038</v>
      </c>
      <c r="E417" s="1101" t="s">
        <v>3514</v>
      </c>
      <c r="F417" s="1101" t="s">
        <v>3515</v>
      </c>
      <c r="G417" s="1101" t="s">
        <v>3516</v>
      </c>
      <c r="H417" s="1094"/>
      <c r="I417" s="1094"/>
      <c r="J417" s="1094"/>
      <c r="K417" s="1094"/>
    </row>
    <row r="418" spans="1:11" ht="14.1" customHeight="1" x14ac:dyDescent="0.25">
      <c r="A418" s="1094"/>
      <c r="B418" s="1094"/>
      <c r="C418" s="1097" t="s">
        <v>39</v>
      </c>
      <c r="D418" s="1101" t="s">
        <v>1038</v>
      </c>
      <c r="E418" s="1101" t="s">
        <v>3514</v>
      </c>
      <c r="F418" s="1101" t="s">
        <v>3515</v>
      </c>
      <c r="G418" s="1101" t="s">
        <v>3516</v>
      </c>
      <c r="H418" s="1094"/>
      <c r="I418" s="1094"/>
      <c r="J418" s="1094"/>
      <c r="K418" s="1094"/>
    </row>
    <row r="419" spans="1:11" ht="14.1" customHeight="1" x14ac:dyDescent="0.25">
      <c r="A419" s="1094"/>
      <c r="B419" s="1094"/>
      <c r="C419" s="1228" t="s">
        <v>1046</v>
      </c>
      <c r="D419" s="1229"/>
      <c r="E419" s="1229"/>
      <c r="F419" s="1229"/>
      <c r="G419" s="1229"/>
      <c r="H419" s="1094"/>
      <c r="I419" s="1094"/>
      <c r="J419" s="1094"/>
      <c r="K419" s="1094"/>
    </row>
    <row r="420" spans="1:11" ht="14.1" customHeight="1" x14ac:dyDescent="0.25">
      <c r="A420" s="1094"/>
      <c r="B420" s="1094"/>
      <c r="C420" s="1105"/>
      <c r="D420" s="1106">
        <v>2024</v>
      </c>
      <c r="E420" s="1106">
        <v>2025</v>
      </c>
      <c r="F420" s="1106">
        <v>2026</v>
      </c>
      <c r="G420" s="1106">
        <v>2027</v>
      </c>
      <c r="H420" s="1094"/>
      <c r="I420" s="1094"/>
      <c r="J420" s="1094"/>
      <c r="K420" s="1094"/>
    </row>
    <row r="421" spans="1:11" ht="14.1" customHeight="1" x14ac:dyDescent="0.25">
      <c r="A421" s="1094"/>
      <c r="B421" s="1094"/>
      <c r="C421" s="1107"/>
      <c r="D421" s="1108" t="s">
        <v>13</v>
      </c>
      <c r="E421" s="1108" t="s">
        <v>14</v>
      </c>
      <c r="F421" s="1108" t="s">
        <v>14</v>
      </c>
      <c r="G421" s="1108" t="s">
        <v>14</v>
      </c>
      <c r="H421" s="1094"/>
      <c r="I421" s="1094"/>
      <c r="J421" s="1094"/>
      <c r="K421" s="1094"/>
    </row>
    <row r="422" spans="1:11" ht="14.1" customHeight="1" x14ac:dyDescent="0.25">
      <c r="A422" s="1094"/>
      <c r="B422" s="1094"/>
      <c r="C422" s="1109" t="s">
        <v>1047</v>
      </c>
      <c r="D422" s="1110">
        <v>0</v>
      </c>
      <c r="E422" s="1110">
        <v>0</v>
      </c>
      <c r="F422" s="1110">
        <v>0</v>
      </c>
      <c r="G422" s="1110">
        <v>0</v>
      </c>
      <c r="H422" s="1094"/>
      <c r="I422" s="1094"/>
      <c r="J422" s="1094"/>
      <c r="K422" s="1094"/>
    </row>
    <row r="423" spans="1:11" ht="14.1" customHeight="1" x14ac:dyDescent="0.25">
      <c r="A423" s="1094"/>
      <c r="B423" s="1094"/>
      <c r="C423" s="1109" t="s">
        <v>1048</v>
      </c>
      <c r="D423" s="1110">
        <v>0</v>
      </c>
      <c r="E423" s="1110">
        <v>0</v>
      </c>
      <c r="F423" s="1110">
        <v>0</v>
      </c>
      <c r="G423" s="1110">
        <v>0</v>
      </c>
      <c r="H423" s="1094"/>
      <c r="I423" s="1094"/>
      <c r="J423" s="1094"/>
      <c r="K423" s="1094"/>
    </row>
    <row r="424" spans="1:11" ht="14.1" customHeight="1" x14ac:dyDescent="0.25">
      <c r="A424" s="1094"/>
      <c r="B424" s="1094"/>
      <c r="C424" s="1109" t="s">
        <v>1049</v>
      </c>
      <c r="D424" s="1110">
        <v>0</v>
      </c>
      <c r="E424" s="1110">
        <v>0</v>
      </c>
      <c r="F424" s="1110">
        <v>0</v>
      </c>
      <c r="G424" s="1110">
        <v>0</v>
      </c>
      <c r="H424" s="1094"/>
      <c r="I424" s="1094"/>
      <c r="J424" s="1094"/>
      <c r="K424" s="1094"/>
    </row>
    <row r="425" spans="1:11" ht="14.1" customHeight="1" x14ac:dyDescent="0.25">
      <c r="A425" s="1094"/>
      <c r="B425" s="1094"/>
      <c r="C425" s="1109" t="s">
        <v>1050</v>
      </c>
      <c r="D425" s="1110">
        <v>0</v>
      </c>
      <c r="E425" s="1110">
        <v>0</v>
      </c>
      <c r="F425" s="1110">
        <v>0</v>
      </c>
      <c r="G425" s="1110">
        <v>0</v>
      </c>
      <c r="H425" s="1094"/>
      <c r="I425" s="1094"/>
      <c r="J425" s="1094"/>
      <c r="K425" s="1094"/>
    </row>
    <row r="426" spans="1:11" ht="14.1" customHeight="1" x14ac:dyDescent="0.25">
      <c r="A426" s="1094"/>
      <c r="B426" s="1094"/>
      <c r="C426" s="1109" t="s">
        <v>1048</v>
      </c>
      <c r="D426" s="1110">
        <v>0</v>
      </c>
      <c r="E426" s="1110">
        <v>0</v>
      </c>
      <c r="F426" s="1110">
        <v>0</v>
      </c>
      <c r="G426" s="1110">
        <v>0</v>
      </c>
      <c r="H426" s="1094"/>
      <c r="I426" s="1094"/>
      <c r="J426" s="1094"/>
      <c r="K426" s="1094"/>
    </row>
    <row r="427" spans="1:11" ht="14.1" customHeight="1" x14ac:dyDescent="0.25">
      <c r="A427" s="1094"/>
      <c r="B427" s="1094"/>
      <c r="C427" s="1109" t="s">
        <v>1049</v>
      </c>
      <c r="D427" s="1110">
        <v>0</v>
      </c>
      <c r="E427" s="1110">
        <v>0</v>
      </c>
      <c r="F427" s="1110">
        <v>0</v>
      </c>
      <c r="G427" s="1110">
        <v>0</v>
      </c>
      <c r="H427" s="1094"/>
      <c r="I427" s="1094"/>
      <c r="J427" s="1094"/>
      <c r="K427" s="1094"/>
    </row>
    <row r="428" spans="1:11" ht="14.1" customHeight="1" x14ac:dyDescent="0.25">
      <c r="A428" s="1094"/>
      <c r="B428" s="1094"/>
      <c r="C428" s="1109" t="s">
        <v>1051</v>
      </c>
      <c r="D428" s="1110">
        <v>0</v>
      </c>
      <c r="E428" s="1110">
        <v>0</v>
      </c>
      <c r="F428" s="1110">
        <v>0</v>
      </c>
      <c r="G428" s="1110">
        <v>0</v>
      </c>
      <c r="H428" s="1094"/>
      <c r="I428" s="1094"/>
      <c r="J428" s="1094"/>
      <c r="K428" s="1094"/>
    </row>
    <row r="429" spans="1:11" ht="14.1" customHeight="1" x14ac:dyDescent="0.25">
      <c r="A429" s="1094"/>
      <c r="B429" s="1094"/>
      <c r="C429" s="1109" t="s">
        <v>1048</v>
      </c>
      <c r="D429" s="1110">
        <v>0</v>
      </c>
      <c r="E429" s="1110">
        <v>0</v>
      </c>
      <c r="F429" s="1110">
        <v>0</v>
      </c>
      <c r="G429" s="1110">
        <v>0</v>
      </c>
      <c r="H429" s="1094"/>
      <c r="I429" s="1094"/>
      <c r="J429" s="1094"/>
      <c r="K429" s="1094"/>
    </row>
    <row r="430" spans="1:11" ht="14.1" customHeight="1" x14ac:dyDescent="0.25">
      <c r="A430" s="1094"/>
      <c r="B430" s="1094"/>
      <c r="C430" s="1109" t="s">
        <v>1049</v>
      </c>
      <c r="D430" s="1110">
        <v>0</v>
      </c>
      <c r="E430" s="1110">
        <v>0</v>
      </c>
      <c r="F430" s="1110">
        <v>0</v>
      </c>
      <c r="G430" s="1110">
        <v>0</v>
      </c>
      <c r="H430" s="1094"/>
      <c r="I430" s="1094"/>
      <c r="J430" s="1094"/>
      <c r="K430" s="1094"/>
    </row>
    <row r="431" spans="1:11" ht="14.1" customHeight="1" x14ac:dyDescent="0.25">
      <c r="A431" s="1094"/>
      <c r="B431" s="1094"/>
      <c r="C431" s="1109" t="s">
        <v>1052</v>
      </c>
      <c r="D431" s="1110">
        <v>0</v>
      </c>
      <c r="E431" s="1110">
        <v>0</v>
      </c>
      <c r="F431" s="1110">
        <v>0</v>
      </c>
      <c r="G431" s="1110">
        <v>0</v>
      </c>
      <c r="H431" s="1094"/>
      <c r="I431" s="1094"/>
      <c r="J431" s="1094"/>
      <c r="K431" s="1094"/>
    </row>
    <row r="432" spans="1:11" ht="14.1" customHeight="1" x14ac:dyDescent="0.25">
      <c r="A432" s="1094"/>
      <c r="B432" s="1094"/>
      <c r="C432" s="1109" t="s">
        <v>1048</v>
      </c>
      <c r="D432" s="1110">
        <v>0</v>
      </c>
      <c r="E432" s="1110">
        <v>0</v>
      </c>
      <c r="F432" s="1110">
        <v>0</v>
      </c>
      <c r="G432" s="1110">
        <v>0</v>
      </c>
      <c r="H432" s="1094"/>
      <c r="I432" s="1094"/>
      <c r="J432" s="1094"/>
      <c r="K432" s="1094"/>
    </row>
    <row r="433" spans="1:11" ht="14.1" customHeight="1" x14ac:dyDescent="0.25">
      <c r="A433" s="1094"/>
      <c r="B433" s="1094"/>
      <c r="C433" s="1109" t="s">
        <v>1049</v>
      </c>
      <c r="D433" s="1110">
        <v>0</v>
      </c>
      <c r="E433" s="1110">
        <v>0</v>
      </c>
      <c r="F433" s="1110">
        <v>0</v>
      </c>
      <c r="G433" s="1110">
        <v>0</v>
      </c>
      <c r="H433" s="1094"/>
      <c r="I433" s="1094"/>
      <c r="J433" s="1094"/>
      <c r="K433" s="1094"/>
    </row>
    <row r="434" spans="1:11" ht="14.1" customHeight="1" x14ac:dyDescent="0.25">
      <c r="A434" s="1094"/>
      <c r="B434" s="1094"/>
      <c r="C434" s="1109" t="s">
        <v>1053</v>
      </c>
      <c r="D434" s="1110">
        <v>0</v>
      </c>
      <c r="E434" s="1110">
        <v>0</v>
      </c>
      <c r="F434" s="1110">
        <v>0</v>
      </c>
      <c r="G434" s="1110">
        <v>0</v>
      </c>
      <c r="H434" s="1094"/>
      <c r="I434" s="1094"/>
      <c r="J434" s="1094"/>
      <c r="K434" s="1094"/>
    </row>
    <row r="435" spans="1:11" ht="14.1" customHeight="1" x14ac:dyDescent="0.25">
      <c r="A435" s="1094"/>
      <c r="B435" s="1094"/>
      <c r="C435" s="1109" t="s">
        <v>1048</v>
      </c>
      <c r="D435" s="1110">
        <v>0</v>
      </c>
      <c r="E435" s="1110">
        <v>0</v>
      </c>
      <c r="F435" s="1110">
        <v>0</v>
      </c>
      <c r="G435" s="1110">
        <v>0</v>
      </c>
      <c r="H435" s="1094"/>
      <c r="I435" s="1094"/>
      <c r="J435" s="1094"/>
      <c r="K435" s="1094"/>
    </row>
    <row r="436" spans="1:11" ht="14.1" customHeight="1" x14ac:dyDescent="0.25">
      <c r="A436" s="1094"/>
      <c r="B436" s="1094"/>
      <c r="C436" s="1109" t="s">
        <v>1049</v>
      </c>
      <c r="D436" s="1110">
        <v>0</v>
      </c>
      <c r="E436" s="1110">
        <v>0</v>
      </c>
      <c r="F436" s="1110">
        <v>0</v>
      </c>
      <c r="G436" s="1110">
        <v>0</v>
      </c>
      <c r="H436" s="1094"/>
      <c r="I436" s="1094"/>
      <c r="J436" s="1094"/>
      <c r="K436" s="1094"/>
    </row>
    <row r="437" spans="1:11" ht="14.1" customHeight="1" x14ac:dyDescent="0.25">
      <c r="A437" s="1094"/>
      <c r="B437" s="1094"/>
      <c r="C437" s="1109" t="s">
        <v>1054</v>
      </c>
      <c r="D437" s="1110">
        <v>0</v>
      </c>
      <c r="E437" s="1110">
        <v>0</v>
      </c>
      <c r="F437" s="1110">
        <v>0</v>
      </c>
      <c r="G437" s="1110">
        <v>0</v>
      </c>
      <c r="H437" s="1094"/>
      <c r="I437" s="1094"/>
      <c r="J437" s="1094"/>
      <c r="K437" s="1094"/>
    </row>
    <row r="438" spans="1:11" ht="14.1" customHeight="1" x14ac:dyDescent="0.25">
      <c r="A438" s="1094"/>
      <c r="B438" s="1094"/>
      <c r="C438" s="1109" t="s">
        <v>1048</v>
      </c>
      <c r="D438" s="1110">
        <v>0</v>
      </c>
      <c r="E438" s="1110">
        <v>0</v>
      </c>
      <c r="F438" s="1110">
        <v>0</v>
      </c>
      <c r="G438" s="1110">
        <v>0</v>
      </c>
      <c r="H438" s="1094"/>
      <c r="I438" s="1094"/>
      <c r="J438" s="1094"/>
      <c r="K438" s="1094"/>
    </row>
    <row r="439" spans="1:11" ht="14.1" customHeight="1" x14ac:dyDescent="0.25">
      <c r="A439" s="1094"/>
      <c r="B439" s="1094"/>
      <c r="C439" s="1109" t="s">
        <v>1049</v>
      </c>
      <c r="D439" s="1110">
        <v>0</v>
      </c>
      <c r="E439" s="1110">
        <v>0</v>
      </c>
      <c r="F439" s="1110">
        <v>0</v>
      </c>
      <c r="G439" s="1110">
        <v>0</v>
      </c>
      <c r="H439" s="1094"/>
      <c r="I439" s="1094"/>
      <c r="J439" s="1094"/>
      <c r="K439" s="1094"/>
    </row>
    <row r="440" spans="1:11" ht="14.1" customHeight="1" x14ac:dyDescent="0.25">
      <c r="A440" s="1094"/>
      <c r="B440" s="1094"/>
      <c r="C440" s="1109" t="s">
        <v>1055</v>
      </c>
      <c r="D440" s="1110">
        <v>0</v>
      </c>
      <c r="E440" s="1110">
        <v>0</v>
      </c>
      <c r="F440" s="1110">
        <v>0</v>
      </c>
      <c r="G440" s="1110">
        <v>0</v>
      </c>
      <c r="H440" s="1094"/>
      <c r="I440" s="1094"/>
      <c r="J440" s="1094"/>
      <c r="K440" s="1094"/>
    </row>
    <row r="441" spans="1:11" ht="14.1" customHeight="1" x14ac:dyDescent="0.25">
      <c r="A441" s="1094"/>
      <c r="B441" s="1094"/>
      <c r="C441" s="1109" t="s">
        <v>1048</v>
      </c>
      <c r="D441" s="1110">
        <v>0</v>
      </c>
      <c r="E441" s="1110">
        <v>0</v>
      </c>
      <c r="F441" s="1110">
        <v>0</v>
      </c>
      <c r="G441" s="1110">
        <v>0</v>
      </c>
      <c r="H441" s="1094"/>
      <c r="I441" s="1094"/>
      <c r="J441" s="1094"/>
      <c r="K441" s="1094"/>
    </row>
    <row r="442" spans="1:11" ht="14.1" customHeight="1" x14ac:dyDescent="0.25">
      <c r="A442" s="1094"/>
      <c r="B442" s="1094"/>
      <c r="C442" s="1109" t="s">
        <v>1049</v>
      </c>
      <c r="D442" s="1110">
        <v>0</v>
      </c>
      <c r="E442" s="1110">
        <v>0</v>
      </c>
      <c r="F442" s="1110">
        <v>0</v>
      </c>
      <c r="G442" s="1110">
        <v>0</v>
      </c>
      <c r="H442" s="1094"/>
      <c r="I442" s="1094"/>
      <c r="J442" s="1094"/>
      <c r="K442" s="1094"/>
    </row>
    <row r="443" spans="1:11" ht="14.1" customHeight="1" x14ac:dyDescent="0.25">
      <c r="A443" s="1094"/>
      <c r="B443" s="1094"/>
      <c r="C443" s="1109" t="s">
        <v>1056</v>
      </c>
      <c r="D443" s="1110">
        <v>0</v>
      </c>
      <c r="E443" s="1110">
        <v>0</v>
      </c>
      <c r="F443" s="1110">
        <v>0</v>
      </c>
      <c r="G443" s="1110">
        <v>0</v>
      </c>
      <c r="H443" s="1094"/>
      <c r="I443" s="1094"/>
      <c r="J443" s="1094"/>
      <c r="K443" s="1094"/>
    </row>
    <row r="444" spans="1:11" ht="14.1" customHeight="1" x14ac:dyDescent="0.25">
      <c r="A444" s="1094"/>
      <c r="B444" s="1094"/>
      <c r="C444" s="1109" t="s">
        <v>1048</v>
      </c>
      <c r="D444" s="1110">
        <v>0</v>
      </c>
      <c r="E444" s="1110">
        <v>0</v>
      </c>
      <c r="F444" s="1110">
        <v>0</v>
      </c>
      <c r="G444" s="1110">
        <v>0</v>
      </c>
      <c r="H444" s="1094"/>
      <c r="I444" s="1094"/>
      <c r="J444" s="1094"/>
      <c r="K444" s="1094"/>
    </row>
    <row r="445" spans="1:11" ht="14.1" customHeight="1" x14ac:dyDescent="0.25">
      <c r="A445" s="1094"/>
      <c r="B445" s="1094"/>
      <c r="C445" s="1109" t="s">
        <v>1057</v>
      </c>
      <c r="D445" s="1110">
        <v>0</v>
      </c>
      <c r="E445" s="1110">
        <v>0</v>
      </c>
      <c r="F445" s="1110">
        <v>0</v>
      </c>
      <c r="G445" s="1110">
        <v>0</v>
      </c>
      <c r="H445" s="1094"/>
      <c r="I445" s="1094"/>
      <c r="J445" s="1094"/>
      <c r="K445" s="1094"/>
    </row>
    <row r="446" spans="1:11" ht="14.1" customHeight="1" x14ac:dyDescent="0.25">
      <c r="A446" s="1094"/>
      <c r="B446" s="1094"/>
      <c r="C446" s="1109" t="s">
        <v>1058</v>
      </c>
      <c r="D446" s="1110">
        <v>0</v>
      </c>
      <c r="E446" s="1110">
        <v>0</v>
      </c>
      <c r="F446" s="1110">
        <v>0</v>
      </c>
      <c r="G446" s="1110">
        <v>0</v>
      </c>
      <c r="H446" s="1094"/>
      <c r="I446" s="1094"/>
      <c r="J446" s="1094"/>
      <c r="K446" s="1094"/>
    </row>
    <row r="447" spans="1:11" ht="14.1" customHeight="1" x14ac:dyDescent="0.25">
      <c r="A447" s="1094"/>
      <c r="B447" s="1094"/>
      <c r="C447" s="1109" t="s">
        <v>1059</v>
      </c>
      <c r="D447" s="1110">
        <v>0</v>
      </c>
      <c r="E447" s="1110">
        <v>0</v>
      </c>
      <c r="F447" s="1110">
        <v>0</v>
      </c>
      <c r="G447" s="1110">
        <v>0</v>
      </c>
      <c r="H447" s="1094"/>
      <c r="I447" s="1094"/>
      <c r="J447" s="1094"/>
      <c r="K447" s="1094"/>
    </row>
    <row r="448" spans="1:11" ht="14.1" customHeight="1" x14ac:dyDescent="0.25">
      <c r="A448" s="1094"/>
      <c r="B448" s="1094"/>
      <c r="C448" s="1109" t="s">
        <v>1060</v>
      </c>
      <c r="D448" s="1110">
        <v>0</v>
      </c>
      <c r="E448" s="1110">
        <v>0</v>
      </c>
      <c r="F448" s="1110">
        <v>0</v>
      </c>
      <c r="G448" s="1110">
        <v>0</v>
      </c>
      <c r="H448" s="1094"/>
      <c r="I448" s="1094"/>
      <c r="J448" s="1094"/>
      <c r="K448" s="1094"/>
    </row>
    <row r="449" spans="1:11" ht="14.1" customHeight="1" x14ac:dyDescent="0.25">
      <c r="A449" s="1094"/>
      <c r="B449" s="1094"/>
      <c r="C449" s="1109" t="s">
        <v>1061</v>
      </c>
      <c r="D449" s="1110">
        <v>0</v>
      </c>
      <c r="E449" s="1110">
        <v>94000000</v>
      </c>
      <c r="F449" s="1110">
        <v>123198151</v>
      </c>
      <c r="G449" s="1110">
        <v>19777448</v>
      </c>
      <c r="H449" s="1094"/>
      <c r="I449" s="1094"/>
      <c r="J449" s="1094"/>
      <c r="K449" s="1094"/>
    </row>
    <row r="450" spans="1:11" ht="14.1" customHeight="1" x14ac:dyDescent="0.25">
      <c r="A450" s="1094"/>
      <c r="B450" s="1094"/>
      <c r="C450" s="1109" t="s">
        <v>1048</v>
      </c>
      <c r="D450" s="1110">
        <v>0</v>
      </c>
      <c r="E450" s="1110">
        <v>0</v>
      </c>
      <c r="F450" s="1110">
        <v>0</v>
      </c>
      <c r="G450" s="1110">
        <v>0</v>
      </c>
      <c r="H450" s="1094"/>
      <c r="I450" s="1094"/>
      <c r="J450" s="1094"/>
      <c r="K450" s="1094"/>
    </row>
    <row r="451" spans="1:11" ht="14.1" customHeight="1" x14ac:dyDescent="0.25">
      <c r="A451" s="1094"/>
      <c r="B451" s="1094"/>
      <c r="C451" s="1109" t="s">
        <v>1057</v>
      </c>
      <c r="D451" s="1110">
        <v>0</v>
      </c>
      <c r="E451" s="1110">
        <v>0</v>
      </c>
      <c r="F451" s="1110">
        <v>0</v>
      </c>
      <c r="G451" s="1110">
        <v>0</v>
      </c>
      <c r="H451" s="1094"/>
      <c r="I451" s="1094"/>
      <c r="J451" s="1094"/>
      <c r="K451" s="1094"/>
    </row>
    <row r="452" spans="1:11" ht="14.1" customHeight="1" x14ac:dyDescent="0.25">
      <c r="A452" s="1094"/>
      <c r="B452" s="1094"/>
      <c r="C452" s="1109" t="s">
        <v>1058</v>
      </c>
      <c r="D452" s="1110">
        <v>0</v>
      </c>
      <c r="E452" s="1110">
        <v>0</v>
      </c>
      <c r="F452" s="1110">
        <v>0</v>
      </c>
      <c r="G452" s="1110">
        <v>0</v>
      </c>
      <c r="H452" s="1094"/>
      <c r="I452" s="1094"/>
      <c r="J452" s="1094"/>
      <c r="K452" s="1094"/>
    </row>
    <row r="453" spans="1:11" ht="14.1" customHeight="1" x14ac:dyDescent="0.25">
      <c r="A453" s="1094"/>
      <c r="B453" s="1094"/>
      <c r="C453" s="1109" t="s">
        <v>1059</v>
      </c>
      <c r="D453" s="1110">
        <v>0</v>
      </c>
      <c r="E453" s="1110">
        <v>0</v>
      </c>
      <c r="F453" s="1110">
        <v>0</v>
      </c>
      <c r="G453" s="1110">
        <v>0</v>
      </c>
      <c r="H453" s="1094"/>
      <c r="I453" s="1094"/>
      <c r="J453" s="1094"/>
      <c r="K453" s="1094"/>
    </row>
    <row r="454" spans="1:11" ht="14.1" customHeight="1" x14ac:dyDescent="0.25">
      <c r="A454" s="1094"/>
      <c r="B454" s="1094"/>
      <c r="C454" s="1109" t="s">
        <v>1060</v>
      </c>
      <c r="D454" s="1110">
        <v>0</v>
      </c>
      <c r="E454" s="1110">
        <v>94000000</v>
      </c>
      <c r="F454" s="1110">
        <v>123198151</v>
      </c>
      <c r="G454" s="1110">
        <v>19777448</v>
      </c>
      <c r="H454" s="1094"/>
      <c r="I454" s="1094"/>
      <c r="J454" s="1094"/>
      <c r="K454" s="1094"/>
    </row>
    <row r="455" spans="1:11" ht="14.1" customHeight="1" x14ac:dyDescent="0.25">
      <c r="A455" s="1094"/>
      <c r="B455" s="1094"/>
      <c r="C455" s="1109" t="s">
        <v>1062</v>
      </c>
      <c r="D455" s="1110">
        <v>0</v>
      </c>
      <c r="E455" s="1110">
        <v>0</v>
      </c>
      <c r="F455" s="1110">
        <v>0</v>
      </c>
      <c r="G455" s="1110">
        <v>0</v>
      </c>
      <c r="H455" s="1094"/>
      <c r="I455" s="1094"/>
      <c r="J455" s="1094"/>
      <c r="K455" s="1094"/>
    </row>
    <row r="456" spans="1:11" ht="14.1" customHeight="1" x14ac:dyDescent="0.25">
      <c r="A456" s="1094"/>
      <c r="B456" s="1094"/>
      <c r="C456" s="1109" t="s">
        <v>1048</v>
      </c>
      <c r="D456" s="1110">
        <v>0</v>
      </c>
      <c r="E456" s="1110">
        <v>0</v>
      </c>
      <c r="F456" s="1110">
        <v>0</v>
      </c>
      <c r="G456" s="1110">
        <v>0</v>
      </c>
      <c r="H456" s="1094"/>
      <c r="I456" s="1094"/>
      <c r="J456" s="1094"/>
      <c r="K456" s="1094"/>
    </row>
    <row r="457" spans="1:11" ht="14.1" customHeight="1" x14ac:dyDescent="0.25">
      <c r="A457" s="1094"/>
      <c r="B457" s="1094"/>
      <c r="C457" s="1109" t="s">
        <v>1057</v>
      </c>
      <c r="D457" s="1110">
        <v>0</v>
      </c>
      <c r="E457" s="1110">
        <v>0</v>
      </c>
      <c r="F457" s="1110">
        <v>0</v>
      </c>
      <c r="G457" s="1110">
        <v>0</v>
      </c>
      <c r="H457" s="1094"/>
      <c r="I457" s="1094"/>
      <c r="J457" s="1094"/>
      <c r="K457" s="1094"/>
    </row>
    <row r="458" spans="1:11" ht="14.1" customHeight="1" x14ac:dyDescent="0.25">
      <c r="A458" s="1094"/>
      <c r="B458" s="1094"/>
      <c r="C458" s="1109" t="s">
        <v>1058</v>
      </c>
      <c r="D458" s="1110">
        <v>0</v>
      </c>
      <c r="E458" s="1110">
        <v>0</v>
      </c>
      <c r="F458" s="1110">
        <v>0</v>
      </c>
      <c r="G458" s="1110">
        <v>0</v>
      </c>
      <c r="H458" s="1094"/>
      <c r="I458" s="1094"/>
      <c r="J458" s="1094"/>
      <c r="K458" s="1094"/>
    </row>
    <row r="459" spans="1:11" ht="14.1" customHeight="1" x14ac:dyDescent="0.25">
      <c r="A459" s="1094"/>
      <c r="B459" s="1094"/>
      <c r="C459" s="1109" t="s">
        <v>1059</v>
      </c>
      <c r="D459" s="1110">
        <v>0</v>
      </c>
      <c r="E459" s="1110">
        <v>0</v>
      </c>
      <c r="F459" s="1110">
        <v>0</v>
      </c>
      <c r="G459" s="1110">
        <v>0</v>
      </c>
      <c r="H459" s="1094"/>
      <c r="I459" s="1094"/>
      <c r="J459" s="1094"/>
      <c r="K459" s="1094"/>
    </row>
    <row r="460" spans="1:11" ht="14.1" customHeight="1" x14ac:dyDescent="0.25">
      <c r="A460" s="1094"/>
      <c r="B460" s="1094"/>
      <c r="C460" s="1109" t="s">
        <v>1060</v>
      </c>
      <c r="D460" s="1110">
        <v>0</v>
      </c>
      <c r="E460" s="1110">
        <v>0</v>
      </c>
      <c r="F460" s="1110">
        <v>0</v>
      </c>
      <c r="G460" s="1110">
        <v>0</v>
      </c>
      <c r="H460" s="1094"/>
      <c r="I460" s="1094"/>
      <c r="J460" s="1094"/>
      <c r="K460" s="1094"/>
    </row>
    <row r="461" spans="1:11" ht="14.1" customHeight="1" x14ac:dyDescent="0.25">
      <c r="A461" s="1094"/>
      <c r="B461" s="1094"/>
      <c r="C461" s="1109" t="s">
        <v>1063</v>
      </c>
      <c r="D461" s="1110">
        <v>0</v>
      </c>
      <c r="E461" s="1110">
        <v>0</v>
      </c>
      <c r="F461" s="1110">
        <v>0</v>
      </c>
      <c r="G461" s="1110">
        <v>0</v>
      </c>
      <c r="H461" s="1094"/>
      <c r="I461" s="1094"/>
      <c r="J461" s="1094"/>
      <c r="K461" s="1094"/>
    </row>
    <row r="462" spans="1:11" ht="14.1" customHeight="1" x14ac:dyDescent="0.25">
      <c r="A462" s="1094"/>
      <c r="B462" s="1094"/>
      <c r="C462" s="1109" t="s">
        <v>1064</v>
      </c>
      <c r="D462" s="1110">
        <v>0</v>
      </c>
      <c r="E462" s="1110">
        <v>0</v>
      </c>
      <c r="F462" s="1110">
        <v>0</v>
      </c>
      <c r="G462" s="1110">
        <v>0</v>
      </c>
      <c r="H462" s="1094"/>
      <c r="I462" s="1094"/>
      <c r="J462" s="1094"/>
      <c r="K462" s="1094"/>
    </row>
    <row r="463" spans="1:11" ht="14.1" customHeight="1" x14ac:dyDescent="0.25">
      <c r="A463" s="1094"/>
      <c r="B463" s="1094"/>
      <c r="C463" s="1111" t="s">
        <v>572</v>
      </c>
      <c r="D463" s="1110">
        <v>0</v>
      </c>
      <c r="E463" s="1110">
        <v>94000000</v>
      </c>
      <c r="F463" s="1110">
        <v>123198151</v>
      </c>
      <c r="G463" s="1110">
        <v>19777448</v>
      </c>
      <c r="H463" s="1094"/>
      <c r="I463" s="1094"/>
      <c r="J463" s="1094"/>
      <c r="K463" s="1094"/>
    </row>
    <row r="464" spans="1:11" ht="20.100000000000001" customHeight="1" x14ac:dyDescent="0.25">
      <c r="A464" s="1094"/>
      <c r="B464" s="1094"/>
      <c r="C464" s="1102" t="s">
        <v>3517</v>
      </c>
      <c r="D464" s="1234" t="s">
        <v>3518</v>
      </c>
      <c r="E464" s="1235"/>
      <c r="F464" s="1235"/>
      <c r="G464" s="1235"/>
      <c r="H464" s="1094"/>
      <c r="I464" s="1094"/>
      <c r="J464" s="1094"/>
      <c r="K464" s="1094"/>
    </row>
    <row r="465" spans="1:11" ht="18" customHeight="1" x14ac:dyDescent="0.25">
      <c r="A465" s="1094"/>
      <c r="B465" s="1094"/>
      <c r="C465" s="1103" t="s">
        <v>1022</v>
      </c>
      <c r="D465" s="1232" t="s">
        <v>3519</v>
      </c>
      <c r="E465" s="1233"/>
      <c r="F465" s="1233"/>
      <c r="G465" s="1233"/>
      <c r="H465" s="1094"/>
      <c r="I465" s="1094"/>
      <c r="J465" s="1094"/>
      <c r="K465" s="1094"/>
    </row>
    <row r="466" spans="1:11" ht="18" customHeight="1" x14ac:dyDescent="0.25">
      <c r="A466" s="1094"/>
      <c r="B466" s="1094"/>
      <c r="C466" s="1104" t="s">
        <v>1024</v>
      </c>
      <c r="D466" s="1230" t="s">
        <v>3520</v>
      </c>
      <c r="E466" s="1231"/>
      <c r="F466" s="1231"/>
      <c r="G466" s="1231"/>
      <c r="H466" s="1094"/>
      <c r="I466" s="1094"/>
      <c r="J466" s="1094"/>
      <c r="K466" s="1094"/>
    </row>
    <row r="467" spans="1:11" ht="18" customHeight="1" x14ac:dyDescent="0.25">
      <c r="A467" s="1094"/>
      <c r="B467" s="1094"/>
      <c r="C467" s="1104" t="s">
        <v>31</v>
      </c>
      <c r="D467" s="1230" t="s">
        <v>3499</v>
      </c>
      <c r="E467" s="1231"/>
      <c r="F467" s="1231"/>
      <c r="G467" s="1231"/>
      <c r="H467" s="1094"/>
      <c r="I467" s="1094"/>
      <c r="J467" s="1094"/>
      <c r="K467" s="1094"/>
    </row>
    <row r="468" spans="1:11" ht="15" customHeight="1" x14ac:dyDescent="0.25">
      <c r="A468" s="1094"/>
      <c r="B468" s="1094"/>
      <c r="C468" s="1105"/>
      <c r="D468" s="1106">
        <v>2024</v>
      </c>
      <c r="E468" s="1106">
        <v>2025</v>
      </c>
      <c r="F468" s="1106">
        <v>2026</v>
      </c>
      <c r="G468" s="1106">
        <v>2027</v>
      </c>
      <c r="H468" s="1094"/>
      <c r="I468" s="1094"/>
      <c r="J468" s="1094"/>
      <c r="K468" s="1094"/>
    </row>
    <row r="469" spans="1:11" ht="15" customHeight="1" x14ac:dyDescent="0.25">
      <c r="A469" s="1094"/>
      <c r="B469" s="1094"/>
      <c r="C469" s="1107"/>
      <c r="D469" s="1108" t="s">
        <v>13</v>
      </c>
      <c r="E469" s="1108" t="s">
        <v>14</v>
      </c>
      <c r="F469" s="1108" t="s">
        <v>14</v>
      </c>
      <c r="G469" s="1108" t="s">
        <v>14</v>
      </c>
      <c r="H469" s="1094"/>
      <c r="I469" s="1094"/>
      <c r="J469" s="1094"/>
      <c r="K469" s="1094"/>
    </row>
    <row r="470" spans="1:11" ht="14.1" customHeight="1" x14ac:dyDescent="0.25">
      <c r="A470" s="1094"/>
      <c r="B470" s="1094"/>
      <c r="C470" s="1097" t="s">
        <v>33</v>
      </c>
      <c r="D470" s="1101" t="s">
        <v>1092</v>
      </c>
      <c r="E470" s="1101" t="s">
        <v>1092</v>
      </c>
      <c r="F470" s="1101" t="s">
        <v>1092</v>
      </c>
      <c r="G470" s="1101" t="s">
        <v>1092</v>
      </c>
      <c r="H470" s="1094"/>
      <c r="I470" s="1094"/>
      <c r="J470" s="1094"/>
      <c r="K470" s="1094"/>
    </row>
    <row r="471" spans="1:11" ht="14.1" customHeight="1" x14ac:dyDescent="0.25">
      <c r="A471" s="1094"/>
      <c r="B471" s="1094"/>
      <c r="C471" s="1097" t="s">
        <v>1029</v>
      </c>
      <c r="D471" s="1101" t="s">
        <v>3521</v>
      </c>
      <c r="E471" s="1101" t="s">
        <v>3522</v>
      </c>
      <c r="F471" s="1101" t="s">
        <v>3523</v>
      </c>
      <c r="G471" s="1101" t="s">
        <v>3524</v>
      </c>
      <c r="H471" s="1094"/>
      <c r="I471" s="1094"/>
      <c r="J471" s="1094"/>
      <c r="K471" s="1094"/>
    </row>
    <row r="472" spans="1:11" ht="14.1" customHeight="1" x14ac:dyDescent="0.25">
      <c r="A472" s="1094"/>
      <c r="B472" s="1094"/>
      <c r="C472" s="1097" t="s">
        <v>1032</v>
      </c>
      <c r="D472" s="1101" t="s">
        <v>3521</v>
      </c>
      <c r="E472" s="1101" t="s">
        <v>3522</v>
      </c>
      <c r="F472" s="1101" t="s">
        <v>3523</v>
      </c>
      <c r="G472" s="1101" t="s">
        <v>3524</v>
      </c>
      <c r="H472" s="1094"/>
      <c r="I472" s="1094"/>
      <c r="J472" s="1094"/>
      <c r="K472" s="1094"/>
    </row>
    <row r="473" spans="1:11" ht="14.1" customHeight="1" x14ac:dyDescent="0.25">
      <c r="A473" s="1094"/>
      <c r="B473" s="1094"/>
      <c r="C473" s="1097" t="s">
        <v>1037</v>
      </c>
      <c r="D473" s="1101" t="s">
        <v>1038</v>
      </c>
      <c r="E473" s="1101" t="s">
        <v>1039</v>
      </c>
      <c r="F473" s="1101" t="s">
        <v>1039</v>
      </c>
      <c r="G473" s="1101" t="s">
        <v>1039</v>
      </c>
      <c r="H473" s="1094"/>
      <c r="I473" s="1094"/>
      <c r="J473" s="1094"/>
      <c r="K473" s="1094"/>
    </row>
    <row r="474" spans="1:11" ht="14.1" customHeight="1" x14ac:dyDescent="0.25">
      <c r="A474" s="1094"/>
      <c r="B474" s="1094"/>
      <c r="C474" s="1097" t="s">
        <v>1042</v>
      </c>
      <c r="D474" s="1101" t="s">
        <v>1038</v>
      </c>
      <c r="E474" s="1101" t="s">
        <v>3525</v>
      </c>
      <c r="F474" s="1101" t="s">
        <v>3526</v>
      </c>
      <c r="G474" s="1101" t="s">
        <v>3527</v>
      </c>
      <c r="H474" s="1094"/>
      <c r="I474" s="1094"/>
      <c r="J474" s="1094"/>
      <c r="K474" s="1094"/>
    </row>
    <row r="475" spans="1:11" ht="14.1" customHeight="1" x14ac:dyDescent="0.25">
      <c r="A475" s="1094"/>
      <c r="B475" s="1094"/>
      <c r="C475" s="1097" t="s">
        <v>39</v>
      </c>
      <c r="D475" s="1101" t="s">
        <v>1038</v>
      </c>
      <c r="E475" s="1101" t="s">
        <v>3525</v>
      </c>
      <c r="F475" s="1101" t="s">
        <v>3526</v>
      </c>
      <c r="G475" s="1101" t="s">
        <v>3527</v>
      </c>
      <c r="H475" s="1094"/>
      <c r="I475" s="1094"/>
      <c r="J475" s="1094"/>
      <c r="K475" s="1094"/>
    </row>
    <row r="476" spans="1:11" ht="14.1" customHeight="1" x14ac:dyDescent="0.25">
      <c r="A476" s="1094"/>
      <c r="B476" s="1094"/>
      <c r="C476" s="1228" t="s">
        <v>1046</v>
      </c>
      <c r="D476" s="1229"/>
      <c r="E476" s="1229"/>
      <c r="F476" s="1229"/>
      <c r="G476" s="1229"/>
      <c r="H476" s="1094"/>
      <c r="I476" s="1094"/>
      <c r="J476" s="1094"/>
      <c r="K476" s="1094"/>
    </row>
    <row r="477" spans="1:11" ht="14.1" customHeight="1" x14ac:dyDescent="0.25">
      <c r="A477" s="1094"/>
      <c r="B477" s="1094"/>
      <c r="C477" s="1105"/>
      <c r="D477" s="1106">
        <v>2024</v>
      </c>
      <c r="E477" s="1106">
        <v>2025</v>
      </c>
      <c r="F477" s="1106">
        <v>2026</v>
      </c>
      <c r="G477" s="1106">
        <v>2027</v>
      </c>
      <c r="H477" s="1094"/>
      <c r="I477" s="1094"/>
      <c r="J477" s="1094"/>
      <c r="K477" s="1094"/>
    </row>
    <row r="478" spans="1:11" ht="14.1" customHeight="1" x14ac:dyDescent="0.25">
      <c r="A478" s="1094"/>
      <c r="B478" s="1094"/>
      <c r="C478" s="1107"/>
      <c r="D478" s="1108" t="s">
        <v>13</v>
      </c>
      <c r="E478" s="1108" t="s">
        <v>14</v>
      </c>
      <c r="F478" s="1108" t="s">
        <v>14</v>
      </c>
      <c r="G478" s="1108" t="s">
        <v>14</v>
      </c>
      <c r="H478" s="1094"/>
      <c r="I478" s="1094"/>
      <c r="J478" s="1094"/>
      <c r="K478" s="1094"/>
    </row>
    <row r="479" spans="1:11" ht="14.1" customHeight="1" x14ac:dyDescent="0.25">
      <c r="A479" s="1094"/>
      <c r="B479" s="1094"/>
      <c r="C479" s="1109" t="s">
        <v>1047</v>
      </c>
      <c r="D479" s="1110">
        <v>0</v>
      </c>
      <c r="E479" s="1110">
        <v>0</v>
      </c>
      <c r="F479" s="1110">
        <v>0</v>
      </c>
      <c r="G479" s="1110">
        <v>0</v>
      </c>
      <c r="H479" s="1094"/>
      <c r="I479" s="1094"/>
      <c r="J479" s="1094"/>
      <c r="K479" s="1094"/>
    </row>
    <row r="480" spans="1:11" ht="14.1" customHeight="1" x14ac:dyDescent="0.25">
      <c r="A480" s="1094"/>
      <c r="B480" s="1094"/>
      <c r="C480" s="1109" t="s">
        <v>1048</v>
      </c>
      <c r="D480" s="1110">
        <v>0</v>
      </c>
      <c r="E480" s="1110">
        <v>0</v>
      </c>
      <c r="F480" s="1110">
        <v>0</v>
      </c>
      <c r="G480" s="1110">
        <v>0</v>
      </c>
      <c r="H480" s="1094"/>
      <c r="I480" s="1094"/>
      <c r="J480" s="1094"/>
      <c r="K480" s="1094"/>
    </row>
    <row r="481" spans="1:11" ht="14.1" customHeight="1" x14ac:dyDescent="0.25">
      <c r="A481" s="1094"/>
      <c r="B481" s="1094"/>
      <c r="C481" s="1109" t="s">
        <v>1049</v>
      </c>
      <c r="D481" s="1110">
        <v>0</v>
      </c>
      <c r="E481" s="1110">
        <v>0</v>
      </c>
      <c r="F481" s="1110">
        <v>0</v>
      </c>
      <c r="G481" s="1110">
        <v>0</v>
      </c>
      <c r="H481" s="1094"/>
      <c r="I481" s="1094"/>
      <c r="J481" s="1094"/>
      <c r="K481" s="1094"/>
    </row>
    <row r="482" spans="1:11" ht="14.1" customHeight="1" x14ac:dyDescent="0.25">
      <c r="A482" s="1094"/>
      <c r="B482" s="1094"/>
      <c r="C482" s="1109" t="s">
        <v>1050</v>
      </c>
      <c r="D482" s="1110">
        <v>0</v>
      </c>
      <c r="E482" s="1110">
        <v>0</v>
      </c>
      <c r="F482" s="1110">
        <v>0</v>
      </c>
      <c r="G482" s="1110">
        <v>0</v>
      </c>
      <c r="H482" s="1094"/>
      <c r="I482" s="1094"/>
      <c r="J482" s="1094"/>
      <c r="K482" s="1094"/>
    </row>
    <row r="483" spans="1:11" ht="14.1" customHeight="1" x14ac:dyDescent="0.25">
      <c r="A483" s="1094"/>
      <c r="B483" s="1094"/>
      <c r="C483" s="1109" t="s">
        <v>1048</v>
      </c>
      <c r="D483" s="1110">
        <v>0</v>
      </c>
      <c r="E483" s="1110">
        <v>0</v>
      </c>
      <c r="F483" s="1110">
        <v>0</v>
      </c>
      <c r="G483" s="1110">
        <v>0</v>
      </c>
      <c r="H483" s="1094"/>
      <c r="I483" s="1094"/>
      <c r="J483" s="1094"/>
      <c r="K483" s="1094"/>
    </row>
    <row r="484" spans="1:11" ht="14.1" customHeight="1" x14ac:dyDescent="0.25">
      <c r="A484" s="1094"/>
      <c r="B484" s="1094"/>
      <c r="C484" s="1109" t="s">
        <v>1049</v>
      </c>
      <c r="D484" s="1110">
        <v>0</v>
      </c>
      <c r="E484" s="1110">
        <v>0</v>
      </c>
      <c r="F484" s="1110">
        <v>0</v>
      </c>
      <c r="G484" s="1110">
        <v>0</v>
      </c>
      <c r="H484" s="1094"/>
      <c r="I484" s="1094"/>
      <c r="J484" s="1094"/>
      <c r="K484" s="1094"/>
    </row>
    <row r="485" spans="1:11" ht="14.1" customHeight="1" x14ac:dyDescent="0.25">
      <c r="A485" s="1094"/>
      <c r="B485" s="1094"/>
      <c r="C485" s="1109" t="s">
        <v>1051</v>
      </c>
      <c r="D485" s="1110">
        <v>0</v>
      </c>
      <c r="E485" s="1110">
        <v>0</v>
      </c>
      <c r="F485" s="1110">
        <v>0</v>
      </c>
      <c r="G485" s="1110">
        <v>0</v>
      </c>
      <c r="H485" s="1094"/>
      <c r="I485" s="1094"/>
      <c r="J485" s="1094"/>
      <c r="K485" s="1094"/>
    </row>
    <row r="486" spans="1:11" ht="14.1" customHeight="1" x14ac:dyDescent="0.25">
      <c r="A486" s="1094"/>
      <c r="B486" s="1094"/>
      <c r="C486" s="1109" t="s">
        <v>1048</v>
      </c>
      <c r="D486" s="1110">
        <v>0</v>
      </c>
      <c r="E486" s="1110">
        <v>0</v>
      </c>
      <c r="F486" s="1110">
        <v>0</v>
      </c>
      <c r="G486" s="1110">
        <v>0</v>
      </c>
      <c r="H486" s="1094"/>
      <c r="I486" s="1094"/>
      <c r="J486" s="1094"/>
      <c r="K486" s="1094"/>
    </row>
    <row r="487" spans="1:11" ht="14.1" customHeight="1" x14ac:dyDescent="0.25">
      <c r="A487" s="1094"/>
      <c r="B487" s="1094"/>
      <c r="C487" s="1109" t="s">
        <v>1049</v>
      </c>
      <c r="D487" s="1110">
        <v>0</v>
      </c>
      <c r="E487" s="1110">
        <v>0</v>
      </c>
      <c r="F487" s="1110">
        <v>0</v>
      </c>
      <c r="G487" s="1110">
        <v>0</v>
      </c>
      <c r="H487" s="1094"/>
      <c r="I487" s="1094"/>
      <c r="J487" s="1094"/>
      <c r="K487" s="1094"/>
    </row>
    <row r="488" spans="1:11" ht="14.1" customHeight="1" x14ac:dyDescent="0.25">
      <c r="A488" s="1094"/>
      <c r="B488" s="1094"/>
      <c r="C488" s="1109" t="s">
        <v>1052</v>
      </c>
      <c r="D488" s="1110">
        <v>0</v>
      </c>
      <c r="E488" s="1110">
        <v>0</v>
      </c>
      <c r="F488" s="1110">
        <v>0</v>
      </c>
      <c r="G488" s="1110">
        <v>0</v>
      </c>
      <c r="H488" s="1094"/>
      <c r="I488" s="1094"/>
      <c r="J488" s="1094"/>
      <c r="K488" s="1094"/>
    </row>
    <row r="489" spans="1:11" ht="14.1" customHeight="1" x14ac:dyDescent="0.25">
      <c r="A489" s="1094"/>
      <c r="B489" s="1094"/>
      <c r="C489" s="1109" t="s">
        <v>1048</v>
      </c>
      <c r="D489" s="1110">
        <v>0</v>
      </c>
      <c r="E489" s="1110">
        <v>0</v>
      </c>
      <c r="F489" s="1110">
        <v>0</v>
      </c>
      <c r="G489" s="1110">
        <v>0</v>
      </c>
      <c r="H489" s="1094"/>
      <c r="I489" s="1094"/>
      <c r="J489" s="1094"/>
      <c r="K489" s="1094"/>
    </row>
    <row r="490" spans="1:11" ht="14.1" customHeight="1" x14ac:dyDescent="0.25">
      <c r="A490" s="1094"/>
      <c r="B490" s="1094"/>
      <c r="C490" s="1109" t="s">
        <v>1049</v>
      </c>
      <c r="D490" s="1110">
        <v>0</v>
      </c>
      <c r="E490" s="1110">
        <v>0</v>
      </c>
      <c r="F490" s="1110">
        <v>0</v>
      </c>
      <c r="G490" s="1110">
        <v>0</v>
      </c>
      <c r="H490" s="1094"/>
      <c r="I490" s="1094"/>
      <c r="J490" s="1094"/>
      <c r="K490" s="1094"/>
    </row>
    <row r="491" spans="1:11" ht="14.1" customHeight="1" x14ac:dyDescent="0.25">
      <c r="A491" s="1094"/>
      <c r="B491" s="1094"/>
      <c r="C491" s="1109" t="s">
        <v>1053</v>
      </c>
      <c r="D491" s="1110">
        <v>0</v>
      </c>
      <c r="E491" s="1110">
        <v>0</v>
      </c>
      <c r="F491" s="1110">
        <v>0</v>
      </c>
      <c r="G491" s="1110">
        <v>0</v>
      </c>
      <c r="H491" s="1094"/>
      <c r="I491" s="1094"/>
      <c r="J491" s="1094"/>
      <c r="K491" s="1094"/>
    </row>
    <row r="492" spans="1:11" ht="14.1" customHeight="1" x14ac:dyDescent="0.25">
      <c r="A492" s="1094"/>
      <c r="B492" s="1094"/>
      <c r="C492" s="1109" t="s">
        <v>1048</v>
      </c>
      <c r="D492" s="1110">
        <v>0</v>
      </c>
      <c r="E492" s="1110">
        <v>0</v>
      </c>
      <c r="F492" s="1110">
        <v>0</v>
      </c>
      <c r="G492" s="1110">
        <v>0</v>
      </c>
      <c r="H492" s="1094"/>
      <c r="I492" s="1094"/>
      <c r="J492" s="1094"/>
      <c r="K492" s="1094"/>
    </row>
    <row r="493" spans="1:11" ht="14.1" customHeight="1" x14ac:dyDescent="0.25">
      <c r="A493" s="1094"/>
      <c r="B493" s="1094"/>
      <c r="C493" s="1109" t="s">
        <v>1049</v>
      </c>
      <c r="D493" s="1110">
        <v>0</v>
      </c>
      <c r="E493" s="1110">
        <v>0</v>
      </c>
      <c r="F493" s="1110">
        <v>0</v>
      </c>
      <c r="G493" s="1110">
        <v>0</v>
      </c>
      <c r="H493" s="1094"/>
      <c r="I493" s="1094"/>
      <c r="J493" s="1094"/>
      <c r="K493" s="1094"/>
    </row>
    <row r="494" spans="1:11" ht="14.1" customHeight="1" x14ac:dyDescent="0.25">
      <c r="A494" s="1094"/>
      <c r="B494" s="1094"/>
      <c r="C494" s="1109" t="s">
        <v>1054</v>
      </c>
      <c r="D494" s="1110">
        <v>0</v>
      </c>
      <c r="E494" s="1110">
        <v>0</v>
      </c>
      <c r="F494" s="1110">
        <v>0</v>
      </c>
      <c r="G494" s="1110">
        <v>0</v>
      </c>
      <c r="H494" s="1094"/>
      <c r="I494" s="1094"/>
      <c r="J494" s="1094"/>
      <c r="K494" s="1094"/>
    </row>
    <row r="495" spans="1:11" ht="14.1" customHeight="1" x14ac:dyDescent="0.25">
      <c r="A495" s="1094"/>
      <c r="B495" s="1094"/>
      <c r="C495" s="1109" t="s">
        <v>1048</v>
      </c>
      <c r="D495" s="1110">
        <v>0</v>
      </c>
      <c r="E495" s="1110">
        <v>0</v>
      </c>
      <c r="F495" s="1110">
        <v>0</v>
      </c>
      <c r="G495" s="1110">
        <v>0</v>
      </c>
      <c r="H495" s="1094"/>
      <c r="I495" s="1094"/>
      <c r="J495" s="1094"/>
      <c r="K495" s="1094"/>
    </row>
    <row r="496" spans="1:11" ht="14.1" customHeight="1" x14ac:dyDescent="0.25">
      <c r="A496" s="1094"/>
      <c r="B496" s="1094"/>
      <c r="C496" s="1109" t="s">
        <v>1049</v>
      </c>
      <c r="D496" s="1110">
        <v>0</v>
      </c>
      <c r="E496" s="1110">
        <v>0</v>
      </c>
      <c r="F496" s="1110">
        <v>0</v>
      </c>
      <c r="G496" s="1110">
        <v>0</v>
      </c>
      <c r="H496" s="1094"/>
      <c r="I496" s="1094"/>
      <c r="J496" s="1094"/>
      <c r="K496" s="1094"/>
    </row>
    <row r="497" spans="1:11" ht="14.1" customHeight="1" x14ac:dyDescent="0.25">
      <c r="A497" s="1094"/>
      <c r="B497" s="1094"/>
      <c r="C497" s="1109" t="s">
        <v>1055</v>
      </c>
      <c r="D497" s="1110">
        <v>0</v>
      </c>
      <c r="E497" s="1110">
        <v>0</v>
      </c>
      <c r="F497" s="1110">
        <v>0</v>
      </c>
      <c r="G497" s="1110">
        <v>0</v>
      </c>
      <c r="H497" s="1094"/>
      <c r="I497" s="1094"/>
      <c r="J497" s="1094"/>
      <c r="K497" s="1094"/>
    </row>
    <row r="498" spans="1:11" ht="14.1" customHeight="1" x14ac:dyDescent="0.25">
      <c r="A498" s="1094"/>
      <c r="B498" s="1094"/>
      <c r="C498" s="1109" t="s">
        <v>1048</v>
      </c>
      <c r="D498" s="1110">
        <v>0</v>
      </c>
      <c r="E498" s="1110">
        <v>0</v>
      </c>
      <c r="F498" s="1110">
        <v>0</v>
      </c>
      <c r="G498" s="1110">
        <v>0</v>
      </c>
      <c r="H498" s="1094"/>
      <c r="I498" s="1094"/>
      <c r="J498" s="1094"/>
      <c r="K498" s="1094"/>
    </row>
    <row r="499" spans="1:11" ht="14.1" customHeight="1" x14ac:dyDescent="0.25">
      <c r="A499" s="1094"/>
      <c r="B499" s="1094"/>
      <c r="C499" s="1109" t="s">
        <v>1049</v>
      </c>
      <c r="D499" s="1110">
        <v>0</v>
      </c>
      <c r="E499" s="1110">
        <v>0</v>
      </c>
      <c r="F499" s="1110">
        <v>0</v>
      </c>
      <c r="G499" s="1110">
        <v>0</v>
      </c>
      <c r="H499" s="1094"/>
      <c r="I499" s="1094"/>
      <c r="J499" s="1094"/>
      <c r="K499" s="1094"/>
    </row>
    <row r="500" spans="1:11" ht="14.1" customHeight="1" x14ac:dyDescent="0.25">
      <c r="A500" s="1094"/>
      <c r="B500" s="1094"/>
      <c r="C500" s="1109" t="s">
        <v>1056</v>
      </c>
      <c r="D500" s="1110">
        <v>0</v>
      </c>
      <c r="E500" s="1110">
        <v>0</v>
      </c>
      <c r="F500" s="1110">
        <v>0</v>
      </c>
      <c r="G500" s="1110">
        <v>0</v>
      </c>
      <c r="H500" s="1094"/>
      <c r="I500" s="1094"/>
      <c r="J500" s="1094"/>
      <c r="K500" s="1094"/>
    </row>
    <row r="501" spans="1:11" ht="14.1" customHeight="1" x14ac:dyDescent="0.25">
      <c r="A501" s="1094"/>
      <c r="B501" s="1094"/>
      <c r="C501" s="1109" t="s">
        <v>1048</v>
      </c>
      <c r="D501" s="1110">
        <v>0</v>
      </c>
      <c r="E501" s="1110">
        <v>0</v>
      </c>
      <c r="F501" s="1110">
        <v>0</v>
      </c>
      <c r="G501" s="1110">
        <v>0</v>
      </c>
      <c r="H501" s="1094"/>
      <c r="I501" s="1094"/>
      <c r="J501" s="1094"/>
      <c r="K501" s="1094"/>
    </row>
    <row r="502" spans="1:11" ht="14.1" customHeight="1" x14ac:dyDescent="0.25">
      <c r="A502" s="1094"/>
      <c r="B502" s="1094"/>
      <c r="C502" s="1109" t="s">
        <v>1057</v>
      </c>
      <c r="D502" s="1110">
        <v>0</v>
      </c>
      <c r="E502" s="1110">
        <v>0</v>
      </c>
      <c r="F502" s="1110">
        <v>0</v>
      </c>
      <c r="G502" s="1110">
        <v>0</v>
      </c>
      <c r="H502" s="1094"/>
      <c r="I502" s="1094"/>
      <c r="J502" s="1094"/>
      <c r="K502" s="1094"/>
    </row>
    <row r="503" spans="1:11" ht="14.1" customHeight="1" x14ac:dyDescent="0.25">
      <c r="A503" s="1094"/>
      <c r="B503" s="1094"/>
      <c r="C503" s="1109" t="s">
        <v>1058</v>
      </c>
      <c r="D503" s="1110">
        <v>0</v>
      </c>
      <c r="E503" s="1110">
        <v>0</v>
      </c>
      <c r="F503" s="1110">
        <v>0</v>
      </c>
      <c r="G503" s="1110">
        <v>0</v>
      </c>
      <c r="H503" s="1094"/>
      <c r="I503" s="1094"/>
      <c r="J503" s="1094"/>
      <c r="K503" s="1094"/>
    </row>
    <row r="504" spans="1:11" ht="14.1" customHeight="1" x14ac:dyDescent="0.25">
      <c r="A504" s="1094"/>
      <c r="B504" s="1094"/>
      <c r="C504" s="1109" t="s">
        <v>1059</v>
      </c>
      <c r="D504" s="1110">
        <v>0</v>
      </c>
      <c r="E504" s="1110">
        <v>0</v>
      </c>
      <c r="F504" s="1110">
        <v>0</v>
      </c>
      <c r="G504" s="1110">
        <v>0</v>
      </c>
      <c r="H504" s="1094"/>
      <c r="I504" s="1094"/>
      <c r="J504" s="1094"/>
      <c r="K504" s="1094"/>
    </row>
    <row r="505" spans="1:11" ht="14.1" customHeight="1" x14ac:dyDescent="0.25">
      <c r="A505" s="1094"/>
      <c r="B505" s="1094"/>
      <c r="C505" s="1109" t="s">
        <v>1060</v>
      </c>
      <c r="D505" s="1110">
        <v>0</v>
      </c>
      <c r="E505" s="1110">
        <v>0</v>
      </c>
      <c r="F505" s="1110">
        <v>0</v>
      </c>
      <c r="G505" s="1110">
        <v>0</v>
      </c>
      <c r="H505" s="1094"/>
      <c r="I505" s="1094"/>
      <c r="J505" s="1094"/>
      <c r="K505" s="1094"/>
    </row>
    <row r="506" spans="1:11" ht="14.1" customHeight="1" x14ac:dyDescent="0.25">
      <c r="A506" s="1094"/>
      <c r="B506" s="1094"/>
      <c r="C506" s="1109" t="s">
        <v>1061</v>
      </c>
      <c r="D506" s="1110">
        <v>0</v>
      </c>
      <c r="E506" s="1110">
        <v>798577000</v>
      </c>
      <c r="F506" s="1110">
        <v>750000000</v>
      </c>
      <c r="G506" s="1110">
        <v>430000000</v>
      </c>
      <c r="H506" s="1094"/>
      <c r="I506" s="1094"/>
      <c r="J506" s="1094"/>
      <c r="K506" s="1094"/>
    </row>
    <row r="507" spans="1:11" ht="14.1" customHeight="1" x14ac:dyDescent="0.25">
      <c r="A507" s="1094"/>
      <c r="B507" s="1094"/>
      <c r="C507" s="1109" t="s">
        <v>1048</v>
      </c>
      <c r="D507" s="1110">
        <v>0</v>
      </c>
      <c r="E507" s="1110">
        <v>0</v>
      </c>
      <c r="F507" s="1110">
        <v>0</v>
      </c>
      <c r="G507" s="1110">
        <v>0</v>
      </c>
      <c r="H507" s="1094"/>
      <c r="I507" s="1094"/>
      <c r="J507" s="1094"/>
      <c r="K507" s="1094"/>
    </row>
    <row r="508" spans="1:11" ht="14.1" customHeight="1" x14ac:dyDescent="0.25">
      <c r="A508" s="1094"/>
      <c r="B508" s="1094"/>
      <c r="C508" s="1109" t="s">
        <v>1057</v>
      </c>
      <c r="D508" s="1110">
        <v>0</v>
      </c>
      <c r="E508" s="1110">
        <v>0</v>
      </c>
      <c r="F508" s="1110">
        <v>0</v>
      </c>
      <c r="G508" s="1110">
        <v>0</v>
      </c>
      <c r="H508" s="1094"/>
      <c r="I508" s="1094"/>
      <c r="J508" s="1094"/>
      <c r="K508" s="1094"/>
    </row>
    <row r="509" spans="1:11" ht="14.1" customHeight="1" x14ac:dyDescent="0.25">
      <c r="A509" s="1094"/>
      <c r="B509" s="1094"/>
      <c r="C509" s="1109" t="s">
        <v>1058</v>
      </c>
      <c r="D509" s="1110">
        <v>0</v>
      </c>
      <c r="E509" s="1110">
        <v>0</v>
      </c>
      <c r="F509" s="1110">
        <v>0</v>
      </c>
      <c r="G509" s="1110">
        <v>0</v>
      </c>
      <c r="H509" s="1094"/>
      <c r="I509" s="1094"/>
      <c r="J509" s="1094"/>
      <c r="K509" s="1094"/>
    </row>
    <row r="510" spans="1:11" ht="14.1" customHeight="1" x14ac:dyDescent="0.25">
      <c r="A510" s="1094"/>
      <c r="B510" s="1094"/>
      <c r="C510" s="1109" t="s">
        <v>1059</v>
      </c>
      <c r="D510" s="1110">
        <v>0</v>
      </c>
      <c r="E510" s="1110">
        <v>798577000</v>
      </c>
      <c r="F510" s="1110">
        <v>750000000</v>
      </c>
      <c r="G510" s="1110">
        <v>430000000</v>
      </c>
      <c r="H510" s="1094"/>
      <c r="I510" s="1094"/>
      <c r="J510" s="1094"/>
      <c r="K510" s="1094"/>
    </row>
    <row r="511" spans="1:11" ht="14.1" customHeight="1" x14ac:dyDescent="0.25">
      <c r="A511" s="1094"/>
      <c r="B511" s="1094"/>
      <c r="C511" s="1109" t="s">
        <v>1060</v>
      </c>
      <c r="D511" s="1110">
        <v>0</v>
      </c>
      <c r="E511" s="1110">
        <v>0</v>
      </c>
      <c r="F511" s="1110">
        <v>0</v>
      </c>
      <c r="G511" s="1110">
        <v>0</v>
      </c>
      <c r="H511" s="1094"/>
      <c r="I511" s="1094"/>
      <c r="J511" s="1094"/>
      <c r="K511" s="1094"/>
    </row>
    <row r="512" spans="1:11" ht="14.1" customHeight="1" x14ac:dyDescent="0.25">
      <c r="A512" s="1094"/>
      <c r="B512" s="1094"/>
      <c r="C512" s="1109" t="s">
        <v>1062</v>
      </c>
      <c r="D512" s="1110">
        <v>0</v>
      </c>
      <c r="E512" s="1110">
        <v>0</v>
      </c>
      <c r="F512" s="1110">
        <v>0</v>
      </c>
      <c r="G512" s="1110">
        <v>0</v>
      </c>
      <c r="H512" s="1094"/>
      <c r="I512" s="1094"/>
      <c r="J512" s="1094"/>
      <c r="K512" s="1094"/>
    </row>
    <row r="513" spans="1:11" ht="14.1" customHeight="1" x14ac:dyDescent="0.25">
      <c r="A513" s="1094"/>
      <c r="B513" s="1094"/>
      <c r="C513" s="1109" t="s">
        <v>1048</v>
      </c>
      <c r="D513" s="1110">
        <v>0</v>
      </c>
      <c r="E513" s="1110">
        <v>0</v>
      </c>
      <c r="F513" s="1110">
        <v>0</v>
      </c>
      <c r="G513" s="1110">
        <v>0</v>
      </c>
      <c r="H513" s="1094"/>
      <c r="I513" s="1094"/>
      <c r="J513" s="1094"/>
      <c r="K513" s="1094"/>
    </row>
    <row r="514" spans="1:11" ht="14.1" customHeight="1" x14ac:dyDescent="0.25">
      <c r="A514" s="1094"/>
      <c r="B514" s="1094"/>
      <c r="C514" s="1109" t="s">
        <v>1057</v>
      </c>
      <c r="D514" s="1110">
        <v>0</v>
      </c>
      <c r="E514" s="1110">
        <v>0</v>
      </c>
      <c r="F514" s="1110">
        <v>0</v>
      </c>
      <c r="G514" s="1110">
        <v>0</v>
      </c>
      <c r="H514" s="1094"/>
      <c r="I514" s="1094"/>
      <c r="J514" s="1094"/>
      <c r="K514" s="1094"/>
    </row>
    <row r="515" spans="1:11" ht="14.1" customHeight="1" x14ac:dyDescent="0.25">
      <c r="A515" s="1094"/>
      <c r="B515" s="1094"/>
      <c r="C515" s="1109" t="s">
        <v>1058</v>
      </c>
      <c r="D515" s="1110">
        <v>0</v>
      </c>
      <c r="E515" s="1110">
        <v>0</v>
      </c>
      <c r="F515" s="1110">
        <v>0</v>
      </c>
      <c r="G515" s="1110">
        <v>0</v>
      </c>
      <c r="H515" s="1094"/>
      <c r="I515" s="1094"/>
      <c r="J515" s="1094"/>
      <c r="K515" s="1094"/>
    </row>
    <row r="516" spans="1:11" ht="14.1" customHeight="1" x14ac:dyDescent="0.25">
      <c r="A516" s="1094"/>
      <c r="B516" s="1094"/>
      <c r="C516" s="1109" t="s">
        <v>1059</v>
      </c>
      <c r="D516" s="1110">
        <v>0</v>
      </c>
      <c r="E516" s="1110">
        <v>0</v>
      </c>
      <c r="F516" s="1110">
        <v>0</v>
      </c>
      <c r="G516" s="1110">
        <v>0</v>
      </c>
      <c r="H516" s="1094"/>
      <c r="I516" s="1094"/>
      <c r="J516" s="1094"/>
      <c r="K516" s="1094"/>
    </row>
    <row r="517" spans="1:11" ht="14.1" customHeight="1" x14ac:dyDescent="0.25">
      <c r="A517" s="1094"/>
      <c r="B517" s="1094"/>
      <c r="C517" s="1109" t="s">
        <v>1060</v>
      </c>
      <c r="D517" s="1110">
        <v>0</v>
      </c>
      <c r="E517" s="1110">
        <v>0</v>
      </c>
      <c r="F517" s="1110">
        <v>0</v>
      </c>
      <c r="G517" s="1110">
        <v>0</v>
      </c>
      <c r="H517" s="1094"/>
      <c r="I517" s="1094"/>
      <c r="J517" s="1094"/>
      <c r="K517" s="1094"/>
    </row>
    <row r="518" spans="1:11" ht="14.1" customHeight="1" x14ac:dyDescent="0.25">
      <c r="A518" s="1094"/>
      <c r="B518" s="1094"/>
      <c r="C518" s="1109" t="s">
        <v>1063</v>
      </c>
      <c r="D518" s="1110">
        <v>0</v>
      </c>
      <c r="E518" s="1110">
        <v>0</v>
      </c>
      <c r="F518" s="1110">
        <v>0</v>
      </c>
      <c r="G518" s="1110">
        <v>0</v>
      </c>
      <c r="H518" s="1094"/>
      <c r="I518" s="1094"/>
      <c r="J518" s="1094"/>
      <c r="K518" s="1094"/>
    </row>
    <row r="519" spans="1:11" ht="14.1" customHeight="1" x14ac:dyDescent="0.25">
      <c r="A519" s="1094"/>
      <c r="B519" s="1094"/>
      <c r="C519" s="1109" t="s">
        <v>1064</v>
      </c>
      <c r="D519" s="1110">
        <v>0</v>
      </c>
      <c r="E519" s="1110">
        <v>0</v>
      </c>
      <c r="F519" s="1110">
        <v>0</v>
      </c>
      <c r="G519" s="1110">
        <v>0</v>
      </c>
      <c r="H519" s="1094"/>
      <c r="I519" s="1094"/>
      <c r="J519" s="1094"/>
      <c r="K519" s="1094"/>
    </row>
    <row r="520" spans="1:11" ht="14.1" customHeight="1" x14ac:dyDescent="0.25">
      <c r="A520" s="1094"/>
      <c r="B520" s="1094"/>
      <c r="C520" s="1111" t="s">
        <v>572</v>
      </c>
      <c r="D520" s="1110">
        <v>0</v>
      </c>
      <c r="E520" s="1110">
        <v>798577000</v>
      </c>
      <c r="F520" s="1110">
        <v>750000000</v>
      </c>
      <c r="G520" s="1110">
        <v>430000000</v>
      </c>
      <c r="H520" s="1094"/>
      <c r="I520" s="1094"/>
      <c r="J520" s="1094"/>
      <c r="K520" s="1094"/>
    </row>
    <row r="521" spans="1:11" ht="14.1" customHeight="1" x14ac:dyDescent="0.25">
      <c r="A521" s="1094"/>
      <c r="B521" s="1094"/>
      <c r="C521" s="1102" t="s">
        <v>3528</v>
      </c>
      <c r="D521" s="1234" t="s">
        <v>3529</v>
      </c>
      <c r="E521" s="1235"/>
      <c r="F521" s="1235"/>
      <c r="G521" s="1235"/>
      <c r="H521" s="1094"/>
      <c r="I521" s="1094"/>
      <c r="J521" s="1094"/>
      <c r="K521" s="1094"/>
    </row>
    <row r="522" spans="1:11" ht="14.1" customHeight="1" x14ac:dyDescent="0.25">
      <c r="A522" s="1094"/>
      <c r="B522" s="1094"/>
      <c r="C522" s="1103" t="s">
        <v>1022</v>
      </c>
      <c r="D522" s="1232" t="s">
        <v>3530</v>
      </c>
      <c r="E522" s="1233"/>
      <c r="F522" s="1233"/>
      <c r="G522" s="1233"/>
      <c r="H522" s="1094"/>
      <c r="I522" s="1094"/>
      <c r="J522" s="1094"/>
      <c r="K522" s="1094"/>
    </row>
    <row r="523" spans="1:11" ht="14.1" customHeight="1" x14ac:dyDescent="0.25">
      <c r="A523" s="1094"/>
      <c r="B523" s="1094"/>
      <c r="C523" s="1104" t="s">
        <v>1024</v>
      </c>
      <c r="D523" s="1230" t="s">
        <v>3529</v>
      </c>
      <c r="E523" s="1231"/>
      <c r="F523" s="1231"/>
      <c r="G523" s="1231"/>
      <c r="H523" s="1094"/>
      <c r="I523" s="1094"/>
      <c r="J523" s="1094"/>
      <c r="K523" s="1094"/>
    </row>
    <row r="524" spans="1:11" ht="14.1" customHeight="1" x14ac:dyDescent="0.25">
      <c r="A524" s="1094"/>
      <c r="B524" s="1094"/>
      <c r="C524" s="1104" t="s">
        <v>31</v>
      </c>
      <c r="D524" s="1230" t="s">
        <v>3531</v>
      </c>
      <c r="E524" s="1231"/>
      <c r="F524" s="1231"/>
      <c r="G524" s="1231"/>
      <c r="H524" s="1094"/>
      <c r="I524" s="1094"/>
      <c r="J524" s="1094"/>
      <c r="K524" s="1094"/>
    </row>
    <row r="525" spans="1:11" ht="15" customHeight="1" x14ac:dyDescent="0.25">
      <c r="A525" s="1094"/>
      <c r="B525" s="1094"/>
      <c r="C525" s="1105"/>
      <c r="D525" s="1106">
        <v>2024</v>
      </c>
      <c r="E525" s="1106">
        <v>2025</v>
      </c>
      <c r="F525" s="1106">
        <v>2026</v>
      </c>
      <c r="G525" s="1106">
        <v>2027</v>
      </c>
      <c r="H525" s="1094"/>
      <c r="I525" s="1094"/>
      <c r="J525" s="1094"/>
      <c r="K525" s="1094"/>
    </row>
    <row r="526" spans="1:11" ht="15" customHeight="1" x14ac:dyDescent="0.25">
      <c r="A526" s="1094"/>
      <c r="B526" s="1094"/>
      <c r="C526" s="1107"/>
      <c r="D526" s="1108" t="s">
        <v>13</v>
      </c>
      <c r="E526" s="1108" t="s">
        <v>14</v>
      </c>
      <c r="F526" s="1108" t="s">
        <v>14</v>
      </c>
      <c r="G526" s="1108" t="s">
        <v>14</v>
      </c>
      <c r="H526" s="1094"/>
      <c r="I526" s="1094"/>
      <c r="J526" s="1094"/>
      <c r="K526" s="1094"/>
    </row>
    <row r="527" spans="1:11" ht="14.1" customHeight="1" x14ac:dyDescent="0.25">
      <c r="A527" s="1094"/>
      <c r="B527" s="1094"/>
      <c r="C527" s="1097" t="s">
        <v>33</v>
      </c>
      <c r="D527" s="1101" t="s">
        <v>1092</v>
      </c>
      <c r="E527" s="1101" t="s">
        <v>1092</v>
      </c>
      <c r="F527" s="1101" t="s">
        <v>1092</v>
      </c>
      <c r="G527" s="1101" t="s">
        <v>1092</v>
      </c>
      <c r="H527" s="1094"/>
      <c r="I527" s="1094"/>
      <c r="J527" s="1094"/>
      <c r="K527" s="1094"/>
    </row>
    <row r="528" spans="1:11" ht="14.1" customHeight="1" x14ac:dyDescent="0.25">
      <c r="A528" s="1094"/>
      <c r="B528" s="1094"/>
      <c r="C528" s="1097" t="s">
        <v>1029</v>
      </c>
      <c r="D528" s="1101" t="s">
        <v>3532</v>
      </c>
      <c r="E528" s="1101" t="s">
        <v>3533</v>
      </c>
      <c r="F528" s="1101" t="s">
        <v>3534</v>
      </c>
      <c r="G528" s="1101" t="s">
        <v>3535</v>
      </c>
      <c r="H528" s="1094"/>
      <c r="I528" s="1094"/>
      <c r="J528" s="1094"/>
      <c r="K528" s="1094"/>
    </row>
    <row r="529" spans="1:11" ht="14.1" customHeight="1" x14ac:dyDescent="0.25">
      <c r="A529" s="1094"/>
      <c r="B529" s="1094"/>
      <c r="C529" s="1097" t="s">
        <v>1032</v>
      </c>
      <c r="D529" s="1101" t="s">
        <v>3532</v>
      </c>
      <c r="E529" s="1101" t="s">
        <v>3533</v>
      </c>
      <c r="F529" s="1101" t="s">
        <v>3534</v>
      </c>
      <c r="G529" s="1101" t="s">
        <v>3535</v>
      </c>
      <c r="H529" s="1094"/>
      <c r="I529" s="1094"/>
      <c r="J529" s="1094"/>
      <c r="K529" s="1094"/>
    </row>
    <row r="530" spans="1:11" ht="14.1" customHeight="1" x14ac:dyDescent="0.25">
      <c r="A530" s="1094"/>
      <c r="B530" s="1094"/>
      <c r="C530" s="1097" t="s">
        <v>1037</v>
      </c>
      <c r="D530" s="1101" t="s">
        <v>1038</v>
      </c>
      <c r="E530" s="1101" t="s">
        <v>1039</v>
      </c>
      <c r="F530" s="1101" t="s">
        <v>1039</v>
      </c>
      <c r="G530" s="1101" t="s">
        <v>1039</v>
      </c>
      <c r="H530" s="1094"/>
      <c r="I530" s="1094"/>
      <c r="J530" s="1094"/>
      <c r="K530" s="1094"/>
    </row>
    <row r="531" spans="1:11" ht="14.1" customHeight="1" x14ac:dyDescent="0.25">
      <c r="A531" s="1094"/>
      <c r="B531" s="1094"/>
      <c r="C531" s="1097" t="s">
        <v>1042</v>
      </c>
      <c r="D531" s="1101" t="s">
        <v>1038</v>
      </c>
      <c r="E531" s="1101" t="s">
        <v>3536</v>
      </c>
      <c r="F531" s="1101" t="s">
        <v>3537</v>
      </c>
      <c r="G531" s="1101" t="s">
        <v>3538</v>
      </c>
      <c r="H531" s="1094"/>
      <c r="I531" s="1094"/>
      <c r="J531" s="1094"/>
      <c r="K531" s="1094"/>
    </row>
    <row r="532" spans="1:11" ht="14.1" customHeight="1" x14ac:dyDescent="0.25">
      <c r="A532" s="1094"/>
      <c r="B532" s="1094"/>
      <c r="C532" s="1097" t="s">
        <v>39</v>
      </c>
      <c r="D532" s="1101" t="s">
        <v>1038</v>
      </c>
      <c r="E532" s="1101" t="s">
        <v>3536</v>
      </c>
      <c r="F532" s="1101" t="s">
        <v>3537</v>
      </c>
      <c r="G532" s="1101" t="s">
        <v>3538</v>
      </c>
      <c r="H532" s="1094"/>
      <c r="I532" s="1094"/>
      <c r="J532" s="1094"/>
      <c r="K532" s="1094"/>
    </row>
    <row r="533" spans="1:11" ht="14.1" customHeight="1" x14ac:dyDescent="0.25">
      <c r="A533" s="1094"/>
      <c r="B533" s="1094"/>
      <c r="C533" s="1228" t="s">
        <v>1046</v>
      </c>
      <c r="D533" s="1229"/>
      <c r="E533" s="1229"/>
      <c r="F533" s="1229"/>
      <c r="G533" s="1229"/>
      <c r="H533" s="1094"/>
      <c r="I533" s="1094"/>
      <c r="J533" s="1094"/>
      <c r="K533" s="1094"/>
    </row>
    <row r="534" spans="1:11" ht="14.1" customHeight="1" x14ac:dyDescent="0.25">
      <c r="A534" s="1094"/>
      <c r="B534" s="1094"/>
      <c r="C534" s="1105"/>
      <c r="D534" s="1106">
        <v>2024</v>
      </c>
      <c r="E534" s="1106">
        <v>2025</v>
      </c>
      <c r="F534" s="1106">
        <v>2026</v>
      </c>
      <c r="G534" s="1106">
        <v>2027</v>
      </c>
      <c r="H534" s="1094"/>
      <c r="I534" s="1094"/>
      <c r="J534" s="1094"/>
      <c r="K534" s="1094"/>
    </row>
    <row r="535" spans="1:11" ht="14.1" customHeight="1" x14ac:dyDescent="0.25">
      <c r="A535" s="1094"/>
      <c r="B535" s="1094"/>
      <c r="C535" s="1107"/>
      <c r="D535" s="1108" t="s">
        <v>13</v>
      </c>
      <c r="E535" s="1108" t="s">
        <v>14</v>
      </c>
      <c r="F535" s="1108" t="s">
        <v>14</v>
      </c>
      <c r="G535" s="1108" t="s">
        <v>14</v>
      </c>
      <c r="H535" s="1094"/>
      <c r="I535" s="1094"/>
      <c r="J535" s="1094"/>
      <c r="K535" s="1094"/>
    </row>
    <row r="536" spans="1:11" ht="14.1" customHeight="1" x14ac:dyDescent="0.25">
      <c r="A536" s="1094"/>
      <c r="B536" s="1094"/>
      <c r="C536" s="1109" t="s">
        <v>1047</v>
      </c>
      <c r="D536" s="1110">
        <v>0</v>
      </c>
      <c r="E536" s="1110">
        <v>0</v>
      </c>
      <c r="F536" s="1110">
        <v>0</v>
      </c>
      <c r="G536" s="1110">
        <v>0</v>
      </c>
      <c r="H536" s="1094"/>
      <c r="I536" s="1094"/>
      <c r="J536" s="1094"/>
      <c r="K536" s="1094"/>
    </row>
    <row r="537" spans="1:11" ht="14.1" customHeight="1" x14ac:dyDescent="0.25">
      <c r="A537" s="1094"/>
      <c r="B537" s="1094"/>
      <c r="C537" s="1109" t="s">
        <v>1048</v>
      </c>
      <c r="D537" s="1110">
        <v>0</v>
      </c>
      <c r="E537" s="1110">
        <v>0</v>
      </c>
      <c r="F537" s="1110">
        <v>0</v>
      </c>
      <c r="G537" s="1110">
        <v>0</v>
      </c>
      <c r="H537" s="1094"/>
      <c r="I537" s="1094"/>
      <c r="J537" s="1094"/>
      <c r="K537" s="1094"/>
    </row>
    <row r="538" spans="1:11" ht="14.1" customHeight="1" x14ac:dyDescent="0.25">
      <c r="A538" s="1094"/>
      <c r="B538" s="1094"/>
      <c r="C538" s="1109" t="s">
        <v>1049</v>
      </c>
      <c r="D538" s="1110">
        <v>0</v>
      </c>
      <c r="E538" s="1110">
        <v>0</v>
      </c>
      <c r="F538" s="1110">
        <v>0</v>
      </c>
      <c r="G538" s="1110">
        <v>0</v>
      </c>
      <c r="H538" s="1094"/>
      <c r="I538" s="1094"/>
      <c r="J538" s="1094"/>
      <c r="K538" s="1094"/>
    </row>
    <row r="539" spans="1:11" ht="14.1" customHeight="1" x14ac:dyDescent="0.25">
      <c r="A539" s="1094"/>
      <c r="B539" s="1094"/>
      <c r="C539" s="1109" t="s">
        <v>1050</v>
      </c>
      <c r="D539" s="1110">
        <v>0</v>
      </c>
      <c r="E539" s="1110">
        <v>0</v>
      </c>
      <c r="F539" s="1110">
        <v>0</v>
      </c>
      <c r="G539" s="1110">
        <v>0</v>
      </c>
      <c r="H539" s="1094"/>
      <c r="I539" s="1094"/>
      <c r="J539" s="1094"/>
      <c r="K539" s="1094"/>
    </row>
    <row r="540" spans="1:11" ht="14.1" customHeight="1" x14ac:dyDescent="0.25">
      <c r="A540" s="1094"/>
      <c r="B540" s="1094"/>
      <c r="C540" s="1109" t="s">
        <v>1048</v>
      </c>
      <c r="D540" s="1110">
        <v>0</v>
      </c>
      <c r="E540" s="1110">
        <v>0</v>
      </c>
      <c r="F540" s="1110">
        <v>0</v>
      </c>
      <c r="G540" s="1110">
        <v>0</v>
      </c>
      <c r="H540" s="1094"/>
      <c r="I540" s="1094"/>
      <c r="J540" s="1094"/>
      <c r="K540" s="1094"/>
    </row>
    <row r="541" spans="1:11" ht="14.1" customHeight="1" x14ac:dyDescent="0.25">
      <c r="A541" s="1094"/>
      <c r="B541" s="1094"/>
      <c r="C541" s="1109" t="s">
        <v>1049</v>
      </c>
      <c r="D541" s="1110">
        <v>0</v>
      </c>
      <c r="E541" s="1110">
        <v>0</v>
      </c>
      <c r="F541" s="1110">
        <v>0</v>
      </c>
      <c r="G541" s="1110">
        <v>0</v>
      </c>
      <c r="H541" s="1094"/>
      <c r="I541" s="1094"/>
      <c r="J541" s="1094"/>
      <c r="K541" s="1094"/>
    </row>
    <row r="542" spans="1:11" ht="14.1" customHeight="1" x14ac:dyDescent="0.25">
      <c r="A542" s="1094"/>
      <c r="B542" s="1094"/>
      <c r="C542" s="1109" t="s">
        <v>1051</v>
      </c>
      <c r="D542" s="1110">
        <v>0</v>
      </c>
      <c r="E542" s="1110">
        <v>0</v>
      </c>
      <c r="F542" s="1110">
        <v>0</v>
      </c>
      <c r="G542" s="1110">
        <v>0</v>
      </c>
      <c r="H542" s="1094"/>
      <c r="I542" s="1094"/>
      <c r="J542" s="1094"/>
      <c r="K542" s="1094"/>
    </row>
    <row r="543" spans="1:11" ht="14.1" customHeight="1" x14ac:dyDescent="0.25">
      <c r="A543" s="1094"/>
      <c r="B543" s="1094"/>
      <c r="C543" s="1109" t="s">
        <v>1048</v>
      </c>
      <c r="D543" s="1110">
        <v>0</v>
      </c>
      <c r="E543" s="1110">
        <v>0</v>
      </c>
      <c r="F543" s="1110">
        <v>0</v>
      </c>
      <c r="G543" s="1110">
        <v>0</v>
      </c>
      <c r="H543" s="1094"/>
      <c r="I543" s="1094"/>
      <c r="J543" s="1094"/>
      <c r="K543" s="1094"/>
    </row>
    <row r="544" spans="1:11" ht="14.1" customHeight="1" x14ac:dyDescent="0.25">
      <c r="A544" s="1094"/>
      <c r="B544" s="1094"/>
      <c r="C544" s="1109" t="s">
        <v>1049</v>
      </c>
      <c r="D544" s="1110">
        <v>0</v>
      </c>
      <c r="E544" s="1110">
        <v>0</v>
      </c>
      <c r="F544" s="1110">
        <v>0</v>
      </c>
      <c r="G544" s="1110">
        <v>0</v>
      </c>
      <c r="H544" s="1094"/>
      <c r="I544" s="1094"/>
      <c r="J544" s="1094"/>
      <c r="K544" s="1094"/>
    </row>
    <row r="545" spans="1:11" ht="14.1" customHeight="1" x14ac:dyDescent="0.25">
      <c r="A545" s="1094"/>
      <c r="B545" s="1094"/>
      <c r="C545" s="1109" t="s">
        <v>1052</v>
      </c>
      <c r="D545" s="1110">
        <v>0</v>
      </c>
      <c r="E545" s="1110">
        <v>0</v>
      </c>
      <c r="F545" s="1110">
        <v>0</v>
      </c>
      <c r="G545" s="1110">
        <v>0</v>
      </c>
      <c r="H545" s="1094"/>
      <c r="I545" s="1094"/>
      <c r="J545" s="1094"/>
      <c r="K545" s="1094"/>
    </row>
    <row r="546" spans="1:11" ht="14.1" customHeight="1" x14ac:dyDescent="0.25">
      <c r="A546" s="1094"/>
      <c r="B546" s="1094"/>
      <c r="C546" s="1109" t="s">
        <v>1048</v>
      </c>
      <c r="D546" s="1110">
        <v>0</v>
      </c>
      <c r="E546" s="1110">
        <v>0</v>
      </c>
      <c r="F546" s="1110">
        <v>0</v>
      </c>
      <c r="G546" s="1110">
        <v>0</v>
      </c>
      <c r="H546" s="1094"/>
      <c r="I546" s="1094"/>
      <c r="J546" s="1094"/>
      <c r="K546" s="1094"/>
    </row>
    <row r="547" spans="1:11" ht="14.1" customHeight="1" x14ac:dyDescent="0.25">
      <c r="A547" s="1094"/>
      <c r="B547" s="1094"/>
      <c r="C547" s="1109" t="s">
        <v>1049</v>
      </c>
      <c r="D547" s="1110">
        <v>0</v>
      </c>
      <c r="E547" s="1110">
        <v>0</v>
      </c>
      <c r="F547" s="1110">
        <v>0</v>
      </c>
      <c r="G547" s="1110">
        <v>0</v>
      </c>
      <c r="H547" s="1094"/>
      <c r="I547" s="1094"/>
      <c r="J547" s="1094"/>
      <c r="K547" s="1094"/>
    </row>
    <row r="548" spans="1:11" ht="14.1" customHeight="1" x14ac:dyDescent="0.25">
      <c r="A548" s="1094"/>
      <c r="B548" s="1094"/>
      <c r="C548" s="1109" t="s">
        <v>1053</v>
      </c>
      <c r="D548" s="1110">
        <v>0</v>
      </c>
      <c r="E548" s="1110">
        <v>0</v>
      </c>
      <c r="F548" s="1110">
        <v>0</v>
      </c>
      <c r="G548" s="1110">
        <v>0</v>
      </c>
      <c r="H548" s="1094"/>
      <c r="I548" s="1094"/>
      <c r="J548" s="1094"/>
      <c r="K548" s="1094"/>
    </row>
    <row r="549" spans="1:11" ht="14.1" customHeight="1" x14ac:dyDescent="0.25">
      <c r="A549" s="1094"/>
      <c r="B549" s="1094"/>
      <c r="C549" s="1109" t="s">
        <v>1048</v>
      </c>
      <c r="D549" s="1110">
        <v>0</v>
      </c>
      <c r="E549" s="1110">
        <v>0</v>
      </c>
      <c r="F549" s="1110">
        <v>0</v>
      </c>
      <c r="G549" s="1110">
        <v>0</v>
      </c>
      <c r="H549" s="1094"/>
      <c r="I549" s="1094"/>
      <c r="J549" s="1094"/>
      <c r="K549" s="1094"/>
    </row>
    <row r="550" spans="1:11" ht="14.1" customHeight="1" x14ac:dyDescent="0.25">
      <c r="A550" s="1094"/>
      <c r="B550" s="1094"/>
      <c r="C550" s="1109" t="s">
        <v>1049</v>
      </c>
      <c r="D550" s="1110">
        <v>0</v>
      </c>
      <c r="E550" s="1110">
        <v>0</v>
      </c>
      <c r="F550" s="1110">
        <v>0</v>
      </c>
      <c r="G550" s="1110">
        <v>0</v>
      </c>
      <c r="H550" s="1094"/>
      <c r="I550" s="1094"/>
      <c r="J550" s="1094"/>
      <c r="K550" s="1094"/>
    </row>
    <row r="551" spans="1:11" ht="14.1" customHeight="1" x14ac:dyDescent="0.25">
      <c r="A551" s="1094"/>
      <c r="B551" s="1094"/>
      <c r="C551" s="1109" t="s">
        <v>1054</v>
      </c>
      <c r="D551" s="1110">
        <v>0</v>
      </c>
      <c r="E551" s="1110">
        <v>0</v>
      </c>
      <c r="F551" s="1110">
        <v>0</v>
      </c>
      <c r="G551" s="1110">
        <v>0</v>
      </c>
      <c r="H551" s="1094"/>
      <c r="I551" s="1094"/>
      <c r="J551" s="1094"/>
      <c r="K551" s="1094"/>
    </row>
    <row r="552" spans="1:11" ht="14.1" customHeight="1" x14ac:dyDescent="0.25">
      <c r="A552" s="1094"/>
      <c r="B552" s="1094"/>
      <c r="C552" s="1109" t="s">
        <v>1048</v>
      </c>
      <c r="D552" s="1110">
        <v>0</v>
      </c>
      <c r="E552" s="1110">
        <v>0</v>
      </c>
      <c r="F552" s="1110">
        <v>0</v>
      </c>
      <c r="G552" s="1110">
        <v>0</v>
      </c>
      <c r="H552" s="1094"/>
      <c r="I552" s="1094"/>
      <c r="J552" s="1094"/>
      <c r="K552" s="1094"/>
    </row>
    <row r="553" spans="1:11" ht="14.1" customHeight="1" x14ac:dyDescent="0.25">
      <c r="A553" s="1094"/>
      <c r="B553" s="1094"/>
      <c r="C553" s="1109" t="s">
        <v>1049</v>
      </c>
      <c r="D553" s="1110">
        <v>0</v>
      </c>
      <c r="E553" s="1110">
        <v>0</v>
      </c>
      <c r="F553" s="1110">
        <v>0</v>
      </c>
      <c r="G553" s="1110">
        <v>0</v>
      </c>
      <c r="H553" s="1094"/>
      <c r="I553" s="1094"/>
      <c r="J553" s="1094"/>
      <c r="K553" s="1094"/>
    </row>
    <row r="554" spans="1:11" ht="14.1" customHeight="1" x14ac:dyDescent="0.25">
      <c r="A554" s="1094"/>
      <c r="B554" s="1094"/>
      <c r="C554" s="1109" t="s">
        <v>1055</v>
      </c>
      <c r="D554" s="1110">
        <v>0</v>
      </c>
      <c r="E554" s="1110">
        <v>0</v>
      </c>
      <c r="F554" s="1110">
        <v>0</v>
      </c>
      <c r="G554" s="1110">
        <v>0</v>
      </c>
      <c r="H554" s="1094"/>
      <c r="I554" s="1094"/>
      <c r="J554" s="1094"/>
      <c r="K554" s="1094"/>
    </row>
    <row r="555" spans="1:11" ht="14.1" customHeight="1" x14ac:dyDescent="0.25">
      <c r="A555" s="1094"/>
      <c r="B555" s="1094"/>
      <c r="C555" s="1109" t="s">
        <v>1048</v>
      </c>
      <c r="D555" s="1110">
        <v>0</v>
      </c>
      <c r="E555" s="1110">
        <v>0</v>
      </c>
      <c r="F555" s="1110">
        <v>0</v>
      </c>
      <c r="G555" s="1110">
        <v>0</v>
      </c>
      <c r="H555" s="1094"/>
      <c r="I555" s="1094"/>
      <c r="J555" s="1094"/>
      <c r="K555" s="1094"/>
    </row>
    <row r="556" spans="1:11" ht="14.1" customHeight="1" x14ac:dyDescent="0.25">
      <c r="A556" s="1094"/>
      <c r="B556" s="1094"/>
      <c r="C556" s="1109" t="s">
        <v>1049</v>
      </c>
      <c r="D556" s="1110">
        <v>0</v>
      </c>
      <c r="E556" s="1110">
        <v>0</v>
      </c>
      <c r="F556" s="1110">
        <v>0</v>
      </c>
      <c r="G556" s="1110">
        <v>0</v>
      </c>
      <c r="H556" s="1094"/>
      <c r="I556" s="1094"/>
      <c r="J556" s="1094"/>
      <c r="K556" s="1094"/>
    </row>
    <row r="557" spans="1:11" ht="14.1" customHeight="1" x14ac:dyDescent="0.25">
      <c r="A557" s="1094"/>
      <c r="B557" s="1094"/>
      <c r="C557" s="1109" t="s">
        <v>1056</v>
      </c>
      <c r="D557" s="1110">
        <v>0</v>
      </c>
      <c r="E557" s="1110">
        <v>0</v>
      </c>
      <c r="F557" s="1110">
        <v>0</v>
      </c>
      <c r="G557" s="1110">
        <v>0</v>
      </c>
      <c r="H557" s="1094"/>
      <c r="I557" s="1094"/>
      <c r="J557" s="1094"/>
      <c r="K557" s="1094"/>
    </row>
    <row r="558" spans="1:11" ht="14.1" customHeight="1" x14ac:dyDescent="0.25">
      <c r="A558" s="1094"/>
      <c r="B558" s="1094"/>
      <c r="C558" s="1109" t="s">
        <v>1048</v>
      </c>
      <c r="D558" s="1110">
        <v>0</v>
      </c>
      <c r="E558" s="1110">
        <v>0</v>
      </c>
      <c r="F558" s="1110">
        <v>0</v>
      </c>
      <c r="G558" s="1110">
        <v>0</v>
      </c>
      <c r="H558" s="1094"/>
      <c r="I558" s="1094"/>
      <c r="J558" s="1094"/>
      <c r="K558" s="1094"/>
    </row>
    <row r="559" spans="1:11" ht="14.1" customHeight="1" x14ac:dyDescent="0.25">
      <c r="A559" s="1094"/>
      <c r="B559" s="1094"/>
      <c r="C559" s="1109" t="s">
        <v>1057</v>
      </c>
      <c r="D559" s="1110">
        <v>0</v>
      </c>
      <c r="E559" s="1110">
        <v>0</v>
      </c>
      <c r="F559" s="1110">
        <v>0</v>
      </c>
      <c r="G559" s="1110">
        <v>0</v>
      </c>
      <c r="H559" s="1094"/>
      <c r="I559" s="1094"/>
      <c r="J559" s="1094"/>
      <c r="K559" s="1094"/>
    </row>
    <row r="560" spans="1:11" ht="14.1" customHeight="1" x14ac:dyDescent="0.25">
      <c r="A560" s="1094"/>
      <c r="B560" s="1094"/>
      <c r="C560" s="1109" t="s">
        <v>1058</v>
      </c>
      <c r="D560" s="1110">
        <v>0</v>
      </c>
      <c r="E560" s="1110">
        <v>0</v>
      </c>
      <c r="F560" s="1110">
        <v>0</v>
      </c>
      <c r="G560" s="1110">
        <v>0</v>
      </c>
      <c r="H560" s="1094"/>
      <c r="I560" s="1094"/>
      <c r="J560" s="1094"/>
      <c r="K560" s="1094"/>
    </row>
    <row r="561" spans="1:11" ht="14.1" customHeight="1" x14ac:dyDescent="0.25">
      <c r="A561" s="1094"/>
      <c r="B561" s="1094"/>
      <c r="C561" s="1109" t="s">
        <v>1059</v>
      </c>
      <c r="D561" s="1110">
        <v>0</v>
      </c>
      <c r="E561" s="1110">
        <v>0</v>
      </c>
      <c r="F561" s="1110">
        <v>0</v>
      </c>
      <c r="G561" s="1110">
        <v>0</v>
      </c>
      <c r="H561" s="1094"/>
      <c r="I561" s="1094"/>
      <c r="J561" s="1094"/>
      <c r="K561" s="1094"/>
    </row>
    <row r="562" spans="1:11" ht="14.1" customHeight="1" x14ac:dyDescent="0.25">
      <c r="A562" s="1094"/>
      <c r="B562" s="1094"/>
      <c r="C562" s="1109" t="s">
        <v>1060</v>
      </c>
      <c r="D562" s="1110">
        <v>0</v>
      </c>
      <c r="E562" s="1110">
        <v>0</v>
      </c>
      <c r="F562" s="1110">
        <v>0</v>
      </c>
      <c r="G562" s="1110">
        <v>0</v>
      </c>
      <c r="H562" s="1094"/>
      <c r="I562" s="1094"/>
      <c r="J562" s="1094"/>
      <c r="K562" s="1094"/>
    </row>
    <row r="563" spans="1:11" ht="14.1" customHeight="1" x14ac:dyDescent="0.25">
      <c r="A563" s="1094"/>
      <c r="B563" s="1094"/>
      <c r="C563" s="1109" t="s">
        <v>1061</v>
      </c>
      <c r="D563" s="1110">
        <v>0</v>
      </c>
      <c r="E563" s="1110">
        <v>399000000</v>
      </c>
      <c r="F563" s="1110">
        <v>700000000</v>
      </c>
      <c r="G563" s="1110">
        <v>865577449</v>
      </c>
      <c r="H563" s="1094"/>
      <c r="I563" s="1094"/>
      <c r="J563" s="1094"/>
      <c r="K563" s="1094"/>
    </row>
    <row r="564" spans="1:11" ht="14.1" customHeight="1" x14ac:dyDescent="0.25">
      <c r="A564" s="1094"/>
      <c r="B564" s="1094"/>
      <c r="C564" s="1109" t="s">
        <v>1048</v>
      </c>
      <c r="D564" s="1110">
        <v>0</v>
      </c>
      <c r="E564" s="1110">
        <v>0</v>
      </c>
      <c r="F564" s="1110">
        <v>0</v>
      </c>
      <c r="G564" s="1110">
        <v>0</v>
      </c>
      <c r="H564" s="1094"/>
      <c r="I564" s="1094"/>
      <c r="J564" s="1094"/>
      <c r="K564" s="1094"/>
    </row>
    <row r="565" spans="1:11" ht="14.1" customHeight="1" x14ac:dyDescent="0.25">
      <c r="A565" s="1094"/>
      <c r="B565" s="1094"/>
      <c r="C565" s="1109" t="s">
        <v>1057</v>
      </c>
      <c r="D565" s="1110">
        <v>0</v>
      </c>
      <c r="E565" s="1110">
        <v>0</v>
      </c>
      <c r="F565" s="1110">
        <v>0</v>
      </c>
      <c r="G565" s="1110">
        <v>0</v>
      </c>
      <c r="H565" s="1094"/>
      <c r="I565" s="1094"/>
      <c r="J565" s="1094"/>
      <c r="K565" s="1094"/>
    </row>
    <row r="566" spans="1:11" ht="14.1" customHeight="1" x14ac:dyDescent="0.25">
      <c r="A566" s="1094"/>
      <c r="B566" s="1094"/>
      <c r="C566" s="1109" t="s">
        <v>1058</v>
      </c>
      <c r="D566" s="1110">
        <v>0</v>
      </c>
      <c r="E566" s="1110">
        <v>399000000</v>
      </c>
      <c r="F566" s="1110">
        <v>700000000</v>
      </c>
      <c r="G566" s="1110">
        <v>865577449</v>
      </c>
      <c r="H566" s="1094"/>
      <c r="I566" s="1094"/>
      <c r="J566" s="1094"/>
      <c r="K566" s="1094"/>
    </row>
    <row r="567" spans="1:11" ht="14.1" customHeight="1" x14ac:dyDescent="0.25">
      <c r="A567" s="1094"/>
      <c r="B567" s="1094"/>
      <c r="C567" s="1109" t="s">
        <v>1059</v>
      </c>
      <c r="D567" s="1110">
        <v>0</v>
      </c>
      <c r="E567" s="1110">
        <v>0</v>
      </c>
      <c r="F567" s="1110">
        <v>0</v>
      </c>
      <c r="G567" s="1110">
        <v>0</v>
      </c>
      <c r="H567" s="1094"/>
      <c r="I567" s="1094"/>
      <c r="J567" s="1094"/>
      <c r="K567" s="1094"/>
    </row>
    <row r="568" spans="1:11" ht="14.1" customHeight="1" x14ac:dyDescent="0.25">
      <c r="A568" s="1094"/>
      <c r="B568" s="1094"/>
      <c r="C568" s="1109" t="s">
        <v>1060</v>
      </c>
      <c r="D568" s="1110">
        <v>0</v>
      </c>
      <c r="E568" s="1110">
        <v>0</v>
      </c>
      <c r="F568" s="1110">
        <v>0</v>
      </c>
      <c r="G568" s="1110">
        <v>0</v>
      </c>
      <c r="H568" s="1094"/>
      <c r="I568" s="1094"/>
      <c r="J568" s="1094"/>
      <c r="K568" s="1094"/>
    </row>
    <row r="569" spans="1:11" ht="14.1" customHeight="1" x14ac:dyDescent="0.25">
      <c r="A569" s="1094"/>
      <c r="B569" s="1094"/>
      <c r="C569" s="1109" t="s">
        <v>1062</v>
      </c>
      <c r="D569" s="1110">
        <v>0</v>
      </c>
      <c r="E569" s="1110">
        <v>0</v>
      </c>
      <c r="F569" s="1110">
        <v>0</v>
      </c>
      <c r="G569" s="1110">
        <v>0</v>
      </c>
      <c r="H569" s="1094"/>
      <c r="I569" s="1094"/>
      <c r="J569" s="1094"/>
      <c r="K569" s="1094"/>
    </row>
    <row r="570" spans="1:11" ht="14.1" customHeight="1" x14ac:dyDescent="0.25">
      <c r="A570" s="1094"/>
      <c r="B570" s="1094"/>
      <c r="C570" s="1109" t="s">
        <v>1048</v>
      </c>
      <c r="D570" s="1110">
        <v>0</v>
      </c>
      <c r="E570" s="1110">
        <v>0</v>
      </c>
      <c r="F570" s="1110">
        <v>0</v>
      </c>
      <c r="G570" s="1110">
        <v>0</v>
      </c>
      <c r="H570" s="1094"/>
      <c r="I570" s="1094"/>
      <c r="J570" s="1094"/>
      <c r="K570" s="1094"/>
    </row>
    <row r="571" spans="1:11" ht="14.1" customHeight="1" x14ac:dyDescent="0.25">
      <c r="A571" s="1094"/>
      <c r="B571" s="1094"/>
      <c r="C571" s="1109" t="s">
        <v>1057</v>
      </c>
      <c r="D571" s="1110">
        <v>0</v>
      </c>
      <c r="E571" s="1110">
        <v>0</v>
      </c>
      <c r="F571" s="1110">
        <v>0</v>
      </c>
      <c r="G571" s="1110">
        <v>0</v>
      </c>
      <c r="H571" s="1094"/>
      <c r="I571" s="1094"/>
      <c r="J571" s="1094"/>
      <c r="K571" s="1094"/>
    </row>
    <row r="572" spans="1:11" ht="14.1" customHeight="1" x14ac:dyDescent="0.25">
      <c r="A572" s="1094"/>
      <c r="B572" s="1094"/>
      <c r="C572" s="1109" t="s">
        <v>1058</v>
      </c>
      <c r="D572" s="1110">
        <v>0</v>
      </c>
      <c r="E572" s="1110">
        <v>0</v>
      </c>
      <c r="F572" s="1110">
        <v>0</v>
      </c>
      <c r="G572" s="1110">
        <v>0</v>
      </c>
      <c r="H572" s="1094"/>
      <c r="I572" s="1094"/>
      <c r="J572" s="1094"/>
      <c r="K572" s="1094"/>
    </row>
    <row r="573" spans="1:11" ht="14.1" customHeight="1" x14ac:dyDescent="0.25">
      <c r="A573" s="1094"/>
      <c r="B573" s="1094"/>
      <c r="C573" s="1109" t="s">
        <v>1059</v>
      </c>
      <c r="D573" s="1110">
        <v>0</v>
      </c>
      <c r="E573" s="1110">
        <v>0</v>
      </c>
      <c r="F573" s="1110">
        <v>0</v>
      </c>
      <c r="G573" s="1110">
        <v>0</v>
      </c>
      <c r="H573" s="1094"/>
      <c r="I573" s="1094"/>
      <c r="J573" s="1094"/>
      <c r="K573" s="1094"/>
    </row>
    <row r="574" spans="1:11" ht="14.1" customHeight="1" x14ac:dyDescent="0.25">
      <c r="A574" s="1094"/>
      <c r="B574" s="1094"/>
      <c r="C574" s="1109" t="s">
        <v>1060</v>
      </c>
      <c r="D574" s="1110">
        <v>0</v>
      </c>
      <c r="E574" s="1110">
        <v>0</v>
      </c>
      <c r="F574" s="1110">
        <v>0</v>
      </c>
      <c r="G574" s="1110">
        <v>0</v>
      </c>
      <c r="H574" s="1094"/>
      <c r="I574" s="1094"/>
      <c r="J574" s="1094"/>
      <c r="K574" s="1094"/>
    </row>
    <row r="575" spans="1:11" ht="14.1" customHeight="1" x14ac:dyDescent="0.25">
      <c r="A575" s="1094"/>
      <c r="B575" s="1094"/>
      <c r="C575" s="1109" t="s">
        <v>1063</v>
      </c>
      <c r="D575" s="1110">
        <v>0</v>
      </c>
      <c r="E575" s="1110">
        <v>0</v>
      </c>
      <c r="F575" s="1110">
        <v>0</v>
      </c>
      <c r="G575" s="1110">
        <v>0</v>
      </c>
      <c r="H575" s="1094"/>
      <c r="I575" s="1094"/>
      <c r="J575" s="1094"/>
      <c r="K575" s="1094"/>
    </row>
    <row r="576" spans="1:11" ht="14.1" customHeight="1" x14ac:dyDescent="0.25">
      <c r="A576" s="1094"/>
      <c r="B576" s="1094"/>
      <c r="C576" s="1109" t="s">
        <v>1064</v>
      </c>
      <c r="D576" s="1110">
        <v>0</v>
      </c>
      <c r="E576" s="1110">
        <v>0</v>
      </c>
      <c r="F576" s="1110">
        <v>0</v>
      </c>
      <c r="G576" s="1110">
        <v>0</v>
      </c>
      <c r="H576" s="1094"/>
      <c r="I576" s="1094"/>
      <c r="J576" s="1094"/>
      <c r="K576" s="1094"/>
    </row>
    <row r="577" spans="1:11" ht="14.1" customHeight="1" x14ac:dyDescent="0.25">
      <c r="A577" s="1094"/>
      <c r="B577" s="1094"/>
      <c r="C577" s="1111" t="s">
        <v>572</v>
      </c>
      <c r="D577" s="1110">
        <v>0</v>
      </c>
      <c r="E577" s="1110">
        <v>399000000</v>
      </c>
      <c r="F577" s="1110">
        <v>700000000</v>
      </c>
      <c r="G577" s="1110">
        <v>865577449</v>
      </c>
      <c r="H577" s="1094"/>
      <c r="I577" s="1094"/>
      <c r="J577" s="1094"/>
      <c r="K577" s="1094"/>
    </row>
    <row r="578" spans="1:11" ht="14.1" customHeight="1" x14ac:dyDescent="0.25">
      <c r="A578" s="1094"/>
      <c r="B578" s="1094"/>
      <c r="C578" s="1102" t="s">
        <v>3539</v>
      </c>
      <c r="D578" s="1234" t="s">
        <v>3540</v>
      </c>
      <c r="E578" s="1235"/>
      <c r="F578" s="1235"/>
      <c r="G578" s="1235"/>
      <c r="H578" s="1094"/>
      <c r="I578" s="1094"/>
      <c r="J578" s="1094"/>
      <c r="K578" s="1094"/>
    </row>
    <row r="579" spans="1:11" ht="18" customHeight="1" x14ac:dyDescent="0.25">
      <c r="A579" s="1094"/>
      <c r="B579" s="1094"/>
      <c r="C579" s="1103" t="s">
        <v>1022</v>
      </c>
      <c r="D579" s="1232" t="s">
        <v>3541</v>
      </c>
      <c r="E579" s="1233"/>
      <c r="F579" s="1233"/>
      <c r="G579" s="1233"/>
      <c r="H579" s="1094"/>
      <c r="I579" s="1094"/>
      <c r="J579" s="1094"/>
      <c r="K579" s="1094"/>
    </row>
    <row r="580" spans="1:11" ht="18" customHeight="1" x14ac:dyDescent="0.25">
      <c r="A580" s="1094"/>
      <c r="B580" s="1094"/>
      <c r="C580" s="1104" t="s">
        <v>1024</v>
      </c>
      <c r="D580" s="1230" t="s">
        <v>3542</v>
      </c>
      <c r="E580" s="1231"/>
      <c r="F580" s="1231"/>
      <c r="G580" s="1231"/>
      <c r="H580" s="1094"/>
      <c r="I580" s="1094"/>
      <c r="J580" s="1094"/>
      <c r="K580" s="1094"/>
    </row>
    <row r="581" spans="1:11" ht="18" customHeight="1" x14ac:dyDescent="0.25">
      <c r="A581" s="1094"/>
      <c r="B581" s="1094"/>
      <c r="C581" s="1104" t="s">
        <v>31</v>
      </c>
      <c r="D581" s="1230" t="s">
        <v>3543</v>
      </c>
      <c r="E581" s="1231"/>
      <c r="F581" s="1231"/>
      <c r="G581" s="1231"/>
      <c r="H581" s="1094"/>
      <c r="I581" s="1094"/>
      <c r="J581" s="1094"/>
      <c r="K581" s="1094"/>
    </row>
    <row r="582" spans="1:11" ht="15" customHeight="1" x14ac:dyDescent="0.25">
      <c r="A582" s="1094"/>
      <c r="B582" s="1094"/>
      <c r="C582" s="1105"/>
      <c r="D582" s="1106">
        <v>2024</v>
      </c>
      <c r="E582" s="1106">
        <v>2025</v>
      </c>
      <c r="F582" s="1106">
        <v>2026</v>
      </c>
      <c r="G582" s="1106">
        <v>2027</v>
      </c>
      <c r="H582" s="1094"/>
      <c r="I582" s="1094"/>
      <c r="J582" s="1094"/>
      <c r="K582" s="1094"/>
    </row>
    <row r="583" spans="1:11" ht="15" customHeight="1" x14ac:dyDescent="0.25">
      <c r="A583" s="1094"/>
      <c r="B583" s="1094"/>
      <c r="C583" s="1107"/>
      <c r="D583" s="1108" t="s">
        <v>13</v>
      </c>
      <c r="E583" s="1108" t="s">
        <v>14</v>
      </c>
      <c r="F583" s="1108" t="s">
        <v>14</v>
      </c>
      <c r="G583" s="1108" t="s">
        <v>14</v>
      </c>
      <c r="H583" s="1094"/>
      <c r="I583" s="1094"/>
      <c r="J583" s="1094"/>
      <c r="K583" s="1094"/>
    </row>
    <row r="584" spans="1:11" ht="14.1" customHeight="1" x14ac:dyDescent="0.25">
      <c r="A584" s="1094"/>
      <c r="B584" s="1094"/>
      <c r="C584" s="1097" t="s">
        <v>33</v>
      </c>
      <c r="D584" s="1101" t="s">
        <v>1092</v>
      </c>
      <c r="E584" s="1101" t="s">
        <v>1092</v>
      </c>
      <c r="F584" s="1101" t="s">
        <v>1039</v>
      </c>
      <c r="G584" s="1101" t="s">
        <v>1039</v>
      </c>
      <c r="H584" s="1094"/>
      <c r="I584" s="1094"/>
      <c r="J584" s="1094"/>
      <c r="K584" s="1094"/>
    </row>
    <row r="585" spans="1:11" ht="14.1" customHeight="1" x14ac:dyDescent="0.25">
      <c r="A585" s="1094"/>
      <c r="B585" s="1094"/>
      <c r="C585" s="1097" t="s">
        <v>1029</v>
      </c>
      <c r="D585" s="1101" t="s">
        <v>3544</v>
      </c>
      <c r="E585" s="1101" t="s">
        <v>3383</v>
      </c>
      <c r="F585" s="1101" t="s">
        <v>1039</v>
      </c>
      <c r="G585" s="1101" t="s">
        <v>1039</v>
      </c>
      <c r="H585" s="1094"/>
      <c r="I585" s="1094"/>
      <c r="J585" s="1094"/>
      <c r="K585" s="1094"/>
    </row>
    <row r="586" spans="1:11" ht="14.1" customHeight="1" x14ac:dyDescent="0.25">
      <c r="A586" s="1094"/>
      <c r="B586" s="1094"/>
      <c r="C586" s="1097" t="s">
        <v>1032</v>
      </c>
      <c r="D586" s="1101" t="s">
        <v>3544</v>
      </c>
      <c r="E586" s="1101" t="s">
        <v>3383</v>
      </c>
      <c r="F586" s="1101" t="s">
        <v>1039</v>
      </c>
      <c r="G586" s="1101" t="s">
        <v>1039</v>
      </c>
      <c r="H586" s="1094"/>
      <c r="I586" s="1094"/>
      <c r="J586" s="1094"/>
      <c r="K586" s="1094"/>
    </row>
    <row r="587" spans="1:11" ht="14.1" customHeight="1" x14ac:dyDescent="0.25">
      <c r="A587" s="1094"/>
      <c r="B587" s="1094"/>
      <c r="C587" s="1097" t="s">
        <v>1037</v>
      </c>
      <c r="D587" s="1101" t="s">
        <v>1038</v>
      </c>
      <c r="E587" s="1101" t="s">
        <v>1039</v>
      </c>
      <c r="F587" s="1101" t="s">
        <v>1083</v>
      </c>
      <c r="G587" s="1101" t="s">
        <v>1038</v>
      </c>
      <c r="H587" s="1094"/>
      <c r="I587" s="1094"/>
      <c r="J587" s="1094"/>
      <c r="K587" s="1094"/>
    </row>
    <row r="588" spans="1:11" ht="14.1" customHeight="1" x14ac:dyDescent="0.25">
      <c r="A588" s="1094"/>
      <c r="B588" s="1094"/>
      <c r="C588" s="1097" t="s">
        <v>1042</v>
      </c>
      <c r="D588" s="1101" t="s">
        <v>1038</v>
      </c>
      <c r="E588" s="1101" t="s">
        <v>3545</v>
      </c>
      <c r="F588" s="1101" t="s">
        <v>1083</v>
      </c>
      <c r="G588" s="1101" t="s">
        <v>1038</v>
      </c>
      <c r="H588" s="1094"/>
      <c r="I588" s="1094"/>
      <c r="J588" s="1094"/>
      <c r="K588" s="1094"/>
    </row>
    <row r="589" spans="1:11" ht="14.1" customHeight="1" x14ac:dyDescent="0.25">
      <c r="A589" s="1094"/>
      <c r="B589" s="1094"/>
      <c r="C589" s="1097" t="s">
        <v>39</v>
      </c>
      <c r="D589" s="1101" t="s">
        <v>1038</v>
      </c>
      <c r="E589" s="1101" t="s">
        <v>3545</v>
      </c>
      <c r="F589" s="1101" t="s">
        <v>1083</v>
      </c>
      <c r="G589" s="1101" t="s">
        <v>1038</v>
      </c>
      <c r="H589" s="1094"/>
      <c r="I589" s="1094"/>
      <c r="J589" s="1094"/>
      <c r="K589" s="1094"/>
    </row>
    <row r="590" spans="1:11" ht="14.1" customHeight="1" x14ac:dyDescent="0.25">
      <c r="A590" s="1094"/>
      <c r="B590" s="1094"/>
      <c r="C590" s="1228" t="s">
        <v>1046</v>
      </c>
      <c r="D590" s="1229"/>
      <c r="E590" s="1229"/>
      <c r="F590" s="1229"/>
      <c r="G590" s="1229"/>
      <c r="H590" s="1094"/>
      <c r="I590" s="1094"/>
      <c r="J590" s="1094"/>
      <c r="K590" s="1094"/>
    </row>
    <row r="591" spans="1:11" ht="14.1" customHeight="1" x14ac:dyDescent="0.25">
      <c r="A591" s="1094"/>
      <c r="B591" s="1094"/>
      <c r="C591" s="1105"/>
      <c r="D591" s="1106">
        <v>2024</v>
      </c>
      <c r="E591" s="1106">
        <v>2025</v>
      </c>
      <c r="F591" s="1106">
        <v>2026</v>
      </c>
      <c r="G591" s="1106">
        <v>2027</v>
      </c>
      <c r="H591" s="1094"/>
      <c r="I591" s="1094"/>
      <c r="J591" s="1094"/>
      <c r="K591" s="1094"/>
    </row>
    <row r="592" spans="1:11" ht="14.1" customHeight="1" x14ac:dyDescent="0.25">
      <c r="A592" s="1094"/>
      <c r="B592" s="1094"/>
      <c r="C592" s="1107"/>
      <c r="D592" s="1108" t="s">
        <v>13</v>
      </c>
      <c r="E592" s="1108" t="s">
        <v>14</v>
      </c>
      <c r="F592" s="1108" t="s">
        <v>14</v>
      </c>
      <c r="G592" s="1108" t="s">
        <v>14</v>
      </c>
      <c r="H592" s="1094"/>
      <c r="I592" s="1094"/>
      <c r="J592" s="1094"/>
      <c r="K592" s="1094"/>
    </row>
    <row r="593" spans="1:11" ht="14.1" customHeight="1" x14ac:dyDescent="0.25">
      <c r="A593" s="1094"/>
      <c r="B593" s="1094"/>
      <c r="C593" s="1109" t="s">
        <v>1047</v>
      </c>
      <c r="D593" s="1110">
        <v>0</v>
      </c>
      <c r="E593" s="1110">
        <v>0</v>
      </c>
      <c r="F593" s="1110">
        <v>0</v>
      </c>
      <c r="G593" s="1110">
        <v>0</v>
      </c>
      <c r="H593" s="1094"/>
      <c r="I593" s="1094"/>
      <c r="J593" s="1094"/>
      <c r="K593" s="1094"/>
    </row>
    <row r="594" spans="1:11" ht="14.1" customHeight="1" x14ac:dyDescent="0.25">
      <c r="A594" s="1094"/>
      <c r="B594" s="1094"/>
      <c r="C594" s="1109" t="s">
        <v>1048</v>
      </c>
      <c r="D594" s="1110">
        <v>0</v>
      </c>
      <c r="E594" s="1110">
        <v>0</v>
      </c>
      <c r="F594" s="1110">
        <v>0</v>
      </c>
      <c r="G594" s="1110">
        <v>0</v>
      </c>
      <c r="H594" s="1094"/>
      <c r="I594" s="1094"/>
      <c r="J594" s="1094"/>
      <c r="K594" s="1094"/>
    </row>
    <row r="595" spans="1:11" ht="14.1" customHeight="1" x14ac:dyDescent="0.25">
      <c r="A595" s="1094"/>
      <c r="B595" s="1094"/>
      <c r="C595" s="1109" t="s">
        <v>1049</v>
      </c>
      <c r="D595" s="1110">
        <v>0</v>
      </c>
      <c r="E595" s="1110">
        <v>0</v>
      </c>
      <c r="F595" s="1110">
        <v>0</v>
      </c>
      <c r="G595" s="1110">
        <v>0</v>
      </c>
      <c r="H595" s="1094"/>
      <c r="I595" s="1094"/>
      <c r="J595" s="1094"/>
      <c r="K595" s="1094"/>
    </row>
    <row r="596" spans="1:11" ht="14.1" customHeight="1" x14ac:dyDescent="0.25">
      <c r="A596" s="1094"/>
      <c r="B596" s="1094"/>
      <c r="C596" s="1109" t="s">
        <v>1050</v>
      </c>
      <c r="D596" s="1110">
        <v>0</v>
      </c>
      <c r="E596" s="1110">
        <v>0</v>
      </c>
      <c r="F596" s="1110">
        <v>0</v>
      </c>
      <c r="G596" s="1110">
        <v>0</v>
      </c>
      <c r="H596" s="1094"/>
      <c r="I596" s="1094"/>
      <c r="J596" s="1094"/>
      <c r="K596" s="1094"/>
    </row>
    <row r="597" spans="1:11" ht="14.1" customHeight="1" x14ac:dyDescent="0.25">
      <c r="A597" s="1094"/>
      <c r="B597" s="1094"/>
      <c r="C597" s="1109" t="s">
        <v>1048</v>
      </c>
      <c r="D597" s="1110">
        <v>0</v>
      </c>
      <c r="E597" s="1110">
        <v>0</v>
      </c>
      <c r="F597" s="1110">
        <v>0</v>
      </c>
      <c r="G597" s="1110">
        <v>0</v>
      </c>
      <c r="H597" s="1094"/>
      <c r="I597" s="1094"/>
      <c r="J597" s="1094"/>
      <c r="K597" s="1094"/>
    </row>
    <row r="598" spans="1:11" ht="14.1" customHeight="1" x14ac:dyDescent="0.25">
      <c r="A598" s="1094"/>
      <c r="B598" s="1094"/>
      <c r="C598" s="1109" t="s">
        <v>1049</v>
      </c>
      <c r="D598" s="1110">
        <v>0</v>
      </c>
      <c r="E598" s="1110">
        <v>0</v>
      </c>
      <c r="F598" s="1110">
        <v>0</v>
      </c>
      <c r="G598" s="1110">
        <v>0</v>
      </c>
      <c r="H598" s="1094"/>
      <c r="I598" s="1094"/>
      <c r="J598" s="1094"/>
      <c r="K598" s="1094"/>
    </row>
    <row r="599" spans="1:11" ht="14.1" customHeight="1" x14ac:dyDescent="0.25">
      <c r="A599" s="1094"/>
      <c r="B599" s="1094"/>
      <c r="C599" s="1109" t="s">
        <v>1051</v>
      </c>
      <c r="D599" s="1110">
        <v>0</v>
      </c>
      <c r="E599" s="1110">
        <v>0</v>
      </c>
      <c r="F599" s="1110">
        <v>0</v>
      </c>
      <c r="G599" s="1110">
        <v>0</v>
      </c>
      <c r="H599" s="1094"/>
      <c r="I599" s="1094"/>
      <c r="J599" s="1094"/>
      <c r="K599" s="1094"/>
    </row>
    <row r="600" spans="1:11" ht="14.1" customHeight="1" x14ac:dyDescent="0.25">
      <c r="A600" s="1094"/>
      <c r="B600" s="1094"/>
      <c r="C600" s="1109" t="s">
        <v>1048</v>
      </c>
      <c r="D600" s="1110">
        <v>0</v>
      </c>
      <c r="E600" s="1110">
        <v>0</v>
      </c>
      <c r="F600" s="1110">
        <v>0</v>
      </c>
      <c r="G600" s="1110">
        <v>0</v>
      </c>
      <c r="H600" s="1094"/>
      <c r="I600" s="1094"/>
      <c r="J600" s="1094"/>
      <c r="K600" s="1094"/>
    </row>
    <row r="601" spans="1:11" ht="14.1" customHeight="1" x14ac:dyDescent="0.25">
      <c r="A601" s="1094"/>
      <c r="B601" s="1094"/>
      <c r="C601" s="1109" t="s">
        <v>1049</v>
      </c>
      <c r="D601" s="1110">
        <v>0</v>
      </c>
      <c r="E601" s="1110">
        <v>0</v>
      </c>
      <c r="F601" s="1110">
        <v>0</v>
      </c>
      <c r="G601" s="1110">
        <v>0</v>
      </c>
      <c r="H601" s="1094"/>
      <c r="I601" s="1094"/>
      <c r="J601" s="1094"/>
      <c r="K601" s="1094"/>
    </row>
    <row r="602" spans="1:11" ht="14.1" customHeight="1" x14ac:dyDescent="0.25">
      <c r="A602" s="1094"/>
      <c r="B602" s="1094"/>
      <c r="C602" s="1109" t="s">
        <v>1052</v>
      </c>
      <c r="D602" s="1110">
        <v>0</v>
      </c>
      <c r="E602" s="1110">
        <v>0</v>
      </c>
      <c r="F602" s="1110">
        <v>0</v>
      </c>
      <c r="G602" s="1110">
        <v>0</v>
      </c>
      <c r="H602" s="1094"/>
      <c r="I602" s="1094"/>
      <c r="J602" s="1094"/>
      <c r="K602" s="1094"/>
    </row>
    <row r="603" spans="1:11" ht="14.1" customHeight="1" x14ac:dyDescent="0.25">
      <c r="A603" s="1094"/>
      <c r="B603" s="1094"/>
      <c r="C603" s="1109" t="s">
        <v>1048</v>
      </c>
      <c r="D603" s="1110">
        <v>0</v>
      </c>
      <c r="E603" s="1110">
        <v>0</v>
      </c>
      <c r="F603" s="1110">
        <v>0</v>
      </c>
      <c r="G603" s="1110">
        <v>0</v>
      </c>
      <c r="H603" s="1094"/>
      <c r="I603" s="1094"/>
      <c r="J603" s="1094"/>
      <c r="K603" s="1094"/>
    </row>
    <row r="604" spans="1:11" ht="14.1" customHeight="1" x14ac:dyDescent="0.25">
      <c r="A604" s="1094"/>
      <c r="B604" s="1094"/>
      <c r="C604" s="1109" t="s">
        <v>1049</v>
      </c>
      <c r="D604" s="1110">
        <v>0</v>
      </c>
      <c r="E604" s="1110">
        <v>0</v>
      </c>
      <c r="F604" s="1110">
        <v>0</v>
      </c>
      <c r="G604" s="1110">
        <v>0</v>
      </c>
      <c r="H604" s="1094"/>
      <c r="I604" s="1094"/>
      <c r="J604" s="1094"/>
      <c r="K604" s="1094"/>
    </row>
    <row r="605" spans="1:11" ht="14.1" customHeight="1" x14ac:dyDescent="0.25">
      <c r="A605" s="1094"/>
      <c r="B605" s="1094"/>
      <c r="C605" s="1109" t="s">
        <v>1053</v>
      </c>
      <c r="D605" s="1110">
        <v>0</v>
      </c>
      <c r="E605" s="1110">
        <v>0</v>
      </c>
      <c r="F605" s="1110">
        <v>0</v>
      </c>
      <c r="G605" s="1110">
        <v>0</v>
      </c>
      <c r="H605" s="1094"/>
      <c r="I605" s="1094"/>
      <c r="J605" s="1094"/>
      <c r="K605" s="1094"/>
    </row>
    <row r="606" spans="1:11" ht="14.1" customHeight="1" x14ac:dyDescent="0.25">
      <c r="A606" s="1094"/>
      <c r="B606" s="1094"/>
      <c r="C606" s="1109" t="s">
        <v>1048</v>
      </c>
      <c r="D606" s="1110">
        <v>0</v>
      </c>
      <c r="E606" s="1110">
        <v>0</v>
      </c>
      <c r="F606" s="1110">
        <v>0</v>
      </c>
      <c r="G606" s="1110">
        <v>0</v>
      </c>
      <c r="H606" s="1094"/>
      <c r="I606" s="1094"/>
      <c r="J606" s="1094"/>
      <c r="K606" s="1094"/>
    </row>
    <row r="607" spans="1:11" ht="14.1" customHeight="1" x14ac:dyDescent="0.25">
      <c r="A607" s="1094"/>
      <c r="B607" s="1094"/>
      <c r="C607" s="1109" t="s">
        <v>1049</v>
      </c>
      <c r="D607" s="1110">
        <v>0</v>
      </c>
      <c r="E607" s="1110">
        <v>0</v>
      </c>
      <c r="F607" s="1110">
        <v>0</v>
      </c>
      <c r="G607" s="1110">
        <v>0</v>
      </c>
      <c r="H607" s="1094"/>
      <c r="I607" s="1094"/>
      <c r="J607" s="1094"/>
      <c r="K607" s="1094"/>
    </row>
    <row r="608" spans="1:11" ht="14.1" customHeight="1" x14ac:dyDescent="0.25">
      <c r="A608" s="1094"/>
      <c r="B608" s="1094"/>
      <c r="C608" s="1109" t="s">
        <v>1054</v>
      </c>
      <c r="D608" s="1110">
        <v>0</v>
      </c>
      <c r="E608" s="1110">
        <v>0</v>
      </c>
      <c r="F608" s="1110">
        <v>0</v>
      </c>
      <c r="G608" s="1110">
        <v>0</v>
      </c>
      <c r="H608" s="1094"/>
      <c r="I608" s="1094"/>
      <c r="J608" s="1094"/>
      <c r="K608" s="1094"/>
    </row>
    <row r="609" spans="1:11" ht="14.1" customHeight="1" x14ac:dyDescent="0.25">
      <c r="A609" s="1094"/>
      <c r="B609" s="1094"/>
      <c r="C609" s="1109" t="s">
        <v>1048</v>
      </c>
      <c r="D609" s="1110">
        <v>0</v>
      </c>
      <c r="E609" s="1110">
        <v>0</v>
      </c>
      <c r="F609" s="1110">
        <v>0</v>
      </c>
      <c r="G609" s="1110">
        <v>0</v>
      </c>
      <c r="H609" s="1094"/>
      <c r="I609" s="1094"/>
      <c r="J609" s="1094"/>
      <c r="K609" s="1094"/>
    </row>
    <row r="610" spans="1:11" ht="14.1" customHeight="1" x14ac:dyDescent="0.25">
      <c r="A610" s="1094"/>
      <c r="B610" s="1094"/>
      <c r="C610" s="1109" t="s">
        <v>1049</v>
      </c>
      <c r="D610" s="1110">
        <v>0</v>
      </c>
      <c r="E610" s="1110">
        <v>0</v>
      </c>
      <c r="F610" s="1110">
        <v>0</v>
      </c>
      <c r="G610" s="1110">
        <v>0</v>
      </c>
      <c r="H610" s="1094"/>
      <c r="I610" s="1094"/>
      <c r="J610" s="1094"/>
      <c r="K610" s="1094"/>
    </row>
    <row r="611" spans="1:11" ht="14.1" customHeight="1" x14ac:dyDescent="0.25">
      <c r="A611" s="1094"/>
      <c r="B611" s="1094"/>
      <c r="C611" s="1109" t="s">
        <v>1055</v>
      </c>
      <c r="D611" s="1110">
        <v>0</v>
      </c>
      <c r="E611" s="1110">
        <v>0</v>
      </c>
      <c r="F611" s="1110">
        <v>0</v>
      </c>
      <c r="G611" s="1110">
        <v>0</v>
      </c>
      <c r="H611" s="1094"/>
      <c r="I611" s="1094"/>
      <c r="J611" s="1094"/>
      <c r="K611" s="1094"/>
    </row>
    <row r="612" spans="1:11" ht="14.1" customHeight="1" x14ac:dyDescent="0.25">
      <c r="A612" s="1094"/>
      <c r="B612" s="1094"/>
      <c r="C612" s="1109" t="s">
        <v>1048</v>
      </c>
      <c r="D612" s="1110">
        <v>0</v>
      </c>
      <c r="E612" s="1110">
        <v>0</v>
      </c>
      <c r="F612" s="1110">
        <v>0</v>
      </c>
      <c r="G612" s="1110">
        <v>0</v>
      </c>
      <c r="H612" s="1094"/>
      <c r="I612" s="1094"/>
      <c r="J612" s="1094"/>
      <c r="K612" s="1094"/>
    </row>
    <row r="613" spans="1:11" ht="14.1" customHeight="1" x14ac:dyDescent="0.25">
      <c r="A613" s="1094"/>
      <c r="B613" s="1094"/>
      <c r="C613" s="1109" t="s">
        <v>1049</v>
      </c>
      <c r="D613" s="1110">
        <v>0</v>
      </c>
      <c r="E613" s="1110">
        <v>0</v>
      </c>
      <c r="F613" s="1110">
        <v>0</v>
      </c>
      <c r="G613" s="1110">
        <v>0</v>
      </c>
      <c r="H613" s="1094"/>
      <c r="I613" s="1094"/>
      <c r="J613" s="1094"/>
      <c r="K613" s="1094"/>
    </row>
    <row r="614" spans="1:11" ht="14.1" customHeight="1" x14ac:dyDescent="0.25">
      <c r="A614" s="1094"/>
      <c r="B614" s="1094"/>
      <c r="C614" s="1109" t="s">
        <v>1056</v>
      </c>
      <c r="D614" s="1110">
        <v>0</v>
      </c>
      <c r="E614" s="1110">
        <v>0</v>
      </c>
      <c r="F614" s="1110">
        <v>0</v>
      </c>
      <c r="G614" s="1110">
        <v>0</v>
      </c>
      <c r="H614" s="1094"/>
      <c r="I614" s="1094"/>
      <c r="J614" s="1094"/>
      <c r="K614" s="1094"/>
    </row>
    <row r="615" spans="1:11" ht="14.1" customHeight="1" x14ac:dyDescent="0.25">
      <c r="A615" s="1094"/>
      <c r="B615" s="1094"/>
      <c r="C615" s="1109" t="s">
        <v>1048</v>
      </c>
      <c r="D615" s="1110">
        <v>0</v>
      </c>
      <c r="E615" s="1110">
        <v>0</v>
      </c>
      <c r="F615" s="1110">
        <v>0</v>
      </c>
      <c r="G615" s="1110">
        <v>0</v>
      </c>
      <c r="H615" s="1094"/>
      <c r="I615" s="1094"/>
      <c r="J615" s="1094"/>
      <c r="K615" s="1094"/>
    </row>
    <row r="616" spans="1:11" ht="14.1" customHeight="1" x14ac:dyDescent="0.25">
      <c r="A616" s="1094"/>
      <c r="B616" s="1094"/>
      <c r="C616" s="1109" t="s">
        <v>1057</v>
      </c>
      <c r="D616" s="1110">
        <v>0</v>
      </c>
      <c r="E616" s="1110">
        <v>0</v>
      </c>
      <c r="F616" s="1110">
        <v>0</v>
      </c>
      <c r="G616" s="1110">
        <v>0</v>
      </c>
      <c r="H616" s="1094"/>
      <c r="I616" s="1094"/>
      <c r="J616" s="1094"/>
      <c r="K616" s="1094"/>
    </row>
    <row r="617" spans="1:11" ht="14.1" customHeight="1" x14ac:dyDescent="0.25">
      <c r="A617" s="1094"/>
      <c r="B617" s="1094"/>
      <c r="C617" s="1109" t="s">
        <v>1058</v>
      </c>
      <c r="D617" s="1110">
        <v>0</v>
      </c>
      <c r="E617" s="1110">
        <v>0</v>
      </c>
      <c r="F617" s="1110">
        <v>0</v>
      </c>
      <c r="G617" s="1110">
        <v>0</v>
      </c>
      <c r="H617" s="1094"/>
      <c r="I617" s="1094"/>
      <c r="J617" s="1094"/>
      <c r="K617" s="1094"/>
    </row>
    <row r="618" spans="1:11" ht="14.1" customHeight="1" x14ac:dyDescent="0.25">
      <c r="A618" s="1094"/>
      <c r="B618" s="1094"/>
      <c r="C618" s="1109" t="s">
        <v>1059</v>
      </c>
      <c r="D618" s="1110">
        <v>0</v>
      </c>
      <c r="E618" s="1110">
        <v>0</v>
      </c>
      <c r="F618" s="1110">
        <v>0</v>
      </c>
      <c r="G618" s="1110">
        <v>0</v>
      </c>
      <c r="H618" s="1094"/>
      <c r="I618" s="1094"/>
      <c r="J618" s="1094"/>
      <c r="K618" s="1094"/>
    </row>
    <row r="619" spans="1:11" ht="14.1" customHeight="1" x14ac:dyDescent="0.25">
      <c r="A619" s="1094"/>
      <c r="B619" s="1094"/>
      <c r="C619" s="1109" t="s">
        <v>1060</v>
      </c>
      <c r="D619" s="1110">
        <v>0</v>
      </c>
      <c r="E619" s="1110">
        <v>0</v>
      </c>
      <c r="F619" s="1110">
        <v>0</v>
      </c>
      <c r="G619" s="1110">
        <v>0</v>
      </c>
      <c r="H619" s="1094"/>
      <c r="I619" s="1094"/>
      <c r="J619" s="1094"/>
      <c r="K619" s="1094"/>
    </row>
    <row r="620" spans="1:11" ht="14.1" customHeight="1" x14ac:dyDescent="0.25">
      <c r="A620" s="1094"/>
      <c r="B620" s="1094"/>
      <c r="C620" s="1109" t="s">
        <v>1061</v>
      </c>
      <c r="D620" s="1110">
        <v>0</v>
      </c>
      <c r="E620" s="1110">
        <v>70000000</v>
      </c>
      <c r="F620" s="1110">
        <v>0</v>
      </c>
      <c r="G620" s="1110">
        <v>0</v>
      </c>
      <c r="H620" s="1094"/>
      <c r="I620" s="1094"/>
      <c r="J620" s="1094"/>
      <c r="K620" s="1094"/>
    </row>
    <row r="621" spans="1:11" ht="14.1" customHeight="1" x14ac:dyDescent="0.25">
      <c r="A621" s="1094"/>
      <c r="B621" s="1094"/>
      <c r="C621" s="1109" t="s">
        <v>1048</v>
      </c>
      <c r="D621" s="1110">
        <v>0</v>
      </c>
      <c r="E621" s="1110">
        <v>0</v>
      </c>
      <c r="F621" s="1110">
        <v>0</v>
      </c>
      <c r="G621" s="1110">
        <v>0</v>
      </c>
      <c r="H621" s="1094"/>
      <c r="I621" s="1094"/>
      <c r="J621" s="1094"/>
      <c r="K621" s="1094"/>
    </row>
    <row r="622" spans="1:11" ht="14.1" customHeight="1" x14ac:dyDescent="0.25">
      <c r="A622" s="1094"/>
      <c r="B622" s="1094"/>
      <c r="C622" s="1109" t="s">
        <v>1057</v>
      </c>
      <c r="D622" s="1110">
        <v>0</v>
      </c>
      <c r="E622" s="1110">
        <v>70000000</v>
      </c>
      <c r="F622" s="1110">
        <v>0</v>
      </c>
      <c r="G622" s="1110">
        <v>0</v>
      </c>
      <c r="H622" s="1094"/>
      <c r="I622" s="1094"/>
      <c r="J622" s="1094"/>
      <c r="K622" s="1094"/>
    </row>
    <row r="623" spans="1:11" ht="14.1" customHeight="1" x14ac:dyDescent="0.25">
      <c r="A623" s="1094"/>
      <c r="B623" s="1094"/>
      <c r="C623" s="1109" t="s">
        <v>1058</v>
      </c>
      <c r="D623" s="1110">
        <v>0</v>
      </c>
      <c r="E623" s="1110">
        <v>0</v>
      </c>
      <c r="F623" s="1110">
        <v>0</v>
      </c>
      <c r="G623" s="1110">
        <v>0</v>
      </c>
      <c r="H623" s="1094"/>
      <c r="I623" s="1094"/>
      <c r="J623" s="1094"/>
      <c r="K623" s="1094"/>
    </row>
    <row r="624" spans="1:11" ht="14.1" customHeight="1" x14ac:dyDescent="0.25">
      <c r="A624" s="1094"/>
      <c r="B624" s="1094"/>
      <c r="C624" s="1109" t="s">
        <v>1059</v>
      </c>
      <c r="D624" s="1110">
        <v>0</v>
      </c>
      <c r="E624" s="1110">
        <v>0</v>
      </c>
      <c r="F624" s="1110">
        <v>0</v>
      </c>
      <c r="G624" s="1110">
        <v>0</v>
      </c>
      <c r="H624" s="1094"/>
      <c r="I624" s="1094"/>
      <c r="J624" s="1094"/>
      <c r="K624" s="1094"/>
    </row>
    <row r="625" spans="1:11" ht="14.1" customHeight="1" x14ac:dyDescent="0.25">
      <c r="A625" s="1094"/>
      <c r="B625" s="1094"/>
      <c r="C625" s="1109" t="s">
        <v>1060</v>
      </c>
      <c r="D625" s="1110">
        <v>0</v>
      </c>
      <c r="E625" s="1110">
        <v>0</v>
      </c>
      <c r="F625" s="1110">
        <v>0</v>
      </c>
      <c r="G625" s="1110">
        <v>0</v>
      </c>
      <c r="H625" s="1094"/>
      <c r="I625" s="1094"/>
      <c r="J625" s="1094"/>
      <c r="K625" s="1094"/>
    </row>
    <row r="626" spans="1:11" ht="14.1" customHeight="1" x14ac:dyDescent="0.25">
      <c r="A626" s="1094"/>
      <c r="B626" s="1094"/>
      <c r="C626" s="1109" t="s">
        <v>1062</v>
      </c>
      <c r="D626" s="1110">
        <v>0</v>
      </c>
      <c r="E626" s="1110">
        <v>0</v>
      </c>
      <c r="F626" s="1110">
        <v>0</v>
      </c>
      <c r="G626" s="1110">
        <v>0</v>
      </c>
      <c r="H626" s="1094"/>
      <c r="I626" s="1094"/>
      <c r="J626" s="1094"/>
      <c r="K626" s="1094"/>
    </row>
    <row r="627" spans="1:11" ht="14.1" customHeight="1" x14ac:dyDescent="0.25">
      <c r="A627" s="1094"/>
      <c r="B627" s="1094"/>
      <c r="C627" s="1109" t="s">
        <v>1048</v>
      </c>
      <c r="D627" s="1110">
        <v>0</v>
      </c>
      <c r="E627" s="1110">
        <v>0</v>
      </c>
      <c r="F627" s="1110">
        <v>0</v>
      </c>
      <c r="G627" s="1110">
        <v>0</v>
      </c>
      <c r="H627" s="1094"/>
      <c r="I627" s="1094"/>
      <c r="J627" s="1094"/>
      <c r="K627" s="1094"/>
    </row>
    <row r="628" spans="1:11" ht="14.1" customHeight="1" x14ac:dyDescent="0.25">
      <c r="A628" s="1094"/>
      <c r="B628" s="1094"/>
      <c r="C628" s="1109" t="s">
        <v>1057</v>
      </c>
      <c r="D628" s="1110">
        <v>0</v>
      </c>
      <c r="E628" s="1110">
        <v>0</v>
      </c>
      <c r="F628" s="1110">
        <v>0</v>
      </c>
      <c r="G628" s="1110">
        <v>0</v>
      </c>
      <c r="H628" s="1094"/>
      <c r="I628" s="1094"/>
      <c r="J628" s="1094"/>
      <c r="K628" s="1094"/>
    </row>
    <row r="629" spans="1:11" ht="14.1" customHeight="1" x14ac:dyDescent="0.25">
      <c r="A629" s="1094"/>
      <c r="B629" s="1094"/>
      <c r="C629" s="1109" t="s">
        <v>1058</v>
      </c>
      <c r="D629" s="1110">
        <v>0</v>
      </c>
      <c r="E629" s="1110">
        <v>0</v>
      </c>
      <c r="F629" s="1110">
        <v>0</v>
      </c>
      <c r="G629" s="1110">
        <v>0</v>
      </c>
      <c r="H629" s="1094"/>
      <c r="I629" s="1094"/>
      <c r="J629" s="1094"/>
      <c r="K629" s="1094"/>
    </row>
    <row r="630" spans="1:11" ht="14.1" customHeight="1" x14ac:dyDescent="0.25">
      <c r="A630" s="1094"/>
      <c r="B630" s="1094"/>
      <c r="C630" s="1109" t="s">
        <v>1059</v>
      </c>
      <c r="D630" s="1110">
        <v>0</v>
      </c>
      <c r="E630" s="1110">
        <v>0</v>
      </c>
      <c r="F630" s="1110">
        <v>0</v>
      </c>
      <c r="G630" s="1110">
        <v>0</v>
      </c>
      <c r="H630" s="1094"/>
      <c r="I630" s="1094"/>
      <c r="J630" s="1094"/>
      <c r="K630" s="1094"/>
    </row>
    <row r="631" spans="1:11" ht="14.1" customHeight="1" x14ac:dyDescent="0.25">
      <c r="A631" s="1094"/>
      <c r="B631" s="1094"/>
      <c r="C631" s="1109" t="s">
        <v>1060</v>
      </c>
      <c r="D631" s="1110">
        <v>0</v>
      </c>
      <c r="E631" s="1110">
        <v>0</v>
      </c>
      <c r="F631" s="1110">
        <v>0</v>
      </c>
      <c r="G631" s="1110">
        <v>0</v>
      </c>
      <c r="H631" s="1094"/>
      <c r="I631" s="1094"/>
      <c r="J631" s="1094"/>
      <c r="K631" s="1094"/>
    </row>
    <row r="632" spans="1:11" ht="14.1" customHeight="1" x14ac:dyDescent="0.25">
      <c r="A632" s="1094"/>
      <c r="B632" s="1094"/>
      <c r="C632" s="1109" t="s">
        <v>1063</v>
      </c>
      <c r="D632" s="1110">
        <v>0</v>
      </c>
      <c r="E632" s="1110">
        <v>0</v>
      </c>
      <c r="F632" s="1110">
        <v>0</v>
      </c>
      <c r="G632" s="1110">
        <v>0</v>
      </c>
      <c r="H632" s="1094"/>
      <c r="I632" s="1094"/>
      <c r="J632" s="1094"/>
      <c r="K632" s="1094"/>
    </row>
    <row r="633" spans="1:11" ht="14.1" customHeight="1" x14ac:dyDescent="0.25">
      <c r="A633" s="1094"/>
      <c r="B633" s="1094"/>
      <c r="C633" s="1109" t="s">
        <v>1064</v>
      </c>
      <c r="D633" s="1110">
        <v>0</v>
      </c>
      <c r="E633" s="1110">
        <v>0</v>
      </c>
      <c r="F633" s="1110">
        <v>0</v>
      </c>
      <c r="G633" s="1110">
        <v>0</v>
      </c>
      <c r="H633" s="1094"/>
      <c r="I633" s="1094"/>
      <c r="J633" s="1094"/>
      <c r="K633" s="1094"/>
    </row>
    <row r="634" spans="1:11" ht="14.1" customHeight="1" x14ac:dyDescent="0.25">
      <c r="A634" s="1094"/>
      <c r="B634" s="1094"/>
      <c r="C634" s="1111" t="s">
        <v>572</v>
      </c>
      <c r="D634" s="1110">
        <v>0</v>
      </c>
      <c r="E634" s="1110">
        <v>70000000</v>
      </c>
      <c r="F634" s="1110">
        <v>0</v>
      </c>
      <c r="G634" s="1110">
        <v>0</v>
      </c>
      <c r="H634" s="1094"/>
      <c r="I634" s="1094"/>
      <c r="J634" s="1094"/>
      <c r="K634" s="1094"/>
    </row>
    <row r="635" spans="1:11" ht="20.100000000000001" customHeight="1" x14ac:dyDescent="0.25">
      <c r="A635" s="1094"/>
      <c r="B635" s="1094"/>
      <c r="C635" s="1102" t="s">
        <v>3546</v>
      </c>
      <c r="D635" s="1234" t="s">
        <v>3547</v>
      </c>
      <c r="E635" s="1235"/>
      <c r="F635" s="1235"/>
      <c r="G635" s="1235"/>
      <c r="H635" s="1094"/>
      <c r="I635" s="1094"/>
      <c r="J635" s="1094"/>
      <c r="K635" s="1094"/>
    </row>
    <row r="636" spans="1:11" ht="18" customHeight="1" x14ac:dyDescent="0.25">
      <c r="A636" s="1094"/>
      <c r="B636" s="1094"/>
      <c r="C636" s="1103" t="s">
        <v>1022</v>
      </c>
      <c r="D636" s="1232" t="s">
        <v>3548</v>
      </c>
      <c r="E636" s="1233"/>
      <c r="F636" s="1233"/>
      <c r="G636" s="1233"/>
      <c r="H636" s="1094"/>
      <c r="I636" s="1094"/>
      <c r="J636" s="1094"/>
      <c r="K636" s="1094"/>
    </row>
    <row r="637" spans="1:11" ht="18" customHeight="1" x14ac:dyDescent="0.25">
      <c r="A637" s="1094"/>
      <c r="B637" s="1094"/>
      <c r="C637" s="1104" t="s">
        <v>1024</v>
      </c>
      <c r="D637" s="1230" t="s">
        <v>3547</v>
      </c>
      <c r="E637" s="1231"/>
      <c r="F637" s="1231"/>
      <c r="G637" s="1231"/>
      <c r="H637" s="1094"/>
      <c r="I637" s="1094"/>
      <c r="J637" s="1094"/>
      <c r="K637" s="1094"/>
    </row>
    <row r="638" spans="1:11" ht="18" customHeight="1" x14ac:dyDescent="0.25">
      <c r="A638" s="1094"/>
      <c r="B638" s="1094"/>
      <c r="C638" s="1104" t="s">
        <v>31</v>
      </c>
      <c r="D638" s="1230" t="s">
        <v>3499</v>
      </c>
      <c r="E638" s="1231"/>
      <c r="F638" s="1231"/>
      <c r="G638" s="1231"/>
      <c r="H638" s="1094"/>
      <c r="I638" s="1094"/>
      <c r="J638" s="1094"/>
      <c r="K638" s="1094"/>
    </row>
    <row r="639" spans="1:11" ht="15" customHeight="1" x14ac:dyDescent="0.25">
      <c r="A639" s="1094"/>
      <c r="B639" s="1094"/>
      <c r="C639" s="1105"/>
      <c r="D639" s="1106">
        <v>2024</v>
      </c>
      <c r="E639" s="1106">
        <v>2025</v>
      </c>
      <c r="F639" s="1106">
        <v>2026</v>
      </c>
      <c r="G639" s="1106">
        <v>2027</v>
      </c>
      <c r="H639" s="1094"/>
      <c r="I639" s="1094"/>
      <c r="J639" s="1094"/>
      <c r="K639" s="1094"/>
    </row>
    <row r="640" spans="1:11" ht="15" customHeight="1" x14ac:dyDescent="0.25">
      <c r="A640" s="1094"/>
      <c r="B640" s="1094"/>
      <c r="C640" s="1107"/>
      <c r="D640" s="1108" t="s">
        <v>13</v>
      </c>
      <c r="E640" s="1108" t="s">
        <v>14</v>
      </c>
      <c r="F640" s="1108" t="s">
        <v>14</v>
      </c>
      <c r="G640" s="1108" t="s">
        <v>14</v>
      </c>
      <c r="H640" s="1094"/>
      <c r="I640" s="1094"/>
      <c r="J640" s="1094"/>
      <c r="K640" s="1094"/>
    </row>
    <row r="641" spans="1:11" ht="14.1" customHeight="1" x14ac:dyDescent="0.25">
      <c r="A641" s="1094"/>
      <c r="B641" s="1094"/>
      <c r="C641" s="1097" t="s">
        <v>33</v>
      </c>
      <c r="D641" s="1101" t="s">
        <v>1092</v>
      </c>
      <c r="E641" s="1101" t="s">
        <v>1092</v>
      </c>
      <c r="F641" s="1101" t="s">
        <v>1092</v>
      </c>
      <c r="G641" s="1101" t="s">
        <v>1092</v>
      </c>
      <c r="H641" s="1094"/>
      <c r="I641" s="1094"/>
      <c r="J641" s="1094"/>
      <c r="K641" s="1094"/>
    </row>
    <row r="642" spans="1:11" ht="14.1" customHeight="1" x14ac:dyDescent="0.25">
      <c r="A642" s="1094"/>
      <c r="B642" s="1094"/>
      <c r="C642" s="1097" t="s">
        <v>1029</v>
      </c>
      <c r="D642" s="1101" t="s">
        <v>3549</v>
      </c>
      <c r="E642" s="1101" t="s">
        <v>3550</v>
      </c>
      <c r="F642" s="1101" t="s">
        <v>3551</v>
      </c>
      <c r="G642" s="1101" t="s">
        <v>3552</v>
      </c>
      <c r="H642" s="1094"/>
      <c r="I642" s="1094"/>
      <c r="J642" s="1094"/>
      <c r="K642" s="1094"/>
    </row>
    <row r="643" spans="1:11" ht="14.1" customHeight="1" x14ac:dyDescent="0.25">
      <c r="A643" s="1094"/>
      <c r="B643" s="1094"/>
      <c r="C643" s="1097" t="s">
        <v>1032</v>
      </c>
      <c r="D643" s="1101" t="s">
        <v>3549</v>
      </c>
      <c r="E643" s="1101" t="s">
        <v>3550</v>
      </c>
      <c r="F643" s="1101" t="s">
        <v>3551</v>
      </c>
      <c r="G643" s="1101" t="s">
        <v>3552</v>
      </c>
      <c r="H643" s="1094"/>
      <c r="I643" s="1094"/>
      <c r="J643" s="1094"/>
      <c r="K643" s="1094"/>
    </row>
    <row r="644" spans="1:11" ht="14.1" customHeight="1" x14ac:dyDescent="0.25">
      <c r="A644" s="1094"/>
      <c r="B644" s="1094"/>
      <c r="C644" s="1097" t="s">
        <v>1037</v>
      </c>
      <c r="D644" s="1101" t="s">
        <v>1038</v>
      </c>
      <c r="E644" s="1101" t="s">
        <v>1039</v>
      </c>
      <c r="F644" s="1101" t="s">
        <v>1039</v>
      </c>
      <c r="G644" s="1101" t="s">
        <v>1039</v>
      </c>
      <c r="H644" s="1094"/>
      <c r="I644" s="1094"/>
      <c r="J644" s="1094"/>
      <c r="K644" s="1094"/>
    </row>
    <row r="645" spans="1:11" ht="14.1" customHeight="1" x14ac:dyDescent="0.25">
      <c r="A645" s="1094"/>
      <c r="B645" s="1094"/>
      <c r="C645" s="1097" t="s">
        <v>1042</v>
      </c>
      <c r="D645" s="1101" t="s">
        <v>1038</v>
      </c>
      <c r="E645" s="1101" t="s">
        <v>3553</v>
      </c>
      <c r="F645" s="1101" t="s">
        <v>3554</v>
      </c>
      <c r="G645" s="1101" t="s">
        <v>3516</v>
      </c>
      <c r="H645" s="1094"/>
      <c r="I645" s="1094"/>
      <c r="J645" s="1094"/>
      <c r="K645" s="1094"/>
    </row>
    <row r="646" spans="1:11" ht="14.1" customHeight="1" x14ac:dyDescent="0.25">
      <c r="A646" s="1094"/>
      <c r="B646" s="1094"/>
      <c r="C646" s="1097" t="s">
        <v>39</v>
      </c>
      <c r="D646" s="1101" t="s">
        <v>1038</v>
      </c>
      <c r="E646" s="1101" t="s">
        <v>3553</v>
      </c>
      <c r="F646" s="1101" t="s">
        <v>3554</v>
      </c>
      <c r="G646" s="1101" t="s">
        <v>3516</v>
      </c>
      <c r="H646" s="1094"/>
      <c r="I646" s="1094"/>
      <c r="J646" s="1094"/>
      <c r="K646" s="1094"/>
    </row>
    <row r="647" spans="1:11" ht="14.1" customHeight="1" x14ac:dyDescent="0.25">
      <c r="A647" s="1094"/>
      <c r="B647" s="1094"/>
      <c r="C647" s="1228" t="s">
        <v>1046</v>
      </c>
      <c r="D647" s="1229"/>
      <c r="E647" s="1229"/>
      <c r="F647" s="1229"/>
      <c r="G647" s="1229"/>
      <c r="H647" s="1094"/>
      <c r="I647" s="1094"/>
      <c r="J647" s="1094"/>
      <c r="K647" s="1094"/>
    </row>
    <row r="648" spans="1:11" ht="14.1" customHeight="1" x14ac:dyDescent="0.25">
      <c r="A648" s="1094"/>
      <c r="B648" s="1094"/>
      <c r="C648" s="1105"/>
      <c r="D648" s="1106">
        <v>2024</v>
      </c>
      <c r="E648" s="1106">
        <v>2025</v>
      </c>
      <c r="F648" s="1106">
        <v>2026</v>
      </c>
      <c r="G648" s="1106">
        <v>2027</v>
      </c>
      <c r="H648" s="1094"/>
      <c r="I648" s="1094"/>
      <c r="J648" s="1094"/>
      <c r="K648" s="1094"/>
    </row>
    <row r="649" spans="1:11" ht="14.1" customHeight="1" x14ac:dyDescent="0.25">
      <c r="A649" s="1094"/>
      <c r="B649" s="1094"/>
      <c r="C649" s="1107"/>
      <c r="D649" s="1108" t="s">
        <v>13</v>
      </c>
      <c r="E649" s="1108" t="s">
        <v>14</v>
      </c>
      <c r="F649" s="1108" t="s">
        <v>14</v>
      </c>
      <c r="G649" s="1108" t="s">
        <v>14</v>
      </c>
      <c r="H649" s="1094"/>
      <c r="I649" s="1094"/>
      <c r="J649" s="1094"/>
      <c r="K649" s="1094"/>
    </row>
    <row r="650" spans="1:11" ht="14.1" customHeight="1" x14ac:dyDescent="0.25">
      <c r="A650" s="1094"/>
      <c r="B650" s="1094"/>
      <c r="C650" s="1109" t="s">
        <v>1047</v>
      </c>
      <c r="D650" s="1110">
        <v>0</v>
      </c>
      <c r="E650" s="1110">
        <v>0</v>
      </c>
      <c r="F650" s="1110">
        <v>0</v>
      </c>
      <c r="G650" s="1110">
        <v>0</v>
      </c>
      <c r="H650" s="1094"/>
      <c r="I650" s="1094"/>
      <c r="J650" s="1094"/>
      <c r="K650" s="1094"/>
    </row>
    <row r="651" spans="1:11" ht="14.1" customHeight="1" x14ac:dyDescent="0.25">
      <c r="A651" s="1094"/>
      <c r="B651" s="1094"/>
      <c r="C651" s="1109" t="s">
        <v>1048</v>
      </c>
      <c r="D651" s="1110">
        <v>0</v>
      </c>
      <c r="E651" s="1110">
        <v>0</v>
      </c>
      <c r="F651" s="1110">
        <v>0</v>
      </c>
      <c r="G651" s="1110">
        <v>0</v>
      </c>
      <c r="H651" s="1094"/>
      <c r="I651" s="1094"/>
      <c r="J651" s="1094"/>
      <c r="K651" s="1094"/>
    </row>
    <row r="652" spans="1:11" ht="14.1" customHeight="1" x14ac:dyDescent="0.25">
      <c r="A652" s="1094"/>
      <c r="B652" s="1094"/>
      <c r="C652" s="1109" t="s">
        <v>1049</v>
      </c>
      <c r="D652" s="1110">
        <v>0</v>
      </c>
      <c r="E652" s="1110">
        <v>0</v>
      </c>
      <c r="F652" s="1110">
        <v>0</v>
      </c>
      <c r="G652" s="1110">
        <v>0</v>
      </c>
      <c r="H652" s="1094"/>
      <c r="I652" s="1094"/>
      <c r="J652" s="1094"/>
      <c r="K652" s="1094"/>
    </row>
    <row r="653" spans="1:11" ht="14.1" customHeight="1" x14ac:dyDescent="0.25">
      <c r="A653" s="1094"/>
      <c r="B653" s="1094"/>
      <c r="C653" s="1109" t="s">
        <v>1050</v>
      </c>
      <c r="D653" s="1110">
        <v>0</v>
      </c>
      <c r="E653" s="1110">
        <v>0</v>
      </c>
      <c r="F653" s="1110">
        <v>0</v>
      </c>
      <c r="G653" s="1110">
        <v>0</v>
      </c>
      <c r="H653" s="1094"/>
      <c r="I653" s="1094"/>
      <c r="J653" s="1094"/>
      <c r="K653" s="1094"/>
    </row>
    <row r="654" spans="1:11" ht="14.1" customHeight="1" x14ac:dyDescent="0.25">
      <c r="A654" s="1094"/>
      <c r="B654" s="1094"/>
      <c r="C654" s="1109" t="s">
        <v>1048</v>
      </c>
      <c r="D654" s="1110">
        <v>0</v>
      </c>
      <c r="E654" s="1110">
        <v>0</v>
      </c>
      <c r="F654" s="1110">
        <v>0</v>
      </c>
      <c r="G654" s="1110">
        <v>0</v>
      </c>
      <c r="H654" s="1094"/>
      <c r="I654" s="1094"/>
      <c r="J654" s="1094"/>
      <c r="K654" s="1094"/>
    </row>
    <row r="655" spans="1:11" ht="14.1" customHeight="1" x14ac:dyDescent="0.25">
      <c r="A655" s="1094"/>
      <c r="B655" s="1094"/>
      <c r="C655" s="1109" t="s">
        <v>1049</v>
      </c>
      <c r="D655" s="1110">
        <v>0</v>
      </c>
      <c r="E655" s="1110">
        <v>0</v>
      </c>
      <c r="F655" s="1110">
        <v>0</v>
      </c>
      <c r="G655" s="1110">
        <v>0</v>
      </c>
      <c r="H655" s="1094"/>
      <c r="I655" s="1094"/>
      <c r="J655" s="1094"/>
      <c r="K655" s="1094"/>
    </row>
    <row r="656" spans="1:11" ht="14.1" customHeight="1" x14ac:dyDescent="0.25">
      <c r="A656" s="1094"/>
      <c r="B656" s="1094"/>
      <c r="C656" s="1109" t="s">
        <v>1051</v>
      </c>
      <c r="D656" s="1110">
        <v>0</v>
      </c>
      <c r="E656" s="1110">
        <v>0</v>
      </c>
      <c r="F656" s="1110">
        <v>0</v>
      </c>
      <c r="G656" s="1110">
        <v>0</v>
      </c>
      <c r="H656" s="1094"/>
      <c r="I656" s="1094"/>
      <c r="J656" s="1094"/>
      <c r="K656" s="1094"/>
    </row>
    <row r="657" spans="1:11" ht="14.1" customHeight="1" x14ac:dyDescent="0.25">
      <c r="A657" s="1094"/>
      <c r="B657" s="1094"/>
      <c r="C657" s="1109" t="s">
        <v>1048</v>
      </c>
      <c r="D657" s="1110">
        <v>0</v>
      </c>
      <c r="E657" s="1110">
        <v>0</v>
      </c>
      <c r="F657" s="1110">
        <v>0</v>
      </c>
      <c r="G657" s="1110">
        <v>0</v>
      </c>
      <c r="H657" s="1094"/>
      <c r="I657" s="1094"/>
      <c r="J657" s="1094"/>
      <c r="K657" s="1094"/>
    </row>
    <row r="658" spans="1:11" ht="14.1" customHeight="1" x14ac:dyDescent="0.25">
      <c r="A658" s="1094"/>
      <c r="B658" s="1094"/>
      <c r="C658" s="1109" t="s">
        <v>1049</v>
      </c>
      <c r="D658" s="1110">
        <v>0</v>
      </c>
      <c r="E658" s="1110">
        <v>0</v>
      </c>
      <c r="F658" s="1110">
        <v>0</v>
      </c>
      <c r="G658" s="1110">
        <v>0</v>
      </c>
      <c r="H658" s="1094"/>
      <c r="I658" s="1094"/>
      <c r="J658" s="1094"/>
      <c r="K658" s="1094"/>
    </row>
    <row r="659" spans="1:11" ht="14.1" customHeight="1" x14ac:dyDescent="0.25">
      <c r="A659" s="1094"/>
      <c r="B659" s="1094"/>
      <c r="C659" s="1109" t="s">
        <v>1052</v>
      </c>
      <c r="D659" s="1110">
        <v>0</v>
      </c>
      <c r="E659" s="1110">
        <v>0</v>
      </c>
      <c r="F659" s="1110">
        <v>0</v>
      </c>
      <c r="G659" s="1110">
        <v>0</v>
      </c>
      <c r="H659" s="1094"/>
      <c r="I659" s="1094"/>
      <c r="J659" s="1094"/>
      <c r="K659" s="1094"/>
    </row>
    <row r="660" spans="1:11" ht="14.1" customHeight="1" x14ac:dyDescent="0.25">
      <c r="A660" s="1094"/>
      <c r="B660" s="1094"/>
      <c r="C660" s="1109" t="s">
        <v>1048</v>
      </c>
      <c r="D660" s="1110">
        <v>0</v>
      </c>
      <c r="E660" s="1110">
        <v>0</v>
      </c>
      <c r="F660" s="1110">
        <v>0</v>
      </c>
      <c r="G660" s="1110">
        <v>0</v>
      </c>
      <c r="H660" s="1094"/>
      <c r="I660" s="1094"/>
      <c r="J660" s="1094"/>
      <c r="K660" s="1094"/>
    </row>
    <row r="661" spans="1:11" ht="14.1" customHeight="1" x14ac:dyDescent="0.25">
      <c r="A661" s="1094"/>
      <c r="B661" s="1094"/>
      <c r="C661" s="1109" t="s">
        <v>1049</v>
      </c>
      <c r="D661" s="1110">
        <v>0</v>
      </c>
      <c r="E661" s="1110">
        <v>0</v>
      </c>
      <c r="F661" s="1110">
        <v>0</v>
      </c>
      <c r="G661" s="1110">
        <v>0</v>
      </c>
      <c r="H661" s="1094"/>
      <c r="I661" s="1094"/>
      <c r="J661" s="1094"/>
      <c r="K661" s="1094"/>
    </row>
    <row r="662" spans="1:11" ht="14.1" customHeight="1" x14ac:dyDescent="0.25">
      <c r="A662" s="1094"/>
      <c r="B662" s="1094"/>
      <c r="C662" s="1109" t="s">
        <v>1053</v>
      </c>
      <c r="D662" s="1110">
        <v>0</v>
      </c>
      <c r="E662" s="1110">
        <v>0</v>
      </c>
      <c r="F662" s="1110">
        <v>0</v>
      </c>
      <c r="G662" s="1110">
        <v>0</v>
      </c>
      <c r="H662" s="1094"/>
      <c r="I662" s="1094"/>
      <c r="J662" s="1094"/>
      <c r="K662" s="1094"/>
    </row>
    <row r="663" spans="1:11" ht="14.1" customHeight="1" x14ac:dyDescent="0.25">
      <c r="A663" s="1094"/>
      <c r="B663" s="1094"/>
      <c r="C663" s="1109" t="s">
        <v>1048</v>
      </c>
      <c r="D663" s="1110">
        <v>0</v>
      </c>
      <c r="E663" s="1110">
        <v>0</v>
      </c>
      <c r="F663" s="1110">
        <v>0</v>
      </c>
      <c r="G663" s="1110">
        <v>0</v>
      </c>
      <c r="H663" s="1094"/>
      <c r="I663" s="1094"/>
      <c r="J663" s="1094"/>
      <c r="K663" s="1094"/>
    </row>
    <row r="664" spans="1:11" ht="14.1" customHeight="1" x14ac:dyDescent="0.25">
      <c r="A664" s="1094"/>
      <c r="B664" s="1094"/>
      <c r="C664" s="1109" t="s">
        <v>1049</v>
      </c>
      <c r="D664" s="1110">
        <v>0</v>
      </c>
      <c r="E664" s="1110">
        <v>0</v>
      </c>
      <c r="F664" s="1110">
        <v>0</v>
      </c>
      <c r="G664" s="1110">
        <v>0</v>
      </c>
      <c r="H664" s="1094"/>
      <c r="I664" s="1094"/>
      <c r="J664" s="1094"/>
      <c r="K664" s="1094"/>
    </row>
    <row r="665" spans="1:11" ht="14.1" customHeight="1" x14ac:dyDescent="0.25">
      <c r="A665" s="1094"/>
      <c r="B665" s="1094"/>
      <c r="C665" s="1109" t="s">
        <v>1054</v>
      </c>
      <c r="D665" s="1110">
        <v>0</v>
      </c>
      <c r="E665" s="1110">
        <v>0</v>
      </c>
      <c r="F665" s="1110">
        <v>0</v>
      </c>
      <c r="G665" s="1110">
        <v>0</v>
      </c>
      <c r="H665" s="1094"/>
      <c r="I665" s="1094"/>
      <c r="J665" s="1094"/>
      <c r="K665" s="1094"/>
    </row>
    <row r="666" spans="1:11" ht="14.1" customHeight="1" x14ac:dyDescent="0.25">
      <c r="A666" s="1094"/>
      <c r="B666" s="1094"/>
      <c r="C666" s="1109" t="s">
        <v>1048</v>
      </c>
      <c r="D666" s="1110">
        <v>0</v>
      </c>
      <c r="E666" s="1110">
        <v>0</v>
      </c>
      <c r="F666" s="1110">
        <v>0</v>
      </c>
      <c r="G666" s="1110">
        <v>0</v>
      </c>
      <c r="H666" s="1094"/>
      <c r="I666" s="1094"/>
      <c r="J666" s="1094"/>
      <c r="K666" s="1094"/>
    </row>
    <row r="667" spans="1:11" ht="14.1" customHeight="1" x14ac:dyDescent="0.25">
      <c r="A667" s="1094"/>
      <c r="B667" s="1094"/>
      <c r="C667" s="1109" t="s">
        <v>1049</v>
      </c>
      <c r="D667" s="1110">
        <v>0</v>
      </c>
      <c r="E667" s="1110">
        <v>0</v>
      </c>
      <c r="F667" s="1110">
        <v>0</v>
      </c>
      <c r="G667" s="1110">
        <v>0</v>
      </c>
      <c r="H667" s="1094"/>
      <c r="I667" s="1094"/>
      <c r="J667" s="1094"/>
      <c r="K667" s="1094"/>
    </row>
    <row r="668" spans="1:11" ht="14.1" customHeight="1" x14ac:dyDescent="0.25">
      <c r="A668" s="1094"/>
      <c r="B668" s="1094"/>
      <c r="C668" s="1109" t="s">
        <v>1055</v>
      </c>
      <c r="D668" s="1110">
        <v>0</v>
      </c>
      <c r="E668" s="1110">
        <v>0</v>
      </c>
      <c r="F668" s="1110">
        <v>0</v>
      </c>
      <c r="G668" s="1110">
        <v>0</v>
      </c>
      <c r="H668" s="1094"/>
      <c r="I668" s="1094"/>
      <c r="J668" s="1094"/>
      <c r="K668" s="1094"/>
    </row>
    <row r="669" spans="1:11" ht="14.1" customHeight="1" x14ac:dyDescent="0.25">
      <c r="A669" s="1094"/>
      <c r="B669" s="1094"/>
      <c r="C669" s="1109" t="s">
        <v>1048</v>
      </c>
      <c r="D669" s="1110">
        <v>0</v>
      </c>
      <c r="E669" s="1110">
        <v>0</v>
      </c>
      <c r="F669" s="1110">
        <v>0</v>
      </c>
      <c r="G669" s="1110">
        <v>0</v>
      </c>
      <c r="H669" s="1094"/>
      <c r="I669" s="1094"/>
      <c r="J669" s="1094"/>
      <c r="K669" s="1094"/>
    </row>
    <row r="670" spans="1:11" ht="14.1" customHeight="1" x14ac:dyDescent="0.25">
      <c r="A670" s="1094"/>
      <c r="B670" s="1094"/>
      <c r="C670" s="1109" t="s">
        <v>1049</v>
      </c>
      <c r="D670" s="1110">
        <v>0</v>
      </c>
      <c r="E670" s="1110">
        <v>0</v>
      </c>
      <c r="F670" s="1110">
        <v>0</v>
      </c>
      <c r="G670" s="1110">
        <v>0</v>
      </c>
      <c r="H670" s="1094"/>
      <c r="I670" s="1094"/>
      <c r="J670" s="1094"/>
      <c r="K670" s="1094"/>
    </row>
    <row r="671" spans="1:11" ht="14.1" customHeight="1" x14ac:dyDescent="0.25">
      <c r="A671" s="1094"/>
      <c r="B671" s="1094"/>
      <c r="C671" s="1109" t="s">
        <v>1056</v>
      </c>
      <c r="D671" s="1110">
        <v>0</v>
      </c>
      <c r="E671" s="1110">
        <v>0</v>
      </c>
      <c r="F671" s="1110">
        <v>0</v>
      </c>
      <c r="G671" s="1110">
        <v>0</v>
      </c>
      <c r="H671" s="1094"/>
      <c r="I671" s="1094"/>
      <c r="J671" s="1094"/>
      <c r="K671" s="1094"/>
    </row>
    <row r="672" spans="1:11" ht="14.1" customHeight="1" x14ac:dyDescent="0.25">
      <c r="A672" s="1094"/>
      <c r="B672" s="1094"/>
      <c r="C672" s="1109" t="s">
        <v>1048</v>
      </c>
      <c r="D672" s="1110">
        <v>0</v>
      </c>
      <c r="E672" s="1110">
        <v>0</v>
      </c>
      <c r="F672" s="1110">
        <v>0</v>
      </c>
      <c r="G672" s="1110">
        <v>0</v>
      </c>
      <c r="H672" s="1094"/>
      <c r="I672" s="1094"/>
      <c r="J672" s="1094"/>
      <c r="K672" s="1094"/>
    </row>
    <row r="673" spans="1:11" ht="14.1" customHeight="1" x14ac:dyDescent="0.25">
      <c r="A673" s="1094"/>
      <c r="B673" s="1094"/>
      <c r="C673" s="1109" t="s">
        <v>1057</v>
      </c>
      <c r="D673" s="1110">
        <v>0</v>
      </c>
      <c r="E673" s="1110">
        <v>0</v>
      </c>
      <c r="F673" s="1110">
        <v>0</v>
      </c>
      <c r="G673" s="1110">
        <v>0</v>
      </c>
      <c r="H673" s="1094"/>
      <c r="I673" s="1094"/>
      <c r="J673" s="1094"/>
      <c r="K673" s="1094"/>
    </row>
    <row r="674" spans="1:11" ht="14.1" customHeight="1" x14ac:dyDescent="0.25">
      <c r="A674" s="1094"/>
      <c r="B674" s="1094"/>
      <c r="C674" s="1109" t="s">
        <v>1058</v>
      </c>
      <c r="D674" s="1110">
        <v>0</v>
      </c>
      <c r="E674" s="1110">
        <v>0</v>
      </c>
      <c r="F674" s="1110">
        <v>0</v>
      </c>
      <c r="G674" s="1110">
        <v>0</v>
      </c>
      <c r="H674" s="1094"/>
      <c r="I674" s="1094"/>
      <c r="J674" s="1094"/>
      <c r="K674" s="1094"/>
    </row>
    <row r="675" spans="1:11" ht="14.1" customHeight="1" x14ac:dyDescent="0.25">
      <c r="A675" s="1094"/>
      <c r="B675" s="1094"/>
      <c r="C675" s="1109" t="s">
        <v>1059</v>
      </c>
      <c r="D675" s="1110">
        <v>0</v>
      </c>
      <c r="E675" s="1110">
        <v>0</v>
      </c>
      <c r="F675" s="1110">
        <v>0</v>
      </c>
      <c r="G675" s="1110">
        <v>0</v>
      </c>
      <c r="H675" s="1094"/>
      <c r="I675" s="1094"/>
      <c r="J675" s="1094"/>
      <c r="K675" s="1094"/>
    </row>
    <row r="676" spans="1:11" ht="14.1" customHeight="1" x14ac:dyDescent="0.25">
      <c r="A676" s="1094"/>
      <c r="B676" s="1094"/>
      <c r="C676" s="1109" t="s">
        <v>1060</v>
      </c>
      <c r="D676" s="1110">
        <v>0</v>
      </c>
      <c r="E676" s="1110">
        <v>0</v>
      </c>
      <c r="F676" s="1110">
        <v>0</v>
      </c>
      <c r="G676" s="1110">
        <v>0</v>
      </c>
      <c r="H676" s="1094"/>
      <c r="I676" s="1094"/>
      <c r="J676" s="1094"/>
      <c r="K676" s="1094"/>
    </row>
    <row r="677" spans="1:11" ht="14.1" customHeight="1" x14ac:dyDescent="0.25">
      <c r="A677" s="1094"/>
      <c r="B677" s="1094"/>
      <c r="C677" s="1109" t="s">
        <v>1061</v>
      </c>
      <c r="D677" s="1110">
        <v>0</v>
      </c>
      <c r="E677" s="1110">
        <v>400000000</v>
      </c>
      <c r="F677" s="1110">
        <v>615990757</v>
      </c>
      <c r="G677" s="1110">
        <v>98887241</v>
      </c>
      <c r="H677" s="1094"/>
      <c r="I677" s="1094"/>
      <c r="J677" s="1094"/>
      <c r="K677" s="1094"/>
    </row>
    <row r="678" spans="1:11" ht="14.1" customHeight="1" x14ac:dyDescent="0.25">
      <c r="A678" s="1094"/>
      <c r="B678" s="1094"/>
      <c r="C678" s="1109" t="s">
        <v>1048</v>
      </c>
      <c r="D678" s="1110">
        <v>0</v>
      </c>
      <c r="E678" s="1110">
        <v>0</v>
      </c>
      <c r="F678" s="1110">
        <v>0</v>
      </c>
      <c r="G678" s="1110">
        <v>0</v>
      </c>
      <c r="H678" s="1094"/>
      <c r="I678" s="1094"/>
      <c r="J678" s="1094"/>
      <c r="K678" s="1094"/>
    </row>
    <row r="679" spans="1:11" ht="14.1" customHeight="1" x14ac:dyDescent="0.25">
      <c r="A679" s="1094"/>
      <c r="B679" s="1094"/>
      <c r="C679" s="1109" t="s">
        <v>1057</v>
      </c>
      <c r="D679" s="1110">
        <v>0</v>
      </c>
      <c r="E679" s="1110">
        <v>0</v>
      </c>
      <c r="F679" s="1110">
        <v>0</v>
      </c>
      <c r="G679" s="1110">
        <v>0</v>
      </c>
      <c r="H679" s="1094"/>
      <c r="I679" s="1094"/>
      <c r="J679" s="1094"/>
      <c r="K679" s="1094"/>
    </row>
    <row r="680" spans="1:11" ht="14.1" customHeight="1" x14ac:dyDescent="0.25">
      <c r="A680" s="1094"/>
      <c r="B680" s="1094"/>
      <c r="C680" s="1109" t="s">
        <v>1058</v>
      </c>
      <c r="D680" s="1110">
        <v>0</v>
      </c>
      <c r="E680" s="1110">
        <v>400000000</v>
      </c>
      <c r="F680" s="1110">
        <v>615990757</v>
      </c>
      <c r="G680" s="1110">
        <v>98887241</v>
      </c>
      <c r="H680" s="1094"/>
      <c r="I680" s="1094"/>
      <c r="J680" s="1094"/>
      <c r="K680" s="1094"/>
    </row>
    <row r="681" spans="1:11" ht="14.1" customHeight="1" x14ac:dyDescent="0.25">
      <c r="A681" s="1094"/>
      <c r="B681" s="1094"/>
      <c r="C681" s="1109" t="s">
        <v>1059</v>
      </c>
      <c r="D681" s="1110">
        <v>0</v>
      </c>
      <c r="E681" s="1110">
        <v>0</v>
      </c>
      <c r="F681" s="1110">
        <v>0</v>
      </c>
      <c r="G681" s="1110">
        <v>0</v>
      </c>
      <c r="H681" s="1094"/>
      <c r="I681" s="1094"/>
      <c r="J681" s="1094"/>
      <c r="K681" s="1094"/>
    </row>
    <row r="682" spans="1:11" ht="14.1" customHeight="1" x14ac:dyDescent="0.25">
      <c r="A682" s="1094"/>
      <c r="B682" s="1094"/>
      <c r="C682" s="1109" t="s">
        <v>1060</v>
      </c>
      <c r="D682" s="1110">
        <v>0</v>
      </c>
      <c r="E682" s="1110">
        <v>0</v>
      </c>
      <c r="F682" s="1110">
        <v>0</v>
      </c>
      <c r="G682" s="1110">
        <v>0</v>
      </c>
      <c r="H682" s="1094"/>
      <c r="I682" s="1094"/>
      <c r="J682" s="1094"/>
      <c r="K682" s="1094"/>
    </row>
    <row r="683" spans="1:11" ht="14.1" customHeight="1" x14ac:dyDescent="0.25">
      <c r="A683" s="1094"/>
      <c r="B683" s="1094"/>
      <c r="C683" s="1109" t="s">
        <v>1062</v>
      </c>
      <c r="D683" s="1110">
        <v>0</v>
      </c>
      <c r="E683" s="1110">
        <v>0</v>
      </c>
      <c r="F683" s="1110">
        <v>0</v>
      </c>
      <c r="G683" s="1110">
        <v>0</v>
      </c>
      <c r="H683" s="1094"/>
      <c r="I683" s="1094"/>
      <c r="J683" s="1094"/>
      <c r="K683" s="1094"/>
    </row>
    <row r="684" spans="1:11" ht="14.1" customHeight="1" x14ac:dyDescent="0.25">
      <c r="A684" s="1094"/>
      <c r="B684" s="1094"/>
      <c r="C684" s="1109" t="s">
        <v>1048</v>
      </c>
      <c r="D684" s="1110">
        <v>0</v>
      </c>
      <c r="E684" s="1110">
        <v>0</v>
      </c>
      <c r="F684" s="1110">
        <v>0</v>
      </c>
      <c r="G684" s="1110">
        <v>0</v>
      </c>
      <c r="H684" s="1094"/>
      <c r="I684" s="1094"/>
      <c r="J684" s="1094"/>
      <c r="K684" s="1094"/>
    </row>
    <row r="685" spans="1:11" ht="14.1" customHeight="1" x14ac:dyDescent="0.25">
      <c r="A685" s="1094"/>
      <c r="B685" s="1094"/>
      <c r="C685" s="1109" t="s">
        <v>1057</v>
      </c>
      <c r="D685" s="1110">
        <v>0</v>
      </c>
      <c r="E685" s="1110">
        <v>0</v>
      </c>
      <c r="F685" s="1110">
        <v>0</v>
      </c>
      <c r="G685" s="1110">
        <v>0</v>
      </c>
      <c r="H685" s="1094"/>
      <c r="I685" s="1094"/>
      <c r="J685" s="1094"/>
      <c r="K685" s="1094"/>
    </row>
    <row r="686" spans="1:11" ht="14.1" customHeight="1" x14ac:dyDescent="0.25">
      <c r="A686" s="1094"/>
      <c r="B686" s="1094"/>
      <c r="C686" s="1109" t="s">
        <v>1058</v>
      </c>
      <c r="D686" s="1110">
        <v>0</v>
      </c>
      <c r="E686" s="1110">
        <v>0</v>
      </c>
      <c r="F686" s="1110">
        <v>0</v>
      </c>
      <c r="G686" s="1110">
        <v>0</v>
      </c>
      <c r="H686" s="1094"/>
      <c r="I686" s="1094"/>
      <c r="J686" s="1094"/>
      <c r="K686" s="1094"/>
    </row>
    <row r="687" spans="1:11" ht="14.1" customHeight="1" x14ac:dyDescent="0.25">
      <c r="A687" s="1094"/>
      <c r="B687" s="1094"/>
      <c r="C687" s="1109" t="s">
        <v>1059</v>
      </c>
      <c r="D687" s="1110">
        <v>0</v>
      </c>
      <c r="E687" s="1110">
        <v>0</v>
      </c>
      <c r="F687" s="1110">
        <v>0</v>
      </c>
      <c r="G687" s="1110">
        <v>0</v>
      </c>
      <c r="H687" s="1094"/>
      <c r="I687" s="1094"/>
      <c r="J687" s="1094"/>
      <c r="K687" s="1094"/>
    </row>
    <row r="688" spans="1:11" ht="14.1" customHeight="1" x14ac:dyDescent="0.25">
      <c r="A688" s="1094"/>
      <c r="B688" s="1094"/>
      <c r="C688" s="1109" t="s">
        <v>1060</v>
      </c>
      <c r="D688" s="1110">
        <v>0</v>
      </c>
      <c r="E688" s="1110">
        <v>0</v>
      </c>
      <c r="F688" s="1110">
        <v>0</v>
      </c>
      <c r="G688" s="1110">
        <v>0</v>
      </c>
      <c r="H688" s="1094"/>
      <c r="I688" s="1094"/>
      <c r="J688" s="1094"/>
      <c r="K688" s="1094"/>
    </row>
    <row r="689" spans="1:11" ht="14.1" customHeight="1" x14ac:dyDescent="0.25">
      <c r="A689" s="1094"/>
      <c r="B689" s="1094"/>
      <c r="C689" s="1109" t="s">
        <v>1063</v>
      </c>
      <c r="D689" s="1110">
        <v>0</v>
      </c>
      <c r="E689" s="1110">
        <v>0</v>
      </c>
      <c r="F689" s="1110">
        <v>0</v>
      </c>
      <c r="G689" s="1110">
        <v>0</v>
      </c>
      <c r="H689" s="1094"/>
      <c r="I689" s="1094"/>
      <c r="J689" s="1094"/>
      <c r="K689" s="1094"/>
    </row>
    <row r="690" spans="1:11" ht="14.1" customHeight="1" x14ac:dyDescent="0.25">
      <c r="A690" s="1094"/>
      <c r="B690" s="1094"/>
      <c r="C690" s="1109" t="s">
        <v>1064</v>
      </c>
      <c r="D690" s="1110">
        <v>0</v>
      </c>
      <c r="E690" s="1110">
        <v>0</v>
      </c>
      <c r="F690" s="1110">
        <v>0</v>
      </c>
      <c r="G690" s="1110">
        <v>0</v>
      </c>
      <c r="H690" s="1094"/>
      <c r="I690" s="1094"/>
      <c r="J690" s="1094"/>
      <c r="K690" s="1094"/>
    </row>
    <row r="691" spans="1:11" ht="14.1" customHeight="1" x14ac:dyDescent="0.25">
      <c r="A691" s="1094"/>
      <c r="B691" s="1094"/>
      <c r="C691" s="1111" t="s">
        <v>572</v>
      </c>
      <c r="D691" s="1110">
        <v>0</v>
      </c>
      <c r="E691" s="1110">
        <v>400000000</v>
      </c>
      <c r="F691" s="1110">
        <v>615990757</v>
      </c>
      <c r="G691" s="1110">
        <v>98887241</v>
      </c>
      <c r="H691" s="1094"/>
      <c r="I691" s="1094"/>
      <c r="J691" s="1094"/>
      <c r="K691" s="1094"/>
    </row>
    <row r="692" spans="1:11" ht="14.1" customHeight="1" x14ac:dyDescent="0.25">
      <c r="A692" s="1094"/>
      <c r="B692" s="1094"/>
      <c r="C692" s="1102" t="s">
        <v>3555</v>
      </c>
      <c r="D692" s="1234" t="s">
        <v>3556</v>
      </c>
      <c r="E692" s="1235"/>
      <c r="F692" s="1235"/>
      <c r="G692" s="1235"/>
      <c r="H692" s="1094"/>
      <c r="I692" s="1094"/>
      <c r="J692" s="1094"/>
      <c r="K692" s="1094"/>
    </row>
    <row r="693" spans="1:11" ht="36.950000000000003" customHeight="1" x14ac:dyDescent="0.25">
      <c r="A693" s="1094"/>
      <c r="B693" s="1094"/>
      <c r="C693" s="1103" t="s">
        <v>1022</v>
      </c>
      <c r="D693" s="1232" t="s">
        <v>3557</v>
      </c>
      <c r="E693" s="1233"/>
      <c r="F693" s="1233"/>
      <c r="G693" s="1233"/>
      <c r="H693" s="1094"/>
      <c r="I693" s="1094"/>
      <c r="J693" s="1094"/>
      <c r="K693" s="1094"/>
    </row>
    <row r="694" spans="1:11" ht="36.950000000000003" customHeight="1" x14ac:dyDescent="0.25">
      <c r="A694" s="1094"/>
      <c r="B694" s="1094"/>
      <c r="C694" s="1104" t="s">
        <v>1024</v>
      </c>
      <c r="D694" s="1230" t="s">
        <v>3558</v>
      </c>
      <c r="E694" s="1231"/>
      <c r="F694" s="1231"/>
      <c r="G694" s="1231"/>
      <c r="H694" s="1094"/>
      <c r="I694" s="1094"/>
      <c r="J694" s="1094"/>
      <c r="K694" s="1094"/>
    </row>
    <row r="695" spans="1:11" ht="36.950000000000003" customHeight="1" x14ac:dyDescent="0.25">
      <c r="A695" s="1094"/>
      <c r="B695" s="1094"/>
      <c r="C695" s="1104" t="s">
        <v>31</v>
      </c>
      <c r="D695" s="1230" t="s">
        <v>2387</v>
      </c>
      <c r="E695" s="1231"/>
      <c r="F695" s="1231"/>
      <c r="G695" s="1231"/>
      <c r="H695" s="1094"/>
      <c r="I695" s="1094"/>
      <c r="J695" s="1094"/>
      <c r="K695" s="1094"/>
    </row>
    <row r="696" spans="1:11" ht="15" customHeight="1" x14ac:dyDescent="0.25">
      <c r="A696" s="1094"/>
      <c r="B696" s="1094"/>
      <c r="C696" s="1105"/>
      <c r="D696" s="1106">
        <v>2024</v>
      </c>
      <c r="E696" s="1106">
        <v>2025</v>
      </c>
      <c r="F696" s="1106">
        <v>2026</v>
      </c>
      <c r="G696" s="1106">
        <v>2027</v>
      </c>
      <c r="H696" s="1094"/>
      <c r="I696" s="1094"/>
      <c r="J696" s="1094"/>
      <c r="K696" s="1094"/>
    </row>
    <row r="697" spans="1:11" ht="15" customHeight="1" x14ac:dyDescent="0.25">
      <c r="A697" s="1094"/>
      <c r="B697" s="1094"/>
      <c r="C697" s="1107"/>
      <c r="D697" s="1108" t="s">
        <v>13</v>
      </c>
      <c r="E697" s="1108" t="s">
        <v>14</v>
      </c>
      <c r="F697" s="1108" t="s">
        <v>14</v>
      </c>
      <c r="G697" s="1108" t="s">
        <v>14</v>
      </c>
      <c r="H697" s="1094"/>
      <c r="I697" s="1094"/>
      <c r="J697" s="1094"/>
      <c r="K697" s="1094"/>
    </row>
    <row r="698" spans="1:11" ht="14.1" customHeight="1" x14ac:dyDescent="0.25">
      <c r="A698" s="1094"/>
      <c r="B698" s="1094"/>
      <c r="C698" s="1097" t="s">
        <v>33</v>
      </c>
      <c r="D698" s="1101" t="s">
        <v>1092</v>
      </c>
      <c r="E698" s="1101" t="s">
        <v>1092</v>
      </c>
      <c r="F698" s="1101" t="s">
        <v>1092</v>
      </c>
      <c r="G698" s="1101" t="s">
        <v>1092</v>
      </c>
      <c r="H698" s="1094"/>
      <c r="I698" s="1094"/>
      <c r="J698" s="1094"/>
      <c r="K698" s="1094"/>
    </row>
    <row r="699" spans="1:11" ht="14.1" customHeight="1" x14ac:dyDescent="0.25">
      <c r="A699" s="1094"/>
      <c r="B699" s="1094"/>
      <c r="C699" s="1097" t="s">
        <v>1029</v>
      </c>
      <c r="D699" s="1101" t="s">
        <v>3559</v>
      </c>
      <c r="E699" s="1101" t="s">
        <v>3560</v>
      </c>
      <c r="F699" s="1101" t="s">
        <v>3561</v>
      </c>
      <c r="G699" s="1101" t="s">
        <v>3562</v>
      </c>
      <c r="H699" s="1094"/>
      <c r="I699" s="1094"/>
      <c r="J699" s="1094"/>
      <c r="K699" s="1094"/>
    </row>
    <row r="700" spans="1:11" ht="14.1" customHeight="1" x14ac:dyDescent="0.25">
      <c r="A700" s="1094"/>
      <c r="B700" s="1094"/>
      <c r="C700" s="1097" t="s">
        <v>1032</v>
      </c>
      <c r="D700" s="1101" t="s">
        <v>3559</v>
      </c>
      <c r="E700" s="1101" t="s">
        <v>3560</v>
      </c>
      <c r="F700" s="1101" t="s">
        <v>3561</v>
      </c>
      <c r="G700" s="1101" t="s">
        <v>3562</v>
      </c>
      <c r="H700" s="1094"/>
      <c r="I700" s="1094"/>
      <c r="J700" s="1094"/>
      <c r="K700" s="1094"/>
    </row>
    <row r="701" spans="1:11" ht="14.1" customHeight="1" x14ac:dyDescent="0.25">
      <c r="A701" s="1094"/>
      <c r="B701" s="1094"/>
      <c r="C701" s="1097" t="s">
        <v>1037</v>
      </c>
      <c r="D701" s="1101" t="s">
        <v>1038</v>
      </c>
      <c r="E701" s="1101" t="s">
        <v>1039</v>
      </c>
      <c r="F701" s="1101" t="s">
        <v>1039</v>
      </c>
      <c r="G701" s="1101" t="s">
        <v>1039</v>
      </c>
      <c r="H701" s="1094"/>
      <c r="I701" s="1094"/>
      <c r="J701" s="1094"/>
      <c r="K701" s="1094"/>
    </row>
    <row r="702" spans="1:11" ht="14.1" customHeight="1" x14ac:dyDescent="0.25">
      <c r="A702" s="1094"/>
      <c r="B702" s="1094"/>
      <c r="C702" s="1097" t="s">
        <v>1042</v>
      </c>
      <c r="D702" s="1101" t="s">
        <v>1038</v>
      </c>
      <c r="E702" s="1101" t="s">
        <v>3563</v>
      </c>
      <c r="F702" s="1101" t="s">
        <v>3564</v>
      </c>
      <c r="G702" s="1101" t="s">
        <v>3565</v>
      </c>
      <c r="H702" s="1094"/>
      <c r="I702" s="1094"/>
      <c r="J702" s="1094"/>
      <c r="K702" s="1094"/>
    </row>
    <row r="703" spans="1:11" ht="14.1" customHeight="1" x14ac:dyDescent="0.25">
      <c r="A703" s="1094"/>
      <c r="B703" s="1094"/>
      <c r="C703" s="1097" t="s">
        <v>39</v>
      </c>
      <c r="D703" s="1101" t="s">
        <v>1038</v>
      </c>
      <c r="E703" s="1101" t="s">
        <v>3563</v>
      </c>
      <c r="F703" s="1101" t="s">
        <v>3564</v>
      </c>
      <c r="G703" s="1101" t="s">
        <v>3565</v>
      </c>
      <c r="H703" s="1094"/>
      <c r="I703" s="1094"/>
      <c r="J703" s="1094"/>
      <c r="K703" s="1094"/>
    </row>
    <row r="704" spans="1:11" ht="14.1" customHeight="1" x14ac:dyDescent="0.25">
      <c r="A704" s="1094"/>
      <c r="B704" s="1094"/>
      <c r="C704" s="1228" t="s">
        <v>1046</v>
      </c>
      <c r="D704" s="1229"/>
      <c r="E704" s="1229"/>
      <c r="F704" s="1229"/>
      <c r="G704" s="1229"/>
      <c r="H704" s="1094"/>
      <c r="I704" s="1094"/>
      <c r="J704" s="1094"/>
      <c r="K704" s="1094"/>
    </row>
    <row r="705" spans="1:11" ht="14.1" customHeight="1" x14ac:dyDescent="0.25">
      <c r="A705" s="1094"/>
      <c r="B705" s="1094"/>
      <c r="C705" s="1105"/>
      <c r="D705" s="1106">
        <v>2024</v>
      </c>
      <c r="E705" s="1106">
        <v>2025</v>
      </c>
      <c r="F705" s="1106">
        <v>2026</v>
      </c>
      <c r="G705" s="1106">
        <v>2027</v>
      </c>
      <c r="H705" s="1094"/>
      <c r="I705" s="1094"/>
      <c r="J705" s="1094"/>
      <c r="K705" s="1094"/>
    </row>
    <row r="706" spans="1:11" ht="14.1" customHeight="1" x14ac:dyDescent="0.25">
      <c r="A706" s="1094"/>
      <c r="B706" s="1094"/>
      <c r="C706" s="1107"/>
      <c r="D706" s="1108" t="s">
        <v>13</v>
      </c>
      <c r="E706" s="1108" t="s">
        <v>14</v>
      </c>
      <c r="F706" s="1108" t="s">
        <v>14</v>
      </c>
      <c r="G706" s="1108" t="s">
        <v>14</v>
      </c>
      <c r="H706" s="1094"/>
      <c r="I706" s="1094"/>
      <c r="J706" s="1094"/>
      <c r="K706" s="1094"/>
    </row>
    <row r="707" spans="1:11" ht="14.1" customHeight="1" x14ac:dyDescent="0.25">
      <c r="A707" s="1094"/>
      <c r="B707" s="1094"/>
      <c r="C707" s="1109" t="s">
        <v>1047</v>
      </c>
      <c r="D707" s="1110">
        <v>0</v>
      </c>
      <c r="E707" s="1110">
        <v>0</v>
      </c>
      <c r="F707" s="1110">
        <v>0</v>
      </c>
      <c r="G707" s="1110">
        <v>0</v>
      </c>
      <c r="H707" s="1094"/>
      <c r="I707" s="1094"/>
      <c r="J707" s="1094"/>
      <c r="K707" s="1094"/>
    </row>
    <row r="708" spans="1:11" ht="14.1" customHeight="1" x14ac:dyDescent="0.25">
      <c r="A708" s="1094"/>
      <c r="B708" s="1094"/>
      <c r="C708" s="1109" t="s">
        <v>1048</v>
      </c>
      <c r="D708" s="1110">
        <v>0</v>
      </c>
      <c r="E708" s="1110">
        <v>0</v>
      </c>
      <c r="F708" s="1110">
        <v>0</v>
      </c>
      <c r="G708" s="1110">
        <v>0</v>
      </c>
      <c r="H708" s="1094"/>
      <c r="I708" s="1094"/>
      <c r="J708" s="1094"/>
      <c r="K708" s="1094"/>
    </row>
    <row r="709" spans="1:11" ht="14.1" customHeight="1" x14ac:dyDescent="0.25">
      <c r="A709" s="1094"/>
      <c r="B709" s="1094"/>
      <c r="C709" s="1109" t="s">
        <v>1049</v>
      </c>
      <c r="D709" s="1110">
        <v>0</v>
      </c>
      <c r="E709" s="1110">
        <v>0</v>
      </c>
      <c r="F709" s="1110">
        <v>0</v>
      </c>
      <c r="G709" s="1110">
        <v>0</v>
      </c>
      <c r="H709" s="1094"/>
      <c r="I709" s="1094"/>
      <c r="J709" s="1094"/>
      <c r="K709" s="1094"/>
    </row>
    <row r="710" spans="1:11" ht="14.1" customHeight="1" x14ac:dyDescent="0.25">
      <c r="A710" s="1094"/>
      <c r="B710" s="1094"/>
      <c r="C710" s="1109" t="s">
        <v>1050</v>
      </c>
      <c r="D710" s="1110">
        <v>0</v>
      </c>
      <c r="E710" s="1110">
        <v>0</v>
      </c>
      <c r="F710" s="1110">
        <v>0</v>
      </c>
      <c r="G710" s="1110">
        <v>0</v>
      </c>
      <c r="H710" s="1094"/>
      <c r="I710" s="1094"/>
      <c r="J710" s="1094"/>
      <c r="K710" s="1094"/>
    </row>
    <row r="711" spans="1:11" ht="14.1" customHeight="1" x14ac:dyDescent="0.25">
      <c r="A711" s="1094"/>
      <c r="B711" s="1094"/>
      <c r="C711" s="1109" t="s">
        <v>1048</v>
      </c>
      <c r="D711" s="1110">
        <v>0</v>
      </c>
      <c r="E711" s="1110">
        <v>0</v>
      </c>
      <c r="F711" s="1110">
        <v>0</v>
      </c>
      <c r="G711" s="1110">
        <v>0</v>
      </c>
      <c r="H711" s="1094"/>
      <c r="I711" s="1094"/>
      <c r="J711" s="1094"/>
      <c r="K711" s="1094"/>
    </row>
    <row r="712" spans="1:11" ht="14.1" customHeight="1" x14ac:dyDescent="0.25">
      <c r="A712" s="1094"/>
      <c r="B712" s="1094"/>
      <c r="C712" s="1109" t="s">
        <v>1049</v>
      </c>
      <c r="D712" s="1110">
        <v>0</v>
      </c>
      <c r="E712" s="1110">
        <v>0</v>
      </c>
      <c r="F712" s="1110">
        <v>0</v>
      </c>
      <c r="G712" s="1110">
        <v>0</v>
      </c>
      <c r="H712" s="1094"/>
      <c r="I712" s="1094"/>
      <c r="J712" s="1094"/>
      <c r="K712" s="1094"/>
    </row>
    <row r="713" spans="1:11" ht="14.1" customHeight="1" x14ac:dyDescent="0.25">
      <c r="A713" s="1094"/>
      <c r="B713" s="1094"/>
      <c r="C713" s="1109" t="s">
        <v>1051</v>
      </c>
      <c r="D713" s="1110">
        <v>0</v>
      </c>
      <c r="E713" s="1110">
        <v>0</v>
      </c>
      <c r="F713" s="1110">
        <v>0</v>
      </c>
      <c r="G713" s="1110">
        <v>0</v>
      </c>
      <c r="H713" s="1094"/>
      <c r="I713" s="1094"/>
      <c r="J713" s="1094"/>
      <c r="K713" s="1094"/>
    </row>
    <row r="714" spans="1:11" ht="14.1" customHeight="1" x14ac:dyDescent="0.25">
      <c r="A714" s="1094"/>
      <c r="B714" s="1094"/>
      <c r="C714" s="1109" t="s">
        <v>1048</v>
      </c>
      <c r="D714" s="1110">
        <v>0</v>
      </c>
      <c r="E714" s="1110">
        <v>0</v>
      </c>
      <c r="F714" s="1110">
        <v>0</v>
      </c>
      <c r="G714" s="1110">
        <v>0</v>
      </c>
      <c r="H714" s="1094"/>
      <c r="I714" s="1094"/>
      <c r="J714" s="1094"/>
      <c r="K714" s="1094"/>
    </row>
    <row r="715" spans="1:11" ht="14.1" customHeight="1" x14ac:dyDescent="0.25">
      <c r="A715" s="1094"/>
      <c r="B715" s="1094"/>
      <c r="C715" s="1109" t="s">
        <v>1049</v>
      </c>
      <c r="D715" s="1110">
        <v>0</v>
      </c>
      <c r="E715" s="1110">
        <v>0</v>
      </c>
      <c r="F715" s="1110">
        <v>0</v>
      </c>
      <c r="G715" s="1110">
        <v>0</v>
      </c>
      <c r="H715" s="1094"/>
      <c r="I715" s="1094"/>
      <c r="J715" s="1094"/>
      <c r="K715" s="1094"/>
    </row>
    <row r="716" spans="1:11" ht="14.1" customHeight="1" x14ac:dyDescent="0.25">
      <c r="A716" s="1094"/>
      <c r="B716" s="1094"/>
      <c r="C716" s="1109" t="s">
        <v>1052</v>
      </c>
      <c r="D716" s="1110">
        <v>0</v>
      </c>
      <c r="E716" s="1110">
        <v>0</v>
      </c>
      <c r="F716" s="1110">
        <v>0</v>
      </c>
      <c r="G716" s="1110">
        <v>0</v>
      </c>
      <c r="H716" s="1094"/>
      <c r="I716" s="1094"/>
      <c r="J716" s="1094"/>
      <c r="K716" s="1094"/>
    </row>
    <row r="717" spans="1:11" ht="14.1" customHeight="1" x14ac:dyDescent="0.25">
      <c r="A717" s="1094"/>
      <c r="B717" s="1094"/>
      <c r="C717" s="1109" t="s">
        <v>1048</v>
      </c>
      <c r="D717" s="1110">
        <v>0</v>
      </c>
      <c r="E717" s="1110">
        <v>0</v>
      </c>
      <c r="F717" s="1110">
        <v>0</v>
      </c>
      <c r="G717" s="1110">
        <v>0</v>
      </c>
      <c r="H717" s="1094"/>
      <c r="I717" s="1094"/>
      <c r="J717" s="1094"/>
      <c r="K717" s="1094"/>
    </row>
    <row r="718" spans="1:11" ht="14.1" customHeight="1" x14ac:dyDescent="0.25">
      <c r="A718" s="1094"/>
      <c r="B718" s="1094"/>
      <c r="C718" s="1109" t="s">
        <v>1049</v>
      </c>
      <c r="D718" s="1110">
        <v>0</v>
      </c>
      <c r="E718" s="1110">
        <v>0</v>
      </c>
      <c r="F718" s="1110">
        <v>0</v>
      </c>
      <c r="G718" s="1110">
        <v>0</v>
      </c>
      <c r="H718" s="1094"/>
      <c r="I718" s="1094"/>
      <c r="J718" s="1094"/>
      <c r="K718" s="1094"/>
    </row>
    <row r="719" spans="1:11" ht="14.1" customHeight="1" x14ac:dyDescent="0.25">
      <c r="A719" s="1094"/>
      <c r="B719" s="1094"/>
      <c r="C719" s="1109" t="s">
        <v>1053</v>
      </c>
      <c r="D719" s="1110">
        <v>0</v>
      </c>
      <c r="E719" s="1110">
        <v>0</v>
      </c>
      <c r="F719" s="1110">
        <v>0</v>
      </c>
      <c r="G719" s="1110">
        <v>0</v>
      </c>
      <c r="H719" s="1094"/>
      <c r="I719" s="1094"/>
      <c r="J719" s="1094"/>
      <c r="K719" s="1094"/>
    </row>
    <row r="720" spans="1:11" ht="14.1" customHeight="1" x14ac:dyDescent="0.25">
      <c r="A720" s="1094"/>
      <c r="B720" s="1094"/>
      <c r="C720" s="1109" t="s">
        <v>1048</v>
      </c>
      <c r="D720" s="1110">
        <v>0</v>
      </c>
      <c r="E720" s="1110">
        <v>0</v>
      </c>
      <c r="F720" s="1110">
        <v>0</v>
      </c>
      <c r="G720" s="1110">
        <v>0</v>
      </c>
      <c r="H720" s="1094"/>
      <c r="I720" s="1094"/>
      <c r="J720" s="1094"/>
      <c r="K720" s="1094"/>
    </row>
    <row r="721" spans="1:11" ht="14.1" customHeight="1" x14ac:dyDescent="0.25">
      <c r="A721" s="1094"/>
      <c r="B721" s="1094"/>
      <c r="C721" s="1109" t="s">
        <v>1049</v>
      </c>
      <c r="D721" s="1110">
        <v>0</v>
      </c>
      <c r="E721" s="1110">
        <v>0</v>
      </c>
      <c r="F721" s="1110">
        <v>0</v>
      </c>
      <c r="G721" s="1110">
        <v>0</v>
      </c>
      <c r="H721" s="1094"/>
      <c r="I721" s="1094"/>
      <c r="J721" s="1094"/>
      <c r="K721" s="1094"/>
    </row>
    <row r="722" spans="1:11" ht="14.1" customHeight="1" x14ac:dyDescent="0.25">
      <c r="A722" s="1094"/>
      <c r="B722" s="1094"/>
      <c r="C722" s="1109" t="s">
        <v>1054</v>
      </c>
      <c r="D722" s="1110">
        <v>0</v>
      </c>
      <c r="E722" s="1110">
        <v>0</v>
      </c>
      <c r="F722" s="1110">
        <v>0</v>
      </c>
      <c r="G722" s="1110">
        <v>0</v>
      </c>
      <c r="H722" s="1094"/>
      <c r="I722" s="1094"/>
      <c r="J722" s="1094"/>
      <c r="K722" s="1094"/>
    </row>
    <row r="723" spans="1:11" ht="14.1" customHeight="1" x14ac:dyDescent="0.25">
      <c r="A723" s="1094"/>
      <c r="B723" s="1094"/>
      <c r="C723" s="1109" t="s">
        <v>1048</v>
      </c>
      <c r="D723" s="1110">
        <v>0</v>
      </c>
      <c r="E723" s="1110">
        <v>0</v>
      </c>
      <c r="F723" s="1110">
        <v>0</v>
      </c>
      <c r="G723" s="1110">
        <v>0</v>
      </c>
      <c r="H723" s="1094"/>
      <c r="I723" s="1094"/>
      <c r="J723" s="1094"/>
      <c r="K723" s="1094"/>
    </row>
    <row r="724" spans="1:11" ht="14.1" customHeight="1" x14ac:dyDescent="0.25">
      <c r="A724" s="1094"/>
      <c r="B724" s="1094"/>
      <c r="C724" s="1109" t="s">
        <v>1049</v>
      </c>
      <c r="D724" s="1110">
        <v>0</v>
      </c>
      <c r="E724" s="1110">
        <v>0</v>
      </c>
      <c r="F724" s="1110">
        <v>0</v>
      </c>
      <c r="G724" s="1110">
        <v>0</v>
      </c>
      <c r="H724" s="1094"/>
      <c r="I724" s="1094"/>
      <c r="J724" s="1094"/>
      <c r="K724" s="1094"/>
    </row>
    <row r="725" spans="1:11" ht="14.1" customHeight="1" x14ac:dyDescent="0.25">
      <c r="A725" s="1094"/>
      <c r="B725" s="1094"/>
      <c r="C725" s="1109" t="s">
        <v>1055</v>
      </c>
      <c r="D725" s="1110">
        <v>0</v>
      </c>
      <c r="E725" s="1110">
        <v>0</v>
      </c>
      <c r="F725" s="1110">
        <v>0</v>
      </c>
      <c r="G725" s="1110">
        <v>0</v>
      </c>
      <c r="H725" s="1094"/>
      <c r="I725" s="1094"/>
      <c r="J725" s="1094"/>
      <c r="K725" s="1094"/>
    </row>
    <row r="726" spans="1:11" ht="14.1" customHeight="1" x14ac:dyDescent="0.25">
      <c r="A726" s="1094"/>
      <c r="B726" s="1094"/>
      <c r="C726" s="1109" t="s">
        <v>1048</v>
      </c>
      <c r="D726" s="1110">
        <v>0</v>
      </c>
      <c r="E726" s="1110">
        <v>0</v>
      </c>
      <c r="F726" s="1110">
        <v>0</v>
      </c>
      <c r="G726" s="1110">
        <v>0</v>
      </c>
      <c r="H726" s="1094"/>
      <c r="I726" s="1094"/>
      <c r="J726" s="1094"/>
      <c r="K726" s="1094"/>
    </row>
    <row r="727" spans="1:11" ht="14.1" customHeight="1" x14ac:dyDescent="0.25">
      <c r="A727" s="1094"/>
      <c r="B727" s="1094"/>
      <c r="C727" s="1109" t="s">
        <v>1049</v>
      </c>
      <c r="D727" s="1110">
        <v>0</v>
      </c>
      <c r="E727" s="1110">
        <v>0</v>
      </c>
      <c r="F727" s="1110">
        <v>0</v>
      </c>
      <c r="G727" s="1110">
        <v>0</v>
      </c>
      <c r="H727" s="1094"/>
      <c r="I727" s="1094"/>
      <c r="J727" s="1094"/>
      <c r="K727" s="1094"/>
    </row>
    <row r="728" spans="1:11" ht="14.1" customHeight="1" x14ac:dyDescent="0.25">
      <c r="A728" s="1094"/>
      <c r="B728" s="1094"/>
      <c r="C728" s="1109" t="s">
        <v>1056</v>
      </c>
      <c r="D728" s="1110">
        <v>0</v>
      </c>
      <c r="E728" s="1110">
        <v>0</v>
      </c>
      <c r="F728" s="1110">
        <v>0</v>
      </c>
      <c r="G728" s="1110">
        <v>0</v>
      </c>
      <c r="H728" s="1094"/>
      <c r="I728" s="1094"/>
      <c r="J728" s="1094"/>
      <c r="K728" s="1094"/>
    </row>
    <row r="729" spans="1:11" ht="14.1" customHeight="1" x14ac:dyDescent="0.25">
      <c r="A729" s="1094"/>
      <c r="B729" s="1094"/>
      <c r="C729" s="1109" t="s">
        <v>1048</v>
      </c>
      <c r="D729" s="1110">
        <v>0</v>
      </c>
      <c r="E729" s="1110">
        <v>0</v>
      </c>
      <c r="F729" s="1110">
        <v>0</v>
      </c>
      <c r="G729" s="1110">
        <v>0</v>
      </c>
      <c r="H729" s="1094"/>
      <c r="I729" s="1094"/>
      <c r="J729" s="1094"/>
      <c r="K729" s="1094"/>
    </row>
    <row r="730" spans="1:11" ht="14.1" customHeight="1" x14ac:dyDescent="0.25">
      <c r="A730" s="1094"/>
      <c r="B730" s="1094"/>
      <c r="C730" s="1109" t="s">
        <v>1057</v>
      </c>
      <c r="D730" s="1110">
        <v>0</v>
      </c>
      <c r="E730" s="1110">
        <v>0</v>
      </c>
      <c r="F730" s="1110">
        <v>0</v>
      </c>
      <c r="G730" s="1110">
        <v>0</v>
      </c>
      <c r="H730" s="1094"/>
      <c r="I730" s="1094"/>
      <c r="J730" s="1094"/>
      <c r="K730" s="1094"/>
    </row>
    <row r="731" spans="1:11" ht="14.1" customHeight="1" x14ac:dyDescent="0.25">
      <c r="A731" s="1094"/>
      <c r="B731" s="1094"/>
      <c r="C731" s="1109" t="s">
        <v>1058</v>
      </c>
      <c r="D731" s="1110">
        <v>0</v>
      </c>
      <c r="E731" s="1110">
        <v>0</v>
      </c>
      <c r="F731" s="1110">
        <v>0</v>
      </c>
      <c r="G731" s="1110">
        <v>0</v>
      </c>
      <c r="H731" s="1094"/>
      <c r="I731" s="1094"/>
      <c r="J731" s="1094"/>
      <c r="K731" s="1094"/>
    </row>
    <row r="732" spans="1:11" ht="14.1" customHeight="1" x14ac:dyDescent="0.25">
      <c r="A732" s="1094"/>
      <c r="B732" s="1094"/>
      <c r="C732" s="1109" t="s">
        <v>1059</v>
      </c>
      <c r="D732" s="1110">
        <v>0</v>
      </c>
      <c r="E732" s="1110">
        <v>0</v>
      </c>
      <c r="F732" s="1110">
        <v>0</v>
      </c>
      <c r="G732" s="1110">
        <v>0</v>
      </c>
      <c r="H732" s="1094"/>
      <c r="I732" s="1094"/>
      <c r="J732" s="1094"/>
      <c r="K732" s="1094"/>
    </row>
    <row r="733" spans="1:11" ht="14.1" customHeight="1" x14ac:dyDescent="0.25">
      <c r="A733" s="1094"/>
      <c r="B733" s="1094"/>
      <c r="C733" s="1109" t="s">
        <v>1060</v>
      </c>
      <c r="D733" s="1110">
        <v>0</v>
      </c>
      <c r="E733" s="1110">
        <v>0</v>
      </c>
      <c r="F733" s="1110">
        <v>0</v>
      </c>
      <c r="G733" s="1110">
        <v>0</v>
      </c>
      <c r="H733" s="1094"/>
      <c r="I733" s="1094"/>
      <c r="J733" s="1094"/>
      <c r="K733" s="1094"/>
    </row>
    <row r="734" spans="1:11" ht="14.1" customHeight="1" x14ac:dyDescent="0.25">
      <c r="A734" s="1094"/>
      <c r="B734" s="1094"/>
      <c r="C734" s="1109" t="s">
        <v>1061</v>
      </c>
      <c r="D734" s="1110">
        <v>0</v>
      </c>
      <c r="E734" s="1110">
        <v>1522173995</v>
      </c>
      <c r="F734" s="1110">
        <v>1161136862</v>
      </c>
      <c r="G734" s="1110">
        <v>1993000000</v>
      </c>
      <c r="H734" s="1094"/>
      <c r="I734" s="1094"/>
      <c r="J734" s="1094"/>
      <c r="K734" s="1094"/>
    </row>
    <row r="735" spans="1:11" ht="14.1" customHeight="1" x14ac:dyDescent="0.25">
      <c r="A735" s="1094"/>
      <c r="B735" s="1094"/>
      <c r="C735" s="1109" t="s">
        <v>1048</v>
      </c>
      <c r="D735" s="1110">
        <v>0</v>
      </c>
      <c r="E735" s="1110">
        <v>0</v>
      </c>
      <c r="F735" s="1110">
        <v>0</v>
      </c>
      <c r="G735" s="1110">
        <v>0</v>
      </c>
      <c r="H735" s="1094"/>
      <c r="I735" s="1094"/>
      <c r="J735" s="1094"/>
      <c r="K735" s="1094"/>
    </row>
    <row r="736" spans="1:11" ht="14.1" customHeight="1" x14ac:dyDescent="0.25">
      <c r="A736" s="1094"/>
      <c r="B736" s="1094"/>
      <c r="C736" s="1109" t="s">
        <v>1057</v>
      </c>
      <c r="D736" s="1110">
        <v>0</v>
      </c>
      <c r="E736" s="1110">
        <v>0</v>
      </c>
      <c r="F736" s="1110">
        <v>0</v>
      </c>
      <c r="G736" s="1110">
        <v>0</v>
      </c>
      <c r="H736" s="1094"/>
      <c r="I736" s="1094"/>
      <c r="J736" s="1094"/>
      <c r="K736" s="1094"/>
    </row>
    <row r="737" spans="1:11" ht="14.1" customHeight="1" x14ac:dyDescent="0.25">
      <c r="A737" s="1094"/>
      <c r="B737" s="1094"/>
      <c r="C737" s="1109" t="s">
        <v>1058</v>
      </c>
      <c r="D737" s="1110">
        <v>0</v>
      </c>
      <c r="E737" s="1110">
        <v>1522173995</v>
      </c>
      <c r="F737" s="1110">
        <v>1161136862</v>
      </c>
      <c r="G737" s="1110">
        <v>1993000000</v>
      </c>
      <c r="H737" s="1094"/>
      <c r="I737" s="1094"/>
      <c r="J737" s="1094"/>
      <c r="K737" s="1094"/>
    </row>
    <row r="738" spans="1:11" ht="14.1" customHeight="1" x14ac:dyDescent="0.25">
      <c r="A738" s="1094"/>
      <c r="B738" s="1094"/>
      <c r="C738" s="1109" t="s">
        <v>1059</v>
      </c>
      <c r="D738" s="1110">
        <v>0</v>
      </c>
      <c r="E738" s="1110">
        <v>0</v>
      </c>
      <c r="F738" s="1110">
        <v>0</v>
      </c>
      <c r="G738" s="1110">
        <v>0</v>
      </c>
      <c r="H738" s="1094"/>
      <c r="I738" s="1094"/>
      <c r="J738" s="1094"/>
      <c r="K738" s="1094"/>
    </row>
    <row r="739" spans="1:11" ht="14.1" customHeight="1" x14ac:dyDescent="0.25">
      <c r="A739" s="1094"/>
      <c r="B739" s="1094"/>
      <c r="C739" s="1109" t="s">
        <v>1060</v>
      </c>
      <c r="D739" s="1110">
        <v>0</v>
      </c>
      <c r="E739" s="1110">
        <v>0</v>
      </c>
      <c r="F739" s="1110">
        <v>0</v>
      </c>
      <c r="G739" s="1110">
        <v>0</v>
      </c>
      <c r="H739" s="1094"/>
      <c r="I739" s="1094"/>
      <c r="J739" s="1094"/>
      <c r="K739" s="1094"/>
    </row>
    <row r="740" spans="1:11" ht="14.1" customHeight="1" x14ac:dyDescent="0.25">
      <c r="A740" s="1094"/>
      <c r="B740" s="1094"/>
      <c r="C740" s="1109" t="s">
        <v>1062</v>
      </c>
      <c r="D740" s="1110">
        <v>0</v>
      </c>
      <c r="E740" s="1110">
        <v>0</v>
      </c>
      <c r="F740" s="1110">
        <v>0</v>
      </c>
      <c r="G740" s="1110">
        <v>0</v>
      </c>
      <c r="H740" s="1094"/>
      <c r="I740" s="1094"/>
      <c r="J740" s="1094"/>
      <c r="K740" s="1094"/>
    </row>
    <row r="741" spans="1:11" ht="14.1" customHeight="1" x14ac:dyDescent="0.25">
      <c r="A741" s="1094"/>
      <c r="B741" s="1094"/>
      <c r="C741" s="1109" t="s">
        <v>1048</v>
      </c>
      <c r="D741" s="1110">
        <v>0</v>
      </c>
      <c r="E741" s="1110">
        <v>0</v>
      </c>
      <c r="F741" s="1110">
        <v>0</v>
      </c>
      <c r="G741" s="1110">
        <v>0</v>
      </c>
      <c r="H741" s="1094"/>
      <c r="I741" s="1094"/>
      <c r="J741" s="1094"/>
      <c r="K741" s="1094"/>
    </row>
    <row r="742" spans="1:11" ht="14.1" customHeight="1" x14ac:dyDescent="0.25">
      <c r="A742" s="1094"/>
      <c r="B742" s="1094"/>
      <c r="C742" s="1109" t="s">
        <v>1057</v>
      </c>
      <c r="D742" s="1110">
        <v>0</v>
      </c>
      <c r="E742" s="1110">
        <v>0</v>
      </c>
      <c r="F742" s="1110">
        <v>0</v>
      </c>
      <c r="G742" s="1110">
        <v>0</v>
      </c>
      <c r="H742" s="1094"/>
      <c r="I742" s="1094"/>
      <c r="J742" s="1094"/>
      <c r="K742" s="1094"/>
    </row>
    <row r="743" spans="1:11" ht="14.1" customHeight="1" x14ac:dyDescent="0.25">
      <c r="A743" s="1094"/>
      <c r="B743" s="1094"/>
      <c r="C743" s="1109" t="s">
        <v>1058</v>
      </c>
      <c r="D743" s="1110">
        <v>0</v>
      </c>
      <c r="E743" s="1110">
        <v>0</v>
      </c>
      <c r="F743" s="1110">
        <v>0</v>
      </c>
      <c r="G743" s="1110">
        <v>0</v>
      </c>
      <c r="H743" s="1094"/>
      <c r="I743" s="1094"/>
      <c r="J743" s="1094"/>
      <c r="K743" s="1094"/>
    </row>
    <row r="744" spans="1:11" ht="14.1" customHeight="1" x14ac:dyDescent="0.25">
      <c r="A744" s="1094"/>
      <c r="B744" s="1094"/>
      <c r="C744" s="1109" t="s">
        <v>1059</v>
      </c>
      <c r="D744" s="1110">
        <v>0</v>
      </c>
      <c r="E744" s="1110">
        <v>0</v>
      </c>
      <c r="F744" s="1110">
        <v>0</v>
      </c>
      <c r="G744" s="1110">
        <v>0</v>
      </c>
      <c r="H744" s="1094"/>
      <c r="I744" s="1094"/>
      <c r="J744" s="1094"/>
      <c r="K744" s="1094"/>
    </row>
    <row r="745" spans="1:11" ht="14.1" customHeight="1" x14ac:dyDescent="0.25">
      <c r="A745" s="1094"/>
      <c r="B745" s="1094"/>
      <c r="C745" s="1109" t="s">
        <v>1060</v>
      </c>
      <c r="D745" s="1110">
        <v>0</v>
      </c>
      <c r="E745" s="1110">
        <v>0</v>
      </c>
      <c r="F745" s="1110">
        <v>0</v>
      </c>
      <c r="G745" s="1110">
        <v>0</v>
      </c>
      <c r="H745" s="1094"/>
      <c r="I745" s="1094"/>
      <c r="J745" s="1094"/>
      <c r="K745" s="1094"/>
    </row>
    <row r="746" spans="1:11" ht="14.1" customHeight="1" x14ac:dyDescent="0.25">
      <c r="A746" s="1094"/>
      <c r="B746" s="1094"/>
      <c r="C746" s="1109" t="s">
        <v>1063</v>
      </c>
      <c r="D746" s="1110">
        <v>0</v>
      </c>
      <c r="E746" s="1110">
        <v>0</v>
      </c>
      <c r="F746" s="1110">
        <v>0</v>
      </c>
      <c r="G746" s="1110">
        <v>0</v>
      </c>
      <c r="H746" s="1094"/>
      <c r="I746" s="1094"/>
      <c r="J746" s="1094"/>
      <c r="K746" s="1094"/>
    </row>
    <row r="747" spans="1:11" ht="14.1" customHeight="1" x14ac:dyDescent="0.25">
      <c r="A747" s="1094"/>
      <c r="B747" s="1094"/>
      <c r="C747" s="1109" t="s">
        <v>1064</v>
      </c>
      <c r="D747" s="1110">
        <v>0</v>
      </c>
      <c r="E747" s="1110">
        <v>0</v>
      </c>
      <c r="F747" s="1110">
        <v>0</v>
      </c>
      <c r="G747" s="1110">
        <v>0</v>
      </c>
      <c r="H747" s="1094"/>
      <c r="I747" s="1094"/>
      <c r="J747" s="1094"/>
      <c r="K747" s="1094"/>
    </row>
    <row r="748" spans="1:11" ht="14.1" customHeight="1" x14ac:dyDescent="0.25">
      <c r="A748" s="1094"/>
      <c r="B748" s="1094"/>
      <c r="C748" s="1111" t="s">
        <v>572</v>
      </c>
      <c r="D748" s="1110">
        <v>0</v>
      </c>
      <c r="E748" s="1110">
        <v>1522173995</v>
      </c>
      <c r="F748" s="1110">
        <v>1161136862</v>
      </c>
      <c r="G748" s="1110">
        <v>1993000000</v>
      </c>
      <c r="H748" s="1094"/>
      <c r="I748" s="1094"/>
      <c r="J748" s="1094"/>
      <c r="K748" s="1094"/>
    </row>
    <row r="749" spans="1:11" ht="14.1" customHeight="1" x14ac:dyDescent="0.25">
      <c r="A749" s="1094"/>
      <c r="B749" s="1094"/>
      <c r="C749" s="1103" t="s">
        <v>1022</v>
      </c>
      <c r="D749" s="1232" t="s">
        <v>3566</v>
      </c>
      <c r="E749" s="1233"/>
      <c r="F749" s="1233"/>
      <c r="G749" s="1233"/>
      <c r="H749" s="1094"/>
      <c r="I749" s="1094"/>
      <c r="J749" s="1094"/>
      <c r="K749" s="1094"/>
    </row>
    <row r="750" spans="1:11" ht="14.1" customHeight="1" x14ac:dyDescent="0.25">
      <c r="A750" s="1094"/>
      <c r="B750" s="1094"/>
      <c r="C750" s="1104" t="s">
        <v>1024</v>
      </c>
      <c r="D750" s="1230" t="s">
        <v>3567</v>
      </c>
      <c r="E750" s="1231"/>
      <c r="F750" s="1231"/>
      <c r="G750" s="1231"/>
      <c r="H750" s="1094"/>
      <c r="I750" s="1094"/>
      <c r="J750" s="1094"/>
      <c r="K750" s="1094"/>
    </row>
    <row r="751" spans="1:11" ht="14.1" customHeight="1" x14ac:dyDescent="0.25">
      <c r="A751" s="1094"/>
      <c r="B751" s="1094"/>
      <c r="C751" s="1104" t="s">
        <v>31</v>
      </c>
      <c r="D751" s="1230" t="s">
        <v>3568</v>
      </c>
      <c r="E751" s="1231"/>
      <c r="F751" s="1231"/>
      <c r="G751" s="1231"/>
      <c r="H751" s="1094"/>
      <c r="I751" s="1094"/>
      <c r="J751" s="1094"/>
      <c r="K751" s="1094"/>
    </row>
    <row r="752" spans="1:11" ht="15" customHeight="1" x14ac:dyDescent="0.25">
      <c r="A752" s="1094"/>
      <c r="B752" s="1094"/>
      <c r="C752" s="1105"/>
      <c r="D752" s="1106">
        <v>2024</v>
      </c>
      <c r="E752" s="1106">
        <v>2025</v>
      </c>
      <c r="F752" s="1106">
        <v>2026</v>
      </c>
      <c r="G752" s="1106">
        <v>2027</v>
      </c>
      <c r="H752" s="1094"/>
      <c r="I752" s="1094"/>
      <c r="J752" s="1094"/>
      <c r="K752" s="1094"/>
    </row>
    <row r="753" spans="1:11" ht="15" customHeight="1" x14ac:dyDescent="0.25">
      <c r="A753" s="1094"/>
      <c r="B753" s="1094"/>
      <c r="C753" s="1107"/>
      <c r="D753" s="1108" t="s">
        <v>13</v>
      </c>
      <c r="E753" s="1108" t="s">
        <v>14</v>
      </c>
      <c r="F753" s="1108" t="s">
        <v>14</v>
      </c>
      <c r="G753" s="1108" t="s">
        <v>14</v>
      </c>
      <c r="H753" s="1094"/>
      <c r="I753" s="1094"/>
      <c r="J753" s="1094"/>
      <c r="K753" s="1094"/>
    </row>
    <row r="754" spans="1:11" ht="14.1" customHeight="1" x14ac:dyDescent="0.25">
      <c r="A754" s="1094"/>
      <c r="B754" s="1094"/>
      <c r="C754" s="1097" t="s">
        <v>33</v>
      </c>
      <c r="D754" s="1101" t="s">
        <v>1092</v>
      </c>
      <c r="E754" s="1101" t="s">
        <v>1092</v>
      </c>
      <c r="F754" s="1101" t="s">
        <v>1092</v>
      </c>
      <c r="G754" s="1101" t="s">
        <v>1092</v>
      </c>
      <c r="H754" s="1094"/>
      <c r="I754" s="1094"/>
      <c r="J754" s="1094"/>
      <c r="K754" s="1094"/>
    </row>
    <row r="755" spans="1:11" ht="14.1" customHeight="1" x14ac:dyDescent="0.25">
      <c r="A755" s="1094"/>
      <c r="B755" s="1094"/>
      <c r="C755" s="1097" t="s">
        <v>1029</v>
      </c>
      <c r="D755" s="1101" t="s">
        <v>3569</v>
      </c>
      <c r="E755" s="1101" t="s">
        <v>3550</v>
      </c>
      <c r="F755" s="1101" t="s">
        <v>3570</v>
      </c>
      <c r="G755" s="1101" t="s">
        <v>3571</v>
      </c>
      <c r="H755" s="1094"/>
      <c r="I755" s="1094"/>
      <c r="J755" s="1094"/>
      <c r="K755" s="1094"/>
    </row>
    <row r="756" spans="1:11" ht="14.1" customHeight="1" x14ac:dyDescent="0.25">
      <c r="A756" s="1094"/>
      <c r="B756" s="1094"/>
      <c r="C756" s="1097" t="s">
        <v>1032</v>
      </c>
      <c r="D756" s="1101" t="s">
        <v>3569</v>
      </c>
      <c r="E756" s="1101" t="s">
        <v>3550</v>
      </c>
      <c r="F756" s="1101" t="s">
        <v>3570</v>
      </c>
      <c r="G756" s="1101" t="s">
        <v>3571</v>
      </c>
      <c r="H756" s="1094"/>
      <c r="I756" s="1094"/>
      <c r="J756" s="1094"/>
      <c r="K756" s="1094"/>
    </row>
    <row r="757" spans="1:11" ht="14.1" customHeight="1" x14ac:dyDescent="0.25">
      <c r="A757" s="1094"/>
      <c r="B757" s="1094"/>
      <c r="C757" s="1097" t="s">
        <v>1037</v>
      </c>
      <c r="D757" s="1101" t="s">
        <v>1038</v>
      </c>
      <c r="E757" s="1101" t="s">
        <v>1039</v>
      </c>
      <c r="F757" s="1101" t="s">
        <v>1039</v>
      </c>
      <c r="G757" s="1101" t="s">
        <v>1039</v>
      </c>
      <c r="H757" s="1094"/>
      <c r="I757" s="1094"/>
      <c r="J757" s="1094"/>
      <c r="K757" s="1094"/>
    </row>
    <row r="758" spans="1:11" ht="14.1" customHeight="1" x14ac:dyDescent="0.25">
      <c r="A758" s="1094"/>
      <c r="B758" s="1094"/>
      <c r="C758" s="1097" t="s">
        <v>1042</v>
      </c>
      <c r="D758" s="1101" t="s">
        <v>1038</v>
      </c>
      <c r="E758" s="1101" t="s">
        <v>3572</v>
      </c>
      <c r="F758" s="1101" t="s">
        <v>3573</v>
      </c>
      <c r="G758" s="1101" t="s">
        <v>3574</v>
      </c>
      <c r="H758" s="1094"/>
      <c r="I758" s="1094"/>
      <c r="J758" s="1094"/>
      <c r="K758" s="1094"/>
    </row>
    <row r="759" spans="1:11" ht="14.1" customHeight="1" x14ac:dyDescent="0.25">
      <c r="A759" s="1094"/>
      <c r="B759" s="1094"/>
      <c r="C759" s="1097" t="s">
        <v>39</v>
      </c>
      <c r="D759" s="1101" t="s">
        <v>1038</v>
      </c>
      <c r="E759" s="1101" t="s">
        <v>3572</v>
      </c>
      <c r="F759" s="1101" t="s">
        <v>3573</v>
      </c>
      <c r="G759" s="1101" t="s">
        <v>3574</v>
      </c>
      <c r="H759" s="1094"/>
      <c r="I759" s="1094"/>
      <c r="J759" s="1094"/>
      <c r="K759" s="1094"/>
    </row>
    <row r="760" spans="1:11" ht="14.1" customHeight="1" x14ac:dyDescent="0.25">
      <c r="A760" s="1094"/>
      <c r="B760" s="1094"/>
      <c r="C760" s="1228" t="s">
        <v>1046</v>
      </c>
      <c r="D760" s="1229"/>
      <c r="E760" s="1229"/>
      <c r="F760" s="1229"/>
      <c r="G760" s="1229"/>
      <c r="H760" s="1094"/>
      <c r="I760" s="1094"/>
      <c r="J760" s="1094"/>
      <c r="K760" s="1094"/>
    </row>
    <row r="761" spans="1:11" ht="14.1" customHeight="1" x14ac:dyDescent="0.25">
      <c r="A761" s="1094"/>
      <c r="B761" s="1094"/>
      <c r="C761" s="1105"/>
      <c r="D761" s="1106">
        <v>2024</v>
      </c>
      <c r="E761" s="1106">
        <v>2025</v>
      </c>
      <c r="F761" s="1106">
        <v>2026</v>
      </c>
      <c r="G761" s="1106">
        <v>2027</v>
      </c>
      <c r="H761" s="1094"/>
      <c r="I761" s="1094"/>
      <c r="J761" s="1094"/>
      <c r="K761" s="1094"/>
    </row>
    <row r="762" spans="1:11" ht="14.1" customHeight="1" x14ac:dyDescent="0.25">
      <c r="A762" s="1094"/>
      <c r="B762" s="1094"/>
      <c r="C762" s="1107"/>
      <c r="D762" s="1108" t="s">
        <v>13</v>
      </c>
      <c r="E762" s="1108" t="s">
        <v>14</v>
      </c>
      <c r="F762" s="1108" t="s">
        <v>14</v>
      </c>
      <c r="G762" s="1108" t="s">
        <v>14</v>
      </c>
      <c r="H762" s="1094"/>
      <c r="I762" s="1094"/>
      <c r="J762" s="1094"/>
      <c r="K762" s="1094"/>
    </row>
    <row r="763" spans="1:11" ht="14.1" customHeight="1" x14ac:dyDescent="0.25">
      <c r="A763" s="1094"/>
      <c r="B763" s="1094"/>
      <c r="C763" s="1109" t="s">
        <v>1047</v>
      </c>
      <c r="D763" s="1110">
        <v>0</v>
      </c>
      <c r="E763" s="1110">
        <v>0</v>
      </c>
      <c r="F763" s="1110">
        <v>0</v>
      </c>
      <c r="G763" s="1110">
        <v>0</v>
      </c>
      <c r="H763" s="1094"/>
      <c r="I763" s="1094"/>
      <c r="J763" s="1094"/>
      <c r="K763" s="1094"/>
    </row>
    <row r="764" spans="1:11" ht="14.1" customHeight="1" x14ac:dyDescent="0.25">
      <c r="A764" s="1094"/>
      <c r="B764" s="1094"/>
      <c r="C764" s="1109" t="s">
        <v>1048</v>
      </c>
      <c r="D764" s="1110">
        <v>0</v>
      </c>
      <c r="E764" s="1110">
        <v>0</v>
      </c>
      <c r="F764" s="1110">
        <v>0</v>
      </c>
      <c r="G764" s="1110">
        <v>0</v>
      </c>
      <c r="H764" s="1094"/>
      <c r="I764" s="1094"/>
      <c r="J764" s="1094"/>
      <c r="K764" s="1094"/>
    </row>
    <row r="765" spans="1:11" ht="14.1" customHeight="1" x14ac:dyDescent="0.25">
      <c r="A765" s="1094"/>
      <c r="B765" s="1094"/>
      <c r="C765" s="1109" t="s">
        <v>1049</v>
      </c>
      <c r="D765" s="1110">
        <v>0</v>
      </c>
      <c r="E765" s="1110">
        <v>0</v>
      </c>
      <c r="F765" s="1110">
        <v>0</v>
      </c>
      <c r="G765" s="1110">
        <v>0</v>
      </c>
      <c r="H765" s="1094"/>
      <c r="I765" s="1094"/>
      <c r="J765" s="1094"/>
      <c r="K765" s="1094"/>
    </row>
    <row r="766" spans="1:11" ht="14.1" customHeight="1" x14ac:dyDescent="0.25">
      <c r="A766" s="1094"/>
      <c r="B766" s="1094"/>
      <c r="C766" s="1109" t="s">
        <v>1050</v>
      </c>
      <c r="D766" s="1110">
        <v>0</v>
      </c>
      <c r="E766" s="1110">
        <v>0</v>
      </c>
      <c r="F766" s="1110">
        <v>0</v>
      </c>
      <c r="G766" s="1110">
        <v>0</v>
      </c>
      <c r="H766" s="1094"/>
      <c r="I766" s="1094"/>
      <c r="J766" s="1094"/>
      <c r="K766" s="1094"/>
    </row>
    <row r="767" spans="1:11" ht="14.1" customHeight="1" x14ac:dyDescent="0.25">
      <c r="A767" s="1094"/>
      <c r="B767" s="1094"/>
      <c r="C767" s="1109" t="s">
        <v>1048</v>
      </c>
      <c r="D767" s="1110">
        <v>0</v>
      </c>
      <c r="E767" s="1110">
        <v>0</v>
      </c>
      <c r="F767" s="1110">
        <v>0</v>
      </c>
      <c r="G767" s="1110">
        <v>0</v>
      </c>
      <c r="H767" s="1094"/>
      <c r="I767" s="1094"/>
      <c r="J767" s="1094"/>
      <c r="K767" s="1094"/>
    </row>
    <row r="768" spans="1:11" ht="14.1" customHeight="1" x14ac:dyDescent="0.25">
      <c r="A768" s="1094"/>
      <c r="B768" s="1094"/>
      <c r="C768" s="1109" t="s">
        <v>1049</v>
      </c>
      <c r="D768" s="1110">
        <v>0</v>
      </c>
      <c r="E768" s="1110">
        <v>0</v>
      </c>
      <c r="F768" s="1110">
        <v>0</v>
      </c>
      <c r="G768" s="1110">
        <v>0</v>
      </c>
      <c r="H768" s="1094"/>
      <c r="I768" s="1094"/>
      <c r="J768" s="1094"/>
      <c r="K768" s="1094"/>
    </row>
    <row r="769" spans="1:11" ht="14.1" customHeight="1" x14ac:dyDescent="0.25">
      <c r="A769" s="1094"/>
      <c r="B769" s="1094"/>
      <c r="C769" s="1109" t="s">
        <v>1051</v>
      </c>
      <c r="D769" s="1110">
        <v>0</v>
      </c>
      <c r="E769" s="1110">
        <v>0</v>
      </c>
      <c r="F769" s="1110">
        <v>0</v>
      </c>
      <c r="G769" s="1110">
        <v>0</v>
      </c>
      <c r="H769" s="1094"/>
      <c r="I769" s="1094"/>
      <c r="J769" s="1094"/>
      <c r="K769" s="1094"/>
    </row>
    <row r="770" spans="1:11" ht="14.1" customHeight="1" x14ac:dyDescent="0.25">
      <c r="A770" s="1094"/>
      <c r="B770" s="1094"/>
      <c r="C770" s="1109" t="s">
        <v>1048</v>
      </c>
      <c r="D770" s="1110">
        <v>0</v>
      </c>
      <c r="E770" s="1110">
        <v>0</v>
      </c>
      <c r="F770" s="1110">
        <v>0</v>
      </c>
      <c r="G770" s="1110">
        <v>0</v>
      </c>
      <c r="H770" s="1094"/>
      <c r="I770" s="1094"/>
      <c r="J770" s="1094"/>
      <c r="K770" s="1094"/>
    </row>
    <row r="771" spans="1:11" ht="14.1" customHeight="1" x14ac:dyDescent="0.25">
      <c r="A771" s="1094"/>
      <c r="B771" s="1094"/>
      <c r="C771" s="1109" t="s">
        <v>1049</v>
      </c>
      <c r="D771" s="1110">
        <v>0</v>
      </c>
      <c r="E771" s="1110">
        <v>0</v>
      </c>
      <c r="F771" s="1110">
        <v>0</v>
      </c>
      <c r="G771" s="1110">
        <v>0</v>
      </c>
      <c r="H771" s="1094"/>
      <c r="I771" s="1094"/>
      <c r="J771" s="1094"/>
      <c r="K771" s="1094"/>
    </row>
    <row r="772" spans="1:11" ht="14.1" customHeight="1" x14ac:dyDescent="0.25">
      <c r="A772" s="1094"/>
      <c r="B772" s="1094"/>
      <c r="C772" s="1109" t="s">
        <v>1052</v>
      </c>
      <c r="D772" s="1110">
        <v>0</v>
      </c>
      <c r="E772" s="1110">
        <v>0</v>
      </c>
      <c r="F772" s="1110">
        <v>0</v>
      </c>
      <c r="G772" s="1110">
        <v>0</v>
      </c>
      <c r="H772" s="1094"/>
      <c r="I772" s="1094"/>
      <c r="J772" s="1094"/>
      <c r="K772" s="1094"/>
    </row>
    <row r="773" spans="1:11" ht="14.1" customHeight="1" x14ac:dyDescent="0.25">
      <c r="A773" s="1094"/>
      <c r="B773" s="1094"/>
      <c r="C773" s="1109" t="s">
        <v>1048</v>
      </c>
      <c r="D773" s="1110">
        <v>0</v>
      </c>
      <c r="E773" s="1110">
        <v>0</v>
      </c>
      <c r="F773" s="1110">
        <v>0</v>
      </c>
      <c r="G773" s="1110">
        <v>0</v>
      </c>
      <c r="H773" s="1094"/>
      <c r="I773" s="1094"/>
      <c r="J773" s="1094"/>
      <c r="K773" s="1094"/>
    </row>
    <row r="774" spans="1:11" ht="14.1" customHeight="1" x14ac:dyDescent="0.25">
      <c r="A774" s="1094"/>
      <c r="B774" s="1094"/>
      <c r="C774" s="1109" t="s">
        <v>1049</v>
      </c>
      <c r="D774" s="1110">
        <v>0</v>
      </c>
      <c r="E774" s="1110">
        <v>0</v>
      </c>
      <c r="F774" s="1110">
        <v>0</v>
      </c>
      <c r="G774" s="1110">
        <v>0</v>
      </c>
      <c r="H774" s="1094"/>
      <c r="I774" s="1094"/>
      <c r="J774" s="1094"/>
      <c r="K774" s="1094"/>
    </row>
    <row r="775" spans="1:11" ht="14.1" customHeight="1" x14ac:dyDescent="0.25">
      <c r="A775" s="1094"/>
      <c r="B775" s="1094"/>
      <c r="C775" s="1109" t="s">
        <v>1053</v>
      </c>
      <c r="D775" s="1110">
        <v>0</v>
      </c>
      <c r="E775" s="1110">
        <v>0</v>
      </c>
      <c r="F775" s="1110">
        <v>0</v>
      </c>
      <c r="G775" s="1110">
        <v>0</v>
      </c>
      <c r="H775" s="1094"/>
      <c r="I775" s="1094"/>
      <c r="J775" s="1094"/>
      <c r="K775" s="1094"/>
    </row>
    <row r="776" spans="1:11" ht="14.1" customHeight="1" x14ac:dyDescent="0.25">
      <c r="A776" s="1094"/>
      <c r="B776" s="1094"/>
      <c r="C776" s="1109" t="s">
        <v>1048</v>
      </c>
      <c r="D776" s="1110">
        <v>0</v>
      </c>
      <c r="E776" s="1110">
        <v>0</v>
      </c>
      <c r="F776" s="1110">
        <v>0</v>
      </c>
      <c r="G776" s="1110">
        <v>0</v>
      </c>
      <c r="H776" s="1094"/>
      <c r="I776" s="1094"/>
      <c r="J776" s="1094"/>
      <c r="K776" s="1094"/>
    </row>
    <row r="777" spans="1:11" ht="14.1" customHeight="1" x14ac:dyDescent="0.25">
      <c r="A777" s="1094"/>
      <c r="B777" s="1094"/>
      <c r="C777" s="1109" t="s">
        <v>1049</v>
      </c>
      <c r="D777" s="1110">
        <v>0</v>
      </c>
      <c r="E777" s="1110">
        <v>0</v>
      </c>
      <c r="F777" s="1110">
        <v>0</v>
      </c>
      <c r="G777" s="1110">
        <v>0</v>
      </c>
      <c r="H777" s="1094"/>
      <c r="I777" s="1094"/>
      <c r="J777" s="1094"/>
      <c r="K777" s="1094"/>
    </row>
    <row r="778" spans="1:11" ht="14.1" customHeight="1" x14ac:dyDescent="0.25">
      <c r="A778" s="1094"/>
      <c r="B778" s="1094"/>
      <c r="C778" s="1109" t="s">
        <v>1054</v>
      </c>
      <c r="D778" s="1110">
        <v>0</v>
      </c>
      <c r="E778" s="1110">
        <v>0</v>
      </c>
      <c r="F778" s="1110">
        <v>0</v>
      </c>
      <c r="G778" s="1110">
        <v>0</v>
      </c>
      <c r="H778" s="1094"/>
      <c r="I778" s="1094"/>
      <c r="J778" s="1094"/>
      <c r="K778" s="1094"/>
    </row>
    <row r="779" spans="1:11" ht="14.1" customHeight="1" x14ac:dyDescent="0.25">
      <c r="A779" s="1094"/>
      <c r="B779" s="1094"/>
      <c r="C779" s="1109" t="s">
        <v>1048</v>
      </c>
      <c r="D779" s="1110">
        <v>0</v>
      </c>
      <c r="E779" s="1110">
        <v>0</v>
      </c>
      <c r="F779" s="1110">
        <v>0</v>
      </c>
      <c r="G779" s="1110">
        <v>0</v>
      </c>
      <c r="H779" s="1094"/>
      <c r="I779" s="1094"/>
      <c r="J779" s="1094"/>
      <c r="K779" s="1094"/>
    </row>
    <row r="780" spans="1:11" ht="14.1" customHeight="1" x14ac:dyDescent="0.25">
      <c r="A780" s="1094"/>
      <c r="B780" s="1094"/>
      <c r="C780" s="1109" t="s">
        <v>1049</v>
      </c>
      <c r="D780" s="1110">
        <v>0</v>
      </c>
      <c r="E780" s="1110">
        <v>0</v>
      </c>
      <c r="F780" s="1110">
        <v>0</v>
      </c>
      <c r="G780" s="1110">
        <v>0</v>
      </c>
      <c r="H780" s="1094"/>
      <c r="I780" s="1094"/>
      <c r="J780" s="1094"/>
      <c r="K780" s="1094"/>
    </row>
    <row r="781" spans="1:11" ht="14.1" customHeight="1" x14ac:dyDescent="0.25">
      <c r="A781" s="1094"/>
      <c r="B781" s="1094"/>
      <c r="C781" s="1109" t="s">
        <v>1055</v>
      </c>
      <c r="D781" s="1110">
        <v>0</v>
      </c>
      <c r="E781" s="1110">
        <v>0</v>
      </c>
      <c r="F781" s="1110">
        <v>0</v>
      </c>
      <c r="G781" s="1110">
        <v>0</v>
      </c>
      <c r="H781" s="1094"/>
      <c r="I781" s="1094"/>
      <c r="J781" s="1094"/>
      <c r="K781" s="1094"/>
    </row>
    <row r="782" spans="1:11" ht="14.1" customHeight="1" x14ac:dyDescent="0.25">
      <c r="A782" s="1094"/>
      <c r="B782" s="1094"/>
      <c r="C782" s="1109" t="s">
        <v>1048</v>
      </c>
      <c r="D782" s="1110">
        <v>0</v>
      </c>
      <c r="E782" s="1110">
        <v>0</v>
      </c>
      <c r="F782" s="1110">
        <v>0</v>
      </c>
      <c r="G782" s="1110">
        <v>0</v>
      </c>
      <c r="H782" s="1094"/>
      <c r="I782" s="1094"/>
      <c r="J782" s="1094"/>
      <c r="K782" s="1094"/>
    </row>
    <row r="783" spans="1:11" ht="14.1" customHeight="1" x14ac:dyDescent="0.25">
      <c r="A783" s="1094"/>
      <c r="B783" s="1094"/>
      <c r="C783" s="1109" t="s">
        <v>1049</v>
      </c>
      <c r="D783" s="1110">
        <v>0</v>
      </c>
      <c r="E783" s="1110">
        <v>0</v>
      </c>
      <c r="F783" s="1110">
        <v>0</v>
      </c>
      <c r="G783" s="1110">
        <v>0</v>
      </c>
      <c r="H783" s="1094"/>
      <c r="I783" s="1094"/>
      <c r="J783" s="1094"/>
      <c r="K783" s="1094"/>
    </row>
    <row r="784" spans="1:11" ht="14.1" customHeight="1" x14ac:dyDescent="0.25">
      <c r="A784" s="1094"/>
      <c r="B784" s="1094"/>
      <c r="C784" s="1109" t="s">
        <v>1056</v>
      </c>
      <c r="D784" s="1110">
        <v>0</v>
      </c>
      <c r="E784" s="1110">
        <v>0</v>
      </c>
      <c r="F784" s="1110">
        <v>0</v>
      </c>
      <c r="G784" s="1110">
        <v>0</v>
      </c>
      <c r="H784" s="1094"/>
      <c r="I784" s="1094"/>
      <c r="J784" s="1094"/>
      <c r="K784" s="1094"/>
    </row>
    <row r="785" spans="1:11" ht="14.1" customHeight="1" x14ac:dyDescent="0.25">
      <c r="A785" s="1094"/>
      <c r="B785" s="1094"/>
      <c r="C785" s="1109" t="s">
        <v>1048</v>
      </c>
      <c r="D785" s="1110">
        <v>0</v>
      </c>
      <c r="E785" s="1110">
        <v>0</v>
      </c>
      <c r="F785" s="1110">
        <v>0</v>
      </c>
      <c r="G785" s="1110">
        <v>0</v>
      </c>
      <c r="H785" s="1094"/>
      <c r="I785" s="1094"/>
      <c r="J785" s="1094"/>
      <c r="K785" s="1094"/>
    </row>
    <row r="786" spans="1:11" ht="14.1" customHeight="1" x14ac:dyDescent="0.25">
      <c r="A786" s="1094"/>
      <c r="B786" s="1094"/>
      <c r="C786" s="1109" t="s">
        <v>1057</v>
      </c>
      <c r="D786" s="1110">
        <v>0</v>
      </c>
      <c r="E786" s="1110">
        <v>0</v>
      </c>
      <c r="F786" s="1110">
        <v>0</v>
      </c>
      <c r="G786" s="1110">
        <v>0</v>
      </c>
      <c r="H786" s="1094"/>
      <c r="I786" s="1094"/>
      <c r="J786" s="1094"/>
      <c r="K786" s="1094"/>
    </row>
    <row r="787" spans="1:11" ht="14.1" customHeight="1" x14ac:dyDescent="0.25">
      <c r="A787" s="1094"/>
      <c r="B787" s="1094"/>
      <c r="C787" s="1109" t="s">
        <v>1058</v>
      </c>
      <c r="D787" s="1110">
        <v>0</v>
      </c>
      <c r="E787" s="1110">
        <v>0</v>
      </c>
      <c r="F787" s="1110">
        <v>0</v>
      </c>
      <c r="G787" s="1110">
        <v>0</v>
      </c>
      <c r="H787" s="1094"/>
      <c r="I787" s="1094"/>
      <c r="J787" s="1094"/>
      <c r="K787" s="1094"/>
    </row>
    <row r="788" spans="1:11" ht="14.1" customHeight="1" x14ac:dyDescent="0.25">
      <c r="A788" s="1094"/>
      <c r="B788" s="1094"/>
      <c r="C788" s="1109" t="s">
        <v>1059</v>
      </c>
      <c r="D788" s="1110">
        <v>0</v>
      </c>
      <c r="E788" s="1110">
        <v>0</v>
      </c>
      <c r="F788" s="1110">
        <v>0</v>
      </c>
      <c r="G788" s="1110">
        <v>0</v>
      </c>
      <c r="H788" s="1094"/>
      <c r="I788" s="1094"/>
      <c r="J788" s="1094"/>
      <c r="K788" s="1094"/>
    </row>
    <row r="789" spans="1:11" ht="14.1" customHeight="1" x14ac:dyDescent="0.25">
      <c r="A789" s="1094"/>
      <c r="B789" s="1094"/>
      <c r="C789" s="1109" t="s">
        <v>1060</v>
      </c>
      <c r="D789" s="1110">
        <v>0</v>
      </c>
      <c r="E789" s="1110">
        <v>0</v>
      </c>
      <c r="F789" s="1110">
        <v>0</v>
      </c>
      <c r="G789" s="1110">
        <v>0</v>
      </c>
      <c r="H789" s="1094"/>
      <c r="I789" s="1094"/>
      <c r="J789" s="1094"/>
      <c r="K789" s="1094"/>
    </row>
    <row r="790" spans="1:11" ht="14.1" customHeight="1" x14ac:dyDescent="0.25">
      <c r="A790" s="1094"/>
      <c r="B790" s="1094"/>
      <c r="C790" s="1109" t="s">
        <v>1061</v>
      </c>
      <c r="D790" s="1110">
        <v>0</v>
      </c>
      <c r="E790" s="1110">
        <v>400000000</v>
      </c>
      <c r="F790" s="1110">
        <v>900000000</v>
      </c>
      <c r="G790" s="1110">
        <v>950000000</v>
      </c>
      <c r="H790" s="1094"/>
      <c r="I790" s="1094"/>
      <c r="J790" s="1094"/>
      <c r="K790" s="1094"/>
    </row>
    <row r="791" spans="1:11" ht="14.1" customHeight="1" x14ac:dyDescent="0.25">
      <c r="A791" s="1094"/>
      <c r="B791" s="1094"/>
      <c r="C791" s="1109" t="s">
        <v>1048</v>
      </c>
      <c r="D791" s="1110">
        <v>0</v>
      </c>
      <c r="E791" s="1110">
        <v>0</v>
      </c>
      <c r="F791" s="1110">
        <v>0</v>
      </c>
      <c r="G791" s="1110">
        <v>0</v>
      </c>
      <c r="H791" s="1094"/>
      <c r="I791" s="1094"/>
      <c r="J791" s="1094"/>
      <c r="K791" s="1094"/>
    </row>
    <row r="792" spans="1:11" ht="14.1" customHeight="1" x14ac:dyDescent="0.25">
      <c r="A792" s="1094"/>
      <c r="B792" s="1094"/>
      <c r="C792" s="1109" t="s">
        <v>1057</v>
      </c>
      <c r="D792" s="1110">
        <v>0</v>
      </c>
      <c r="E792" s="1110">
        <v>400000000</v>
      </c>
      <c r="F792" s="1110">
        <v>900000000</v>
      </c>
      <c r="G792" s="1110">
        <v>950000000</v>
      </c>
      <c r="H792" s="1094"/>
      <c r="I792" s="1094"/>
      <c r="J792" s="1094"/>
      <c r="K792" s="1094"/>
    </row>
    <row r="793" spans="1:11" ht="14.1" customHeight="1" x14ac:dyDescent="0.25">
      <c r="A793" s="1094"/>
      <c r="B793" s="1094"/>
      <c r="C793" s="1109" t="s">
        <v>1058</v>
      </c>
      <c r="D793" s="1110">
        <v>0</v>
      </c>
      <c r="E793" s="1110">
        <v>0</v>
      </c>
      <c r="F793" s="1110">
        <v>0</v>
      </c>
      <c r="G793" s="1110">
        <v>0</v>
      </c>
      <c r="H793" s="1094"/>
      <c r="I793" s="1094"/>
      <c r="J793" s="1094"/>
      <c r="K793" s="1094"/>
    </row>
    <row r="794" spans="1:11" ht="14.1" customHeight="1" x14ac:dyDescent="0.25">
      <c r="A794" s="1094"/>
      <c r="B794" s="1094"/>
      <c r="C794" s="1109" t="s">
        <v>1059</v>
      </c>
      <c r="D794" s="1110">
        <v>0</v>
      </c>
      <c r="E794" s="1110">
        <v>0</v>
      </c>
      <c r="F794" s="1110">
        <v>0</v>
      </c>
      <c r="G794" s="1110">
        <v>0</v>
      </c>
      <c r="H794" s="1094"/>
      <c r="I794" s="1094"/>
      <c r="J794" s="1094"/>
      <c r="K794" s="1094"/>
    </row>
    <row r="795" spans="1:11" ht="14.1" customHeight="1" x14ac:dyDescent="0.25">
      <c r="A795" s="1094"/>
      <c r="B795" s="1094"/>
      <c r="C795" s="1109" t="s">
        <v>1060</v>
      </c>
      <c r="D795" s="1110">
        <v>0</v>
      </c>
      <c r="E795" s="1110">
        <v>0</v>
      </c>
      <c r="F795" s="1110">
        <v>0</v>
      </c>
      <c r="G795" s="1110">
        <v>0</v>
      </c>
      <c r="H795" s="1094"/>
      <c r="I795" s="1094"/>
      <c r="J795" s="1094"/>
      <c r="K795" s="1094"/>
    </row>
    <row r="796" spans="1:11" ht="14.1" customHeight="1" x14ac:dyDescent="0.25">
      <c r="A796" s="1094"/>
      <c r="B796" s="1094"/>
      <c r="C796" s="1109" t="s">
        <v>1062</v>
      </c>
      <c r="D796" s="1110">
        <v>0</v>
      </c>
      <c r="E796" s="1110">
        <v>0</v>
      </c>
      <c r="F796" s="1110">
        <v>0</v>
      </c>
      <c r="G796" s="1110">
        <v>0</v>
      </c>
      <c r="H796" s="1094"/>
      <c r="I796" s="1094"/>
      <c r="J796" s="1094"/>
      <c r="K796" s="1094"/>
    </row>
    <row r="797" spans="1:11" ht="14.1" customHeight="1" x14ac:dyDescent="0.25">
      <c r="A797" s="1094"/>
      <c r="B797" s="1094"/>
      <c r="C797" s="1109" t="s">
        <v>1048</v>
      </c>
      <c r="D797" s="1110">
        <v>0</v>
      </c>
      <c r="E797" s="1110">
        <v>0</v>
      </c>
      <c r="F797" s="1110">
        <v>0</v>
      </c>
      <c r="G797" s="1110">
        <v>0</v>
      </c>
      <c r="H797" s="1094"/>
      <c r="I797" s="1094"/>
      <c r="J797" s="1094"/>
      <c r="K797" s="1094"/>
    </row>
    <row r="798" spans="1:11" ht="14.1" customHeight="1" x14ac:dyDescent="0.25">
      <c r="A798" s="1094"/>
      <c r="B798" s="1094"/>
      <c r="C798" s="1109" t="s">
        <v>1057</v>
      </c>
      <c r="D798" s="1110">
        <v>0</v>
      </c>
      <c r="E798" s="1110">
        <v>0</v>
      </c>
      <c r="F798" s="1110">
        <v>0</v>
      </c>
      <c r="G798" s="1110">
        <v>0</v>
      </c>
      <c r="H798" s="1094"/>
      <c r="I798" s="1094"/>
      <c r="J798" s="1094"/>
      <c r="K798" s="1094"/>
    </row>
    <row r="799" spans="1:11" ht="14.1" customHeight="1" x14ac:dyDescent="0.25">
      <c r="A799" s="1094"/>
      <c r="B799" s="1094"/>
      <c r="C799" s="1109" t="s">
        <v>1058</v>
      </c>
      <c r="D799" s="1110">
        <v>0</v>
      </c>
      <c r="E799" s="1110">
        <v>0</v>
      </c>
      <c r="F799" s="1110">
        <v>0</v>
      </c>
      <c r="G799" s="1110">
        <v>0</v>
      </c>
      <c r="H799" s="1094"/>
      <c r="I799" s="1094"/>
      <c r="J799" s="1094"/>
      <c r="K799" s="1094"/>
    </row>
    <row r="800" spans="1:11" ht="14.1" customHeight="1" x14ac:dyDescent="0.25">
      <c r="A800" s="1094"/>
      <c r="B800" s="1094"/>
      <c r="C800" s="1109" t="s">
        <v>1059</v>
      </c>
      <c r="D800" s="1110">
        <v>0</v>
      </c>
      <c r="E800" s="1110">
        <v>0</v>
      </c>
      <c r="F800" s="1110">
        <v>0</v>
      </c>
      <c r="G800" s="1110">
        <v>0</v>
      </c>
      <c r="H800" s="1094"/>
      <c r="I800" s="1094"/>
      <c r="J800" s="1094"/>
      <c r="K800" s="1094"/>
    </row>
    <row r="801" spans="1:11" ht="14.1" customHeight="1" x14ac:dyDescent="0.25">
      <c r="A801" s="1094"/>
      <c r="B801" s="1094"/>
      <c r="C801" s="1109" t="s">
        <v>1060</v>
      </c>
      <c r="D801" s="1110">
        <v>0</v>
      </c>
      <c r="E801" s="1110">
        <v>0</v>
      </c>
      <c r="F801" s="1110">
        <v>0</v>
      </c>
      <c r="G801" s="1110">
        <v>0</v>
      </c>
      <c r="H801" s="1094"/>
      <c r="I801" s="1094"/>
      <c r="J801" s="1094"/>
      <c r="K801" s="1094"/>
    </row>
    <row r="802" spans="1:11" ht="14.1" customHeight="1" x14ac:dyDescent="0.25">
      <c r="A802" s="1094"/>
      <c r="B802" s="1094"/>
      <c r="C802" s="1109" t="s">
        <v>1063</v>
      </c>
      <c r="D802" s="1110">
        <v>0</v>
      </c>
      <c r="E802" s="1110">
        <v>0</v>
      </c>
      <c r="F802" s="1110">
        <v>0</v>
      </c>
      <c r="G802" s="1110">
        <v>0</v>
      </c>
      <c r="H802" s="1094"/>
      <c r="I802" s="1094"/>
      <c r="J802" s="1094"/>
      <c r="K802" s="1094"/>
    </row>
    <row r="803" spans="1:11" ht="14.1" customHeight="1" x14ac:dyDescent="0.25">
      <c r="A803" s="1094"/>
      <c r="B803" s="1094"/>
      <c r="C803" s="1109" t="s">
        <v>1064</v>
      </c>
      <c r="D803" s="1110">
        <v>0</v>
      </c>
      <c r="E803" s="1110">
        <v>0</v>
      </c>
      <c r="F803" s="1110">
        <v>0</v>
      </c>
      <c r="G803" s="1110">
        <v>0</v>
      </c>
      <c r="H803" s="1094"/>
      <c r="I803" s="1094"/>
      <c r="J803" s="1094"/>
      <c r="K803" s="1094"/>
    </row>
    <row r="804" spans="1:11" ht="14.1" customHeight="1" x14ac:dyDescent="0.25">
      <c r="A804" s="1094"/>
      <c r="B804" s="1094"/>
      <c r="C804" s="1111" t="s">
        <v>572</v>
      </c>
      <c r="D804" s="1110">
        <v>0</v>
      </c>
      <c r="E804" s="1110">
        <v>400000000</v>
      </c>
      <c r="F804" s="1110">
        <v>900000000</v>
      </c>
      <c r="G804" s="1110">
        <v>950000000</v>
      </c>
      <c r="H804" s="1094"/>
      <c r="I804" s="1094"/>
      <c r="J804" s="1094"/>
      <c r="K804" s="1094"/>
    </row>
    <row r="805" spans="1:11" ht="14.1" customHeight="1" x14ac:dyDescent="0.25">
      <c r="A805" s="1094"/>
      <c r="B805" s="1094"/>
      <c r="C805" s="1102" t="s">
        <v>3575</v>
      </c>
      <c r="D805" s="1234" t="s">
        <v>3576</v>
      </c>
      <c r="E805" s="1235"/>
      <c r="F805" s="1235"/>
      <c r="G805" s="1235"/>
      <c r="H805" s="1094"/>
      <c r="I805" s="1094"/>
      <c r="J805" s="1094"/>
      <c r="K805" s="1094"/>
    </row>
    <row r="806" spans="1:11" ht="14.1" customHeight="1" x14ac:dyDescent="0.25">
      <c r="A806" s="1094"/>
      <c r="B806" s="1094"/>
      <c r="C806" s="1103" t="s">
        <v>1022</v>
      </c>
      <c r="D806" s="1232" t="s">
        <v>3577</v>
      </c>
      <c r="E806" s="1233"/>
      <c r="F806" s="1233"/>
      <c r="G806" s="1233"/>
      <c r="H806" s="1094"/>
      <c r="I806" s="1094"/>
      <c r="J806" s="1094"/>
      <c r="K806" s="1094"/>
    </row>
    <row r="807" spans="1:11" ht="14.1" customHeight="1" x14ac:dyDescent="0.25">
      <c r="A807" s="1094"/>
      <c r="B807" s="1094"/>
      <c r="C807" s="1104" t="s">
        <v>1024</v>
      </c>
      <c r="D807" s="1230" t="s">
        <v>3578</v>
      </c>
      <c r="E807" s="1231"/>
      <c r="F807" s="1231"/>
      <c r="G807" s="1231"/>
      <c r="H807" s="1094"/>
      <c r="I807" s="1094"/>
      <c r="J807" s="1094"/>
      <c r="K807" s="1094"/>
    </row>
    <row r="808" spans="1:11" ht="14.1" customHeight="1" x14ac:dyDescent="0.25">
      <c r="A808" s="1094"/>
      <c r="B808" s="1094"/>
      <c r="C808" s="1104" t="s">
        <v>31</v>
      </c>
      <c r="D808" s="1230" t="s">
        <v>3568</v>
      </c>
      <c r="E808" s="1231"/>
      <c r="F808" s="1231"/>
      <c r="G808" s="1231"/>
      <c r="H808" s="1094"/>
      <c r="I808" s="1094"/>
      <c r="J808" s="1094"/>
      <c r="K808" s="1094"/>
    </row>
    <row r="809" spans="1:11" ht="15" customHeight="1" x14ac:dyDescent="0.25">
      <c r="A809" s="1094"/>
      <c r="B809" s="1094"/>
      <c r="C809" s="1105"/>
      <c r="D809" s="1106">
        <v>2024</v>
      </c>
      <c r="E809" s="1106">
        <v>2025</v>
      </c>
      <c r="F809" s="1106">
        <v>2026</v>
      </c>
      <c r="G809" s="1106">
        <v>2027</v>
      </c>
      <c r="H809" s="1094"/>
      <c r="I809" s="1094"/>
      <c r="J809" s="1094"/>
      <c r="K809" s="1094"/>
    </row>
    <row r="810" spans="1:11" ht="15" customHeight="1" x14ac:dyDescent="0.25">
      <c r="A810" s="1094"/>
      <c r="B810" s="1094"/>
      <c r="C810" s="1107"/>
      <c r="D810" s="1108" t="s">
        <v>13</v>
      </c>
      <c r="E810" s="1108" t="s">
        <v>14</v>
      </c>
      <c r="F810" s="1108" t="s">
        <v>14</v>
      </c>
      <c r="G810" s="1108" t="s">
        <v>14</v>
      </c>
      <c r="H810" s="1094"/>
      <c r="I810" s="1094"/>
      <c r="J810" s="1094"/>
      <c r="K810" s="1094"/>
    </row>
    <row r="811" spans="1:11" ht="14.1" customHeight="1" x14ac:dyDescent="0.25">
      <c r="A811" s="1094"/>
      <c r="B811" s="1094"/>
      <c r="C811" s="1097" t="s">
        <v>33</v>
      </c>
      <c r="D811" s="1101" t="s">
        <v>1092</v>
      </c>
      <c r="E811" s="1101" t="s">
        <v>1092</v>
      </c>
      <c r="F811" s="1101" t="s">
        <v>1092</v>
      </c>
      <c r="G811" s="1101" t="s">
        <v>1092</v>
      </c>
      <c r="H811" s="1094"/>
      <c r="I811" s="1094"/>
      <c r="J811" s="1094"/>
      <c r="K811" s="1094"/>
    </row>
    <row r="812" spans="1:11" ht="14.1" customHeight="1" x14ac:dyDescent="0.25">
      <c r="A812" s="1094"/>
      <c r="B812" s="1094"/>
      <c r="C812" s="1097" t="s">
        <v>1029</v>
      </c>
      <c r="D812" s="1101" t="s">
        <v>3579</v>
      </c>
      <c r="E812" s="1101" t="s">
        <v>3580</v>
      </c>
      <c r="F812" s="1101" t="s">
        <v>3581</v>
      </c>
      <c r="G812" s="1101" t="s">
        <v>3582</v>
      </c>
      <c r="H812" s="1094"/>
      <c r="I812" s="1094"/>
      <c r="J812" s="1094"/>
      <c r="K812" s="1094"/>
    </row>
    <row r="813" spans="1:11" ht="14.1" customHeight="1" x14ac:dyDescent="0.25">
      <c r="A813" s="1094"/>
      <c r="B813" s="1094"/>
      <c r="C813" s="1097" t="s">
        <v>1032</v>
      </c>
      <c r="D813" s="1101" t="s">
        <v>3579</v>
      </c>
      <c r="E813" s="1101" t="s">
        <v>3580</v>
      </c>
      <c r="F813" s="1101" t="s">
        <v>3581</v>
      </c>
      <c r="G813" s="1101" t="s">
        <v>3582</v>
      </c>
      <c r="H813" s="1094"/>
      <c r="I813" s="1094"/>
      <c r="J813" s="1094"/>
      <c r="K813" s="1094"/>
    </row>
    <row r="814" spans="1:11" ht="14.1" customHeight="1" x14ac:dyDescent="0.25">
      <c r="A814" s="1094"/>
      <c r="B814" s="1094"/>
      <c r="C814" s="1097" t="s">
        <v>1037</v>
      </c>
      <c r="D814" s="1101" t="s">
        <v>1038</v>
      </c>
      <c r="E814" s="1101" t="s">
        <v>1039</v>
      </c>
      <c r="F814" s="1101" t="s">
        <v>1039</v>
      </c>
      <c r="G814" s="1101" t="s">
        <v>1039</v>
      </c>
      <c r="H814" s="1094"/>
      <c r="I814" s="1094"/>
      <c r="J814" s="1094"/>
      <c r="K814" s="1094"/>
    </row>
    <row r="815" spans="1:11" ht="14.1" customHeight="1" x14ac:dyDescent="0.25">
      <c r="A815" s="1094"/>
      <c r="B815" s="1094"/>
      <c r="C815" s="1097" t="s">
        <v>1042</v>
      </c>
      <c r="D815" s="1101" t="s">
        <v>1038</v>
      </c>
      <c r="E815" s="1101" t="s">
        <v>3583</v>
      </c>
      <c r="F815" s="1101" t="s">
        <v>3584</v>
      </c>
      <c r="G815" s="1101" t="s">
        <v>3585</v>
      </c>
      <c r="H815" s="1094"/>
      <c r="I815" s="1094"/>
      <c r="J815" s="1094"/>
      <c r="K815" s="1094"/>
    </row>
    <row r="816" spans="1:11" ht="14.1" customHeight="1" x14ac:dyDescent="0.25">
      <c r="A816" s="1094"/>
      <c r="B816" s="1094"/>
      <c r="C816" s="1097" t="s">
        <v>39</v>
      </c>
      <c r="D816" s="1101" t="s">
        <v>1038</v>
      </c>
      <c r="E816" s="1101" t="s">
        <v>3583</v>
      </c>
      <c r="F816" s="1101" t="s">
        <v>3584</v>
      </c>
      <c r="G816" s="1101" t="s">
        <v>3585</v>
      </c>
      <c r="H816" s="1094"/>
      <c r="I816" s="1094"/>
      <c r="J816" s="1094"/>
      <c r="K816" s="1094"/>
    </row>
    <row r="817" spans="1:11" ht="14.1" customHeight="1" x14ac:dyDescent="0.25">
      <c r="A817" s="1094"/>
      <c r="B817" s="1094"/>
      <c r="C817" s="1228" t="s">
        <v>1046</v>
      </c>
      <c r="D817" s="1229"/>
      <c r="E817" s="1229"/>
      <c r="F817" s="1229"/>
      <c r="G817" s="1229"/>
      <c r="H817" s="1094"/>
      <c r="I817" s="1094"/>
      <c r="J817" s="1094"/>
      <c r="K817" s="1094"/>
    </row>
    <row r="818" spans="1:11" ht="14.1" customHeight="1" x14ac:dyDescent="0.25">
      <c r="A818" s="1094"/>
      <c r="B818" s="1094"/>
      <c r="C818" s="1105"/>
      <c r="D818" s="1106">
        <v>2024</v>
      </c>
      <c r="E818" s="1106">
        <v>2025</v>
      </c>
      <c r="F818" s="1106">
        <v>2026</v>
      </c>
      <c r="G818" s="1106">
        <v>2027</v>
      </c>
      <c r="H818" s="1094"/>
      <c r="I818" s="1094"/>
      <c r="J818" s="1094"/>
      <c r="K818" s="1094"/>
    </row>
    <row r="819" spans="1:11" ht="14.1" customHeight="1" x14ac:dyDescent="0.25">
      <c r="A819" s="1094"/>
      <c r="B819" s="1094"/>
      <c r="C819" s="1107"/>
      <c r="D819" s="1108" t="s">
        <v>13</v>
      </c>
      <c r="E819" s="1108" t="s">
        <v>14</v>
      </c>
      <c r="F819" s="1108" t="s">
        <v>14</v>
      </c>
      <c r="G819" s="1108" t="s">
        <v>14</v>
      </c>
      <c r="H819" s="1094"/>
      <c r="I819" s="1094"/>
      <c r="J819" s="1094"/>
      <c r="K819" s="1094"/>
    </row>
    <row r="820" spans="1:11" ht="14.1" customHeight="1" x14ac:dyDescent="0.25">
      <c r="A820" s="1094"/>
      <c r="B820" s="1094"/>
      <c r="C820" s="1109" t="s">
        <v>1047</v>
      </c>
      <c r="D820" s="1110">
        <v>0</v>
      </c>
      <c r="E820" s="1110">
        <v>0</v>
      </c>
      <c r="F820" s="1110">
        <v>0</v>
      </c>
      <c r="G820" s="1110">
        <v>0</v>
      </c>
      <c r="H820" s="1094"/>
      <c r="I820" s="1094"/>
      <c r="J820" s="1094"/>
      <c r="K820" s="1094"/>
    </row>
    <row r="821" spans="1:11" ht="14.1" customHeight="1" x14ac:dyDescent="0.25">
      <c r="A821" s="1094"/>
      <c r="B821" s="1094"/>
      <c r="C821" s="1109" t="s">
        <v>1048</v>
      </c>
      <c r="D821" s="1110">
        <v>0</v>
      </c>
      <c r="E821" s="1110">
        <v>0</v>
      </c>
      <c r="F821" s="1110">
        <v>0</v>
      </c>
      <c r="G821" s="1110">
        <v>0</v>
      </c>
      <c r="H821" s="1094"/>
      <c r="I821" s="1094"/>
      <c r="J821" s="1094"/>
      <c r="K821" s="1094"/>
    </row>
    <row r="822" spans="1:11" ht="14.1" customHeight="1" x14ac:dyDescent="0.25">
      <c r="A822" s="1094"/>
      <c r="B822" s="1094"/>
      <c r="C822" s="1109" t="s">
        <v>1049</v>
      </c>
      <c r="D822" s="1110">
        <v>0</v>
      </c>
      <c r="E822" s="1110">
        <v>0</v>
      </c>
      <c r="F822" s="1110">
        <v>0</v>
      </c>
      <c r="G822" s="1110">
        <v>0</v>
      </c>
      <c r="H822" s="1094"/>
      <c r="I822" s="1094"/>
      <c r="J822" s="1094"/>
      <c r="K822" s="1094"/>
    </row>
    <row r="823" spans="1:11" ht="14.1" customHeight="1" x14ac:dyDescent="0.25">
      <c r="A823" s="1094"/>
      <c r="B823" s="1094"/>
      <c r="C823" s="1109" t="s">
        <v>1050</v>
      </c>
      <c r="D823" s="1110">
        <v>0</v>
      </c>
      <c r="E823" s="1110">
        <v>0</v>
      </c>
      <c r="F823" s="1110">
        <v>0</v>
      </c>
      <c r="G823" s="1110">
        <v>0</v>
      </c>
      <c r="H823" s="1094"/>
      <c r="I823" s="1094"/>
      <c r="J823" s="1094"/>
      <c r="K823" s="1094"/>
    </row>
    <row r="824" spans="1:11" ht="14.1" customHeight="1" x14ac:dyDescent="0.25">
      <c r="A824" s="1094"/>
      <c r="B824" s="1094"/>
      <c r="C824" s="1109" t="s">
        <v>1048</v>
      </c>
      <c r="D824" s="1110">
        <v>0</v>
      </c>
      <c r="E824" s="1110">
        <v>0</v>
      </c>
      <c r="F824" s="1110">
        <v>0</v>
      </c>
      <c r="G824" s="1110">
        <v>0</v>
      </c>
      <c r="H824" s="1094"/>
      <c r="I824" s="1094"/>
      <c r="J824" s="1094"/>
      <c r="K824" s="1094"/>
    </row>
    <row r="825" spans="1:11" ht="14.1" customHeight="1" x14ac:dyDescent="0.25">
      <c r="A825" s="1094"/>
      <c r="B825" s="1094"/>
      <c r="C825" s="1109" t="s">
        <v>1049</v>
      </c>
      <c r="D825" s="1110">
        <v>0</v>
      </c>
      <c r="E825" s="1110">
        <v>0</v>
      </c>
      <c r="F825" s="1110">
        <v>0</v>
      </c>
      <c r="G825" s="1110">
        <v>0</v>
      </c>
      <c r="H825" s="1094"/>
      <c r="I825" s="1094"/>
      <c r="J825" s="1094"/>
      <c r="K825" s="1094"/>
    </row>
    <row r="826" spans="1:11" ht="14.1" customHeight="1" x14ac:dyDescent="0.25">
      <c r="A826" s="1094"/>
      <c r="B826" s="1094"/>
      <c r="C826" s="1109" t="s">
        <v>1051</v>
      </c>
      <c r="D826" s="1110">
        <v>0</v>
      </c>
      <c r="E826" s="1110">
        <v>0</v>
      </c>
      <c r="F826" s="1110">
        <v>0</v>
      </c>
      <c r="G826" s="1110">
        <v>0</v>
      </c>
      <c r="H826" s="1094"/>
      <c r="I826" s="1094"/>
      <c r="J826" s="1094"/>
      <c r="K826" s="1094"/>
    </row>
    <row r="827" spans="1:11" ht="14.1" customHeight="1" x14ac:dyDescent="0.25">
      <c r="A827" s="1094"/>
      <c r="B827" s="1094"/>
      <c r="C827" s="1109" t="s">
        <v>1048</v>
      </c>
      <c r="D827" s="1110">
        <v>0</v>
      </c>
      <c r="E827" s="1110">
        <v>0</v>
      </c>
      <c r="F827" s="1110">
        <v>0</v>
      </c>
      <c r="G827" s="1110">
        <v>0</v>
      </c>
      <c r="H827" s="1094"/>
      <c r="I827" s="1094"/>
      <c r="J827" s="1094"/>
      <c r="K827" s="1094"/>
    </row>
    <row r="828" spans="1:11" ht="14.1" customHeight="1" x14ac:dyDescent="0.25">
      <c r="A828" s="1094"/>
      <c r="B828" s="1094"/>
      <c r="C828" s="1109" t="s">
        <v>1049</v>
      </c>
      <c r="D828" s="1110">
        <v>0</v>
      </c>
      <c r="E828" s="1110">
        <v>0</v>
      </c>
      <c r="F828" s="1110">
        <v>0</v>
      </c>
      <c r="G828" s="1110">
        <v>0</v>
      </c>
      <c r="H828" s="1094"/>
      <c r="I828" s="1094"/>
      <c r="J828" s="1094"/>
      <c r="K828" s="1094"/>
    </row>
    <row r="829" spans="1:11" ht="14.1" customHeight="1" x14ac:dyDescent="0.25">
      <c r="A829" s="1094"/>
      <c r="B829" s="1094"/>
      <c r="C829" s="1109" t="s">
        <v>1052</v>
      </c>
      <c r="D829" s="1110">
        <v>0</v>
      </c>
      <c r="E829" s="1110">
        <v>0</v>
      </c>
      <c r="F829" s="1110">
        <v>0</v>
      </c>
      <c r="G829" s="1110">
        <v>0</v>
      </c>
      <c r="H829" s="1094"/>
      <c r="I829" s="1094"/>
      <c r="J829" s="1094"/>
      <c r="K829" s="1094"/>
    </row>
    <row r="830" spans="1:11" ht="14.1" customHeight="1" x14ac:dyDescent="0.25">
      <c r="A830" s="1094"/>
      <c r="B830" s="1094"/>
      <c r="C830" s="1109" t="s">
        <v>1048</v>
      </c>
      <c r="D830" s="1110">
        <v>0</v>
      </c>
      <c r="E830" s="1110">
        <v>0</v>
      </c>
      <c r="F830" s="1110">
        <v>0</v>
      </c>
      <c r="G830" s="1110">
        <v>0</v>
      </c>
      <c r="H830" s="1094"/>
      <c r="I830" s="1094"/>
      <c r="J830" s="1094"/>
      <c r="K830" s="1094"/>
    </row>
    <row r="831" spans="1:11" ht="14.1" customHeight="1" x14ac:dyDescent="0.25">
      <c r="A831" s="1094"/>
      <c r="B831" s="1094"/>
      <c r="C831" s="1109" t="s">
        <v>1049</v>
      </c>
      <c r="D831" s="1110">
        <v>0</v>
      </c>
      <c r="E831" s="1110">
        <v>0</v>
      </c>
      <c r="F831" s="1110">
        <v>0</v>
      </c>
      <c r="G831" s="1110">
        <v>0</v>
      </c>
      <c r="H831" s="1094"/>
      <c r="I831" s="1094"/>
      <c r="J831" s="1094"/>
      <c r="K831" s="1094"/>
    </row>
    <row r="832" spans="1:11" ht="14.1" customHeight="1" x14ac:dyDescent="0.25">
      <c r="A832" s="1094"/>
      <c r="B832" s="1094"/>
      <c r="C832" s="1109" t="s">
        <v>1053</v>
      </c>
      <c r="D832" s="1110">
        <v>0</v>
      </c>
      <c r="E832" s="1110">
        <v>0</v>
      </c>
      <c r="F832" s="1110">
        <v>0</v>
      </c>
      <c r="G832" s="1110">
        <v>0</v>
      </c>
      <c r="H832" s="1094"/>
      <c r="I832" s="1094"/>
      <c r="J832" s="1094"/>
      <c r="K832" s="1094"/>
    </row>
    <row r="833" spans="1:11" ht="14.1" customHeight="1" x14ac:dyDescent="0.25">
      <c r="A833" s="1094"/>
      <c r="B833" s="1094"/>
      <c r="C833" s="1109" t="s">
        <v>1048</v>
      </c>
      <c r="D833" s="1110">
        <v>0</v>
      </c>
      <c r="E833" s="1110">
        <v>0</v>
      </c>
      <c r="F833" s="1110">
        <v>0</v>
      </c>
      <c r="G833" s="1110">
        <v>0</v>
      </c>
      <c r="H833" s="1094"/>
      <c r="I833" s="1094"/>
      <c r="J833" s="1094"/>
      <c r="K833" s="1094"/>
    </row>
    <row r="834" spans="1:11" ht="14.1" customHeight="1" x14ac:dyDescent="0.25">
      <c r="A834" s="1094"/>
      <c r="B834" s="1094"/>
      <c r="C834" s="1109" t="s">
        <v>1049</v>
      </c>
      <c r="D834" s="1110">
        <v>0</v>
      </c>
      <c r="E834" s="1110">
        <v>0</v>
      </c>
      <c r="F834" s="1110">
        <v>0</v>
      </c>
      <c r="G834" s="1110">
        <v>0</v>
      </c>
      <c r="H834" s="1094"/>
      <c r="I834" s="1094"/>
      <c r="J834" s="1094"/>
      <c r="K834" s="1094"/>
    </row>
    <row r="835" spans="1:11" ht="14.1" customHeight="1" x14ac:dyDescent="0.25">
      <c r="A835" s="1094"/>
      <c r="B835" s="1094"/>
      <c r="C835" s="1109" t="s">
        <v>1054</v>
      </c>
      <c r="D835" s="1110">
        <v>0</v>
      </c>
      <c r="E835" s="1110">
        <v>0</v>
      </c>
      <c r="F835" s="1110">
        <v>0</v>
      </c>
      <c r="G835" s="1110">
        <v>0</v>
      </c>
      <c r="H835" s="1094"/>
      <c r="I835" s="1094"/>
      <c r="J835" s="1094"/>
      <c r="K835" s="1094"/>
    </row>
    <row r="836" spans="1:11" ht="14.1" customHeight="1" x14ac:dyDescent="0.25">
      <c r="A836" s="1094"/>
      <c r="B836" s="1094"/>
      <c r="C836" s="1109" t="s">
        <v>1048</v>
      </c>
      <c r="D836" s="1110">
        <v>0</v>
      </c>
      <c r="E836" s="1110">
        <v>0</v>
      </c>
      <c r="F836" s="1110">
        <v>0</v>
      </c>
      <c r="G836" s="1110">
        <v>0</v>
      </c>
      <c r="H836" s="1094"/>
      <c r="I836" s="1094"/>
      <c r="J836" s="1094"/>
      <c r="K836" s="1094"/>
    </row>
    <row r="837" spans="1:11" ht="14.1" customHeight="1" x14ac:dyDescent="0.25">
      <c r="A837" s="1094"/>
      <c r="B837" s="1094"/>
      <c r="C837" s="1109" t="s">
        <v>1049</v>
      </c>
      <c r="D837" s="1110">
        <v>0</v>
      </c>
      <c r="E837" s="1110">
        <v>0</v>
      </c>
      <c r="F837" s="1110">
        <v>0</v>
      </c>
      <c r="G837" s="1110">
        <v>0</v>
      </c>
      <c r="H837" s="1094"/>
      <c r="I837" s="1094"/>
      <c r="J837" s="1094"/>
      <c r="K837" s="1094"/>
    </row>
    <row r="838" spans="1:11" ht="14.1" customHeight="1" x14ac:dyDescent="0.25">
      <c r="A838" s="1094"/>
      <c r="B838" s="1094"/>
      <c r="C838" s="1109" t="s">
        <v>1055</v>
      </c>
      <c r="D838" s="1110">
        <v>0</v>
      </c>
      <c r="E838" s="1110">
        <v>0</v>
      </c>
      <c r="F838" s="1110">
        <v>0</v>
      </c>
      <c r="G838" s="1110">
        <v>0</v>
      </c>
      <c r="H838" s="1094"/>
      <c r="I838" s="1094"/>
      <c r="J838" s="1094"/>
      <c r="K838" s="1094"/>
    </row>
    <row r="839" spans="1:11" ht="14.1" customHeight="1" x14ac:dyDescent="0.25">
      <c r="A839" s="1094"/>
      <c r="B839" s="1094"/>
      <c r="C839" s="1109" t="s">
        <v>1048</v>
      </c>
      <c r="D839" s="1110">
        <v>0</v>
      </c>
      <c r="E839" s="1110">
        <v>0</v>
      </c>
      <c r="F839" s="1110">
        <v>0</v>
      </c>
      <c r="G839" s="1110">
        <v>0</v>
      </c>
      <c r="H839" s="1094"/>
      <c r="I839" s="1094"/>
      <c r="J839" s="1094"/>
      <c r="K839" s="1094"/>
    </row>
    <row r="840" spans="1:11" ht="14.1" customHeight="1" x14ac:dyDescent="0.25">
      <c r="A840" s="1094"/>
      <c r="B840" s="1094"/>
      <c r="C840" s="1109" t="s">
        <v>1049</v>
      </c>
      <c r="D840" s="1110">
        <v>0</v>
      </c>
      <c r="E840" s="1110">
        <v>0</v>
      </c>
      <c r="F840" s="1110">
        <v>0</v>
      </c>
      <c r="G840" s="1110">
        <v>0</v>
      </c>
      <c r="H840" s="1094"/>
      <c r="I840" s="1094"/>
      <c r="J840" s="1094"/>
      <c r="K840" s="1094"/>
    </row>
    <row r="841" spans="1:11" ht="14.1" customHeight="1" x14ac:dyDescent="0.25">
      <c r="A841" s="1094"/>
      <c r="B841" s="1094"/>
      <c r="C841" s="1109" t="s">
        <v>1056</v>
      </c>
      <c r="D841" s="1110">
        <v>0</v>
      </c>
      <c r="E841" s="1110">
        <v>0</v>
      </c>
      <c r="F841" s="1110">
        <v>0</v>
      </c>
      <c r="G841" s="1110">
        <v>0</v>
      </c>
      <c r="H841" s="1094"/>
      <c r="I841" s="1094"/>
      <c r="J841" s="1094"/>
      <c r="K841" s="1094"/>
    </row>
    <row r="842" spans="1:11" ht="14.1" customHeight="1" x14ac:dyDescent="0.25">
      <c r="A842" s="1094"/>
      <c r="B842" s="1094"/>
      <c r="C842" s="1109" t="s">
        <v>1048</v>
      </c>
      <c r="D842" s="1110">
        <v>0</v>
      </c>
      <c r="E842" s="1110">
        <v>0</v>
      </c>
      <c r="F842" s="1110">
        <v>0</v>
      </c>
      <c r="G842" s="1110">
        <v>0</v>
      </c>
      <c r="H842" s="1094"/>
      <c r="I842" s="1094"/>
      <c r="J842" s="1094"/>
      <c r="K842" s="1094"/>
    </row>
    <row r="843" spans="1:11" ht="14.1" customHeight="1" x14ac:dyDescent="0.25">
      <c r="A843" s="1094"/>
      <c r="B843" s="1094"/>
      <c r="C843" s="1109" t="s">
        <v>1057</v>
      </c>
      <c r="D843" s="1110">
        <v>0</v>
      </c>
      <c r="E843" s="1110">
        <v>0</v>
      </c>
      <c r="F843" s="1110">
        <v>0</v>
      </c>
      <c r="G843" s="1110">
        <v>0</v>
      </c>
      <c r="H843" s="1094"/>
      <c r="I843" s="1094"/>
      <c r="J843" s="1094"/>
      <c r="K843" s="1094"/>
    </row>
    <row r="844" spans="1:11" ht="14.1" customHeight="1" x14ac:dyDescent="0.25">
      <c r="A844" s="1094"/>
      <c r="B844" s="1094"/>
      <c r="C844" s="1109" t="s">
        <v>1058</v>
      </c>
      <c r="D844" s="1110">
        <v>0</v>
      </c>
      <c r="E844" s="1110">
        <v>0</v>
      </c>
      <c r="F844" s="1110">
        <v>0</v>
      </c>
      <c r="G844" s="1110">
        <v>0</v>
      </c>
      <c r="H844" s="1094"/>
      <c r="I844" s="1094"/>
      <c r="J844" s="1094"/>
      <c r="K844" s="1094"/>
    </row>
    <row r="845" spans="1:11" ht="14.1" customHeight="1" x14ac:dyDescent="0.25">
      <c r="A845" s="1094"/>
      <c r="B845" s="1094"/>
      <c r="C845" s="1109" t="s">
        <v>1059</v>
      </c>
      <c r="D845" s="1110">
        <v>0</v>
      </c>
      <c r="E845" s="1110">
        <v>0</v>
      </c>
      <c r="F845" s="1110">
        <v>0</v>
      </c>
      <c r="G845" s="1110">
        <v>0</v>
      </c>
      <c r="H845" s="1094"/>
      <c r="I845" s="1094"/>
      <c r="J845" s="1094"/>
      <c r="K845" s="1094"/>
    </row>
    <row r="846" spans="1:11" ht="14.1" customHeight="1" x14ac:dyDescent="0.25">
      <c r="A846" s="1094"/>
      <c r="B846" s="1094"/>
      <c r="C846" s="1109" t="s">
        <v>1060</v>
      </c>
      <c r="D846" s="1110">
        <v>0</v>
      </c>
      <c r="E846" s="1110">
        <v>0</v>
      </c>
      <c r="F846" s="1110">
        <v>0</v>
      </c>
      <c r="G846" s="1110">
        <v>0</v>
      </c>
      <c r="H846" s="1094"/>
      <c r="I846" s="1094"/>
      <c r="J846" s="1094"/>
      <c r="K846" s="1094"/>
    </row>
    <row r="847" spans="1:11" ht="14.1" customHeight="1" x14ac:dyDescent="0.25">
      <c r="A847" s="1094"/>
      <c r="B847" s="1094"/>
      <c r="C847" s="1109" t="s">
        <v>1061</v>
      </c>
      <c r="D847" s="1110">
        <v>0</v>
      </c>
      <c r="E847" s="1110">
        <v>817000000</v>
      </c>
      <c r="F847" s="1110">
        <v>505000000</v>
      </c>
      <c r="G847" s="1110">
        <v>1000000000</v>
      </c>
      <c r="H847" s="1094"/>
      <c r="I847" s="1094"/>
      <c r="J847" s="1094"/>
      <c r="K847" s="1094"/>
    </row>
    <row r="848" spans="1:11" ht="14.1" customHeight="1" x14ac:dyDescent="0.25">
      <c r="A848" s="1094"/>
      <c r="B848" s="1094"/>
      <c r="C848" s="1109" t="s">
        <v>1048</v>
      </c>
      <c r="D848" s="1110">
        <v>0</v>
      </c>
      <c r="E848" s="1110">
        <v>0</v>
      </c>
      <c r="F848" s="1110">
        <v>0</v>
      </c>
      <c r="G848" s="1110">
        <v>0</v>
      </c>
      <c r="H848" s="1094"/>
      <c r="I848" s="1094"/>
      <c r="J848" s="1094"/>
      <c r="K848" s="1094"/>
    </row>
    <row r="849" spans="1:11" ht="14.1" customHeight="1" x14ac:dyDescent="0.25">
      <c r="A849" s="1094"/>
      <c r="B849" s="1094"/>
      <c r="C849" s="1109" t="s">
        <v>1057</v>
      </c>
      <c r="D849" s="1110">
        <v>0</v>
      </c>
      <c r="E849" s="1110">
        <v>0</v>
      </c>
      <c r="F849" s="1110">
        <v>0</v>
      </c>
      <c r="G849" s="1110">
        <v>0</v>
      </c>
      <c r="H849" s="1094"/>
      <c r="I849" s="1094"/>
      <c r="J849" s="1094"/>
      <c r="K849" s="1094"/>
    </row>
    <row r="850" spans="1:11" ht="14.1" customHeight="1" x14ac:dyDescent="0.25">
      <c r="A850" s="1094"/>
      <c r="B850" s="1094"/>
      <c r="C850" s="1109" t="s">
        <v>1058</v>
      </c>
      <c r="D850" s="1110">
        <v>0</v>
      </c>
      <c r="E850" s="1110">
        <v>817000000</v>
      </c>
      <c r="F850" s="1110">
        <v>505000000</v>
      </c>
      <c r="G850" s="1110">
        <v>1000000000</v>
      </c>
      <c r="H850" s="1094"/>
      <c r="I850" s="1094"/>
      <c r="J850" s="1094"/>
      <c r="K850" s="1094"/>
    </row>
    <row r="851" spans="1:11" ht="14.1" customHeight="1" x14ac:dyDescent="0.25">
      <c r="A851" s="1094"/>
      <c r="B851" s="1094"/>
      <c r="C851" s="1109" t="s">
        <v>1059</v>
      </c>
      <c r="D851" s="1110">
        <v>0</v>
      </c>
      <c r="E851" s="1110">
        <v>0</v>
      </c>
      <c r="F851" s="1110">
        <v>0</v>
      </c>
      <c r="G851" s="1110">
        <v>0</v>
      </c>
      <c r="H851" s="1094"/>
      <c r="I851" s="1094"/>
      <c r="J851" s="1094"/>
      <c r="K851" s="1094"/>
    </row>
    <row r="852" spans="1:11" ht="14.1" customHeight="1" x14ac:dyDescent="0.25">
      <c r="A852" s="1094"/>
      <c r="B852" s="1094"/>
      <c r="C852" s="1109" t="s">
        <v>1060</v>
      </c>
      <c r="D852" s="1110">
        <v>0</v>
      </c>
      <c r="E852" s="1110">
        <v>0</v>
      </c>
      <c r="F852" s="1110">
        <v>0</v>
      </c>
      <c r="G852" s="1110">
        <v>0</v>
      </c>
      <c r="H852" s="1094"/>
      <c r="I852" s="1094"/>
      <c r="J852" s="1094"/>
      <c r="K852" s="1094"/>
    </row>
    <row r="853" spans="1:11" ht="14.1" customHeight="1" x14ac:dyDescent="0.25">
      <c r="A853" s="1094"/>
      <c r="B853" s="1094"/>
      <c r="C853" s="1109" t="s">
        <v>1062</v>
      </c>
      <c r="D853" s="1110">
        <v>0</v>
      </c>
      <c r="E853" s="1110">
        <v>0</v>
      </c>
      <c r="F853" s="1110">
        <v>0</v>
      </c>
      <c r="G853" s="1110">
        <v>0</v>
      </c>
      <c r="H853" s="1094"/>
      <c r="I853" s="1094"/>
      <c r="J853" s="1094"/>
      <c r="K853" s="1094"/>
    </row>
    <row r="854" spans="1:11" ht="14.1" customHeight="1" x14ac:dyDescent="0.25">
      <c r="A854" s="1094"/>
      <c r="B854" s="1094"/>
      <c r="C854" s="1109" t="s">
        <v>1048</v>
      </c>
      <c r="D854" s="1110">
        <v>0</v>
      </c>
      <c r="E854" s="1110">
        <v>0</v>
      </c>
      <c r="F854" s="1110">
        <v>0</v>
      </c>
      <c r="G854" s="1110">
        <v>0</v>
      </c>
      <c r="H854" s="1094"/>
      <c r="I854" s="1094"/>
      <c r="J854" s="1094"/>
      <c r="K854" s="1094"/>
    </row>
    <row r="855" spans="1:11" ht="14.1" customHeight="1" x14ac:dyDescent="0.25">
      <c r="A855" s="1094"/>
      <c r="B855" s="1094"/>
      <c r="C855" s="1109" t="s">
        <v>1057</v>
      </c>
      <c r="D855" s="1110">
        <v>0</v>
      </c>
      <c r="E855" s="1110">
        <v>0</v>
      </c>
      <c r="F855" s="1110">
        <v>0</v>
      </c>
      <c r="G855" s="1110">
        <v>0</v>
      </c>
      <c r="H855" s="1094"/>
      <c r="I855" s="1094"/>
      <c r="J855" s="1094"/>
      <c r="K855" s="1094"/>
    </row>
    <row r="856" spans="1:11" ht="14.1" customHeight="1" x14ac:dyDescent="0.25">
      <c r="A856" s="1094"/>
      <c r="B856" s="1094"/>
      <c r="C856" s="1109" t="s">
        <v>1058</v>
      </c>
      <c r="D856" s="1110">
        <v>0</v>
      </c>
      <c r="E856" s="1110">
        <v>0</v>
      </c>
      <c r="F856" s="1110">
        <v>0</v>
      </c>
      <c r="G856" s="1110">
        <v>0</v>
      </c>
      <c r="H856" s="1094"/>
      <c r="I856" s="1094"/>
      <c r="J856" s="1094"/>
      <c r="K856" s="1094"/>
    </row>
    <row r="857" spans="1:11" ht="14.1" customHeight="1" x14ac:dyDescent="0.25">
      <c r="A857" s="1094"/>
      <c r="B857" s="1094"/>
      <c r="C857" s="1109" t="s">
        <v>1059</v>
      </c>
      <c r="D857" s="1110">
        <v>0</v>
      </c>
      <c r="E857" s="1110">
        <v>0</v>
      </c>
      <c r="F857" s="1110">
        <v>0</v>
      </c>
      <c r="G857" s="1110">
        <v>0</v>
      </c>
      <c r="H857" s="1094"/>
      <c r="I857" s="1094"/>
      <c r="J857" s="1094"/>
      <c r="K857" s="1094"/>
    </row>
    <row r="858" spans="1:11" ht="14.1" customHeight="1" x14ac:dyDescent="0.25">
      <c r="A858" s="1094"/>
      <c r="B858" s="1094"/>
      <c r="C858" s="1109" t="s">
        <v>1060</v>
      </c>
      <c r="D858" s="1110">
        <v>0</v>
      </c>
      <c r="E858" s="1110">
        <v>0</v>
      </c>
      <c r="F858" s="1110">
        <v>0</v>
      </c>
      <c r="G858" s="1110">
        <v>0</v>
      </c>
      <c r="H858" s="1094"/>
      <c r="I858" s="1094"/>
      <c r="J858" s="1094"/>
      <c r="K858" s="1094"/>
    </row>
    <row r="859" spans="1:11" ht="14.1" customHeight="1" x14ac:dyDescent="0.25">
      <c r="A859" s="1094"/>
      <c r="B859" s="1094"/>
      <c r="C859" s="1109" t="s">
        <v>1063</v>
      </c>
      <c r="D859" s="1110">
        <v>0</v>
      </c>
      <c r="E859" s="1110">
        <v>0</v>
      </c>
      <c r="F859" s="1110">
        <v>0</v>
      </c>
      <c r="G859" s="1110">
        <v>0</v>
      </c>
      <c r="H859" s="1094"/>
      <c r="I859" s="1094"/>
      <c r="J859" s="1094"/>
      <c r="K859" s="1094"/>
    </row>
    <row r="860" spans="1:11" ht="14.1" customHeight="1" x14ac:dyDescent="0.25">
      <c r="A860" s="1094"/>
      <c r="B860" s="1094"/>
      <c r="C860" s="1109" t="s">
        <v>1064</v>
      </c>
      <c r="D860" s="1110">
        <v>0</v>
      </c>
      <c r="E860" s="1110">
        <v>0</v>
      </c>
      <c r="F860" s="1110">
        <v>0</v>
      </c>
      <c r="G860" s="1110">
        <v>0</v>
      </c>
      <c r="H860" s="1094"/>
      <c r="I860" s="1094"/>
      <c r="J860" s="1094"/>
      <c r="K860" s="1094"/>
    </row>
    <row r="861" spans="1:11" ht="14.1" customHeight="1" x14ac:dyDescent="0.25">
      <c r="A861" s="1094"/>
      <c r="B861" s="1094"/>
      <c r="C861" s="1111" t="s">
        <v>572</v>
      </c>
      <c r="D861" s="1110">
        <v>0</v>
      </c>
      <c r="E861" s="1110">
        <v>817000000</v>
      </c>
      <c r="F861" s="1110">
        <v>505000000</v>
      </c>
      <c r="G861" s="1110">
        <v>1000000000</v>
      </c>
      <c r="H861" s="1094"/>
      <c r="I861" s="1094"/>
      <c r="J861" s="1094"/>
      <c r="K861" s="1094"/>
    </row>
    <row r="862" spans="1:11" ht="14.1" customHeight="1" x14ac:dyDescent="0.25">
      <c r="A862" s="1094"/>
      <c r="B862" s="1094"/>
      <c r="C862" s="1102" t="s">
        <v>3586</v>
      </c>
      <c r="D862" s="1234" t="s">
        <v>3587</v>
      </c>
      <c r="E862" s="1235"/>
      <c r="F862" s="1235"/>
      <c r="G862" s="1235"/>
      <c r="H862" s="1094"/>
      <c r="I862" s="1094"/>
      <c r="J862" s="1094"/>
      <c r="K862" s="1094"/>
    </row>
    <row r="863" spans="1:11" ht="36.950000000000003" customHeight="1" x14ac:dyDescent="0.25">
      <c r="A863" s="1094"/>
      <c r="B863" s="1094"/>
      <c r="C863" s="1103" t="s">
        <v>1022</v>
      </c>
      <c r="D863" s="1232" t="s">
        <v>3588</v>
      </c>
      <c r="E863" s="1233"/>
      <c r="F863" s="1233"/>
      <c r="G863" s="1233"/>
      <c r="H863" s="1094"/>
      <c r="I863" s="1094"/>
      <c r="J863" s="1094"/>
      <c r="K863" s="1094"/>
    </row>
    <row r="864" spans="1:11" ht="36.950000000000003" customHeight="1" x14ac:dyDescent="0.25">
      <c r="A864" s="1094"/>
      <c r="B864" s="1094"/>
      <c r="C864" s="1104" t="s">
        <v>1024</v>
      </c>
      <c r="D864" s="1230" t="s">
        <v>3589</v>
      </c>
      <c r="E864" s="1231"/>
      <c r="F864" s="1231"/>
      <c r="G864" s="1231"/>
      <c r="H864" s="1094"/>
      <c r="I864" s="1094"/>
      <c r="J864" s="1094"/>
      <c r="K864" s="1094"/>
    </row>
    <row r="865" spans="1:11" ht="36.950000000000003" customHeight="1" x14ac:dyDescent="0.25">
      <c r="A865" s="1094"/>
      <c r="B865" s="1094"/>
      <c r="C865" s="1104" t="s">
        <v>31</v>
      </c>
      <c r="D865" s="1230" t="s">
        <v>3499</v>
      </c>
      <c r="E865" s="1231"/>
      <c r="F865" s="1231"/>
      <c r="G865" s="1231"/>
      <c r="H865" s="1094"/>
      <c r="I865" s="1094"/>
      <c r="J865" s="1094"/>
      <c r="K865" s="1094"/>
    </row>
    <row r="866" spans="1:11" ht="15" customHeight="1" x14ac:dyDescent="0.25">
      <c r="A866" s="1094"/>
      <c r="B866" s="1094"/>
      <c r="C866" s="1105"/>
      <c r="D866" s="1106">
        <v>2024</v>
      </c>
      <c r="E866" s="1106">
        <v>2025</v>
      </c>
      <c r="F866" s="1106">
        <v>2026</v>
      </c>
      <c r="G866" s="1106">
        <v>2027</v>
      </c>
      <c r="H866" s="1094"/>
      <c r="I866" s="1094"/>
      <c r="J866" s="1094"/>
      <c r="K866" s="1094"/>
    </row>
    <row r="867" spans="1:11" ht="15" customHeight="1" x14ac:dyDescent="0.25">
      <c r="A867" s="1094"/>
      <c r="B867" s="1094"/>
      <c r="C867" s="1107"/>
      <c r="D867" s="1108" t="s">
        <v>13</v>
      </c>
      <c r="E867" s="1108" t="s">
        <v>14</v>
      </c>
      <c r="F867" s="1108" t="s">
        <v>14</v>
      </c>
      <c r="G867" s="1108" t="s">
        <v>14</v>
      </c>
      <c r="H867" s="1094"/>
      <c r="I867" s="1094"/>
      <c r="J867" s="1094"/>
      <c r="K867" s="1094"/>
    </row>
    <row r="868" spans="1:11" ht="14.1" customHeight="1" x14ac:dyDescent="0.25">
      <c r="A868" s="1094"/>
      <c r="B868" s="1094"/>
      <c r="C868" s="1097" t="s">
        <v>33</v>
      </c>
      <c r="D868" s="1101" t="s">
        <v>1092</v>
      </c>
      <c r="E868" s="1101" t="s">
        <v>1092</v>
      </c>
      <c r="F868" s="1101" t="s">
        <v>1092</v>
      </c>
      <c r="G868" s="1101" t="s">
        <v>1092</v>
      </c>
      <c r="H868" s="1094"/>
      <c r="I868" s="1094"/>
      <c r="J868" s="1094"/>
      <c r="K868" s="1094"/>
    </row>
    <row r="869" spans="1:11" ht="14.1" customHeight="1" x14ac:dyDescent="0.25">
      <c r="A869" s="1094"/>
      <c r="B869" s="1094"/>
      <c r="C869" s="1097" t="s">
        <v>1029</v>
      </c>
      <c r="D869" s="1101" t="s">
        <v>1520</v>
      </c>
      <c r="E869" s="1101" t="s">
        <v>1520</v>
      </c>
      <c r="F869" s="1101" t="s">
        <v>1080</v>
      </c>
      <c r="G869" s="1101" t="s">
        <v>1080</v>
      </c>
      <c r="H869" s="1094"/>
      <c r="I869" s="1094"/>
      <c r="J869" s="1094"/>
      <c r="K869" s="1094"/>
    </row>
    <row r="870" spans="1:11" ht="14.1" customHeight="1" x14ac:dyDescent="0.25">
      <c r="A870" s="1094"/>
      <c r="B870" s="1094"/>
      <c r="C870" s="1097" t="s">
        <v>1032</v>
      </c>
      <c r="D870" s="1101" t="s">
        <v>1520</v>
      </c>
      <c r="E870" s="1101" t="s">
        <v>1520</v>
      </c>
      <c r="F870" s="1101" t="s">
        <v>1080</v>
      </c>
      <c r="G870" s="1101" t="s">
        <v>1080</v>
      </c>
      <c r="H870" s="1094"/>
      <c r="I870" s="1094"/>
      <c r="J870" s="1094"/>
      <c r="K870" s="1094"/>
    </row>
    <row r="871" spans="1:11" ht="14.1" customHeight="1" x14ac:dyDescent="0.25">
      <c r="A871" s="1094"/>
      <c r="B871" s="1094"/>
      <c r="C871" s="1097" t="s">
        <v>1037</v>
      </c>
      <c r="D871" s="1101" t="s">
        <v>1038</v>
      </c>
      <c r="E871" s="1101" t="s">
        <v>1039</v>
      </c>
      <c r="F871" s="1101" t="s">
        <v>1039</v>
      </c>
      <c r="G871" s="1101" t="s">
        <v>1039</v>
      </c>
      <c r="H871" s="1094"/>
      <c r="I871" s="1094"/>
      <c r="J871" s="1094"/>
      <c r="K871" s="1094"/>
    </row>
    <row r="872" spans="1:11" ht="14.1" customHeight="1" x14ac:dyDescent="0.25">
      <c r="A872" s="1094"/>
      <c r="B872" s="1094"/>
      <c r="C872" s="1097" t="s">
        <v>1042</v>
      </c>
      <c r="D872" s="1101" t="s">
        <v>1038</v>
      </c>
      <c r="E872" s="1101" t="s">
        <v>1039</v>
      </c>
      <c r="F872" s="1101" t="s">
        <v>1365</v>
      </c>
      <c r="G872" s="1101" t="s">
        <v>1039</v>
      </c>
      <c r="H872" s="1094"/>
      <c r="I872" s="1094"/>
      <c r="J872" s="1094"/>
      <c r="K872" s="1094"/>
    </row>
    <row r="873" spans="1:11" ht="14.1" customHeight="1" x14ac:dyDescent="0.25">
      <c r="A873" s="1094"/>
      <c r="B873" s="1094"/>
      <c r="C873" s="1097" t="s">
        <v>39</v>
      </c>
      <c r="D873" s="1101" t="s">
        <v>1038</v>
      </c>
      <c r="E873" s="1101" t="s">
        <v>1039</v>
      </c>
      <c r="F873" s="1101" t="s">
        <v>1365</v>
      </c>
      <c r="G873" s="1101" t="s">
        <v>1039</v>
      </c>
      <c r="H873" s="1094"/>
      <c r="I873" s="1094"/>
      <c r="J873" s="1094"/>
      <c r="K873" s="1094"/>
    </row>
    <row r="874" spans="1:11" ht="14.1" customHeight="1" x14ac:dyDescent="0.25">
      <c r="A874" s="1094"/>
      <c r="B874" s="1094"/>
      <c r="C874" s="1228" t="s">
        <v>1046</v>
      </c>
      <c r="D874" s="1229"/>
      <c r="E874" s="1229"/>
      <c r="F874" s="1229"/>
      <c r="G874" s="1229"/>
      <c r="H874" s="1094"/>
      <c r="I874" s="1094"/>
      <c r="J874" s="1094"/>
      <c r="K874" s="1094"/>
    </row>
    <row r="875" spans="1:11" ht="14.1" customHeight="1" x14ac:dyDescent="0.25">
      <c r="A875" s="1094"/>
      <c r="B875" s="1094"/>
      <c r="C875" s="1105"/>
      <c r="D875" s="1106">
        <v>2024</v>
      </c>
      <c r="E875" s="1106">
        <v>2025</v>
      </c>
      <c r="F875" s="1106">
        <v>2026</v>
      </c>
      <c r="G875" s="1106">
        <v>2027</v>
      </c>
      <c r="H875" s="1094"/>
      <c r="I875" s="1094"/>
      <c r="J875" s="1094"/>
      <c r="K875" s="1094"/>
    </row>
    <row r="876" spans="1:11" ht="14.1" customHeight="1" x14ac:dyDescent="0.25">
      <c r="A876" s="1094"/>
      <c r="B876" s="1094"/>
      <c r="C876" s="1107"/>
      <c r="D876" s="1108" t="s">
        <v>13</v>
      </c>
      <c r="E876" s="1108" t="s">
        <v>14</v>
      </c>
      <c r="F876" s="1108" t="s">
        <v>14</v>
      </c>
      <c r="G876" s="1108" t="s">
        <v>14</v>
      </c>
      <c r="H876" s="1094"/>
      <c r="I876" s="1094"/>
      <c r="J876" s="1094"/>
      <c r="K876" s="1094"/>
    </row>
    <row r="877" spans="1:11" ht="14.1" customHeight="1" x14ac:dyDescent="0.25">
      <c r="A877" s="1094"/>
      <c r="B877" s="1094"/>
      <c r="C877" s="1109" t="s">
        <v>1047</v>
      </c>
      <c r="D877" s="1110">
        <v>0</v>
      </c>
      <c r="E877" s="1110">
        <v>0</v>
      </c>
      <c r="F877" s="1110">
        <v>0</v>
      </c>
      <c r="G877" s="1110">
        <v>0</v>
      </c>
      <c r="H877" s="1094"/>
      <c r="I877" s="1094"/>
      <c r="J877" s="1094"/>
      <c r="K877" s="1094"/>
    </row>
    <row r="878" spans="1:11" ht="14.1" customHeight="1" x14ac:dyDescent="0.25">
      <c r="A878" s="1094"/>
      <c r="B878" s="1094"/>
      <c r="C878" s="1109" t="s">
        <v>1048</v>
      </c>
      <c r="D878" s="1110">
        <v>0</v>
      </c>
      <c r="E878" s="1110">
        <v>0</v>
      </c>
      <c r="F878" s="1110">
        <v>0</v>
      </c>
      <c r="G878" s="1110">
        <v>0</v>
      </c>
      <c r="H878" s="1094"/>
      <c r="I878" s="1094"/>
      <c r="J878" s="1094"/>
      <c r="K878" s="1094"/>
    </row>
    <row r="879" spans="1:11" ht="14.1" customHeight="1" x14ac:dyDescent="0.25">
      <c r="A879" s="1094"/>
      <c r="B879" s="1094"/>
      <c r="C879" s="1109" t="s">
        <v>1049</v>
      </c>
      <c r="D879" s="1110">
        <v>0</v>
      </c>
      <c r="E879" s="1110">
        <v>0</v>
      </c>
      <c r="F879" s="1110">
        <v>0</v>
      </c>
      <c r="G879" s="1110">
        <v>0</v>
      </c>
      <c r="H879" s="1094"/>
      <c r="I879" s="1094"/>
      <c r="J879" s="1094"/>
      <c r="K879" s="1094"/>
    </row>
    <row r="880" spans="1:11" ht="14.1" customHeight="1" x14ac:dyDescent="0.25">
      <c r="A880" s="1094"/>
      <c r="B880" s="1094"/>
      <c r="C880" s="1109" t="s">
        <v>1050</v>
      </c>
      <c r="D880" s="1110">
        <v>0</v>
      </c>
      <c r="E880" s="1110">
        <v>0</v>
      </c>
      <c r="F880" s="1110">
        <v>0</v>
      </c>
      <c r="G880" s="1110">
        <v>0</v>
      </c>
      <c r="H880" s="1094"/>
      <c r="I880" s="1094"/>
      <c r="J880" s="1094"/>
      <c r="K880" s="1094"/>
    </row>
    <row r="881" spans="1:11" ht="14.1" customHeight="1" x14ac:dyDescent="0.25">
      <c r="A881" s="1094"/>
      <c r="B881" s="1094"/>
      <c r="C881" s="1109" t="s">
        <v>1048</v>
      </c>
      <c r="D881" s="1110">
        <v>0</v>
      </c>
      <c r="E881" s="1110">
        <v>0</v>
      </c>
      <c r="F881" s="1110">
        <v>0</v>
      </c>
      <c r="G881" s="1110">
        <v>0</v>
      </c>
      <c r="H881" s="1094"/>
      <c r="I881" s="1094"/>
      <c r="J881" s="1094"/>
      <c r="K881" s="1094"/>
    </row>
    <row r="882" spans="1:11" ht="14.1" customHeight="1" x14ac:dyDescent="0.25">
      <c r="A882" s="1094"/>
      <c r="B882" s="1094"/>
      <c r="C882" s="1109" t="s">
        <v>1049</v>
      </c>
      <c r="D882" s="1110">
        <v>0</v>
      </c>
      <c r="E882" s="1110">
        <v>0</v>
      </c>
      <c r="F882" s="1110">
        <v>0</v>
      </c>
      <c r="G882" s="1110">
        <v>0</v>
      </c>
      <c r="H882" s="1094"/>
      <c r="I882" s="1094"/>
      <c r="J882" s="1094"/>
      <c r="K882" s="1094"/>
    </row>
    <row r="883" spans="1:11" ht="14.1" customHeight="1" x14ac:dyDescent="0.25">
      <c r="A883" s="1094"/>
      <c r="B883" s="1094"/>
      <c r="C883" s="1109" t="s">
        <v>1051</v>
      </c>
      <c r="D883" s="1110">
        <v>0</v>
      </c>
      <c r="E883" s="1110">
        <v>0</v>
      </c>
      <c r="F883" s="1110">
        <v>0</v>
      </c>
      <c r="G883" s="1110">
        <v>0</v>
      </c>
      <c r="H883" s="1094"/>
      <c r="I883" s="1094"/>
      <c r="J883" s="1094"/>
      <c r="K883" s="1094"/>
    </row>
    <row r="884" spans="1:11" ht="14.1" customHeight="1" x14ac:dyDescent="0.25">
      <c r="A884" s="1094"/>
      <c r="B884" s="1094"/>
      <c r="C884" s="1109" t="s">
        <v>1048</v>
      </c>
      <c r="D884" s="1110">
        <v>0</v>
      </c>
      <c r="E884" s="1110">
        <v>0</v>
      </c>
      <c r="F884" s="1110">
        <v>0</v>
      </c>
      <c r="G884" s="1110">
        <v>0</v>
      </c>
      <c r="H884" s="1094"/>
      <c r="I884" s="1094"/>
      <c r="J884" s="1094"/>
      <c r="K884" s="1094"/>
    </row>
    <row r="885" spans="1:11" ht="14.1" customHeight="1" x14ac:dyDescent="0.25">
      <c r="A885" s="1094"/>
      <c r="B885" s="1094"/>
      <c r="C885" s="1109" t="s">
        <v>1049</v>
      </c>
      <c r="D885" s="1110">
        <v>0</v>
      </c>
      <c r="E885" s="1110">
        <v>0</v>
      </c>
      <c r="F885" s="1110">
        <v>0</v>
      </c>
      <c r="G885" s="1110">
        <v>0</v>
      </c>
      <c r="H885" s="1094"/>
      <c r="I885" s="1094"/>
      <c r="J885" s="1094"/>
      <c r="K885" s="1094"/>
    </row>
    <row r="886" spans="1:11" ht="14.1" customHeight="1" x14ac:dyDescent="0.25">
      <c r="A886" s="1094"/>
      <c r="B886" s="1094"/>
      <c r="C886" s="1109" t="s">
        <v>1052</v>
      </c>
      <c r="D886" s="1110">
        <v>0</v>
      </c>
      <c r="E886" s="1110">
        <v>0</v>
      </c>
      <c r="F886" s="1110">
        <v>0</v>
      </c>
      <c r="G886" s="1110">
        <v>0</v>
      </c>
      <c r="H886" s="1094"/>
      <c r="I886" s="1094"/>
      <c r="J886" s="1094"/>
      <c r="K886" s="1094"/>
    </row>
    <row r="887" spans="1:11" ht="14.1" customHeight="1" x14ac:dyDescent="0.25">
      <c r="A887" s="1094"/>
      <c r="B887" s="1094"/>
      <c r="C887" s="1109" t="s">
        <v>1048</v>
      </c>
      <c r="D887" s="1110">
        <v>0</v>
      </c>
      <c r="E887" s="1110">
        <v>0</v>
      </c>
      <c r="F887" s="1110">
        <v>0</v>
      </c>
      <c r="G887" s="1110">
        <v>0</v>
      </c>
      <c r="H887" s="1094"/>
      <c r="I887" s="1094"/>
      <c r="J887" s="1094"/>
      <c r="K887" s="1094"/>
    </row>
    <row r="888" spans="1:11" ht="14.1" customHeight="1" x14ac:dyDescent="0.25">
      <c r="A888" s="1094"/>
      <c r="B888" s="1094"/>
      <c r="C888" s="1109" t="s">
        <v>1049</v>
      </c>
      <c r="D888" s="1110">
        <v>0</v>
      </c>
      <c r="E888" s="1110">
        <v>0</v>
      </c>
      <c r="F888" s="1110">
        <v>0</v>
      </c>
      <c r="G888" s="1110">
        <v>0</v>
      </c>
      <c r="H888" s="1094"/>
      <c r="I888" s="1094"/>
      <c r="J888" s="1094"/>
      <c r="K888" s="1094"/>
    </row>
    <row r="889" spans="1:11" ht="14.1" customHeight="1" x14ac:dyDescent="0.25">
      <c r="A889" s="1094"/>
      <c r="B889" s="1094"/>
      <c r="C889" s="1109" t="s">
        <v>1053</v>
      </c>
      <c r="D889" s="1110">
        <v>0</v>
      </c>
      <c r="E889" s="1110">
        <v>0</v>
      </c>
      <c r="F889" s="1110">
        <v>0</v>
      </c>
      <c r="G889" s="1110">
        <v>0</v>
      </c>
      <c r="H889" s="1094"/>
      <c r="I889" s="1094"/>
      <c r="J889" s="1094"/>
      <c r="K889" s="1094"/>
    </row>
    <row r="890" spans="1:11" ht="14.1" customHeight="1" x14ac:dyDescent="0.25">
      <c r="A890" s="1094"/>
      <c r="B890" s="1094"/>
      <c r="C890" s="1109" t="s">
        <v>1048</v>
      </c>
      <c r="D890" s="1110">
        <v>0</v>
      </c>
      <c r="E890" s="1110">
        <v>0</v>
      </c>
      <c r="F890" s="1110">
        <v>0</v>
      </c>
      <c r="G890" s="1110">
        <v>0</v>
      </c>
      <c r="H890" s="1094"/>
      <c r="I890" s="1094"/>
      <c r="J890" s="1094"/>
      <c r="K890" s="1094"/>
    </row>
    <row r="891" spans="1:11" ht="14.1" customHeight="1" x14ac:dyDescent="0.25">
      <c r="A891" s="1094"/>
      <c r="B891" s="1094"/>
      <c r="C891" s="1109" t="s">
        <v>1049</v>
      </c>
      <c r="D891" s="1110">
        <v>0</v>
      </c>
      <c r="E891" s="1110">
        <v>0</v>
      </c>
      <c r="F891" s="1110">
        <v>0</v>
      </c>
      <c r="G891" s="1110">
        <v>0</v>
      </c>
      <c r="H891" s="1094"/>
      <c r="I891" s="1094"/>
      <c r="J891" s="1094"/>
      <c r="K891" s="1094"/>
    </row>
    <row r="892" spans="1:11" ht="14.1" customHeight="1" x14ac:dyDescent="0.25">
      <c r="A892" s="1094"/>
      <c r="B892" s="1094"/>
      <c r="C892" s="1109" t="s">
        <v>1054</v>
      </c>
      <c r="D892" s="1110">
        <v>0</v>
      </c>
      <c r="E892" s="1110">
        <v>0</v>
      </c>
      <c r="F892" s="1110">
        <v>0</v>
      </c>
      <c r="G892" s="1110">
        <v>0</v>
      </c>
      <c r="H892" s="1094"/>
      <c r="I892" s="1094"/>
      <c r="J892" s="1094"/>
      <c r="K892" s="1094"/>
    </row>
    <row r="893" spans="1:11" ht="14.1" customHeight="1" x14ac:dyDescent="0.25">
      <c r="A893" s="1094"/>
      <c r="B893" s="1094"/>
      <c r="C893" s="1109" t="s">
        <v>1048</v>
      </c>
      <c r="D893" s="1110">
        <v>0</v>
      </c>
      <c r="E893" s="1110">
        <v>0</v>
      </c>
      <c r="F893" s="1110">
        <v>0</v>
      </c>
      <c r="G893" s="1110">
        <v>0</v>
      </c>
      <c r="H893" s="1094"/>
      <c r="I893" s="1094"/>
      <c r="J893" s="1094"/>
      <c r="K893" s="1094"/>
    </row>
    <row r="894" spans="1:11" ht="14.1" customHeight="1" x14ac:dyDescent="0.25">
      <c r="A894" s="1094"/>
      <c r="B894" s="1094"/>
      <c r="C894" s="1109" t="s">
        <v>1049</v>
      </c>
      <c r="D894" s="1110">
        <v>0</v>
      </c>
      <c r="E894" s="1110">
        <v>0</v>
      </c>
      <c r="F894" s="1110">
        <v>0</v>
      </c>
      <c r="G894" s="1110">
        <v>0</v>
      </c>
      <c r="H894" s="1094"/>
      <c r="I894" s="1094"/>
      <c r="J894" s="1094"/>
      <c r="K894" s="1094"/>
    </row>
    <row r="895" spans="1:11" ht="14.1" customHeight="1" x14ac:dyDescent="0.25">
      <c r="A895" s="1094"/>
      <c r="B895" s="1094"/>
      <c r="C895" s="1109" t="s">
        <v>1055</v>
      </c>
      <c r="D895" s="1110">
        <v>0</v>
      </c>
      <c r="E895" s="1110">
        <v>0</v>
      </c>
      <c r="F895" s="1110">
        <v>0</v>
      </c>
      <c r="G895" s="1110">
        <v>0</v>
      </c>
      <c r="H895" s="1094"/>
      <c r="I895" s="1094"/>
      <c r="J895" s="1094"/>
      <c r="K895" s="1094"/>
    </row>
    <row r="896" spans="1:11" ht="14.1" customHeight="1" x14ac:dyDescent="0.25">
      <c r="A896" s="1094"/>
      <c r="B896" s="1094"/>
      <c r="C896" s="1109" t="s">
        <v>1048</v>
      </c>
      <c r="D896" s="1110">
        <v>0</v>
      </c>
      <c r="E896" s="1110">
        <v>0</v>
      </c>
      <c r="F896" s="1110">
        <v>0</v>
      </c>
      <c r="G896" s="1110">
        <v>0</v>
      </c>
      <c r="H896" s="1094"/>
      <c r="I896" s="1094"/>
      <c r="J896" s="1094"/>
      <c r="K896" s="1094"/>
    </row>
    <row r="897" spans="1:11" ht="14.1" customHeight="1" x14ac:dyDescent="0.25">
      <c r="A897" s="1094"/>
      <c r="B897" s="1094"/>
      <c r="C897" s="1109" t="s">
        <v>1049</v>
      </c>
      <c r="D897" s="1110">
        <v>0</v>
      </c>
      <c r="E897" s="1110">
        <v>0</v>
      </c>
      <c r="F897" s="1110">
        <v>0</v>
      </c>
      <c r="G897" s="1110">
        <v>0</v>
      </c>
      <c r="H897" s="1094"/>
      <c r="I897" s="1094"/>
      <c r="J897" s="1094"/>
      <c r="K897" s="1094"/>
    </row>
    <row r="898" spans="1:11" ht="14.1" customHeight="1" x14ac:dyDescent="0.25">
      <c r="A898" s="1094"/>
      <c r="B898" s="1094"/>
      <c r="C898" s="1109" t="s">
        <v>1056</v>
      </c>
      <c r="D898" s="1110">
        <v>0</v>
      </c>
      <c r="E898" s="1110">
        <v>0</v>
      </c>
      <c r="F898" s="1110">
        <v>0</v>
      </c>
      <c r="G898" s="1110">
        <v>0</v>
      </c>
      <c r="H898" s="1094"/>
      <c r="I898" s="1094"/>
      <c r="J898" s="1094"/>
      <c r="K898" s="1094"/>
    </row>
    <row r="899" spans="1:11" ht="14.1" customHeight="1" x14ac:dyDescent="0.25">
      <c r="A899" s="1094"/>
      <c r="B899" s="1094"/>
      <c r="C899" s="1109" t="s">
        <v>1048</v>
      </c>
      <c r="D899" s="1110">
        <v>0</v>
      </c>
      <c r="E899" s="1110">
        <v>0</v>
      </c>
      <c r="F899" s="1110">
        <v>0</v>
      </c>
      <c r="G899" s="1110">
        <v>0</v>
      </c>
      <c r="H899" s="1094"/>
      <c r="I899" s="1094"/>
      <c r="J899" s="1094"/>
      <c r="K899" s="1094"/>
    </row>
    <row r="900" spans="1:11" ht="14.1" customHeight="1" x14ac:dyDescent="0.25">
      <c r="A900" s="1094"/>
      <c r="B900" s="1094"/>
      <c r="C900" s="1109" t="s">
        <v>1057</v>
      </c>
      <c r="D900" s="1110">
        <v>0</v>
      </c>
      <c r="E900" s="1110">
        <v>0</v>
      </c>
      <c r="F900" s="1110">
        <v>0</v>
      </c>
      <c r="G900" s="1110">
        <v>0</v>
      </c>
      <c r="H900" s="1094"/>
      <c r="I900" s="1094"/>
      <c r="J900" s="1094"/>
      <c r="K900" s="1094"/>
    </row>
    <row r="901" spans="1:11" ht="14.1" customHeight="1" x14ac:dyDescent="0.25">
      <c r="A901" s="1094"/>
      <c r="B901" s="1094"/>
      <c r="C901" s="1109" t="s">
        <v>1058</v>
      </c>
      <c r="D901" s="1110">
        <v>0</v>
      </c>
      <c r="E901" s="1110">
        <v>0</v>
      </c>
      <c r="F901" s="1110">
        <v>0</v>
      </c>
      <c r="G901" s="1110">
        <v>0</v>
      </c>
      <c r="H901" s="1094"/>
      <c r="I901" s="1094"/>
      <c r="J901" s="1094"/>
      <c r="K901" s="1094"/>
    </row>
    <row r="902" spans="1:11" ht="14.1" customHeight="1" x14ac:dyDescent="0.25">
      <c r="A902" s="1094"/>
      <c r="B902" s="1094"/>
      <c r="C902" s="1109" t="s">
        <v>1059</v>
      </c>
      <c r="D902" s="1110">
        <v>0</v>
      </c>
      <c r="E902" s="1110">
        <v>0</v>
      </c>
      <c r="F902" s="1110">
        <v>0</v>
      </c>
      <c r="G902" s="1110">
        <v>0</v>
      </c>
      <c r="H902" s="1094"/>
      <c r="I902" s="1094"/>
      <c r="J902" s="1094"/>
      <c r="K902" s="1094"/>
    </row>
    <row r="903" spans="1:11" ht="14.1" customHeight="1" x14ac:dyDescent="0.25">
      <c r="A903" s="1094"/>
      <c r="B903" s="1094"/>
      <c r="C903" s="1109" t="s">
        <v>1060</v>
      </c>
      <c r="D903" s="1110">
        <v>0</v>
      </c>
      <c r="E903" s="1110">
        <v>0</v>
      </c>
      <c r="F903" s="1110">
        <v>0</v>
      </c>
      <c r="G903" s="1110">
        <v>0</v>
      </c>
      <c r="H903" s="1094"/>
      <c r="I903" s="1094"/>
      <c r="J903" s="1094"/>
      <c r="K903" s="1094"/>
    </row>
    <row r="904" spans="1:11" ht="14.1" customHeight="1" x14ac:dyDescent="0.25">
      <c r="A904" s="1094"/>
      <c r="B904" s="1094"/>
      <c r="C904" s="1109" t="s">
        <v>1061</v>
      </c>
      <c r="D904" s="1110">
        <v>0</v>
      </c>
      <c r="E904" s="1110">
        <v>1000000</v>
      </c>
      <c r="F904" s="1110">
        <v>500000</v>
      </c>
      <c r="G904" s="1110">
        <v>500000</v>
      </c>
      <c r="H904" s="1094"/>
      <c r="I904" s="1094"/>
      <c r="J904" s="1094"/>
      <c r="K904" s="1094"/>
    </row>
    <row r="905" spans="1:11" ht="14.1" customHeight="1" x14ac:dyDescent="0.25">
      <c r="A905" s="1094"/>
      <c r="B905" s="1094"/>
      <c r="C905" s="1109" t="s">
        <v>1048</v>
      </c>
      <c r="D905" s="1110">
        <v>0</v>
      </c>
      <c r="E905" s="1110">
        <v>0</v>
      </c>
      <c r="F905" s="1110">
        <v>0</v>
      </c>
      <c r="G905" s="1110">
        <v>0</v>
      </c>
      <c r="H905" s="1094"/>
      <c r="I905" s="1094"/>
      <c r="J905" s="1094"/>
      <c r="K905" s="1094"/>
    </row>
    <row r="906" spans="1:11" ht="14.1" customHeight="1" x14ac:dyDescent="0.25">
      <c r="A906" s="1094"/>
      <c r="B906" s="1094"/>
      <c r="C906" s="1109" t="s">
        <v>1057</v>
      </c>
      <c r="D906" s="1110">
        <v>0</v>
      </c>
      <c r="E906" s="1110">
        <v>1000000</v>
      </c>
      <c r="F906" s="1110">
        <v>500000</v>
      </c>
      <c r="G906" s="1110">
        <v>500000</v>
      </c>
      <c r="H906" s="1094"/>
      <c r="I906" s="1094"/>
      <c r="J906" s="1094"/>
      <c r="K906" s="1094"/>
    </row>
    <row r="907" spans="1:11" ht="14.1" customHeight="1" x14ac:dyDescent="0.25">
      <c r="A907" s="1094"/>
      <c r="B907" s="1094"/>
      <c r="C907" s="1109" t="s">
        <v>1058</v>
      </c>
      <c r="D907" s="1110">
        <v>0</v>
      </c>
      <c r="E907" s="1110">
        <v>0</v>
      </c>
      <c r="F907" s="1110">
        <v>0</v>
      </c>
      <c r="G907" s="1110">
        <v>0</v>
      </c>
      <c r="H907" s="1094"/>
      <c r="I907" s="1094"/>
      <c r="J907" s="1094"/>
      <c r="K907" s="1094"/>
    </row>
    <row r="908" spans="1:11" ht="14.1" customHeight="1" x14ac:dyDescent="0.25">
      <c r="A908" s="1094"/>
      <c r="B908" s="1094"/>
      <c r="C908" s="1109" t="s">
        <v>1059</v>
      </c>
      <c r="D908" s="1110">
        <v>0</v>
      </c>
      <c r="E908" s="1110">
        <v>0</v>
      </c>
      <c r="F908" s="1110">
        <v>0</v>
      </c>
      <c r="G908" s="1110">
        <v>0</v>
      </c>
      <c r="H908" s="1094"/>
      <c r="I908" s="1094"/>
      <c r="J908" s="1094"/>
      <c r="K908" s="1094"/>
    </row>
    <row r="909" spans="1:11" ht="14.1" customHeight="1" x14ac:dyDescent="0.25">
      <c r="A909" s="1094"/>
      <c r="B909" s="1094"/>
      <c r="C909" s="1109" t="s">
        <v>1060</v>
      </c>
      <c r="D909" s="1110">
        <v>0</v>
      </c>
      <c r="E909" s="1110">
        <v>0</v>
      </c>
      <c r="F909" s="1110">
        <v>0</v>
      </c>
      <c r="G909" s="1110">
        <v>0</v>
      </c>
      <c r="H909" s="1094"/>
      <c r="I909" s="1094"/>
      <c r="J909" s="1094"/>
      <c r="K909" s="1094"/>
    </row>
    <row r="910" spans="1:11" ht="14.1" customHeight="1" x14ac:dyDescent="0.25">
      <c r="A910" s="1094"/>
      <c r="B910" s="1094"/>
      <c r="C910" s="1109" t="s">
        <v>1062</v>
      </c>
      <c r="D910" s="1110">
        <v>0</v>
      </c>
      <c r="E910" s="1110">
        <v>0</v>
      </c>
      <c r="F910" s="1110">
        <v>0</v>
      </c>
      <c r="G910" s="1110">
        <v>0</v>
      </c>
      <c r="H910" s="1094"/>
      <c r="I910" s="1094"/>
      <c r="J910" s="1094"/>
      <c r="K910" s="1094"/>
    </row>
    <row r="911" spans="1:11" ht="14.1" customHeight="1" x14ac:dyDescent="0.25">
      <c r="A911" s="1094"/>
      <c r="B911" s="1094"/>
      <c r="C911" s="1109" t="s">
        <v>1048</v>
      </c>
      <c r="D911" s="1110">
        <v>0</v>
      </c>
      <c r="E911" s="1110">
        <v>0</v>
      </c>
      <c r="F911" s="1110">
        <v>0</v>
      </c>
      <c r="G911" s="1110">
        <v>0</v>
      </c>
      <c r="H911" s="1094"/>
      <c r="I911" s="1094"/>
      <c r="J911" s="1094"/>
      <c r="K911" s="1094"/>
    </row>
    <row r="912" spans="1:11" ht="14.1" customHeight="1" x14ac:dyDescent="0.25">
      <c r="A912" s="1094"/>
      <c r="B912" s="1094"/>
      <c r="C912" s="1109" t="s">
        <v>1057</v>
      </c>
      <c r="D912" s="1110">
        <v>0</v>
      </c>
      <c r="E912" s="1110">
        <v>0</v>
      </c>
      <c r="F912" s="1110">
        <v>0</v>
      </c>
      <c r="G912" s="1110">
        <v>0</v>
      </c>
      <c r="H912" s="1094"/>
      <c r="I912" s="1094"/>
      <c r="J912" s="1094"/>
      <c r="K912" s="1094"/>
    </row>
    <row r="913" spans="1:11" ht="14.1" customHeight="1" x14ac:dyDescent="0.25">
      <c r="A913" s="1094"/>
      <c r="B913" s="1094"/>
      <c r="C913" s="1109" t="s">
        <v>1058</v>
      </c>
      <c r="D913" s="1110">
        <v>0</v>
      </c>
      <c r="E913" s="1110">
        <v>0</v>
      </c>
      <c r="F913" s="1110">
        <v>0</v>
      </c>
      <c r="G913" s="1110">
        <v>0</v>
      </c>
      <c r="H913" s="1094"/>
      <c r="I913" s="1094"/>
      <c r="J913" s="1094"/>
      <c r="K913" s="1094"/>
    </row>
    <row r="914" spans="1:11" ht="14.1" customHeight="1" x14ac:dyDescent="0.25">
      <c r="A914" s="1094"/>
      <c r="B914" s="1094"/>
      <c r="C914" s="1109" t="s">
        <v>1059</v>
      </c>
      <c r="D914" s="1110">
        <v>0</v>
      </c>
      <c r="E914" s="1110">
        <v>0</v>
      </c>
      <c r="F914" s="1110">
        <v>0</v>
      </c>
      <c r="G914" s="1110">
        <v>0</v>
      </c>
      <c r="H914" s="1094"/>
      <c r="I914" s="1094"/>
      <c r="J914" s="1094"/>
      <c r="K914" s="1094"/>
    </row>
    <row r="915" spans="1:11" ht="14.1" customHeight="1" x14ac:dyDescent="0.25">
      <c r="A915" s="1094"/>
      <c r="B915" s="1094"/>
      <c r="C915" s="1109" t="s">
        <v>1060</v>
      </c>
      <c r="D915" s="1110">
        <v>0</v>
      </c>
      <c r="E915" s="1110">
        <v>0</v>
      </c>
      <c r="F915" s="1110">
        <v>0</v>
      </c>
      <c r="G915" s="1110">
        <v>0</v>
      </c>
      <c r="H915" s="1094"/>
      <c r="I915" s="1094"/>
      <c r="J915" s="1094"/>
      <c r="K915" s="1094"/>
    </row>
    <row r="916" spans="1:11" ht="14.1" customHeight="1" x14ac:dyDescent="0.25">
      <c r="A916" s="1094"/>
      <c r="B916" s="1094"/>
      <c r="C916" s="1109" t="s">
        <v>1063</v>
      </c>
      <c r="D916" s="1110">
        <v>0</v>
      </c>
      <c r="E916" s="1110">
        <v>0</v>
      </c>
      <c r="F916" s="1110">
        <v>0</v>
      </c>
      <c r="G916" s="1110">
        <v>0</v>
      </c>
      <c r="H916" s="1094"/>
      <c r="I916" s="1094"/>
      <c r="J916" s="1094"/>
      <c r="K916" s="1094"/>
    </row>
    <row r="917" spans="1:11" ht="14.1" customHeight="1" x14ac:dyDescent="0.25">
      <c r="A917" s="1094"/>
      <c r="B917" s="1094"/>
      <c r="C917" s="1109" t="s">
        <v>1064</v>
      </c>
      <c r="D917" s="1110">
        <v>0</v>
      </c>
      <c r="E917" s="1110">
        <v>0</v>
      </c>
      <c r="F917" s="1110">
        <v>0</v>
      </c>
      <c r="G917" s="1110">
        <v>0</v>
      </c>
      <c r="H917" s="1094"/>
      <c r="I917" s="1094"/>
      <c r="J917" s="1094"/>
      <c r="K917" s="1094"/>
    </row>
    <row r="918" spans="1:11" ht="14.1" customHeight="1" x14ac:dyDescent="0.25">
      <c r="A918" s="1094"/>
      <c r="B918" s="1094"/>
      <c r="C918" s="1111" t="s">
        <v>572</v>
      </c>
      <c r="D918" s="1110">
        <v>0</v>
      </c>
      <c r="E918" s="1110">
        <v>1000000</v>
      </c>
      <c r="F918" s="1110">
        <v>500000</v>
      </c>
      <c r="G918" s="1110">
        <v>500000</v>
      </c>
      <c r="H918" s="1094"/>
      <c r="I918" s="1094"/>
      <c r="J918" s="1094"/>
      <c r="K918" s="1094"/>
    </row>
    <row r="919" spans="1:11" ht="14.1" customHeight="1" x14ac:dyDescent="0.25">
      <c r="A919" s="1094"/>
      <c r="B919" s="1094"/>
      <c r="C919" s="1102" t="s">
        <v>3590</v>
      </c>
      <c r="D919" s="1234" t="s">
        <v>3591</v>
      </c>
      <c r="E919" s="1235"/>
      <c r="F919" s="1235"/>
      <c r="G919" s="1235"/>
      <c r="H919" s="1094"/>
      <c r="I919" s="1094"/>
      <c r="J919" s="1094"/>
      <c r="K919" s="1094"/>
    </row>
    <row r="920" spans="1:11" ht="18" customHeight="1" x14ac:dyDescent="0.25">
      <c r="A920" s="1094"/>
      <c r="B920" s="1094"/>
      <c r="C920" s="1103" t="s">
        <v>1022</v>
      </c>
      <c r="D920" s="1232" t="s">
        <v>3592</v>
      </c>
      <c r="E920" s="1233"/>
      <c r="F920" s="1233"/>
      <c r="G920" s="1233"/>
      <c r="H920" s="1094"/>
      <c r="I920" s="1094"/>
      <c r="J920" s="1094"/>
      <c r="K920" s="1094"/>
    </row>
    <row r="921" spans="1:11" ht="18" customHeight="1" x14ac:dyDescent="0.25">
      <c r="A921" s="1094"/>
      <c r="B921" s="1094"/>
      <c r="C921" s="1104" t="s">
        <v>1024</v>
      </c>
      <c r="D921" s="1230" t="s">
        <v>3593</v>
      </c>
      <c r="E921" s="1231"/>
      <c r="F921" s="1231"/>
      <c r="G921" s="1231"/>
      <c r="H921" s="1094"/>
      <c r="I921" s="1094"/>
      <c r="J921" s="1094"/>
      <c r="K921" s="1094"/>
    </row>
    <row r="922" spans="1:11" ht="18" customHeight="1" x14ac:dyDescent="0.25">
      <c r="A922" s="1094"/>
      <c r="B922" s="1094"/>
      <c r="C922" s="1104" t="s">
        <v>31</v>
      </c>
      <c r="D922" s="1230" t="s">
        <v>3499</v>
      </c>
      <c r="E922" s="1231"/>
      <c r="F922" s="1231"/>
      <c r="G922" s="1231"/>
      <c r="H922" s="1094"/>
      <c r="I922" s="1094"/>
      <c r="J922" s="1094"/>
      <c r="K922" s="1094"/>
    </row>
    <row r="923" spans="1:11" ht="15" customHeight="1" x14ac:dyDescent="0.25">
      <c r="A923" s="1094"/>
      <c r="B923" s="1094"/>
      <c r="C923" s="1105"/>
      <c r="D923" s="1106">
        <v>2024</v>
      </c>
      <c r="E923" s="1106">
        <v>2025</v>
      </c>
      <c r="F923" s="1106">
        <v>2026</v>
      </c>
      <c r="G923" s="1106">
        <v>2027</v>
      </c>
      <c r="H923" s="1094"/>
      <c r="I923" s="1094"/>
      <c r="J923" s="1094"/>
      <c r="K923" s="1094"/>
    </row>
    <row r="924" spans="1:11" ht="15" customHeight="1" x14ac:dyDescent="0.25">
      <c r="A924" s="1094"/>
      <c r="B924" s="1094"/>
      <c r="C924" s="1107"/>
      <c r="D924" s="1108" t="s">
        <v>13</v>
      </c>
      <c r="E924" s="1108" t="s">
        <v>14</v>
      </c>
      <c r="F924" s="1108" t="s">
        <v>14</v>
      </c>
      <c r="G924" s="1108" t="s">
        <v>14</v>
      </c>
      <c r="H924" s="1094"/>
      <c r="I924" s="1094"/>
      <c r="J924" s="1094"/>
      <c r="K924" s="1094"/>
    </row>
    <row r="925" spans="1:11" ht="14.1" customHeight="1" x14ac:dyDescent="0.25">
      <c r="A925" s="1094"/>
      <c r="B925" s="1094"/>
      <c r="C925" s="1097" t="s">
        <v>33</v>
      </c>
      <c r="D925" s="1101" t="s">
        <v>1092</v>
      </c>
      <c r="E925" s="1101" t="s">
        <v>1092</v>
      </c>
      <c r="F925" s="1101" t="s">
        <v>1092</v>
      </c>
      <c r="G925" s="1101" t="s">
        <v>1092</v>
      </c>
      <c r="H925" s="1094"/>
      <c r="I925" s="1094"/>
      <c r="J925" s="1094"/>
      <c r="K925" s="1094"/>
    </row>
    <row r="926" spans="1:11" ht="14.1" customHeight="1" x14ac:dyDescent="0.25">
      <c r="A926" s="1094"/>
      <c r="B926" s="1094"/>
      <c r="C926" s="1097" t="s">
        <v>1029</v>
      </c>
      <c r="D926" s="1101" t="s">
        <v>3594</v>
      </c>
      <c r="E926" s="1101" t="s">
        <v>3570</v>
      </c>
      <c r="F926" s="1101" t="s">
        <v>3595</v>
      </c>
      <c r="G926" s="1101" t="s">
        <v>3596</v>
      </c>
      <c r="H926" s="1094"/>
      <c r="I926" s="1094"/>
      <c r="J926" s="1094"/>
      <c r="K926" s="1094"/>
    </row>
    <row r="927" spans="1:11" ht="14.1" customHeight="1" x14ac:dyDescent="0.25">
      <c r="A927" s="1094"/>
      <c r="B927" s="1094"/>
      <c r="C927" s="1097" t="s">
        <v>1032</v>
      </c>
      <c r="D927" s="1101" t="s">
        <v>3594</v>
      </c>
      <c r="E927" s="1101" t="s">
        <v>3570</v>
      </c>
      <c r="F927" s="1101" t="s">
        <v>3595</v>
      </c>
      <c r="G927" s="1101" t="s">
        <v>3596</v>
      </c>
      <c r="H927" s="1094"/>
      <c r="I927" s="1094"/>
      <c r="J927" s="1094"/>
      <c r="K927" s="1094"/>
    </row>
    <row r="928" spans="1:11" ht="14.1" customHeight="1" x14ac:dyDescent="0.25">
      <c r="A928" s="1094"/>
      <c r="B928" s="1094"/>
      <c r="C928" s="1097" t="s">
        <v>1037</v>
      </c>
      <c r="D928" s="1101" t="s">
        <v>1038</v>
      </c>
      <c r="E928" s="1101" t="s">
        <v>1039</v>
      </c>
      <c r="F928" s="1101" t="s">
        <v>1039</v>
      </c>
      <c r="G928" s="1101" t="s">
        <v>1039</v>
      </c>
      <c r="H928" s="1094"/>
      <c r="I928" s="1094"/>
      <c r="J928" s="1094"/>
      <c r="K928" s="1094"/>
    </row>
    <row r="929" spans="1:11" ht="14.1" customHeight="1" x14ac:dyDescent="0.25">
      <c r="A929" s="1094"/>
      <c r="B929" s="1094"/>
      <c r="C929" s="1097" t="s">
        <v>1042</v>
      </c>
      <c r="D929" s="1101" t="s">
        <v>1038</v>
      </c>
      <c r="E929" s="1101" t="s">
        <v>2686</v>
      </c>
      <c r="F929" s="1101" t="s">
        <v>1044</v>
      </c>
      <c r="G929" s="1101" t="s">
        <v>3597</v>
      </c>
      <c r="H929" s="1094"/>
      <c r="I929" s="1094"/>
      <c r="J929" s="1094"/>
      <c r="K929" s="1094"/>
    </row>
    <row r="930" spans="1:11" ht="14.1" customHeight="1" x14ac:dyDescent="0.25">
      <c r="A930" s="1094"/>
      <c r="B930" s="1094"/>
      <c r="C930" s="1097" t="s">
        <v>39</v>
      </c>
      <c r="D930" s="1101" t="s">
        <v>1038</v>
      </c>
      <c r="E930" s="1101" t="s">
        <v>2686</v>
      </c>
      <c r="F930" s="1101" t="s">
        <v>1044</v>
      </c>
      <c r="G930" s="1101" t="s">
        <v>3597</v>
      </c>
      <c r="H930" s="1094"/>
      <c r="I930" s="1094"/>
      <c r="J930" s="1094"/>
      <c r="K930" s="1094"/>
    </row>
    <row r="931" spans="1:11" ht="14.1" customHeight="1" x14ac:dyDescent="0.25">
      <c r="A931" s="1094"/>
      <c r="B931" s="1094"/>
      <c r="C931" s="1228" t="s">
        <v>1046</v>
      </c>
      <c r="D931" s="1229"/>
      <c r="E931" s="1229"/>
      <c r="F931" s="1229"/>
      <c r="G931" s="1229"/>
      <c r="H931" s="1094"/>
      <c r="I931" s="1094"/>
      <c r="J931" s="1094"/>
      <c r="K931" s="1094"/>
    </row>
    <row r="932" spans="1:11" ht="14.1" customHeight="1" x14ac:dyDescent="0.25">
      <c r="A932" s="1094"/>
      <c r="B932" s="1094"/>
      <c r="C932" s="1105"/>
      <c r="D932" s="1106">
        <v>2024</v>
      </c>
      <c r="E932" s="1106">
        <v>2025</v>
      </c>
      <c r="F932" s="1106">
        <v>2026</v>
      </c>
      <c r="G932" s="1106">
        <v>2027</v>
      </c>
      <c r="H932" s="1094"/>
      <c r="I932" s="1094"/>
      <c r="J932" s="1094"/>
      <c r="K932" s="1094"/>
    </row>
    <row r="933" spans="1:11" ht="14.1" customHeight="1" x14ac:dyDescent="0.25">
      <c r="A933" s="1094"/>
      <c r="B933" s="1094"/>
      <c r="C933" s="1107"/>
      <c r="D933" s="1108" t="s">
        <v>13</v>
      </c>
      <c r="E933" s="1108" t="s">
        <v>14</v>
      </c>
      <c r="F933" s="1108" t="s">
        <v>14</v>
      </c>
      <c r="G933" s="1108" t="s">
        <v>14</v>
      </c>
      <c r="H933" s="1094"/>
      <c r="I933" s="1094"/>
      <c r="J933" s="1094"/>
      <c r="K933" s="1094"/>
    </row>
    <row r="934" spans="1:11" ht="14.1" customHeight="1" x14ac:dyDescent="0.25">
      <c r="A934" s="1094"/>
      <c r="B934" s="1094"/>
      <c r="C934" s="1109" t="s">
        <v>1047</v>
      </c>
      <c r="D934" s="1110">
        <v>0</v>
      </c>
      <c r="E934" s="1110">
        <v>0</v>
      </c>
      <c r="F934" s="1110">
        <v>0</v>
      </c>
      <c r="G934" s="1110">
        <v>0</v>
      </c>
      <c r="H934" s="1094"/>
      <c r="I934" s="1094"/>
      <c r="J934" s="1094"/>
      <c r="K934" s="1094"/>
    </row>
    <row r="935" spans="1:11" ht="14.1" customHeight="1" x14ac:dyDescent="0.25">
      <c r="A935" s="1094"/>
      <c r="B935" s="1094"/>
      <c r="C935" s="1109" t="s">
        <v>1048</v>
      </c>
      <c r="D935" s="1110">
        <v>0</v>
      </c>
      <c r="E935" s="1110">
        <v>0</v>
      </c>
      <c r="F935" s="1110">
        <v>0</v>
      </c>
      <c r="G935" s="1110">
        <v>0</v>
      </c>
      <c r="H935" s="1094"/>
      <c r="I935" s="1094"/>
      <c r="J935" s="1094"/>
      <c r="K935" s="1094"/>
    </row>
    <row r="936" spans="1:11" ht="14.1" customHeight="1" x14ac:dyDescent="0.25">
      <c r="A936" s="1094"/>
      <c r="B936" s="1094"/>
      <c r="C936" s="1109" t="s">
        <v>1049</v>
      </c>
      <c r="D936" s="1110">
        <v>0</v>
      </c>
      <c r="E936" s="1110">
        <v>0</v>
      </c>
      <c r="F936" s="1110">
        <v>0</v>
      </c>
      <c r="G936" s="1110">
        <v>0</v>
      </c>
      <c r="H936" s="1094"/>
      <c r="I936" s="1094"/>
      <c r="J936" s="1094"/>
      <c r="K936" s="1094"/>
    </row>
    <row r="937" spans="1:11" ht="14.1" customHeight="1" x14ac:dyDescent="0.25">
      <c r="A937" s="1094"/>
      <c r="B937" s="1094"/>
      <c r="C937" s="1109" t="s">
        <v>1050</v>
      </c>
      <c r="D937" s="1110">
        <v>0</v>
      </c>
      <c r="E937" s="1110">
        <v>0</v>
      </c>
      <c r="F937" s="1110">
        <v>0</v>
      </c>
      <c r="G937" s="1110">
        <v>0</v>
      </c>
      <c r="H937" s="1094"/>
      <c r="I937" s="1094"/>
      <c r="J937" s="1094"/>
      <c r="K937" s="1094"/>
    </row>
    <row r="938" spans="1:11" ht="14.1" customHeight="1" x14ac:dyDescent="0.25">
      <c r="A938" s="1094"/>
      <c r="B938" s="1094"/>
      <c r="C938" s="1109" t="s">
        <v>1048</v>
      </c>
      <c r="D938" s="1110">
        <v>0</v>
      </c>
      <c r="E938" s="1110">
        <v>0</v>
      </c>
      <c r="F938" s="1110">
        <v>0</v>
      </c>
      <c r="G938" s="1110">
        <v>0</v>
      </c>
      <c r="H938" s="1094"/>
      <c r="I938" s="1094"/>
      <c r="J938" s="1094"/>
      <c r="K938" s="1094"/>
    </row>
    <row r="939" spans="1:11" ht="14.1" customHeight="1" x14ac:dyDescent="0.25">
      <c r="A939" s="1094"/>
      <c r="B939" s="1094"/>
      <c r="C939" s="1109" t="s">
        <v>1049</v>
      </c>
      <c r="D939" s="1110">
        <v>0</v>
      </c>
      <c r="E939" s="1110">
        <v>0</v>
      </c>
      <c r="F939" s="1110">
        <v>0</v>
      </c>
      <c r="G939" s="1110">
        <v>0</v>
      </c>
      <c r="H939" s="1094"/>
      <c r="I939" s="1094"/>
      <c r="J939" s="1094"/>
      <c r="K939" s="1094"/>
    </row>
    <row r="940" spans="1:11" ht="14.1" customHeight="1" x14ac:dyDescent="0.25">
      <c r="A940" s="1094"/>
      <c r="B940" s="1094"/>
      <c r="C940" s="1109" t="s">
        <v>1051</v>
      </c>
      <c r="D940" s="1110">
        <v>0</v>
      </c>
      <c r="E940" s="1110">
        <v>0</v>
      </c>
      <c r="F940" s="1110">
        <v>0</v>
      </c>
      <c r="G940" s="1110">
        <v>0</v>
      </c>
      <c r="H940" s="1094"/>
      <c r="I940" s="1094"/>
      <c r="J940" s="1094"/>
      <c r="K940" s="1094"/>
    </row>
    <row r="941" spans="1:11" ht="14.1" customHeight="1" x14ac:dyDescent="0.25">
      <c r="A941" s="1094"/>
      <c r="B941" s="1094"/>
      <c r="C941" s="1109" t="s">
        <v>1048</v>
      </c>
      <c r="D941" s="1110">
        <v>0</v>
      </c>
      <c r="E941" s="1110">
        <v>0</v>
      </c>
      <c r="F941" s="1110">
        <v>0</v>
      </c>
      <c r="G941" s="1110">
        <v>0</v>
      </c>
      <c r="H941" s="1094"/>
      <c r="I941" s="1094"/>
      <c r="J941" s="1094"/>
      <c r="K941" s="1094"/>
    </row>
    <row r="942" spans="1:11" ht="14.1" customHeight="1" x14ac:dyDescent="0.25">
      <c r="A942" s="1094"/>
      <c r="B942" s="1094"/>
      <c r="C942" s="1109" t="s">
        <v>1049</v>
      </c>
      <c r="D942" s="1110">
        <v>0</v>
      </c>
      <c r="E942" s="1110">
        <v>0</v>
      </c>
      <c r="F942" s="1110">
        <v>0</v>
      </c>
      <c r="G942" s="1110">
        <v>0</v>
      </c>
      <c r="H942" s="1094"/>
      <c r="I942" s="1094"/>
      <c r="J942" s="1094"/>
      <c r="K942" s="1094"/>
    </row>
    <row r="943" spans="1:11" ht="14.1" customHeight="1" x14ac:dyDescent="0.25">
      <c r="A943" s="1094"/>
      <c r="B943" s="1094"/>
      <c r="C943" s="1109" t="s">
        <v>1052</v>
      </c>
      <c r="D943" s="1110">
        <v>0</v>
      </c>
      <c r="E943" s="1110">
        <v>0</v>
      </c>
      <c r="F943" s="1110">
        <v>0</v>
      </c>
      <c r="G943" s="1110">
        <v>0</v>
      </c>
      <c r="H943" s="1094"/>
      <c r="I943" s="1094"/>
      <c r="J943" s="1094"/>
      <c r="K943" s="1094"/>
    </row>
    <row r="944" spans="1:11" ht="14.1" customHeight="1" x14ac:dyDescent="0.25">
      <c r="A944" s="1094"/>
      <c r="B944" s="1094"/>
      <c r="C944" s="1109" t="s">
        <v>1048</v>
      </c>
      <c r="D944" s="1110">
        <v>0</v>
      </c>
      <c r="E944" s="1110">
        <v>0</v>
      </c>
      <c r="F944" s="1110">
        <v>0</v>
      </c>
      <c r="G944" s="1110">
        <v>0</v>
      </c>
      <c r="H944" s="1094"/>
      <c r="I944" s="1094"/>
      <c r="J944" s="1094"/>
      <c r="K944" s="1094"/>
    </row>
    <row r="945" spans="1:11" ht="14.1" customHeight="1" x14ac:dyDescent="0.25">
      <c r="A945" s="1094"/>
      <c r="B945" s="1094"/>
      <c r="C945" s="1109" t="s">
        <v>1049</v>
      </c>
      <c r="D945" s="1110">
        <v>0</v>
      </c>
      <c r="E945" s="1110">
        <v>0</v>
      </c>
      <c r="F945" s="1110">
        <v>0</v>
      </c>
      <c r="G945" s="1110">
        <v>0</v>
      </c>
      <c r="H945" s="1094"/>
      <c r="I945" s="1094"/>
      <c r="J945" s="1094"/>
      <c r="K945" s="1094"/>
    </row>
    <row r="946" spans="1:11" ht="14.1" customHeight="1" x14ac:dyDescent="0.25">
      <c r="A946" s="1094"/>
      <c r="B946" s="1094"/>
      <c r="C946" s="1109" t="s">
        <v>1053</v>
      </c>
      <c r="D946" s="1110">
        <v>0</v>
      </c>
      <c r="E946" s="1110">
        <v>0</v>
      </c>
      <c r="F946" s="1110">
        <v>0</v>
      </c>
      <c r="G946" s="1110">
        <v>0</v>
      </c>
      <c r="H946" s="1094"/>
      <c r="I946" s="1094"/>
      <c r="J946" s="1094"/>
      <c r="K946" s="1094"/>
    </row>
    <row r="947" spans="1:11" ht="14.1" customHeight="1" x14ac:dyDescent="0.25">
      <c r="A947" s="1094"/>
      <c r="B947" s="1094"/>
      <c r="C947" s="1109" t="s">
        <v>1048</v>
      </c>
      <c r="D947" s="1110">
        <v>0</v>
      </c>
      <c r="E947" s="1110">
        <v>0</v>
      </c>
      <c r="F947" s="1110">
        <v>0</v>
      </c>
      <c r="G947" s="1110">
        <v>0</v>
      </c>
      <c r="H947" s="1094"/>
      <c r="I947" s="1094"/>
      <c r="J947" s="1094"/>
      <c r="K947" s="1094"/>
    </row>
    <row r="948" spans="1:11" ht="14.1" customHeight="1" x14ac:dyDescent="0.25">
      <c r="A948" s="1094"/>
      <c r="B948" s="1094"/>
      <c r="C948" s="1109" t="s">
        <v>1049</v>
      </c>
      <c r="D948" s="1110">
        <v>0</v>
      </c>
      <c r="E948" s="1110">
        <v>0</v>
      </c>
      <c r="F948" s="1110">
        <v>0</v>
      </c>
      <c r="G948" s="1110">
        <v>0</v>
      </c>
      <c r="H948" s="1094"/>
      <c r="I948" s="1094"/>
      <c r="J948" s="1094"/>
      <c r="K948" s="1094"/>
    </row>
    <row r="949" spans="1:11" ht="14.1" customHeight="1" x14ac:dyDescent="0.25">
      <c r="A949" s="1094"/>
      <c r="B949" s="1094"/>
      <c r="C949" s="1109" t="s">
        <v>1054</v>
      </c>
      <c r="D949" s="1110">
        <v>0</v>
      </c>
      <c r="E949" s="1110">
        <v>0</v>
      </c>
      <c r="F949" s="1110">
        <v>0</v>
      </c>
      <c r="G949" s="1110">
        <v>0</v>
      </c>
      <c r="H949" s="1094"/>
      <c r="I949" s="1094"/>
      <c r="J949" s="1094"/>
      <c r="K949" s="1094"/>
    </row>
    <row r="950" spans="1:11" ht="14.1" customHeight="1" x14ac:dyDescent="0.25">
      <c r="A950" s="1094"/>
      <c r="B950" s="1094"/>
      <c r="C950" s="1109" t="s">
        <v>1048</v>
      </c>
      <c r="D950" s="1110">
        <v>0</v>
      </c>
      <c r="E950" s="1110">
        <v>0</v>
      </c>
      <c r="F950" s="1110">
        <v>0</v>
      </c>
      <c r="G950" s="1110">
        <v>0</v>
      </c>
      <c r="H950" s="1094"/>
      <c r="I950" s="1094"/>
      <c r="J950" s="1094"/>
      <c r="K950" s="1094"/>
    </row>
    <row r="951" spans="1:11" ht="14.1" customHeight="1" x14ac:dyDescent="0.25">
      <c r="A951" s="1094"/>
      <c r="B951" s="1094"/>
      <c r="C951" s="1109" t="s">
        <v>1049</v>
      </c>
      <c r="D951" s="1110">
        <v>0</v>
      </c>
      <c r="E951" s="1110">
        <v>0</v>
      </c>
      <c r="F951" s="1110">
        <v>0</v>
      </c>
      <c r="G951" s="1110">
        <v>0</v>
      </c>
      <c r="H951" s="1094"/>
      <c r="I951" s="1094"/>
      <c r="J951" s="1094"/>
      <c r="K951" s="1094"/>
    </row>
    <row r="952" spans="1:11" ht="14.1" customHeight="1" x14ac:dyDescent="0.25">
      <c r="A952" s="1094"/>
      <c r="B952" s="1094"/>
      <c r="C952" s="1109" t="s">
        <v>1055</v>
      </c>
      <c r="D952" s="1110">
        <v>0</v>
      </c>
      <c r="E952" s="1110">
        <v>0</v>
      </c>
      <c r="F952" s="1110">
        <v>0</v>
      </c>
      <c r="G952" s="1110">
        <v>0</v>
      </c>
      <c r="H952" s="1094"/>
      <c r="I952" s="1094"/>
      <c r="J952" s="1094"/>
      <c r="K952" s="1094"/>
    </row>
    <row r="953" spans="1:11" ht="14.1" customHeight="1" x14ac:dyDescent="0.25">
      <c r="A953" s="1094"/>
      <c r="B953" s="1094"/>
      <c r="C953" s="1109" t="s">
        <v>1048</v>
      </c>
      <c r="D953" s="1110">
        <v>0</v>
      </c>
      <c r="E953" s="1110">
        <v>0</v>
      </c>
      <c r="F953" s="1110">
        <v>0</v>
      </c>
      <c r="G953" s="1110">
        <v>0</v>
      </c>
      <c r="H953" s="1094"/>
      <c r="I953" s="1094"/>
      <c r="J953" s="1094"/>
      <c r="K953" s="1094"/>
    </row>
    <row r="954" spans="1:11" ht="14.1" customHeight="1" x14ac:dyDescent="0.25">
      <c r="A954" s="1094"/>
      <c r="B954" s="1094"/>
      <c r="C954" s="1109" t="s">
        <v>1049</v>
      </c>
      <c r="D954" s="1110">
        <v>0</v>
      </c>
      <c r="E954" s="1110">
        <v>0</v>
      </c>
      <c r="F954" s="1110">
        <v>0</v>
      </c>
      <c r="G954" s="1110">
        <v>0</v>
      </c>
      <c r="H954" s="1094"/>
      <c r="I954" s="1094"/>
      <c r="J954" s="1094"/>
      <c r="K954" s="1094"/>
    </row>
    <row r="955" spans="1:11" ht="14.1" customHeight="1" x14ac:dyDescent="0.25">
      <c r="A955" s="1094"/>
      <c r="B955" s="1094"/>
      <c r="C955" s="1109" t="s">
        <v>1056</v>
      </c>
      <c r="D955" s="1110">
        <v>0</v>
      </c>
      <c r="E955" s="1110">
        <v>0</v>
      </c>
      <c r="F955" s="1110">
        <v>0</v>
      </c>
      <c r="G955" s="1110">
        <v>0</v>
      </c>
      <c r="H955" s="1094"/>
      <c r="I955" s="1094"/>
      <c r="J955" s="1094"/>
      <c r="K955" s="1094"/>
    </row>
    <row r="956" spans="1:11" ht="14.1" customHeight="1" x14ac:dyDescent="0.25">
      <c r="A956" s="1094"/>
      <c r="B956" s="1094"/>
      <c r="C956" s="1109" t="s">
        <v>1048</v>
      </c>
      <c r="D956" s="1110">
        <v>0</v>
      </c>
      <c r="E956" s="1110">
        <v>0</v>
      </c>
      <c r="F956" s="1110">
        <v>0</v>
      </c>
      <c r="G956" s="1110">
        <v>0</v>
      </c>
      <c r="H956" s="1094"/>
      <c r="I956" s="1094"/>
      <c r="J956" s="1094"/>
      <c r="K956" s="1094"/>
    </row>
    <row r="957" spans="1:11" ht="14.1" customHeight="1" x14ac:dyDescent="0.25">
      <c r="A957" s="1094"/>
      <c r="B957" s="1094"/>
      <c r="C957" s="1109" t="s">
        <v>1057</v>
      </c>
      <c r="D957" s="1110">
        <v>0</v>
      </c>
      <c r="E957" s="1110">
        <v>0</v>
      </c>
      <c r="F957" s="1110">
        <v>0</v>
      </c>
      <c r="G957" s="1110">
        <v>0</v>
      </c>
      <c r="H957" s="1094"/>
      <c r="I957" s="1094"/>
      <c r="J957" s="1094"/>
      <c r="K957" s="1094"/>
    </row>
    <row r="958" spans="1:11" ht="14.1" customHeight="1" x14ac:dyDescent="0.25">
      <c r="A958" s="1094"/>
      <c r="B958" s="1094"/>
      <c r="C958" s="1109" t="s">
        <v>1058</v>
      </c>
      <c r="D958" s="1110">
        <v>0</v>
      </c>
      <c r="E958" s="1110">
        <v>0</v>
      </c>
      <c r="F958" s="1110">
        <v>0</v>
      </c>
      <c r="G958" s="1110">
        <v>0</v>
      </c>
      <c r="H958" s="1094"/>
      <c r="I958" s="1094"/>
      <c r="J958" s="1094"/>
      <c r="K958" s="1094"/>
    </row>
    <row r="959" spans="1:11" ht="14.1" customHeight="1" x14ac:dyDescent="0.25">
      <c r="A959" s="1094"/>
      <c r="B959" s="1094"/>
      <c r="C959" s="1109" t="s">
        <v>1059</v>
      </c>
      <c r="D959" s="1110">
        <v>0</v>
      </c>
      <c r="E959" s="1110">
        <v>0</v>
      </c>
      <c r="F959" s="1110">
        <v>0</v>
      </c>
      <c r="G959" s="1110">
        <v>0</v>
      </c>
      <c r="H959" s="1094"/>
      <c r="I959" s="1094"/>
      <c r="J959" s="1094"/>
      <c r="K959" s="1094"/>
    </row>
    <row r="960" spans="1:11" ht="14.1" customHeight="1" x14ac:dyDescent="0.25">
      <c r="A960" s="1094"/>
      <c r="B960" s="1094"/>
      <c r="C960" s="1109" t="s">
        <v>1060</v>
      </c>
      <c r="D960" s="1110">
        <v>0</v>
      </c>
      <c r="E960" s="1110">
        <v>0</v>
      </c>
      <c r="F960" s="1110">
        <v>0</v>
      </c>
      <c r="G960" s="1110">
        <v>0</v>
      </c>
      <c r="H960" s="1094"/>
      <c r="I960" s="1094"/>
      <c r="J960" s="1094"/>
      <c r="K960" s="1094"/>
    </row>
    <row r="961" spans="1:11" ht="14.1" customHeight="1" x14ac:dyDescent="0.25">
      <c r="A961" s="1094"/>
      <c r="B961" s="1094"/>
      <c r="C961" s="1109" t="s">
        <v>1061</v>
      </c>
      <c r="D961" s="1110">
        <v>0</v>
      </c>
      <c r="E961" s="1110">
        <v>900000000</v>
      </c>
      <c r="F961" s="1110">
        <v>800000000</v>
      </c>
      <c r="G961" s="1110">
        <v>2194132127</v>
      </c>
      <c r="H961" s="1094"/>
      <c r="I961" s="1094"/>
      <c r="J961" s="1094"/>
      <c r="K961" s="1094"/>
    </row>
    <row r="962" spans="1:11" ht="14.1" customHeight="1" x14ac:dyDescent="0.25">
      <c r="A962" s="1094"/>
      <c r="B962" s="1094"/>
      <c r="C962" s="1109" t="s">
        <v>1048</v>
      </c>
      <c r="D962" s="1110">
        <v>0</v>
      </c>
      <c r="E962" s="1110">
        <v>0</v>
      </c>
      <c r="F962" s="1110">
        <v>0</v>
      </c>
      <c r="G962" s="1110">
        <v>0</v>
      </c>
      <c r="H962" s="1094"/>
      <c r="I962" s="1094"/>
      <c r="J962" s="1094"/>
      <c r="K962" s="1094"/>
    </row>
    <row r="963" spans="1:11" ht="14.1" customHeight="1" x14ac:dyDescent="0.25">
      <c r="A963" s="1094"/>
      <c r="B963" s="1094"/>
      <c r="C963" s="1109" t="s">
        <v>1057</v>
      </c>
      <c r="D963" s="1110">
        <v>0</v>
      </c>
      <c r="E963" s="1110">
        <v>0</v>
      </c>
      <c r="F963" s="1110">
        <v>0</v>
      </c>
      <c r="G963" s="1110">
        <v>0</v>
      </c>
      <c r="H963" s="1094"/>
      <c r="I963" s="1094"/>
      <c r="J963" s="1094"/>
      <c r="K963" s="1094"/>
    </row>
    <row r="964" spans="1:11" ht="14.1" customHeight="1" x14ac:dyDescent="0.25">
      <c r="A964" s="1094"/>
      <c r="B964" s="1094"/>
      <c r="C964" s="1109" t="s">
        <v>1058</v>
      </c>
      <c r="D964" s="1110">
        <v>0</v>
      </c>
      <c r="E964" s="1110">
        <v>900000000</v>
      </c>
      <c r="F964" s="1110">
        <v>800000000</v>
      </c>
      <c r="G964" s="1110">
        <v>2194132127</v>
      </c>
      <c r="H964" s="1094"/>
      <c r="I964" s="1094"/>
      <c r="J964" s="1094"/>
      <c r="K964" s="1094"/>
    </row>
    <row r="965" spans="1:11" ht="14.1" customHeight="1" x14ac:dyDescent="0.25">
      <c r="A965" s="1094"/>
      <c r="B965" s="1094"/>
      <c r="C965" s="1109" t="s">
        <v>1059</v>
      </c>
      <c r="D965" s="1110">
        <v>0</v>
      </c>
      <c r="E965" s="1110">
        <v>0</v>
      </c>
      <c r="F965" s="1110">
        <v>0</v>
      </c>
      <c r="G965" s="1110">
        <v>0</v>
      </c>
      <c r="H965" s="1094"/>
      <c r="I965" s="1094"/>
      <c r="J965" s="1094"/>
      <c r="K965" s="1094"/>
    </row>
    <row r="966" spans="1:11" ht="14.1" customHeight="1" x14ac:dyDescent="0.25">
      <c r="A966" s="1094"/>
      <c r="B966" s="1094"/>
      <c r="C966" s="1109" t="s">
        <v>1060</v>
      </c>
      <c r="D966" s="1110">
        <v>0</v>
      </c>
      <c r="E966" s="1110">
        <v>0</v>
      </c>
      <c r="F966" s="1110">
        <v>0</v>
      </c>
      <c r="G966" s="1110">
        <v>0</v>
      </c>
      <c r="H966" s="1094"/>
      <c r="I966" s="1094"/>
      <c r="J966" s="1094"/>
      <c r="K966" s="1094"/>
    </row>
    <row r="967" spans="1:11" ht="14.1" customHeight="1" x14ac:dyDescent="0.25">
      <c r="A967" s="1094"/>
      <c r="B967" s="1094"/>
      <c r="C967" s="1109" t="s">
        <v>1062</v>
      </c>
      <c r="D967" s="1110">
        <v>0</v>
      </c>
      <c r="E967" s="1110">
        <v>0</v>
      </c>
      <c r="F967" s="1110">
        <v>0</v>
      </c>
      <c r="G967" s="1110">
        <v>0</v>
      </c>
      <c r="H967" s="1094"/>
      <c r="I967" s="1094"/>
      <c r="J967" s="1094"/>
      <c r="K967" s="1094"/>
    </row>
    <row r="968" spans="1:11" ht="14.1" customHeight="1" x14ac:dyDescent="0.25">
      <c r="A968" s="1094"/>
      <c r="B968" s="1094"/>
      <c r="C968" s="1109" t="s">
        <v>1048</v>
      </c>
      <c r="D968" s="1110">
        <v>0</v>
      </c>
      <c r="E968" s="1110">
        <v>0</v>
      </c>
      <c r="F968" s="1110">
        <v>0</v>
      </c>
      <c r="G968" s="1110">
        <v>0</v>
      </c>
      <c r="H968" s="1094"/>
      <c r="I968" s="1094"/>
      <c r="J968" s="1094"/>
      <c r="K968" s="1094"/>
    </row>
    <row r="969" spans="1:11" ht="14.1" customHeight="1" x14ac:dyDescent="0.25">
      <c r="A969" s="1094"/>
      <c r="B969" s="1094"/>
      <c r="C969" s="1109" t="s">
        <v>1057</v>
      </c>
      <c r="D969" s="1110">
        <v>0</v>
      </c>
      <c r="E969" s="1110">
        <v>0</v>
      </c>
      <c r="F969" s="1110">
        <v>0</v>
      </c>
      <c r="G969" s="1110">
        <v>0</v>
      </c>
      <c r="H969" s="1094"/>
      <c r="I969" s="1094"/>
      <c r="J969" s="1094"/>
      <c r="K969" s="1094"/>
    </row>
    <row r="970" spans="1:11" ht="14.1" customHeight="1" x14ac:dyDescent="0.25">
      <c r="A970" s="1094"/>
      <c r="B970" s="1094"/>
      <c r="C970" s="1109" t="s">
        <v>1058</v>
      </c>
      <c r="D970" s="1110">
        <v>0</v>
      </c>
      <c r="E970" s="1110">
        <v>0</v>
      </c>
      <c r="F970" s="1110">
        <v>0</v>
      </c>
      <c r="G970" s="1110">
        <v>0</v>
      </c>
      <c r="H970" s="1094"/>
      <c r="I970" s="1094"/>
      <c r="J970" s="1094"/>
      <c r="K970" s="1094"/>
    </row>
    <row r="971" spans="1:11" ht="14.1" customHeight="1" x14ac:dyDescent="0.25">
      <c r="A971" s="1094"/>
      <c r="B971" s="1094"/>
      <c r="C971" s="1109" t="s">
        <v>1059</v>
      </c>
      <c r="D971" s="1110">
        <v>0</v>
      </c>
      <c r="E971" s="1110">
        <v>0</v>
      </c>
      <c r="F971" s="1110">
        <v>0</v>
      </c>
      <c r="G971" s="1110">
        <v>0</v>
      </c>
      <c r="H971" s="1094"/>
      <c r="I971" s="1094"/>
      <c r="J971" s="1094"/>
      <c r="K971" s="1094"/>
    </row>
    <row r="972" spans="1:11" ht="14.1" customHeight="1" x14ac:dyDescent="0.25">
      <c r="A972" s="1094"/>
      <c r="B972" s="1094"/>
      <c r="C972" s="1109" t="s">
        <v>1060</v>
      </c>
      <c r="D972" s="1110">
        <v>0</v>
      </c>
      <c r="E972" s="1110">
        <v>0</v>
      </c>
      <c r="F972" s="1110">
        <v>0</v>
      </c>
      <c r="G972" s="1110">
        <v>0</v>
      </c>
      <c r="H972" s="1094"/>
      <c r="I972" s="1094"/>
      <c r="J972" s="1094"/>
      <c r="K972" s="1094"/>
    </row>
    <row r="973" spans="1:11" ht="14.1" customHeight="1" x14ac:dyDescent="0.25">
      <c r="A973" s="1094"/>
      <c r="B973" s="1094"/>
      <c r="C973" s="1109" t="s">
        <v>1063</v>
      </c>
      <c r="D973" s="1110">
        <v>0</v>
      </c>
      <c r="E973" s="1110">
        <v>0</v>
      </c>
      <c r="F973" s="1110">
        <v>0</v>
      </c>
      <c r="G973" s="1110">
        <v>0</v>
      </c>
      <c r="H973" s="1094"/>
      <c r="I973" s="1094"/>
      <c r="J973" s="1094"/>
      <c r="K973" s="1094"/>
    </row>
    <row r="974" spans="1:11" ht="14.1" customHeight="1" x14ac:dyDescent="0.25">
      <c r="A974" s="1094"/>
      <c r="B974" s="1094"/>
      <c r="C974" s="1109" t="s">
        <v>1064</v>
      </c>
      <c r="D974" s="1110">
        <v>0</v>
      </c>
      <c r="E974" s="1110">
        <v>0</v>
      </c>
      <c r="F974" s="1110">
        <v>0</v>
      </c>
      <c r="G974" s="1110">
        <v>0</v>
      </c>
      <c r="H974" s="1094"/>
      <c r="I974" s="1094"/>
      <c r="J974" s="1094"/>
      <c r="K974" s="1094"/>
    </row>
    <row r="975" spans="1:11" ht="14.1" customHeight="1" x14ac:dyDescent="0.25">
      <c r="A975" s="1094"/>
      <c r="B975" s="1094"/>
      <c r="C975" s="1111" t="s">
        <v>572</v>
      </c>
      <c r="D975" s="1110">
        <v>0</v>
      </c>
      <c r="E975" s="1110">
        <v>900000000</v>
      </c>
      <c r="F975" s="1110">
        <v>800000000</v>
      </c>
      <c r="G975" s="1110">
        <v>2194132127</v>
      </c>
      <c r="H975" s="1094"/>
      <c r="I975" s="1094"/>
      <c r="J975" s="1094"/>
      <c r="K975" s="1094"/>
    </row>
    <row r="976" spans="1:11" ht="14.1" customHeight="1" x14ac:dyDescent="0.25">
      <c r="A976" s="1094"/>
      <c r="B976" s="1094"/>
      <c r="C976" s="1102" t="s">
        <v>3598</v>
      </c>
      <c r="D976" s="1234" t="s">
        <v>3599</v>
      </c>
      <c r="E976" s="1235"/>
      <c r="F976" s="1235"/>
      <c r="G976" s="1235"/>
      <c r="H976" s="1094"/>
      <c r="I976" s="1094"/>
      <c r="J976" s="1094"/>
      <c r="K976" s="1094"/>
    </row>
    <row r="977" spans="1:11" ht="45.95" customHeight="1" x14ac:dyDescent="0.25">
      <c r="A977" s="1094"/>
      <c r="B977" s="1094"/>
      <c r="C977" s="1103" t="s">
        <v>1022</v>
      </c>
      <c r="D977" s="1232" t="s">
        <v>3600</v>
      </c>
      <c r="E977" s="1233"/>
      <c r="F977" s="1233"/>
      <c r="G977" s="1233"/>
      <c r="H977" s="1094"/>
      <c r="I977" s="1094"/>
      <c r="J977" s="1094"/>
      <c r="K977" s="1094"/>
    </row>
    <row r="978" spans="1:11" ht="45.95" customHeight="1" x14ac:dyDescent="0.25">
      <c r="A978" s="1094"/>
      <c r="B978" s="1094"/>
      <c r="C978" s="1104" t="s">
        <v>1024</v>
      </c>
      <c r="D978" s="1230" t="s">
        <v>3601</v>
      </c>
      <c r="E978" s="1231"/>
      <c r="F978" s="1231"/>
      <c r="G978" s="1231"/>
      <c r="H978" s="1094"/>
      <c r="I978" s="1094"/>
      <c r="J978" s="1094"/>
      <c r="K978" s="1094"/>
    </row>
    <row r="979" spans="1:11" ht="45.95" customHeight="1" x14ac:dyDescent="0.25">
      <c r="A979" s="1094"/>
      <c r="B979" s="1094"/>
      <c r="C979" s="1104" t="s">
        <v>31</v>
      </c>
      <c r="D979" s="1230" t="s">
        <v>3499</v>
      </c>
      <c r="E979" s="1231"/>
      <c r="F979" s="1231"/>
      <c r="G979" s="1231"/>
      <c r="H979" s="1094"/>
      <c r="I979" s="1094"/>
      <c r="J979" s="1094"/>
      <c r="K979" s="1094"/>
    </row>
    <row r="980" spans="1:11" ht="15" customHeight="1" x14ac:dyDescent="0.25">
      <c r="A980" s="1094"/>
      <c r="B980" s="1094"/>
      <c r="C980" s="1105"/>
      <c r="D980" s="1106">
        <v>2024</v>
      </c>
      <c r="E980" s="1106">
        <v>2025</v>
      </c>
      <c r="F980" s="1106">
        <v>2026</v>
      </c>
      <c r="G980" s="1106">
        <v>2027</v>
      </c>
      <c r="H980" s="1094"/>
      <c r="I980" s="1094"/>
      <c r="J980" s="1094"/>
      <c r="K980" s="1094"/>
    </row>
    <row r="981" spans="1:11" ht="15" customHeight="1" x14ac:dyDescent="0.25">
      <c r="A981" s="1094"/>
      <c r="B981" s="1094"/>
      <c r="C981" s="1107"/>
      <c r="D981" s="1108" t="s">
        <v>13</v>
      </c>
      <c r="E981" s="1108" t="s">
        <v>14</v>
      </c>
      <c r="F981" s="1108" t="s">
        <v>14</v>
      </c>
      <c r="G981" s="1108" t="s">
        <v>14</v>
      </c>
      <c r="H981" s="1094"/>
      <c r="I981" s="1094"/>
      <c r="J981" s="1094"/>
      <c r="K981" s="1094"/>
    </row>
    <row r="982" spans="1:11" ht="14.1" customHeight="1" x14ac:dyDescent="0.25">
      <c r="A982" s="1094"/>
      <c r="B982" s="1094"/>
      <c r="C982" s="1097" t="s">
        <v>33</v>
      </c>
      <c r="D982" s="1101" t="s">
        <v>1092</v>
      </c>
      <c r="E982" s="1101" t="s">
        <v>1092</v>
      </c>
      <c r="F982" s="1101" t="s">
        <v>1092</v>
      </c>
      <c r="G982" s="1101" t="s">
        <v>1092</v>
      </c>
      <c r="H982" s="1094"/>
      <c r="I982" s="1094"/>
      <c r="J982" s="1094"/>
      <c r="K982" s="1094"/>
    </row>
    <row r="983" spans="1:11" ht="14.1" customHeight="1" x14ac:dyDescent="0.25">
      <c r="A983" s="1094"/>
      <c r="B983" s="1094"/>
      <c r="C983" s="1097" t="s">
        <v>1029</v>
      </c>
      <c r="D983" s="1101" t="s">
        <v>1039</v>
      </c>
      <c r="E983" s="1101" t="s">
        <v>1080</v>
      </c>
      <c r="F983" s="1101" t="s">
        <v>1080</v>
      </c>
      <c r="G983" s="1101" t="s">
        <v>1080</v>
      </c>
      <c r="H983" s="1094"/>
      <c r="I983" s="1094"/>
      <c r="J983" s="1094"/>
      <c r="K983" s="1094"/>
    </row>
    <row r="984" spans="1:11" ht="14.1" customHeight="1" x14ac:dyDescent="0.25">
      <c r="A984" s="1094"/>
      <c r="B984" s="1094"/>
      <c r="C984" s="1097" t="s">
        <v>1032</v>
      </c>
      <c r="D984" s="1101" t="s">
        <v>1039</v>
      </c>
      <c r="E984" s="1101" t="s">
        <v>1080</v>
      </c>
      <c r="F984" s="1101" t="s">
        <v>1080</v>
      </c>
      <c r="G984" s="1101" t="s">
        <v>1080</v>
      </c>
      <c r="H984" s="1094"/>
      <c r="I984" s="1094"/>
      <c r="J984" s="1094"/>
      <c r="K984" s="1094"/>
    </row>
    <row r="985" spans="1:11" ht="14.1" customHeight="1" x14ac:dyDescent="0.25">
      <c r="A985" s="1094"/>
      <c r="B985" s="1094"/>
      <c r="C985" s="1097" t="s">
        <v>1037</v>
      </c>
      <c r="D985" s="1101" t="s">
        <v>1038</v>
      </c>
      <c r="E985" s="1101" t="s">
        <v>1039</v>
      </c>
      <c r="F985" s="1101" t="s">
        <v>1039</v>
      </c>
      <c r="G985" s="1101" t="s">
        <v>1039</v>
      </c>
      <c r="H985" s="1094"/>
      <c r="I985" s="1094"/>
      <c r="J985" s="1094"/>
      <c r="K985" s="1094"/>
    </row>
    <row r="986" spans="1:11" ht="14.1" customHeight="1" x14ac:dyDescent="0.25">
      <c r="A986" s="1094"/>
      <c r="B986" s="1094"/>
      <c r="C986" s="1097" t="s">
        <v>1042</v>
      </c>
      <c r="D986" s="1101" t="s">
        <v>1038</v>
      </c>
      <c r="E986" s="1101" t="s">
        <v>1038</v>
      </c>
      <c r="F986" s="1101" t="s">
        <v>1039</v>
      </c>
      <c r="G986" s="1101" t="s">
        <v>1039</v>
      </c>
      <c r="H986" s="1094"/>
      <c r="I986" s="1094"/>
      <c r="J986" s="1094"/>
      <c r="K986" s="1094"/>
    </row>
    <row r="987" spans="1:11" ht="14.1" customHeight="1" x14ac:dyDescent="0.25">
      <c r="A987" s="1094"/>
      <c r="B987" s="1094"/>
      <c r="C987" s="1097" t="s">
        <v>39</v>
      </c>
      <c r="D987" s="1101" t="s">
        <v>1038</v>
      </c>
      <c r="E987" s="1101" t="s">
        <v>1038</v>
      </c>
      <c r="F987" s="1101" t="s">
        <v>1039</v>
      </c>
      <c r="G987" s="1101" t="s">
        <v>1039</v>
      </c>
      <c r="H987" s="1094"/>
      <c r="I987" s="1094"/>
      <c r="J987" s="1094"/>
      <c r="K987" s="1094"/>
    </row>
    <row r="988" spans="1:11" ht="14.1" customHeight="1" x14ac:dyDescent="0.25">
      <c r="A988" s="1094"/>
      <c r="B988" s="1094"/>
      <c r="C988" s="1228" t="s">
        <v>1046</v>
      </c>
      <c r="D988" s="1229"/>
      <c r="E988" s="1229"/>
      <c r="F988" s="1229"/>
      <c r="G988" s="1229"/>
      <c r="H988" s="1094"/>
      <c r="I988" s="1094"/>
      <c r="J988" s="1094"/>
      <c r="K988" s="1094"/>
    </row>
    <row r="989" spans="1:11" ht="14.1" customHeight="1" x14ac:dyDescent="0.25">
      <c r="A989" s="1094"/>
      <c r="B989" s="1094"/>
      <c r="C989" s="1105"/>
      <c r="D989" s="1106">
        <v>2024</v>
      </c>
      <c r="E989" s="1106">
        <v>2025</v>
      </c>
      <c r="F989" s="1106">
        <v>2026</v>
      </c>
      <c r="G989" s="1106">
        <v>2027</v>
      </c>
      <c r="H989" s="1094"/>
      <c r="I989" s="1094"/>
      <c r="J989" s="1094"/>
      <c r="K989" s="1094"/>
    </row>
    <row r="990" spans="1:11" ht="14.1" customHeight="1" x14ac:dyDescent="0.25">
      <c r="A990" s="1094"/>
      <c r="B990" s="1094"/>
      <c r="C990" s="1107"/>
      <c r="D990" s="1108" t="s">
        <v>13</v>
      </c>
      <c r="E990" s="1108" t="s">
        <v>14</v>
      </c>
      <c r="F990" s="1108" t="s">
        <v>14</v>
      </c>
      <c r="G990" s="1108" t="s">
        <v>14</v>
      </c>
      <c r="H990" s="1094"/>
      <c r="I990" s="1094"/>
      <c r="J990" s="1094"/>
      <c r="K990" s="1094"/>
    </row>
    <row r="991" spans="1:11" ht="14.1" customHeight="1" x14ac:dyDescent="0.25">
      <c r="A991" s="1094"/>
      <c r="B991" s="1094"/>
      <c r="C991" s="1109" t="s">
        <v>1047</v>
      </c>
      <c r="D991" s="1110">
        <v>0</v>
      </c>
      <c r="E991" s="1110">
        <v>0</v>
      </c>
      <c r="F991" s="1110">
        <v>0</v>
      </c>
      <c r="G991" s="1110">
        <v>0</v>
      </c>
      <c r="H991" s="1094"/>
      <c r="I991" s="1094"/>
      <c r="J991" s="1094"/>
      <c r="K991" s="1094"/>
    </row>
    <row r="992" spans="1:11" ht="14.1" customHeight="1" x14ac:dyDescent="0.25">
      <c r="A992" s="1094"/>
      <c r="B992" s="1094"/>
      <c r="C992" s="1109" t="s">
        <v>1048</v>
      </c>
      <c r="D992" s="1110">
        <v>0</v>
      </c>
      <c r="E992" s="1110">
        <v>0</v>
      </c>
      <c r="F992" s="1110">
        <v>0</v>
      </c>
      <c r="G992" s="1110">
        <v>0</v>
      </c>
      <c r="H992" s="1094"/>
      <c r="I992" s="1094"/>
      <c r="J992" s="1094"/>
      <c r="K992" s="1094"/>
    </row>
    <row r="993" spans="1:11" ht="14.1" customHeight="1" x14ac:dyDescent="0.25">
      <c r="A993" s="1094"/>
      <c r="B993" s="1094"/>
      <c r="C993" s="1109" t="s">
        <v>1049</v>
      </c>
      <c r="D993" s="1110">
        <v>0</v>
      </c>
      <c r="E993" s="1110">
        <v>0</v>
      </c>
      <c r="F993" s="1110">
        <v>0</v>
      </c>
      <c r="G993" s="1110">
        <v>0</v>
      </c>
      <c r="H993" s="1094"/>
      <c r="I993" s="1094"/>
      <c r="J993" s="1094"/>
      <c r="K993" s="1094"/>
    </row>
    <row r="994" spans="1:11" ht="14.1" customHeight="1" x14ac:dyDescent="0.25">
      <c r="A994" s="1094"/>
      <c r="B994" s="1094"/>
      <c r="C994" s="1109" t="s">
        <v>1050</v>
      </c>
      <c r="D994" s="1110">
        <v>0</v>
      </c>
      <c r="E994" s="1110">
        <v>0</v>
      </c>
      <c r="F994" s="1110">
        <v>0</v>
      </c>
      <c r="G994" s="1110">
        <v>0</v>
      </c>
      <c r="H994" s="1094"/>
      <c r="I994" s="1094"/>
      <c r="J994" s="1094"/>
      <c r="K994" s="1094"/>
    </row>
    <row r="995" spans="1:11" ht="14.1" customHeight="1" x14ac:dyDescent="0.25">
      <c r="A995" s="1094"/>
      <c r="B995" s="1094"/>
      <c r="C995" s="1109" t="s">
        <v>1048</v>
      </c>
      <c r="D995" s="1110">
        <v>0</v>
      </c>
      <c r="E995" s="1110">
        <v>0</v>
      </c>
      <c r="F995" s="1110">
        <v>0</v>
      </c>
      <c r="G995" s="1110">
        <v>0</v>
      </c>
      <c r="H995" s="1094"/>
      <c r="I995" s="1094"/>
      <c r="J995" s="1094"/>
      <c r="K995" s="1094"/>
    </row>
    <row r="996" spans="1:11" ht="14.1" customHeight="1" x14ac:dyDescent="0.25">
      <c r="A996" s="1094"/>
      <c r="B996" s="1094"/>
      <c r="C996" s="1109" t="s">
        <v>1049</v>
      </c>
      <c r="D996" s="1110">
        <v>0</v>
      </c>
      <c r="E996" s="1110">
        <v>0</v>
      </c>
      <c r="F996" s="1110">
        <v>0</v>
      </c>
      <c r="G996" s="1110">
        <v>0</v>
      </c>
      <c r="H996" s="1094"/>
      <c r="I996" s="1094"/>
      <c r="J996" s="1094"/>
      <c r="K996" s="1094"/>
    </row>
    <row r="997" spans="1:11" ht="14.1" customHeight="1" x14ac:dyDescent="0.25">
      <c r="A997" s="1094"/>
      <c r="B997" s="1094"/>
      <c r="C997" s="1109" t="s">
        <v>1051</v>
      </c>
      <c r="D997" s="1110">
        <v>0</v>
      </c>
      <c r="E997" s="1110">
        <v>0</v>
      </c>
      <c r="F997" s="1110">
        <v>0</v>
      </c>
      <c r="G997" s="1110">
        <v>0</v>
      </c>
      <c r="H997" s="1094"/>
      <c r="I997" s="1094"/>
      <c r="J997" s="1094"/>
      <c r="K997" s="1094"/>
    </row>
    <row r="998" spans="1:11" ht="14.1" customHeight="1" x14ac:dyDescent="0.25">
      <c r="A998" s="1094"/>
      <c r="B998" s="1094"/>
      <c r="C998" s="1109" t="s">
        <v>1048</v>
      </c>
      <c r="D998" s="1110">
        <v>0</v>
      </c>
      <c r="E998" s="1110">
        <v>0</v>
      </c>
      <c r="F998" s="1110">
        <v>0</v>
      </c>
      <c r="G998" s="1110">
        <v>0</v>
      </c>
      <c r="H998" s="1094"/>
      <c r="I998" s="1094"/>
      <c r="J998" s="1094"/>
      <c r="K998" s="1094"/>
    </row>
    <row r="999" spans="1:11" ht="14.1" customHeight="1" x14ac:dyDescent="0.25">
      <c r="A999" s="1094"/>
      <c r="B999" s="1094"/>
      <c r="C999" s="1109" t="s">
        <v>1049</v>
      </c>
      <c r="D999" s="1110">
        <v>0</v>
      </c>
      <c r="E999" s="1110">
        <v>0</v>
      </c>
      <c r="F999" s="1110">
        <v>0</v>
      </c>
      <c r="G999" s="1110">
        <v>0</v>
      </c>
      <c r="H999" s="1094"/>
      <c r="I999" s="1094"/>
      <c r="J999" s="1094"/>
      <c r="K999" s="1094"/>
    </row>
    <row r="1000" spans="1:11" ht="14.1" customHeight="1" x14ac:dyDescent="0.25">
      <c r="A1000" s="1094"/>
      <c r="B1000" s="1094"/>
      <c r="C1000" s="1109" t="s">
        <v>1052</v>
      </c>
      <c r="D1000" s="1110">
        <v>0</v>
      </c>
      <c r="E1000" s="1110">
        <v>0</v>
      </c>
      <c r="F1000" s="1110">
        <v>0</v>
      </c>
      <c r="G1000" s="1110">
        <v>0</v>
      </c>
      <c r="H1000" s="1094"/>
      <c r="I1000" s="1094"/>
      <c r="J1000" s="1094"/>
      <c r="K1000" s="1094"/>
    </row>
    <row r="1001" spans="1:11" ht="14.1" customHeight="1" x14ac:dyDescent="0.25">
      <c r="A1001" s="1094"/>
      <c r="B1001" s="1094"/>
      <c r="C1001" s="1109" t="s">
        <v>1048</v>
      </c>
      <c r="D1001" s="1110">
        <v>0</v>
      </c>
      <c r="E1001" s="1110">
        <v>0</v>
      </c>
      <c r="F1001" s="1110">
        <v>0</v>
      </c>
      <c r="G1001" s="1110">
        <v>0</v>
      </c>
      <c r="H1001" s="1094"/>
      <c r="I1001" s="1094"/>
      <c r="J1001" s="1094"/>
      <c r="K1001" s="1094"/>
    </row>
    <row r="1002" spans="1:11" ht="14.1" customHeight="1" x14ac:dyDescent="0.25">
      <c r="A1002" s="1094"/>
      <c r="B1002" s="1094"/>
      <c r="C1002" s="1109" t="s">
        <v>1049</v>
      </c>
      <c r="D1002" s="1110">
        <v>0</v>
      </c>
      <c r="E1002" s="1110">
        <v>0</v>
      </c>
      <c r="F1002" s="1110">
        <v>0</v>
      </c>
      <c r="G1002" s="1110">
        <v>0</v>
      </c>
      <c r="H1002" s="1094"/>
      <c r="I1002" s="1094"/>
      <c r="J1002" s="1094"/>
      <c r="K1002" s="1094"/>
    </row>
    <row r="1003" spans="1:11" ht="14.1" customHeight="1" x14ac:dyDescent="0.25">
      <c r="A1003" s="1094"/>
      <c r="B1003" s="1094"/>
      <c r="C1003" s="1109" t="s">
        <v>1053</v>
      </c>
      <c r="D1003" s="1110">
        <v>0</v>
      </c>
      <c r="E1003" s="1110">
        <v>0</v>
      </c>
      <c r="F1003" s="1110">
        <v>0</v>
      </c>
      <c r="G1003" s="1110">
        <v>0</v>
      </c>
      <c r="H1003" s="1094"/>
      <c r="I1003" s="1094"/>
      <c r="J1003" s="1094"/>
      <c r="K1003" s="1094"/>
    </row>
    <row r="1004" spans="1:11" ht="14.1" customHeight="1" x14ac:dyDescent="0.25">
      <c r="A1004" s="1094"/>
      <c r="B1004" s="1094"/>
      <c r="C1004" s="1109" t="s">
        <v>1048</v>
      </c>
      <c r="D1004" s="1110">
        <v>0</v>
      </c>
      <c r="E1004" s="1110">
        <v>0</v>
      </c>
      <c r="F1004" s="1110">
        <v>0</v>
      </c>
      <c r="G1004" s="1110">
        <v>0</v>
      </c>
      <c r="H1004" s="1094"/>
      <c r="I1004" s="1094"/>
      <c r="J1004" s="1094"/>
      <c r="K1004" s="1094"/>
    </row>
    <row r="1005" spans="1:11" ht="14.1" customHeight="1" x14ac:dyDescent="0.25">
      <c r="A1005" s="1094"/>
      <c r="B1005" s="1094"/>
      <c r="C1005" s="1109" t="s">
        <v>1049</v>
      </c>
      <c r="D1005" s="1110">
        <v>0</v>
      </c>
      <c r="E1005" s="1110">
        <v>0</v>
      </c>
      <c r="F1005" s="1110">
        <v>0</v>
      </c>
      <c r="G1005" s="1110">
        <v>0</v>
      </c>
      <c r="H1005" s="1094"/>
      <c r="I1005" s="1094"/>
      <c r="J1005" s="1094"/>
      <c r="K1005" s="1094"/>
    </row>
    <row r="1006" spans="1:11" ht="14.1" customHeight="1" x14ac:dyDescent="0.25">
      <c r="A1006" s="1094"/>
      <c r="B1006" s="1094"/>
      <c r="C1006" s="1109" t="s">
        <v>1054</v>
      </c>
      <c r="D1006" s="1110">
        <v>0</v>
      </c>
      <c r="E1006" s="1110">
        <v>0</v>
      </c>
      <c r="F1006" s="1110">
        <v>0</v>
      </c>
      <c r="G1006" s="1110">
        <v>0</v>
      </c>
      <c r="H1006" s="1094"/>
      <c r="I1006" s="1094"/>
      <c r="J1006" s="1094"/>
      <c r="K1006" s="1094"/>
    </row>
    <row r="1007" spans="1:11" ht="14.1" customHeight="1" x14ac:dyDescent="0.25">
      <c r="A1007" s="1094"/>
      <c r="B1007" s="1094"/>
      <c r="C1007" s="1109" t="s">
        <v>1048</v>
      </c>
      <c r="D1007" s="1110">
        <v>0</v>
      </c>
      <c r="E1007" s="1110">
        <v>0</v>
      </c>
      <c r="F1007" s="1110">
        <v>0</v>
      </c>
      <c r="G1007" s="1110">
        <v>0</v>
      </c>
      <c r="H1007" s="1094"/>
      <c r="I1007" s="1094"/>
      <c r="J1007" s="1094"/>
      <c r="K1007" s="1094"/>
    </row>
    <row r="1008" spans="1:11" ht="14.1" customHeight="1" x14ac:dyDescent="0.25">
      <c r="A1008" s="1094"/>
      <c r="B1008" s="1094"/>
      <c r="C1008" s="1109" t="s">
        <v>1049</v>
      </c>
      <c r="D1008" s="1110">
        <v>0</v>
      </c>
      <c r="E1008" s="1110">
        <v>0</v>
      </c>
      <c r="F1008" s="1110">
        <v>0</v>
      </c>
      <c r="G1008" s="1110">
        <v>0</v>
      </c>
      <c r="H1008" s="1094"/>
      <c r="I1008" s="1094"/>
      <c r="J1008" s="1094"/>
      <c r="K1008" s="1094"/>
    </row>
    <row r="1009" spans="1:11" ht="14.1" customHeight="1" x14ac:dyDescent="0.25">
      <c r="A1009" s="1094"/>
      <c r="B1009" s="1094"/>
      <c r="C1009" s="1109" t="s">
        <v>1055</v>
      </c>
      <c r="D1009" s="1110">
        <v>0</v>
      </c>
      <c r="E1009" s="1110">
        <v>0</v>
      </c>
      <c r="F1009" s="1110">
        <v>0</v>
      </c>
      <c r="G1009" s="1110">
        <v>0</v>
      </c>
      <c r="H1009" s="1094"/>
      <c r="I1009" s="1094"/>
      <c r="J1009" s="1094"/>
      <c r="K1009" s="1094"/>
    </row>
    <row r="1010" spans="1:11" ht="14.1" customHeight="1" x14ac:dyDescent="0.25">
      <c r="A1010" s="1094"/>
      <c r="B1010" s="1094"/>
      <c r="C1010" s="1109" t="s">
        <v>1048</v>
      </c>
      <c r="D1010" s="1110">
        <v>0</v>
      </c>
      <c r="E1010" s="1110">
        <v>0</v>
      </c>
      <c r="F1010" s="1110">
        <v>0</v>
      </c>
      <c r="G1010" s="1110">
        <v>0</v>
      </c>
      <c r="H1010" s="1094"/>
      <c r="I1010" s="1094"/>
      <c r="J1010" s="1094"/>
      <c r="K1010" s="1094"/>
    </row>
    <row r="1011" spans="1:11" ht="14.1" customHeight="1" x14ac:dyDescent="0.25">
      <c r="A1011" s="1094"/>
      <c r="B1011" s="1094"/>
      <c r="C1011" s="1109" t="s">
        <v>1049</v>
      </c>
      <c r="D1011" s="1110">
        <v>0</v>
      </c>
      <c r="E1011" s="1110">
        <v>0</v>
      </c>
      <c r="F1011" s="1110">
        <v>0</v>
      </c>
      <c r="G1011" s="1110">
        <v>0</v>
      </c>
      <c r="H1011" s="1094"/>
      <c r="I1011" s="1094"/>
      <c r="J1011" s="1094"/>
      <c r="K1011" s="1094"/>
    </row>
    <row r="1012" spans="1:11" ht="14.1" customHeight="1" x14ac:dyDescent="0.25">
      <c r="A1012" s="1094"/>
      <c r="B1012" s="1094"/>
      <c r="C1012" s="1109" t="s">
        <v>1056</v>
      </c>
      <c r="D1012" s="1110">
        <v>0</v>
      </c>
      <c r="E1012" s="1110">
        <v>0</v>
      </c>
      <c r="F1012" s="1110">
        <v>0</v>
      </c>
      <c r="G1012" s="1110">
        <v>0</v>
      </c>
      <c r="H1012" s="1094"/>
      <c r="I1012" s="1094"/>
      <c r="J1012" s="1094"/>
      <c r="K1012" s="1094"/>
    </row>
    <row r="1013" spans="1:11" ht="14.1" customHeight="1" x14ac:dyDescent="0.25">
      <c r="A1013" s="1094"/>
      <c r="B1013" s="1094"/>
      <c r="C1013" s="1109" t="s">
        <v>1048</v>
      </c>
      <c r="D1013" s="1110">
        <v>0</v>
      </c>
      <c r="E1013" s="1110">
        <v>0</v>
      </c>
      <c r="F1013" s="1110">
        <v>0</v>
      </c>
      <c r="G1013" s="1110">
        <v>0</v>
      </c>
      <c r="H1013" s="1094"/>
      <c r="I1013" s="1094"/>
      <c r="J1013" s="1094"/>
      <c r="K1013" s="1094"/>
    </row>
    <row r="1014" spans="1:11" ht="14.1" customHeight="1" x14ac:dyDescent="0.25">
      <c r="A1014" s="1094"/>
      <c r="B1014" s="1094"/>
      <c r="C1014" s="1109" t="s">
        <v>1057</v>
      </c>
      <c r="D1014" s="1110">
        <v>0</v>
      </c>
      <c r="E1014" s="1110">
        <v>0</v>
      </c>
      <c r="F1014" s="1110">
        <v>0</v>
      </c>
      <c r="G1014" s="1110">
        <v>0</v>
      </c>
      <c r="H1014" s="1094"/>
      <c r="I1014" s="1094"/>
      <c r="J1014" s="1094"/>
      <c r="K1014" s="1094"/>
    </row>
    <row r="1015" spans="1:11" ht="14.1" customHeight="1" x14ac:dyDescent="0.25">
      <c r="A1015" s="1094"/>
      <c r="B1015" s="1094"/>
      <c r="C1015" s="1109" t="s">
        <v>1058</v>
      </c>
      <c r="D1015" s="1110">
        <v>0</v>
      </c>
      <c r="E1015" s="1110">
        <v>0</v>
      </c>
      <c r="F1015" s="1110">
        <v>0</v>
      </c>
      <c r="G1015" s="1110">
        <v>0</v>
      </c>
      <c r="H1015" s="1094"/>
      <c r="I1015" s="1094"/>
      <c r="J1015" s="1094"/>
      <c r="K1015" s="1094"/>
    </row>
    <row r="1016" spans="1:11" ht="14.1" customHeight="1" x14ac:dyDescent="0.25">
      <c r="A1016" s="1094"/>
      <c r="B1016" s="1094"/>
      <c r="C1016" s="1109" t="s">
        <v>1059</v>
      </c>
      <c r="D1016" s="1110">
        <v>0</v>
      </c>
      <c r="E1016" s="1110">
        <v>0</v>
      </c>
      <c r="F1016" s="1110">
        <v>0</v>
      </c>
      <c r="G1016" s="1110">
        <v>0</v>
      </c>
      <c r="H1016" s="1094"/>
      <c r="I1016" s="1094"/>
      <c r="J1016" s="1094"/>
      <c r="K1016" s="1094"/>
    </row>
    <row r="1017" spans="1:11" ht="14.1" customHeight="1" x14ac:dyDescent="0.25">
      <c r="A1017" s="1094"/>
      <c r="B1017" s="1094"/>
      <c r="C1017" s="1109" t="s">
        <v>1060</v>
      </c>
      <c r="D1017" s="1110">
        <v>0</v>
      </c>
      <c r="E1017" s="1110">
        <v>0</v>
      </c>
      <c r="F1017" s="1110">
        <v>0</v>
      </c>
      <c r="G1017" s="1110">
        <v>0</v>
      </c>
      <c r="H1017" s="1094"/>
      <c r="I1017" s="1094"/>
      <c r="J1017" s="1094"/>
      <c r="K1017" s="1094"/>
    </row>
    <row r="1018" spans="1:11" ht="14.1" customHeight="1" x14ac:dyDescent="0.25">
      <c r="A1018" s="1094"/>
      <c r="B1018" s="1094"/>
      <c r="C1018" s="1109" t="s">
        <v>1061</v>
      </c>
      <c r="D1018" s="1110">
        <v>0</v>
      </c>
      <c r="E1018" s="1110">
        <v>500000</v>
      </c>
      <c r="F1018" s="1110">
        <v>500000</v>
      </c>
      <c r="G1018" s="1110">
        <v>500000</v>
      </c>
      <c r="H1018" s="1094"/>
      <c r="I1018" s="1094"/>
      <c r="J1018" s="1094"/>
      <c r="K1018" s="1094"/>
    </row>
    <row r="1019" spans="1:11" ht="14.1" customHeight="1" x14ac:dyDescent="0.25">
      <c r="A1019" s="1094"/>
      <c r="B1019" s="1094"/>
      <c r="C1019" s="1109" t="s">
        <v>1048</v>
      </c>
      <c r="D1019" s="1110">
        <v>0</v>
      </c>
      <c r="E1019" s="1110">
        <v>0</v>
      </c>
      <c r="F1019" s="1110">
        <v>0</v>
      </c>
      <c r="G1019" s="1110">
        <v>0</v>
      </c>
      <c r="H1019" s="1094"/>
      <c r="I1019" s="1094"/>
      <c r="J1019" s="1094"/>
      <c r="K1019" s="1094"/>
    </row>
    <row r="1020" spans="1:11" ht="14.1" customHeight="1" x14ac:dyDescent="0.25">
      <c r="A1020" s="1094"/>
      <c r="B1020" s="1094"/>
      <c r="C1020" s="1109" t="s">
        <v>1057</v>
      </c>
      <c r="D1020" s="1110">
        <v>0</v>
      </c>
      <c r="E1020" s="1110">
        <v>500000</v>
      </c>
      <c r="F1020" s="1110">
        <v>500000</v>
      </c>
      <c r="G1020" s="1110">
        <v>500000</v>
      </c>
      <c r="H1020" s="1094"/>
      <c r="I1020" s="1094"/>
      <c r="J1020" s="1094"/>
      <c r="K1020" s="1094"/>
    </row>
    <row r="1021" spans="1:11" ht="14.1" customHeight="1" x14ac:dyDescent="0.25">
      <c r="A1021" s="1094"/>
      <c r="B1021" s="1094"/>
      <c r="C1021" s="1109" t="s">
        <v>1058</v>
      </c>
      <c r="D1021" s="1110">
        <v>0</v>
      </c>
      <c r="E1021" s="1110">
        <v>0</v>
      </c>
      <c r="F1021" s="1110">
        <v>0</v>
      </c>
      <c r="G1021" s="1110">
        <v>0</v>
      </c>
      <c r="H1021" s="1094"/>
      <c r="I1021" s="1094"/>
      <c r="J1021" s="1094"/>
      <c r="K1021" s="1094"/>
    </row>
    <row r="1022" spans="1:11" ht="14.1" customHeight="1" x14ac:dyDescent="0.25">
      <c r="A1022" s="1094"/>
      <c r="B1022" s="1094"/>
      <c r="C1022" s="1109" t="s">
        <v>1059</v>
      </c>
      <c r="D1022" s="1110">
        <v>0</v>
      </c>
      <c r="E1022" s="1110">
        <v>0</v>
      </c>
      <c r="F1022" s="1110">
        <v>0</v>
      </c>
      <c r="G1022" s="1110">
        <v>0</v>
      </c>
      <c r="H1022" s="1094"/>
      <c r="I1022" s="1094"/>
      <c r="J1022" s="1094"/>
      <c r="K1022" s="1094"/>
    </row>
    <row r="1023" spans="1:11" ht="14.1" customHeight="1" x14ac:dyDescent="0.25">
      <c r="A1023" s="1094"/>
      <c r="B1023" s="1094"/>
      <c r="C1023" s="1109" t="s">
        <v>1060</v>
      </c>
      <c r="D1023" s="1110">
        <v>0</v>
      </c>
      <c r="E1023" s="1110">
        <v>0</v>
      </c>
      <c r="F1023" s="1110">
        <v>0</v>
      </c>
      <c r="G1023" s="1110">
        <v>0</v>
      </c>
      <c r="H1023" s="1094"/>
      <c r="I1023" s="1094"/>
      <c r="J1023" s="1094"/>
      <c r="K1023" s="1094"/>
    </row>
    <row r="1024" spans="1:11" ht="14.1" customHeight="1" x14ac:dyDescent="0.25">
      <c r="A1024" s="1094"/>
      <c r="B1024" s="1094"/>
      <c r="C1024" s="1109" t="s">
        <v>1062</v>
      </c>
      <c r="D1024" s="1110">
        <v>0</v>
      </c>
      <c r="E1024" s="1110">
        <v>0</v>
      </c>
      <c r="F1024" s="1110">
        <v>0</v>
      </c>
      <c r="G1024" s="1110">
        <v>0</v>
      </c>
      <c r="H1024" s="1094"/>
      <c r="I1024" s="1094"/>
      <c r="J1024" s="1094"/>
      <c r="K1024" s="1094"/>
    </row>
    <row r="1025" spans="1:11" ht="14.1" customHeight="1" x14ac:dyDescent="0.25">
      <c r="A1025" s="1094"/>
      <c r="B1025" s="1094"/>
      <c r="C1025" s="1109" t="s">
        <v>1048</v>
      </c>
      <c r="D1025" s="1110">
        <v>0</v>
      </c>
      <c r="E1025" s="1110">
        <v>0</v>
      </c>
      <c r="F1025" s="1110">
        <v>0</v>
      </c>
      <c r="G1025" s="1110">
        <v>0</v>
      </c>
      <c r="H1025" s="1094"/>
      <c r="I1025" s="1094"/>
      <c r="J1025" s="1094"/>
      <c r="K1025" s="1094"/>
    </row>
    <row r="1026" spans="1:11" ht="14.1" customHeight="1" x14ac:dyDescent="0.25">
      <c r="A1026" s="1094"/>
      <c r="B1026" s="1094"/>
      <c r="C1026" s="1109" t="s">
        <v>1057</v>
      </c>
      <c r="D1026" s="1110">
        <v>0</v>
      </c>
      <c r="E1026" s="1110">
        <v>0</v>
      </c>
      <c r="F1026" s="1110">
        <v>0</v>
      </c>
      <c r="G1026" s="1110">
        <v>0</v>
      </c>
      <c r="H1026" s="1094"/>
      <c r="I1026" s="1094"/>
      <c r="J1026" s="1094"/>
      <c r="K1026" s="1094"/>
    </row>
    <row r="1027" spans="1:11" ht="14.1" customHeight="1" x14ac:dyDescent="0.25">
      <c r="A1027" s="1094"/>
      <c r="B1027" s="1094"/>
      <c r="C1027" s="1109" t="s">
        <v>1058</v>
      </c>
      <c r="D1027" s="1110">
        <v>0</v>
      </c>
      <c r="E1027" s="1110">
        <v>0</v>
      </c>
      <c r="F1027" s="1110">
        <v>0</v>
      </c>
      <c r="G1027" s="1110">
        <v>0</v>
      </c>
      <c r="H1027" s="1094"/>
      <c r="I1027" s="1094"/>
      <c r="J1027" s="1094"/>
      <c r="K1027" s="1094"/>
    </row>
    <row r="1028" spans="1:11" ht="14.1" customHeight="1" x14ac:dyDescent="0.25">
      <c r="A1028" s="1094"/>
      <c r="B1028" s="1094"/>
      <c r="C1028" s="1109" t="s">
        <v>1059</v>
      </c>
      <c r="D1028" s="1110">
        <v>0</v>
      </c>
      <c r="E1028" s="1110">
        <v>0</v>
      </c>
      <c r="F1028" s="1110">
        <v>0</v>
      </c>
      <c r="G1028" s="1110">
        <v>0</v>
      </c>
      <c r="H1028" s="1094"/>
      <c r="I1028" s="1094"/>
      <c r="J1028" s="1094"/>
      <c r="K1028" s="1094"/>
    </row>
    <row r="1029" spans="1:11" ht="14.1" customHeight="1" x14ac:dyDescent="0.25">
      <c r="A1029" s="1094"/>
      <c r="B1029" s="1094"/>
      <c r="C1029" s="1109" t="s">
        <v>1060</v>
      </c>
      <c r="D1029" s="1110">
        <v>0</v>
      </c>
      <c r="E1029" s="1110">
        <v>0</v>
      </c>
      <c r="F1029" s="1110">
        <v>0</v>
      </c>
      <c r="G1029" s="1110">
        <v>0</v>
      </c>
      <c r="H1029" s="1094"/>
      <c r="I1029" s="1094"/>
      <c r="J1029" s="1094"/>
      <c r="K1029" s="1094"/>
    </row>
    <row r="1030" spans="1:11" ht="14.1" customHeight="1" x14ac:dyDescent="0.25">
      <c r="A1030" s="1094"/>
      <c r="B1030" s="1094"/>
      <c r="C1030" s="1109" t="s">
        <v>1063</v>
      </c>
      <c r="D1030" s="1110">
        <v>0</v>
      </c>
      <c r="E1030" s="1110">
        <v>0</v>
      </c>
      <c r="F1030" s="1110">
        <v>0</v>
      </c>
      <c r="G1030" s="1110">
        <v>0</v>
      </c>
      <c r="H1030" s="1094"/>
      <c r="I1030" s="1094"/>
      <c r="J1030" s="1094"/>
      <c r="K1030" s="1094"/>
    </row>
    <row r="1031" spans="1:11" ht="14.1" customHeight="1" x14ac:dyDescent="0.25">
      <c r="A1031" s="1094"/>
      <c r="B1031" s="1094"/>
      <c r="C1031" s="1109" t="s">
        <v>1064</v>
      </c>
      <c r="D1031" s="1110">
        <v>0</v>
      </c>
      <c r="E1031" s="1110">
        <v>0</v>
      </c>
      <c r="F1031" s="1110">
        <v>0</v>
      </c>
      <c r="G1031" s="1110">
        <v>0</v>
      </c>
      <c r="H1031" s="1094"/>
      <c r="I1031" s="1094"/>
      <c r="J1031" s="1094"/>
      <c r="K1031" s="1094"/>
    </row>
    <row r="1032" spans="1:11" ht="14.1" customHeight="1" x14ac:dyDescent="0.25">
      <c r="A1032" s="1094"/>
      <c r="B1032" s="1094"/>
      <c r="C1032" s="1111" t="s">
        <v>572</v>
      </c>
      <c r="D1032" s="1110">
        <v>0</v>
      </c>
      <c r="E1032" s="1110">
        <v>500000</v>
      </c>
      <c r="F1032" s="1110">
        <v>500000</v>
      </c>
      <c r="G1032" s="1110">
        <v>500000</v>
      </c>
      <c r="H1032" s="1094"/>
      <c r="I1032" s="1094"/>
      <c r="J1032" s="1094"/>
      <c r="K1032" s="1094"/>
    </row>
    <row r="1033" spans="1:11" ht="20.100000000000001" customHeight="1" x14ac:dyDescent="0.25">
      <c r="A1033" s="1094"/>
      <c r="B1033" s="1094"/>
      <c r="C1033" s="1102" t="s">
        <v>3602</v>
      </c>
      <c r="D1033" s="1234" t="s">
        <v>3603</v>
      </c>
      <c r="E1033" s="1235"/>
      <c r="F1033" s="1235"/>
      <c r="G1033" s="1235"/>
      <c r="H1033" s="1094"/>
      <c r="I1033" s="1094"/>
      <c r="J1033" s="1094"/>
      <c r="K1033" s="1094"/>
    </row>
    <row r="1034" spans="1:11" ht="30.95" customHeight="1" x14ac:dyDescent="0.25">
      <c r="A1034" s="1094"/>
      <c r="B1034" s="1094"/>
      <c r="C1034" s="1103" t="s">
        <v>1022</v>
      </c>
      <c r="D1034" s="1232" t="s">
        <v>3604</v>
      </c>
      <c r="E1034" s="1233"/>
      <c r="F1034" s="1233"/>
      <c r="G1034" s="1233"/>
      <c r="H1034" s="1094"/>
      <c r="I1034" s="1094"/>
      <c r="J1034" s="1094"/>
      <c r="K1034" s="1094"/>
    </row>
    <row r="1035" spans="1:11" ht="30.95" customHeight="1" x14ac:dyDescent="0.25">
      <c r="A1035" s="1094"/>
      <c r="B1035" s="1094"/>
      <c r="C1035" s="1104" t="s">
        <v>1024</v>
      </c>
      <c r="D1035" s="1230" t="s">
        <v>3605</v>
      </c>
      <c r="E1035" s="1231"/>
      <c r="F1035" s="1231"/>
      <c r="G1035" s="1231"/>
      <c r="H1035" s="1094"/>
      <c r="I1035" s="1094"/>
      <c r="J1035" s="1094"/>
      <c r="K1035" s="1094"/>
    </row>
    <row r="1036" spans="1:11" ht="30.95" customHeight="1" x14ac:dyDescent="0.25">
      <c r="A1036" s="1094"/>
      <c r="B1036" s="1094"/>
      <c r="C1036" s="1104" t="s">
        <v>31</v>
      </c>
      <c r="D1036" s="1230" t="s">
        <v>3606</v>
      </c>
      <c r="E1036" s="1231"/>
      <c r="F1036" s="1231"/>
      <c r="G1036" s="1231"/>
      <c r="H1036" s="1094"/>
      <c r="I1036" s="1094"/>
      <c r="J1036" s="1094"/>
      <c r="K1036" s="1094"/>
    </row>
    <row r="1037" spans="1:11" ht="15" customHeight="1" x14ac:dyDescent="0.25">
      <c r="A1037" s="1094"/>
      <c r="B1037" s="1094"/>
      <c r="C1037" s="1105"/>
      <c r="D1037" s="1106">
        <v>2024</v>
      </c>
      <c r="E1037" s="1106">
        <v>2025</v>
      </c>
      <c r="F1037" s="1106">
        <v>2026</v>
      </c>
      <c r="G1037" s="1106">
        <v>2027</v>
      </c>
      <c r="H1037" s="1094"/>
      <c r="I1037" s="1094"/>
      <c r="J1037" s="1094"/>
      <c r="K1037" s="1094"/>
    </row>
    <row r="1038" spans="1:11" ht="15" customHeight="1" x14ac:dyDescent="0.25">
      <c r="A1038" s="1094"/>
      <c r="B1038" s="1094"/>
      <c r="C1038" s="1107"/>
      <c r="D1038" s="1108" t="s">
        <v>13</v>
      </c>
      <c r="E1038" s="1108" t="s">
        <v>14</v>
      </c>
      <c r="F1038" s="1108" t="s">
        <v>14</v>
      </c>
      <c r="G1038" s="1108" t="s">
        <v>14</v>
      </c>
      <c r="H1038" s="1094"/>
      <c r="I1038" s="1094"/>
      <c r="J1038" s="1094"/>
      <c r="K1038" s="1094"/>
    </row>
    <row r="1039" spans="1:11" ht="14.1" customHeight="1" x14ac:dyDescent="0.25">
      <c r="A1039" s="1094"/>
      <c r="B1039" s="1094"/>
      <c r="C1039" s="1097" t="s">
        <v>33</v>
      </c>
      <c r="D1039" s="1101" t="s">
        <v>1092</v>
      </c>
      <c r="E1039" s="1101" t="s">
        <v>1092</v>
      </c>
      <c r="F1039" s="1101" t="s">
        <v>1092</v>
      </c>
      <c r="G1039" s="1101" t="s">
        <v>1092</v>
      </c>
      <c r="H1039" s="1094"/>
      <c r="I1039" s="1094"/>
      <c r="J1039" s="1094"/>
      <c r="K1039" s="1094"/>
    </row>
    <row r="1040" spans="1:11" ht="14.1" customHeight="1" x14ac:dyDescent="0.25">
      <c r="A1040" s="1094"/>
      <c r="B1040" s="1094"/>
      <c r="C1040" s="1097" t="s">
        <v>1029</v>
      </c>
      <c r="D1040" s="1101" t="s">
        <v>3607</v>
      </c>
      <c r="E1040" s="1101" t="s">
        <v>3608</v>
      </c>
      <c r="F1040" s="1101" t="s">
        <v>1039</v>
      </c>
      <c r="G1040" s="1101" t="s">
        <v>1039</v>
      </c>
      <c r="H1040" s="1094"/>
      <c r="I1040" s="1094"/>
      <c r="J1040" s="1094"/>
      <c r="K1040" s="1094"/>
    </row>
    <row r="1041" spans="1:11" ht="14.1" customHeight="1" x14ac:dyDescent="0.25">
      <c r="A1041" s="1094"/>
      <c r="B1041" s="1094"/>
      <c r="C1041" s="1097" t="s">
        <v>1032</v>
      </c>
      <c r="D1041" s="1101" t="s">
        <v>3607</v>
      </c>
      <c r="E1041" s="1101" t="s">
        <v>3608</v>
      </c>
      <c r="F1041" s="1101" t="s">
        <v>1039</v>
      </c>
      <c r="G1041" s="1101" t="s">
        <v>1039</v>
      </c>
      <c r="H1041" s="1094"/>
      <c r="I1041" s="1094"/>
      <c r="J1041" s="1094"/>
      <c r="K1041" s="1094"/>
    </row>
    <row r="1042" spans="1:11" ht="14.1" customHeight="1" x14ac:dyDescent="0.25">
      <c r="A1042" s="1094"/>
      <c r="B1042" s="1094"/>
      <c r="C1042" s="1097" t="s">
        <v>1037</v>
      </c>
      <c r="D1042" s="1101" t="s">
        <v>1038</v>
      </c>
      <c r="E1042" s="1101" t="s">
        <v>1039</v>
      </c>
      <c r="F1042" s="1101" t="s">
        <v>1039</v>
      </c>
      <c r="G1042" s="1101" t="s">
        <v>1039</v>
      </c>
      <c r="H1042" s="1094"/>
      <c r="I1042" s="1094"/>
      <c r="J1042" s="1094"/>
      <c r="K1042" s="1094"/>
    </row>
    <row r="1043" spans="1:11" ht="14.1" customHeight="1" x14ac:dyDescent="0.25">
      <c r="A1043" s="1094"/>
      <c r="B1043" s="1094"/>
      <c r="C1043" s="1097" t="s">
        <v>1042</v>
      </c>
      <c r="D1043" s="1101" t="s">
        <v>1038</v>
      </c>
      <c r="E1043" s="1101" t="s">
        <v>3609</v>
      </c>
      <c r="F1043" s="1101" t="s">
        <v>1083</v>
      </c>
      <c r="G1043" s="1101" t="s">
        <v>1038</v>
      </c>
      <c r="H1043" s="1094"/>
      <c r="I1043" s="1094"/>
      <c r="J1043" s="1094"/>
      <c r="K1043" s="1094"/>
    </row>
    <row r="1044" spans="1:11" ht="14.1" customHeight="1" x14ac:dyDescent="0.25">
      <c r="A1044" s="1094"/>
      <c r="B1044" s="1094"/>
      <c r="C1044" s="1097" t="s">
        <v>39</v>
      </c>
      <c r="D1044" s="1101" t="s">
        <v>1038</v>
      </c>
      <c r="E1044" s="1101" t="s">
        <v>3609</v>
      </c>
      <c r="F1044" s="1101" t="s">
        <v>1083</v>
      </c>
      <c r="G1044" s="1101" t="s">
        <v>1038</v>
      </c>
      <c r="H1044" s="1094"/>
      <c r="I1044" s="1094"/>
      <c r="J1044" s="1094"/>
      <c r="K1044" s="1094"/>
    </row>
    <row r="1045" spans="1:11" ht="14.1" customHeight="1" x14ac:dyDescent="0.25">
      <c r="A1045" s="1094"/>
      <c r="B1045" s="1094"/>
      <c r="C1045" s="1228" t="s">
        <v>1046</v>
      </c>
      <c r="D1045" s="1229"/>
      <c r="E1045" s="1229"/>
      <c r="F1045" s="1229"/>
      <c r="G1045" s="1229"/>
      <c r="H1045" s="1094"/>
      <c r="I1045" s="1094"/>
      <c r="J1045" s="1094"/>
      <c r="K1045" s="1094"/>
    </row>
    <row r="1046" spans="1:11" ht="14.1" customHeight="1" x14ac:dyDescent="0.25">
      <c r="A1046" s="1094"/>
      <c r="B1046" s="1094"/>
      <c r="C1046" s="1105"/>
      <c r="D1046" s="1106">
        <v>2024</v>
      </c>
      <c r="E1046" s="1106">
        <v>2025</v>
      </c>
      <c r="F1046" s="1106">
        <v>2026</v>
      </c>
      <c r="G1046" s="1106">
        <v>2027</v>
      </c>
      <c r="H1046" s="1094"/>
      <c r="I1046" s="1094"/>
      <c r="J1046" s="1094"/>
      <c r="K1046" s="1094"/>
    </row>
    <row r="1047" spans="1:11" ht="14.1" customHeight="1" x14ac:dyDescent="0.25">
      <c r="A1047" s="1094"/>
      <c r="B1047" s="1094"/>
      <c r="C1047" s="1107"/>
      <c r="D1047" s="1108" t="s">
        <v>13</v>
      </c>
      <c r="E1047" s="1108" t="s">
        <v>14</v>
      </c>
      <c r="F1047" s="1108" t="s">
        <v>14</v>
      </c>
      <c r="G1047" s="1108" t="s">
        <v>14</v>
      </c>
      <c r="H1047" s="1094"/>
      <c r="I1047" s="1094"/>
      <c r="J1047" s="1094"/>
      <c r="K1047" s="1094"/>
    </row>
    <row r="1048" spans="1:11" ht="14.1" customHeight="1" x14ac:dyDescent="0.25">
      <c r="A1048" s="1094"/>
      <c r="B1048" s="1094"/>
      <c r="C1048" s="1109" t="s">
        <v>1047</v>
      </c>
      <c r="D1048" s="1110">
        <v>0</v>
      </c>
      <c r="E1048" s="1110">
        <v>0</v>
      </c>
      <c r="F1048" s="1110">
        <v>0</v>
      </c>
      <c r="G1048" s="1110">
        <v>0</v>
      </c>
      <c r="H1048" s="1094"/>
      <c r="I1048" s="1094"/>
      <c r="J1048" s="1094"/>
      <c r="K1048" s="1094"/>
    </row>
    <row r="1049" spans="1:11" ht="14.1" customHeight="1" x14ac:dyDescent="0.25">
      <c r="A1049" s="1094"/>
      <c r="B1049" s="1094"/>
      <c r="C1049" s="1109" t="s">
        <v>1048</v>
      </c>
      <c r="D1049" s="1110">
        <v>0</v>
      </c>
      <c r="E1049" s="1110">
        <v>0</v>
      </c>
      <c r="F1049" s="1110">
        <v>0</v>
      </c>
      <c r="G1049" s="1110">
        <v>0</v>
      </c>
      <c r="H1049" s="1094"/>
      <c r="I1049" s="1094"/>
      <c r="J1049" s="1094"/>
      <c r="K1049" s="1094"/>
    </row>
    <row r="1050" spans="1:11" ht="14.1" customHeight="1" x14ac:dyDescent="0.25">
      <c r="A1050" s="1094"/>
      <c r="B1050" s="1094"/>
      <c r="C1050" s="1109" t="s">
        <v>1049</v>
      </c>
      <c r="D1050" s="1110">
        <v>0</v>
      </c>
      <c r="E1050" s="1110">
        <v>0</v>
      </c>
      <c r="F1050" s="1110">
        <v>0</v>
      </c>
      <c r="G1050" s="1110">
        <v>0</v>
      </c>
      <c r="H1050" s="1094"/>
      <c r="I1050" s="1094"/>
      <c r="J1050" s="1094"/>
      <c r="K1050" s="1094"/>
    </row>
    <row r="1051" spans="1:11" ht="14.1" customHeight="1" x14ac:dyDescent="0.25">
      <c r="A1051" s="1094"/>
      <c r="B1051" s="1094"/>
      <c r="C1051" s="1109" t="s">
        <v>1050</v>
      </c>
      <c r="D1051" s="1110">
        <v>0</v>
      </c>
      <c r="E1051" s="1110">
        <v>0</v>
      </c>
      <c r="F1051" s="1110">
        <v>0</v>
      </c>
      <c r="G1051" s="1110">
        <v>0</v>
      </c>
      <c r="H1051" s="1094"/>
      <c r="I1051" s="1094"/>
      <c r="J1051" s="1094"/>
      <c r="K1051" s="1094"/>
    </row>
    <row r="1052" spans="1:11" ht="14.1" customHeight="1" x14ac:dyDescent="0.25">
      <c r="A1052" s="1094"/>
      <c r="B1052" s="1094"/>
      <c r="C1052" s="1109" t="s">
        <v>1048</v>
      </c>
      <c r="D1052" s="1110">
        <v>0</v>
      </c>
      <c r="E1052" s="1110">
        <v>0</v>
      </c>
      <c r="F1052" s="1110">
        <v>0</v>
      </c>
      <c r="G1052" s="1110">
        <v>0</v>
      </c>
      <c r="H1052" s="1094"/>
      <c r="I1052" s="1094"/>
      <c r="J1052" s="1094"/>
      <c r="K1052" s="1094"/>
    </row>
    <row r="1053" spans="1:11" ht="14.1" customHeight="1" x14ac:dyDescent="0.25">
      <c r="A1053" s="1094"/>
      <c r="B1053" s="1094"/>
      <c r="C1053" s="1109" t="s">
        <v>1049</v>
      </c>
      <c r="D1053" s="1110">
        <v>0</v>
      </c>
      <c r="E1053" s="1110">
        <v>0</v>
      </c>
      <c r="F1053" s="1110">
        <v>0</v>
      </c>
      <c r="G1053" s="1110">
        <v>0</v>
      </c>
      <c r="H1053" s="1094"/>
      <c r="I1053" s="1094"/>
      <c r="J1053" s="1094"/>
      <c r="K1053" s="1094"/>
    </row>
    <row r="1054" spans="1:11" ht="14.1" customHeight="1" x14ac:dyDescent="0.25">
      <c r="A1054" s="1094"/>
      <c r="B1054" s="1094"/>
      <c r="C1054" s="1109" t="s">
        <v>1051</v>
      </c>
      <c r="D1054" s="1110">
        <v>0</v>
      </c>
      <c r="E1054" s="1110">
        <v>0</v>
      </c>
      <c r="F1054" s="1110">
        <v>0</v>
      </c>
      <c r="G1054" s="1110">
        <v>0</v>
      </c>
      <c r="H1054" s="1094"/>
      <c r="I1054" s="1094"/>
      <c r="J1054" s="1094"/>
      <c r="K1054" s="1094"/>
    </row>
    <row r="1055" spans="1:11" ht="14.1" customHeight="1" x14ac:dyDescent="0.25">
      <c r="A1055" s="1094"/>
      <c r="B1055" s="1094"/>
      <c r="C1055" s="1109" t="s">
        <v>1048</v>
      </c>
      <c r="D1055" s="1110">
        <v>0</v>
      </c>
      <c r="E1055" s="1110">
        <v>0</v>
      </c>
      <c r="F1055" s="1110">
        <v>0</v>
      </c>
      <c r="G1055" s="1110">
        <v>0</v>
      </c>
      <c r="H1055" s="1094"/>
      <c r="I1055" s="1094"/>
      <c r="J1055" s="1094"/>
      <c r="K1055" s="1094"/>
    </row>
    <row r="1056" spans="1:11" ht="14.1" customHeight="1" x14ac:dyDescent="0.25">
      <c r="A1056" s="1094"/>
      <c r="B1056" s="1094"/>
      <c r="C1056" s="1109" t="s">
        <v>1049</v>
      </c>
      <c r="D1056" s="1110">
        <v>0</v>
      </c>
      <c r="E1056" s="1110">
        <v>0</v>
      </c>
      <c r="F1056" s="1110">
        <v>0</v>
      </c>
      <c r="G1056" s="1110">
        <v>0</v>
      </c>
      <c r="H1056" s="1094"/>
      <c r="I1056" s="1094"/>
      <c r="J1056" s="1094"/>
      <c r="K1056" s="1094"/>
    </row>
    <row r="1057" spans="1:11" ht="14.1" customHeight="1" x14ac:dyDescent="0.25">
      <c r="A1057" s="1094"/>
      <c r="B1057" s="1094"/>
      <c r="C1057" s="1109" t="s">
        <v>1052</v>
      </c>
      <c r="D1057" s="1110">
        <v>0</v>
      </c>
      <c r="E1057" s="1110">
        <v>0</v>
      </c>
      <c r="F1057" s="1110">
        <v>0</v>
      </c>
      <c r="G1057" s="1110">
        <v>0</v>
      </c>
      <c r="H1057" s="1094"/>
      <c r="I1057" s="1094"/>
      <c r="J1057" s="1094"/>
      <c r="K1057" s="1094"/>
    </row>
    <row r="1058" spans="1:11" ht="14.1" customHeight="1" x14ac:dyDescent="0.25">
      <c r="A1058" s="1094"/>
      <c r="B1058" s="1094"/>
      <c r="C1058" s="1109" t="s">
        <v>1048</v>
      </c>
      <c r="D1058" s="1110">
        <v>0</v>
      </c>
      <c r="E1058" s="1110">
        <v>0</v>
      </c>
      <c r="F1058" s="1110">
        <v>0</v>
      </c>
      <c r="G1058" s="1110">
        <v>0</v>
      </c>
      <c r="H1058" s="1094"/>
      <c r="I1058" s="1094"/>
      <c r="J1058" s="1094"/>
      <c r="K1058" s="1094"/>
    </row>
    <row r="1059" spans="1:11" ht="14.1" customHeight="1" x14ac:dyDescent="0.25">
      <c r="A1059" s="1094"/>
      <c r="B1059" s="1094"/>
      <c r="C1059" s="1109" t="s">
        <v>1049</v>
      </c>
      <c r="D1059" s="1110">
        <v>0</v>
      </c>
      <c r="E1059" s="1110">
        <v>0</v>
      </c>
      <c r="F1059" s="1110">
        <v>0</v>
      </c>
      <c r="G1059" s="1110">
        <v>0</v>
      </c>
      <c r="H1059" s="1094"/>
      <c r="I1059" s="1094"/>
      <c r="J1059" s="1094"/>
      <c r="K1059" s="1094"/>
    </row>
    <row r="1060" spans="1:11" ht="14.1" customHeight="1" x14ac:dyDescent="0.25">
      <c r="A1060" s="1094"/>
      <c r="B1060" s="1094"/>
      <c r="C1060" s="1109" t="s">
        <v>1053</v>
      </c>
      <c r="D1060" s="1110">
        <v>0</v>
      </c>
      <c r="E1060" s="1110">
        <v>0</v>
      </c>
      <c r="F1060" s="1110">
        <v>0</v>
      </c>
      <c r="G1060" s="1110">
        <v>0</v>
      </c>
      <c r="H1060" s="1094"/>
      <c r="I1060" s="1094"/>
      <c r="J1060" s="1094"/>
      <c r="K1060" s="1094"/>
    </row>
    <row r="1061" spans="1:11" ht="14.1" customHeight="1" x14ac:dyDescent="0.25">
      <c r="A1061" s="1094"/>
      <c r="B1061" s="1094"/>
      <c r="C1061" s="1109" t="s">
        <v>1048</v>
      </c>
      <c r="D1061" s="1110">
        <v>0</v>
      </c>
      <c r="E1061" s="1110">
        <v>0</v>
      </c>
      <c r="F1061" s="1110">
        <v>0</v>
      </c>
      <c r="G1061" s="1110">
        <v>0</v>
      </c>
      <c r="H1061" s="1094"/>
      <c r="I1061" s="1094"/>
      <c r="J1061" s="1094"/>
      <c r="K1061" s="1094"/>
    </row>
    <row r="1062" spans="1:11" ht="14.1" customHeight="1" x14ac:dyDescent="0.25">
      <c r="A1062" s="1094"/>
      <c r="B1062" s="1094"/>
      <c r="C1062" s="1109" t="s">
        <v>1049</v>
      </c>
      <c r="D1062" s="1110">
        <v>0</v>
      </c>
      <c r="E1062" s="1110">
        <v>0</v>
      </c>
      <c r="F1062" s="1110">
        <v>0</v>
      </c>
      <c r="G1062" s="1110">
        <v>0</v>
      </c>
      <c r="H1062" s="1094"/>
      <c r="I1062" s="1094"/>
      <c r="J1062" s="1094"/>
      <c r="K1062" s="1094"/>
    </row>
    <row r="1063" spans="1:11" ht="14.1" customHeight="1" x14ac:dyDescent="0.25">
      <c r="A1063" s="1094"/>
      <c r="B1063" s="1094"/>
      <c r="C1063" s="1109" t="s">
        <v>1054</v>
      </c>
      <c r="D1063" s="1110">
        <v>0</v>
      </c>
      <c r="E1063" s="1110">
        <v>0</v>
      </c>
      <c r="F1063" s="1110">
        <v>0</v>
      </c>
      <c r="G1063" s="1110">
        <v>0</v>
      </c>
      <c r="H1063" s="1094"/>
      <c r="I1063" s="1094"/>
      <c r="J1063" s="1094"/>
      <c r="K1063" s="1094"/>
    </row>
    <row r="1064" spans="1:11" ht="14.1" customHeight="1" x14ac:dyDescent="0.25">
      <c r="A1064" s="1094"/>
      <c r="B1064" s="1094"/>
      <c r="C1064" s="1109" t="s">
        <v>1048</v>
      </c>
      <c r="D1064" s="1110">
        <v>0</v>
      </c>
      <c r="E1064" s="1110">
        <v>0</v>
      </c>
      <c r="F1064" s="1110">
        <v>0</v>
      </c>
      <c r="G1064" s="1110">
        <v>0</v>
      </c>
      <c r="H1064" s="1094"/>
      <c r="I1064" s="1094"/>
      <c r="J1064" s="1094"/>
      <c r="K1064" s="1094"/>
    </row>
    <row r="1065" spans="1:11" ht="14.1" customHeight="1" x14ac:dyDescent="0.25">
      <c r="A1065" s="1094"/>
      <c r="B1065" s="1094"/>
      <c r="C1065" s="1109" t="s">
        <v>1049</v>
      </c>
      <c r="D1065" s="1110">
        <v>0</v>
      </c>
      <c r="E1065" s="1110">
        <v>0</v>
      </c>
      <c r="F1065" s="1110">
        <v>0</v>
      </c>
      <c r="G1065" s="1110">
        <v>0</v>
      </c>
      <c r="H1065" s="1094"/>
      <c r="I1065" s="1094"/>
      <c r="J1065" s="1094"/>
      <c r="K1065" s="1094"/>
    </row>
    <row r="1066" spans="1:11" ht="14.1" customHeight="1" x14ac:dyDescent="0.25">
      <c r="A1066" s="1094"/>
      <c r="B1066" s="1094"/>
      <c r="C1066" s="1109" t="s">
        <v>1055</v>
      </c>
      <c r="D1066" s="1110">
        <v>0</v>
      </c>
      <c r="E1066" s="1110">
        <v>0</v>
      </c>
      <c r="F1066" s="1110">
        <v>0</v>
      </c>
      <c r="G1066" s="1110">
        <v>0</v>
      </c>
      <c r="H1066" s="1094"/>
      <c r="I1066" s="1094"/>
      <c r="J1066" s="1094"/>
      <c r="K1066" s="1094"/>
    </row>
    <row r="1067" spans="1:11" ht="14.1" customHeight="1" x14ac:dyDescent="0.25">
      <c r="A1067" s="1094"/>
      <c r="B1067" s="1094"/>
      <c r="C1067" s="1109" t="s">
        <v>1048</v>
      </c>
      <c r="D1067" s="1110">
        <v>0</v>
      </c>
      <c r="E1067" s="1110">
        <v>0</v>
      </c>
      <c r="F1067" s="1110">
        <v>0</v>
      </c>
      <c r="G1067" s="1110">
        <v>0</v>
      </c>
      <c r="H1067" s="1094"/>
      <c r="I1067" s="1094"/>
      <c r="J1067" s="1094"/>
      <c r="K1067" s="1094"/>
    </row>
    <row r="1068" spans="1:11" ht="14.1" customHeight="1" x14ac:dyDescent="0.25">
      <c r="A1068" s="1094"/>
      <c r="B1068" s="1094"/>
      <c r="C1068" s="1109" t="s">
        <v>1049</v>
      </c>
      <c r="D1068" s="1110">
        <v>0</v>
      </c>
      <c r="E1068" s="1110">
        <v>0</v>
      </c>
      <c r="F1068" s="1110">
        <v>0</v>
      </c>
      <c r="G1068" s="1110">
        <v>0</v>
      </c>
      <c r="H1068" s="1094"/>
      <c r="I1068" s="1094"/>
      <c r="J1068" s="1094"/>
      <c r="K1068" s="1094"/>
    </row>
    <row r="1069" spans="1:11" ht="14.1" customHeight="1" x14ac:dyDescent="0.25">
      <c r="A1069" s="1094"/>
      <c r="B1069" s="1094"/>
      <c r="C1069" s="1109" t="s">
        <v>1056</v>
      </c>
      <c r="D1069" s="1110">
        <v>0</v>
      </c>
      <c r="E1069" s="1110">
        <v>0</v>
      </c>
      <c r="F1069" s="1110">
        <v>0</v>
      </c>
      <c r="G1069" s="1110">
        <v>0</v>
      </c>
      <c r="H1069" s="1094"/>
      <c r="I1069" s="1094"/>
      <c r="J1069" s="1094"/>
      <c r="K1069" s="1094"/>
    </row>
    <row r="1070" spans="1:11" ht="14.1" customHeight="1" x14ac:dyDescent="0.25">
      <c r="A1070" s="1094"/>
      <c r="B1070" s="1094"/>
      <c r="C1070" s="1109" t="s">
        <v>1048</v>
      </c>
      <c r="D1070" s="1110">
        <v>0</v>
      </c>
      <c r="E1070" s="1110">
        <v>0</v>
      </c>
      <c r="F1070" s="1110">
        <v>0</v>
      </c>
      <c r="G1070" s="1110">
        <v>0</v>
      </c>
      <c r="H1070" s="1094"/>
      <c r="I1070" s="1094"/>
      <c r="J1070" s="1094"/>
      <c r="K1070" s="1094"/>
    </row>
    <row r="1071" spans="1:11" ht="14.1" customHeight="1" x14ac:dyDescent="0.25">
      <c r="A1071" s="1094"/>
      <c r="B1071" s="1094"/>
      <c r="C1071" s="1109" t="s">
        <v>1057</v>
      </c>
      <c r="D1071" s="1110">
        <v>0</v>
      </c>
      <c r="E1071" s="1110">
        <v>0</v>
      </c>
      <c r="F1071" s="1110">
        <v>0</v>
      </c>
      <c r="G1071" s="1110">
        <v>0</v>
      </c>
      <c r="H1071" s="1094"/>
      <c r="I1071" s="1094"/>
      <c r="J1071" s="1094"/>
      <c r="K1071" s="1094"/>
    </row>
    <row r="1072" spans="1:11" ht="14.1" customHeight="1" x14ac:dyDescent="0.25">
      <c r="A1072" s="1094"/>
      <c r="B1072" s="1094"/>
      <c r="C1072" s="1109" t="s">
        <v>1058</v>
      </c>
      <c r="D1072" s="1110">
        <v>0</v>
      </c>
      <c r="E1072" s="1110">
        <v>0</v>
      </c>
      <c r="F1072" s="1110">
        <v>0</v>
      </c>
      <c r="G1072" s="1110">
        <v>0</v>
      </c>
      <c r="H1072" s="1094"/>
      <c r="I1072" s="1094"/>
      <c r="J1072" s="1094"/>
      <c r="K1072" s="1094"/>
    </row>
    <row r="1073" spans="1:11" ht="14.1" customHeight="1" x14ac:dyDescent="0.25">
      <c r="A1073" s="1094"/>
      <c r="B1073" s="1094"/>
      <c r="C1073" s="1109" t="s">
        <v>1059</v>
      </c>
      <c r="D1073" s="1110">
        <v>0</v>
      </c>
      <c r="E1073" s="1110">
        <v>0</v>
      </c>
      <c r="F1073" s="1110">
        <v>0</v>
      </c>
      <c r="G1073" s="1110">
        <v>0</v>
      </c>
      <c r="H1073" s="1094"/>
      <c r="I1073" s="1094"/>
      <c r="J1073" s="1094"/>
      <c r="K1073" s="1094"/>
    </row>
    <row r="1074" spans="1:11" ht="14.1" customHeight="1" x14ac:dyDescent="0.25">
      <c r="A1074" s="1094"/>
      <c r="B1074" s="1094"/>
      <c r="C1074" s="1109" t="s">
        <v>1060</v>
      </c>
      <c r="D1074" s="1110">
        <v>0</v>
      </c>
      <c r="E1074" s="1110">
        <v>0</v>
      </c>
      <c r="F1074" s="1110">
        <v>0</v>
      </c>
      <c r="G1074" s="1110">
        <v>0</v>
      </c>
      <c r="H1074" s="1094"/>
      <c r="I1074" s="1094"/>
      <c r="J1074" s="1094"/>
      <c r="K1074" s="1094"/>
    </row>
    <row r="1075" spans="1:11" ht="14.1" customHeight="1" x14ac:dyDescent="0.25">
      <c r="A1075" s="1094"/>
      <c r="B1075" s="1094"/>
      <c r="C1075" s="1109" t="s">
        <v>1061</v>
      </c>
      <c r="D1075" s="1110">
        <v>0</v>
      </c>
      <c r="E1075" s="1110">
        <v>375358296</v>
      </c>
      <c r="F1075" s="1110">
        <v>0</v>
      </c>
      <c r="G1075" s="1110">
        <v>0</v>
      </c>
      <c r="H1075" s="1094"/>
      <c r="I1075" s="1094"/>
      <c r="J1075" s="1094"/>
      <c r="K1075" s="1094"/>
    </row>
    <row r="1076" spans="1:11" ht="14.1" customHeight="1" x14ac:dyDescent="0.25">
      <c r="A1076" s="1094"/>
      <c r="B1076" s="1094"/>
      <c r="C1076" s="1109" t="s">
        <v>1048</v>
      </c>
      <c r="D1076" s="1110">
        <v>0</v>
      </c>
      <c r="E1076" s="1110">
        <v>375358296</v>
      </c>
      <c r="F1076" s="1110">
        <v>0</v>
      </c>
      <c r="G1076" s="1110">
        <v>0</v>
      </c>
      <c r="H1076" s="1094"/>
      <c r="I1076" s="1094"/>
      <c r="J1076" s="1094"/>
      <c r="K1076" s="1094"/>
    </row>
    <row r="1077" spans="1:11" ht="14.1" customHeight="1" x14ac:dyDescent="0.25">
      <c r="A1077" s="1094"/>
      <c r="B1077" s="1094"/>
      <c r="C1077" s="1109" t="s">
        <v>1057</v>
      </c>
      <c r="D1077" s="1110">
        <v>0</v>
      </c>
      <c r="E1077" s="1110">
        <v>0</v>
      </c>
      <c r="F1077" s="1110">
        <v>0</v>
      </c>
      <c r="G1077" s="1110">
        <v>0</v>
      </c>
      <c r="H1077" s="1094"/>
      <c r="I1077" s="1094"/>
      <c r="J1077" s="1094"/>
      <c r="K1077" s="1094"/>
    </row>
    <row r="1078" spans="1:11" ht="14.1" customHeight="1" x14ac:dyDescent="0.25">
      <c r="A1078" s="1094"/>
      <c r="B1078" s="1094"/>
      <c r="C1078" s="1109" t="s">
        <v>1058</v>
      </c>
      <c r="D1078" s="1110">
        <v>0</v>
      </c>
      <c r="E1078" s="1110">
        <v>0</v>
      </c>
      <c r="F1078" s="1110">
        <v>0</v>
      </c>
      <c r="G1078" s="1110">
        <v>0</v>
      </c>
      <c r="H1078" s="1094"/>
      <c r="I1078" s="1094"/>
      <c r="J1078" s="1094"/>
      <c r="K1078" s="1094"/>
    </row>
    <row r="1079" spans="1:11" ht="14.1" customHeight="1" x14ac:dyDescent="0.25">
      <c r="A1079" s="1094"/>
      <c r="B1079" s="1094"/>
      <c r="C1079" s="1109" t="s">
        <v>1059</v>
      </c>
      <c r="D1079" s="1110">
        <v>0</v>
      </c>
      <c r="E1079" s="1110">
        <v>0</v>
      </c>
      <c r="F1079" s="1110">
        <v>0</v>
      </c>
      <c r="G1079" s="1110">
        <v>0</v>
      </c>
      <c r="H1079" s="1094"/>
      <c r="I1079" s="1094"/>
      <c r="J1079" s="1094"/>
      <c r="K1079" s="1094"/>
    </row>
    <row r="1080" spans="1:11" ht="14.1" customHeight="1" x14ac:dyDescent="0.25">
      <c r="A1080" s="1094"/>
      <c r="B1080" s="1094"/>
      <c r="C1080" s="1109" t="s">
        <v>1060</v>
      </c>
      <c r="D1080" s="1110">
        <v>0</v>
      </c>
      <c r="E1080" s="1110">
        <v>0</v>
      </c>
      <c r="F1080" s="1110">
        <v>0</v>
      </c>
      <c r="G1080" s="1110">
        <v>0</v>
      </c>
      <c r="H1080" s="1094"/>
      <c r="I1080" s="1094"/>
      <c r="J1080" s="1094"/>
      <c r="K1080" s="1094"/>
    </row>
    <row r="1081" spans="1:11" ht="14.1" customHeight="1" x14ac:dyDescent="0.25">
      <c r="A1081" s="1094"/>
      <c r="B1081" s="1094"/>
      <c r="C1081" s="1109" t="s">
        <v>1062</v>
      </c>
      <c r="D1081" s="1110">
        <v>0</v>
      </c>
      <c r="E1081" s="1110">
        <v>0</v>
      </c>
      <c r="F1081" s="1110">
        <v>0</v>
      </c>
      <c r="G1081" s="1110">
        <v>0</v>
      </c>
      <c r="H1081" s="1094"/>
      <c r="I1081" s="1094"/>
      <c r="J1081" s="1094"/>
      <c r="K1081" s="1094"/>
    </row>
    <row r="1082" spans="1:11" ht="14.1" customHeight="1" x14ac:dyDescent="0.25">
      <c r="A1082" s="1094"/>
      <c r="B1082" s="1094"/>
      <c r="C1082" s="1109" t="s">
        <v>1048</v>
      </c>
      <c r="D1082" s="1110">
        <v>0</v>
      </c>
      <c r="E1082" s="1110">
        <v>0</v>
      </c>
      <c r="F1082" s="1110">
        <v>0</v>
      </c>
      <c r="G1082" s="1110">
        <v>0</v>
      </c>
      <c r="H1082" s="1094"/>
      <c r="I1082" s="1094"/>
      <c r="J1082" s="1094"/>
      <c r="K1082" s="1094"/>
    </row>
    <row r="1083" spans="1:11" ht="14.1" customHeight="1" x14ac:dyDescent="0.25">
      <c r="A1083" s="1094"/>
      <c r="B1083" s="1094"/>
      <c r="C1083" s="1109" t="s">
        <v>1057</v>
      </c>
      <c r="D1083" s="1110">
        <v>0</v>
      </c>
      <c r="E1083" s="1110">
        <v>0</v>
      </c>
      <c r="F1083" s="1110">
        <v>0</v>
      </c>
      <c r="G1083" s="1110">
        <v>0</v>
      </c>
      <c r="H1083" s="1094"/>
      <c r="I1083" s="1094"/>
      <c r="J1083" s="1094"/>
      <c r="K1083" s="1094"/>
    </row>
    <row r="1084" spans="1:11" ht="14.1" customHeight="1" x14ac:dyDescent="0.25">
      <c r="A1084" s="1094"/>
      <c r="B1084" s="1094"/>
      <c r="C1084" s="1109" t="s">
        <v>1058</v>
      </c>
      <c r="D1084" s="1110">
        <v>0</v>
      </c>
      <c r="E1084" s="1110">
        <v>0</v>
      </c>
      <c r="F1084" s="1110">
        <v>0</v>
      </c>
      <c r="G1084" s="1110">
        <v>0</v>
      </c>
      <c r="H1084" s="1094"/>
      <c r="I1084" s="1094"/>
      <c r="J1084" s="1094"/>
      <c r="K1084" s="1094"/>
    </row>
    <row r="1085" spans="1:11" ht="14.1" customHeight="1" x14ac:dyDescent="0.25">
      <c r="A1085" s="1094"/>
      <c r="B1085" s="1094"/>
      <c r="C1085" s="1109" t="s">
        <v>1059</v>
      </c>
      <c r="D1085" s="1110">
        <v>0</v>
      </c>
      <c r="E1085" s="1110">
        <v>0</v>
      </c>
      <c r="F1085" s="1110">
        <v>0</v>
      </c>
      <c r="G1085" s="1110">
        <v>0</v>
      </c>
      <c r="H1085" s="1094"/>
      <c r="I1085" s="1094"/>
      <c r="J1085" s="1094"/>
      <c r="K1085" s="1094"/>
    </row>
    <row r="1086" spans="1:11" ht="14.1" customHeight="1" x14ac:dyDescent="0.25">
      <c r="A1086" s="1094"/>
      <c r="B1086" s="1094"/>
      <c r="C1086" s="1109" t="s">
        <v>1060</v>
      </c>
      <c r="D1086" s="1110">
        <v>0</v>
      </c>
      <c r="E1086" s="1110">
        <v>0</v>
      </c>
      <c r="F1086" s="1110">
        <v>0</v>
      </c>
      <c r="G1086" s="1110">
        <v>0</v>
      </c>
      <c r="H1086" s="1094"/>
      <c r="I1086" s="1094"/>
      <c r="J1086" s="1094"/>
      <c r="K1086" s="1094"/>
    </row>
    <row r="1087" spans="1:11" ht="14.1" customHeight="1" x14ac:dyDescent="0.25">
      <c r="A1087" s="1094"/>
      <c r="B1087" s="1094"/>
      <c r="C1087" s="1109" t="s">
        <v>1063</v>
      </c>
      <c r="D1087" s="1110">
        <v>0</v>
      </c>
      <c r="E1087" s="1110">
        <v>0</v>
      </c>
      <c r="F1087" s="1110">
        <v>0</v>
      </c>
      <c r="G1087" s="1110">
        <v>0</v>
      </c>
      <c r="H1087" s="1094"/>
      <c r="I1087" s="1094"/>
      <c r="J1087" s="1094"/>
      <c r="K1087" s="1094"/>
    </row>
    <row r="1088" spans="1:11" ht="14.1" customHeight="1" x14ac:dyDescent="0.25">
      <c r="A1088" s="1094"/>
      <c r="B1088" s="1094"/>
      <c r="C1088" s="1109" t="s">
        <v>1064</v>
      </c>
      <c r="D1088" s="1110">
        <v>0</v>
      </c>
      <c r="E1088" s="1110">
        <v>0</v>
      </c>
      <c r="F1088" s="1110">
        <v>0</v>
      </c>
      <c r="G1088" s="1110">
        <v>0</v>
      </c>
      <c r="H1088" s="1094"/>
      <c r="I1088" s="1094"/>
      <c r="J1088" s="1094"/>
      <c r="K1088" s="1094"/>
    </row>
    <row r="1089" spans="1:11" ht="14.1" customHeight="1" x14ac:dyDescent="0.25">
      <c r="A1089" s="1094"/>
      <c r="B1089" s="1094"/>
      <c r="C1089" s="1111" t="s">
        <v>572</v>
      </c>
      <c r="D1089" s="1110">
        <v>0</v>
      </c>
      <c r="E1089" s="1110">
        <v>375358296</v>
      </c>
      <c r="F1089" s="1110">
        <v>0</v>
      </c>
      <c r="G1089" s="1110">
        <v>0</v>
      </c>
      <c r="H1089" s="1094"/>
      <c r="I1089" s="1094"/>
      <c r="J1089" s="1094"/>
      <c r="K1089" s="1094"/>
    </row>
    <row r="1090" spans="1:11" ht="14.1" customHeight="1" x14ac:dyDescent="0.25">
      <c r="A1090" s="1094"/>
      <c r="B1090" s="1094"/>
      <c r="C1090" s="1102" t="s">
        <v>3610</v>
      </c>
      <c r="D1090" s="1234" t="s">
        <v>3611</v>
      </c>
      <c r="E1090" s="1235"/>
      <c r="F1090" s="1235"/>
      <c r="G1090" s="1235"/>
      <c r="H1090" s="1094"/>
      <c r="I1090" s="1094"/>
      <c r="J1090" s="1094"/>
      <c r="K1090" s="1094"/>
    </row>
    <row r="1091" spans="1:11" ht="27" customHeight="1" x14ac:dyDescent="0.25">
      <c r="A1091" s="1094"/>
      <c r="B1091" s="1094"/>
      <c r="C1091" s="1103" t="s">
        <v>1022</v>
      </c>
      <c r="D1091" s="1232" t="s">
        <v>3612</v>
      </c>
      <c r="E1091" s="1233"/>
      <c r="F1091" s="1233"/>
      <c r="G1091" s="1233"/>
      <c r="H1091" s="1094"/>
      <c r="I1091" s="1094"/>
      <c r="J1091" s="1094"/>
      <c r="K1091" s="1094"/>
    </row>
    <row r="1092" spans="1:11" ht="27" customHeight="1" x14ac:dyDescent="0.25">
      <c r="A1092" s="1094"/>
      <c r="B1092" s="1094"/>
      <c r="C1092" s="1104" t="s">
        <v>1024</v>
      </c>
      <c r="D1092" s="1230" t="s">
        <v>3613</v>
      </c>
      <c r="E1092" s="1231"/>
      <c r="F1092" s="1231"/>
      <c r="G1092" s="1231"/>
      <c r="H1092" s="1094"/>
      <c r="I1092" s="1094"/>
      <c r="J1092" s="1094"/>
      <c r="K1092" s="1094"/>
    </row>
    <row r="1093" spans="1:11" ht="27" customHeight="1" x14ac:dyDescent="0.25">
      <c r="A1093" s="1094"/>
      <c r="B1093" s="1094"/>
      <c r="C1093" s="1104" t="s">
        <v>31</v>
      </c>
      <c r="D1093" s="1230" t="s">
        <v>55</v>
      </c>
      <c r="E1093" s="1231"/>
      <c r="F1093" s="1231"/>
      <c r="G1093" s="1231"/>
      <c r="H1093" s="1094"/>
      <c r="I1093" s="1094"/>
      <c r="J1093" s="1094"/>
      <c r="K1093" s="1094"/>
    </row>
    <row r="1094" spans="1:11" ht="15" customHeight="1" x14ac:dyDescent="0.25">
      <c r="A1094" s="1094"/>
      <c r="B1094" s="1094"/>
      <c r="C1094" s="1105"/>
      <c r="D1094" s="1106">
        <v>2024</v>
      </c>
      <c r="E1094" s="1106">
        <v>2025</v>
      </c>
      <c r="F1094" s="1106">
        <v>2026</v>
      </c>
      <c r="G1094" s="1106">
        <v>2027</v>
      </c>
      <c r="H1094" s="1094"/>
      <c r="I1094" s="1094"/>
      <c r="J1094" s="1094"/>
      <c r="K1094" s="1094"/>
    </row>
    <row r="1095" spans="1:11" ht="15" customHeight="1" x14ac:dyDescent="0.25">
      <c r="A1095" s="1094"/>
      <c r="B1095" s="1094"/>
      <c r="C1095" s="1107"/>
      <c r="D1095" s="1108" t="s">
        <v>13</v>
      </c>
      <c r="E1095" s="1108" t="s">
        <v>14</v>
      </c>
      <c r="F1095" s="1108" t="s">
        <v>14</v>
      </c>
      <c r="G1095" s="1108" t="s">
        <v>14</v>
      </c>
      <c r="H1095" s="1094"/>
      <c r="I1095" s="1094"/>
      <c r="J1095" s="1094"/>
      <c r="K1095" s="1094"/>
    </row>
    <row r="1096" spans="1:11" ht="14.1" customHeight="1" x14ac:dyDescent="0.25">
      <c r="A1096" s="1094"/>
      <c r="B1096" s="1094"/>
      <c r="C1096" s="1097" t="s">
        <v>33</v>
      </c>
      <c r="D1096" s="1101" t="s">
        <v>1092</v>
      </c>
      <c r="E1096" s="1101" t="s">
        <v>1092</v>
      </c>
      <c r="F1096" s="1101" t="s">
        <v>1039</v>
      </c>
      <c r="G1096" s="1101" t="s">
        <v>1039</v>
      </c>
      <c r="H1096" s="1094"/>
      <c r="I1096" s="1094"/>
      <c r="J1096" s="1094"/>
      <c r="K1096" s="1094"/>
    </row>
    <row r="1097" spans="1:11" ht="14.1" customHeight="1" x14ac:dyDescent="0.25">
      <c r="A1097" s="1094"/>
      <c r="B1097" s="1094"/>
      <c r="C1097" s="1097" t="s">
        <v>1029</v>
      </c>
      <c r="D1097" s="1101" t="s">
        <v>3614</v>
      </c>
      <c r="E1097" s="1101" t="s">
        <v>3615</v>
      </c>
      <c r="F1097" s="1101" t="s">
        <v>1039</v>
      </c>
      <c r="G1097" s="1101" t="s">
        <v>1039</v>
      </c>
      <c r="H1097" s="1094"/>
      <c r="I1097" s="1094"/>
      <c r="J1097" s="1094"/>
      <c r="K1097" s="1094"/>
    </row>
    <row r="1098" spans="1:11" ht="14.1" customHeight="1" x14ac:dyDescent="0.25">
      <c r="A1098" s="1094"/>
      <c r="B1098" s="1094"/>
      <c r="C1098" s="1097" t="s">
        <v>1032</v>
      </c>
      <c r="D1098" s="1101" t="s">
        <v>3614</v>
      </c>
      <c r="E1098" s="1101" t="s">
        <v>3615</v>
      </c>
      <c r="F1098" s="1101" t="s">
        <v>1039</v>
      </c>
      <c r="G1098" s="1101" t="s">
        <v>1039</v>
      </c>
      <c r="H1098" s="1094"/>
      <c r="I1098" s="1094"/>
      <c r="J1098" s="1094"/>
      <c r="K1098" s="1094"/>
    </row>
    <row r="1099" spans="1:11" ht="14.1" customHeight="1" x14ac:dyDescent="0.25">
      <c r="A1099" s="1094"/>
      <c r="B1099" s="1094"/>
      <c r="C1099" s="1097" t="s">
        <v>1037</v>
      </c>
      <c r="D1099" s="1101" t="s">
        <v>1038</v>
      </c>
      <c r="E1099" s="1101" t="s">
        <v>1039</v>
      </c>
      <c r="F1099" s="1101" t="s">
        <v>1083</v>
      </c>
      <c r="G1099" s="1101" t="s">
        <v>1038</v>
      </c>
      <c r="H1099" s="1094"/>
      <c r="I1099" s="1094"/>
      <c r="J1099" s="1094"/>
      <c r="K1099" s="1094"/>
    </row>
    <row r="1100" spans="1:11" ht="14.1" customHeight="1" x14ac:dyDescent="0.25">
      <c r="A1100" s="1094"/>
      <c r="B1100" s="1094"/>
      <c r="C1100" s="1097" t="s">
        <v>1042</v>
      </c>
      <c r="D1100" s="1101" t="s">
        <v>1038</v>
      </c>
      <c r="E1100" s="1101" t="s">
        <v>3616</v>
      </c>
      <c r="F1100" s="1101" t="s">
        <v>1083</v>
      </c>
      <c r="G1100" s="1101" t="s">
        <v>1038</v>
      </c>
      <c r="H1100" s="1094"/>
      <c r="I1100" s="1094"/>
      <c r="J1100" s="1094"/>
      <c r="K1100" s="1094"/>
    </row>
    <row r="1101" spans="1:11" ht="14.1" customHeight="1" x14ac:dyDescent="0.25">
      <c r="A1101" s="1094"/>
      <c r="B1101" s="1094"/>
      <c r="C1101" s="1097" t="s">
        <v>39</v>
      </c>
      <c r="D1101" s="1101" t="s">
        <v>1038</v>
      </c>
      <c r="E1101" s="1101" t="s">
        <v>3616</v>
      </c>
      <c r="F1101" s="1101" t="s">
        <v>1083</v>
      </c>
      <c r="G1101" s="1101" t="s">
        <v>1038</v>
      </c>
      <c r="H1101" s="1094"/>
      <c r="I1101" s="1094"/>
      <c r="J1101" s="1094"/>
      <c r="K1101" s="1094"/>
    </row>
    <row r="1102" spans="1:11" ht="14.1" customHeight="1" x14ac:dyDescent="0.25">
      <c r="A1102" s="1094"/>
      <c r="B1102" s="1094"/>
      <c r="C1102" s="1228" t="s">
        <v>1046</v>
      </c>
      <c r="D1102" s="1229"/>
      <c r="E1102" s="1229"/>
      <c r="F1102" s="1229"/>
      <c r="G1102" s="1229"/>
      <c r="H1102" s="1094"/>
      <c r="I1102" s="1094"/>
      <c r="J1102" s="1094"/>
      <c r="K1102" s="1094"/>
    </row>
    <row r="1103" spans="1:11" ht="14.1" customHeight="1" x14ac:dyDescent="0.25">
      <c r="A1103" s="1094"/>
      <c r="B1103" s="1094"/>
      <c r="C1103" s="1105"/>
      <c r="D1103" s="1106">
        <v>2024</v>
      </c>
      <c r="E1103" s="1106">
        <v>2025</v>
      </c>
      <c r="F1103" s="1106">
        <v>2026</v>
      </c>
      <c r="G1103" s="1106">
        <v>2027</v>
      </c>
      <c r="H1103" s="1094"/>
      <c r="I1103" s="1094"/>
      <c r="J1103" s="1094"/>
      <c r="K1103" s="1094"/>
    </row>
    <row r="1104" spans="1:11" ht="14.1" customHeight="1" x14ac:dyDescent="0.25">
      <c r="A1104" s="1094"/>
      <c r="B1104" s="1094"/>
      <c r="C1104" s="1107"/>
      <c r="D1104" s="1108" t="s">
        <v>13</v>
      </c>
      <c r="E1104" s="1108" t="s">
        <v>14</v>
      </c>
      <c r="F1104" s="1108" t="s">
        <v>14</v>
      </c>
      <c r="G1104" s="1108" t="s">
        <v>14</v>
      </c>
      <c r="H1104" s="1094"/>
      <c r="I1104" s="1094"/>
      <c r="J1104" s="1094"/>
      <c r="K1104" s="1094"/>
    </row>
    <row r="1105" spans="1:11" ht="14.1" customHeight="1" x14ac:dyDescent="0.25">
      <c r="A1105" s="1094"/>
      <c r="B1105" s="1094"/>
      <c r="C1105" s="1109" t="s">
        <v>1047</v>
      </c>
      <c r="D1105" s="1110">
        <v>0</v>
      </c>
      <c r="E1105" s="1110">
        <v>0</v>
      </c>
      <c r="F1105" s="1110">
        <v>0</v>
      </c>
      <c r="G1105" s="1110">
        <v>0</v>
      </c>
      <c r="H1105" s="1094"/>
      <c r="I1105" s="1094"/>
      <c r="J1105" s="1094"/>
      <c r="K1105" s="1094"/>
    </row>
    <row r="1106" spans="1:11" ht="14.1" customHeight="1" x14ac:dyDescent="0.25">
      <c r="A1106" s="1094"/>
      <c r="B1106" s="1094"/>
      <c r="C1106" s="1109" t="s">
        <v>1048</v>
      </c>
      <c r="D1106" s="1110">
        <v>0</v>
      </c>
      <c r="E1106" s="1110">
        <v>0</v>
      </c>
      <c r="F1106" s="1110">
        <v>0</v>
      </c>
      <c r="G1106" s="1110">
        <v>0</v>
      </c>
      <c r="H1106" s="1094"/>
      <c r="I1106" s="1094"/>
      <c r="J1106" s="1094"/>
      <c r="K1106" s="1094"/>
    </row>
    <row r="1107" spans="1:11" ht="14.1" customHeight="1" x14ac:dyDescent="0.25">
      <c r="A1107" s="1094"/>
      <c r="B1107" s="1094"/>
      <c r="C1107" s="1109" t="s">
        <v>1049</v>
      </c>
      <c r="D1107" s="1110">
        <v>0</v>
      </c>
      <c r="E1107" s="1110">
        <v>0</v>
      </c>
      <c r="F1107" s="1110">
        <v>0</v>
      </c>
      <c r="G1107" s="1110">
        <v>0</v>
      </c>
      <c r="H1107" s="1094"/>
      <c r="I1107" s="1094"/>
      <c r="J1107" s="1094"/>
      <c r="K1107" s="1094"/>
    </row>
    <row r="1108" spans="1:11" ht="14.1" customHeight="1" x14ac:dyDescent="0.25">
      <c r="A1108" s="1094"/>
      <c r="B1108" s="1094"/>
      <c r="C1108" s="1109" t="s">
        <v>1050</v>
      </c>
      <c r="D1108" s="1110">
        <v>0</v>
      </c>
      <c r="E1108" s="1110">
        <v>0</v>
      </c>
      <c r="F1108" s="1110">
        <v>0</v>
      </c>
      <c r="G1108" s="1110">
        <v>0</v>
      </c>
      <c r="H1108" s="1094"/>
      <c r="I1108" s="1094"/>
      <c r="J1108" s="1094"/>
      <c r="K1108" s="1094"/>
    </row>
    <row r="1109" spans="1:11" ht="14.1" customHeight="1" x14ac:dyDescent="0.25">
      <c r="A1109" s="1094"/>
      <c r="B1109" s="1094"/>
      <c r="C1109" s="1109" t="s">
        <v>1048</v>
      </c>
      <c r="D1109" s="1110">
        <v>0</v>
      </c>
      <c r="E1109" s="1110">
        <v>0</v>
      </c>
      <c r="F1109" s="1110">
        <v>0</v>
      </c>
      <c r="G1109" s="1110">
        <v>0</v>
      </c>
      <c r="H1109" s="1094"/>
      <c r="I1109" s="1094"/>
      <c r="J1109" s="1094"/>
      <c r="K1109" s="1094"/>
    </row>
    <row r="1110" spans="1:11" ht="14.1" customHeight="1" x14ac:dyDescent="0.25">
      <c r="A1110" s="1094"/>
      <c r="B1110" s="1094"/>
      <c r="C1110" s="1109" t="s">
        <v>1049</v>
      </c>
      <c r="D1110" s="1110">
        <v>0</v>
      </c>
      <c r="E1110" s="1110">
        <v>0</v>
      </c>
      <c r="F1110" s="1110">
        <v>0</v>
      </c>
      <c r="G1110" s="1110">
        <v>0</v>
      </c>
      <c r="H1110" s="1094"/>
      <c r="I1110" s="1094"/>
      <c r="J1110" s="1094"/>
      <c r="K1110" s="1094"/>
    </row>
    <row r="1111" spans="1:11" ht="14.1" customHeight="1" x14ac:dyDescent="0.25">
      <c r="A1111" s="1094"/>
      <c r="B1111" s="1094"/>
      <c r="C1111" s="1109" t="s">
        <v>1051</v>
      </c>
      <c r="D1111" s="1110">
        <v>0</v>
      </c>
      <c r="E1111" s="1110">
        <v>0</v>
      </c>
      <c r="F1111" s="1110">
        <v>0</v>
      </c>
      <c r="G1111" s="1110">
        <v>0</v>
      </c>
      <c r="H1111" s="1094"/>
      <c r="I1111" s="1094"/>
      <c r="J1111" s="1094"/>
      <c r="K1111" s="1094"/>
    </row>
    <row r="1112" spans="1:11" ht="14.1" customHeight="1" x14ac:dyDescent="0.25">
      <c r="A1112" s="1094"/>
      <c r="B1112" s="1094"/>
      <c r="C1112" s="1109" t="s">
        <v>1048</v>
      </c>
      <c r="D1112" s="1110">
        <v>0</v>
      </c>
      <c r="E1112" s="1110">
        <v>0</v>
      </c>
      <c r="F1112" s="1110">
        <v>0</v>
      </c>
      <c r="G1112" s="1110">
        <v>0</v>
      </c>
      <c r="H1112" s="1094"/>
      <c r="I1112" s="1094"/>
      <c r="J1112" s="1094"/>
      <c r="K1112" s="1094"/>
    </row>
    <row r="1113" spans="1:11" ht="14.1" customHeight="1" x14ac:dyDescent="0.25">
      <c r="A1113" s="1094"/>
      <c r="B1113" s="1094"/>
      <c r="C1113" s="1109" t="s">
        <v>1049</v>
      </c>
      <c r="D1113" s="1110">
        <v>0</v>
      </c>
      <c r="E1113" s="1110">
        <v>0</v>
      </c>
      <c r="F1113" s="1110">
        <v>0</v>
      </c>
      <c r="G1113" s="1110">
        <v>0</v>
      </c>
      <c r="H1113" s="1094"/>
      <c r="I1113" s="1094"/>
      <c r="J1113" s="1094"/>
      <c r="K1113" s="1094"/>
    </row>
    <row r="1114" spans="1:11" ht="14.1" customHeight="1" x14ac:dyDescent="0.25">
      <c r="A1114" s="1094"/>
      <c r="B1114" s="1094"/>
      <c r="C1114" s="1109" t="s">
        <v>1052</v>
      </c>
      <c r="D1114" s="1110">
        <v>0</v>
      </c>
      <c r="E1114" s="1110">
        <v>0</v>
      </c>
      <c r="F1114" s="1110">
        <v>0</v>
      </c>
      <c r="G1114" s="1110">
        <v>0</v>
      </c>
      <c r="H1114" s="1094"/>
      <c r="I1114" s="1094"/>
      <c r="J1114" s="1094"/>
      <c r="K1114" s="1094"/>
    </row>
    <row r="1115" spans="1:11" ht="14.1" customHeight="1" x14ac:dyDescent="0.25">
      <c r="A1115" s="1094"/>
      <c r="B1115" s="1094"/>
      <c r="C1115" s="1109" t="s">
        <v>1048</v>
      </c>
      <c r="D1115" s="1110">
        <v>0</v>
      </c>
      <c r="E1115" s="1110">
        <v>0</v>
      </c>
      <c r="F1115" s="1110">
        <v>0</v>
      </c>
      <c r="G1115" s="1110">
        <v>0</v>
      </c>
      <c r="H1115" s="1094"/>
      <c r="I1115" s="1094"/>
      <c r="J1115" s="1094"/>
      <c r="K1115" s="1094"/>
    </row>
    <row r="1116" spans="1:11" ht="14.1" customHeight="1" x14ac:dyDescent="0.25">
      <c r="A1116" s="1094"/>
      <c r="B1116" s="1094"/>
      <c r="C1116" s="1109" t="s">
        <v>1049</v>
      </c>
      <c r="D1116" s="1110">
        <v>0</v>
      </c>
      <c r="E1116" s="1110">
        <v>0</v>
      </c>
      <c r="F1116" s="1110">
        <v>0</v>
      </c>
      <c r="G1116" s="1110">
        <v>0</v>
      </c>
      <c r="H1116" s="1094"/>
      <c r="I1116" s="1094"/>
      <c r="J1116" s="1094"/>
      <c r="K1116" s="1094"/>
    </row>
    <row r="1117" spans="1:11" ht="14.1" customHeight="1" x14ac:dyDescent="0.25">
      <c r="A1117" s="1094"/>
      <c r="B1117" s="1094"/>
      <c r="C1117" s="1109" t="s">
        <v>1053</v>
      </c>
      <c r="D1117" s="1110">
        <v>0</v>
      </c>
      <c r="E1117" s="1110">
        <v>0</v>
      </c>
      <c r="F1117" s="1110">
        <v>0</v>
      </c>
      <c r="G1117" s="1110">
        <v>0</v>
      </c>
      <c r="H1117" s="1094"/>
      <c r="I1117" s="1094"/>
      <c r="J1117" s="1094"/>
      <c r="K1117" s="1094"/>
    </row>
    <row r="1118" spans="1:11" ht="14.1" customHeight="1" x14ac:dyDescent="0.25">
      <c r="A1118" s="1094"/>
      <c r="B1118" s="1094"/>
      <c r="C1118" s="1109" t="s">
        <v>1048</v>
      </c>
      <c r="D1118" s="1110">
        <v>0</v>
      </c>
      <c r="E1118" s="1110">
        <v>0</v>
      </c>
      <c r="F1118" s="1110">
        <v>0</v>
      </c>
      <c r="G1118" s="1110">
        <v>0</v>
      </c>
      <c r="H1118" s="1094"/>
      <c r="I1118" s="1094"/>
      <c r="J1118" s="1094"/>
      <c r="K1118" s="1094"/>
    </row>
    <row r="1119" spans="1:11" ht="14.1" customHeight="1" x14ac:dyDescent="0.25">
      <c r="A1119" s="1094"/>
      <c r="B1119" s="1094"/>
      <c r="C1119" s="1109" t="s">
        <v>1049</v>
      </c>
      <c r="D1119" s="1110">
        <v>0</v>
      </c>
      <c r="E1119" s="1110">
        <v>0</v>
      </c>
      <c r="F1119" s="1110">
        <v>0</v>
      </c>
      <c r="G1119" s="1110">
        <v>0</v>
      </c>
      <c r="H1119" s="1094"/>
      <c r="I1119" s="1094"/>
      <c r="J1119" s="1094"/>
      <c r="K1119" s="1094"/>
    </row>
    <row r="1120" spans="1:11" ht="14.1" customHeight="1" x14ac:dyDescent="0.25">
      <c r="A1120" s="1094"/>
      <c r="B1120" s="1094"/>
      <c r="C1120" s="1109" t="s">
        <v>1054</v>
      </c>
      <c r="D1120" s="1110">
        <v>0</v>
      </c>
      <c r="E1120" s="1110">
        <v>0</v>
      </c>
      <c r="F1120" s="1110">
        <v>0</v>
      </c>
      <c r="G1120" s="1110">
        <v>0</v>
      </c>
      <c r="H1120" s="1094"/>
      <c r="I1120" s="1094"/>
      <c r="J1120" s="1094"/>
      <c r="K1120" s="1094"/>
    </row>
    <row r="1121" spans="1:11" ht="14.1" customHeight="1" x14ac:dyDescent="0.25">
      <c r="A1121" s="1094"/>
      <c r="B1121" s="1094"/>
      <c r="C1121" s="1109" t="s">
        <v>1048</v>
      </c>
      <c r="D1121" s="1110">
        <v>0</v>
      </c>
      <c r="E1121" s="1110">
        <v>0</v>
      </c>
      <c r="F1121" s="1110">
        <v>0</v>
      </c>
      <c r="G1121" s="1110">
        <v>0</v>
      </c>
      <c r="H1121" s="1094"/>
      <c r="I1121" s="1094"/>
      <c r="J1121" s="1094"/>
      <c r="K1121" s="1094"/>
    </row>
    <row r="1122" spans="1:11" ht="14.1" customHeight="1" x14ac:dyDescent="0.25">
      <c r="A1122" s="1094"/>
      <c r="B1122" s="1094"/>
      <c r="C1122" s="1109" t="s">
        <v>1049</v>
      </c>
      <c r="D1122" s="1110">
        <v>0</v>
      </c>
      <c r="E1122" s="1110">
        <v>0</v>
      </c>
      <c r="F1122" s="1110">
        <v>0</v>
      </c>
      <c r="G1122" s="1110">
        <v>0</v>
      </c>
      <c r="H1122" s="1094"/>
      <c r="I1122" s="1094"/>
      <c r="J1122" s="1094"/>
      <c r="K1122" s="1094"/>
    </row>
    <row r="1123" spans="1:11" ht="14.1" customHeight="1" x14ac:dyDescent="0.25">
      <c r="A1123" s="1094"/>
      <c r="B1123" s="1094"/>
      <c r="C1123" s="1109" t="s">
        <v>1055</v>
      </c>
      <c r="D1123" s="1110">
        <v>0</v>
      </c>
      <c r="E1123" s="1110">
        <v>0</v>
      </c>
      <c r="F1123" s="1110">
        <v>0</v>
      </c>
      <c r="G1123" s="1110">
        <v>0</v>
      </c>
      <c r="H1123" s="1094"/>
      <c r="I1123" s="1094"/>
      <c r="J1123" s="1094"/>
      <c r="K1123" s="1094"/>
    </row>
    <row r="1124" spans="1:11" ht="14.1" customHeight="1" x14ac:dyDescent="0.25">
      <c r="A1124" s="1094"/>
      <c r="B1124" s="1094"/>
      <c r="C1124" s="1109" t="s">
        <v>1048</v>
      </c>
      <c r="D1124" s="1110">
        <v>0</v>
      </c>
      <c r="E1124" s="1110">
        <v>0</v>
      </c>
      <c r="F1124" s="1110">
        <v>0</v>
      </c>
      <c r="G1124" s="1110">
        <v>0</v>
      </c>
      <c r="H1124" s="1094"/>
      <c r="I1124" s="1094"/>
      <c r="J1124" s="1094"/>
      <c r="K1124" s="1094"/>
    </row>
    <row r="1125" spans="1:11" ht="14.1" customHeight="1" x14ac:dyDescent="0.25">
      <c r="A1125" s="1094"/>
      <c r="B1125" s="1094"/>
      <c r="C1125" s="1109" t="s">
        <v>1049</v>
      </c>
      <c r="D1125" s="1110">
        <v>0</v>
      </c>
      <c r="E1125" s="1110">
        <v>0</v>
      </c>
      <c r="F1125" s="1110">
        <v>0</v>
      </c>
      <c r="G1125" s="1110">
        <v>0</v>
      </c>
      <c r="H1125" s="1094"/>
      <c r="I1125" s="1094"/>
      <c r="J1125" s="1094"/>
      <c r="K1125" s="1094"/>
    </row>
    <row r="1126" spans="1:11" ht="14.1" customHeight="1" x14ac:dyDescent="0.25">
      <c r="A1126" s="1094"/>
      <c r="B1126" s="1094"/>
      <c r="C1126" s="1109" t="s">
        <v>1056</v>
      </c>
      <c r="D1126" s="1110">
        <v>0</v>
      </c>
      <c r="E1126" s="1110">
        <v>0</v>
      </c>
      <c r="F1126" s="1110">
        <v>0</v>
      </c>
      <c r="G1126" s="1110">
        <v>0</v>
      </c>
      <c r="H1126" s="1094"/>
      <c r="I1126" s="1094"/>
      <c r="J1126" s="1094"/>
      <c r="K1126" s="1094"/>
    </row>
    <row r="1127" spans="1:11" ht="14.1" customHeight="1" x14ac:dyDescent="0.25">
      <c r="A1127" s="1094"/>
      <c r="B1127" s="1094"/>
      <c r="C1127" s="1109" t="s">
        <v>1048</v>
      </c>
      <c r="D1127" s="1110">
        <v>0</v>
      </c>
      <c r="E1127" s="1110">
        <v>0</v>
      </c>
      <c r="F1127" s="1110">
        <v>0</v>
      </c>
      <c r="G1127" s="1110">
        <v>0</v>
      </c>
      <c r="H1127" s="1094"/>
      <c r="I1127" s="1094"/>
      <c r="J1127" s="1094"/>
      <c r="K1127" s="1094"/>
    </row>
    <row r="1128" spans="1:11" ht="14.1" customHeight="1" x14ac:dyDescent="0.25">
      <c r="A1128" s="1094"/>
      <c r="B1128" s="1094"/>
      <c r="C1128" s="1109" t="s">
        <v>1057</v>
      </c>
      <c r="D1128" s="1110">
        <v>0</v>
      </c>
      <c r="E1128" s="1110">
        <v>0</v>
      </c>
      <c r="F1128" s="1110">
        <v>0</v>
      </c>
      <c r="G1128" s="1110">
        <v>0</v>
      </c>
      <c r="H1128" s="1094"/>
      <c r="I1128" s="1094"/>
      <c r="J1128" s="1094"/>
      <c r="K1128" s="1094"/>
    </row>
    <row r="1129" spans="1:11" ht="14.1" customHeight="1" x14ac:dyDescent="0.25">
      <c r="A1129" s="1094"/>
      <c r="B1129" s="1094"/>
      <c r="C1129" s="1109" t="s">
        <v>1058</v>
      </c>
      <c r="D1129" s="1110">
        <v>0</v>
      </c>
      <c r="E1129" s="1110">
        <v>0</v>
      </c>
      <c r="F1129" s="1110">
        <v>0</v>
      </c>
      <c r="G1129" s="1110">
        <v>0</v>
      </c>
      <c r="H1129" s="1094"/>
      <c r="I1129" s="1094"/>
      <c r="J1129" s="1094"/>
      <c r="K1129" s="1094"/>
    </row>
    <row r="1130" spans="1:11" ht="14.1" customHeight="1" x14ac:dyDescent="0.25">
      <c r="A1130" s="1094"/>
      <c r="B1130" s="1094"/>
      <c r="C1130" s="1109" t="s">
        <v>1059</v>
      </c>
      <c r="D1130" s="1110">
        <v>0</v>
      </c>
      <c r="E1130" s="1110">
        <v>0</v>
      </c>
      <c r="F1130" s="1110">
        <v>0</v>
      </c>
      <c r="G1130" s="1110">
        <v>0</v>
      </c>
      <c r="H1130" s="1094"/>
      <c r="I1130" s="1094"/>
      <c r="J1130" s="1094"/>
      <c r="K1130" s="1094"/>
    </row>
    <row r="1131" spans="1:11" ht="14.1" customHeight="1" x14ac:dyDescent="0.25">
      <c r="A1131" s="1094"/>
      <c r="B1131" s="1094"/>
      <c r="C1131" s="1109" t="s">
        <v>1060</v>
      </c>
      <c r="D1131" s="1110">
        <v>0</v>
      </c>
      <c r="E1131" s="1110">
        <v>0</v>
      </c>
      <c r="F1131" s="1110">
        <v>0</v>
      </c>
      <c r="G1131" s="1110">
        <v>0</v>
      </c>
      <c r="H1131" s="1094"/>
      <c r="I1131" s="1094"/>
      <c r="J1131" s="1094"/>
      <c r="K1131" s="1094"/>
    </row>
    <row r="1132" spans="1:11" ht="14.1" customHeight="1" x14ac:dyDescent="0.25">
      <c r="A1132" s="1094"/>
      <c r="B1132" s="1094"/>
      <c r="C1132" s="1109" t="s">
        <v>1061</v>
      </c>
      <c r="D1132" s="1110">
        <v>0</v>
      </c>
      <c r="E1132" s="1110">
        <v>86608414</v>
      </c>
      <c r="F1132" s="1110">
        <v>0</v>
      </c>
      <c r="G1132" s="1110">
        <v>0</v>
      </c>
      <c r="H1132" s="1094"/>
      <c r="I1132" s="1094"/>
      <c r="J1132" s="1094"/>
      <c r="K1132" s="1094"/>
    </row>
    <row r="1133" spans="1:11" ht="14.1" customHeight="1" x14ac:dyDescent="0.25">
      <c r="A1133" s="1094"/>
      <c r="B1133" s="1094"/>
      <c r="C1133" s="1109" t="s">
        <v>1048</v>
      </c>
      <c r="D1133" s="1110">
        <v>0</v>
      </c>
      <c r="E1133" s="1110">
        <v>86608414</v>
      </c>
      <c r="F1133" s="1110">
        <v>0</v>
      </c>
      <c r="G1133" s="1110">
        <v>0</v>
      </c>
      <c r="H1133" s="1094"/>
      <c r="I1133" s="1094"/>
      <c r="J1133" s="1094"/>
      <c r="K1133" s="1094"/>
    </row>
    <row r="1134" spans="1:11" ht="14.1" customHeight="1" x14ac:dyDescent="0.25">
      <c r="A1134" s="1094"/>
      <c r="B1134" s="1094"/>
      <c r="C1134" s="1109" t="s">
        <v>1057</v>
      </c>
      <c r="D1134" s="1110">
        <v>0</v>
      </c>
      <c r="E1134" s="1110">
        <v>0</v>
      </c>
      <c r="F1134" s="1110">
        <v>0</v>
      </c>
      <c r="G1134" s="1110">
        <v>0</v>
      </c>
      <c r="H1134" s="1094"/>
      <c r="I1134" s="1094"/>
      <c r="J1134" s="1094"/>
      <c r="K1134" s="1094"/>
    </row>
    <row r="1135" spans="1:11" ht="14.1" customHeight="1" x14ac:dyDescent="0.25">
      <c r="A1135" s="1094"/>
      <c r="B1135" s="1094"/>
      <c r="C1135" s="1109" t="s">
        <v>1058</v>
      </c>
      <c r="D1135" s="1110">
        <v>0</v>
      </c>
      <c r="E1135" s="1110">
        <v>0</v>
      </c>
      <c r="F1135" s="1110">
        <v>0</v>
      </c>
      <c r="G1135" s="1110">
        <v>0</v>
      </c>
      <c r="H1135" s="1094"/>
      <c r="I1135" s="1094"/>
      <c r="J1135" s="1094"/>
      <c r="K1135" s="1094"/>
    </row>
    <row r="1136" spans="1:11" ht="14.1" customHeight="1" x14ac:dyDescent="0.25">
      <c r="A1136" s="1094"/>
      <c r="B1136" s="1094"/>
      <c r="C1136" s="1109" t="s">
        <v>1059</v>
      </c>
      <c r="D1136" s="1110">
        <v>0</v>
      </c>
      <c r="E1136" s="1110">
        <v>0</v>
      </c>
      <c r="F1136" s="1110">
        <v>0</v>
      </c>
      <c r="G1136" s="1110">
        <v>0</v>
      </c>
      <c r="H1136" s="1094"/>
      <c r="I1136" s="1094"/>
      <c r="J1136" s="1094"/>
      <c r="K1136" s="1094"/>
    </row>
    <row r="1137" spans="1:11" ht="14.1" customHeight="1" x14ac:dyDescent="0.25">
      <c r="A1137" s="1094"/>
      <c r="B1137" s="1094"/>
      <c r="C1137" s="1109" t="s">
        <v>1060</v>
      </c>
      <c r="D1137" s="1110">
        <v>0</v>
      </c>
      <c r="E1137" s="1110">
        <v>0</v>
      </c>
      <c r="F1137" s="1110">
        <v>0</v>
      </c>
      <c r="G1137" s="1110">
        <v>0</v>
      </c>
      <c r="H1137" s="1094"/>
      <c r="I1137" s="1094"/>
      <c r="J1137" s="1094"/>
      <c r="K1137" s="1094"/>
    </row>
    <row r="1138" spans="1:11" ht="14.1" customHeight="1" x14ac:dyDescent="0.25">
      <c r="A1138" s="1094"/>
      <c r="B1138" s="1094"/>
      <c r="C1138" s="1109" t="s">
        <v>1062</v>
      </c>
      <c r="D1138" s="1110">
        <v>0</v>
      </c>
      <c r="E1138" s="1110">
        <v>0</v>
      </c>
      <c r="F1138" s="1110">
        <v>0</v>
      </c>
      <c r="G1138" s="1110">
        <v>0</v>
      </c>
      <c r="H1138" s="1094"/>
      <c r="I1138" s="1094"/>
      <c r="J1138" s="1094"/>
      <c r="K1138" s="1094"/>
    </row>
    <row r="1139" spans="1:11" ht="14.1" customHeight="1" x14ac:dyDescent="0.25">
      <c r="A1139" s="1094"/>
      <c r="B1139" s="1094"/>
      <c r="C1139" s="1109" t="s">
        <v>1048</v>
      </c>
      <c r="D1139" s="1110">
        <v>0</v>
      </c>
      <c r="E1139" s="1110">
        <v>0</v>
      </c>
      <c r="F1139" s="1110">
        <v>0</v>
      </c>
      <c r="G1139" s="1110">
        <v>0</v>
      </c>
      <c r="H1139" s="1094"/>
      <c r="I1139" s="1094"/>
      <c r="J1139" s="1094"/>
      <c r="K1139" s="1094"/>
    </row>
    <row r="1140" spans="1:11" ht="14.1" customHeight="1" x14ac:dyDescent="0.25">
      <c r="A1140" s="1094"/>
      <c r="B1140" s="1094"/>
      <c r="C1140" s="1109" t="s">
        <v>1057</v>
      </c>
      <c r="D1140" s="1110">
        <v>0</v>
      </c>
      <c r="E1140" s="1110">
        <v>0</v>
      </c>
      <c r="F1140" s="1110">
        <v>0</v>
      </c>
      <c r="G1140" s="1110">
        <v>0</v>
      </c>
      <c r="H1140" s="1094"/>
      <c r="I1140" s="1094"/>
      <c r="J1140" s="1094"/>
      <c r="K1140" s="1094"/>
    </row>
    <row r="1141" spans="1:11" ht="14.1" customHeight="1" x14ac:dyDescent="0.25">
      <c r="A1141" s="1094"/>
      <c r="B1141" s="1094"/>
      <c r="C1141" s="1109" t="s">
        <v>1058</v>
      </c>
      <c r="D1141" s="1110">
        <v>0</v>
      </c>
      <c r="E1141" s="1110">
        <v>0</v>
      </c>
      <c r="F1141" s="1110">
        <v>0</v>
      </c>
      <c r="G1141" s="1110">
        <v>0</v>
      </c>
      <c r="H1141" s="1094"/>
      <c r="I1141" s="1094"/>
      <c r="J1141" s="1094"/>
      <c r="K1141" s="1094"/>
    </row>
    <row r="1142" spans="1:11" ht="14.1" customHeight="1" x14ac:dyDescent="0.25">
      <c r="A1142" s="1094"/>
      <c r="B1142" s="1094"/>
      <c r="C1142" s="1109" t="s">
        <v>1059</v>
      </c>
      <c r="D1142" s="1110">
        <v>0</v>
      </c>
      <c r="E1142" s="1110">
        <v>0</v>
      </c>
      <c r="F1142" s="1110">
        <v>0</v>
      </c>
      <c r="G1142" s="1110">
        <v>0</v>
      </c>
      <c r="H1142" s="1094"/>
      <c r="I1142" s="1094"/>
      <c r="J1142" s="1094"/>
      <c r="K1142" s="1094"/>
    </row>
    <row r="1143" spans="1:11" ht="14.1" customHeight="1" x14ac:dyDescent="0.25">
      <c r="A1143" s="1094"/>
      <c r="B1143" s="1094"/>
      <c r="C1143" s="1109" t="s">
        <v>1060</v>
      </c>
      <c r="D1143" s="1110">
        <v>0</v>
      </c>
      <c r="E1143" s="1110">
        <v>0</v>
      </c>
      <c r="F1143" s="1110">
        <v>0</v>
      </c>
      <c r="G1143" s="1110">
        <v>0</v>
      </c>
      <c r="H1143" s="1094"/>
      <c r="I1143" s="1094"/>
      <c r="J1143" s="1094"/>
      <c r="K1143" s="1094"/>
    </row>
    <row r="1144" spans="1:11" ht="14.1" customHeight="1" x14ac:dyDescent="0.25">
      <c r="A1144" s="1094"/>
      <c r="B1144" s="1094"/>
      <c r="C1144" s="1109" t="s">
        <v>1063</v>
      </c>
      <c r="D1144" s="1110">
        <v>0</v>
      </c>
      <c r="E1144" s="1110">
        <v>0</v>
      </c>
      <c r="F1144" s="1110">
        <v>0</v>
      </c>
      <c r="G1144" s="1110">
        <v>0</v>
      </c>
      <c r="H1144" s="1094"/>
      <c r="I1144" s="1094"/>
      <c r="J1144" s="1094"/>
      <c r="K1144" s="1094"/>
    </row>
    <row r="1145" spans="1:11" ht="14.1" customHeight="1" x14ac:dyDescent="0.25">
      <c r="A1145" s="1094"/>
      <c r="B1145" s="1094"/>
      <c r="C1145" s="1109" t="s">
        <v>1064</v>
      </c>
      <c r="D1145" s="1110">
        <v>0</v>
      </c>
      <c r="E1145" s="1110">
        <v>0</v>
      </c>
      <c r="F1145" s="1110">
        <v>0</v>
      </c>
      <c r="G1145" s="1110">
        <v>0</v>
      </c>
      <c r="H1145" s="1094"/>
      <c r="I1145" s="1094"/>
      <c r="J1145" s="1094"/>
      <c r="K1145" s="1094"/>
    </row>
    <row r="1146" spans="1:11" ht="14.1" customHeight="1" x14ac:dyDescent="0.25">
      <c r="A1146" s="1094"/>
      <c r="B1146" s="1094"/>
      <c r="C1146" s="1111" t="s">
        <v>572</v>
      </c>
      <c r="D1146" s="1110">
        <v>0</v>
      </c>
      <c r="E1146" s="1110">
        <v>86608414</v>
      </c>
      <c r="F1146" s="1110">
        <v>0</v>
      </c>
      <c r="G1146" s="1110">
        <v>0</v>
      </c>
      <c r="H1146" s="1094"/>
      <c r="I1146" s="1094"/>
      <c r="J1146" s="1094"/>
      <c r="K1146" s="1094"/>
    </row>
    <row r="1147" spans="1:11" ht="14.1" customHeight="1" x14ac:dyDescent="0.25">
      <c r="A1147" s="1094"/>
      <c r="B1147" s="1094"/>
      <c r="C1147" s="1103" t="s">
        <v>1022</v>
      </c>
      <c r="D1147" s="1232" t="s">
        <v>3617</v>
      </c>
      <c r="E1147" s="1233"/>
      <c r="F1147" s="1233"/>
      <c r="G1147" s="1233"/>
      <c r="H1147" s="1094"/>
      <c r="I1147" s="1094"/>
      <c r="J1147" s="1094"/>
      <c r="K1147" s="1094"/>
    </row>
    <row r="1148" spans="1:11" ht="14.1" customHeight="1" x14ac:dyDescent="0.25">
      <c r="A1148" s="1094"/>
      <c r="B1148" s="1094"/>
      <c r="C1148" s="1104" t="s">
        <v>1024</v>
      </c>
      <c r="D1148" s="1230" t="s">
        <v>1038</v>
      </c>
      <c r="E1148" s="1231"/>
      <c r="F1148" s="1231"/>
      <c r="G1148" s="1231"/>
      <c r="H1148" s="1094"/>
      <c r="I1148" s="1094"/>
      <c r="J1148" s="1094"/>
      <c r="K1148" s="1094"/>
    </row>
    <row r="1149" spans="1:11" ht="14.1" customHeight="1" x14ac:dyDescent="0.25">
      <c r="A1149" s="1094"/>
      <c r="B1149" s="1094"/>
      <c r="C1149" s="1104" t="s">
        <v>31</v>
      </c>
      <c r="D1149" s="1230" t="s">
        <v>55</v>
      </c>
      <c r="E1149" s="1231"/>
      <c r="F1149" s="1231"/>
      <c r="G1149" s="1231"/>
      <c r="H1149" s="1094"/>
      <c r="I1149" s="1094"/>
      <c r="J1149" s="1094"/>
      <c r="K1149" s="1094"/>
    </row>
    <row r="1150" spans="1:11" ht="15" customHeight="1" x14ac:dyDescent="0.25">
      <c r="A1150" s="1094"/>
      <c r="B1150" s="1094"/>
      <c r="C1150" s="1105"/>
      <c r="D1150" s="1106">
        <v>2024</v>
      </c>
      <c r="E1150" s="1106">
        <v>2025</v>
      </c>
      <c r="F1150" s="1106">
        <v>2026</v>
      </c>
      <c r="G1150" s="1106">
        <v>2027</v>
      </c>
      <c r="H1150" s="1094"/>
      <c r="I1150" s="1094"/>
      <c r="J1150" s="1094"/>
      <c r="K1150" s="1094"/>
    </row>
    <row r="1151" spans="1:11" ht="15" customHeight="1" x14ac:dyDescent="0.25">
      <c r="A1151" s="1094"/>
      <c r="B1151" s="1094"/>
      <c r="C1151" s="1107"/>
      <c r="D1151" s="1108" t="s">
        <v>13</v>
      </c>
      <c r="E1151" s="1108" t="s">
        <v>14</v>
      </c>
      <c r="F1151" s="1108" t="s">
        <v>14</v>
      </c>
      <c r="G1151" s="1108" t="s">
        <v>14</v>
      </c>
      <c r="H1151" s="1094"/>
      <c r="I1151" s="1094"/>
      <c r="J1151" s="1094"/>
      <c r="K1151" s="1094"/>
    </row>
    <row r="1152" spans="1:11" ht="14.1" customHeight="1" x14ac:dyDescent="0.25">
      <c r="A1152" s="1094"/>
      <c r="B1152" s="1094"/>
      <c r="C1152" s="1097" t="s">
        <v>33</v>
      </c>
      <c r="D1152" s="1101" t="s">
        <v>1092</v>
      </c>
      <c r="E1152" s="1101" t="s">
        <v>1092</v>
      </c>
      <c r="F1152" s="1101" t="s">
        <v>1092</v>
      </c>
      <c r="G1152" s="1101" t="s">
        <v>1092</v>
      </c>
      <c r="H1152" s="1094"/>
      <c r="I1152" s="1094"/>
      <c r="J1152" s="1094"/>
      <c r="K1152" s="1094"/>
    </row>
    <row r="1153" spans="1:11" ht="14.1" customHeight="1" x14ac:dyDescent="0.25">
      <c r="A1153" s="1094"/>
      <c r="B1153" s="1094"/>
      <c r="C1153" s="1097" t="s">
        <v>1029</v>
      </c>
      <c r="D1153" s="1101" t="s">
        <v>1039</v>
      </c>
      <c r="E1153" s="1101" t="s">
        <v>1787</v>
      </c>
      <c r="F1153" s="1101" t="s">
        <v>1360</v>
      </c>
      <c r="G1153" s="1101" t="s">
        <v>3618</v>
      </c>
      <c r="H1153" s="1094"/>
      <c r="I1153" s="1094"/>
      <c r="J1153" s="1094"/>
      <c r="K1153" s="1094"/>
    </row>
    <row r="1154" spans="1:11" ht="14.1" customHeight="1" x14ac:dyDescent="0.25">
      <c r="A1154" s="1094"/>
      <c r="B1154" s="1094"/>
      <c r="C1154" s="1097" t="s">
        <v>1032</v>
      </c>
      <c r="D1154" s="1101" t="s">
        <v>1039</v>
      </c>
      <c r="E1154" s="1101" t="s">
        <v>1787</v>
      </c>
      <c r="F1154" s="1101" t="s">
        <v>1360</v>
      </c>
      <c r="G1154" s="1101" t="s">
        <v>3618</v>
      </c>
      <c r="H1154" s="1094"/>
      <c r="I1154" s="1094"/>
      <c r="J1154" s="1094"/>
      <c r="K1154" s="1094"/>
    </row>
    <row r="1155" spans="1:11" ht="14.1" customHeight="1" x14ac:dyDescent="0.25">
      <c r="A1155" s="1094"/>
      <c r="B1155" s="1094"/>
      <c r="C1155" s="1097" t="s">
        <v>1037</v>
      </c>
      <c r="D1155" s="1101" t="s">
        <v>1038</v>
      </c>
      <c r="E1155" s="1101" t="s">
        <v>1039</v>
      </c>
      <c r="F1155" s="1101" t="s">
        <v>1039</v>
      </c>
      <c r="G1155" s="1101" t="s">
        <v>1039</v>
      </c>
      <c r="H1155" s="1094"/>
      <c r="I1155" s="1094"/>
      <c r="J1155" s="1094"/>
      <c r="K1155" s="1094"/>
    </row>
    <row r="1156" spans="1:11" ht="14.1" customHeight="1" x14ac:dyDescent="0.25">
      <c r="A1156" s="1094"/>
      <c r="B1156" s="1094"/>
      <c r="C1156" s="1097" t="s">
        <v>1042</v>
      </c>
      <c r="D1156" s="1101" t="s">
        <v>1038</v>
      </c>
      <c r="E1156" s="1101" t="s">
        <v>1038</v>
      </c>
      <c r="F1156" s="1101" t="s">
        <v>1365</v>
      </c>
      <c r="G1156" s="1101" t="s">
        <v>3619</v>
      </c>
      <c r="H1156" s="1094"/>
      <c r="I1156" s="1094"/>
      <c r="J1156" s="1094"/>
      <c r="K1156" s="1094"/>
    </row>
    <row r="1157" spans="1:11" ht="14.1" customHeight="1" x14ac:dyDescent="0.25">
      <c r="A1157" s="1094"/>
      <c r="B1157" s="1094"/>
      <c r="C1157" s="1097" t="s">
        <v>39</v>
      </c>
      <c r="D1157" s="1101" t="s">
        <v>1038</v>
      </c>
      <c r="E1157" s="1101" t="s">
        <v>1038</v>
      </c>
      <c r="F1157" s="1101" t="s">
        <v>1365</v>
      </c>
      <c r="G1157" s="1101" t="s">
        <v>3619</v>
      </c>
      <c r="H1157" s="1094"/>
      <c r="I1157" s="1094"/>
      <c r="J1157" s="1094"/>
      <c r="K1157" s="1094"/>
    </row>
    <row r="1158" spans="1:11" ht="14.1" customHeight="1" x14ac:dyDescent="0.25">
      <c r="A1158" s="1094"/>
      <c r="B1158" s="1094"/>
      <c r="C1158" s="1228" t="s">
        <v>1046</v>
      </c>
      <c r="D1158" s="1229"/>
      <c r="E1158" s="1229"/>
      <c r="F1158" s="1229"/>
      <c r="G1158" s="1229"/>
      <c r="H1158" s="1094"/>
      <c r="I1158" s="1094"/>
      <c r="J1158" s="1094"/>
      <c r="K1158" s="1094"/>
    </row>
    <row r="1159" spans="1:11" ht="14.1" customHeight="1" x14ac:dyDescent="0.25">
      <c r="A1159" s="1094"/>
      <c r="B1159" s="1094"/>
      <c r="C1159" s="1105"/>
      <c r="D1159" s="1106">
        <v>2024</v>
      </c>
      <c r="E1159" s="1106">
        <v>2025</v>
      </c>
      <c r="F1159" s="1106">
        <v>2026</v>
      </c>
      <c r="G1159" s="1106">
        <v>2027</v>
      </c>
      <c r="H1159" s="1094"/>
      <c r="I1159" s="1094"/>
      <c r="J1159" s="1094"/>
      <c r="K1159" s="1094"/>
    </row>
    <row r="1160" spans="1:11" ht="14.1" customHeight="1" x14ac:dyDescent="0.25">
      <c r="A1160" s="1094"/>
      <c r="B1160" s="1094"/>
      <c r="C1160" s="1107"/>
      <c r="D1160" s="1108" t="s">
        <v>13</v>
      </c>
      <c r="E1160" s="1108" t="s">
        <v>14</v>
      </c>
      <c r="F1160" s="1108" t="s">
        <v>14</v>
      </c>
      <c r="G1160" s="1108" t="s">
        <v>14</v>
      </c>
      <c r="H1160" s="1094"/>
      <c r="I1160" s="1094"/>
      <c r="J1160" s="1094"/>
      <c r="K1160" s="1094"/>
    </row>
    <row r="1161" spans="1:11" ht="14.1" customHeight="1" x14ac:dyDescent="0.25">
      <c r="A1161" s="1094"/>
      <c r="B1161" s="1094"/>
      <c r="C1161" s="1109" t="s">
        <v>1047</v>
      </c>
      <c r="D1161" s="1110">
        <v>0</v>
      </c>
      <c r="E1161" s="1110">
        <v>0</v>
      </c>
      <c r="F1161" s="1110">
        <v>0</v>
      </c>
      <c r="G1161" s="1110">
        <v>0</v>
      </c>
      <c r="H1161" s="1094"/>
      <c r="I1161" s="1094"/>
      <c r="J1161" s="1094"/>
      <c r="K1161" s="1094"/>
    </row>
    <row r="1162" spans="1:11" ht="14.1" customHeight="1" x14ac:dyDescent="0.25">
      <c r="A1162" s="1094"/>
      <c r="B1162" s="1094"/>
      <c r="C1162" s="1109" t="s">
        <v>1048</v>
      </c>
      <c r="D1162" s="1110">
        <v>0</v>
      </c>
      <c r="E1162" s="1110">
        <v>0</v>
      </c>
      <c r="F1162" s="1110">
        <v>0</v>
      </c>
      <c r="G1162" s="1110">
        <v>0</v>
      </c>
      <c r="H1162" s="1094"/>
      <c r="I1162" s="1094"/>
      <c r="J1162" s="1094"/>
      <c r="K1162" s="1094"/>
    </row>
    <row r="1163" spans="1:11" ht="14.1" customHeight="1" x14ac:dyDescent="0.25">
      <c r="A1163" s="1094"/>
      <c r="B1163" s="1094"/>
      <c r="C1163" s="1109" t="s">
        <v>1049</v>
      </c>
      <c r="D1163" s="1110">
        <v>0</v>
      </c>
      <c r="E1163" s="1110">
        <v>0</v>
      </c>
      <c r="F1163" s="1110">
        <v>0</v>
      </c>
      <c r="G1163" s="1110">
        <v>0</v>
      </c>
      <c r="H1163" s="1094"/>
      <c r="I1163" s="1094"/>
      <c r="J1163" s="1094"/>
      <c r="K1163" s="1094"/>
    </row>
    <row r="1164" spans="1:11" ht="14.1" customHeight="1" x14ac:dyDescent="0.25">
      <c r="A1164" s="1094"/>
      <c r="B1164" s="1094"/>
      <c r="C1164" s="1109" t="s">
        <v>1050</v>
      </c>
      <c r="D1164" s="1110">
        <v>0</v>
      </c>
      <c r="E1164" s="1110">
        <v>0</v>
      </c>
      <c r="F1164" s="1110">
        <v>0</v>
      </c>
      <c r="G1164" s="1110">
        <v>0</v>
      </c>
      <c r="H1164" s="1094"/>
      <c r="I1164" s="1094"/>
      <c r="J1164" s="1094"/>
      <c r="K1164" s="1094"/>
    </row>
    <row r="1165" spans="1:11" ht="14.1" customHeight="1" x14ac:dyDescent="0.25">
      <c r="A1165" s="1094"/>
      <c r="B1165" s="1094"/>
      <c r="C1165" s="1109" t="s">
        <v>1048</v>
      </c>
      <c r="D1165" s="1110">
        <v>0</v>
      </c>
      <c r="E1165" s="1110">
        <v>0</v>
      </c>
      <c r="F1165" s="1110">
        <v>0</v>
      </c>
      <c r="G1165" s="1110">
        <v>0</v>
      </c>
      <c r="H1165" s="1094"/>
      <c r="I1165" s="1094"/>
      <c r="J1165" s="1094"/>
      <c r="K1165" s="1094"/>
    </row>
    <row r="1166" spans="1:11" ht="14.1" customHeight="1" x14ac:dyDescent="0.25">
      <c r="A1166" s="1094"/>
      <c r="B1166" s="1094"/>
      <c r="C1166" s="1109" t="s">
        <v>1049</v>
      </c>
      <c r="D1166" s="1110">
        <v>0</v>
      </c>
      <c r="E1166" s="1110">
        <v>0</v>
      </c>
      <c r="F1166" s="1110">
        <v>0</v>
      </c>
      <c r="G1166" s="1110">
        <v>0</v>
      </c>
      <c r="H1166" s="1094"/>
      <c r="I1166" s="1094"/>
      <c r="J1166" s="1094"/>
      <c r="K1166" s="1094"/>
    </row>
    <row r="1167" spans="1:11" ht="14.1" customHeight="1" x14ac:dyDescent="0.25">
      <c r="A1167" s="1094"/>
      <c r="B1167" s="1094"/>
      <c r="C1167" s="1109" t="s">
        <v>1051</v>
      </c>
      <c r="D1167" s="1110">
        <v>0</v>
      </c>
      <c r="E1167" s="1110">
        <v>0</v>
      </c>
      <c r="F1167" s="1110">
        <v>0</v>
      </c>
      <c r="G1167" s="1110">
        <v>0</v>
      </c>
      <c r="H1167" s="1094"/>
      <c r="I1167" s="1094"/>
      <c r="J1167" s="1094"/>
      <c r="K1167" s="1094"/>
    </row>
    <row r="1168" spans="1:11" ht="14.1" customHeight="1" x14ac:dyDescent="0.25">
      <c r="A1168" s="1094"/>
      <c r="B1168" s="1094"/>
      <c r="C1168" s="1109" t="s">
        <v>1048</v>
      </c>
      <c r="D1168" s="1110">
        <v>0</v>
      </c>
      <c r="E1168" s="1110">
        <v>0</v>
      </c>
      <c r="F1168" s="1110">
        <v>0</v>
      </c>
      <c r="G1168" s="1110">
        <v>0</v>
      </c>
      <c r="H1168" s="1094"/>
      <c r="I1168" s="1094"/>
      <c r="J1168" s="1094"/>
      <c r="K1168" s="1094"/>
    </row>
    <row r="1169" spans="1:11" ht="14.1" customHeight="1" x14ac:dyDescent="0.25">
      <c r="A1169" s="1094"/>
      <c r="B1169" s="1094"/>
      <c r="C1169" s="1109" t="s">
        <v>1049</v>
      </c>
      <c r="D1169" s="1110">
        <v>0</v>
      </c>
      <c r="E1169" s="1110">
        <v>0</v>
      </c>
      <c r="F1169" s="1110">
        <v>0</v>
      </c>
      <c r="G1169" s="1110">
        <v>0</v>
      </c>
      <c r="H1169" s="1094"/>
      <c r="I1169" s="1094"/>
      <c r="J1169" s="1094"/>
      <c r="K1169" s="1094"/>
    </row>
    <row r="1170" spans="1:11" ht="14.1" customHeight="1" x14ac:dyDescent="0.25">
      <c r="A1170" s="1094"/>
      <c r="B1170" s="1094"/>
      <c r="C1170" s="1109" t="s">
        <v>1052</v>
      </c>
      <c r="D1170" s="1110">
        <v>0</v>
      </c>
      <c r="E1170" s="1110">
        <v>0</v>
      </c>
      <c r="F1170" s="1110">
        <v>0</v>
      </c>
      <c r="G1170" s="1110">
        <v>0</v>
      </c>
      <c r="H1170" s="1094"/>
      <c r="I1170" s="1094"/>
      <c r="J1170" s="1094"/>
      <c r="K1170" s="1094"/>
    </row>
    <row r="1171" spans="1:11" ht="14.1" customHeight="1" x14ac:dyDescent="0.25">
      <c r="A1171" s="1094"/>
      <c r="B1171" s="1094"/>
      <c r="C1171" s="1109" t="s">
        <v>1048</v>
      </c>
      <c r="D1171" s="1110">
        <v>0</v>
      </c>
      <c r="E1171" s="1110">
        <v>0</v>
      </c>
      <c r="F1171" s="1110">
        <v>0</v>
      </c>
      <c r="G1171" s="1110">
        <v>0</v>
      </c>
      <c r="H1171" s="1094"/>
      <c r="I1171" s="1094"/>
      <c r="J1171" s="1094"/>
      <c r="K1171" s="1094"/>
    </row>
    <row r="1172" spans="1:11" ht="14.1" customHeight="1" x14ac:dyDescent="0.25">
      <c r="A1172" s="1094"/>
      <c r="B1172" s="1094"/>
      <c r="C1172" s="1109" t="s">
        <v>1049</v>
      </c>
      <c r="D1172" s="1110">
        <v>0</v>
      </c>
      <c r="E1172" s="1110">
        <v>0</v>
      </c>
      <c r="F1172" s="1110">
        <v>0</v>
      </c>
      <c r="G1172" s="1110">
        <v>0</v>
      </c>
      <c r="H1172" s="1094"/>
      <c r="I1172" s="1094"/>
      <c r="J1172" s="1094"/>
      <c r="K1172" s="1094"/>
    </row>
    <row r="1173" spans="1:11" ht="14.1" customHeight="1" x14ac:dyDescent="0.25">
      <c r="A1173" s="1094"/>
      <c r="B1173" s="1094"/>
      <c r="C1173" s="1109" t="s">
        <v>1053</v>
      </c>
      <c r="D1173" s="1110">
        <v>0</v>
      </c>
      <c r="E1173" s="1110">
        <v>0</v>
      </c>
      <c r="F1173" s="1110">
        <v>0</v>
      </c>
      <c r="G1173" s="1110">
        <v>0</v>
      </c>
      <c r="H1173" s="1094"/>
      <c r="I1173" s="1094"/>
      <c r="J1173" s="1094"/>
      <c r="K1173" s="1094"/>
    </row>
    <row r="1174" spans="1:11" ht="14.1" customHeight="1" x14ac:dyDescent="0.25">
      <c r="A1174" s="1094"/>
      <c r="B1174" s="1094"/>
      <c r="C1174" s="1109" t="s">
        <v>1048</v>
      </c>
      <c r="D1174" s="1110">
        <v>0</v>
      </c>
      <c r="E1174" s="1110">
        <v>0</v>
      </c>
      <c r="F1174" s="1110">
        <v>0</v>
      </c>
      <c r="G1174" s="1110">
        <v>0</v>
      </c>
      <c r="H1174" s="1094"/>
      <c r="I1174" s="1094"/>
      <c r="J1174" s="1094"/>
      <c r="K1174" s="1094"/>
    </row>
    <row r="1175" spans="1:11" ht="14.1" customHeight="1" x14ac:dyDescent="0.25">
      <c r="A1175" s="1094"/>
      <c r="B1175" s="1094"/>
      <c r="C1175" s="1109" t="s">
        <v>1049</v>
      </c>
      <c r="D1175" s="1110">
        <v>0</v>
      </c>
      <c r="E1175" s="1110">
        <v>0</v>
      </c>
      <c r="F1175" s="1110">
        <v>0</v>
      </c>
      <c r="G1175" s="1110">
        <v>0</v>
      </c>
      <c r="H1175" s="1094"/>
      <c r="I1175" s="1094"/>
      <c r="J1175" s="1094"/>
      <c r="K1175" s="1094"/>
    </row>
    <row r="1176" spans="1:11" ht="14.1" customHeight="1" x14ac:dyDescent="0.25">
      <c r="A1176" s="1094"/>
      <c r="B1176" s="1094"/>
      <c r="C1176" s="1109" t="s">
        <v>1054</v>
      </c>
      <c r="D1176" s="1110">
        <v>0</v>
      </c>
      <c r="E1176" s="1110">
        <v>0</v>
      </c>
      <c r="F1176" s="1110">
        <v>0</v>
      </c>
      <c r="G1176" s="1110">
        <v>0</v>
      </c>
      <c r="H1176" s="1094"/>
      <c r="I1176" s="1094"/>
      <c r="J1176" s="1094"/>
      <c r="K1176" s="1094"/>
    </row>
    <row r="1177" spans="1:11" ht="14.1" customHeight="1" x14ac:dyDescent="0.25">
      <c r="A1177" s="1094"/>
      <c r="B1177" s="1094"/>
      <c r="C1177" s="1109" t="s">
        <v>1048</v>
      </c>
      <c r="D1177" s="1110">
        <v>0</v>
      </c>
      <c r="E1177" s="1110">
        <v>0</v>
      </c>
      <c r="F1177" s="1110">
        <v>0</v>
      </c>
      <c r="G1177" s="1110">
        <v>0</v>
      </c>
      <c r="H1177" s="1094"/>
      <c r="I1177" s="1094"/>
      <c r="J1177" s="1094"/>
      <c r="K1177" s="1094"/>
    </row>
    <row r="1178" spans="1:11" ht="14.1" customHeight="1" x14ac:dyDescent="0.25">
      <c r="A1178" s="1094"/>
      <c r="B1178" s="1094"/>
      <c r="C1178" s="1109" t="s">
        <v>1049</v>
      </c>
      <c r="D1178" s="1110">
        <v>0</v>
      </c>
      <c r="E1178" s="1110">
        <v>0</v>
      </c>
      <c r="F1178" s="1110">
        <v>0</v>
      </c>
      <c r="G1178" s="1110">
        <v>0</v>
      </c>
      <c r="H1178" s="1094"/>
      <c r="I1178" s="1094"/>
      <c r="J1178" s="1094"/>
      <c r="K1178" s="1094"/>
    </row>
    <row r="1179" spans="1:11" ht="14.1" customHeight="1" x14ac:dyDescent="0.25">
      <c r="A1179" s="1094"/>
      <c r="B1179" s="1094"/>
      <c r="C1179" s="1109" t="s">
        <v>1055</v>
      </c>
      <c r="D1179" s="1110">
        <v>0</v>
      </c>
      <c r="E1179" s="1110">
        <v>0</v>
      </c>
      <c r="F1179" s="1110">
        <v>0</v>
      </c>
      <c r="G1179" s="1110">
        <v>0</v>
      </c>
      <c r="H1179" s="1094"/>
      <c r="I1179" s="1094"/>
      <c r="J1179" s="1094"/>
      <c r="K1179" s="1094"/>
    </row>
    <row r="1180" spans="1:11" ht="14.1" customHeight="1" x14ac:dyDescent="0.25">
      <c r="A1180" s="1094"/>
      <c r="B1180" s="1094"/>
      <c r="C1180" s="1109" t="s">
        <v>1048</v>
      </c>
      <c r="D1180" s="1110">
        <v>0</v>
      </c>
      <c r="E1180" s="1110">
        <v>0</v>
      </c>
      <c r="F1180" s="1110">
        <v>0</v>
      </c>
      <c r="G1180" s="1110">
        <v>0</v>
      </c>
      <c r="H1180" s="1094"/>
      <c r="I1180" s="1094"/>
      <c r="J1180" s="1094"/>
      <c r="K1180" s="1094"/>
    </row>
    <row r="1181" spans="1:11" ht="14.1" customHeight="1" x14ac:dyDescent="0.25">
      <c r="A1181" s="1094"/>
      <c r="B1181" s="1094"/>
      <c r="C1181" s="1109" t="s">
        <v>1049</v>
      </c>
      <c r="D1181" s="1110">
        <v>0</v>
      </c>
      <c r="E1181" s="1110">
        <v>0</v>
      </c>
      <c r="F1181" s="1110">
        <v>0</v>
      </c>
      <c r="G1181" s="1110">
        <v>0</v>
      </c>
      <c r="H1181" s="1094"/>
      <c r="I1181" s="1094"/>
      <c r="J1181" s="1094"/>
      <c r="K1181" s="1094"/>
    </row>
    <row r="1182" spans="1:11" ht="14.1" customHeight="1" x14ac:dyDescent="0.25">
      <c r="A1182" s="1094"/>
      <c r="B1182" s="1094"/>
      <c r="C1182" s="1109" t="s">
        <v>1056</v>
      </c>
      <c r="D1182" s="1110">
        <v>0</v>
      </c>
      <c r="E1182" s="1110">
        <v>0</v>
      </c>
      <c r="F1182" s="1110">
        <v>0</v>
      </c>
      <c r="G1182" s="1110">
        <v>0</v>
      </c>
      <c r="H1182" s="1094"/>
      <c r="I1182" s="1094"/>
      <c r="J1182" s="1094"/>
      <c r="K1182" s="1094"/>
    </row>
    <row r="1183" spans="1:11" ht="14.1" customHeight="1" x14ac:dyDescent="0.25">
      <c r="A1183" s="1094"/>
      <c r="B1183" s="1094"/>
      <c r="C1183" s="1109" t="s">
        <v>1048</v>
      </c>
      <c r="D1183" s="1110">
        <v>0</v>
      </c>
      <c r="E1183" s="1110">
        <v>0</v>
      </c>
      <c r="F1183" s="1110">
        <v>0</v>
      </c>
      <c r="G1183" s="1110">
        <v>0</v>
      </c>
      <c r="H1183" s="1094"/>
      <c r="I1183" s="1094"/>
      <c r="J1183" s="1094"/>
      <c r="K1183" s="1094"/>
    </row>
    <row r="1184" spans="1:11" ht="14.1" customHeight="1" x14ac:dyDescent="0.25">
      <c r="A1184" s="1094"/>
      <c r="B1184" s="1094"/>
      <c r="C1184" s="1109" t="s">
        <v>1057</v>
      </c>
      <c r="D1184" s="1110">
        <v>0</v>
      </c>
      <c r="E1184" s="1110">
        <v>0</v>
      </c>
      <c r="F1184" s="1110">
        <v>0</v>
      </c>
      <c r="G1184" s="1110">
        <v>0</v>
      </c>
      <c r="H1184" s="1094"/>
      <c r="I1184" s="1094"/>
      <c r="J1184" s="1094"/>
      <c r="K1184" s="1094"/>
    </row>
    <row r="1185" spans="1:11" ht="14.1" customHeight="1" x14ac:dyDescent="0.25">
      <c r="A1185" s="1094"/>
      <c r="B1185" s="1094"/>
      <c r="C1185" s="1109" t="s">
        <v>1058</v>
      </c>
      <c r="D1185" s="1110">
        <v>0</v>
      </c>
      <c r="E1185" s="1110">
        <v>0</v>
      </c>
      <c r="F1185" s="1110">
        <v>0</v>
      </c>
      <c r="G1185" s="1110">
        <v>0</v>
      </c>
      <c r="H1185" s="1094"/>
      <c r="I1185" s="1094"/>
      <c r="J1185" s="1094"/>
      <c r="K1185" s="1094"/>
    </row>
    <row r="1186" spans="1:11" ht="14.1" customHeight="1" x14ac:dyDescent="0.25">
      <c r="A1186" s="1094"/>
      <c r="B1186" s="1094"/>
      <c r="C1186" s="1109" t="s">
        <v>1059</v>
      </c>
      <c r="D1186" s="1110">
        <v>0</v>
      </c>
      <c r="E1186" s="1110">
        <v>0</v>
      </c>
      <c r="F1186" s="1110">
        <v>0</v>
      </c>
      <c r="G1186" s="1110">
        <v>0</v>
      </c>
      <c r="H1186" s="1094"/>
      <c r="I1186" s="1094"/>
      <c r="J1186" s="1094"/>
      <c r="K1186" s="1094"/>
    </row>
    <row r="1187" spans="1:11" ht="14.1" customHeight="1" x14ac:dyDescent="0.25">
      <c r="A1187" s="1094"/>
      <c r="B1187" s="1094"/>
      <c r="C1187" s="1109" t="s">
        <v>1060</v>
      </c>
      <c r="D1187" s="1110">
        <v>0</v>
      </c>
      <c r="E1187" s="1110">
        <v>0</v>
      </c>
      <c r="F1187" s="1110">
        <v>0</v>
      </c>
      <c r="G1187" s="1110">
        <v>0</v>
      </c>
      <c r="H1187" s="1094"/>
      <c r="I1187" s="1094"/>
      <c r="J1187" s="1094"/>
      <c r="K1187" s="1094"/>
    </row>
    <row r="1188" spans="1:11" ht="14.1" customHeight="1" x14ac:dyDescent="0.25">
      <c r="A1188" s="1094"/>
      <c r="B1188" s="1094"/>
      <c r="C1188" s="1109" t="s">
        <v>1061</v>
      </c>
      <c r="D1188" s="1110">
        <v>0</v>
      </c>
      <c r="E1188" s="1110">
        <v>200000000</v>
      </c>
      <c r="F1188" s="1110">
        <v>100000000</v>
      </c>
      <c r="G1188" s="1110">
        <v>130937195</v>
      </c>
      <c r="H1188" s="1094"/>
      <c r="I1188" s="1094"/>
      <c r="J1188" s="1094"/>
      <c r="K1188" s="1094"/>
    </row>
    <row r="1189" spans="1:11" ht="14.1" customHeight="1" x14ac:dyDescent="0.25">
      <c r="A1189" s="1094"/>
      <c r="B1189" s="1094"/>
      <c r="C1189" s="1109" t="s">
        <v>1048</v>
      </c>
      <c r="D1189" s="1110">
        <v>0</v>
      </c>
      <c r="E1189" s="1110">
        <v>200000000</v>
      </c>
      <c r="F1189" s="1110">
        <v>100000000</v>
      </c>
      <c r="G1189" s="1110">
        <v>130937195</v>
      </c>
      <c r="H1189" s="1094"/>
      <c r="I1189" s="1094"/>
      <c r="J1189" s="1094"/>
      <c r="K1189" s="1094"/>
    </row>
    <row r="1190" spans="1:11" ht="14.1" customHeight="1" x14ac:dyDescent="0.25">
      <c r="A1190" s="1094"/>
      <c r="B1190" s="1094"/>
      <c r="C1190" s="1109" t="s">
        <v>1057</v>
      </c>
      <c r="D1190" s="1110">
        <v>0</v>
      </c>
      <c r="E1190" s="1110">
        <v>0</v>
      </c>
      <c r="F1190" s="1110">
        <v>0</v>
      </c>
      <c r="G1190" s="1110">
        <v>0</v>
      </c>
      <c r="H1190" s="1094"/>
      <c r="I1190" s="1094"/>
      <c r="J1190" s="1094"/>
      <c r="K1190" s="1094"/>
    </row>
    <row r="1191" spans="1:11" ht="14.1" customHeight="1" x14ac:dyDescent="0.25">
      <c r="A1191" s="1094"/>
      <c r="B1191" s="1094"/>
      <c r="C1191" s="1109" t="s">
        <v>1058</v>
      </c>
      <c r="D1191" s="1110">
        <v>0</v>
      </c>
      <c r="E1191" s="1110">
        <v>0</v>
      </c>
      <c r="F1191" s="1110">
        <v>0</v>
      </c>
      <c r="G1191" s="1110">
        <v>0</v>
      </c>
      <c r="H1191" s="1094"/>
      <c r="I1191" s="1094"/>
      <c r="J1191" s="1094"/>
      <c r="K1191" s="1094"/>
    </row>
    <row r="1192" spans="1:11" ht="14.1" customHeight="1" x14ac:dyDescent="0.25">
      <c r="A1192" s="1094"/>
      <c r="B1192" s="1094"/>
      <c r="C1192" s="1109" t="s">
        <v>1059</v>
      </c>
      <c r="D1192" s="1110">
        <v>0</v>
      </c>
      <c r="E1192" s="1110">
        <v>0</v>
      </c>
      <c r="F1192" s="1110">
        <v>0</v>
      </c>
      <c r="G1192" s="1110">
        <v>0</v>
      </c>
      <c r="H1192" s="1094"/>
      <c r="I1192" s="1094"/>
      <c r="J1192" s="1094"/>
      <c r="K1192" s="1094"/>
    </row>
    <row r="1193" spans="1:11" ht="14.1" customHeight="1" x14ac:dyDescent="0.25">
      <c r="A1193" s="1094"/>
      <c r="B1193" s="1094"/>
      <c r="C1193" s="1109" t="s">
        <v>1060</v>
      </c>
      <c r="D1193" s="1110">
        <v>0</v>
      </c>
      <c r="E1193" s="1110">
        <v>0</v>
      </c>
      <c r="F1193" s="1110">
        <v>0</v>
      </c>
      <c r="G1193" s="1110">
        <v>0</v>
      </c>
      <c r="H1193" s="1094"/>
      <c r="I1193" s="1094"/>
      <c r="J1193" s="1094"/>
      <c r="K1193" s="1094"/>
    </row>
    <row r="1194" spans="1:11" ht="14.1" customHeight="1" x14ac:dyDescent="0.25">
      <c r="A1194" s="1094"/>
      <c r="B1194" s="1094"/>
      <c r="C1194" s="1109" t="s">
        <v>1062</v>
      </c>
      <c r="D1194" s="1110">
        <v>0</v>
      </c>
      <c r="E1194" s="1110">
        <v>0</v>
      </c>
      <c r="F1194" s="1110">
        <v>0</v>
      </c>
      <c r="G1194" s="1110">
        <v>0</v>
      </c>
      <c r="H1194" s="1094"/>
      <c r="I1194" s="1094"/>
      <c r="J1194" s="1094"/>
      <c r="K1194" s="1094"/>
    </row>
    <row r="1195" spans="1:11" ht="14.1" customHeight="1" x14ac:dyDescent="0.25">
      <c r="A1195" s="1094"/>
      <c r="B1195" s="1094"/>
      <c r="C1195" s="1109" t="s">
        <v>1048</v>
      </c>
      <c r="D1195" s="1110">
        <v>0</v>
      </c>
      <c r="E1195" s="1110">
        <v>0</v>
      </c>
      <c r="F1195" s="1110">
        <v>0</v>
      </c>
      <c r="G1195" s="1110">
        <v>0</v>
      </c>
      <c r="H1195" s="1094"/>
      <c r="I1195" s="1094"/>
      <c r="J1195" s="1094"/>
      <c r="K1195" s="1094"/>
    </row>
    <row r="1196" spans="1:11" ht="14.1" customHeight="1" x14ac:dyDescent="0.25">
      <c r="A1196" s="1094"/>
      <c r="B1196" s="1094"/>
      <c r="C1196" s="1109" t="s">
        <v>1057</v>
      </c>
      <c r="D1196" s="1110">
        <v>0</v>
      </c>
      <c r="E1196" s="1110">
        <v>0</v>
      </c>
      <c r="F1196" s="1110">
        <v>0</v>
      </c>
      <c r="G1196" s="1110">
        <v>0</v>
      </c>
      <c r="H1196" s="1094"/>
      <c r="I1196" s="1094"/>
      <c r="J1196" s="1094"/>
      <c r="K1196" s="1094"/>
    </row>
    <row r="1197" spans="1:11" ht="14.1" customHeight="1" x14ac:dyDescent="0.25">
      <c r="A1197" s="1094"/>
      <c r="B1197" s="1094"/>
      <c r="C1197" s="1109" t="s">
        <v>1058</v>
      </c>
      <c r="D1197" s="1110">
        <v>0</v>
      </c>
      <c r="E1197" s="1110">
        <v>0</v>
      </c>
      <c r="F1197" s="1110">
        <v>0</v>
      </c>
      <c r="G1197" s="1110">
        <v>0</v>
      </c>
      <c r="H1197" s="1094"/>
      <c r="I1197" s="1094"/>
      <c r="J1197" s="1094"/>
      <c r="K1197" s="1094"/>
    </row>
    <row r="1198" spans="1:11" ht="14.1" customHeight="1" x14ac:dyDescent="0.25">
      <c r="A1198" s="1094"/>
      <c r="B1198" s="1094"/>
      <c r="C1198" s="1109" t="s">
        <v>1059</v>
      </c>
      <c r="D1198" s="1110">
        <v>0</v>
      </c>
      <c r="E1198" s="1110">
        <v>0</v>
      </c>
      <c r="F1198" s="1110">
        <v>0</v>
      </c>
      <c r="G1198" s="1110">
        <v>0</v>
      </c>
      <c r="H1198" s="1094"/>
      <c r="I1198" s="1094"/>
      <c r="J1198" s="1094"/>
      <c r="K1198" s="1094"/>
    </row>
    <row r="1199" spans="1:11" ht="14.1" customHeight="1" x14ac:dyDescent="0.25">
      <c r="A1199" s="1094"/>
      <c r="B1199" s="1094"/>
      <c r="C1199" s="1109" t="s">
        <v>1060</v>
      </c>
      <c r="D1199" s="1110">
        <v>0</v>
      </c>
      <c r="E1199" s="1110">
        <v>0</v>
      </c>
      <c r="F1199" s="1110">
        <v>0</v>
      </c>
      <c r="G1199" s="1110">
        <v>0</v>
      </c>
      <c r="H1199" s="1094"/>
      <c r="I1199" s="1094"/>
      <c r="J1199" s="1094"/>
      <c r="K1199" s="1094"/>
    </row>
    <row r="1200" spans="1:11" ht="14.1" customHeight="1" x14ac:dyDescent="0.25">
      <c r="A1200" s="1094"/>
      <c r="B1200" s="1094"/>
      <c r="C1200" s="1109" t="s">
        <v>1063</v>
      </c>
      <c r="D1200" s="1110">
        <v>0</v>
      </c>
      <c r="E1200" s="1110">
        <v>0</v>
      </c>
      <c r="F1200" s="1110">
        <v>0</v>
      </c>
      <c r="G1200" s="1110">
        <v>0</v>
      </c>
      <c r="H1200" s="1094"/>
      <c r="I1200" s="1094"/>
      <c r="J1200" s="1094"/>
      <c r="K1200" s="1094"/>
    </row>
    <row r="1201" spans="1:11" ht="14.1" customHeight="1" x14ac:dyDescent="0.25">
      <c r="A1201" s="1094"/>
      <c r="B1201" s="1094"/>
      <c r="C1201" s="1109" t="s">
        <v>1064</v>
      </c>
      <c r="D1201" s="1110">
        <v>0</v>
      </c>
      <c r="E1201" s="1110">
        <v>0</v>
      </c>
      <c r="F1201" s="1110">
        <v>0</v>
      </c>
      <c r="G1201" s="1110">
        <v>0</v>
      </c>
      <c r="H1201" s="1094"/>
      <c r="I1201" s="1094"/>
      <c r="J1201" s="1094"/>
      <c r="K1201" s="1094"/>
    </row>
    <row r="1202" spans="1:11" ht="14.1" customHeight="1" x14ac:dyDescent="0.25">
      <c r="A1202" s="1094"/>
      <c r="B1202" s="1094"/>
      <c r="C1202" s="1111" t="s">
        <v>572</v>
      </c>
      <c r="D1202" s="1110">
        <v>0</v>
      </c>
      <c r="E1202" s="1110">
        <v>200000000</v>
      </c>
      <c r="F1202" s="1110">
        <v>100000000</v>
      </c>
      <c r="G1202" s="1110">
        <v>130937195</v>
      </c>
      <c r="H1202" s="1094"/>
      <c r="I1202" s="1094"/>
      <c r="J1202" s="1094"/>
      <c r="K1202" s="1094"/>
    </row>
    <row r="1203" spans="1:11" ht="14.1" customHeight="1" x14ac:dyDescent="0.25">
      <c r="A1203" s="1094"/>
      <c r="B1203" s="1094"/>
      <c r="C1203" s="1103" t="s">
        <v>1022</v>
      </c>
      <c r="D1203" s="1232" t="s">
        <v>3620</v>
      </c>
      <c r="E1203" s="1233"/>
      <c r="F1203" s="1233"/>
      <c r="G1203" s="1233"/>
      <c r="H1203" s="1094"/>
      <c r="I1203" s="1094"/>
      <c r="J1203" s="1094"/>
      <c r="K1203" s="1094"/>
    </row>
    <row r="1204" spans="1:11" ht="14.1" customHeight="1" x14ac:dyDescent="0.25">
      <c r="A1204" s="1094"/>
      <c r="B1204" s="1094"/>
      <c r="C1204" s="1104" t="s">
        <v>1024</v>
      </c>
      <c r="D1204" s="1230" t="s">
        <v>3621</v>
      </c>
      <c r="E1204" s="1231"/>
      <c r="F1204" s="1231"/>
      <c r="G1204" s="1231"/>
      <c r="H1204" s="1094"/>
      <c r="I1204" s="1094"/>
      <c r="J1204" s="1094"/>
      <c r="K1204" s="1094"/>
    </row>
    <row r="1205" spans="1:11" ht="14.1" customHeight="1" x14ac:dyDescent="0.25">
      <c r="A1205" s="1094"/>
      <c r="B1205" s="1094"/>
      <c r="C1205" s="1104" t="s">
        <v>31</v>
      </c>
      <c r="D1205" s="1230" t="s">
        <v>55</v>
      </c>
      <c r="E1205" s="1231"/>
      <c r="F1205" s="1231"/>
      <c r="G1205" s="1231"/>
      <c r="H1205" s="1094"/>
      <c r="I1205" s="1094"/>
      <c r="J1205" s="1094"/>
      <c r="K1205" s="1094"/>
    </row>
    <row r="1206" spans="1:11" ht="15" customHeight="1" x14ac:dyDescent="0.25">
      <c r="A1206" s="1094"/>
      <c r="B1206" s="1094"/>
      <c r="C1206" s="1105"/>
      <c r="D1206" s="1106">
        <v>2024</v>
      </c>
      <c r="E1206" s="1106">
        <v>2025</v>
      </c>
      <c r="F1206" s="1106">
        <v>2026</v>
      </c>
      <c r="G1206" s="1106">
        <v>2027</v>
      </c>
      <c r="H1206" s="1094"/>
      <c r="I1206" s="1094"/>
      <c r="J1206" s="1094"/>
      <c r="K1206" s="1094"/>
    </row>
    <row r="1207" spans="1:11" ht="15" customHeight="1" x14ac:dyDescent="0.25">
      <c r="A1207" s="1094"/>
      <c r="B1207" s="1094"/>
      <c r="C1207" s="1107"/>
      <c r="D1207" s="1108" t="s">
        <v>13</v>
      </c>
      <c r="E1207" s="1108" t="s">
        <v>14</v>
      </c>
      <c r="F1207" s="1108" t="s">
        <v>14</v>
      </c>
      <c r="G1207" s="1108" t="s">
        <v>14</v>
      </c>
      <c r="H1207" s="1094"/>
      <c r="I1207" s="1094"/>
      <c r="J1207" s="1094"/>
      <c r="K1207" s="1094"/>
    </row>
    <row r="1208" spans="1:11" ht="14.1" customHeight="1" x14ac:dyDescent="0.25">
      <c r="A1208" s="1094"/>
      <c r="B1208" s="1094"/>
      <c r="C1208" s="1097" t="s">
        <v>33</v>
      </c>
      <c r="D1208" s="1101" t="s">
        <v>1039</v>
      </c>
      <c r="E1208" s="1101" t="s">
        <v>1092</v>
      </c>
      <c r="F1208" s="1101" t="s">
        <v>1092</v>
      </c>
      <c r="G1208" s="1101" t="s">
        <v>1092</v>
      </c>
      <c r="H1208" s="1094"/>
      <c r="I1208" s="1094"/>
      <c r="J1208" s="1094"/>
      <c r="K1208" s="1094"/>
    </row>
    <row r="1209" spans="1:11" ht="14.1" customHeight="1" x14ac:dyDescent="0.25">
      <c r="A1209" s="1094"/>
      <c r="B1209" s="1094"/>
      <c r="C1209" s="1097" t="s">
        <v>1029</v>
      </c>
      <c r="D1209" s="1101" t="s">
        <v>3622</v>
      </c>
      <c r="E1209" s="1101" t="s">
        <v>3623</v>
      </c>
      <c r="F1209" s="1101" t="s">
        <v>3624</v>
      </c>
      <c r="G1209" s="1101" t="s">
        <v>1039</v>
      </c>
      <c r="H1209" s="1094"/>
      <c r="I1209" s="1094"/>
      <c r="J1209" s="1094"/>
      <c r="K1209" s="1094"/>
    </row>
    <row r="1210" spans="1:11" ht="14.1" customHeight="1" x14ac:dyDescent="0.25">
      <c r="A1210" s="1094"/>
      <c r="B1210" s="1094"/>
      <c r="C1210" s="1097" t="s">
        <v>1032</v>
      </c>
      <c r="D1210" s="1101" t="s">
        <v>1039</v>
      </c>
      <c r="E1210" s="1101" t="s">
        <v>3623</v>
      </c>
      <c r="F1210" s="1101" t="s">
        <v>3624</v>
      </c>
      <c r="G1210" s="1101" t="s">
        <v>1039</v>
      </c>
      <c r="H1210" s="1094"/>
      <c r="I1210" s="1094"/>
      <c r="J1210" s="1094"/>
      <c r="K1210" s="1094"/>
    </row>
    <row r="1211" spans="1:11" ht="14.1" customHeight="1" x14ac:dyDescent="0.25">
      <c r="A1211" s="1094"/>
      <c r="B1211" s="1094"/>
      <c r="C1211" s="1097" t="s">
        <v>1037</v>
      </c>
      <c r="D1211" s="1101" t="s">
        <v>1038</v>
      </c>
      <c r="E1211" s="1101" t="s">
        <v>1038</v>
      </c>
      <c r="F1211" s="1101" t="s">
        <v>1039</v>
      </c>
      <c r="G1211" s="1101" t="s">
        <v>1039</v>
      </c>
      <c r="H1211" s="1094"/>
      <c r="I1211" s="1094"/>
      <c r="J1211" s="1094"/>
      <c r="K1211" s="1094"/>
    </row>
    <row r="1212" spans="1:11" ht="14.1" customHeight="1" x14ac:dyDescent="0.25">
      <c r="A1212" s="1094"/>
      <c r="B1212" s="1094"/>
      <c r="C1212" s="1097" t="s">
        <v>1042</v>
      </c>
      <c r="D1212" s="1101" t="s">
        <v>1038</v>
      </c>
      <c r="E1212" s="1101" t="s">
        <v>3625</v>
      </c>
      <c r="F1212" s="1101" t="s">
        <v>3626</v>
      </c>
      <c r="G1212" s="1101" t="s">
        <v>1083</v>
      </c>
      <c r="H1212" s="1094"/>
      <c r="I1212" s="1094"/>
      <c r="J1212" s="1094"/>
      <c r="K1212" s="1094"/>
    </row>
    <row r="1213" spans="1:11" ht="14.1" customHeight="1" x14ac:dyDescent="0.25">
      <c r="A1213" s="1094"/>
      <c r="B1213" s="1094"/>
      <c r="C1213" s="1097" t="s">
        <v>39</v>
      </c>
      <c r="D1213" s="1101" t="s">
        <v>1038</v>
      </c>
      <c r="E1213" s="1101" t="s">
        <v>1038</v>
      </c>
      <c r="F1213" s="1101" t="s">
        <v>3626</v>
      </c>
      <c r="G1213" s="1101" t="s">
        <v>1083</v>
      </c>
      <c r="H1213" s="1094"/>
      <c r="I1213" s="1094"/>
      <c r="J1213" s="1094"/>
      <c r="K1213" s="1094"/>
    </row>
    <row r="1214" spans="1:11" ht="14.1" customHeight="1" x14ac:dyDescent="0.25">
      <c r="A1214" s="1094"/>
      <c r="B1214" s="1094"/>
      <c r="C1214" s="1228" t="s">
        <v>1046</v>
      </c>
      <c r="D1214" s="1229"/>
      <c r="E1214" s="1229"/>
      <c r="F1214" s="1229"/>
      <c r="G1214" s="1229"/>
      <c r="H1214" s="1094"/>
      <c r="I1214" s="1094"/>
      <c r="J1214" s="1094"/>
      <c r="K1214" s="1094"/>
    </row>
    <row r="1215" spans="1:11" ht="14.1" customHeight="1" x14ac:dyDescent="0.25">
      <c r="A1215" s="1094"/>
      <c r="B1215" s="1094"/>
      <c r="C1215" s="1105"/>
      <c r="D1215" s="1106">
        <v>2024</v>
      </c>
      <c r="E1215" s="1106">
        <v>2025</v>
      </c>
      <c r="F1215" s="1106">
        <v>2026</v>
      </c>
      <c r="G1215" s="1106">
        <v>2027</v>
      </c>
      <c r="H1215" s="1094"/>
      <c r="I1215" s="1094"/>
      <c r="J1215" s="1094"/>
      <c r="K1215" s="1094"/>
    </row>
    <row r="1216" spans="1:11" ht="14.1" customHeight="1" x14ac:dyDescent="0.25">
      <c r="A1216" s="1094"/>
      <c r="B1216" s="1094"/>
      <c r="C1216" s="1107"/>
      <c r="D1216" s="1108" t="s">
        <v>13</v>
      </c>
      <c r="E1216" s="1108" t="s">
        <v>14</v>
      </c>
      <c r="F1216" s="1108" t="s">
        <v>14</v>
      </c>
      <c r="G1216" s="1108" t="s">
        <v>14</v>
      </c>
      <c r="H1216" s="1094"/>
      <c r="I1216" s="1094"/>
      <c r="J1216" s="1094"/>
      <c r="K1216" s="1094"/>
    </row>
    <row r="1217" spans="1:11" ht="14.1" customHeight="1" x14ac:dyDescent="0.25">
      <c r="A1217" s="1094"/>
      <c r="B1217" s="1094"/>
      <c r="C1217" s="1109" t="s">
        <v>1047</v>
      </c>
      <c r="D1217" s="1110">
        <v>0</v>
      </c>
      <c r="E1217" s="1110">
        <v>0</v>
      </c>
      <c r="F1217" s="1110">
        <v>0</v>
      </c>
      <c r="G1217" s="1110">
        <v>0</v>
      </c>
      <c r="H1217" s="1094"/>
      <c r="I1217" s="1094"/>
      <c r="J1217" s="1094"/>
      <c r="K1217" s="1094"/>
    </row>
    <row r="1218" spans="1:11" ht="14.1" customHeight="1" x14ac:dyDescent="0.25">
      <c r="A1218" s="1094"/>
      <c r="B1218" s="1094"/>
      <c r="C1218" s="1109" t="s">
        <v>1048</v>
      </c>
      <c r="D1218" s="1110">
        <v>0</v>
      </c>
      <c r="E1218" s="1110">
        <v>0</v>
      </c>
      <c r="F1218" s="1110">
        <v>0</v>
      </c>
      <c r="G1218" s="1110">
        <v>0</v>
      </c>
      <c r="H1218" s="1094"/>
      <c r="I1218" s="1094"/>
      <c r="J1218" s="1094"/>
      <c r="K1218" s="1094"/>
    </row>
    <row r="1219" spans="1:11" ht="14.1" customHeight="1" x14ac:dyDescent="0.25">
      <c r="A1219" s="1094"/>
      <c r="B1219" s="1094"/>
      <c r="C1219" s="1109" t="s">
        <v>1049</v>
      </c>
      <c r="D1219" s="1110">
        <v>0</v>
      </c>
      <c r="E1219" s="1110">
        <v>0</v>
      </c>
      <c r="F1219" s="1110">
        <v>0</v>
      </c>
      <c r="G1219" s="1110">
        <v>0</v>
      </c>
      <c r="H1219" s="1094"/>
      <c r="I1219" s="1094"/>
      <c r="J1219" s="1094"/>
      <c r="K1219" s="1094"/>
    </row>
    <row r="1220" spans="1:11" ht="14.1" customHeight="1" x14ac:dyDescent="0.25">
      <c r="A1220" s="1094"/>
      <c r="B1220" s="1094"/>
      <c r="C1220" s="1109" t="s">
        <v>1050</v>
      </c>
      <c r="D1220" s="1110">
        <v>0</v>
      </c>
      <c r="E1220" s="1110">
        <v>0</v>
      </c>
      <c r="F1220" s="1110">
        <v>0</v>
      </c>
      <c r="G1220" s="1110">
        <v>0</v>
      </c>
      <c r="H1220" s="1094"/>
      <c r="I1220" s="1094"/>
      <c r="J1220" s="1094"/>
      <c r="K1220" s="1094"/>
    </row>
    <row r="1221" spans="1:11" ht="14.1" customHeight="1" x14ac:dyDescent="0.25">
      <c r="A1221" s="1094"/>
      <c r="B1221" s="1094"/>
      <c r="C1221" s="1109" t="s">
        <v>1048</v>
      </c>
      <c r="D1221" s="1110">
        <v>0</v>
      </c>
      <c r="E1221" s="1110">
        <v>0</v>
      </c>
      <c r="F1221" s="1110">
        <v>0</v>
      </c>
      <c r="G1221" s="1110">
        <v>0</v>
      </c>
      <c r="H1221" s="1094"/>
      <c r="I1221" s="1094"/>
      <c r="J1221" s="1094"/>
      <c r="K1221" s="1094"/>
    </row>
    <row r="1222" spans="1:11" ht="14.1" customHeight="1" x14ac:dyDescent="0.25">
      <c r="A1222" s="1094"/>
      <c r="B1222" s="1094"/>
      <c r="C1222" s="1109" t="s">
        <v>1049</v>
      </c>
      <c r="D1222" s="1110">
        <v>0</v>
      </c>
      <c r="E1222" s="1110">
        <v>0</v>
      </c>
      <c r="F1222" s="1110">
        <v>0</v>
      </c>
      <c r="G1222" s="1110">
        <v>0</v>
      </c>
      <c r="H1222" s="1094"/>
      <c r="I1222" s="1094"/>
      <c r="J1222" s="1094"/>
      <c r="K1222" s="1094"/>
    </row>
    <row r="1223" spans="1:11" ht="14.1" customHeight="1" x14ac:dyDescent="0.25">
      <c r="A1223" s="1094"/>
      <c r="B1223" s="1094"/>
      <c r="C1223" s="1109" t="s">
        <v>1051</v>
      </c>
      <c r="D1223" s="1110">
        <v>0</v>
      </c>
      <c r="E1223" s="1110">
        <v>0</v>
      </c>
      <c r="F1223" s="1110">
        <v>0</v>
      </c>
      <c r="G1223" s="1110">
        <v>0</v>
      </c>
      <c r="H1223" s="1094"/>
      <c r="I1223" s="1094"/>
      <c r="J1223" s="1094"/>
      <c r="K1223" s="1094"/>
    </row>
    <row r="1224" spans="1:11" ht="14.1" customHeight="1" x14ac:dyDescent="0.25">
      <c r="A1224" s="1094"/>
      <c r="B1224" s="1094"/>
      <c r="C1224" s="1109" t="s">
        <v>1048</v>
      </c>
      <c r="D1224" s="1110">
        <v>0</v>
      </c>
      <c r="E1224" s="1110">
        <v>0</v>
      </c>
      <c r="F1224" s="1110">
        <v>0</v>
      </c>
      <c r="G1224" s="1110">
        <v>0</v>
      </c>
      <c r="H1224" s="1094"/>
      <c r="I1224" s="1094"/>
      <c r="J1224" s="1094"/>
      <c r="K1224" s="1094"/>
    </row>
    <row r="1225" spans="1:11" ht="14.1" customHeight="1" x14ac:dyDescent="0.25">
      <c r="A1225" s="1094"/>
      <c r="B1225" s="1094"/>
      <c r="C1225" s="1109" t="s">
        <v>1049</v>
      </c>
      <c r="D1225" s="1110">
        <v>0</v>
      </c>
      <c r="E1225" s="1110">
        <v>0</v>
      </c>
      <c r="F1225" s="1110">
        <v>0</v>
      </c>
      <c r="G1225" s="1110">
        <v>0</v>
      </c>
      <c r="H1225" s="1094"/>
      <c r="I1225" s="1094"/>
      <c r="J1225" s="1094"/>
      <c r="K1225" s="1094"/>
    </row>
    <row r="1226" spans="1:11" ht="14.1" customHeight="1" x14ac:dyDescent="0.25">
      <c r="A1226" s="1094"/>
      <c r="B1226" s="1094"/>
      <c r="C1226" s="1109" t="s">
        <v>1052</v>
      </c>
      <c r="D1226" s="1110">
        <v>0</v>
      </c>
      <c r="E1226" s="1110">
        <v>0</v>
      </c>
      <c r="F1226" s="1110">
        <v>0</v>
      </c>
      <c r="G1226" s="1110">
        <v>0</v>
      </c>
      <c r="H1226" s="1094"/>
      <c r="I1226" s="1094"/>
      <c r="J1226" s="1094"/>
      <c r="K1226" s="1094"/>
    </row>
    <row r="1227" spans="1:11" ht="14.1" customHeight="1" x14ac:dyDescent="0.25">
      <c r="A1227" s="1094"/>
      <c r="B1227" s="1094"/>
      <c r="C1227" s="1109" t="s">
        <v>1048</v>
      </c>
      <c r="D1227" s="1110">
        <v>0</v>
      </c>
      <c r="E1227" s="1110">
        <v>0</v>
      </c>
      <c r="F1227" s="1110">
        <v>0</v>
      </c>
      <c r="G1227" s="1110">
        <v>0</v>
      </c>
      <c r="H1227" s="1094"/>
      <c r="I1227" s="1094"/>
      <c r="J1227" s="1094"/>
      <c r="K1227" s="1094"/>
    </row>
    <row r="1228" spans="1:11" ht="14.1" customHeight="1" x14ac:dyDescent="0.25">
      <c r="A1228" s="1094"/>
      <c r="B1228" s="1094"/>
      <c r="C1228" s="1109" t="s">
        <v>1049</v>
      </c>
      <c r="D1228" s="1110">
        <v>0</v>
      </c>
      <c r="E1228" s="1110">
        <v>0</v>
      </c>
      <c r="F1228" s="1110">
        <v>0</v>
      </c>
      <c r="G1228" s="1110">
        <v>0</v>
      </c>
      <c r="H1228" s="1094"/>
      <c r="I1228" s="1094"/>
      <c r="J1228" s="1094"/>
      <c r="K1228" s="1094"/>
    </row>
    <row r="1229" spans="1:11" ht="14.1" customHeight="1" x14ac:dyDescent="0.25">
      <c r="A1229" s="1094"/>
      <c r="B1229" s="1094"/>
      <c r="C1229" s="1109" t="s">
        <v>1053</v>
      </c>
      <c r="D1229" s="1110">
        <v>0</v>
      </c>
      <c r="E1229" s="1110">
        <v>0</v>
      </c>
      <c r="F1229" s="1110">
        <v>0</v>
      </c>
      <c r="G1229" s="1110">
        <v>0</v>
      </c>
      <c r="H1229" s="1094"/>
      <c r="I1229" s="1094"/>
      <c r="J1229" s="1094"/>
      <c r="K1229" s="1094"/>
    </row>
    <row r="1230" spans="1:11" ht="14.1" customHeight="1" x14ac:dyDescent="0.25">
      <c r="A1230" s="1094"/>
      <c r="B1230" s="1094"/>
      <c r="C1230" s="1109" t="s">
        <v>1048</v>
      </c>
      <c r="D1230" s="1110">
        <v>0</v>
      </c>
      <c r="E1230" s="1110">
        <v>0</v>
      </c>
      <c r="F1230" s="1110">
        <v>0</v>
      </c>
      <c r="G1230" s="1110">
        <v>0</v>
      </c>
      <c r="H1230" s="1094"/>
      <c r="I1230" s="1094"/>
      <c r="J1230" s="1094"/>
      <c r="K1230" s="1094"/>
    </row>
    <row r="1231" spans="1:11" ht="14.1" customHeight="1" x14ac:dyDescent="0.25">
      <c r="A1231" s="1094"/>
      <c r="B1231" s="1094"/>
      <c r="C1231" s="1109" t="s">
        <v>1049</v>
      </c>
      <c r="D1231" s="1110">
        <v>0</v>
      </c>
      <c r="E1231" s="1110">
        <v>0</v>
      </c>
      <c r="F1231" s="1110">
        <v>0</v>
      </c>
      <c r="G1231" s="1110">
        <v>0</v>
      </c>
      <c r="H1231" s="1094"/>
      <c r="I1231" s="1094"/>
      <c r="J1231" s="1094"/>
      <c r="K1231" s="1094"/>
    </row>
    <row r="1232" spans="1:11" ht="14.1" customHeight="1" x14ac:dyDescent="0.25">
      <c r="A1232" s="1094"/>
      <c r="B1232" s="1094"/>
      <c r="C1232" s="1109" t="s">
        <v>1054</v>
      </c>
      <c r="D1232" s="1110">
        <v>0</v>
      </c>
      <c r="E1232" s="1110">
        <v>0</v>
      </c>
      <c r="F1232" s="1110">
        <v>0</v>
      </c>
      <c r="G1232" s="1110">
        <v>0</v>
      </c>
      <c r="H1232" s="1094"/>
      <c r="I1232" s="1094"/>
      <c r="J1232" s="1094"/>
      <c r="K1232" s="1094"/>
    </row>
    <row r="1233" spans="1:11" ht="14.1" customHeight="1" x14ac:dyDescent="0.25">
      <c r="A1233" s="1094"/>
      <c r="B1233" s="1094"/>
      <c r="C1233" s="1109" t="s">
        <v>1048</v>
      </c>
      <c r="D1233" s="1110">
        <v>0</v>
      </c>
      <c r="E1233" s="1110">
        <v>0</v>
      </c>
      <c r="F1233" s="1110">
        <v>0</v>
      </c>
      <c r="G1233" s="1110">
        <v>0</v>
      </c>
      <c r="H1233" s="1094"/>
      <c r="I1233" s="1094"/>
      <c r="J1233" s="1094"/>
      <c r="K1233" s="1094"/>
    </row>
    <row r="1234" spans="1:11" ht="14.1" customHeight="1" x14ac:dyDescent="0.25">
      <c r="A1234" s="1094"/>
      <c r="B1234" s="1094"/>
      <c r="C1234" s="1109" t="s">
        <v>1049</v>
      </c>
      <c r="D1234" s="1110">
        <v>0</v>
      </c>
      <c r="E1234" s="1110">
        <v>0</v>
      </c>
      <c r="F1234" s="1110">
        <v>0</v>
      </c>
      <c r="G1234" s="1110">
        <v>0</v>
      </c>
      <c r="H1234" s="1094"/>
      <c r="I1234" s="1094"/>
      <c r="J1234" s="1094"/>
      <c r="K1234" s="1094"/>
    </row>
    <row r="1235" spans="1:11" ht="14.1" customHeight="1" x14ac:dyDescent="0.25">
      <c r="A1235" s="1094"/>
      <c r="B1235" s="1094"/>
      <c r="C1235" s="1109" t="s">
        <v>1055</v>
      </c>
      <c r="D1235" s="1110">
        <v>0</v>
      </c>
      <c r="E1235" s="1110">
        <v>0</v>
      </c>
      <c r="F1235" s="1110">
        <v>0</v>
      </c>
      <c r="G1235" s="1110">
        <v>0</v>
      </c>
      <c r="H1235" s="1094"/>
      <c r="I1235" s="1094"/>
      <c r="J1235" s="1094"/>
      <c r="K1235" s="1094"/>
    </row>
    <row r="1236" spans="1:11" ht="14.1" customHeight="1" x14ac:dyDescent="0.25">
      <c r="A1236" s="1094"/>
      <c r="B1236" s="1094"/>
      <c r="C1236" s="1109" t="s">
        <v>1048</v>
      </c>
      <c r="D1236" s="1110">
        <v>0</v>
      </c>
      <c r="E1236" s="1110">
        <v>0</v>
      </c>
      <c r="F1236" s="1110">
        <v>0</v>
      </c>
      <c r="G1236" s="1110">
        <v>0</v>
      </c>
      <c r="H1236" s="1094"/>
      <c r="I1236" s="1094"/>
      <c r="J1236" s="1094"/>
      <c r="K1236" s="1094"/>
    </row>
    <row r="1237" spans="1:11" ht="14.1" customHeight="1" x14ac:dyDescent="0.25">
      <c r="A1237" s="1094"/>
      <c r="B1237" s="1094"/>
      <c r="C1237" s="1109" t="s">
        <v>1049</v>
      </c>
      <c r="D1237" s="1110">
        <v>0</v>
      </c>
      <c r="E1237" s="1110">
        <v>0</v>
      </c>
      <c r="F1237" s="1110">
        <v>0</v>
      </c>
      <c r="G1237" s="1110">
        <v>0</v>
      </c>
      <c r="H1237" s="1094"/>
      <c r="I1237" s="1094"/>
      <c r="J1237" s="1094"/>
      <c r="K1237" s="1094"/>
    </row>
    <row r="1238" spans="1:11" ht="14.1" customHeight="1" x14ac:dyDescent="0.25">
      <c r="A1238" s="1094"/>
      <c r="B1238" s="1094"/>
      <c r="C1238" s="1109" t="s">
        <v>1056</v>
      </c>
      <c r="D1238" s="1110">
        <v>0</v>
      </c>
      <c r="E1238" s="1110">
        <v>0</v>
      </c>
      <c r="F1238" s="1110">
        <v>0</v>
      </c>
      <c r="G1238" s="1110">
        <v>0</v>
      </c>
      <c r="H1238" s="1094"/>
      <c r="I1238" s="1094"/>
      <c r="J1238" s="1094"/>
      <c r="K1238" s="1094"/>
    </row>
    <row r="1239" spans="1:11" ht="14.1" customHeight="1" x14ac:dyDescent="0.25">
      <c r="A1239" s="1094"/>
      <c r="B1239" s="1094"/>
      <c r="C1239" s="1109" t="s">
        <v>1048</v>
      </c>
      <c r="D1239" s="1110">
        <v>0</v>
      </c>
      <c r="E1239" s="1110">
        <v>0</v>
      </c>
      <c r="F1239" s="1110">
        <v>0</v>
      </c>
      <c r="G1239" s="1110">
        <v>0</v>
      </c>
      <c r="H1239" s="1094"/>
      <c r="I1239" s="1094"/>
      <c r="J1239" s="1094"/>
      <c r="K1239" s="1094"/>
    </row>
    <row r="1240" spans="1:11" ht="14.1" customHeight="1" x14ac:dyDescent="0.25">
      <c r="A1240" s="1094"/>
      <c r="B1240" s="1094"/>
      <c r="C1240" s="1109" t="s">
        <v>1057</v>
      </c>
      <c r="D1240" s="1110">
        <v>0</v>
      </c>
      <c r="E1240" s="1110">
        <v>0</v>
      </c>
      <c r="F1240" s="1110">
        <v>0</v>
      </c>
      <c r="G1240" s="1110">
        <v>0</v>
      </c>
      <c r="H1240" s="1094"/>
      <c r="I1240" s="1094"/>
      <c r="J1240" s="1094"/>
      <c r="K1240" s="1094"/>
    </row>
    <row r="1241" spans="1:11" ht="14.1" customHeight="1" x14ac:dyDescent="0.25">
      <c r="A1241" s="1094"/>
      <c r="B1241" s="1094"/>
      <c r="C1241" s="1109" t="s">
        <v>1058</v>
      </c>
      <c r="D1241" s="1110">
        <v>0</v>
      </c>
      <c r="E1241" s="1110">
        <v>0</v>
      </c>
      <c r="F1241" s="1110">
        <v>0</v>
      </c>
      <c r="G1241" s="1110">
        <v>0</v>
      </c>
      <c r="H1241" s="1094"/>
      <c r="I1241" s="1094"/>
      <c r="J1241" s="1094"/>
      <c r="K1241" s="1094"/>
    </row>
    <row r="1242" spans="1:11" ht="14.1" customHeight="1" x14ac:dyDescent="0.25">
      <c r="A1242" s="1094"/>
      <c r="B1242" s="1094"/>
      <c r="C1242" s="1109" t="s">
        <v>1059</v>
      </c>
      <c r="D1242" s="1110">
        <v>0</v>
      </c>
      <c r="E1242" s="1110">
        <v>0</v>
      </c>
      <c r="F1242" s="1110">
        <v>0</v>
      </c>
      <c r="G1242" s="1110">
        <v>0</v>
      </c>
      <c r="H1242" s="1094"/>
      <c r="I1242" s="1094"/>
      <c r="J1242" s="1094"/>
      <c r="K1242" s="1094"/>
    </row>
    <row r="1243" spans="1:11" ht="14.1" customHeight="1" x14ac:dyDescent="0.25">
      <c r="A1243" s="1094"/>
      <c r="B1243" s="1094"/>
      <c r="C1243" s="1109" t="s">
        <v>1060</v>
      </c>
      <c r="D1243" s="1110">
        <v>0</v>
      </c>
      <c r="E1243" s="1110">
        <v>0</v>
      </c>
      <c r="F1243" s="1110">
        <v>0</v>
      </c>
      <c r="G1243" s="1110">
        <v>0</v>
      </c>
      <c r="H1243" s="1094"/>
      <c r="I1243" s="1094"/>
      <c r="J1243" s="1094"/>
      <c r="K1243" s="1094"/>
    </row>
    <row r="1244" spans="1:11" ht="14.1" customHeight="1" x14ac:dyDescent="0.25">
      <c r="A1244" s="1094"/>
      <c r="B1244" s="1094"/>
      <c r="C1244" s="1109" t="s">
        <v>1061</v>
      </c>
      <c r="D1244" s="1110">
        <v>0</v>
      </c>
      <c r="E1244" s="1110">
        <v>65573333</v>
      </c>
      <c r="F1244" s="1110">
        <v>49988896</v>
      </c>
      <c r="G1244" s="1110">
        <v>0</v>
      </c>
      <c r="H1244" s="1094"/>
      <c r="I1244" s="1094"/>
      <c r="J1244" s="1094"/>
      <c r="K1244" s="1094"/>
    </row>
    <row r="1245" spans="1:11" ht="14.1" customHeight="1" x14ac:dyDescent="0.25">
      <c r="A1245" s="1094"/>
      <c r="B1245" s="1094"/>
      <c r="C1245" s="1109" t="s">
        <v>1048</v>
      </c>
      <c r="D1245" s="1110">
        <v>0</v>
      </c>
      <c r="E1245" s="1110">
        <v>65573333</v>
      </c>
      <c r="F1245" s="1110">
        <v>49988896</v>
      </c>
      <c r="G1245" s="1110">
        <v>0</v>
      </c>
      <c r="H1245" s="1094"/>
      <c r="I1245" s="1094"/>
      <c r="J1245" s="1094"/>
      <c r="K1245" s="1094"/>
    </row>
    <row r="1246" spans="1:11" ht="14.1" customHeight="1" x14ac:dyDescent="0.25">
      <c r="A1246" s="1094"/>
      <c r="B1246" s="1094"/>
      <c r="C1246" s="1109" t="s">
        <v>1057</v>
      </c>
      <c r="D1246" s="1110">
        <v>0</v>
      </c>
      <c r="E1246" s="1110">
        <v>0</v>
      </c>
      <c r="F1246" s="1110">
        <v>0</v>
      </c>
      <c r="G1246" s="1110">
        <v>0</v>
      </c>
      <c r="H1246" s="1094"/>
      <c r="I1246" s="1094"/>
      <c r="J1246" s="1094"/>
      <c r="K1246" s="1094"/>
    </row>
    <row r="1247" spans="1:11" ht="14.1" customHeight="1" x14ac:dyDescent="0.25">
      <c r="A1247" s="1094"/>
      <c r="B1247" s="1094"/>
      <c r="C1247" s="1109" t="s">
        <v>1058</v>
      </c>
      <c r="D1247" s="1110">
        <v>0</v>
      </c>
      <c r="E1247" s="1110">
        <v>0</v>
      </c>
      <c r="F1247" s="1110">
        <v>0</v>
      </c>
      <c r="G1247" s="1110">
        <v>0</v>
      </c>
      <c r="H1247" s="1094"/>
      <c r="I1247" s="1094"/>
      <c r="J1247" s="1094"/>
      <c r="K1247" s="1094"/>
    </row>
    <row r="1248" spans="1:11" ht="14.1" customHeight="1" x14ac:dyDescent="0.25">
      <c r="A1248" s="1094"/>
      <c r="B1248" s="1094"/>
      <c r="C1248" s="1109" t="s">
        <v>1059</v>
      </c>
      <c r="D1248" s="1110">
        <v>0</v>
      </c>
      <c r="E1248" s="1110">
        <v>0</v>
      </c>
      <c r="F1248" s="1110">
        <v>0</v>
      </c>
      <c r="G1248" s="1110">
        <v>0</v>
      </c>
      <c r="H1248" s="1094"/>
      <c r="I1248" s="1094"/>
      <c r="J1248" s="1094"/>
      <c r="K1248" s="1094"/>
    </row>
    <row r="1249" spans="1:11" ht="14.1" customHeight="1" x14ac:dyDescent="0.25">
      <c r="A1249" s="1094"/>
      <c r="B1249" s="1094"/>
      <c r="C1249" s="1109" t="s">
        <v>1060</v>
      </c>
      <c r="D1249" s="1110">
        <v>0</v>
      </c>
      <c r="E1249" s="1110">
        <v>0</v>
      </c>
      <c r="F1249" s="1110">
        <v>0</v>
      </c>
      <c r="G1249" s="1110">
        <v>0</v>
      </c>
      <c r="H1249" s="1094"/>
      <c r="I1249" s="1094"/>
      <c r="J1249" s="1094"/>
      <c r="K1249" s="1094"/>
    </row>
    <row r="1250" spans="1:11" ht="14.1" customHeight="1" x14ac:dyDescent="0.25">
      <c r="A1250" s="1094"/>
      <c r="B1250" s="1094"/>
      <c r="C1250" s="1109" t="s">
        <v>1062</v>
      </c>
      <c r="D1250" s="1110">
        <v>0</v>
      </c>
      <c r="E1250" s="1110">
        <v>0</v>
      </c>
      <c r="F1250" s="1110">
        <v>0</v>
      </c>
      <c r="G1250" s="1110">
        <v>0</v>
      </c>
      <c r="H1250" s="1094"/>
      <c r="I1250" s="1094"/>
      <c r="J1250" s="1094"/>
      <c r="K1250" s="1094"/>
    </row>
    <row r="1251" spans="1:11" ht="14.1" customHeight="1" x14ac:dyDescent="0.25">
      <c r="A1251" s="1094"/>
      <c r="B1251" s="1094"/>
      <c r="C1251" s="1109" t="s">
        <v>1048</v>
      </c>
      <c r="D1251" s="1110">
        <v>0</v>
      </c>
      <c r="E1251" s="1110">
        <v>0</v>
      </c>
      <c r="F1251" s="1110">
        <v>0</v>
      </c>
      <c r="G1251" s="1110">
        <v>0</v>
      </c>
      <c r="H1251" s="1094"/>
      <c r="I1251" s="1094"/>
      <c r="J1251" s="1094"/>
      <c r="K1251" s="1094"/>
    </row>
    <row r="1252" spans="1:11" ht="14.1" customHeight="1" x14ac:dyDescent="0.25">
      <c r="A1252" s="1094"/>
      <c r="B1252" s="1094"/>
      <c r="C1252" s="1109" t="s">
        <v>1057</v>
      </c>
      <c r="D1252" s="1110">
        <v>0</v>
      </c>
      <c r="E1252" s="1110">
        <v>0</v>
      </c>
      <c r="F1252" s="1110">
        <v>0</v>
      </c>
      <c r="G1252" s="1110">
        <v>0</v>
      </c>
      <c r="H1252" s="1094"/>
      <c r="I1252" s="1094"/>
      <c r="J1252" s="1094"/>
      <c r="K1252" s="1094"/>
    </row>
    <row r="1253" spans="1:11" ht="14.1" customHeight="1" x14ac:dyDescent="0.25">
      <c r="A1253" s="1094"/>
      <c r="B1253" s="1094"/>
      <c r="C1253" s="1109" t="s">
        <v>1058</v>
      </c>
      <c r="D1253" s="1110">
        <v>0</v>
      </c>
      <c r="E1253" s="1110">
        <v>0</v>
      </c>
      <c r="F1253" s="1110">
        <v>0</v>
      </c>
      <c r="G1253" s="1110">
        <v>0</v>
      </c>
      <c r="H1253" s="1094"/>
      <c r="I1253" s="1094"/>
      <c r="J1253" s="1094"/>
      <c r="K1253" s="1094"/>
    </row>
    <row r="1254" spans="1:11" ht="14.1" customHeight="1" x14ac:dyDescent="0.25">
      <c r="A1254" s="1094"/>
      <c r="B1254" s="1094"/>
      <c r="C1254" s="1109" t="s">
        <v>1059</v>
      </c>
      <c r="D1254" s="1110">
        <v>0</v>
      </c>
      <c r="E1254" s="1110">
        <v>0</v>
      </c>
      <c r="F1254" s="1110">
        <v>0</v>
      </c>
      <c r="G1254" s="1110">
        <v>0</v>
      </c>
      <c r="H1254" s="1094"/>
      <c r="I1254" s="1094"/>
      <c r="J1254" s="1094"/>
      <c r="K1254" s="1094"/>
    </row>
    <row r="1255" spans="1:11" ht="14.1" customHeight="1" x14ac:dyDescent="0.25">
      <c r="A1255" s="1094"/>
      <c r="B1255" s="1094"/>
      <c r="C1255" s="1109" t="s">
        <v>1060</v>
      </c>
      <c r="D1255" s="1110">
        <v>0</v>
      </c>
      <c r="E1255" s="1110">
        <v>0</v>
      </c>
      <c r="F1255" s="1110">
        <v>0</v>
      </c>
      <c r="G1255" s="1110">
        <v>0</v>
      </c>
      <c r="H1255" s="1094"/>
      <c r="I1255" s="1094"/>
      <c r="J1255" s="1094"/>
      <c r="K1255" s="1094"/>
    </row>
    <row r="1256" spans="1:11" ht="14.1" customHeight="1" x14ac:dyDescent="0.25">
      <c r="A1256" s="1094"/>
      <c r="B1256" s="1094"/>
      <c r="C1256" s="1109" t="s">
        <v>1063</v>
      </c>
      <c r="D1256" s="1110">
        <v>0</v>
      </c>
      <c r="E1256" s="1110">
        <v>0</v>
      </c>
      <c r="F1256" s="1110">
        <v>0</v>
      </c>
      <c r="G1256" s="1110">
        <v>0</v>
      </c>
      <c r="H1256" s="1094"/>
      <c r="I1256" s="1094"/>
      <c r="J1256" s="1094"/>
      <c r="K1256" s="1094"/>
    </row>
    <row r="1257" spans="1:11" ht="14.1" customHeight="1" x14ac:dyDescent="0.25">
      <c r="A1257" s="1094"/>
      <c r="B1257" s="1094"/>
      <c r="C1257" s="1109" t="s">
        <v>1064</v>
      </c>
      <c r="D1257" s="1110">
        <v>0</v>
      </c>
      <c r="E1257" s="1110">
        <v>0</v>
      </c>
      <c r="F1257" s="1110">
        <v>0</v>
      </c>
      <c r="G1257" s="1110">
        <v>0</v>
      </c>
      <c r="H1257" s="1094"/>
      <c r="I1257" s="1094"/>
      <c r="J1257" s="1094"/>
      <c r="K1257" s="1094"/>
    </row>
    <row r="1258" spans="1:11" ht="14.1" customHeight="1" x14ac:dyDescent="0.25">
      <c r="A1258" s="1094"/>
      <c r="B1258" s="1094"/>
      <c r="C1258" s="1111" t="s">
        <v>572</v>
      </c>
      <c r="D1258" s="1110">
        <v>0</v>
      </c>
      <c r="E1258" s="1110">
        <v>65573333</v>
      </c>
      <c r="F1258" s="1110">
        <v>49988896</v>
      </c>
      <c r="G1258" s="1110">
        <v>0</v>
      </c>
      <c r="H1258" s="1094"/>
      <c r="I1258" s="1094"/>
      <c r="J1258" s="1094"/>
      <c r="K1258" s="1094"/>
    </row>
    <row r="1259" spans="1:11" ht="30.95" customHeight="1" x14ac:dyDescent="0.25">
      <c r="A1259" s="1094"/>
      <c r="B1259" s="1094"/>
      <c r="C1259" s="1102" t="s">
        <v>3627</v>
      </c>
      <c r="D1259" s="1234" t="s">
        <v>3628</v>
      </c>
      <c r="E1259" s="1235"/>
      <c r="F1259" s="1235"/>
      <c r="G1259" s="1235"/>
      <c r="H1259" s="1094"/>
      <c r="I1259" s="1094"/>
      <c r="J1259" s="1094"/>
      <c r="K1259" s="1094"/>
    </row>
    <row r="1260" spans="1:11" ht="18" customHeight="1" x14ac:dyDescent="0.25">
      <c r="A1260" s="1094"/>
      <c r="B1260" s="1094"/>
      <c r="C1260" s="1103" t="s">
        <v>1022</v>
      </c>
      <c r="D1260" s="1232" t="s">
        <v>3629</v>
      </c>
      <c r="E1260" s="1233"/>
      <c r="F1260" s="1233"/>
      <c r="G1260" s="1233"/>
      <c r="H1260" s="1094"/>
      <c r="I1260" s="1094"/>
      <c r="J1260" s="1094"/>
      <c r="K1260" s="1094"/>
    </row>
    <row r="1261" spans="1:11" ht="18" customHeight="1" x14ac:dyDescent="0.25">
      <c r="A1261" s="1094"/>
      <c r="B1261" s="1094"/>
      <c r="C1261" s="1104" t="s">
        <v>1024</v>
      </c>
      <c r="D1261" s="1230" t="s">
        <v>3630</v>
      </c>
      <c r="E1261" s="1231"/>
      <c r="F1261" s="1231"/>
      <c r="G1261" s="1231"/>
      <c r="H1261" s="1094"/>
      <c r="I1261" s="1094"/>
      <c r="J1261" s="1094"/>
      <c r="K1261" s="1094"/>
    </row>
    <row r="1262" spans="1:11" ht="18" customHeight="1" x14ac:dyDescent="0.25">
      <c r="A1262" s="1094"/>
      <c r="B1262" s="1094"/>
      <c r="C1262" s="1104" t="s">
        <v>31</v>
      </c>
      <c r="D1262" s="1230" t="s">
        <v>3631</v>
      </c>
      <c r="E1262" s="1231"/>
      <c r="F1262" s="1231"/>
      <c r="G1262" s="1231"/>
      <c r="H1262" s="1094"/>
      <c r="I1262" s="1094"/>
      <c r="J1262" s="1094"/>
      <c r="K1262" s="1094"/>
    </row>
    <row r="1263" spans="1:11" ht="15" customHeight="1" x14ac:dyDescent="0.25">
      <c r="A1263" s="1094"/>
      <c r="B1263" s="1094"/>
      <c r="C1263" s="1105"/>
      <c r="D1263" s="1106">
        <v>2024</v>
      </c>
      <c r="E1263" s="1106">
        <v>2025</v>
      </c>
      <c r="F1263" s="1106">
        <v>2026</v>
      </c>
      <c r="G1263" s="1106">
        <v>2027</v>
      </c>
      <c r="H1263" s="1094"/>
      <c r="I1263" s="1094"/>
      <c r="J1263" s="1094"/>
      <c r="K1263" s="1094"/>
    </row>
    <row r="1264" spans="1:11" ht="15" customHeight="1" x14ac:dyDescent="0.25">
      <c r="A1264" s="1094"/>
      <c r="B1264" s="1094"/>
      <c r="C1264" s="1107"/>
      <c r="D1264" s="1108" t="s">
        <v>13</v>
      </c>
      <c r="E1264" s="1108" t="s">
        <v>14</v>
      </c>
      <c r="F1264" s="1108" t="s">
        <v>14</v>
      </c>
      <c r="G1264" s="1108" t="s">
        <v>14</v>
      </c>
      <c r="H1264" s="1094"/>
      <c r="I1264" s="1094"/>
      <c r="J1264" s="1094"/>
      <c r="K1264" s="1094"/>
    </row>
    <row r="1265" spans="1:11" ht="14.1" customHeight="1" x14ac:dyDescent="0.25">
      <c r="A1265" s="1094"/>
      <c r="B1265" s="1094"/>
      <c r="C1265" s="1097" t="s">
        <v>33</v>
      </c>
      <c r="D1265" s="1101" t="s">
        <v>1092</v>
      </c>
      <c r="E1265" s="1101" t="s">
        <v>1092</v>
      </c>
      <c r="F1265" s="1101" t="s">
        <v>1092</v>
      </c>
      <c r="G1265" s="1101" t="s">
        <v>1039</v>
      </c>
      <c r="H1265" s="1094"/>
      <c r="I1265" s="1094"/>
      <c r="J1265" s="1094"/>
      <c r="K1265" s="1094"/>
    </row>
    <row r="1266" spans="1:11" ht="14.1" customHeight="1" x14ac:dyDescent="0.25">
      <c r="A1266" s="1094"/>
      <c r="B1266" s="1094"/>
      <c r="C1266" s="1097" t="s">
        <v>1029</v>
      </c>
      <c r="D1266" s="1101" t="s">
        <v>3632</v>
      </c>
      <c r="E1266" s="1101" t="s">
        <v>3633</v>
      </c>
      <c r="F1266" s="1101" t="s">
        <v>1039</v>
      </c>
      <c r="G1266" s="1101" t="s">
        <v>1039</v>
      </c>
      <c r="H1266" s="1094"/>
      <c r="I1266" s="1094"/>
      <c r="J1266" s="1094"/>
      <c r="K1266" s="1094"/>
    </row>
    <row r="1267" spans="1:11" ht="14.1" customHeight="1" x14ac:dyDescent="0.25">
      <c r="A1267" s="1094"/>
      <c r="B1267" s="1094"/>
      <c r="C1267" s="1097" t="s">
        <v>1032</v>
      </c>
      <c r="D1267" s="1101" t="s">
        <v>3632</v>
      </c>
      <c r="E1267" s="1101" t="s">
        <v>3633</v>
      </c>
      <c r="F1267" s="1101" t="s">
        <v>1039</v>
      </c>
      <c r="G1267" s="1101" t="s">
        <v>1039</v>
      </c>
      <c r="H1267" s="1094"/>
      <c r="I1267" s="1094"/>
      <c r="J1267" s="1094"/>
      <c r="K1267" s="1094"/>
    </row>
    <row r="1268" spans="1:11" ht="14.1" customHeight="1" x14ac:dyDescent="0.25">
      <c r="A1268" s="1094"/>
      <c r="B1268" s="1094"/>
      <c r="C1268" s="1097" t="s">
        <v>1037</v>
      </c>
      <c r="D1268" s="1101" t="s">
        <v>1038</v>
      </c>
      <c r="E1268" s="1101" t="s">
        <v>1039</v>
      </c>
      <c r="F1268" s="1101" t="s">
        <v>1039</v>
      </c>
      <c r="G1268" s="1101" t="s">
        <v>1083</v>
      </c>
      <c r="H1268" s="1094"/>
      <c r="I1268" s="1094"/>
      <c r="J1268" s="1094"/>
      <c r="K1268" s="1094"/>
    </row>
    <row r="1269" spans="1:11" ht="14.1" customHeight="1" x14ac:dyDescent="0.25">
      <c r="A1269" s="1094"/>
      <c r="B1269" s="1094"/>
      <c r="C1269" s="1097" t="s">
        <v>1042</v>
      </c>
      <c r="D1269" s="1101" t="s">
        <v>1038</v>
      </c>
      <c r="E1269" s="1101" t="s">
        <v>3634</v>
      </c>
      <c r="F1269" s="1101" t="s">
        <v>1083</v>
      </c>
      <c r="G1269" s="1101" t="s">
        <v>1038</v>
      </c>
      <c r="H1269" s="1094"/>
      <c r="I1269" s="1094"/>
      <c r="J1269" s="1094"/>
      <c r="K1269" s="1094"/>
    </row>
    <row r="1270" spans="1:11" ht="14.1" customHeight="1" x14ac:dyDescent="0.25">
      <c r="A1270" s="1094"/>
      <c r="B1270" s="1094"/>
      <c r="C1270" s="1097" t="s">
        <v>39</v>
      </c>
      <c r="D1270" s="1101" t="s">
        <v>1038</v>
      </c>
      <c r="E1270" s="1101" t="s">
        <v>3634</v>
      </c>
      <c r="F1270" s="1101" t="s">
        <v>1083</v>
      </c>
      <c r="G1270" s="1101" t="s">
        <v>1038</v>
      </c>
      <c r="H1270" s="1094"/>
      <c r="I1270" s="1094"/>
      <c r="J1270" s="1094"/>
      <c r="K1270" s="1094"/>
    </row>
    <row r="1271" spans="1:11" ht="14.1" customHeight="1" x14ac:dyDescent="0.25">
      <c r="A1271" s="1094"/>
      <c r="B1271" s="1094"/>
      <c r="C1271" s="1228" t="s">
        <v>1046</v>
      </c>
      <c r="D1271" s="1229"/>
      <c r="E1271" s="1229"/>
      <c r="F1271" s="1229"/>
      <c r="G1271" s="1229"/>
      <c r="H1271" s="1094"/>
      <c r="I1271" s="1094"/>
      <c r="J1271" s="1094"/>
      <c r="K1271" s="1094"/>
    </row>
    <row r="1272" spans="1:11" ht="14.1" customHeight="1" x14ac:dyDescent="0.25">
      <c r="A1272" s="1094"/>
      <c r="B1272" s="1094"/>
      <c r="C1272" s="1105"/>
      <c r="D1272" s="1106">
        <v>2024</v>
      </c>
      <c r="E1272" s="1106">
        <v>2025</v>
      </c>
      <c r="F1272" s="1106">
        <v>2026</v>
      </c>
      <c r="G1272" s="1106">
        <v>2027</v>
      </c>
      <c r="H1272" s="1094"/>
      <c r="I1272" s="1094"/>
      <c r="J1272" s="1094"/>
      <c r="K1272" s="1094"/>
    </row>
    <row r="1273" spans="1:11" ht="14.1" customHeight="1" x14ac:dyDescent="0.25">
      <c r="A1273" s="1094"/>
      <c r="B1273" s="1094"/>
      <c r="C1273" s="1107"/>
      <c r="D1273" s="1108" t="s">
        <v>13</v>
      </c>
      <c r="E1273" s="1108" t="s">
        <v>14</v>
      </c>
      <c r="F1273" s="1108" t="s">
        <v>14</v>
      </c>
      <c r="G1273" s="1108" t="s">
        <v>14</v>
      </c>
      <c r="H1273" s="1094"/>
      <c r="I1273" s="1094"/>
      <c r="J1273" s="1094"/>
      <c r="K1273" s="1094"/>
    </row>
    <row r="1274" spans="1:11" ht="14.1" customHeight="1" x14ac:dyDescent="0.25">
      <c r="A1274" s="1094"/>
      <c r="B1274" s="1094"/>
      <c r="C1274" s="1109" t="s">
        <v>1047</v>
      </c>
      <c r="D1274" s="1110">
        <v>0</v>
      </c>
      <c r="E1274" s="1110">
        <v>0</v>
      </c>
      <c r="F1274" s="1110">
        <v>0</v>
      </c>
      <c r="G1274" s="1110">
        <v>0</v>
      </c>
      <c r="H1274" s="1094"/>
      <c r="I1274" s="1094"/>
      <c r="J1274" s="1094"/>
      <c r="K1274" s="1094"/>
    </row>
    <row r="1275" spans="1:11" ht="14.1" customHeight="1" x14ac:dyDescent="0.25">
      <c r="A1275" s="1094"/>
      <c r="B1275" s="1094"/>
      <c r="C1275" s="1109" t="s">
        <v>1048</v>
      </c>
      <c r="D1275" s="1110">
        <v>0</v>
      </c>
      <c r="E1275" s="1110">
        <v>0</v>
      </c>
      <c r="F1275" s="1110">
        <v>0</v>
      </c>
      <c r="G1275" s="1110">
        <v>0</v>
      </c>
      <c r="H1275" s="1094"/>
      <c r="I1275" s="1094"/>
      <c r="J1275" s="1094"/>
      <c r="K1275" s="1094"/>
    </row>
    <row r="1276" spans="1:11" ht="14.1" customHeight="1" x14ac:dyDescent="0.25">
      <c r="A1276" s="1094"/>
      <c r="B1276" s="1094"/>
      <c r="C1276" s="1109" t="s">
        <v>1049</v>
      </c>
      <c r="D1276" s="1110">
        <v>0</v>
      </c>
      <c r="E1276" s="1110">
        <v>0</v>
      </c>
      <c r="F1276" s="1110">
        <v>0</v>
      </c>
      <c r="G1276" s="1110">
        <v>0</v>
      </c>
      <c r="H1276" s="1094"/>
      <c r="I1276" s="1094"/>
      <c r="J1276" s="1094"/>
      <c r="K1276" s="1094"/>
    </row>
    <row r="1277" spans="1:11" ht="14.1" customHeight="1" x14ac:dyDescent="0.25">
      <c r="A1277" s="1094"/>
      <c r="B1277" s="1094"/>
      <c r="C1277" s="1109" t="s">
        <v>1050</v>
      </c>
      <c r="D1277" s="1110">
        <v>0</v>
      </c>
      <c r="E1277" s="1110">
        <v>0</v>
      </c>
      <c r="F1277" s="1110">
        <v>0</v>
      </c>
      <c r="G1277" s="1110">
        <v>0</v>
      </c>
      <c r="H1277" s="1094"/>
      <c r="I1277" s="1094"/>
      <c r="J1277" s="1094"/>
      <c r="K1277" s="1094"/>
    </row>
    <row r="1278" spans="1:11" ht="14.1" customHeight="1" x14ac:dyDescent="0.25">
      <c r="A1278" s="1094"/>
      <c r="B1278" s="1094"/>
      <c r="C1278" s="1109" t="s">
        <v>1048</v>
      </c>
      <c r="D1278" s="1110">
        <v>0</v>
      </c>
      <c r="E1278" s="1110">
        <v>0</v>
      </c>
      <c r="F1278" s="1110">
        <v>0</v>
      </c>
      <c r="G1278" s="1110">
        <v>0</v>
      </c>
      <c r="H1278" s="1094"/>
      <c r="I1278" s="1094"/>
      <c r="J1278" s="1094"/>
      <c r="K1278" s="1094"/>
    </row>
    <row r="1279" spans="1:11" ht="14.1" customHeight="1" x14ac:dyDescent="0.25">
      <c r="A1279" s="1094"/>
      <c r="B1279" s="1094"/>
      <c r="C1279" s="1109" t="s">
        <v>1049</v>
      </c>
      <c r="D1279" s="1110">
        <v>0</v>
      </c>
      <c r="E1279" s="1110">
        <v>0</v>
      </c>
      <c r="F1279" s="1110">
        <v>0</v>
      </c>
      <c r="G1279" s="1110">
        <v>0</v>
      </c>
      <c r="H1279" s="1094"/>
      <c r="I1279" s="1094"/>
      <c r="J1279" s="1094"/>
      <c r="K1279" s="1094"/>
    </row>
    <row r="1280" spans="1:11" ht="14.1" customHeight="1" x14ac:dyDescent="0.25">
      <c r="A1280" s="1094"/>
      <c r="B1280" s="1094"/>
      <c r="C1280" s="1109" t="s">
        <v>1051</v>
      </c>
      <c r="D1280" s="1110">
        <v>0</v>
      </c>
      <c r="E1280" s="1110">
        <v>0</v>
      </c>
      <c r="F1280" s="1110">
        <v>0</v>
      </c>
      <c r="G1280" s="1110">
        <v>0</v>
      </c>
      <c r="H1280" s="1094"/>
      <c r="I1280" s="1094"/>
      <c r="J1280" s="1094"/>
      <c r="K1280" s="1094"/>
    </row>
    <row r="1281" spans="1:11" ht="14.1" customHeight="1" x14ac:dyDescent="0.25">
      <c r="A1281" s="1094"/>
      <c r="B1281" s="1094"/>
      <c r="C1281" s="1109" t="s">
        <v>1048</v>
      </c>
      <c r="D1281" s="1110">
        <v>0</v>
      </c>
      <c r="E1281" s="1110">
        <v>0</v>
      </c>
      <c r="F1281" s="1110">
        <v>0</v>
      </c>
      <c r="G1281" s="1110">
        <v>0</v>
      </c>
      <c r="H1281" s="1094"/>
      <c r="I1281" s="1094"/>
      <c r="J1281" s="1094"/>
      <c r="K1281" s="1094"/>
    </row>
    <row r="1282" spans="1:11" ht="14.1" customHeight="1" x14ac:dyDescent="0.25">
      <c r="A1282" s="1094"/>
      <c r="B1282" s="1094"/>
      <c r="C1282" s="1109" t="s">
        <v>1049</v>
      </c>
      <c r="D1282" s="1110">
        <v>0</v>
      </c>
      <c r="E1282" s="1110">
        <v>0</v>
      </c>
      <c r="F1282" s="1110">
        <v>0</v>
      </c>
      <c r="G1282" s="1110">
        <v>0</v>
      </c>
      <c r="H1282" s="1094"/>
      <c r="I1282" s="1094"/>
      <c r="J1282" s="1094"/>
      <c r="K1282" s="1094"/>
    </row>
    <row r="1283" spans="1:11" ht="14.1" customHeight="1" x14ac:dyDescent="0.25">
      <c r="A1283" s="1094"/>
      <c r="B1283" s="1094"/>
      <c r="C1283" s="1109" t="s">
        <v>1052</v>
      </c>
      <c r="D1283" s="1110">
        <v>0</v>
      </c>
      <c r="E1283" s="1110">
        <v>0</v>
      </c>
      <c r="F1283" s="1110">
        <v>0</v>
      </c>
      <c r="G1283" s="1110">
        <v>0</v>
      </c>
      <c r="H1283" s="1094"/>
      <c r="I1283" s="1094"/>
      <c r="J1283" s="1094"/>
      <c r="K1283" s="1094"/>
    </row>
    <row r="1284" spans="1:11" ht="14.1" customHeight="1" x14ac:dyDescent="0.25">
      <c r="A1284" s="1094"/>
      <c r="B1284" s="1094"/>
      <c r="C1284" s="1109" t="s">
        <v>1048</v>
      </c>
      <c r="D1284" s="1110">
        <v>0</v>
      </c>
      <c r="E1284" s="1110">
        <v>0</v>
      </c>
      <c r="F1284" s="1110">
        <v>0</v>
      </c>
      <c r="G1284" s="1110">
        <v>0</v>
      </c>
      <c r="H1284" s="1094"/>
      <c r="I1284" s="1094"/>
      <c r="J1284" s="1094"/>
      <c r="K1284" s="1094"/>
    </row>
    <row r="1285" spans="1:11" ht="14.1" customHeight="1" x14ac:dyDescent="0.25">
      <c r="A1285" s="1094"/>
      <c r="B1285" s="1094"/>
      <c r="C1285" s="1109" t="s">
        <v>1049</v>
      </c>
      <c r="D1285" s="1110">
        <v>0</v>
      </c>
      <c r="E1285" s="1110">
        <v>0</v>
      </c>
      <c r="F1285" s="1110">
        <v>0</v>
      </c>
      <c r="G1285" s="1110">
        <v>0</v>
      </c>
      <c r="H1285" s="1094"/>
      <c r="I1285" s="1094"/>
      <c r="J1285" s="1094"/>
      <c r="K1285" s="1094"/>
    </row>
    <row r="1286" spans="1:11" ht="14.1" customHeight="1" x14ac:dyDescent="0.25">
      <c r="A1286" s="1094"/>
      <c r="B1286" s="1094"/>
      <c r="C1286" s="1109" t="s">
        <v>1053</v>
      </c>
      <c r="D1286" s="1110">
        <v>0</v>
      </c>
      <c r="E1286" s="1110">
        <v>0</v>
      </c>
      <c r="F1286" s="1110">
        <v>0</v>
      </c>
      <c r="G1286" s="1110">
        <v>0</v>
      </c>
      <c r="H1286" s="1094"/>
      <c r="I1286" s="1094"/>
      <c r="J1286" s="1094"/>
      <c r="K1286" s="1094"/>
    </row>
    <row r="1287" spans="1:11" ht="14.1" customHeight="1" x14ac:dyDescent="0.25">
      <c r="A1287" s="1094"/>
      <c r="B1287" s="1094"/>
      <c r="C1287" s="1109" t="s">
        <v>1048</v>
      </c>
      <c r="D1287" s="1110">
        <v>0</v>
      </c>
      <c r="E1287" s="1110">
        <v>0</v>
      </c>
      <c r="F1287" s="1110">
        <v>0</v>
      </c>
      <c r="G1287" s="1110">
        <v>0</v>
      </c>
      <c r="H1287" s="1094"/>
      <c r="I1287" s="1094"/>
      <c r="J1287" s="1094"/>
      <c r="K1287" s="1094"/>
    </row>
    <row r="1288" spans="1:11" ht="14.1" customHeight="1" x14ac:dyDescent="0.25">
      <c r="A1288" s="1094"/>
      <c r="B1288" s="1094"/>
      <c r="C1288" s="1109" t="s">
        <v>1049</v>
      </c>
      <c r="D1288" s="1110">
        <v>0</v>
      </c>
      <c r="E1288" s="1110">
        <v>0</v>
      </c>
      <c r="F1288" s="1110">
        <v>0</v>
      </c>
      <c r="G1288" s="1110">
        <v>0</v>
      </c>
      <c r="H1288" s="1094"/>
      <c r="I1288" s="1094"/>
      <c r="J1288" s="1094"/>
      <c r="K1288" s="1094"/>
    </row>
    <row r="1289" spans="1:11" ht="14.1" customHeight="1" x14ac:dyDescent="0.25">
      <c r="A1289" s="1094"/>
      <c r="B1289" s="1094"/>
      <c r="C1289" s="1109" t="s">
        <v>1054</v>
      </c>
      <c r="D1289" s="1110">
        <v>0</v>
      </c>
      <c r="E1289" s="1110">
        <v>0</v>
      </c>
      <c r="F1289" s="1110">
        <v>0</v>
      </c>
      <c r="G1289" s="1110">
        <v>0</v>
      </c>
      <c r="H1289" s="1094"/>
      <c r="I1289" s="1094"/>
      <c r="J1289" s="1094"/>
      <c r="K1289" s="1094"/>
    </row>
    <row r="1290" spans="1:11" ht="14.1" customHeight="1" x14ac:dyDescent="0.25">
      <c r="A1290" s="1094"/>
      <c r="B1290" s="1094"/>
      <c r="C1290" s="1109" t="s">
        <v>1048</v>
      </c>
      <c r="D1290" s="1110">
        <v>0</v>
      </c>
      <c r="E1290" s="1110">
        <v>0</v>
      </c>
      <c r="F1290" s="1110">
        <v>0</v>
      </c>
      <c r="G1290" s="1110">
        <v>0</v>
      </c>
      <c r="H1290" s="1094"/>
      <c r="I1290" s="1094"/>
      <c r="J1290" s="1094"/>
      <c r="K1290" s="1094"/>
    </row>
    <row r="1291" spans="1:11" ht="14.1" customHeight="1" x14ac:dyDescent="0.25">
      <c r="A1291" s="1094"/>
      <c r="B1291" s="1094"/>
      <c r="C1291" s="1109" t="s">
        <v>1049</v>
      </c>
      <c r="D1291" s="1110">
        <v>0</v>
      </c>
      <c r="E1291" s="1110">
        <v>0</v>
      </c>
      <c r="F1291" s="1110">
        <v>0</v>
      </c>
      <c r="G1291" s="1110">
        <v>0</v>
      </c>
      <c r="H1291" s="1094"/>
      <c r="I1291" s="1094"/>
      <c r="J1291" s="1094"/>
      <c r="K1291" s="1094"/>
    </row>
    <row r="1292" spans="1:11" ht="14.1" customHeight="1" x14ac:dyDescent="0.25">
      <c r="A1292" s="1094"/>
      <c r="B1292" s="1094"/>
      <c r="C1292" s="1109" t="s">
        <v>1055</v>
      </c>
      <c r="D1292" s="1110">
        <v>0</v>
      </c>
      <c r="E1292" s="1110">
        <v>0</v>
      </c>
      <c r="F1292" s="1110">
        <v>0</v>
      </c>
      <c r="G1292" s="1110">
        <v>0</v>
      </c>
      <c r="H1292" s="1094"/>
      <c r="I1292" s="1094"/>
      <c r="J1292" s="1094"/>
      <c r="K1292" s="1094"/>
    </row>
    <row r="1293" spans="1:11" ht="14.1" customHeight="1" x14ac:dyDescent="0.25">
      <c r="A1293" s="1094"/>
      <c r="B1293" s="1094"/>
      <c r="C1293" s="1109" t="s">
        <v>1048</v>
      </c>
      <c r="D1293" s="1110">
        <v>0</v>
      </c>
      <c r="E1293" s="1110">
        <v>0</v>
      </c>
      <c r="F1293" s="1110">
        <v>0</v>
      </c>
      <c r="G1293" s="1110">
        <v>0</v>
      </c>
      <c r="H1293" s="1094"/>
      <c r="I1293" s="1094"/>
      <c r="J1293" s="1094"/>
      <c r="K1293" s="1094"/>
    </row>
    <row r="1294" spans="1:11" ht="14.1" customHeight="1" x14ac:dyDescent="0.25">
      <c r="A1294" s="1094"/>
      <c r="B1294" s="1094"/>
      <c r="C1294" s="1109" t="s">
        <v>1049</v>
      </c>
      <c r="D1294" s="1110">
        <v>0</v>
      </c>
      <c r="E1294" s="1110">
        <v>0</v>
      </c>
      <c r="F1294" s="1110">
        <v>0</v>
      </c>
      <c r="G1294" s="1110">
        <v>0</v>
      </c>
      <c r="H1294" s="1094"/>
      <c r="I1294" s="1094"/>
      <c r="J1294" s="1094"/>
      <c r="K1294" s="1094"/>
    </row>
    <row r="1295" spans="1:11" ht="14.1" customHeight="1" x14ac:dyDescent="0.25">
      <c r="A1295" s="1094"/>
      <c r="B1295" s="1094"/>
      <c r="C1295" s="1109" t="s">
        <v>1056</v>
      </c>
      <c r="D1295" s="1110">
        <v>0</v>
      </c>
      <c r="E1295" s="1110">
        <v>0</v>
      </c>
      <c r="F1295" s="1110">
        <v>0</v>
      </c>
      <c r="G1295" s="1110">
        <v>0</v>
      </c>
      <c r="H1295" s="1094"/>
      <c r="I1295" s="1094"/>
      <c r="J1295" s="1094"/>
      <c r="K1295" s="1094"/>
    </row>
    <row r="1296" spans="1:11" ht="14.1" customHeight="1" x14ac:dyDescent="0.25">
      <c r="A1296" s="1094"/>
      <c r="B1296" s="1094"/>
      <c r="C1296" s="1109" t="s">
        <v>1048</v>
      </c>
      <c r="D1296" s="1110">
        <v>0</v>
      </c>
      <c r="E1296" s="1110">
        <v>0</v>
      </c>
      <c r="F1296" s="1110">
        <v>0</v>
      </c>
      <c r="G1296" s="1110">
        <v>0</v>
      </c>
      <c r="H1296" s="1094"/>
      <c r="I1296" s="1094"/>
      <c r="J1296" s="1094"/>
      <c r="K1296" s="1094"/>
    </row>
    <row r="1297" spans="1:11" ht="14.1" customHeight="1" x14ac:dyDescent="0.25">
      <c r="A1297" s="1094"/>
      <c r="B1297" s="1094"/>
      <c r="C1297" s="1109" t="s">
        <v>1057</v>
      </c>
      <c r="D1297" s="1110">
        <v>0</v>
      </c>
      <c r="E1297" s="1110">
        <v>0</v>
      </c>
      <c r="F1297" s="1110">
        <v>0</v>
      </c>
      <c r="G1297" s="1110">
        <v>0</v>
      </c>
      <c r="H1297" s="1094"/>
      <c r="I1297" s="1094"/>
      <c r="J1297" s="1094"/>
      <c r="K1297" s="1094"/>
    </row>
    <row r="1298" spans="1:11" ht="14.1" customHeight="1" x14ac:dyDescent="0.25">
      <c r="A1298" s="1094"/>
      <c r="B1298" s="1094"/>
      <c r="C1298" s="1109" t="s">
        <v>1058</v>
      </c>
      <c r="D1298" s="1110">
        <v>0</v>
      </c>
      <c r="E1298" s="1110">
        <v>0</v>
      </c>
      <c r="F1298" s="1110">
        <v>0</v>
      </c>
      <c r="G1298" s="1110">
        <v>0</v>
      </c>
      <c r="H1298" s="1094"/>
      <c r="I1298" s="1094"/>
      <c r="J1298" s="1094"/>
      <c r="K1298" s="1094"/>
    </row>
    <row r="1299" spans="1:11" ht="14.1" customHeight="1" x14ac:dyDescent="0.25">
      <c r="A1299" s="1094"/>
      <c r="B1299" s="1094"/>
      <c r="C1299" s="1109" t="s">
        <v>1059</v>
      </c>
      <c r="D1299" s="1110">
        <v>0</v>
      </c>
      <c r="E1299" s="1110">
        <v>0</v>
      </c>
      <c r="F1299" s="1110">
        <v>0</v>
      </c>
      <c r="G1299" s="1110">
        <v>0</v>
      </c>
      <c r="H1299" s="1094"/>
      <c r="I1299" s="1094"/>
      <c r="J1299" s="1094"/>
      <c r="K1299" s="1094"/>
    </row>
    <row r="1300" spans="1:11" ht="14.1" customHeight="1" x14ac:dyDescent="0.25">
      <c r="A1300" s="1094"/>
      <c r="B1300" s="1094"/>
      <c r="C1300" s="1109" t="s">
        <v>1060</v>
      </c>
      <c r="D1300" s="1110">
        <v>0</v>
      </c>
      <c r="E1300" s="1110">
        <v>0</v>
      </c>
      <c r="F1300" s="1110">
        <v>0</v>
      </c>
      <c r="G1300" s="1110">
        <v>0</v>
      </c>
      <c r="H1300" s="1094"/>
      <c r="I1300" s="1094"/>
      <c r="J1300" s="1094"/>
      <c r="K1300" s="1094"/>
    </row>
    <row r="1301" spans="1:11" ht="14.1" customHeight="1" x14ac:dyDescent="0.25">
      <c r="A1301" s="1094"/>
      <c r="B1301" s="1094"/>
      <c r="C1301" s="1109" t="s">
        <v>1061</v>
      </c>
      <c r="D1301" s="1110">
        <v>0</v>
      </c>
      <c r="E1301" s="1110">
        <v>140828752</v>
      </c>
      <c r="F1301" s="1110">
        <v>0</v>
      </c>
      <c r="G1301" s="1110">
        <v>0</v>
      </c>
      <c r="H1301" s="1094"/>
      <c r="I1301" s="1094"/>
      <c r="J1301" s="1094"/>
      <c r="K1301" s="1094"/>
    </row>
    <row r="1302" spans="1:11" ht="14.1" customHeight="1" x14ac:dyDescent="0.25">
      <c r="A1302" s="1094"/>
      <c r="B1302" s="1094"/>
      <c r="C1302" s="1109" t="s">
        <v>1048</v>
      </c>
      <c r="D1302" s="1110">
        <v>0</v>
      </c>
      <c r="E1302" s="1110">
        <v>140828752</v>
      </c>
      <c r="F1302" s="1110">
        <v>0</v>
      </c>
      <c r="G1302" s="1110">
        <v>0</v>
      </c>
      <c r="H1302" s="1094"/>
      <c r="I1302" s="1094"/>
      <c r="J1302" s="1094"/>
      <c r="K1302" s="1094"/>
    </row>
    <row r="1303" spans="1:11" ht="14.1" customHeight="1" x14ac:dyDescent="0.25">
      <c r="A1303" s="1094"/>
      <c r="B1303" s="1094"/>
      <c r="C1303" s="1109" t="s">
        <v>1057</v>
      </c>
      <c r="D1303" s="1110">
        <v>0</v>
      </c>
      <c r="E1303" s="1110">
        <v>0</v>
      </c>
      <c r="F1303" s="1110">
        <v>0</v>
      </c>
      <c r="G1303" s="1110">
        <v>0</v>
      </c>
      <c r="H1303" s="1094"/>
      <c r="I1303" s="1094"/>
      <c r="J1303" s="1094"/>
      <c r="K1303" s="1094"/>
    </row>
    <row r="1304" spans="1:11" ht="14.1" customHeight="1" x14ac:dyDescent="0.25">
      <c r="A1304" s="1094"/>
      <c r="B1304" s="1094"/>
      <c r="C1304" s="1109" t="s">
        <v>1058</v>
      </c>
      <c r="D1304" s="1110">
        <v>0</v>
      </c>
      <c r="E1304" s="1110">
        <v>0</v>
      </c>
      <c r="F1304" s="1110">
        <v>0</v>
      </c>
      <c r="G1304" s="1110">
        <v>0</v>
      </c>
      <c r="H1304" s="1094"/>
      <c r="I1304" s="1094"/>
      <c r="J1304" s="1094"/>
      <c r="K1304" s="1094"/>
    </row>
    <row r="1305" spans="1:11" ht="14.1" customHeight="1" x14ac:dyDescent="0.25">
      <c r="A1305" s="1094"/>
      <c r="B1305" s="1094"/>
      <c r="C1305" s="1109" t="s">
        <v>1059</v>
      </c>
      <c r="D1305" s="1110">
        <v>0</v>
      </c>
      <c r="E1305" s="1110">
        <v>0</v>
      </c>
      <c r="F1305" s="1110">
        <v>0</v>
      </c>
      <c r="G1305" s="1110">
        <v>0</v>
      </c>
      <c r="H1305" s="1094"/>
      <c r="I1305" s="1094"/>
      <c r="J1305" s="1094"/>
      <c r="K1305" s="1094"/>
    </row>
    <row r="1306" spans="1:11" ht="14.1" customHeight="1" x14ac:dyDescent="0.25">
      <c r="A1306" s="1094"/>
      <c r="B1306" s="1094"/>
      <c r="C1306" s="1109" t="s">
        <v>1060</v>
      </c>
      <c r="D1306" s="1110">
        <v>0</v>
      </c>
      <c r="E1306" s="1110">
        <v>0</v>
      </c>
      <c r="F1306" s="1110">
        <v>0</v>
      </c>
      <c r="G1306" s="1110">
        <v>0</v>
      </c>
      <c r="H1306" s="1094"/>
      <c r="I1306" s="1094"/>
      <c r="J1306" s="1094"/>
      <c r="K1306" s="1094"/>
    </row>
    <row r="1307" spans="1:11" ht="14.1" customHeight="1" x14ac:dyDescent="0.25">
      <c r="A1307" s="1094"/>
      <c r="B1307" s="1094"/>
      <c r="C1307" s="1109" t="s">
        <v>1062</v>
      </c>
      <c r="D1307" s="1110">
        <v>0</v>
      </c>
      <c r="E1307" s="1110">
        <v>0</v>
      </c>
      <c r="F1307" s="1110">
        <v>0</v>
      </c>
      <c r="G1307" s="1110">
        <v>0</v>
      </c>
      <c r="H1307" s="1094"/>
      <c r="I1307" s="1094"/>
      <c r="J1307" s="1094"/>
      <c r="K1307" s="1094"/>
    </row>
    <row r="1308" spans="1:11" ht="14.1" customHeight="1" x14ac:dyDescent="0.25">
      <c r="A1308" s="1094"/>
      <c r="B1308" s="1094"/>
      <c r="C1308" s="1109" t="s">
        <v>1048</v>
      </c>
      <c r="D1308" s="1110">
        <v>0</v>
      </c>
      <c r="E1308" s="1110">
        <v>0</v>
      </c>
      <c r="F1308" s="1110">
        <v>0</v>
      </c>
      <c r="G1308" s="1110">
        <v>0</v>
      </c>
      <c r="H1308" s="1094"/>
      <c r="I1308" s="1094"/>
      <c r="J1308" s="1094"/>
      <c r="K1308" s="1094"/>
    </row>
    <row r="1309" spans="1:11" ht="14.1" customHeight="1" x14ac:dyDescent="0.25">
      <c r="A1309" s="1094"/>
      <c r="B1309" s="1094"/>
      <c r="C1309" s="1109" t="s">
        <v>1057</v>
      </c>
      <c r="D1309" s="1110">
        <v>0</v>
      </c>
      <c r="E1309" s="1110">
        <v>0</v>
      </c>
      <c r="F1309" s="1110">
        <v>0</v>
      </c>
      <c r="G1309" s="1110">
        <v>0</v>
      </c>
      <c r="H1309" s="1094"/>
      <c r="I1309" s="1094"/>
      <c r="J1309" s="1094"/>
      <c r="K1309" s="1094"/>
    </row>
    <row r="1310" spans="1:11" ht="14.1" customHeight="1" x14ac:dyDescent="0.25">
      <c r="A1310" s="1094"/>
      <c r="B1310" s="1094"/>
      <c r="C1310" s="1109" t="s">
        <v>1058</v>
      </c>
      <c r="D1310" s="1110">
        <v>0</v>
      </c>
      <c r="E1310" s="1110">
        <v>0</v>
      </c>
      <c r="F1310" s="1110">
        <v>0</v>
      </c>
      <c r="G1310" s="1110">
        <v>0</v>
      </c>
      <c r="H1310" s="1094"/>
      <c r="I1310" s="1094"/>
      <c r="J1310" s="1094"/>
      <c r="K1310" s="1094"/>
    </row>
    <row r="1311" spans="1:11" ht="14.1" customHeight="1" x14ac:dyDescent="0.25">
      <c r="A1311" s="1094"/>
      <c r="B1311" s="1094"/>
      <c r="C1311" s="1109" t="s">
        <v>1059</v>
      </c>
      <c r="D1311" s="1110">
        <v>0</v>
      </c>
      <c r="E1311" s="1110">
        <v>0</v>
      </c>
      <c r="F1311" s="1110">
        <v>0</v>
      </c>
      <c r="G1311" s="1110">
        <v>0</v>
      </c>
      <c r="H1311" s="1094"/>
      <c r="I1311" s="1094"/>
      <c r="J1311" s="1094"/>
      <c r="K1311" s="1094"/>
    </row>
    <row r="1312" spans="1:11" ht="14.1" customHeight="1" x14ac:dyDescent="0.25">
      <c r="A1312" s="1094"/>
      <c r="B1312" s="1094"/>
      <c r="C1312" s="1109" t="s">
        <v>1060</v>
      </c>
      <c r="D1312" s="1110">
        <v>0</v>
      </c>
      <c r="E1312" s="1110">
        <v>0</v>
      </c>
      <c r="F1312" s="1110">
        <v>0</v>
      </c>
      <c r="G1312" s="1110">
        <v>0</v>
      </c>
      <c r="H1312" s="1094"/>
      <c r="I1312" s="1094"/>
      <c r="J1312" s="1094"/>
      <c r="K1312" s="1094"/>
    </row>
    <row r="1313" spans="1:11" ht="14.1" customHeight="1" x14ac:dyDescent="0.25">
      <c r="A1313" s="1094"/>
      <c r="B1313" s="1094"/>
      <c r="C1313" s="1109" t="s">
        <v>1063</v>
      </c>
      <c r="D1313" s="1110">
        <v>0</v>
      </c>
      <c r="E1313" s="1110">
        <v>0</v>
      </c>
      <c r="F1313" s="1110">
        <v>0</v>
      </c>
      <c r="G1313" s="1110">
        <v>0</v>
      </c>
      <c r="H1313" s="1094"/>
      <c r="I1313" s="1094"/>
      <c r="J1313" s="1094"/>
      <c r="K1313" s="1094"/>
    </row>
    <row r="1314" spans="1:11" ht="14.1" customHeight="1" x14ac:dyDescent="0.25">
      <c r="A1314" s="1094"/>
      <c r="B1314" s="1094"/>
      <c r="C1314" s="1109" t="s">
        <v>1064</v>
      </c>
      <c r="D1314" s="1110">
        <v>0</v>
      </c>
      <c r="E1314" s="1110">
        <v>0</v>
      </c>
      <c r="F1314" s="1110">
        <v>0</v>
      </c>
      <c r="G1314" s="1110">
        <v>0</v>
      </c>
      <c r="H1314" s="1094"/>
      <c r="I1314" s="1094"/>
      <c r="J1314" s="1094"/>
      <c r="K1314" s="1094"/>
    </row>
    <row r="1315" spans="1:11" ht="14.1" customHeight="1" x14ac:dyDescent="0.25">
      <c r="A1315" s="1094"/>
      <c r="B1315" s="1094"/>
      <c r="C1315" s="1111" t="s">
        <v>572</v>
      </c>
      <c r="D1315" s="1110">
        <v>0</v>
      </c>
      <c r="E1315" s="1110">
        <v>140828752</v>
      </c>
      <c r="F1315" s="1110">
        <v>0</v>
      </c>
      <c r="G1315" s="1110">
        <v>0</v>
      </c>
      <c r="H1315" s="1094"/>
      <c r="I1315" s="1094"/>
      <c r="J1315" s="1094"/>
      <c r="K1315" s="1094"/>
    </row>
    <row r="1316" spans="1:11" ht="14.1" customHeight="1" x14ac:dyDescent="0.25">
      <c r="A1316" s="1094"/>
      <c r="B1316" s="1094"/>
      <c r="C1316" s="1103" t="s">
        <v>1022</v>
      </c>
      <c r="D1316" s="1232" t="s">
        <v>3635</v>
      </c>
      <c r="E1316" s="1233"/>
      <c r="F1316" s="1233"/>
      <c r="G1316" s="1233"/>
      <c r="H1316" s="1094"/>
      <c r="I1316" s="1094"/>
      <c r="J1316" s="1094"/>
      <c r="K1316" s="1094"/>
    </row>
    <row r="1317" spans="1:11" ht="14.1" customHeight="1" x14ac:dyDescent="0.25">
      <c r="A1317" s="1094"/>
      <c r="B1317" s="1094"/>
      <c r="C1317" s="1104" t="s">
        <v>1024</v>
      </c>
      <c r="D1317" s="1230" t="s">
        <v>3636</v>
      </c>
      <c r="E1317" s="1231"/>
      <c r="F1317" s="1231"/>
      <c r="G1317" s="1231"/>
      <c r="H1317" s="1094"/>
      <c r="I1317" s="1094"/>
      <c r="J1317" s="1094"/>
      <c r="K1317" s="1094"/>
    </row>
    <row r="1318" spans="1:11" ht="14.1" customHeight="1" x14ac:dyDescent="0.25">
      <c r="A1318" s="1094"/>
      <c r="B1318" s="1094"/>
      <c r="C1318" s="1104" t="s">
        <v>31</v>
      </c>
      <c r="D1318" s="1230" t="s">
        <v>3631</v>
      </c>
      <c r="E1318" s="1231"/>
      <c r="F1318" s="1231"/>
      <c r="G1318" s="1231"/>
      <c r="H1318" s="1094"/>
      <c r="I1318" s="1094"/>
      <c r="J1318" s="1094"/>
      <c r="K1318" s="1094"/>
    </row>
    <row r="1319" spans="1:11" ht="15" customHeight="1" x14ac:dyDescent="0.25">
      <c r="A1319" s="1094"/>
      <c r="B1319" s="1094"/>
      <c r="C1319" s="1105"/>
      <c r="D1319" s="1106">
        <v>2024</v>
      </c>
      <c r="E1319" s="1106">
        <v>2025</v>
      </c>
      <c r="F1319" s="1106">
        <v>2026</v>
      </c>
      <c r="G1319" s="1106">
        <v>2027</v>
      </c>
      <c r="H1319" s="1094"/>
      <c r="I1319" s="1094"/>
      <c r="J1319" s="1094"/>
      <c r="K1319" s="1094"/>
    </row>
    <row r="1320" spans="1:11" ht="15" customHeight="1" x14ac:dyDescent="0.25">
      <c r="A1320" s="1094"/>
      <c r="B1320" s="1094"/>
      <c r="C1320" s="1107"/>
      <c r="D1320" s="1108" t="s">
        <v>13</v>
      </c>
      <c r="E1320" s="1108" t="s">
        <v>14</v>
      </c>
      <c r="F1320" s="1108" t="s">
        <v>14</v>
      </c>
      <c r="G1320" s="1108" t="s">
        <v>14</v>
      </c>
      <c r="H1320" s="1094"/>
      <c r="I1320" s="1094"/>
      <c r="J1320" s="1094"/>
      <c r="K1320" s="1094"/>
    </row>
    <row r="1321" spans="1:11" ht="14.1" customHeight="1" x14ac:dyDescent="0.25">
      <c r="A1321" s="1094"/>
      <c r="B1321" s="1094"/>
      <c r="C1321" s="1097" t="s">
        <v>33</v>
      </c>
      <c r="D1321" s="1101" t="s">
        <v>1092</v>
      </c>
      <c r="E1321" s="1101" t="s">
        <v>1092</v>
      </c>
      <c r="F1321" s="1101" t="s">
        <v>1039</v>
      </c>
      <c r="G1321" s="1101" t="s">
        <v>1039</v>
      </c>
      <c r="H1321" s="1094"/>
      <c r="I1321" s="1094"/>
      <c r="J1321" s="1094"/>
      <c r="K1321" s="1094"/>
    </row>
    <row r="1322" spans="1:11" ht="14.1" customHeight="1" x14ac:dyDescent="0.25">
      <c r="A1322" s="1094"/>
      <c r="B1322" s="1094"/>
      <c r="C1322" s="1097" t="s">
        <v>1029</v>
      </c>
      <c r="D1322" s="1101" t="s">
        <v>3637</v>
      </c>
      <c r="E1322" s="1101" t="s">
        <v>3638</v>
      </c>
      <c r="F1322" s="1101" t="s">
        <v>1039</v>
      </c>
      <c r="G1322" s="1101" t="s">
        <v>1039</v>
      </c>
      <c r="H1322" s="1094"/>
      <c r="I1322" s="1094"/>
      <c r="J1322" s="1094"/>
      <c r="K1322" s="1094"/>
    </row>
    <row r="1323" spans="1:11" ht="14.1" customHeight="1" x14ac:dyDescent="0.25">
      <c r="A1323" s="1094"/>
      <c r="B1323" s="1094"/>
      <c r="C1323" s="1097" t="s">
        <v>1032</v>
      </c>
      <c r="D1323" s="1101" t="s">
        <v>3637</v>
      </c>
      <c r="E1323" s="1101" t="s">
        <v>3638</v>
      </c>
      <c r="F1323" s="1101" t="s">
        <v>1039</v>
      </c>
      <c r="G1323" s="1101" t="s">
        <v>1039</v>
      </c>
      <c r="H1323" s="1094"/>
      <c r="I1323" s="1094"/>
      <c r="J1323" s="1094"/>
      <c r="K1323" s="1094"/>
    </row>
    <row r="1324" spans="1:11" ht="14.1" customHeight="1" x14ac:dyDescent="0.25">
      <c r="A1324" s="1094"/>
      <c r="B1324" s="1094"/>
      <c r="C1324" s="1097" t="s">
        <v>1037</v>
      </c>
      <c r="D1324" s="1101" t="s">
        <v>1038</v>
      </c>
      <c r="E1324" s="1101" t="s">
        <v>1039</v>
      </c>
      <c r="F1324" s="1101" t="s">
        <v>1083</v>
      </c>
      <c r="G1324" s="1101" t="s">
        <v>1038</v>
      </c>
      <c r="H1324" s="1094"/>
      <c r="I1324" s="1094"/>
      <c r="J1324" s="1094"/>
      <c r="K1324" s="1094"/>
    </row>
    <row r="1325" spans="1:11" ht="14.1" customHeight="1" x14ac:dyDescent="0.25">
      <c r="A1325" s="1094"/>
      <c r="B1325" s="1094"/>
      <c r="C1325" s="1097" t="s">
        <v>1042</v>
      </c>
      <c r="D1325" s="1101" t="s">
        <v>1038</v>
      </c>
      <c r="E1325" s="1101" t="s">
        <v>3639</v>
      </c>
      <c r="F1325" s="1101" t="s">
        <v>1083</v>
      </c>
      <c r="G1325" s="1101" t="s">
        <v>1038</v>
      </c>
      <c r="H1325" s="1094"/>
      <c r="I1325" s="1094"/>
      <c r="J1325" s="1094"/>
      <c r="K1325" s="1094"/>
    </row>
    <row r="1326" spans="1:11" ht="14.1" customHeight="1" x14ac:dyDescent="0.25">
      <c r="A1326" s="1094"/>
      <c r="B1326" s="1094"/>
      <c r="C1326" s="1097" t="s">
        <v>39</v>
      </c>
      <c r="D1326" s="1101" t="s">
        <v>1038</v>
      </c>
      <c r="E1326" s="1101" t="s">
        <v>3639</v>
      </c>
      <c r="F1326" s="1101" t="s">
        <v>1083</v>
      </c>
      <c r="G1326" s="1101" t="s">
        <v>1038</v>
      </c>
      <c r="H1326" s="1094"/>
      <c r="I1326" s="1094"/>
      <c r="J1326" s="1094"/>
      <c r="K1326" s="1094"/>
    </row>
    <row r="1327" spans="1:11" ht="14.1" customHeight="1" x14ac:dyDescent="0.25">
      <c r="A1327" s="1094"/>
      <c r="B1327" s="1094"/>
      <c r="C1327" s="1228" t="s">
        <v>1046</v>
      </c>
      <c r="D1327" s="1229"/>
      <c r="E1327" s="1229"/>
      <c r="F1327" s="1229"/>
      <c r="G1327" s="1229"/>
      <c r="H1327" s="1094"/>
      <c r="I1327" s="1094"/>
      <c r="J1327" s="1094"/>
      <c r="K1327" s="1094"/>
    </row>
    <row r="1328" spans="1:11" ht="14.1" customHeight="1" x14ac:dyDescent="0.25">
      <c r="A1328" s="1094"/>
      <c r="B1328" s="1094"/>
      <c r="C1328" s="1105"/>
      <c r="D1328" s="1106">
        <v>2024</v>
      </c>
      <c r="E1328" s="1106">
        <v>2025</v>
      </c>
      <c r="F1328" s="1106">
        <v>2026</v>
      </c>
      <c r="G1328" s="1106">
        <v>2027</v>
      </c>
      <c r="H1328" s="1094"/>
      <c r="I1328" s="1094"/>
      <c r="J1328" s="1094"/>
      <c r="K1328" s="1094"/>
    </row>
    <row r="1329" spans="1:11" ht="14.1" customHeight="1" x14ac:dyDescent="0.25">
      <c r="A1329" s="1094"/>
      <c r="B1329" s="1094"/>
      <c r="C1329" s="1107"/>
      <c r="D1329" s="1108" t="s">
        <v>13</v>
      </c>
      <c r="E1329" s="1108" t="s">
        <v>14</v>
      </c>
      <c r="F1329" s="1108" t="s">
        <v>14</v>
      </c>
      <c r="G1329" s="1108" t="s">
        <v>14</v>
      </c>
      <c r="H1329" s="1094"/>
      <c r="I1329" s="1094"/>
      <c r="J1329" s="1094"/>
      <c r="K1329" s="1094"/>
    </row>
    <row r="1330" spans="1:11" ht="14.1" customHeight="1" x14ac:dyDescent="0.25">
      <c r="A1330" s="1094"/>
      <c r="B1330" s="1094"/>
      <c r="C1330" s="1109" t="s">
        <v>1047</v>
      </c>
      <c r="D1330" s="1110">
        <v>0</v>
      </c>
      <c r="E1330" s="1110">
        <v>0</v>
      </c>
      <c r="F1330" s="1110">
        <v>0</v>
      </c>
      <c r="G1330" s="1110">
        <v>0</v>
      </c>
      <c r="H1330" s="1094"/>
      <c r="I1330" s="1094"/>
      <c r="J1330" s="1094"/>
      <c r="K1330" s="1094"/>
    </row>
    <row r="1331" spans="1:11" ht="14.1" customHeight="1" x14ac:dyDescent="0.25">
      <c r="A1331" s="1094"/>
      <c r="B1331" s="1094"/>
      <c r="C1331" s="1109" t="s">
        <v>1048</v>
      </c>
      <c r="D1331" s="1110">
        <v>0</v>
      </c>
      <c r="E1331" s="1110">
        <v>0</v>
      </c>
      <c r="F1331" s="1110">
        <v>0</v>
      </c>
      <c r="G1331" s="1110">
        <v>0</v>
      </c>
      <c r="H1331" s="1094"/>
      <c r="I1331" s="1094"/>
      <c r="J1331" s="1094"/>
      <c r="K1331" s="1094"/>
    </row>
    <row r="1332" spans="1:11" ht="14.1" customHeight="1" x14ac:dyDescent="0.25">
      <c r="A1332" s="1094"/>
      <c r="B1332" s="1094"/>
      <c r="C1332" s="1109" t="s">
        <v>1049</v>
      </c>
      <c r="D1332" s="1110">
        <v>0</v>
      </c>
      <c r="E1332" s="1110">
        <v>0</v>
      </c>
      <c r="F1332" s="1110">
        <v>0</v>
      </c>
      <c r="G1332" s="1110">
        <v>0</v>
      </c>
      <c r="H1332" s="1094"/>
      <c r="I1332" s="1094"/>
      <c r="J1332" s="1094"/>
      <c r="K1332" s="1094"/>
    </row>
    <row r="1333" spans="1:11" ht="14.1" customHeight="1" x14ac:dyDescent="0.25">
      <c r="A1333" s="1094"/>
      <c r="B1333" s="1094"/>
      <c r="C1333" s="1109" t="s">
        <v>1050</v>
      </c>
      <c r="D1333" s="1110">
        <v>0</v>
      </c>
      <c r="E1333" s="1110">
        <v>0</v>
      </c>
      <c r="F1333" s="1110">
        <v>0</v>
      </c>
      <c r="G1333" s="1110">
        <v>0</v>
      </c>
      <c r="H1333" s="1094"/>
      <c r="I1333" s="1094"/>
      <c r="J1333" s="1094"/>
      <c r="K1333" s="1094"/>
    </row>
    <row r="1334" spans="1:11" ht="14.1" customHeight="1" x14ac:dyDescent="0.25">
      <c r="A1334" s="1094"/>
      <c r="B1334" s="1094"/>
      <c r="C1334" s="1109" t="s">
        <v>1048</v>
      </c>
      <c r="D1334" s="1110">
        <v>0</v>
      </c>
      <c r="E1334" s="1110">
        <v>0</v>
      </c>
      <c r="F1334" s="1110">
        <v>0</v>
      </c>
      <c r="G1334" s="1110">
        <v>0</v>
      </c>
      <c r="H1334" s="1094"/>
      <c r="I1334" s="1094"/>
      <c r="J1334" s="1094"/>
      <c r="K1334" s="1094"/>
    </row>
    <row r="1335" spans="1:11" ht="14.1" customHeight="1" x14ac:dyDescent="0.25">
      <c r="A1335" s="1094"/>
      <c r="B1335" s="1094"/>
      <c r="C1335" s="1109" t="s">
        <v>1049</v>
      </c>
      <c r="D1335" s="1110">
        <v>0</v>
      </c>
      <c r="E1335" s="1110">
        <v>0</v>
      </c>
      <c r="F1335" s="1110">
        <v>0</v>
      </c>
      <c r="G1335" s="1110">
        <v>0</v>
      </c>
      <c r="H1335" s="1094"/>
      <c r="I1335" s="1094"/>
      <c r="J1335" s="1094"/>
      <c r="K1335" s="1094"/>
    </row>
    <row r="1336" spans="1:11" ht="14.1" customHeight="1" x14ac:dyDescent="0.25">
      <c r="A1336" s="1094"/>
      <c r="B1336" s="1094"/>
      <c r="C1336" s="1109" t="s">
        <v>1051</v>
      </c>
      <c r="D1336" s="1110">
        <v>0</v>
      </c>
      <c r="E1336" s="1110">
        <v>0</v>
      </c>
      <c r="F1336" s="1110">
        <v>0</v>
      </c>
      <c r="G1336" s="1110">
        <v>0</v>
      </c>
      <c r="H1336" s="1094"/>
      <c r="I1336" s="1094"/>
      <c r="J1336" s="1094"/>
      <c r="K1336" s="1094"/>
    </row>
    <row r="1337" spans="1:11" ht="14.1" customHeight="1" x14ac:dyDescent="0.25">
      <c r="A1337" s="1094"/>
      <c r="B1337" s="1094"/>
      <c r="C1337" s="1109" t="s">
        <v>1048</v>
      </c>
      <c r="D1337" s="1110">
        <v>0</v>
      </c>
      <c r="E1337" s="1110">
        <v>0</v>
      </c>
      <c r="F1337" s="1110">
        <v>0</v>
      </c>
      <c r="G1337" s="1110">
        <v>0</v>
      </c>
      <c r="H1337" s="1094"/>
      <c r="I1337" s="1094"/>
      <c r="J1337" s="1094"/>
      <c r="K1337" s="1094"/>
    </row>
    <row r="1338" spans="1:11" ht="14.1" customHeight="1" x14ac:dyDescent="0.25">
      <c r="A1338" s="1094"/>
      <c r="B1338" s="1094"/>
      <c r="C1338" s="1109" t="s">
        <v>1049</v>
      </c>
      <c r="D1338" s="1110">
        <v>0</v>
      </c>
      <c r="E1338" s="1110">
        <v>0</v>
      </c>
      <c r="F1338" s="1110">
        <v>0</v>
      </c>
      <c r="G1338" s="1110">
        <v>0</v>
      </c>
      <c r="H1338" s="1094"/>
      <c r="I1338" s="1094"/>
      <c r="J1338" s="1094"/>
      <c r="K1338" s="1094"/>
    </row>
    <row r="1339" spans="1:11" ht="14.1" customHeight="1" x14ac:dyDescent="0.25">
      <c r="A1339" s="1094"/>
      <c r="B1339" s="1094"/>
      <c r="C1339" s="1109" t="s">
        <v>1052</v>
      </c>
      <c r="D1339" s="1110">
        <v>0</v>
      </c>
      <c r="E1339" s="1110">
        <v>0</v>
      </c>
      <c r="F1339" s="1110">
        <v>0</v>
      </c>
      <c r="G1339" s="1110">
        <v>0</v>
      </c>
      <c r="H1339" s="1094"/>
      <c r="I1339" s="1094"/>
      <c r="J1339" s="1094"/>
      <c r="K1339" s="1094"/>
    </row>
    <row r="1340" spans="1:11" ht="14.1" customHeight="1" x14ac:dyDescent="0.25">
      <c r="A1340" s="1094"/>
      <c r="B1340" s="1094"/>
      <c r="C1340" s="1109" t="s">
        <v>1048</v>
      </c>
      <c r="D1340" s="1110">
        <v>0</v>
      </c>
      <c r="E1340" s="1110">
        <v>0</v>
      </c>
      <c r="F1340" s="1110">
        <v>0</v>
      </c>
      <c r="G1340" s="1110">
        <v>0</v>
      </c>
      <c r="H1340" s="1094"/>
      <c r="I1340" s="1094"/>
      <c r="J1340" s="1094"/>
      <c r="K1340" s="1094"/>
    </row>
    <row r="1341" spans="1:11" ht="14.1" customHeight="1" x14ac:dyDescent="0.25">
      <c r="A1341" s="1094"/>
      <c r="B1341" s="1094"/>
      <c r="C1341" s="1109" t="s">
        <v>1049</v>
      </c>
      <c r="D1341" s="1110">
        <v>0</v>
      </c>
      <c r="E1341" s="1110">
        <v>0</v>
      </c>
      <c r="F1341" s="1110">
        <v>0</v>
      </c>
      <c r="G1341" s="1110">
        <v>0</v>
      </c>
      <c r="H1341" s="1094"/>
      <c r="I1341" s="1094"/>
      <c r="J1341" s="1094"/>
      <c r="K1341" s="1094"/>
    </row>
    <row r="1342" spans="1:11" ht="14.1" customHeight="1" x14ac:dyDescent="0.25">
      <c r="A1342" s="1094"/>
      <c r="B1342" s="1094"/>
      <c r="C1342" s="1109" t="s">
        <v>1053</v>
      </c>
      <c r="D1342" s="1110">
        <v>0</v>
      </c>
      <c r="E1342" s="1110">
        <v>0</v>
      </c>
      <c r="F1342" s="1110">
        <v>0</v>
      </c>
      <c r="G1342" s="1110">
        <v>0</v>
      </c>
      <c r="H1342" s="1094"/>
      <c r="I1342" s="1094"/>
      <c r="J1342" s="1094"/>
      <c r="K1342" s="1094"/>
    </row>
    <row r="1343" spans="1:11" ht="14.1" customHeight="1" x14ac:dyDescent="0.25">
      <c r="A1343" s="1094"/>
      <c r="B1343" s="1094"/>
      <c r="C1343" s="1109" t="s">
        <v>1048</v>
      </c>
      <c r="D1343" s="1110">
        <v>0</v>
      </c>
      <c r="E1343" s="1110">
        <v>0</v>
      </c>
      <c r="F1343" s="1110">
        <v>0</v>
      </c>
      <c r="G1343" s="1110">
        <v>0</v>
      </c>
      <c r="H1343" s="1094"/>
      <c r="I1343" s="1094"/>
      <c r="J1343" s="1094"/>
      <c r="K1343" s="1094"/>
    </row>
    <row r="1344" spans="1:11" ht="14.1" customHeight="1" x14ac:dyDescent="0.25">
      <c r="A1344" s="1094"/>
      <c r="B1344" s="1094"/>
      <c r="C1344" s="1109" t="s">
        <v>1049</v>
      </c>
      <c r="D1344" s="1110">
        <v>0</v>
      </c>
      <c r="E1344" s="1110">
        <v>0</v>
      </c>
      <c r="F1344" s="1110">
        <v>0</v>
      </c>
      <c r="G1344" s="1110">
        <v>0</v>
      </c>
      <c r="H1344" s="1094"/>
      <c r="I1344" s="1094"/>
      <c r="J1344" s="1094"/>
      <c r="K1344" s="1094"/>
    </row>
    <row r="1345" spans="1:11" ht="14.1" customHeight="1" x14ac:dyDescent="0.25">
      <c r="A1345" s="1094"/>
      <c r="B1345" s="1094"/>
      <c r="C1345" s="1109" t="s">
        <v>1054</v>
      </c>
      <c r="D1345" s="1110">
        <v>0</v>
      </c>
      <c r="E1345" s="1110">
        <v>0</v>
      </c>
      <c r="F1345" s="1110">
        <v>0</v>
      </c>
      <c r="G1345" s="1110">
        <v>0</v>
      </c>
      <c r="H1345" s="1094"/>
      <c r="I1345" s="1094"/>
      <c r="J1345" s="1094"/>
      <c r="K1345" s="1094"/>
    </row>
    <row r="1346" spans="1:11" ht="14.1" customHeight="1" x14ac:dyDescent="0.25">
      <c r="A1346" s="1094"/>
      <c r="B1346" s="1094"/>
      <c r="C1346" s="1109" t="s">
        <v>1048</v>
      </c>
      <c r="D1346" s="1110">
        <v>0</v>
      </c>
      <c r="E1346" s="1110">
        <v>0</v>
      </c>
      <c r="F1346" s="1110">
        <v>0</v>
      </c>
      <c r="G1346" s="1110">
        <v>0</v>
      </c>
      <c r="H1346" s="1094"/>
      <c r="I1346" s="1094"/>
      <c r="J1346" s="1094"/>
      <c r="K1346" s="1094"/>
    </row>
    <row r="1347" spans="1:11" ht="14.1" customHeight="1" x14ac:dyDescent="0.25">
      <c r="A1347" s="1094"/>
      <c r="B1347" s="1094"/>
      <c r="C1347" s="1109" t="s">
        <v>1049</v>
      </c>
      <c r="D1347" s="1110">
        <v>0</v>
      </c>
      <c r="E1347" s="1110">
        <v>0</v>
      </c>
      <c r="F1347" s="1110">
        <v>0</v>
      </c>
      <c r="G1347" s="1110">
        <v>0</v>
      </c>
      <c r="H1347" s="1094"/>
      <c r="I1347" s="1094"/>
      <c r="J1347" s="1094"/>
      <c r="K1347" s="1094"/>
    </row>
    <row r="1348" spans="1:11" ht="14.1" customHeight="1" x14ac:dyDescent="0.25">
      <c r="A1348" s="1094"/>
      <c r="B1348" s="1094"/>
      <c r="C1348" s="1109" t="s">
        <v>1055</v>
      </c>
      <c r="D1348" s="1110">
        <v>0</v>
      </c>
      <c r="E1348" s="1110">
        <v>0</v>
      </c>
      <c r="F1348" s="1110">
        <v>0</v>
      </c>
      <c r="G1348" s="1110">
        <v>0</v>
      </c>
      <c r="H1348" s="1094"/>
      <c r="I1348" s="1094"/>
      <c r="J1348" s="1094"/>
      <c r="K1348" s="1094"/>
    </row>
    <row r="1349" spans="1:11" ht="14.1" customHeight="1" x14ac:dyDescent="0.25">
      <c r="A1349" s="1094"/>
      <c r="B1349" s="1094"/>
      <c r="C1349" s="1109" t="s">
        <v>1048</v>
      </c>
      <c r="D1349" s="1110">
        <v>0</v>
      </c>
      <c r="E1349" s="1110">
        <v>0</v>
      </c>
      <c r="F1349" s="1110">
        <v>0</v>
      </c>
      <c r="G1349" s="1110">
        <v>0</v>
      </c>
      <c r="H1349" s="1094"/>
      <c r="I1349" s="1094"/>
      <c r="J1349" s="1094"/>
      <c r="K1349" s="1094"/>
    </row>
    <row r="1350" spans="1:11" ht="14.1" customHeight="1" x14ac:dyDescent="0.25">
      <c r="A1350" s="1094"/>
      <c r="B1350" s="1094"/>
      <c r="C1350" s="1109" t="s">
        <v>1049</v>
      </c>
      <c r="D1350" s="1110">
        <v>0</v>
      </c>
      <c r="E1350" s="1110">
        <v>0</v>
      </c>
      <c r="F1350" s="1110">
        <v>0</v>
      </c>
      <c r="G1350" s="1110">
        <v>0</v>
      </c>
      <c r="H1350" s="1094"/>
      <c r="I1350" s="1094"/>
      <c r="J1350" s="1094"/>
      <c r="K1350" s="1094"/>
    </row>
    <row r="1351" spans="1:11" ht="14.1" customHeight="1" x14ac:dyDescent="0.25">
      <c r="A1351" s="1094"/>
      <c r="B1351" s="1094"/>
      <c r="C1351" s="1109" t="s">
        <v>1056</v>
      </c>
      <c r="D1351" s="1110">
        <v>0</v>
      </c>
      <c r="E1351" s="1110">
        <v>0</v>
      </c>
      <c r="F1351" s="1110">
        <v>0</v>
      </c>
      <c r="G1351" s="1110">
        <v>0</v>
      </c>
      <c r="H1351" s="1094"/>
      <c r="I1351" s="1094"/>
      <c r="J1351" s="1094"/>
      <c r="K1351" s="1094"/>
    </row>
    <row r="1352" spans="1:11" ht="14.1" customHeight="1" x14ac:dyDescent="0.25">
      <c r="A1352" s="1094"/>
      <c r="B1352" s="1094"/>
      <c r="C1352" s="1109" t="s">
        <v>1048</v>
      </c>
      <c r="D1352" s="1110">
        <v>0</v>
      </c>
      <c r="E1352" s="1110">
        <v>0</v>
      </c>
      <c r="F1352" s="1110">
        <v>0</v>
      </c>
      <c r="G1352" s="1110">
        <v>0</v>
      </c>
      <c r="H1352" s="1094"/>
      <c r="I1352" s="1094"/>
      <c r="J1352" s="1094"/>
      <c r="K1352" s="1094"/>
    </row>
    <row r="1353" spans="1:11" ht="14.1" customHeight="1" x14ac:dyDescent="0.25">
      <c r="A1353" s="1094"/>
      <c r="B1353" s="1094"/>
      <c r="C1353" s="1109" t="s">
        <v>1057</v>
      </c>
      <c r="D1353" s="1110">
        <v>0</v>
      </c>
      <c r="E1353" s="1110">
        <v>0</v>
      </c>
      <c r="F1353" s="1110">
        <v>0</v>
      </c>
      <c r="G1353" s="1110">
        <v>0</v>
      </c>
      <c r="H1353" s="1094"/>
      <c r="I1353" s="1094"/>
      <c r="J1353" s="1094"/>
      <c r="K1353" s="1094"/>
    </row>
    <row r="1354" spans="1:11" ht="14.1" customHeight="1" x14ac:dyDescent="0.25">
      <c r="A1354" s="1094"/>
      <c r="B1354" s="1094"/>
      <c r="C1354" s="1109" t="s">
        <v>1058</v>
      </c>
      <c r="D1354" s="1110">
        <v>0</v>
      </c>
      <c r="E1354" s="1110">
        <v>0</v>
      </c>
      <c r="F1354" s="1110">
        <v>0</v>
      </c>
      <c r="G1354" s="1110">
        <v>0</v>
      </c>
      <c r="H1354" s="1094"/>
      <c r="I1354" s="1094"/>
      <c r="J1354" s="1094"/>
      <c r="K1354" s="1094"/>
    </row>
    <row r="1355" spans="1:11" ht="14.1" customHeight="1" x14ac:dyDescent="0.25">
      <c r="A1355" s="1094"/>
      <c r="B1355" s="1094"/>
      <c r="C1355" s="1109" t="s">
        <v>1059</v>
      </c>
      <c r="D1355" s="1110">
        <v>0</v>
      </c>
      <c r="E1355" s="1110">
        <v>0</v>
      </c>
      <c r="F1355" s="1110">
        <v>0</v>
      </c>
      <c r="G1355" s="1110">
        <v>0</v>
      </c>
      <c r="H1355" s="1094"/>
      <c r="I1355" s="1094"/>
      <c r="J1355" s="1094"/>
      <c r="K1355" s="1094"/>
    </row>
    <row r="1356" spans="1:11" ht="14.1" customHeight="1" x14ac:dyDescent="0.25">
      <c r="A1356" s="1094"/>
      <c r="B1356" s="1094"/>
      <c r="C1356" s="1109" t="s">
        <v>1060</v>
      </c>
      <c r="D1356" s="1110">
        <v>0</v>
      </c>
      <c r="E1356" s="1110">
        <v>0</v>
      </c>
      <c r="F1356" s="1110">
        <v>0</v>
      </c>
      <c r="G1356" s="1110">
        <v>0</v>
      </c>
      <c r="H1356" s="1094"/>
      <c r="I1356" s="1094"/>
      <c r="J1356" s="1094"/>
      <c r="K1356" s="1094"/>
    </row>
    <row r="1357" spans="1:11" ht="14.1" customHeight="1" x14ac:dyDescent="0.25">
      <c r="A1357" s="1094"/>
      <c r="B1357" s="1094"/>
      <c r="C1357" s="1109" t="s">
        <v>1061</v>
      </c>
      <c r="D1357" s="1110">
        <v>0</v>
      </c>
      <c r="E1357" s="1110">
        <v>2011642</v>
      </c>
      <c r="F1357" s="1110">
        <v>0</v>
      </c>
      <c r="G1357" s="1110">
        <v>0</v>
      </c>
      <c r="H1357" s="1094"/>
      <c r="I1357" s="1094"/>
      <c r="J1357" s="1094"/>
      <c r="K1357" s="1094"/>
    </row>
    <row r="1358" spans="1:11" ht="14.1" customHeight="1" x14ac:dyDescent="0.25">
      <c r="A1358" s="1094"/>
      <c r="B1358" s="1094"/>
      <c r="C1358" s="1109" t="s">
        <v>1048</v>
      </c>
      <c r="D1358" s="1110">
        <v>0</v>
      </c>
      <c r="E1358" s="1110">
        <v>2011642</v>
      </c>
      <c r="F1358" s="1110">
        <v>0</v>
      </c>
      <c r="G1358" s="1110">
        <v>0</v>
      </c>
      <c r="H1358" s="1094"/>
      <c r="I1358" s="1094"/>
      <c r="J1358" s="1094"/>
      <c r="K1358" s="1094"/>
    </row>
    <row r="1359" spans="1:11" ht="14.1" customHeight="1" x14ac:dyDescent="0.25">
      <c r="A1359" s="1094"/>
      <c r="B1359" s="1094"/>
      <c r="C1359" s="1109" t="s">
        <v>1057</v>
      </c>
      <c r="D1359" s="1110">
        <v>0</v>
      </c>
      <c r="E1359" s="1110">
        <v>0</v>
      </c>
      <c r="F1359" s="1110">
        <v>0</v>
      </c>
      <c r="G1359" s="1110">
        <v>0</v>
      </c>
      <c r="H1359" s="1094"/>
      <c r="I1359" s="1094"/>
      <c r="J1359" s="1094"/>
      <c r="K1359" s="1094"/>
    </row>
    <row r="1360" spans="1:11" ht="14.1" customHeight="1" x14ac:dyDescent="0.25">
      <c r="A1360" s="1094"/>
      <c r="B1360" s="1094"/>
      <c r="C1360" s="1109" t="s">
        <v>1058</v>
      </c>
      <c r="D1360" s="1110">
        <v>0</v>
      </c>
      <c r="E1360" s="1110">
        <v>0</v>
      </c>
      <c r="F1360" s="1110">
        <v>0</v>
      </c>
      <c r="G1360" s="1110">
        <v>0</v>
      </c>
      <c r="H1360" s="1094"/>
      <c r="I1360" s="1094"/>
      <c r="J1360" s="1094"/>
      <c r="K1360" s="1094"/>
    </row>
    <row r="1361" spans="1:11" ht="14.1" customHeight="1" x14ac:dyDescent="0.25">
      <c r="A1361" s="1094"/>
      <c r="B1361" s="1094"/>
      <c r="C1361" s="1109" t="s">
        <v>1059</v>
      </c>
      <c r="D1361" s="1110">
        <v>0</v>
      </c>
      <c r="E1361" s="1110">
        <v>0</v>
      </c>
      <c r="F1361" s="1110">
        <v>0</v>
      </c>
      <c r="G1361" s="1110">
        <v>0</v>
      </c>
      <c r="H1361" s="1094"/>
      <c r="I1361" s="1094"/>
      <c r="J1361" s="1094"/>
      <c r="K1361" s="1094"/>
    </row>
    <row r="1362" spans="1:11" ht="14.1" customHeight="1" x14ac:dyDescent="0.25">
      <c r="A1362" s="1094"/>
      <c r="B1362" s="1094"/>
      <c r="C1362" s="1109" t="s">
        <v>1060</v>
      </c>
      <c r="D1362" s="1110">
        <v>0</v>
      </c>
      <c r="E1362" s="1110">
        <v>0</v>
      </c>
      <c r="F1362" s="1110">
        <v>0</v>
      </c>
      <c r="G1362" s="1110">
        <v>0</v>
      </c>
      <c r="H1362" s="1094"/>
      <c r="I1362" s="1094"/>
      <c r="J1362" s="1094"/>
      <c r="K1362" s="1094"/>
    </row>
    <row r="1363" spans="1:11" ht="14.1" customHeight="1" x14ac:dyDescent="0.25">
      <c r="A1363" s="1094"/>
      <c r="B1363" s="1094"/>
      <c r="C1363" s="1109" t="s">
        <v>1062</v>
      </c>
      <c r="D1363" s="1110">
        <v>0</v>
      </c>
      <c r="E1363" s="1110">
        <v>0</v>
      </c>
      <c r="F1363" s="1110">
        <v>0</v>
      </c>
      <c r="G1363" s="1110">
        <v>0</v>
      </c>
      <c r="H1363" s="1094"/>
      <c r="I1363" s="1094"/>
      <c r="J1363" s="1094"/>
      <c r="K1363" s="1094"/>
    </row>
    <row r="1364" spans="1:11" ht="14.1" customHeight="1" x14ac:dyDescent="0.25">
      <c r="A1364" s="1094"/>
      <c r="B1364" s="1094"/>
      <c r="C1364" s="1109" t="s">
        <v>1048</v>
      </c>
      <c r="D1364" s="1110">
        <v>0</v>
      </c>
      <c r="E1364" s="1110">
        <v>0</v>
      </c>
      <c r="F1364" s="1110">
        <v>0</v>
      </c>
      <c r="G1364" s="1110">
        <v>0</v>
      </c>
      <c r="H1364" s="1094"/>
      <c r="I1364" s="1094"/>
      <c r="J1364" s="1094"/>
      <c r="K1364" s="1094"/>
    </row>
    <row r="1365" spans="1:11" ht="14.1" customHeight="1" x14ac:dyDescent="0.25">
      <c r="A1365" s="1094"/>
      <c r="B1365" s="1094"/>
      <c r="C1365" s="1109" t="s">
        <v>1057</v>
      </c>
      <c r="D1365" s="1110">
        <v>0</v>
      </c>
      <c r="E1365" s="1110">
        <v>0</v>
      </c>
      <c r="F1365" s="1110">
        <v>0</v>
      </c>
      <c r="G1365" s="1110">
        <v>0</v>
      </c>
      <c r="H1365" s="1094"/>
      <c r="I1365" s="1094"/>
      <c r="J1365" s="1094"/>
      <c r="K1365" s="1094"/>
    </row>
    <row r="1366" spans="1:11" ht="14.1" customHeight="1" x14ac:dyDescent="0.25">
      <c r="A1366" s="1094"/>
      <c r="B1366" s="1094"/>
      <c r="C1366" s="1109" t="s">
        <v>1058</v>
      </c>
      <c r="D1366" s="1110">
        <v>0</v>
      </c>
      <c r="E1366" s="1110">
        <v>0</v>
      </c>
      <c r="F1366" s="1110">
        <v>0</v>
      </c>
      <c r="G1366" s="1110">
        <v>0</v>
      </c>
      <c r="H1366" s="1094"/>
      <c r="I1366" s="1094"/>
      <c r="J1366" s="1094"/>
      <c r="K1366" s="1094"/>
    </row>
    <row r="1367" spans="1:11" ht="14.1" customHeight="1" x14ac:dyDescent="0.25">
      <c r="A1367" s="1094"/>
      <c r="B1367" s="1094"/>
      <c r="C1367" s="1109" t="s">
        <v>1059</v>
      </c>
      <c r="D1367" s="1110">
        <v>0</v>
      </c>
      <c r="E1367" s="1110">
        <v>0</v>
      </c>
      <c r="F1367" s="1110">
        <v>0</v>
      </c>
      <c r="G1367" s="1110">
        <v>0</v>
      </c>
      <c r="H1367" s="1094"/>
      <c r="I1367" s="1094"/>
      <c r="J1367" s="1094"/>
      <c r="K1367" s="1094"/>
    </row>
    <row r="1368" spans="1:11" ht="14.1" customHeight="1" x14ac:dyDescent="0.25">
      <c r="A1368" s="1094"/>
      <c r="B1368" s="1094"/>
      <c r="C1368" s="1109" t="s">
        <v>1060</v>
      </c>
      <c r="D1368" s="1110">
        <v>0</v>
      </c>
      <c r="E1368" s="1110">
        <v>0</v>
      </c>
      <c r="F1368" s="1110">
        <v>0</v>
      </c>
      <c r="G1368" s="1110">
        <v>0</v>
      </c>
      <c r="H1368" s="1094"/>
      <c r="I1368" s="1094"/>
      <c r="J1368" s="1094"/>
      <c r="K1368" s="1094"/>
    </row>
    <row r="1369" spans="1:11" ht="14.1" customHeight="1" x14ac:dyDescent="0.25">
      <c r="A1369" s="1094"/>
      <c r="B1369" s="1094"/>
      <c r="C1369" s="1109" t="s">
        <v>1063</v>
      </c>
      <c r="D1369" s="1110">
        <v>0</v>
      </c>
      <c r="E1369" s="1110">
        <v>0</v>
      </c>
      <c r="F1369" s="1110">
        <v>0</v>
      </c>
      <c r="G1369" s="1110">
        <v>0</v>
      </c>
      <c r="H1369" s="1094"/>
      <c r="I1369" s="1094"/>
      <c r="J1369" s="1094"/>
      <c r="K1369" s="1094"/>
    </row>
    <row r="1370" spans="1:11" ht="14.1" customHeight="1" x14ac:dyDescent="0.25">
      <c r="A1370" s="1094"/>
      <c r="B1370" s="1094"/>
      <c r="C1370" s="1109" t="s">
        <v>1064</v>
      </c>
      <c r="D1370" s="1110">
        <v>0</v>
      </c>
      <c r="E1370" s="1110">
        <v>0</v>
      </c>
      <c r="F1370" s="1110">
        <v>0</v>
      </c>
      <c r="G1370" s="1110">
        <v>0</v>
      </c>
      <c r="H1370" s="1094"/>
      <c r="I1370" s="1094"/>
      <c r="J1370" s="1094"/>
      <c r="K1370" s="1094"/>
    </row>
    <row r="1371" spans="1:11" ht="14.1" customHeight="1" x14ac:dyDescent="0.25">
      <c r="A1371" s="1094"/>
      <c r="B1371" s="1094"/>
      <c r="C1371" s="1111" t="s">
        <v>572</v>
      </c>
      <c r="D1371" s="1110">
        <v>0</v>
      </c>
      <c r="E1371" s="1110">
        <v>2011642</v>
      </c>
      <c r="F1371" s="1110">
        <v>0</v>
      </c>
      <c r="G1371" s="1110">
        <v>0</v>
      </c>
      <c r="H1371" s="1094"/>
      <c r="I1371" s="1094"/>
      <c r="J1371" s="1094"/>
      <c r="K1371" s="1094"/>
    </row>
    <row r="1372" spans="1:11" ht="27" customHeight="1" x14ac:dyDescent="0.25">
      <c r="A1372" s="1094"/>
      <c r="B1372" s="1094"/>
      <c r="C1372" s="1103" t="s">
        <v>1022</v>
      </c>
      <c r="D1372" s="1232" t="s">
        <v>3640</v>
      </c>
      <c r="E1372" s="1233"/>
      <c r="F1372" s="1233"/>
      <c r="G1372" s="1233"/>
      <c r="H1372" s="1094"/>
      <c r="I1372" s="1094"/>
      <c r="J1372" s="1094"/>
      <c r="K1372" s="1094"/>
    </row>
    <row r="1373" spans="1:11" ht="27" customHeight="1" x14ac:dyDescent="0.25">
      <c r="A1373" s="1094"/>
      <c r="B1373" s="1094"/>
      <c r="C1373" s="1104" t="s">
        <v>1024</v>
      </c>
      <c r="D1373" s="1230" t="s">
        <v>3641</v>
      </c>
      <c r="E1373" s="1231"/>
      <c r="F1373" s="1231"/>
      <c r="G1373" s="1231"/>
      <c r="H1373" s="1094"/>
      <c r="I1373" s="1094"/>
      <c r="J1373" s="1094"/>
      <c r="K1373" s="1094"/>
    </row>
    <row r="1374" spans="1:11" ht="27" customHeight="1" x14ac:dyDescent="0.25">
      <c r="A1374" s="1094"/>
      <c r="B1374" s="1094"/>
      <c r="C1374" s="1104" t="s">
        <v>31</v>
      </c>
      <c r="D1374" s="1230" t="s">
        <v>3631</v>
      </c>
      <c r="E1374" s="1231"/>
      <c r="F1374" s="1231"/>
      <c r="G1374" s="1231"/>
      <c r="H1374" s="1094"/>
      <c r="I1374" s="1094"/>
      <c r="J1374" s="1094"/>
      <c r="K1374" s="1094"/>
    </row>
    <row r="1375" spans="1:11" ht="15" customHeight="1" x14ac:dyDescent="0.25">
      <c r="A1375" s="1094"/>
      <c r="B1375" s="1094"/>
      <c r="C1375" s="1105"/>
      <c r="D1375" s="1106">
        <v>2024</v>
      </c>
      <c r="E1375" s="1106">
        <v>2025</v>
      </c>
      <c r="F1375" s="1106">
        <v>2026</v>
      </c>
      <c r="G1375" s="1106">
        <v>2027</v>
      </c>
      <c r="H1375" s="1094"/>
      <c r="I1375" s="1094"/>
      <c r="J1375" s="1094"/>
      <c r="K1375" s="1094"/>
    </row>
    <row r="1376" spans="1:11" ht="15" customHeight="1" x14ac:dyDescent="0.25">
      <c r="A1376" s="1094"/>
      <c r="B1376" s="1094"/>
      <c r="C1376" s="1107"/>
      <c r="D1376" s="1108" t="s">
        <v>13</v>
      </c>
      <c r="E1376" s="1108" t="s">
        <v>14</v>
      </c>
      <c r="F1376" s="1108" t="s">
        <v>14</v>
      </c>
      <c r="G1376" s="1108" t="s">
        <v>14</v>
      </c>
      <c r="H1376" s="1094"/>
      <c r="I1376" s="1094"/>
      <c r="J1376" s="1094"/>
      <c r="K1376" s="1094"/>
    </row>
    <row r="1377" spans="1:11" ht="14.1" customHeight="1" x14ac:dyDescent="0.25">
      <c r="A1377" s="1094"/>
      <c r="B1377" s="1094"/>
      <c r="C1377" s="1097" t="s">
        <v>33</v>
      </c>
      <c r="D1377" s="1101" t="s">
        <v>1038</v>
      </c>
      <c r="E1377" s="1101" t="s">
        <v>1092</v>
      </c>
      <c r="F1377" s="1101" t="s">
        <v>1092</v>
      </c>
      <c r="G1377" s="1101" t="s">
        <v>1092</v>
      </c>
      <c r="H1377" s="1094"/>
      <c r="I1377" s="1094"/>
      <c r="J1377" s="1094"/>
      <c r="K1377" s="1094"/>
    </row>
    <row r="1378" spans="1:11" ht="14.1" customHeight="1" x14ac:dyDescent="0.25">
      <c r="A1378" s="1094"/>
      <c r="B1378" s="1094"/>
      <c r="C1378" s="1097" t="s">
        <v>1029</v>
      </c>
      <c r="D1378" s="1101" t="s">
        <v>1039</v>
      </c>
      <c r="E1378" s="1101" t="s">
        <v>3642</v>
      </c>
      <c r="F1378" s="1101" t="s">
        <v>1787</v>
      </c>
      <c r="G1378" s="1101" t="s">
        <v>1144</v>
      </c>
      <c r="H1378" s="1094"/>
      <c r="I1378" s="1094"/>
      <c r="J1378" s="1094"/>
      <c r="K1378" s="1094"/>
    </row>
    <row r="1379" spans="1:11" ht="14.1" customHeight="1" x14ac:dyDescent="0.25">
      <c r="A1379" s="1094"/>
      <c r="B1379" s="1094"/>
      <c r="C1379" s="1097" t="s">
        <v>1032</v>
      </c>
      <c r="D1379" s="1101" t="s">
        <v>1039</v>
      </c>
      <c r="E1379" s="1101" t="s">
        <v>3642</v>
      </c>
      <c r="F1379" s="1101" t="s">
        <v>1787</v>
      </c>
      <c r="G1379" s="1101" t="s">
        <v>1144</v>
      </c>
      <c r="H1379" s="1094"/>
      <c r="I1379" s="1094"/>
      <c r="J1379" s="1094"/>
      <c r="K1379" s="1094"/>
    </row>
    <row r="1380" spans="1:11" ht="14.1" customHeight="1" x14ac:dyDescent="0.25">
      <c r="A1380" s="1094"/>
      <c r="B1380" s="1094"/>
      <c r="C1380" s="1097" t="s">
        <v>1037</v>
      </c>
      <c r="D1380" s="1101" t="s">
        <v>1038</v>
      </c>
      <c r="E1380" s="1101" t="s">
        <v>1038</v>
      </c>
      <c r="F1380" s="1101" t="s">
        <v>1039</v>
      </c>
      <c r="G1380" s="1101" t="s">
        <v>1039</v>
      </c>
      <c r="H1380" s="1094"/>
      <c r="I1380" s="1094"/>
      <c r="J1380" s="1094"/>
      <c r="K1380" s="1094"/>
    </row>
    <row r="1381" spans="1:11" ht="14.1" customHeight="1" x14ac:dyDescent="0.25">
      <c r="A1381" s="1094"/>
      <c r="B1381" s="1094"/>
      <c r="C1381" s="1097" t="s">
        <v>1042</v>
      </c>
      <c r="D1381" s="1101" t="s">
        <v>1038</v>
      </c>
      <c r="E1381" s="1101" t="s">
        <v>1038</v>
      </c>
      <c r="F1381" s="1101" t="s">
        <v>1528</v>
      </c>
      <c r="G1381" s="1101" t="s">
        <v>2042</v>
      </c>
      <c r="H1381" s="1094"/>
      <c r="I1381" s="1094"/>
      <c r="J1381" s="1094"/>
      <c r="K1381" s="1094"/>
    </row>
    <row r="1382" spans="1:11" ht="14.1" customHeight="1" x14ac:dyDescent="0.25">
      <c r="A1382" s="1094"/>
      <c r="B1382" s="1094"/>
      <c r="C1382" s="1097" t="s">
        <v>39</v>
      </c>
      <c r="D1382" s="1101" t="s">
        <v>1038</v>
      </c>
      <c r="E1382" s="1101" t="s">
        <v>1038</v>
      </c>
      <c r="F1382" s="1101" t="s">
        <v>1528</v>
      </c>
      <c r="G1382" s="1101" t="s">
        <v>2042</v>
      </c>
      <c r="H1382" s="1094"/>
      <c r="I1382" s="1094"/>
      <c r="J1382" s="1094"/>
      <c r="K1382" s="1094"/>
    </row>
    <row r="1383" spans="1:11" ht="14.1" customHeight="1" x14ac:dyDescent="0.25">
      <c r="A1383" s="1094"/>
      <c r="B1383" s="1094"/>
      <c r="C1383" s="1228" t="s">
        <v>1046</v>
      </c>
      <c r="D1383" s="1229"/>
      <c r="E1383" s="1229"/>
      <c r="F1383" s="1229"/>
      <c r="G1383" s="1229"/>
      <c r="H1383" s="1094"/>
      <c r="I1383" s="1094"/>
      <c r="J1383" s="1094"/>
      <c r="K1383" s="1094"/>
    </row>
    <row r="1384" spans="1:11" ht="14.1" customHeight="1" x14ac:dyDescent="0.25">
      <c r="A1384" s="1094"/>
      <c r="B1384" s="1094"/>
      <c r="C1384" s="1105"/>
      <c r="D1384" s="1106">
        <v>2024</v>
      </c>
      <c r="E1384" s="1106">
        <v>2025</v>
      </c>
      <c r="F1384" s="1106">
        <v>2026</v>
      </c>
      <c r="G1384" s="1106">
        <v>2027</v>
      </c>
      <c r="H1384" s="1094"/>
      <c r="I1384" s="1094"/>
      <c r="J1384" s="1094"/>
      <c r="K1384" s="1094"/>
    </row>
    <row r="1385" spans="1:11" ht="14.1" customHeight="1" x14ac:dyDescent="0.25">
      <c r="A1385" s="1094"/>
      <c r="B1385" s="1094"/>
      <c r="C1385" s="1107"/>
      <c r="D1385" s="1108" t="s">
        <v>13</v>
      </c>
      <c r="E1385" s="1108" t="s">
        <v>14</v>
      </c>
      <c r="F1385" s="1108" t="s">
        <v>14</v>
      </c>
      <c r="G1385" s="1108" t="s">
        <v>14</v>
      </c>
      <c r="H1385" s="1094"/>
      <c r="I1385" s="1094"/>
      <c r="J1385" s="1094"/>
      <c r="K1385" s="1094"/>
    </row>
    <row r="1386" spans="1:11" ht="14.1" customHeight="1" x14ac:dyDescent="0.25">
      <c r="A1386" s="1094"/>
      <c r="B1386" s="1094"/>
      <c r="C1386" s="1109" t="s">
        <v>1047</v>
      </c>
      <c r="D1386" s="1110">
        <v>0</v>
      </c>
      <c r="E1386" s="1110">
        <v>0</v>
      </c>
      <c r="F1386" s="1110">
        <v>0</v>
      </c>
      <c r="G1386" s="1110">
        <v>0</v>
      </c>
      <c r="H1386" s="1094"/>
      <c r="I1386" s="1094"/>
      <c r="J1386" s="1094"/>
      <c r="K1386" s="1094"/>
    </row>
    <row r="1387" spans="1:11" ht="14.1" customHeight="1" x14ac:dyDescent="0.25">
      <c r="A1387" s="1094"/>
      <c r="B1387" s="1094"/>
      <c r="C1387" s="1109" t="s">
        <v>1048</v>
      </c>
      <c r="D1387" s="1110">
        <v>0</v>
      </c>
      <c r="E1387" s="1110">
        <v>0</v>
      </c>
      <c r="F1387" s="1110">
        <v>0</v>
      </c>
      <c r="G1387" s="1110">
        <v>0</v>
      </c>
      <c r="H1387" s="1094"/>
      <c r="I1387" s="1094"/>
      <c r="J1387" s="1094"/>
      <c r="K1387" s="1094"/>
    </row>
    <row r="1388" spans="1:11" ht="14.1" customHeight="1" x14ac:dyDescent="0.25">
      <c r="A1388" s="1094"/>
      <c r="B1388" s="1094"/>
      <c r="C1388" s="1109" t="s">
        <v>1049</v>
      </c>
      <c r="D1388" s="1110">
        <v>0</v>
      </c>
      <c r="E1388" s="1110">
        <v>0</v>
      </c>
      <c r="F1388" s="1110">
        <v>0</v>
      </c>
      <c r="G1388" s="1110">
        <v>0</v>
      </c>
      <c r="H1388" s="1094"/>
      <c r="I1388" s="1094"/>
      <c r="J1388" s="1094"/>
      <c r="K1388" s="1094"/>
    </row>
    <row r="1389" spans="1:11" ht="14.1" customHeight="1" x14ac:dyDescent="0.25">
      <c r="A1389" s="1094"/>
      <c r="B1389" s="1094"/>
      <c r="C1389" s="1109" t="s">
        <v>1050</v>
      </c>
      <c r="D1389" s="1110">
        <v>0</v>
      </c>
      <c r="E1389" s="1110">
        <v>0</v>
      </c>
      <c r="F1389" s="1110">
        <v>0</v>
      </c>
      <c r="G1389" s="1110">
        <v>0</v>
      </c>
      <c r="H1389" s="1094"/>
      <c r="I1389" s="1094"/>
      <c r="J1389" s="1094"/>
      <c r="K1389" s="1094"/>
    </row>
    <row r="1390" spans="1:11" ht="14.1" customHeight="1" x14ac:dyDescent="0.25">
      <c r="A1390" s="1094"/>
      <c r="B1390" s="1094"/>
      <c r="C1390" s="1109" t="s">
        <v>1048</v>
      </c>
      <c r="D1390" s="1110">
        <v>0</v>
      </c>
      <c r="E1390" s="1110">
        <v>0</v>
      </c>
      <c r="F1390" s="1110">
        <v>0</v>
      </c>
      <c r="G1390" s="1110">
        <v>0</v>
      </c>
      <c r="H1390" s="1094"/>
      <c r="I1390" s="1094"/>
      <c r="J1390" s="1094"/>
      <c r="K1390" s="1094"/>
    </row>
    <row r="1391" spans="1:11" ht="14.1" customHeight="1" x14ac:dyDescent="0.25">
      <c r="A1391" s="1094"/>
      <c r="B1391" s="1094"/>
      <c r="C1391" s="1109" t="s">
        <v>1049</v>
      </c>
      <c r="D1391" s="1110">
        <v>0</v>
      </c>
      <c r="E1391" s="1110">
        <v>0</v>
      </c>
      <c r="F1391" s="1110">
        <v>0</v>
      </c>
      <c r="G1391" s="1110">
        <v>0</v>
      </c>
      <c r="H1391" s="1094"/>
      <c r="I1391" s="1094"/>
      <c r="J1391" s="1094"/>
      <c r="K1391" s="1094"/>
    </row>
    <row r="1392" spans="1:11" ht="14.1" customHeight="1" x14ac:dyDescent="0.25">
      <c r="A1392" s="1094"/>
      <c r="B1392" s="1094"/>
      <c r="C1392" s="1109" t="s">
        <v>1051</v>
      </c>
      <c r="D1392" s="1110">
        <v>0</v>
      </c>
      <c r="E1392" s="1110">
        <v>0</v>
      </c>
      <c r="F1392" s="1110">
        <v>0</v>
      </c>
      <c r="G1392" s="1110">
        <v>0</v>
      </c>
      <c r="H1392" s="1094"/>
      <c r="I1392" s="1094"/>
      <c r="J1392" s="1094"/>
      <c r="K1392" s="1094"/>
    </row>
    <row r="1393" spans="1:11" ht="14.1" customHeight="1" x14ac:dyDescent="0.25">
      <c r="A1393" s="1094"/>
      <c r="B1393" s="1094"/>
      <c r="C1393" s="1109" t="s">
        <v>1048</v>
      </c>
      <c r="D1393" s="1110">
        <v>0</v>
      </c>
      <c r="E1393" s="1110">
        <v>0</v>
      </c>
      <c r="F1393" s="1110">
        <v>0</v>
      </c>
      <c r="G1393" s="1110">
        <v>0</v>
      </c>
      <c r="H1393" s="1094"/>
      <c r="I1393" s="1094"/>
      <c r="J1393" s="1094"/>
      <c r="K1393" s="1094"/>
    </row>
    <row r="1394" spans="1:11" ht="14.1" customHeight="1" x14ac:dyDescent="0.25">
      <c r="A1394" s="1094"/>
      <c r="B1394" s="1094"/>
      <c r="C1394" s="1109" t="s">
        <v>1049</v>
      </c>
      <c r="D1394" s="1110">
        <v>0</v>
      </c>
      <c r="E1394" s="1110">
        <v>0</v>
      </c>
      <c r="F1394" s="1110">
        <v>0</v>
      </c>
      <c r="G1394" s="1110">
        <v>0</v>
      </c>
      <c r="H1394" s="1094"/>
      <c r="I1394" s="1094"/>
      <c r="J1394" s="1094"/>
      <c r="K1394" s="1094"/>
    </row>
    <row r="1395" spans="1:11" ht="14.1" customHeight="1" x14ac:dyDescent="0.25">
      <c r="A1395" s="1094"/>
      <c r="B1395" s="1094"/>
      <c r="C1395" s="1109" t="s">
        <v>1052</v>
      </c>
      <c r="D1395" s="1110">
        <v>0</v>
      </c>
      <c r="E1395" s="1110">
        <v>0</v>
      </c>
      <c r="F1395" s="1110">
        <v>0</v>
      </c>
      <c r="G1395" s="1110">
        <v>0</v>
      </c>
      <c r="H1395" s="1094"/>
      <c r="I1395" s="1094"/>
      <c r="J1395" s="1094"/>
      <c r="K1395" s="1094"/>
    </row>
    <row r="1396" spans="1:11" ht="14.1" customHeight="1" x14ac:dyDescent="0.25">
      <c r="A1396" s="1094"/>
      <c r="B1396" s="1094"/>
      <c r="C1396" s="1109" t="s">
        <v>1048</v>
      </c>
      <c r="D1396" s="1110">
        <v>0</v>
      </c>
      <c r="E1396" s="1110">
        <v>0</v>
      </c>
      <c r="F1396" s="1110">
        <v>0</v>
      </c>
      <c r="G1396" s="1110">
        <v>0</v>
      </c>
      <c r="H1396" s="1094"/>
      <c r="I1396" s="1094"/>
      <c r="J1396" s="1094"/>
      <c r="K1396" s="1094"/>
    </row>
    <row r="1397" spans="1:11" ht="14.1" customHeight="1" x14ac:dyDescent="0.25">
      <c r="A1397" s="1094"/>
      <c r="B1397" s="1094"/>
      <c r="C1397" s="1109" t="s">
        <v>1049</v>
      </c>
      <c r="D1397" s="1110">
        <v>0</v>
      </c>
      <c r="E1397" s="1110">
        <v>0</v>
      </c>
      <c r="F1397" s="1110">
        <v>0</v>
      </c>
      <c r="G1397" s="1110">
        <v>0</v>
      </c>
      <c r="H1397" s="1094"/>
      <c r="I1397" s="1094"/>
      <c r="J1397" s="1094"/>
      <c r="K1397" s="1094"/>
    </row>
    <row r="1398" spans="1:11" ht="14.1" customHeight="1" x14ac:dyDescent="0.25">
      <c r="A1398" s="1094"/>
      <c r="B1398" s="1094"/>
      <c r="C1398" s="1109" t="s">
        <v>1053</v>
      </c>
      <c r="D1398" s="1110">
        <v>0</v>
      </c>
      <c r="E1398" s="1110">
        <v>0</v>
      </c>
      <c r="F1398" s="1110">
        <v>0</v>
      </c>
      <c r="G1398" s="1110">
        <v>0</v>
      </c>
      <c r="H1398" s="1094"/>
      <c r="I1398" s="1094"/>
      <c r="J1398" s="1094"/>
      <c r="K1398" s="1094"/>
    </row>
    <row r="1399" spans="1:11" ht="14.1" customHeight="1" x14ac:dyDescent="0.25">
      <c r="A1399" s="1094"/>
      <c r="B1399" s="1094"/>
      <c r="C1399" s="1109" t="s">
        <v>1048</v>
      </c>
      <c r="D1399" s="1110">
        <v>0</v>
      </c>
      <c r="E1399" s="1110">
        <v>0</v>
      </c>
      <c r="F1399" s="1110">
        <v>0</v>
      </c>
      <c r="G1399" s="1110">
        <v>0</v>
      </c>
      <c r="H1399" s="1094"/>
      <c r="I1399" s="1094"/>
      <c r="J1399" s="1094"/>
      <c r="K1399" s="1094"/>
    </row>
    <row r="1400" spans="1:11" ht="14.1" customHeight="1" x14ac:dyDescent="0.25">
      <c r="A1400" s="1094"/>
      <c r="B1400" s="1094"/>
      <c r="C1400" s="1109" t="s">
        <v>1049</v>
      </c>
      <c r="D1400" s="1110">
        <v>0</v>
      </c>
      <c r="E1400" s="1110">
        <v>0</v>
      </c>
      <c r="F1400" s="1110">
        <v>0</v>
      </c>
      <c r="G1400" s="1110">
        <v>0</v>
      </c>
      <c r="H1400" s="1094"/>
      <c r="I1400" s="1094"/>
      <c r="J1400" s="1094"/>
      <c r="K1400" s="1094"/>
    </row>
    <row r="1401" spans="1:11" ht="14.1" customHeight="1" x14ac:dyDescent="0.25">
      <c r="A1401" s="1094"/>
      <c r="B1401" s="1094"/>
      <c r="C1401" s="1109" t="s">
        <v>1054</v>
      </c>
      <c r="D1401" s="1110">
        <v>0</v>
      </c>
      <c r="E1401" s="1110">
        <v>0</v>
      </c>
      <c r="F1401" s="1110">
        <v>0</v>
      </c>
      <c r="G1401" s="1110">
        <v>0</v>
      </c>
      <c r="H1401" s="1094"/>
      <c r="I1401" s="1094"/>
      <c r="J1401" s="1094"/>
      <c r="K1401" s="1094"/>
    </row>
    <row r="1402" spans="1:11" ht="14.1" customHeight="1" x14ac:dyDescent="0.25">
      <c r="A1402" s="1094"/>
      <c r="B1402" s="1094"/>
      <c r="C1402" s="1109" t="s">
        <v>1048</v>
      </c>
      <c r="D1402" s="1110">
        <v>0</v>
      </c>
      <c r="E1402" s="1110">
        <v>0</v>
      </c>
      <c r="F1402" s="1110">
        <v>0</v>
      </c>
      <c r="G1402" s="1110">
        <v>0</v>
      </c>
      <c r="H1402" s="1094"/>
      <c r="I1402" s="1094"/>
      <c r="J1402" s="1094"/>
      <c r="K1402" s="1094"/>
    </row>
    <row r="1403" spans="1:11" ht="14.1" customHeight="1" x14ac:dyDescent="0.25">
      <c r="A1403" s="1094"/>
      <c r="B1403" s="1094"/>
      <c r="C1403" s="1109" t="s">
        <v>1049</v>
      </c>
      <c r="D1403" s="1110">
        <v>0</v>
      </c>
      <c r="E1403" s="1110">
        <v>0</v>
      </c>
      <c r="F1403" s="1110">
        <v>0</v>
      </c>
      <c r="G1403" s="1110">
        <v>0</v>
      </c>
      <c r="H1403" s="1094"/>
      <c r="I1403" s="1094"/>
      <c r="J1403" s="1094"/>
      <c r="K1403" s="1094"/>
    </row>
    <row r="1404" spans="1:11" ht="14.1" customHeight="1" x14ac:dyDescent="0.25">
      <c r="A1404" s="1094"/>
      <c r="B1404" s="1094"/>
      <c r="C1404" s="1109" t="s">
        <v>1055</v>
      </c>
      <c r="D1404" s="1110">
        <v>0</v>
      </c>
      <c r="E1404" s="1110">
        <v>0</v>
      </c>
      <c r="F1404" s="1110">
        <v>0</v>
      </c>
      <c r="G1404" s="1110">
        <v>0</v>
      </c>
      <c r="H1404" s="1094"/>
      <c r="I1404" s="1094"/>
      <c r="J1404" s="1094"/>
      <c r="K1404" s="1094"/>
    </row>
    <row r="1405" spans="1:11" ht="14.1" customHeight="1" x14ac:dyDescent="0.25">
      <c r="A1405" s="1094"/>
      <c r="B1405" s="1094"/>
      <c r="C1405" s="1109" t="s">
        <v>1048</v>
      </c>
      <c r="D1405" s="1110">
        <v>0</v>
      </c>
      <c r="E1405" s="1110">
        <v>0</v>
      </c>
      <c r="F1405" s="1110">
        <v>0</v>
      </c>
      <c r="G1405" s="1110">
        <v>0</v>
      </c>
      <c r="H1405" s="1094"/>
      <c r="I1405" s="1094"/>
      <c r="J1405" s="1094"/>
      <c r="K1405" s="1094"/>
    </row>
    <row r="1406" spans="1:11" ht="14.1" customHeight="1" x14ac:dyDescent="0.25">
      <c r="A1406" s="1094"/>
      <c r="B1406" s="1094"/>
      <c r="C1406" s="1109" t="s">
        <v>1049</v>
      </c>
      <c r="D1406" s="1110">
        <v>0</v>
      </c>
      <c r="E1406" s="1110">
        <v>0</v>
      </c>
      <c r="F1406" s="1110">
        <v>0</v>
      </c>
      <c r="G1406" s="1110">
        <v>0</v>
      </c>
      <c r="H1406" s="1094"/>
      <c r="I1406" s="1094"/>
      <c r="J1406" s="1094"/>
      <c r="K1406" s="1094"/>
    </row>
    <row r="1407" spans="1:11" ht="14.1" customHeight="1" x14ac:dyDescent="0.25">
      <c r="A1407" s="1094"/>
      <c r="B1407" s="1094"/>
      <c r="C1407" s="1109" t="s">
        <v>1056</v>
      </c>
      <c r="D1407" s="1110">
        <v>0</v>
      </c>
      <c r="E1407" s="1110">
        <v>0</v>
      </c>
      <c r="F1407" s="1110">
        <v>0</v>
      </c>
      <c r="G1407" s="1110">
        <v>0</v>
      </c>
      <c r="H1407" s="1094"/>
      <c r="I1407" s="1094"/>
      <c r="J1407" s="1094"/>
      <c r="K1407" s="1094"/>
    </row>
    <row r="1408" spans="1:11" ht="14.1" customHeight="1" x14ac:dyDescent="0.25">
      <c r="A1408" s="1094"/>
      <c r="B1408" s="1094"/>
      <c r="C1408" s="1109" t="s">
        <v>1048</v>
      </c>
      <c r="D1408" s="1110">
        <v>0</v>
      </c>
      <c r="E1408" s="1110">
        <v>0</v>
      </c>
      <c r="F1408" s="1110">
        <v>0</v>
      </c>
      <c r="G1408" s="1110">
        <v>0</v>
      </c>
      <c r="H1408" s="1094"/>
      <c r="I1408" s="1094"/>
      <c r="J1408" s="1094"/>
      <c r="K1408" s="1094"/>
    </row>
    <row r="1409" spans="1:11" ht="14.1" customHeight="1" x14ac:dyDescent="0.25">
      <c r="A1409" s="1094"/>
      <c r="B1409" s="1094"/>
      <c r="C1409" s="1109" t="s">
        <v>1057</v>
      </c>
      <c r="D1409" s="1110">
        <v>0</v>
      </c>
      <c r="E1409" s="1110">
        <v>0</v>
      </c>
      <c r="F1409" s="1110">
        <v>0</v>
      </c>
      <c r="G1409" s="1110">
        <v>0</v>
      </c>
      <c r="H1409" s="1094"/>
      <c r="I1409" s="1094"/>
      <c r="J1409" s="1094"/>
      <c r="K1409" s="1094"/>
    </row>
    <row r="1410" spans="1:11" ht="14.1" customHeight="1" x14ac:dyDescent="0.25">
      <c r="A1410" s="1094"/>
      <c r="B1410" s="1094"/>
      <c r="C1410" s="1109" t="s">
        <v>1058</v>
      </c>
      <c r="D1410" s="1110">
        <v>0</v>
      </c>
      <c r="E1410" s="1110">
        <v>0</v>
      </c>
      <c r="F1410" s="1110">
        <v>0</v>
      </c>
      <c r="G1410" s="1110">
        <v>0</v>
      </c>
      <c r="H1410" s="1094"/>
      <c r="I1410" s="1094"/>
      <c r="J1410" s="1094"/>
      <c r="K1410" s="1094"/>
    </row>
    <row r="1411" spans="1:11" ht="14.1" customHeight="1" x14ac:dyDescent="0.25">
      <c r="A1411" s="1094"/>
      <c r="B1411" s="1094"/>
      <c r="C1411" s="1109" t="s">
        <v>1059</v>
      </c>
      <c r="D1411" s="1110">
        <v>0</v>
      </c>
      <c r="E1411" s="1110">
        <v>0</v>
      </c>
      <c r="F1411" s="1110">
        <v>0</v>
      </c>
      <c r="G1411" s="1110">
        <v>0</v>
      </c>
      <c r="H1411" s="1094"/>
      <c r="I1411" s="1094"/>
      <c r="J1411" s="1094"/>
      <c r="K1411" s="1094"/>
    </row>
    <row r="1412" spans="1:11" ht="14.1" customHeight="1" x14ac:dyDescent="0.25">
      <c r="A1412" s="1094"/>
      <c r="B1412" s="1094"/>
      <c r="C1412" s="1109" t="s">
        <v>1060</v>
      </c>
      <c r="D1412" s="1110">
        <v>0</v>
      </c>
      <c r="E1412" s="1110">
        <v>0</v>
      </c>
      <c r="F1412" s="1110">
        <v>0</v>
      </c>
      <c r="G1412" s="1110">
        <v>0</v>
      </c>
      <c r="H1412" s="1094"/>
      <c r="I1412" s="1094"/>
      <c r="J1412" s="1094"/>
      <c r="K1412" s="1094"/>
    </row>
    <row r="1413" spans="1:11" ht="14.1" customHeight="1" x14ac:dyDescent="0.25">
      <c r="A1413" s="1094"/>
      <c r="B1413" s="1094"/>
      <c r="C1413" s="1109" t="s">
        <v>1061</v>
      </c>
      <c r="D1413" s="1110">
        <v>0</v>
      </c>
      <c r="E1413" s="1110">
        <v>150000000</v>
      </c>
      <c r="F1413" s="1110">
        <v>200000000</v>
      </c>
      <c r="G1413" s="1110">
        <v>50000000</v>
      </c>
      <c r="H1413" s="1094"/>
      <c r="I1413" s="1094"/>
      <c r="J1413" s="1094"/>
      <c r="K1413" s="1094"/>
    </row>
    <row r="1414" spans="1:11" ht="14.1" customHeight="1" x14ac:dyDescent="0.25">
      <c r="A1414" s="1094"/>
      <c r="B1414" s="1094"/>
      <c r="C1414" s="1109" t="s">
        <v>1048</v>
      </c>
      <c r="D1414" s="1110">
        <v>0</v>
      </c>
      <c r="E1414" s="1110">
        <v>150000000</v>
      </c>
      <c r="F1414" s="1110">
        <v>200000000</v>
      </c>
      <c r="G1414" s="1110">
        <v>50000000</v>
      </c>
      <c r="H1414" s="1094"/>
      <c r="I1414" s="1094"/>
      <c r="J1414" s="1094"/>
      <c r="K1414" s="1094"/>
    </row>
    <row r="1415" spans="1:11" ht="14.1" customHeight="1" x14ac:dyDescent="0.25">
      <c r="A1415" s="1094"/>
      <c r="B1415" s="1094"/>
      <c r="C1415" s="1109" t="s">
        <v>1057</v>
      </c>
      <c r="D1415" s="1110">
        <v>0</v>
      </c>
      <c r="E1415" s="1110">
        <v>0</v>
      </c>
      <c r="F1415" s="1110">
        <v>0</v>
      </c>
      <c r="G1415" s="1110">
        <v>0</v>
      </c>
      <c r="H1415" s="1094"/>
      <c r="I1415" s="1094"/>
      <c r="J1415" s="1094"/>
      <c r="K1415" s="1094"/>
    </row>
    <row r="1416" spans="1:11" ht="14.1" customHeight="1" x14ac:dyDescent="0.25">
      <c r="A1416" s="1094"/>
      <c r="B1416" s="1094"/>
      <c r="C1416" s="1109" t="s">
        <v>1058</v>
      </c>
      <c r="D1416" s="1110">
        <v>0</v>
      </c>
      <c r="E1416" s="1110">
        <v>0</v>
      </c>
      <c r="F1416" s="1110">
        <v>0</v>
      </c>
      <c r="G1416" s="1110">
        <v>0</v>
      </c>
      <c r="H1416" s="1094"/>
      <c r="I1416" s="1094"/>
      <c r="J1416" s="1094"/>
      <c r="K1416" s="1094"/>
    </row>
    <row r="1417" spans="1:11" ht="14.1" customHeight="1" x14ac:dyDescent="0.25">
      <c r="A1417" s="1094"/>
      <c r="B1417" s="1094"/>
      <c r="C1417" s="1109" t="s">
        <v>1059</v>
      </c>
      <c r="D1417" s="1110">
        <v>0</v>
      </c>
      <c r="E1417" s="1110">
        <v>0</v>
      </c>
      <c r="F1417" s="1110">
        <v>0</v>
      </c>
      <c r="G1417" s="1110">
        <v>0</v>
      </c>
      <c r="H1417" s="1094"/>
      <c r="I1417" s="1094"/>
      <c r="J1417" s="1094"/>
      <c r="K1417" s="1094"/>
    </row>
    <row r="1418" spans="1:11" ht="14.1" customHeight="1" x14ac:dyDescent="0.25">
      <c r="A1418" s="1094"/>
      <c r="B1418" s="1094"/>
      <c r="C1418" s="1109" t="s">
        <v>1060</v>
      </c>
      <c r="D1418" s="1110">
        <v>0</v>
      </c>
      <c r="E1418" s="1110">
        <v>0</v>
      </c>
      <c r="F1418" s="1110">
        <v>0</v>
      </c>
      <c r="G1418" s="1110">
        <v>0</v>
      </c>
      <c r="H1418" s="1094"/>
      <c r="I1418" s="1094"/>
      <c r="J1418" s="1094"/>
      <c r="K1418" s="1094"/>
    </row>
    <row r="1419" spans="1:11" ht="14.1" customHeight="1" x14ac:dyDescent="0.25">
      <c r="A1419" s="1094"/>
      <c r="B1419" s="1094"/>
      <c r="C1419" s="1109" t="s">
        <v>1062</v>
      </c>
      <c r="D1419" s="1110">
        <v>0</v>
      </c>
      <c r="E1419" s="1110">
        <v>0</v>
      </c>
      <c r="F1419" s="1110">
        <v>0</v>
      </c>
      <c r="G1419" s="1110">
        <v>0</v>
      </c>
      <c r="H1419" s="1094"/>
      <c r="I1419" s="1094"/>
      <c r="J1419" s="1094"/>
      <c r="K1419" s="1094"/>
    </row>
    <row r="1420" spans="1:11" ht="14.1" customHeight="1" x14ac:dyDescent="0.25">
      <c r="A1420" s="1094"/>
      <c r="B1420" s="1094"/>
      <c r="C1420" s="1109" t="s">
        <v>1048</v>
      </c>
      <c r="D1420" s="1110">
        <v>0</v>
      </c>
      <c r="E1420" s="1110">
        <v>0</v>
      </c>
      <c r="F1420" s="1110">
        <v>0</v>
      </c>
      <c r="G1420" s="1110">
        <v>0</v>
      </c>
      <c r="H1420" s="1094"/>
      <c r="I1420" s="1094"/>
      <c r="J1420" s="1094"/>
      <c r="K1420" s="1094"/>
    </row>
    <row r="1421" spans="1:11" ht="14.1" customHeight="1" x14ac:dyDescent="0.25">
      <c r="A1421" s="1094"/>
      <c r="B1421" s="1094"/>
      <c r="C1421" s="1109" t="s">
        <v>1057</v>
      </c>
      <c r="D1421" s="1110">
        <v>0</v>
      </c>
      <c r="E1421" s="1110">
        <v>0</v>
      </c>
      <c r="F1421" s="1110">
        <v>0</v>
      </c>
      <c r="G1421" s="1110">
        <v>0</v>
      </c>
      <c r="H1421" s="1094"/>
      <c r="I1421" s="1094"/>
      <c r="J1421" s="1094"/>
      <c r="K1421" s="1094"/>
    </row>
    <row r="1422" spans="1:11" ht="14.1" customHeight="1" x14ac:dyDescent="0.25">
      <c r="A1422" s="1094"/>
      <c r="B1422" s="1094"/>
      <c r="C1422" s="1109" t="s">
        <v>1058</v>
      </c>
      <c r="D1422" s="1110">
        <v>0</v>
      </c>
      <c r="E1422" s="1110">
        <v>0</v>
      </c>
      <c r="F1422" s="1110">
        <v>0</v>
      </c>
      <c r="G1422" s="1110">
        <v>0</v>
      </c>
      <c r="H1422" s="1094"/>
      <c r="I1422" s="1094"/>
      <c r="J1422" s="1094"/>
      <c r="K1422" s="1094"/>
    </row>
    <row r="1423" spans="1:11" ht="14.1" customHeight="1" x14ac:dyDescent="0.25">
      <c r="A1423" s="1094"/>
      <c r="B1423" s="1094"/>
      <c r="C1423" s="1109" t="s">
        <v>1059</v>
      </c>
      <c r="D1423" s="1110">
        <v>0</v>
      </c>
      <c r="E1423" s="1110">
        <v>0</v>
      </c>
      <c r="F1423" s="1110">
        <v>0</v>
      </c>
      <c r="G1423" s="1110">
        <v>0</v>
      </c>
      <c r="H1423" s="1094"/>
      <c r="I1423" s="1094"/>
      <c r="J1423" s="1094"/>
      <c r="K1423" s="1094"/>
    </row>
    <row r="1424" spans="1:11" ht="14.1" customHeight="1" x14ac:dyDescent="0.25">
      <c r="A1424" s="1094"/>
      <c r="B1424" s="1094"/>
      <c r="C1424" s="1109" t="s">
        <v>1060</v>
      </c>
      <c r="D1424" s="1110">
        <v>0</v>
      </c>
      <c r="E1424" s="1110">
        <v>0</v>
      </c>
      <c r="F1424" s="1110">
        <v>0</v>
      </c>
      <c r="G1424" s="1110">
        <v>0</v>
      </c>
      <c r="H1424" s="1094"/>
      <c r="I1424" s="1094"/>
      <c r="J1424" s="1094"/>
      <c r="K1424" s="1094"/>
    </row>
    <row r="1425" spans="1:11" ht="14.1" customHeight="1" x14ac:dyDescent="0.25">
      <c r="A1425" s="1094"/>
      <c r="B1425" s="1094"/>
      <c r="C1425" s="1109" t="s">
        <v>1063</v>
      </c>
      <c r="D1425" s="1110">
        <v>0</v>
      </c>
      <c r="E1425" s="1110">
        <v>0</v>
      </c>
      <c r="F1425" s="1110">
        <v>0</v>
      </c>
      <c r="G1425" s="1110">
        <v>0</v>
      </c>
      <c r="H1425" s="1094"/>
      <c r="I1425" s="1094"/>
      <c r="J1425" s="1094"/>
      <c r="K1425" s="1094"/>
    </row>
    <row r="1426" spans="1:11" ht="14.1" customHeight="1" x14ac:dyDescent="0.25">
      <c r="A1426" s="1094"/>
      <c r="B1426" s="1094"/>
      <c r="C1426" s="1109" t="s">
        <v>1064</v>
      </c>
      <c r="D1426" s="1110">
        <v>0</v>
      </c>
      <c r="E1426" s="1110">
        <v>0</v>
      </c>
      <c r="F1426" s="1110">
        <v>0</v>
      </c>
      <c r="G1426" s="1110">
        <v>0</v>
      </c>
      <c r="H1426" s="1094"/>
      <c r="I1426" s="1094"/>
      <c r="J1426" s="1094"/>
      <c r="K1426" s="1094"/>
    </row>
    <row r="1427" spans="1:11" ht="14.1" customHeight="1" x14ac:dyDescent="0.25">
      <c r="A1427" s="1094"/>
      <c r="B1427" s="1094"/>
      <c r="C1427" s="1111" t="s">
        <v>572</v>
      </c>
      <c r="D1427" s="1110">
        <v>0</v>
      </c>
      <c r="E1427" s="1110">
        <v>150000000</v>
      </c>
      <c r="F1427" s="1110">
        <v>200000000</v>
      </c>
      <c r="G1427" s="1110">
        <v>50000000</v>
      </c>
      <c r="H1427" s="1094"/>
      <c r="I1427" s="1094"/>
      <c r="J1427" s="1094"/>
      <c r="K1427" s="1094"/>
    </row>
    <row r="1428" spans="1:11" ht="20.100000000000001" customHeight="1" x14ac:dyDescent="0.25">
      <c r="A1428" s="1094"/>
      <c r="B1428" s="1094"/>
      <c r="C1428" s="1102" t="s">
        <v>3643</v>
      </c>
      <c r="D1428" s="1234" t="s">
        <v>3644</v>
      </c>
      <c r="E1428" s="1235"/>
      <c r="F1428" s="1235"/>
      <c r="G1428" s="1235"/>
      <c r="H1428" s="1094"/>
      <c r="I1428" s="1094"/>
      <c r="J1428" s="1094"/>
      <c r="K1428" s="1094"/>
    </row>
    <row r="1429" spans="1:11" ht="30.95" customHeight="1" x14ac:dyDescent="0.25">
      <c r="A1429" s="1094"/>
      <c r="B1429" s="1094"/>
      <c r="C1429" s="1103" t="s">
        <v>1022</v>
      </c>
      <c r="D1429" s="1232" t="s">
        <v>3645</v>
      </c>
      <c r="E1429" s="1233"/>
      <c r="F1429" s="1233"/>
      <c r="G1429" s="1233"/>
      <c r="H1429" s="1094"/>
      <c r="I1429" s="1094"/>
      <c r="J1429" s="1094"/>
      <c r="K1429" s="1094"/>
    </row>
    <row r="1430" spans="1:11" ht="30.95" customHeight="1" x14ac:dyDescent="0.25">
      <c r="A1430" s="1094"/>
      <c r="B1430" s="1094"/>
      <c r="C1430" s="1104" t="s">
        <v>1024</v>
      </c>
      <c r="D1430" s="1230" t="s">
        <v>3646</v>
      </c>
      <c r="E1430" s="1231"/>
      <c r="F1430" s="1231"/>
      <c r="G1430" s="1231"/>
      <c r="H1430" s="1094"/>
      <c r="I1430" s="1094"/>
      <c r="J1430" s="1094"/>
      <c r="K1430" s="1094"/>
    </row>
    <row r="1431" spans="1:11" ht="30.95" customHeight="1" x14ac:dyDescent="0.25">
      <c r="A1431" s="1094"/>
      <c r="B1431" s="1094"/>
      <c r="C1431" s="1104" t="s">
        <v>31</v>
      </c>
      <c r="D1431" s="1230" t="s">
        <v>3631</v>
      </c>
      <c r="E1431" s="1231"/>
      <c r="F1431" s="1231"/>
      <c r="G1431" s="1231"/>
      <c r="H1431" s="1094"/>
      <c r="I1431" s="1094"/>
      <c r="J1431" s="1094"/>
      <c r="K1431" s="1094"/>
    </row>
    <row r="1432" spans="1:11" ht="15" customHeight="1" x14ac:dyDescent="0.25">
      <c r="A1432" s="1094"/>
      <c r="B1432" s="1094"/>
      <c r="C1432" s="1105"/>
      <c r="D1432" s="1106">
        <v>2024</v>
      </c>
      <c r="E1432" s="1106">
        <v>2025</v>
      </c>
      <c r="F1432" s="1106">
        <v>2026</v>
      </c>
      <c r="G1432" s="1106">
        <v>2027</v>
      </c>
      <c r="H1432" s="1094"/>
      <c r="I1432" s="1094"/>
      <c r="J1432" s="1094"/>
      <c r="K1432" s="1094"/>
    </row>
    <row r="1433" spans="1:11" ht="15" customHeight="1" x14ac:dyDescent="0.25">
      <c r="A1433" s="1094"/>
      <c r="B1433" s="1094"/>
      <c r="C1433" s="1107"/>
      <c r="D1433" s="1108" t="s">
        <v>13</v>
      </c>
      <c r="E1433" s="1108" t="s">
        <v>14</v>
      </c>
      <c r="F1433" s="1108" t="s">
        <v>14</v>
      </c>
      <c r="G1433" s="1108" t="s">
        <v>14</v>
      </c>
      <c r="H1433" s="1094"/>
      <c r="I1433" s="1094"/>
      <c r="J1433" s="1094"/>
      <c r="K1433" s="1094"/>
    </row>
    <row r="1434" spans="1:11" ht="14.1" customHeight="1" x14ac:dyDescent="0.25">
      <c r="A1434" s="1094"/>
      <c r="B1434" s="1094"/>
      <c r="C1434" s="1097" t="s">
        <v>33</v>
      </c>
      <c r="D1434" s="1101" t="s">
        <v>1092</v>
      </c>
      <c r="E1434" s="1101" t="s">
        <v>1092</v>
      </c>
      <c r="F1434" s="1101" t="s">
        <v>1092</v>
      </c>
      <c r="G1434" s="1101" t="s">
        <v>1092</v>
      </c>
      <c r="H1434" s="1094"/>
      <c r="I1434" s="1094"/>
      <c r="J1434" s="1094"/>
      <c r="K1434" s="1094"/>
    </row>
    <row r="1435" spans="1:11" ht="14.1" customHeight="1" x14ac:dyDescent="0.25">
      <c r="A1435" s="1094"/>
      <c r="B1435" s="1094"/>
      <c r="C1435" s="1097" t="s">
        <v>1029</v>
      </c>
      <c r="D1435" s="1101" t="s">
        <v>3647</v>
      </c>
      <c r="E1435" s="1101" t="s">
        <v>3648</v>
      </c>
      <c r="F1435" s="1101" t="s">
        <v>3649</v>
      </c>
      <c r="G1435" s="1101" t="s">
        <v>3650</v>
      </c>
      <c r="H1435" s="1094"/>
      <c r="I1435" s="1094"/>
      <c r="J1435" s="1094"/>
      <c r="K1435" s="1094"/>
    </row>
    <row r="1436" spans="1:11" ht="14.1" customHeight="1" x14ac:dyDescent="0.25">
      <c r="A1436" s="1094"/>
      <c r="B1436" s="1094"/>
      <c r="C1436" s="1097" t="s">
        <v>1032</v>
      </c>
      <c r="D1436" s="1101" t="s">
        <v>3647</v>
      </c>
      <c r="E1436" s="1101" t="s">
        <v>3648</v>
      </c>
      <c r="F1436" s="1101" t="s">
        <v>3649</v>
      </c>
      <c r="G1436" s="1101" t="s">
        <v>3650</v>
      </c>
      <c r="H1436" s="1094"/>
      <c r="I1436" s="1094"/>
      <c r="J1436" s="1094"/>
      <c r="K1436" s="1094"/>
    </row>
    <row r="1437" spans="1:11" ht="14.1" customHeight="1" x14ac:dyDescent="0.25">
      <c r="A1437" s="1094"/>
      <c r="B1437" s="1094"/>
      <c r="C1437" s="1097" t="s">
        <v>1037</v>
      </c>
      <c r="D1437" s="1101" t="s">
        <v>1038</v>
      </c>
      <c r="E1437" s="1101" t="s">
        <v>1039</v>
      </c>
      <c r="F1437" s="1101" t="s">
        <v>1039</v>
      </c>
      <c r="G1437" s="1101" t="s">
        <v>1039</v>
      </c>
      <c r="H1437" s="1094"/>
      <c r="I1437" s="1094"/>
      <c r="J1437" s="1094"/>
      <c r="K1437" s="1094"/>
    </row>
    <row r="1438" spans="1:11" ht="14.1" customHeight="1" x14ac:dyDescent="0.25">
      <c r="A1438" s="1094"/>
      <c r="B1438" s="1094"/>
      <c r="C1438" s="1097" t="s">
        <v>1042</v>
      </c>
      <c r="D1438" s="1101" t="s">
        <v>1038</v>
      </c>
      <c r="E1438" s="1101" t="s">
        <v>3651</v>
      </c>
      <c r="F1438" s="1101" t="s">
        <v>1298</v>
      </c>
      <c r="G1438" s="1101" t="s">
        <v>3652</v>
      </c>
      <c r="H1438" s="1094"/>
      <c r="I1438" s="1094"/>
      <c r="J1438" s="1094"/>
      <c r="K1438" s="1094"/>
    </row>
    <row r="1439" spans="1:11" ht="14.1" customHeight="1" x14ac:dyDescent="0.25">
      <c r="A1439" s="1094"/>
      <c r="B1439" s="1094"/>
      <c r="C1439" s="1097" t="s">
        <v>39</v>
      </c>
      <c r="D1439" s="1101" t="s">
        <v>1038</v>
      </c>
      <c r="E1439" s="1101" t="s">
        <v>3651</v>
      </c>
      <c r="F1439" s="1101" t="s">
        <v>1298</v>
      </c>
      <c r="G1439" s="1101" t="s">
        <v>3652</v>
      </c>
      <c r="H1439" s="1094"/>
      <c r="I1439" s="1094"/>
      <c r="J1439" s="1094"/>
      <c r="K1439" s="1094"/>
    </row>
    <row r="1440" spans="1:11" ht="14.1" customHeight="1" x14ac:dyDescent="0.25">
      <c r="A1440" s="1094"/>
      <c r="B1440" s="1094"/>
      <c r="C1440" s="1228" t="s">
        <v>1046</v>
      </c>
      <c r="D1440" s="1229"/>
      <c r="E1440" s="1229"/>
      <c r="F1440" s="1229"/>
      <c r="G1440" s="1229"/>
      <c r="H1440" s="1094"/>
      <c r="I1440" s="1094"/>
      <c r="J1440" s="1094"/>
      <c r="K1440" s="1094"/>
    </row>
    <row r="1441" spans="1:11" ht="14.1" customHeight="1" x14ac:dyDescent="0.25">
      <c r="A1441" s="1094"/>
      <c r="B1441" s="1094"/>
      <c r="C1441" s="1105"/>
      <c r="D1441" s="1106">
        <v>2024</v>
      </c>
      <c r="E1441" s="1106">
        <v>2025</v>
      </c>
      <c r="F1441" s="1106">
        <v>2026</v>
      </c>
      <c r="G1441" s="1106">
        <v>2027</v>
      </c>
      <c r="H1441" s="1094"/>
      <c r="I1441" s="1094"/>
      <c r="J1441" s="1094"/>
      <c r="K1441" s="1094"/>
    </row>
    <row r="1442" spans="1:11" ht="14.1" customHeight="1" x14ac:dyDescent="0.25">
      <c r="A1442" s="1094"/>
      <c r="B1442" s="1094"/>
      <c r="C1442" s="1107"/>
      <c r="D1442" s="1108" t="s">
        <v>13</v>
      </c>
      <c r="E1442" s="1108" t="s">
        <v>14</v>
      </c>
      <c r="F1442" s="1108" t="s">
        <v>14</v>
      </c>
      <c r="G1442" s="1108" t="s">
        <v>14</v>
      </c>
      <c r="H1442" s="1094"/>
      <c r="I1442" s="1094"/>
      <c r="J1442" s="1094"/>
      <c r="K1442" s="1094"/>
    </row>
    <row r="1443" spans="1:11" ht="14.1" customHeight="1" x14ac:dyDescent="0.25">
      <c r="A1443" s="1094"/>
      <c r="B1443" s="1094"/>
      <c r="C1443" s="1109" t="s">
        <v>1047</v>
      </c>
      <c r="D1443" s="1110">
        <v>0</v>
      </c>
      <c r="E1443" s="1110">
        <v>0</v>
      </c>
      <c r="F1443" s="1110">
        <v>0</v>
      </c>
      <c r="G1443" s="1110">
        <v>0</v>
      </c>
      <c r="H1443" s="1094"/>
      <c r="I1443" s="1094"/>
      <c r="J1443" s="1094"/>
      <c r="K1443" s="1094"/>
    </row>
    <row r="1444" spans="1:11" ht="14.1" customHeight="1" x14ac:dyDescent="0.25">
      <c r="A1444" s="1094"/>
      <c r="B1444" s="1094"/>
      <c r="C1444" s="1109" t="s">
        <v>1048</v>
      </c>
      <c r="D1444" s="1110">
        <v>0</v>
      </c>
      <c r="E1444" s="1110">
        <v>0</v>
      </c>
      <c r="F1444" s="1110">
        <v>0</v>
      </c>
      <c r="G1444" s="1110">
        <v>0</v>
      </c>
      <c r="H1444" s="1094"/>
      <c r="I1444" s="1094"/>
      <c r="J1444" s="1094"/>
      <c r="K1444" s="1094"/>
    </row>
    <row r="1445" spans="1:11" ht="14.1" customHeight="1" x14ac:dyDescent="0.25">
      <c r="A1445" s="1094"/>
      <c r="B1445" s="1094"/>
      <c r="C1445" s="1109" t="s">
        <v>1049</v>
      </c>
      <c r="D1445" s="1110">
        <v>0</v>
      </c>
      <c r="E1445" s="1110">
        <v>0</v>
      </c>
      <c r="F1445" s="1110">
        <v>0</v>
      </c>
      <c r="G1445" s="1110">
        <v>0</v>
      </c>
      <c r="H1445" s="1094"/>
      <c r="I1445" s="1094"/>
      <c r="J1445" s="1094"/>
      <c r="K1445" s="1094"/>
    </row>
    <row r="1446" spans="1:11" ht="14.1" customHeight="1" x14ac:dyDescent="0.25">
      <c r="A1446" s="1094"/>
      <c r="B1446" s="1094"/>
      <c r="C1446" s="1109" t="s">
        <v>1050</v>
      </c>
      <c r="D1446" s="1110">
        <v>0</v>
      </c>
      <c r="E1446" s="1110">
        <v>0</v>
      </c>
      <c r="F1446" s="1110">
        <v>0</v>
      </c>
      <c r="G1446" s="1110">
        <v>0</v>
      </c>
      <c r="H1446" s="1094"/>
      <c r="I1446" s="1094"/>
      <c r="J1446" s="1094"/>
      <c r="K1446" s="1094"/>
    </row>
    <row r="1447" spans="1:11" ht="14.1" customHeight="1" x14ac:dyDescent="0.25">
      <c r="A1447" s="1094"/>
      <c r="B1447" s="1094"/>
      <c r="C1447" s="1109" t="s">
        <v>1048</v>
      </c>
      <c r="D1447" s="1110">
        <v>0</v>
      </c>
      <c r="E1447" s="1110">
        <v>0</v>
      </c>
      <c r="F1447" s="1110">
        <v>0</v>
      </c>
      <c r="G1447" s="1110">
        <v>0</v>
      </c>
      <c r="H1447" s="1094"/>
      <c r="I1447" s="1094"/>
      <c r="J1447" s="1094"/>
      <c r="K1447" s="1094"/>
    </row>
    <row r="1448" spans="1:11" ht="14.1" customHeight="1" x14ac:dyDescent="0.25">
      <c r="A1448" s="1094"/>
      <c r="B1448" s="1094"/>
      <c r="C1448" s="1109" t="s">
        <v>1049</v>
      </c>
      <c r="D1448" s="1110">
        <v>0</v>
      </c>
      <c r="E1448" s="1110">
        <v>0</v>
      </c>
      <c r="F1448" s="1110">
        <v>0</v>
      </c>
      <c r="G1448" s="1110">
        <v>0</v>
      </c>
      <c r="H1448" s="1094"/>
      <c r="I1448" s="1094"/>
      <c r="J1448" s="1094"/>
      <c r="K1448" s="1094"/>
    </row>
    <row r="1449" spans="1:11" ht="14.1" customHeight="1" x14ac:dyDescent="0.25">
      <c r="A1449" s="1094"/>
      <c r="B1449" s="1094"/>
      <c r="C1449" s="1109" t="s">
        <v>1051</v>
      </c>
      <c r="D1449" s="1110">
        <v>0</v>
      </c>
      <c r="E1449" s="1110">
        <v>0</v>
      </c>
      <c r="F1449" s="1110">
        <v>0</v>
      </c>
      <c r="G1449" s="1110">
        <v>0</v>
      </c>
      <c r="H1449" s="1094"/>
      <c r="I1449" s="1094"/>
      <c r="J1449" s="1094"/>
      <c r="K1449" s="1094"/>
    </row>
    <row r="1450" spans="1:11" ht="14.1" customHeight="1" x14ac:dyDescent="0.25">
      <c r="A1450" s="1094"/>
      <c r="B1450" s="1094"/>
      <c r="C1450" s="1109" t="s">
        <v>1048</v>
      </c>
      <c r="D1450" s="1110">
        <v>0</v>
      </c>
      <c r="E1450" s="1110">
        <v>0</v>
      </c>
      <c r="F1450" s="1110">
        <v>0</v>
      </c>
      <c r="G1450" s="1110">
        <v>0</v>
      </c>
      <c r="H1450" s="1094"/>
      <c r="I1450" s="1094"/>
      <c r="J1450" s="1094"/>
      <c r="K1450" s="1094"/>
    </row>
    <row r="1451" spans="1:11" ht="14.1" customHeight="1" x14ac:dyDescent="0.25">
      <c r="A1451" s="1094"/>
      <c r="B1451" s="1094"/>
      <c r="C1451" s="1109" t="s">
        <v>1049</v>
      </c>
      <c r="D1451" s="1110">
        <v>0</v>
      </c>
      <c r="E1451" s="1110">
        <v>0</v>
      </c>
      <c r="F1451" s="1110">
        <v>0</v>
      </c>
      <c r="G1451" s="1110">
        <v>0</v>
      </c>
      <c r="H1451" s="1094"/>
      <c r="I1451" s="1094"/>
      <c r="J1451" s="1094"/>
      <c r="K1451" s="1094"/>
    </row>
    <row r="1452" spans="1:11" ht="14.1" customHeight="1" x14ac:dyDescent="0.25">
      <c r="A1452" s="1094"/>
      <c r="B1452" s="1094"/>
      <c r="C1452" s="1109" t="s">
        <v>1052</v>
      </c>
      <c r="D1452" s="1110">
        <v>0</v>
      </c>
      <c r="E1452" s="1110">
        <v>0</v>
      </c>
      <c r="F1452" s="1110">
        <v>0</v>
      </c>
      <c r="G1452" s="1110">
        <v>0</v>
      </c>
      <c r="H1452" s="1094"/>
      <c r="I1452" s="1094"/>
      <c r="J1452" s="1094"/>
      <c r="K1452" s="1094"/>
    </row>
    <row r="1453" spans="1:11" ht="14.1" customHeight="1" x14ac:dyDescent="0.25">
      <c r="A1453" s="1094"/>
      <c r="B1453" s="1094"/>
      <c r="C1453" s="1109" t="s">
        <v>1048</v>
      </c>
      <c r="D1453" s="1110">
        <v>0</v>
      </c>
      <c r="E1453" s="1110">
        <v>0</v>
      </c>
      <c r="F1453" s="1110">
        <v>0</v>
      </c>
      <c r="G1453" s="1110">
        <v>0</v>
      </c>
      <c r="H1453" s="1094"/>
      <c r="I1453" s="1094"/>
      <c r="J1453" s="1094"/>
      <c r="K1453" s="1094"/>
    </row>
    <row r="1454" spans="1:11" ht="14.1" customHeight="1" x14ac:dyDescent="0.25">
      <c r="A1454" s="1094"/>
      <c r="B1454" s="1094"/>
      <c r="C1454" s="1109" t="s">
        <v>1049</v>
      </c>
      <c r="D1454" s="1110">
        <v>0</v>
      </c>
      <c r="E1454" s="1110">
        <v>0</v>
      </c>
      <c r="F1454" s="1110">
        <v>0</v>
      </c>
      <c r="G1454" s="1110">
        <v>0</v>
      </c>
      <c r="H1454" s="1094"/>
      <c r="I1454" s="1094"/>
      <c r="J1454" s="1094"/>
      <c r="K1454" s="1094"/>
    </row>
    <row r="1455" spans="1:11" ht="14.1" customHeight="1" x14ac:dyDescent="0.25">
      <c r="A1455" s="1094"/>
      <c r="B1455" s="1094"/>
      <c r="C1455" s="1109" t="s">
        <v>1053</v>
      </c>
      <c r="D1455" s="1110">
        <v>0</v>
      </c>
      <c r="E1455" s="1110">
        <v>0</v>
      </c>
      <c r="F1455" s="1110">
        <v>0</v>
      </c>
      <c r="G1455" s="1110">
        <v>0</v>
      </c>
      <c r="H1455" s="1094"/>
      <c r="I1455" s="1094"/>
      <c r="J1455" s="1094"/>
      <c r="K1455" s="1094"/>
    </row>
    <row r="1456" spans="1:11" ht="14.1" customHeight="1" x14ac:dyDescent="0.25">
      <c r="A1456" s="1094"/>
      <c r="B1456" s="1094"/>
      <c r="C1456" s="1109" t="s">
        <v>1048</v>
      </c>
      <c r="D1456" s="1110">
        <v>0</v>
      </c>
      <c r="E1456" s="1110">
        <v>0</v>
      </c>
      <c r="F1456" s="1110">
        <v>0</v>
      </c>
      <c r="G1456" s="1110">
        <v>0</v>
      </c>
      <c r="H1456" s="1094"/>
      <c r="I1456" s="1094"/>
      <c r="J1456" s="1094"/>
      <c r="K1456" s="1094"/>
    </row>
    <row r="1457" spans="1:11" ht="14.1" customHeight="1" x14ac:dyDescent="0.25">
      <c r="A1457" s="1094"/>
      <c r="B1457" s="1094"/>
      <c r="C1457" s="1109" t="s">
        <v>1049</v>
      </c>
      <c r="D1457" s="1110">
        <v>0</v>
      </c>
      <c r="E1457" s="1110">
        <v>0</v>
      </c>
      <c r="F1457" s="1110">
        <v>0</v>
      </c>
      <c r="G1457" s="1110">
        <v>0</v>
      </c>
      <c r="H1457" s="1094"/>
      <c r="I1457" s="1094"/>
      <c r="J1457" s="1094"/>
      <c r="K1457" s="1094"/>
    </row>
    <row r="1458" spans="1:11" ht="14.1" customHeight="1" x14ac:dyDescent="0.25">
      <c r="A1458" s="1094"/>
      <c r="B1458" s="1094"/>
      <c r="C1458" s="1109" t="s">
        <v>1054</v>
      </c>
      <c r="D1458" s="1110">
        <v>0</v>
      </c>
      <c r="E1458" s="1110">
        <v>0</v>
      </c>
      <c r="F1458" s="1110">
        <v>0</v>
      </c>
      <c r="G1458" s="1110">
        <v>0</v>
      </c>
      <c r="H1458" s="1094"/>
      <c r="I1458" s="1094"/>
      <c r="J1458" s="1094"/>
      <c r="K1458" s="1094"/>
    </row>
    <row r="1459" spans="1:11" ht="14.1" customHeight="1" x14ac:dyDescent="0.25">
      <c r="A1459" s="1094"/>
      <c r="B1459" s="1094"/>
      <c r="C1459" s="1109" t="s">
        <v>1048</v>
      </c>
      <c r="D1459" s="1110">
        <v>0</v>
      </c>
      <c r="E1459" s="1110">
        <v>0</v>
      </c>
      <c r="F1459" s="1110">
        <v>0</v>
      </c>
      <c r="G1459" s="1110">
        <v>0</v>
      </c>
      <c r="H1459" s="1094"/>
      <c r="I1459" s="1094"/>
      <c r="J1459" s="1094"/>
      <c r="K1459" s="1094"/>
    </row>
    <row r="1460" spans="1:11" ht="14.1" customHeight="1" x14ac:dyDescent="0.25">
      <c r="A1460" s="1094"/>
      <c r="B1460" s="1094"/>
      <c r="C1460" s="1109" t="s">
        <v>1049</v>
      </c>
      <c r="D1460" s="1110">
        <v>0</v>
      </c>
      <c r="E1460" s="1110">
        <v>0</v>
      </c>
      <c r="F1460" s="1110">
        <v>0</v>
      </c>
      <c r="G1460" s="1110">
        <v>0</v>
      </c>
      <c r="H1460" s="1094"/>
      <c r="I1460" s="1094"/>
      <c r="J1460" s="1094"/>
      <c r="K1460" s="1094"/>
    </row>
    <row r="1461" spans="1:11" ht="14.1" customHeight="1" x14ac:dyDescent="0.25">
      <c r="A1461" s="1094"/>
      <c r="B1461" s="1094"/>
      <c r="C1461" s="1109" t="s">
        <v>1055</v>
      </c>
      <c r="D1461" s="1110">
        <v>0</v>
      </c>
      <c r="E1461" s="1110">
        <v>0</v>
      </c>
      <c r="F1461" s="1110">
        <v>0</v>
      </c>
      <c r="G1461" s="1110">
        <v>0</v>
      </c>
      <c r="H1461" s="1094"/>
      <c r="I1461" s="1094"/>
      <c r="J1461" s="1094"/>
      <c r="K1461" s="1094"/>
    </row>
    <row r="1462" spans="1:11" ht="14.1" customHeight="1" x14ac:dyDescent="0.25">
      <c r="A1462" s="1094"/>
      <c r="B1462" s="1094"/>
      <c r="C1462" s="1109" t="s">
        <v>1048</v>
      </c>
      <c r="D1462" s="1110">
        <v>0</v>
      </c>
      <c r="E1462" s="1110">
        <v>0</v>
      </c>
      <c r="F1462" s="1110">
        <v>0</v>
      </c>
      <c r="G1462" s="1110">
        <v>0</v>
      </c>
      <c r="H1462" s="1094"/>
      <c r="I1462" s="1094"/>
      <c r="J1462" s="1094"/>
      <c r="K1462" s="1094"/>
    </row>
    <row r="1463" spans="1:11" ht="14.1" customHeight="1" x14ac:dyDescent="0.25">
      <c r="A1463" s="1094"/>
      <c r="B1463" s="1094"/>
      <c r="C1463" s="1109" t="s">
        <v>1049</v>
      </c>
      <c r="D1463" s="1110">
        <v>0</v>
      </c>
      <c r="E1463" s="1110">
        <v>0</v>
      </c>
      <c r="F1463" s="1110">
        <v>0</v>
      </c>
      <c r="G1463" s="1110">
        <v>0</v>
      </c>
      <c r="H1463" s="1094"/>
      <c r="I1463" s="1094"/>
      <c r="J1463" s="1094"/>
      <c r="K1463" s="1094"/>
    </row>
    <row r="1464" spans="1:11" ht="14.1" customHeight="1" x14ac:dyDescent="0.25">
      <c r="A1464" s="1094"/>
      <c r="B1464" s="1094"/>
      <c r="C1464" s="1109" t="s">
        <v>1056</v>
      </c>
      <c r="D1464" s="1110">
        <v>0</v>
      </c>
      <c r="E1464" s="1110">
        <v>0</v>
      </c>
      <c r="F1464" s="1110">
        <v>0</v>
      </c>
      <c r="G1464" s="1110">
        <v>0</v>
      </c>
      <c r="H1464" s="1094"/>
      <c r="I1464" s="1094"/>
      <c r="J1464" s="1094"/>
      <c r="K1464" s="1094"/>
    </row>
    <row r="1465" spans="1:11" ht="14.1" customHeight="1" x14ac:dyDescent="0.25">
      <c r="A1465" s="1094"/>
      <c r="B1465" s="1094"/>
      <c r="C1465" s="1109" t="s">
        <v>1048</v>
      </c>
      <c r="D1465" s="1110">
        <v>0</v>
      </c>
      <c r="E1465" s="1110">
        <v>0</v>
      </c>
      <c r="F1465" s="1110">
        <v>0</v>
      </c>
      <c r="G1465" s="1110">
        <v>0</v>
      </c>
      <c r="H1465" s="1094"/>
      <c r="I1465" s="1094"/>
      <c r="J1465" s="1094"/>
      <c r="K1465" s="1094"/>
    </row>
    <row r="1466" spans="1:11" ht="14.1" customHeight="1" x14ac:dyDescent="0.25">
      <c r="A1466" s="1094"/>
      <c r="B1466" s="1094"/>
      <c r="C1466" s="1109" t="s">
        <v>1057</v>
      </c>
      <c r="D1466" s="1110">
        <v>0</v>
      </c>
      <c r="E1466" s="1110">
        <v>0</v>
      </c>
      <c r="F1466" s="1110">
        <v>0</v>
      </c>
      <c r="G1466" s="1110">
        <v>0</v>
      </c>
      <c r="H1466" s="1094"/>
      <c r="I1466" s="1094"/>
      <c r="J1466" s="1094"/>
      <c r="K1466" s="1094"/>
    </row>
    <row r="1467" spans="1:11" ht="14.1" customHeight="1" x14ac:dyDescent="0.25">
      <c r="A1467" s="1094"/>
      <c r="B1467" s="1094"/>
      <c r="C1467" s="1109" t="s">
        <v>1058</v>
      </c>
      <c r="D1467" s="1110">
        <v>0</v>
      </c>
      <c r="E1467" s="1110">
        <v>0</v>
      </c>
      <c r="F1467" s="1110">
        <v>0</v>
      </c>
      <c r="G1467" s="1110">
        <v>0</v>
      </c>
      <c r="H1467" s="1094"/>
      <c r="I1467" s="1094"/>
      <c r="J1467" s="1094"/>
      <c r="K1467" s="1094"/>
    </row>
    <row r="1468" spans="1:11" ht="14.1" customHeight="1" x14ac:dyDescent="0.25">
      <c r="A1468" s="1094"/>
      <c r="B1468" s="1094"/>
      <c r="C1468" s="1109" t="s">
        <v>1059</v>
      </c>
      <c r="D1468" s="1110">
        <v>0</v>
      </c>
      <c r="E1468" s="1110">
        <v>0</v>
      </c>
      <c r="F1468" s="1110">
        <v>0</v>
      </c>
      <c r="G1468" s="1110">
        <v>0</v>
      </c>
      <c r="H1468" s="1094"/>
      <c r="I1468" s="1094"/>
      <c r="J1468" s="1094"/>
      <c r="K1468" s="1094"/>
    </row>
    <row r="1469" spans="1:11" ht="14.1" customHeight="1" x14ac:dyDescent="0.25">
      <c r="A1469" s="1094"/>
      <c r="B1469" s="1094"/>
      <c r="C1469" s="1109" t="s">
        <v>1060</v>
      </c>
      <c r="D1469" s="1110">
        <v>0</v>
      </c>
      <c r="E1469" s="1110">
        <v>0</v>
      </c>
      <c r="F1469" s="1110">
        <v>0</v>
      </c>
      <c r="G1469" s="1110">
        <v>0</v>
      </c>
      <c r="H1469" s="1094"/>
      <c r="I1469" s="1094"/>
      <c r="J1469" s="1094"/>
      <c r="K1469" s="1094"/>
    </row>
    <row r="1470" spans="1:11" ht="14.1" customHeight="1" x14ac:dyDescent="0.25">
      <c r="A1470" s="1094"/>
      <c r="B1470" s="1094"/>
      <c r="C1470" s="1109" t="s">
        <v>1061</v>
      </c>
      <c r="D1470" s="1110">
        <v>0</v>
      </c>
      <c r="E1470" s="1110">
        <v>98508153</v>
      </c>
      <c r="F1470" s="1110">
        <v>65672102</v>
      </c>
      <c r="G1470" s="1110">
        <v>42116694</v>
      </c>
      <c r="H1470" s="1094"/>
      <c r="I1470" s="1094"/>
      <c r="J1470" s="1094"/>
      <c r="K1470" s="1094"/>
    </row>
    <row r="1471" spans="1:11" ht="14.1" customHeight="1" x14ac:dyDescent="0.25">
      <c r="A1471" s="1094"/>
      <c r="B1471" s="1094"/>
      <c r="C1471" s="1109" t="s">
        <v>1048</v>
      </c>
      <c r="D1471" s="1110">
        <v>0</v>
      </c>
      <c r="E1471" s="1110">
        <v>98508153</v>
      </c>
      <c r="F1471" s="1110">
        <v>65672102</v>
      </c>
      <c r="G1471" s="1110">
        <v>42116694</v>
      </c>
      <c r="H1471" s="1094"/>
      <c r="I1471" s="1094"/>
      <c r="J1471" s="1094"/>
      <c r="K1471" s="1094"/>
    </row>
    <row r="1472" spans="1:11" ht="14.1" customHeight="1" x14ac:dyDescent="0.25">
      <c r="A1472" s="1094"/>
      <c r="B1472" s="1094"/>
      <c r="C1472" s="1109" t="s">
        <v>1057</v>
      </c>
      <c r="D1472" s="1110">
        <v>0</v>
      </c>
      <c r="E1472" s="1110">
        <v>0</v>
      </c>
      <c r="F1472" s="1110">
        <v>0</v>
      </c>
      <c r="G1472" s="1110">
        <v>0</v>
      </c>
      <c r="H1472" s="1094"/>
      <c r="I1472" s="1094"/>
      <c r="J1472" s="1094"/>
      <c r="K1472" s="1094"/>
    </row>
    <row r="1473" spans="1:11" ht="14.1" customHeight="1" x14ac:dyDescent="0.25">
      <c r="A1473" s="1094"/>
      <c r="B1473" s="1094"/>
      <c r="C1473" s="1109" t="s">
        <v>1058</v>
      </c>
      <c r="D1473" s="1110">
        <v>0</v>
      </c>
      <c r="E1473" s="1110">
        <v>0</v>
      </c>
      <c r="F1473" s="1110">
        <v>0</v>
      </c>
      <c r="G1473" s="1110">
        <v>0</v>
      </c>
      <c r="H1473" s="1094"/>
      <c r="I1473" s="1094"/>
      <c r="J1473" s="1094"/>
      <c r="K1473" s="1094"/>
    </row>
    <row r="1474" spans="1:11" ht="14.1" customHeight="1" x14ac:dyDescent="0.25">
      <c r="A1474" s="1094"/>
      <c r="B1474" s="1094"/>
      <c r="C1474" s="1109" t="s">
        <v>1059</v>
      </c>
      <c r="D1474" s="1110">
        <v>0</v>
      </c>
      <c r="E1474" s="1110">
        <v>0</v>
      </c>
      <c r="F1474" s="1110">
        <v>0</v>
      </c>
      <c r="G1474" s="1110">
        <v>0</v>
      </c>
      <c r="H1474" s="1094"/>
      <c r="I1474" s="1094"/>
      <c r="J1474" s="1094"/>
      <c r="K1474" s="1094"/>
    </row>
    <row r="1475" spans="1:11" ht="14.1" customHeight="1" x14ac:dyDescent="0.25">
      <c r="A1475" s="1094"/>
      <c r="B1475" s="1094"/>
      <c r="C1475" s="1109" t="s">
        <v>1060</v>
      </c>
      <c r="D1475" s="1110">
        <v>0</v>
      </c>
      <c r="E1475" s="1110">
        <v>0</v>
      </c>
      <c r="F1475" s="1110">
        <v>0</v>
      </c>
      <c r="G1475" s="1110">
        <v>0</v>
      </c>
      <c r="H1475" s="1094"/>
      <c r="I1475" s="1094"/>
      <c r="J1475" s="1094"/>
      <c r="K1475" s="1094"/>
    </row>
    <row r="1476" spans="1:11" ht="14.1" customHeight="1" x14ac:dyDescent="0.25">
      <c r="A1476" s="1094"/>
      <c r="B1476" s="1094"/>
      <c r="C1476" s="1109" t="s">
        <v>1062</v>
      </c>
      <c r="D1476" s="1110">
        <v>0</v>
      </c>
      <c r="E1476" s="1110">
        <v>0</v>
      </c>
      <c r="F1476" s="1110">
        <v>0</v>
      </c>
      <c r="G1476" s="1110">
        <v>0</v>
      </c>
      <c r="H1476" s="1094"/>
      <c r="I1476" s="1094"/>
      <c r="J1476" s="1094"/>
      <c r="K1476" s="1094"/>
    </row>
    <row r="1477" spans="1:11" ht="14.1" customHeight="1" x14ac:dyDescent="0.25">
      <c r="A1477" s="1094"/>
      <c r="B1477" s="1094"/>
      <c r="C1477" s="1109" t="s">
        <v>1048</v>
      </c>
      <c r="D1477" s="1110">
        <v>0</v>
      </c>
      <c r="E1477" s="1110">
        <v>0</v>
      </c>
      <c r="F1477" s="1110">
        <v>0</v>
      </c>
      <c r="G1477" s="1110">
        <v>0</v>
      </c>
      <c r="H1477" s="1094"/>
      <c r="I1477" s="1094"/>
      <c r="J1477" s="1094"/>
      <c r="K1477" s="1094"/>
    </row>
    <row r="1478" spans="1:11" ht="14.1" customHeight="1" x14ac:dyDescent="0.25">
      <c r="A1478" s="1094"/>
      <c r="B1478" s="1094"/>
      <c r="C1478" s="1109" t="s">
        <v>1057</v>
      </c>
      <c r="D1478" s="1110">
        <v>0</v>
      </c>
      <c r="E1478" s="1110">
        <v>0</v>
      </c>
      <c r="F1478" s="1110">
        <v>0</v>
      </c>
      <c r="G1478" s="1110">
        <v>0</v>
      </c>
      <c r="H1478" s="1094"/>
      <c r="I1478" s="1094"/>
      <c r="J1478" s="1094"/>
      <c r="K1478" s="1094"/>
    </row>
    <row r="1479" spans="1:11" ht="14.1" customHeight="1" x14ac:dyDescent="0.25">
      <c r="A1479" s="1094"/>
      <c r="B1479" s="1094"/>
      <c r="C1479" s="1109" t="s">
        <v>1058</v>
      </c>
      <c r="D1479" s="1110">
        <v>0</v>
      </c>
      <c r="E1479" s="1110">
        <v>0</v>
      </c>
      <c r="F1479" s="1110">
        <v>0</v>
      </c>
      <c r="G1479" s="1110">
        <v>0</v>
      </c>
      <c r="H1479" s="1094"/>
      <c r="I1479" s="1094"/>
      <c r="J1479" s="1094"/>
      <c r="K1479" s="1094"/>
    </row>
    <row r="1480" spans="1:11" ht="14.1" customHeight="1" x14ac:dyDescent="0.25">
      <c r="A1480" s="1094"/>
      <c r="B1480" s="1094"/>
      <c r="C1480" s="1109" t="s">
        <v>1059</v>
      </c>
      <c r="D1480" s="1110">
        <v>0</v>
      </c>
      <c r="E1480" s="1110">
        <v>0</v>
      </c>
      <c r="F1480" s="1110">
        <v>0</v>
      </c>
      <c r="G1480" s="1110">
        <v>0</v>
      </c>
      <c r="H1480" s="1094"/>
      <c r="I1480" s="1094"/>
      <c r="J1480" s="1094"/>
      <c r="K1480" s="1094"/>
    </row>
    <row r="1481" spans="1:11" ht="14.1" customHeight="1" x14ac:dyDescent="0.25">
      <c r="A1481" s="1094"/>
      <c r="B1481" s="1094"/>
      <c r="C1481" s="1109" t="s">
        <v>1060</v>
      </c>
      <c r="D1481" s="1110">
        <v>0</v>
      </c>
      <c r="E1481" s="1110">
        <v>0</v>
      </c>
      <c r="F1481" s="1110">
        <v>0</v>
      </c>
      <c r="G1481" s="1110">
        <v>0</v>
      </c>
      <c r="H1481" s="1094"/>
      <c r="I1481" s="1094"/>
      <c r="J1481" s="1094"/>
      <c r="K1481" s="1094"/>
    </row>
    <row r="1482" spans="1:11" ht="14.1" customHeight="1" x14ac:dyDescent="0.25">
      <c r="A1482" s="1094"/>
      <c r="B1482" s="1094"/>
      <c r="C1482" s="1109" t="s">
        <v>1063</v>
      </c>
      <c r="D1482" s="1110">
        <v>0</v>
      </c>
      <c r="E1482" s="1110">
        <v>0</v>
      </c>
      <c r="F1482" s="1110">
        <v>0</v>
      </c>
      <c r="G1482" s="1110">
        <v>0</v>
      </c>
      <c r="H1482" s="1094"/>
      <c r="I1482" s="1094"/>
      <c r="J1482" s="1094"/>
      <c r="K1482" s="1094"/>
    </row>
    <row r="1483" spans="1:11" ht="14.1" customHeight="1" x14ac:dyDescent="0.25">
      <c r="A1483" s="1094"/>
      <c r="B1483" s="1094"/>
      <c r="C1483" s="1109" t="s">
        <v>1064</v>
      </c>
      <c r="D1483" s="1110">
        <v>0</v>
      </c>
      <c r="E1483" s="1110">
        <v>0</v>
      </c>
      <c r="F1483" s="1110">
        <v>0</v>
      </c>
      <c r="G1483" s="1110">
        <v>0</v>
      </c>
      <c r="H1483" s="1094"/>
      <c r="I1483" s="1094"/>
      <c r="J1483" s="1094"/>
      <c r="K1483" s="1094"/>
    </row>
    <row r="1484" spans="1:11" ht="14.1" customHeight="1" x14ac:dyDescent="0.25">
      <c r="A1484" s="1094"/>
      <c r="B1484" s="1094"/>
      <c r="C1484" s="1111" t="s">
        <v>572</v>
      </c>
      <c r="D1484" s="1110">
        <v>0</v>
      </c>
      <c r="E1484" s="1110">
        <v>98508153</v>
      </c>
      <c r="F1484" s="1110">
        <v>65672102</v>
      </c>
      <c r="G1484" s="1110">
        <v>42116694</v>
      </c>
      <c r="H1484" s="1094"/>
      <c r="I1484" s="1094"/>
      <c r="J1484" s="1094"/>
      <c r="K1484" s="1094"/>
    </row>
    <row r="1485" spans="1:11" ht="20.100000000000001" customHeight="1" x14ac:dyDescent="0.25">
      <c r="A1485" s="1094"/>
      <c r="B1485" s="1094"/>
      <c r="C1485" s="1102" t="s">
        <v>3653</v>
      </c>
      <c r="D1485" s="1234" t="s">
        <v>3654</v>
      </c>
      <c r="E1485" s="1235"/>
      <c r="F1485" s="1235"/>
      <c r="G1485" s="1235"/>
      <c r="H1485" s="1094"/>
      <c r="I1485" s="1094"/>
      <c r="J1485" s="1094"/>
      <c r="K1485" s="1094"/>
    </row>
    <row r="1486" spans="1:11" ht="18" customHeight="1" x14ac:dyDescent="0.25">
      <c r="A1486" s="1094"/>
      <c r="B1486" s="1094"/>
      <c r="C1486" s="1103" t="s">
        <v>1022</v>
      </c>
      <c r="D1486" s="1232" t="s">
        <v>3655</v>
      </c>
      <c r="E1486" s="1233"/>
      <c r="F1486" s="1233"/>
      <c r="G1486" s="1233"/>
      <c r="H1486" s="1094"/>
      <c r="I1486" s="1094"/>
      <c r="J1486" s="1094"/>
      <c r="K1486" s="1094"/>
    </row>
    <row r="1487" spans="1:11" ht="18" customHeight="1" x14ac:dyDescent="0.25">
      <c r="A1487" s="1094"/>
      <c r="B1487" s="1094"/>
      <c r="C1487" s="1104" t="s">
        <v>1024</v>
      </c>
      <c r="D1487" s="1230" t="s">
        <v>3656</v>
      </c>
      <c r="E1487" s="1231"/>
      <c r="F1487" s="1231"/>
      <c r="G1487" s="1231"/>
      <c r="H1487" s="1094"/>
      <c r="I1487" s="1094"/>
      <c r="J1487" s="1094"/>
      <c r="K1487" s="1094"/>
    </row>
    <row r="1488" spans="1:11" ht="18" customHeight="1" x14ac:dyDescent="0.25">
      <c r="A1488" s="1094"/>
      <c r="B1488" s="1094"/>
      <c r="C1488" s="1104" t="s">
        <v>31</v>
      </c>
      <c r="D1488" s="1230" t="s">
        <v>3657</v>
      </c>
      <c r="E1488" s="1231"/>
      <c r="F1488" s="1231"/>
      <c r="G1488" s="1231"/>
      <c r="H1488" s="1094"/>
      <c r="I1488" s="1094"/>
      <c r="J1488" s="1094"/>
      <c r="K1488" s="1094"/>
    </row>
    <row r="1489" spans="1:11" ht="15" customHeight="1" x14ac:dyDescent="0.25">
      <c r="A1489" s="1094"/>
      <c r="B1489" s="1094"/>
      <c r="C1489" s="1105"/>
      <c r="D1489" s="1106">
        <v>2024</v>
      </c>
      <c r="E1489" s="1106">
        <v>2025</v>
      </c>
      <c r="F1489" s="1106">
        <v>2026</v>
      </c>
      <c r="G1489" s="1106">
        <v>2027</v>
      </c>
      <c r="H1489" s="1094"/>
      <c r="I1489" s="1094"/>
      <c r="J1489" s="1094"/>
      <c r="K1489" s="1094"/>
    </row>
    <row r="1490" spans="1:11" ht="15" customHeight="1" x14ac:dyDescent="0.25">
      <c r="A1490" s="1094"/>
      <c r="B1490" s="1094"/>
      <c r="C1490" s="1107"/>
      <c r="D1490" s="1108" t="s">
        <v>13</v>
      </c>
      <c r="E1490" s="1108" t="s">
        <v>14</v>
      </c>
      <c r="F1490" s="1108" t="s">
        <v>14</v>
      </c>
      <c r="G1490" s="1108" t="s">
        <v>14</v>
      </c>
      <c r="H1490" s="1094"/>
      <c r="I1490" s="1094"/>
      <c r="J1490" s="1094"/>
      <c r="K1490" s="1094"/>
    </row>
    <row r="1491" spans="1:11" ht="14.1" customHeight="1" x14ac:dyDescent="0.25">
      <c r="A1491" s="1094"/>
      <c r="B1491" s="1094"/>
      <c r="C1491" s="1097" t="s">
        <v>33</v>
      </c>
      <c r="D1491" s="1101" t="s">
        <v>1092</v>
      </c>
      <c r="E1491" s="1101" t="s">
        <v>1092</v>
      </c>
      <c r="F1491" s="1101" t="s">
        <v>1092</v>
      </c>
      <c r="G1491" s="1101" t="s">
        <v>1092</v>
      </c>
      <c r="H1491" s="1094"/>
      <c r="I1491" s="1094"/>
      <c r="J1491" s="1094"/>
      <c r="K1491" s="1094"/>
    </row>
    <row r="1492" spans="1:11" ht="14.1" customHeight="1" x14ac:dyDescent="0.25">
      <c r="A1492" s="1094"/>
      <c r="B1492" s="1094"/>
      <c r="C1492" s="1097" t="s">
        <v>1029</v>
      </c>
      <c r="D1492" s="1101" t="s">
        <v>1039</v>
      </c>
      <c r="E1492" s="1101" t="s">
        <v>2239</v>
      </c>
      <c r="F1492" s="1101" t="s">
        <v>1722</v>
      </c>
      <c r="G1492" s="1101" t="s">
        <v>1360</v>
      </c>
      <c r="H1492" s="1094"/>
      <c r="I1492" s="1094"/>
      <c r="J1492" s="1094"/>
      <c r="K1492" s="1094"/>
    </row>
    <row r="1493" spans="1:11" ht="14.1" customHeight="1" x14ac:dyDescent="0.25">
      <c r="A1493" s="1094"/>
      <c r="B1493" s="1094"/>
      <c r="C1493" s="1097" t="s">
        <v>1032</v>
      </c>
      <c r="D1493" s="1101" t="s">
        <v>1039</v>
      </c>
      <c r="E1493" s="1101" t="s">
        <v>2239</v>
      </c>
      <c r="F1493" s="1101" t="s">
        <v>1722</v>
      </c>
      <c r="G1493" s="1101" t="s">
        <v>1360</v>
      </c>
      <c r="H1493" s="1094"/>
      <c r="I1493" s="1094"/>
      <c r="J1493" s="1094"/>
      <c r="K1493" s="1094"/>
    </row>
    <row r="1494" spans="1:11" ht="14.1" customHeight="1" x14ac:dyDescent="0.25">
      <c r="A1494" s="1094"/>
      <c r="B1494" s="1094"/>
      <c r="C1494" s="1097" t="s">
        <v>1037</v>
      </c>
      <c r="D1494" s="1101" t="s">
        <v>1038</v>
      </c>
      <c r="E1494" s="1101" t="s">
        <v>1039</v>
      </c>
      <c r="F1494" s="1101" t="s">
        <v>1039</v>
      </c>
      <c r="G1494" s="1101" t="s">
        <v>1039</v>
      </c>
      <c r="H1494" s="1094"/>
      <c r="I1494" s="1094"/>
      <c r="J1494" s="1094"/>
      <c r="K1494" s="1094"/>
    </row>
    <row r="1495" spans="1:11" ht="14.1" customHeight="1" x14ac:dyDescent="0.25">
      <c r="A1495" s="1094"/>
      <c r="B1495" s="1094"/>
      <c r="C1495" s="1097" t="s">
        <v>1042</v>
      </c>
      <c r="D1495" s="1101" t="s">
        <v>1038</v>
      </c>
      <c r="E1495" s="1101" t="s">
        <v>1038</v>
      </c>
      <c r="F1495" s="1101" t="s">
        <v>1298</v>
      </c>
      <c r="G1495" s="1101" t="s">
        <v>1576</v>
      </c>
      <c r="H1495" s="1094"/>
      <c r="I1495" s="1094"/>
      <c r="J1495" s="1094"/>
      <c r="K1495" s="1094"/>
    </row>
    <row r="1496" spans="1:11" ht="14.1" customHeight="1" x14ac:dyDescent="0.25">
      <c r="A1496" s="1094"/>
      <c r="B1496" s="1094"/>
      <c r="C1496" s="1097" t="s">
        <v>39</v>
      </c>
      <c r="D1496" s="1101" t="s">
        <v>1038</v>
      </c>
      <c r="E1496" s="1101" t="s">
        <v>1038</v>
      </c>
      <c r="F1496" s="1101" t="s">
        <v>1298</v>
      </c>
      <c r="G1496" s="1101" t="s">
        <v>1576</v>
      </c>
      <c r="H1496" s="1094"/>
      <c r="I1496" s="1094"/>
      <c r="J1496" s="1094"/>
      <c r="K1496" s="1094"/>
    </row>
    <row r="1497" spans="1:11" ht="14.1" customHeight="1" x14ac:dyDescent="0.25">
      <c r="A1497" s="1094"/>
      <c r="B1497" s="1094"/>
      <c r="C1497" s="1228" t="s">
        <v>1046</v>
      </c>
      <c r="D1497" s="1229"/>
      <c r="E1497" s="1229"/>
      <c r="F1497" s="1229"/>
      <c r="G1497" s="1229"/>
      <c r="H1497" s="1094"/>
      <c r="I1497" s="1094"/>
      <c r="J1497" s="1094"/>
      <c r="K1497" s="1094"/>
    </row>
    <row r="1498" spans="1:11" ht="14.1" customHeight="1" x14ac:dyDescent="0.25">
      <c r="A1498" s="1094"/>
      <c r="B1498" s="1094"/>
      <c r="C1498" s="1105"/>
      <c r="D1498" s="1106">
        <v>2024</v>
      </c>
      <c r="E1498" s="1106">
        <v>2025</v>
      </c>
      <c r="F1498" s="1106">
        <v>2026</v>
      </c>
      <c r="G1498" s="1106">
        <v>2027</v>
      </c>
      <c r="H1498" s="1094"/>
      <c r="I1498" s="1094"/>
      <c r="J1498" s="1094"/>
      <c r="K1498" s="1094"/>
    </row>
    <row r="1499" spans="1:11" ht="14.1" customHeight="1" x14ac:dyDescent="0.25">
      <c r="A1499" s="1094"/>
      <c r="B1499" s="1094"/>
      <c r="C1499" s="1107"/>
      <c r="D1499" s="1108" t="s">
        <v>13</v>
      </c>
      <c r="E1499" s="1108" t="s">
        <v>14</v>
      </c>
      <c r="F1499" s="1108" t="s">
        <v>14</v>
      </c>
      <c r="G1499" s="1108" t="s">
        <v>14</v>
      </c>
      <c r="H1499" s="1094"/>
      <c r="I1499" s="1094"/>
      <c r="J1499" s="1094"/>
      <c r="K1499" s="1094"/>
    </row>
    <row r="1500" spans="1:11" ht="14.1" customHeight="1" x14ac:dyDescent="0.25">
      <c r="A1500" s="1094"/>
      <c r="B1500" s="1094"/>
      <c r="C1500" s="1109" t="s">
        <v>1047</v>
      </c>
      <c r="D1500" s="1110">
        <v>0</v>
      </c>
      <c r="E1500" s="1110">
        <v>0</v>
      </c>
      <c r="F1500" s="1110">
        <v>0</v>
      </c>
      <c r="G1500" s="1110">
        <v>0</v>
      </c>
      <c r="H1500" s="1094"/>
      <c r="I1500" s="1094"/>
      <c r="J1500" s="1094"/>
      <c r="K1500" s="1094"/>
    </row>
    <row r="1501" spans="1:11" ht="14.1" customHeight="1" x14ac:dyDescent="0.25">
      <c r="A1501" s="1094"/>
      <c r="B1501" s="1094"/>
      <c r="C1501" s="1109" t="s">
        <v>1048</v>
      </c>
      <c r="D1501" s="1110">
        <v>0</v>
      </c>
      <c r="E1501" s="1110">
        <v>0</v>
      </c>
      <c r="F1501" s="1110">
        <v>0</v>
      </c>
      <c r="G1501" s="1110">
        <v>0</v>
      </c>
      <c r="H1501" s="1094"/>
      <c r="I1501" s="1094"/>
      <c r="J1501" s="1094"/>
      <c r="K1501" s="1094"/>
    </row>
    <row r="1502" spans="1:11" ht="14.1" customHeight="1" x14ac:dyDescent="0.25">
      <c r="A1502" s="1094"/>
      <c r="B1502" s="1094"/>
      <c r="C1502" s="1109" t="s">
        <v>1049</v>
      </c>
      <c r="D1502" s="1110">
        <v>0</v>
      </c>
      <c r="E1502" s="1110">
        <v>0</v>
      </c>
      <c r="F1502" s="1110">
        <v>0</v>
      </c>
      <c r="G1502" s="1110">
        <v>0</v>
      </c>
      <c r="H1502" s="1094"/>
      <c r="I1502" s="1094"/>
      <c r="J1502" s="1094"/>
      <c r="K1502" s="1094"/>
    </row>
    <row r="1503" spans="1:11" ht="14.1" customHeight="1" x14ac:dyDescent="0.25">
      <c r="A1503" s="1094"/>
      <c r="B1503" s="1094"/>
      <c r="C1503" s="1109" t="s">
        <v>1050</v>
      </c>
      <c r="D1503" s="1110">
        <v>0</v>
      </c>
      <c r="E1503" s="1110">
        <v>0</v>
      </c>
      <c r="F1503" s="1110">
        <v>0</v>
      </c>
      <c r="G1503" s="1110">
        <v>0</v>
      </c>
      <c r="H1503" s="1094"/>
      <c r="I1503" s="1094"/>
      <c r="J1503" s="1094"/>
      <c r="K1503" s="1094"/>
    </row>
    <row r="1504" spans="1:11" ht="14.1" customHeight="1" x14ac:dyDescent="0.25">
      <c r="A1504" s="1094"/>
      <c r="B1504" s="1094"/>
      <c r="C1504" s="1109" t="s">
        <v>1048</v>
      </c>
      <c r="D1504" s="1110">
        <v>0</v>
      </c>
      <c r="E1504" s="1110">
        <v>0</v>
      </c>
      <c r="F1504" s="1110">
        <v>0</v>
      </c>
      <c r="G1504" s="1110">
        <v>0</v>
      </c>
      <c r="H1504" s="1094"/>
      <c r="I1504" s="1094"/>
      <c r="J1504" s="1094"/>
      <c r="K1504" s="1094"/>
    </row>
    <row r="1505" spans="1:11" ht="14.1" customHeight="1" x14ac:dyDescent="0.25">
      <c r="A1505" s="1094"/>
      <c r="B1505" s="1094"/>
      <c r="C1505" s="1109" t="s">
        <v>1049</v>
      </c>
      <c r="D1505" s="1110">
        <v>0</v>
      </c>
      <c r="E1505" s="1110">
        <v>0</v>
      </c>
      <c r="F1505" s="1110">
        <v>0</v>
      </c>
      <c r="G1505" s="1110">
        <v>0</v>
      </c>
      <c r="H1505" s="1094"/>
      <c r="I1505" s="1094"/>
      <c r="J1505" s="1094"/>
      <c r="K1505" s="1094"/>
    </row>
    <row r="1506" spans="1:11" ht="14.1" customHeight="1" x14ac:dyDescent="0.25">
      <c r="A1506" s="1094"/>
      <c r="B1506" s="1094"/>
      <c r="C1506" s="1109" t="s">
        <v>1051</v>
      </c>
      <c r="D1506" s="1110">
        <v>0</v>
      </c>
      <c r="E1506" s="1110">
        <v>0</v>
      </c>
      <c r="F1506" s="1110">
        <v>0</v>
      </c>
      <c r="G1506" s="1110">
        <v>0</v>
      </c>
      <c r="H1506" s="1094"/>
      <c r="I1506" s="1094"/>
      <c r="J1506" s="1094"/>
      <c r="K1506" s="1094"/>
    </row>
    <row r="1507" spans="1:11" ht="14.1" customHeight="1" x14ac:dyDescent="0.25">
      <c r="A1507" s="1094"/>
      <c r="B1507" s="1094"/>
      <c r="C1507" s="1109" t="s">
        <v>1048</v>
      </c>
      <c r="D1507" s="1110">
        <v>0</v>
      </c>
      <c r="E1507" s="1110">
        <v>0</v>
      </c>
      <c r="F1507" s="1110">
        <v>0</v>
      </c>
      <c r="G1507" s="1110">
        <v>0</v>
      </c>
      <c r="H1507" s="1094"/>
      <c r="I1507" s="1094"/>
      <c r="J1507" s="1094"/>
      <c r="K1507" s="1094"/>
    </row>
    <row r="1508" spans="1:11" ht="14.1" customHeight="1" x14ac:dyDescent="0.25">
      <c r="A1508" s="1094"/>
      <c r="B1508" s="1094"/>
      <c r="C1508" s="1109" t="s">
        <v>1049</v>
      </c>
      <c r="D1508" s="1110">
        <v>0</v>
      </c>
      <c r="E1508" s="1110">
        <v>0</v>
      </c>
      <c r="F1508" s="1110">
        <v>0</v>
      </c>
      <c r="G1508" s="1110">
        <v>0</v>
      </c>
      <c r="H1508" s="1094"/>
      <c r="I1508" s="1094"/>
      <c r="J1508" s="1094"/>
      <c r="K1508" s="1094"/>
    </row>
    <row r="1509" spans="1:11" ht="14.1" customHeight="1" x14ac:dyDescent="0.25">
      <c r="A1509" s="1094"/>
      <c r="B1509" s="1094"/>
      <c r="C1509" s="1109" t="s">
        <v>1052</v>
      </c>
      <c r="D1509" s="1110">
        <v>0</v>
      </c>
      <c r="E1509" s="1110">
        <v>0</v>
      </c>
      <c r="F1509" s="1110">
        <v>0</v>
      </c>
      <c r="G1509" s="1110">
        <v>0</v>
      </c>
      <c r="H1509" s="1094"/>
      <c r="I1509" s="1094"/>
      <c r="J1509" s="1094"/>
      <c r="K1509" s="1094"/>
    </row>
    <row r="1510" spans="1:11" ht="14.1" customHeight="1" x14ac:dyDescent="0.25">
      <c r="A1510" s="1094"/>
      <c r="B1510" s="1094"/>
      <c r="C1510" s="1109" t="s">
        <v>1048</v>
      </c>
      <c r="D1510" s="1110">
        <v>0</v>
      </c>
      <c r="E1510" s="1110">
        <v>0</v>
      </c>
      <c r="F1510" s="1110">
        <v>0</v>
      </c>
      <c r="G1510" s="1110">
        <v>0</v>
      </c>
      <c r="H1510" s="1094"/>
      <c r="I1510" s="1094"/>
      <c r="J1510" s="1094"/>
      <c r="K1510" s="1094"/>
    </row>
    <row r="1511" spans="1:11" ht="14.1" customHeight="1" x14ac:dyDescent="0.25">
      <c r="A1511" s="1094"/>
      <c r="B1511" s="1094"/>
      <c r="C1511" s="1109" t="s">
        <v>1049</v>
      </c>
      <c r="D1511" s="1110">
        <v>0</v>
      </c>
      <c r="E1511" s="1110">
        <v>0</v>
      </c>
      <c r="F1511" s="1110">
        <v>0</v>
      </c>
      <c r="G1511" s="1110">
        <v>0</v>
      </c>
      <c r="H1511" s="1094"/>
      <c r="I1511" s="1094"/>
      <c r="J1511" s="1094"/>
      <c r="K1511" s="1094"/>
    </row>
    <row r="1512" spans="1:11" ht="14.1" customHeight="1" x14ac:dyDescent="0.25">
      <c r="A1512" s="1094"/>
      <c r="B1512" s="1094"/>
      <c r="C1512" s="1109" t="s">
        <v>1053</v>
      </c>
      <c r="D1512" s="1110">
        <v>0</v>
      </c>
      <c r="E1512" s="1110">
        <v>0</v>
      </c>
      <c r="F1512" s="1110">
        <v>0</v>
      </c>
      <c r="G1512" s="1110">
        <v>0</v>
      </c>
      <c r="H1512" s="1094"/>
      <c r="I1512" s="1094"/>
      <c r="J1512" s="1094"/>
      <c r="K1512" s="1094"/>
    </row>
    <row r="1513" spans="1:11" ht="14.1" customHeight="1" x14ac:dyDescent="0.25">
      <c r="A1513" s="1094"/>
      <c r="B1513" s="1094"/>
      <c r="C1513" s="1109" t="s">
        <v>1048</v>
      </c>
      <c r="D1513" s="1110">
        <v>0</v>
      </c>
      <c r="E1513" s="1110">
        <v>0</v>
      </c>
      <c r="F1513" s="1110">
        <v>0</v>
      </c>
      <c r="G1513" s="1110">
        <v>0</v>
      </c>
      <c r="H1513" s="1094"/>
      <c r="I1513" s="1094"/>
      <c r="J1513" s="1094"/>
      <c r="K1513" s="1094"/>
    </row>
    <row r="1514" spans="1:11" ht="14.1" customHeight="1" x14ac:dyDescent="0.25">
      <c r="A1514" s="1094"/>
      <c r="B1514" s="1094"/>
      <c r="C1514" s="1109" t="s">
        <v>1049</v>
      </c>
      <c r="D1514" s="1110">
        <v>0</v>
      </c>
      <c r="E1514" s="1110">
        <v>0</v>
      </c>
      <c r="F1514" s="1110">
        <v>0</v>
      </c>
      <c r="G1514" s="1110">
        <v>0</v>
      </c>
      <c r="H1514" s="1094"/>
      <c r="I1514" s="1094"/>
      <c r="J1514" s="1094"/>
      <c r="K1514" s="1094"/>
    </row>
    <row r="1515" spans="1:11" ht="14.1" customHeight="1" x14ac:dyDescent="0.25">
      <c r="A1515" s="1094"/>
      <c r="B1515" s="1094"/>
      <c r="C1515" s="1109" t="s">
        <v>1054</v>
      </c>
      <c r="D1515" s="1110">
        <v>0</v>
      </c>
      <c r="E1515" s="1110">
        <v>0</v>
      </c>
      <c r="F1515" s="1110">
        <v>0</v>
      </c>
      <c r="G1515" s="1110">
        <v>0</v>
      </c>
      <c r="H1515" s="1094"/>
      <c r="I1515" s="1094"/>
      <c r="J1515" s="1094"/>
      <c r="K1515" s="1094"/>
    </row>
    <row r="1516" spans="1:11" ht="14.1" customHeight="1" x14ac:dyDescent="0.25">
      <c r="A1516" s="1094"/>
      <c r="B1516" s="1094"/>
      <c r="C1516" s="1109" t="s">
        <v>1048</v>
      </c>
      <c r="D1516" s="1110">
        <v>0</v>
      </c>
      <c r="E1516" s="1110">
        <v>0</v>
      </c>
      <c r="F1516" s="1110">
        <v>0</v>
      </c>
      <c r="G1516" s="1110">
        <v>0</v>
      </c>
      <c r="H1516" s="1094"/>
      <c r="I1516" s="1094"/>
      <c r="J1516" s="1094"/>
      <c r="K1516" s="1094"/>
    </row>
    <row r="1517" spans="1:11" ht="14.1" customHeight="1" x14ac:dyDescent="0.25">
      <c r="A1517" s="1094"/>
      <c r="B1517" s="1094"/>
      <c r="C1517" s="1109" t="s">
        <v>1049</v>
      </c>
      <c r="D1517" s="1110">
        <v>0</v>
      </c>
      <c r="E1517" s="1110">
        <v>0</v>
      </c>
      <c r="F1517" s="1110">
        <v>0</v>
      </c>
      <c r="G1517" s="1110">
        <v>0</v>
      </c>
      <c r="H1517" s="1094"/>
      <c r="I1517" s="1094"/>
      <c r="J1517" s="1094"/>
      <c r="K1517" s="1094"/>
    </row>
    <row r="1518" spans="1:11" ht="14.1" customHeight="1" x14ac:dyDescent="0.25">
      <c r="A1518" s="1094"/>
      <c r="B1518" s="1094"/>
      <c r="C1518" s="1109" t="s">
        <v>1055</v>
      </c>
      <c r="D1518" s="1110">
        <v>0</v>
      </c>
      <c r="E1518" s="1110">
        <v>0</v>
      </c>
      <c r="F1518" s="1110">
        <v>0</v>
      </c>
      <c r="G1518" s="1110">
        <v>0</v>
      </c>
      <c r="H1518" s="1094"/>
      <c r="I1518" s="1094"/>
      <c r="J1518" s="1094"/>
      <c r="K1518" s="1094"/>
    </row>
    <row r="1519" spans="1:11" ht="14.1" customHeight="1" x14ac:dyDescent="0.25">
      <c r="A1519" s="1094"/>
      <c r="B1519" s="1094"/>
      <c r="C1519" s="1109" t="s">
        <v>1048</v>
      </c>
      <c r="D1519" s="1110">
        <v>0</v>
      </c>
      <c r="E1519" s="1110">
        <v>0</v>
      </c>
      <c r="F1519" s="1110">
        <v>0</v>
      </c>
      <c r="G1519" s="1110">
        <v>0</v>
      </c>
      <c r="H1519" s="1094"/>
      <c r="I1519" s="1094"/>
      <c r="J1519" s="1094"/>
      <c r="K1519" s="1094"/>
    </row>
    <row r="1520" spans="1:11" ht="14.1" customHeight="1" x14ac:dyDescent="0.25">
      <c r="A1520" s="1094"/>
      <c r="B1520" s="1094"/>
      <c r="C1520" s="1109" t="s">
        <v>1049</v>
      </c>
      <c r="D1520" s="1110">
        <v>0</v>
      </c>
      <c r="E1520" s="1110">
        <v>0</v>
      </c>
      <c r="F1520" s="1110">
        <v>0</v>
      </c>
      <c r="G1520" s="1110">
        <v>0</v>
      </c>
      <c r="H1520" s="1094"/>
      <c r="I1520" s="1094"/>
      <c r="J1520" s="1094"/>
      <c r="K1520" s="1094"/>
    </row>
    <row r="1521" spans="1:11" ht="14.1" customHeight="1" x14ac:dyDescent="0.25">
      <c r="A1521" s="1094"/>
      <c r="B1521" s="1094"/>
      <c r="C1521" s="1109" t="s">
        <v>1056</v>
      </c>
      <c r="D1521" s="1110">
        <v>0</v>
      </c>
      <c r="E1521" s="1110">
        <v>0</v>
      </c>
      <c r="F1521" s="1110">
        <v>0</v>
      </c>
      <c r="G1521" s="1110">
        <v>0</v>
      </c>
      <c r="H1521" s="1094"/>
      <c r="I1521" s="1094"/>
      <c r="J1521" s="1094"/>
      <c r="K1521" s="1094"/>
    </row>
    <row r="1522" spans="1:11" ht="14.1" customHeight="1" x14ac:dyDescent="0.25">
      <c r="A1522" s="1094"/>
      <c r="B1522" s="1094"/>
      <c r="C1522" s="1109" t="s">
        <v>1048</v>
      </c>
      <c r="D1522" s="1110">
        <v>0</v>
      </c>
      <c r="E1522" s="1110">
        <v>0</v>
      </c>
      <c r="F1522" s="1110">
        <v>0</v>
      </c>
      <c r="G1522" s="1110">
        <v>0</v>
      </c>
      <c r="H1522" s="1094"/>
      <c r="I1522" s="1094"/>
      <c r="J1522" s="1094"/>
      <c r="K1522" s="1094"/>
    </row>
    <row r="1523" spans="1:11" ht="14.1" customHeight="1" x14ac:dyDescent="0.25">
      <c r="A1523" s="1094"/>
      <c r="B1523" s="1094"/>
      <c r="C1523" s="1109" t="s">
        <v>1057</v>
      </c>
      <c r="D1523" s="1110">
        <v>0</v>
      </c>
      <c r="E1523" s="1110">
        <v>0</v>
      </c>
      <c r="F1523" s="1110">
        <v>0</v>
      </c>
      <c r="G1523" s="1110">
        <v>0</v>
      </c>
      <c r="H1523" s="1094"/>
      <c r="I1523" s="1094"/>
      <c r="J1523" s="1094"/>
      <c r="K1523" s="1094"/>
    </row>
    <row r="1524" spans="1:11" ht="14.1" customHeight="1" x14ac:dyDescent="0.25">
      <c r="A1524" s="1094"/>
      <c r="B1524" s="1094"/>
      <c r="C1524" s="1109" t="s">
        <v>1058</v>
      </c>
      <c r="D1524" s="1110">
        <v>0</v>
      </c>
      <c r="E1524" s="1110">
        <v>0</v>
      </c>
      <c r="F1524" s="1110">
        <v>0</v>
      </c>
      <c r="G1524" s="1110">
        <v>0</v>
      </c>
      <c r="H1524" s="1094"/>
      <c r="I1524" s="1094"/>
      <c r="J1524" s="1094"/>
      <c r="K1524" s="1094"/>
    </row>
    <row r="1525" spans="1:11" ht="14.1" customHeight="1" x14ac:dyDescent="0.25">
      <c r="A1525" s="1094"/>
      <c r="B1525" s="1094"/>
      <c r="C1525" s="1109" t="s">
        <v>1059</v>
      </c>
      <c r="D1525" s="1110">
        <v>0</v>
      </c>
      <c r="E1525" s="1110">
        <v>0</v>
      </c>
      <c r="F1525" s="1110">
        <v>0</v>
      </c>
      <c r="G1525" s="1110">
        <v>0</v>
      </c>
      <c r="H1525" s="1094"/>
      <c r="I1525" s="1094"/>
      <c r="J1525" s="1094"/>
      <c r="K1525" s="1094"/>
    </row>
    <row r="1526" spans="1:11" ht="14.1" customHeight="1" x14ac:dyDescent="0.25">
      <c r="A1526" s="1094"/>
      <c r="B1526" s="1094"/>
      <c r="C1526" s="1109" t="s">
        <v>1060</v>
      </c>
      <c r="D1526" s="1110">
        <v>0</v>
      </c>
      <c r="E1526" s="1110">
        <v>0</v>
      </c>
      <c r="F1526" s="1110">
        <v>0</v>
      </c>
      <c r="G1526" s="1110">
        <v>0</v>
      </c>
      <c r="H1526" s="1094"/>
      <c r="I1526" s="1094"/>
      <c r="J1526" s="1094"/>
      <c r="K1526" s="1094"/>
    </row>
    <row r="1527" spans="1:11" ht="14.1" customHeight="1" x14ac:dyDescent="0.25">
      <c r="A1527" s="1094"/>
      <c r="B1527" s="1094"/>
      <c r="C1527" s="1109" t="s">
        <v>1061</v>
      </c>
      <c r="D1527" s="1110">
        <v>0</v>
      </c>
      <c r="E1527" s="1110">
        <v>60000000</v>
      </c>
      <c r="F1527" s="1110">
        <v>40000000</v>
      </c>
      <c r="G1527" s="1110">
        <v>100000000</v>
      </c>
      <c r="H1527" s="1094"/>
      <c r="I1527" s="1094"/>
      <c r="J1527" s="1094"/>
      <c r="K1527" s="1094"/>
    </row>
    <row r="1528" spans="1:11" ht="14.1" customHeight="1" x14ac:dyDescent="0.25">
      <c r="A1528" s="1094"/>
      <c r="B1528" s="1094"/>
      <c r="C1528" s="1109" t="s">
        <v>1048</v>
      </c>
      <c r="D1528" s="1110">
        <v>0</v>
      </c>
      <c r="E1528" s="1110">
        <v>60000000</v>
      </c>
      <c r="F1528" s="1110">
        <v>40000000</v>
      </c>
      <c r="G1528" s="1110">
        <v>100000000</v>
      </c>
      <c r="H1528" s="1094"/>
      <c r="I1528" s="1094"/>
      <c r="J1528" s="1094"/>
      <c r="K1528" s="1094"/>
    </row>
    <row r="1529" spans="1:11" ht="14.1" customHeight="1" x14ac:dyDescent="0.25">
      <c r="A1529" s="1094"/>
      <c r="B1529" s="1094"/>
      <c r="C1529" s="1109" t="s">
        <v>1057</v>
      </c>
      <c r="D1529" s="1110">
        <v>0</v>
      </c>
      <c r="E1529" s="1110">
        <v>0</v>
      </c>
      <c r="F1529" s="1110">
        <v>0</v>
      </c>
      <c r="G1529" s="1110">
        <v>0</v>
      </c>
      <c r="H1529" s="1094"/>
      <c r="I1529" s="1094"/>
      <c r="J1529" s="1094"/>
      <c r="K1529" s="1094"/>
    </row>
    <row r="1530" spans="1:11" ht="14.1" customHeight="1" x14ac:dyDescent="0.25">
      <c r="A1530" s="1094"/>
      <c r="B1530" s="1094"/>
      <c r="C1530" s="1109" t="s">
        <v>1058</v>
      </c>
      <c r="D1530" s="1110">
        <v>0</v>
      </c>
      <c r="E1530" s="1110">
        <v>0</v>
      </c>
      <c r="F1530" s="1110">
        <v>0</v>
      </c>
      <c r="G1530" s="1110">
        <v>0</v>
      </c>
      <c r="H1530" s="1094"/>
      <c r="I1530" s="1094"/>
      <c r="J1530" s="1094"/>
      <c r="K1530" s="1094"/>
    </row>
    <row r="1531" spans="1:11" ht="14.1" customHeight="1" x14ac:dyDescent="0.25">
      <c r="A1531" s="1094"/>
      <c r="B1531" s="1094"/>
      <c r="C1531" s="1109" t="s">
        <v>1059</v>
      </c>
      <c r="D1531" s="1110">
        <v>0</v>
      </c>
      <c r="E1531" s="1110">
        <v>0</v>
      </c>
      <c r="F1531" s="1110">
        <v>0</v>
      </c>
      <c r="G1531" s="1110">
        <v>0</v>
      </c>
      <c r="H1531" s="1094"/>
      <c r="I1531" s="1094"/>
      <c r="J1531" s="1094"/>
      <c r="K1531" s="1094"/>
    </row>
    <row r="1532" spans="1:11" ht="14.1" customHeight="1" x14ac:dyDescent="0.25">
      <c r="A1532" s="1094"/>
      <c r="B1532" s="1094"/>
      <c r="C1532" s="1109" t="s">
        <v>1060</v>
      </c>
      <c r="D1532" s="1110">
        <v>0</v>
      </c>
      <c r="E1532" s="1110">
        <v>0</v>
      </c>
      <c r="F1532" s="1110">
        <v>0</v>
      </c>
      <c r="G1532" s="1110">
        <v>0</v>
      </c>
      <c r="H1532" s="1094"/>
      <c r="I1532" s="1094"/>
      <c r="J1532" s="1094"/>
      <c r="K1532" s="1094"/>
    </row>
    <row r="1533" spans="1:11" ht="14.1" customHeight="1" x14ac:dyDescent="0.25">
      <c r="A1533" s="1094"/>
      <c r="B1533" s="1094"/>
      <c r="C1533" s="1109" t="s">
        <v>1062</v>
      </c>
      <c r="D1533" s="1110">
        <v>0</v>
      </c>
      <c r="E1533" s="1110">
        <v>0</v>
      </c>
      <c r="F1533" s="1110">
        <v>0</v>
      </c>
      <c r="G1533" s="1110">
        <v>0</v>
      </c>
      <c r="H1533" s="1094"/>
      <c r="I1533" s="1094"/>
      <c r="J1533" s="1094"/>
      <c r="K1533" s="1094"/>
    </row>
    <row r="1534" spans="1:11" ht="14.1" customHeight="1" x14ac:dyDescent="0.25">
      <c r="A1534" s="1094"/>
      <c r="B1534" s="1094"/>
      <c r="C1534" s="1109" t="s">
        <v>1048</v>
      </c>
      <c r="D1534" s="1110">
        <v>0</v>
      </c>
      <c r="E1534" s="1110">
        <v>0</v>
      </c>
      <c r="F1534" s="1110">
        <v>0</v>
      </c>
      <c r="G1534" s="1110">
        <v>0</v>
      </c>
      <c r="H1534" s="1094"/>
      <c r="I1534" s="1094"/>
      <c r="J1534" s="1094"/>
      <c r="K1534" s="1094"/>
    </row>
    <row r="1535" spans="1:11" ht="14.1" customHeight="1" x14ac:dyDescent="0.25">
      <c r="A1535" s="1094"/>
      <c r="B1535" s="1094"/>
      <c r="C1535" s="1109" t="s">
        <v>1057</v>
      </c>
      <c r="D1535" s="1110">
        <v>0</v>
      </c>
      <c r="E1535" s="1110">
        <v>0</v>
      </c>
      <c r="F1535" s="1110">
        <v>0</v>
      </c>
      <c r="G1535" s="1110">
        <v>0</v>
      </c>
      <c r="H1535" s="1094"/>
      <c r="I1535" s="1094"/>
      <c r="J1535" s="1094"/>
      <c r="K1535" s="1094"/>
    </row>
    <row r="1536" spans="1:11" ht="14.1" customHeight="1" x14ac:dyDescent="0.25">
      <c r="A1536" s="1094"/>
      <c r="B1536" s="1094"/>
      <c r="C1536" s="1109" t="s">
        <v>1058</v>
      </c>
      <c r="D1536" s="1110">
        <v>0</v>
      </c>
      <c r="E1536" s="1110">
        <v>0</v>
      </c>
      <c r="F1536" s="1110">
        <v>0</v>
      </c>
      <c r="G1536" s="1110">
        <v>0</v>
      </c>
      <c r="H1536" s="1094"/>
      <c r="I1536" s="1094"/>
      <c r="J1536" s="1094"/>
      <c r="K1536" s="1094"/>
    </row>
    <row r="1537" spans="1:11" ht="14.1" customHeight="1" x14ac:dyDescent="0.25">
      <c r="A1537" s="1094"/>
      <c r="B1537" s="1094"/>
      <c r="C1537" s="1109" t="s">
        <v>1059</v>
      </c>
      <c r="D1537" s="1110">
        <v>0</v>
      </c>
      <c r="E1537" s="1110">
        <v>0</v>
      </c>
      <c r="F1537" s="1110">
        <v>0</v>
      </c>
      <c r="G1537" s="1110">
        <v>0</v>
      </c>
      <c r="H1537" s="1094"/>
      <c r="I1537" s="1094"/>
      <c r="J1537" s="1094"/>
      <c r="K1537" s="1094"/>
    </row>
    <row r="1538" spans="1:11" ht="14.1" customHeight="1" x14ac:dyDescent="0.25">
      <c r="A1538" s="1094"/>
      <c r="B1538" s="1094"/>
      <c r="C1538" s="1109" t="s">
        <v>1060</v>
      </c>
      <c r="D1538" s="1110">
        <v>0</v>
      </c>
      <c r="E1538" s="1110">
        <v>0</v>
      </c>
      <c r="F1538" s="1110">
        <v>0</v>
      </c>
      <c r="G1538" s="1110">
        <v>0</v>
      </c>
      <c r="H1538" s="1094"/>
      <c r="I1538" s="1094"/>
      <c r="J1538" s="1094"/>
      <c r="K1538" s="1094"/>
    </row>
    <row r="1539" spans="1:11" ht="14.1" customHeight="1" x14ac:dyDescent="0.25">
      <c r="A1539" s="1094"/>
      <c r="B1539" s="1094"/>
      <c r="C1539" s="1109" t="s">
        <v>1063</v>
      </c>
      <c r="D1539" s="1110">
        <v>0</v>
      </c>
      <c r="E1539" s="1110">
        <v>0</v>
      </c>
      <c r="F1539" s="1110">
        <v>0</v>
      </c>
      <c r="G1539" s="1110">
        <v>0</v>
      </c>
      <c r="H1539" s="1094"/>
      <c r="I1539" s="1094"/>
      <c r="J1539" s="1094"/>
      <c r="K1539" s="1094"/>
    </row>
    <row r="1540" spans="1:11" ht="14.1" customHeight="1" x14ac:dyDescent="0.25">
      <c r="A1540" s="1094"/>
      <c r="B1540" s="1094"/>
      <c r="C1540" s="1109" t="s">
        <v>1064</v>
      </c>
      <c r="D1540" s="1110">
        <v>0</v>
      </c>
      <c r="E1540" s="1110">
        <v>0</v>
      </c>
      <c r="F1540" s="1110">
        <v>0</v>
      </c>
      <c r="G1540" s="1110">
        <v>0</v>
      </c>
      <c r="H1540" s="1094"/>
      <c r="I1540" s="1094"/>
      <c r="J1540" s="1094"/>
      <c r="K1540" s="1094"/>
    </row>
    <row r="1541" spans="1:11" ht="14.1" customHeight="1" x14ac:dyDescent="0.25">
      <c r="A1541" s="1094"/>
      <c r="B1541" s="1094"/>
      <c r="C1541" s="1111" t="s">
        <v>572</v>
      </c>
      <c r="D1541" s="1110">
        <v>0</v>
      </c>
      <c r="E1541" s="1110">
        <v>60000000</v>
      </c>
      <c r="F1541" s="1110">
        <v>40000000</v>
      </c>
      <c r="G1541" s="1110">
        <v>100000000</v>
      </c>
      <c r="H1541" s="1094"/>
      <c r="I1541" s="1094"/>
      <c r="J1541" s="1094"/>
      <c r="K1541" s="1094"/>
    </row>
    <row r="1542" spans="1:11" ht="14.1" customHeight="1" x14ac:dyDescent="0.25">
      <c r="A1542" s="1094"/>
      <c r="B1542" s="1094"/>
      <c r="C1542" s="1102" t="s">
        <v>3658</v>
      </c>
      <c r="D1542" s="1234" t="s">
        <v>3659</v>
      </c>
      <c r="E1542" s="1235"/>
      <c r="F1542" s="1235"/>
      <c r="G1542" s="1235"/>
      <c r="H1542" s="1094"/>
      <c r="I1542" s="1094"/>
      <c r="J1542" s="1094"/>
      <c r="K1542" s="1094"/>
    </row>
    <row r="1543" spans="1:11" ht="14.1" customHeight="1" x14ac:dyDescent="0.25">
      <c r="A1543" s="1094"/>
      <c r="B1543" s="1094"/>
      <c r="C1543" s="1103" t="s">
        <v>1022</v>
      </c>
      <c r="D1543" s="1232" t="s">
        <v>3660</v>
      </c>
      <c r="E1543" s="1233"/>
      <c r="F1543" s="1233"/>
      <c r="G1543" s="1233"/>
      <c r="H1543" s="1094"/>
      <c r="I1543" s="1094"/>
      <c r="J1543" s="1094"/>
      <c r="K1543" s="1094"/>
    </row>
    <row r="1544" spans="1:11" ht="14.1" customHeight="1" x14ac:dyDescent="0.25">
      <c r="A1544" s="1094"/>
      <c r="B1544" s="1094"/>
      <c r="C1544" s="1104" t="s">
        <v>1024</v>
      </c>
      <c r="D1544" s="1230" t="s">
        <v>3661</v>
      </c>
      <c r="E1544" s="1231"/>
      <c r="F1544" s="1231"/>
      <c r="G1544" s="1231"/>
      <c r="H1544" s="1094"/>
      <c r="I1544" s="1094"/>
      <c r="J1544" s="1094"/>
      <c r="K1544" s="1094"/>
    </row>
    <row r="1545" spans="1:11" ht="14.1" customHeight="1" x14ac:dyDescent="0.25">
      <c r="A1545" s="1094"/>
      <c r="B1545" s="1094"/>
      <c r="C1545" s="1104" t="s">
        <v>31</v>
      </c>
      <c r="D1545" s="1230" t="s">
        <v>3662</v>
      </c>
      <c r="E1545" s="1231"/>
      <c r="F1545" s="1231"/>
      <c r="G1545" s="1231"/>
      <c r="H1545" s="1094"/>
      <c r="I1545" s="1094"/>
      <c r="J1545" s="1094"/>
      <c r="K1545" s="1094"/>
    </row>
    <row r="1546" spans="1:11" ht="15" customHeight="1" x14ac:dyDescent="0.25">
      <c r="A1546" s="1094"/>
      <c r="B1546" s="1094"/>
      <c r="C1546" s="1105"/>
      <c r="D1546" s="1106">
        <v>2024</v>
      </c>
      <c r="E1546" s="1106">
        <v>2025</v>
      </c>
      <c r="F1546" s="1106">
        <v>2026</v>
      </c>
      <c r="G1546" s="1106">
        <v>2027</v>
      </c>
      <c r="H1546" s="1094"/>
      <c r="I1546" s="1094"/>
      <c r="J1546" s="1094"/>
      <c r="K1546" s="1094"/>
    </row>
    <row r="1547" spans="1:11" ht="15" customHeight="1" x14ac:dyDescent="0.25">
      <c r="A1547" s="1094"/>
      <c r="B1547" s="1094"/>
      <c r="C1547" s="1107"/>
      <c r="D1547" s="1108" t="s">
        <v>13</v>
      </c>
      <c r="E1547" s="1108" t="s">
        <v>14</v>
      </c>
      <c r="F1547" s="1108" t="s">
        <v>14</v>
      </c>
      <c r="G1547" s="1108" t="s">
        <v>14</v>
      </c>
      <c r="H1547" s="1094"/>
      <c r="I1547" s="1094"/>
      <c r="J1547" s="1094"/>
      <c r="K1547" s="1094"/>
    </row>
    <row r="1548" spans="1:11" ht="14.1" customHeight="1" x14ac:dyDescent="0.25">
      <c r="A1548" s="1094"/>
      <c r="B1548" s="1094"/>
      <c r="C1548" s="1097" t="s">
        <v>33</v>
      </c>
      <c r="D1548" s="1101" t="s">
        <v>1092</v>
      </c>
      <c r="E1548" s="1101" t="s">
        <v>1092</v>
      </c>
      <c r="F1548" s="1101" t="s">
        <v>1092</v>
      </c>
      <c r="G1548" s="1101" t="s">
        <v>1092</v>
      </c>
      <c r="H1548" s="1094"/>
      <c r="I1548" s="1094"/>
      <c r="J1548" s="1094"/>
      <c r="K1548" s="1094"/>
    </row>
    <row r="1549" spans="1:11" ht="14.1" customHeight="1" x14ac:dyDescent="0.25">
      <c r="A1549" s="1094"/>
      <c r="B1549" s="1094"/>
      <c r="C1549" s="1097" t="s">
        <v>1029</v>
      </c>
      <c r="D1549" s="1101" t="s">
        <v>1721</v>
      </c>
      <c r="E1549" s="1101" t="s">
        <v>3663</v>
      </c>
      <c r="F1549" s="1101" t="s">
        <v>3663</v>
      </c>
      <c r="G1549" s="1101" t="s">
        <v>3664</v>
      </c>
      <c r="H1549" s="1094"/>
      <c r="I1549" s="1094"/>
      <c r="J1549" s="1094"/>
      <c r="K1549" s="1094"/>
    </row>
    <row r="1550" spans="1:11" ht="14.1" customHeight="1" x14ac:dyDescent="0.25">
      <c r="A1550" s="1094"/>
      <c r="B1550" s="1094"/>
      <c r="C1550" s="1097" t="s">
        <v>1032</v>
      </c>
      <c r="D1550" s="1101" t="s">
        <v>1721</v>
      </c>
      <c r="E1550" s="1101" t="s">
        <v>3663</v>
      </c>
      <c r="F1550" s="1101" t="s">
        <v>3663</v>
      </c>
      <c r="G1550" s="1101" t="s">
        <v>3664</v>
      </c>
      <c r="H1550" s="1094"/>
      <c r="I1550" s="1094"/>
      <c r="J1550" s="1094"/>
      <c r="K1550" s="1094"/>
    </row>
    <row r="1551" spans="1:11" ht="14.1" customHeight="1" x14ac:dyDescent="0.25">
      <c r="A1551" s="1094"/>
      <c r="B1551" s="1094"/>
      <c r="C1551" s="1097" t="s">
        <v>1037</v>
      </c>
      <c r="D1551" s="1101" t="s">
        <v>1038</v>
      </c>
      <c r="E1551" s="1101" t="s">
        <v>1039</v>
      </c>
      <c r="F1551" s="1101" t="s">
        <v>1039</v>
      </c>
      <c r="G1551" s="1101" t="s">
        <v>1039</v>
      </c>
      <c r="H1551" s="1094"/>
      <c r="I1551" s="1094"/>
      <c r="J1551" s="1094"/>
      <c r="K1551" s="1094"/>
    </row>
    <row r="1552" spans="1:11" ht="14.1" customHeight="1" x14ac:dyDescent="0.25">
      <c r="A1552" s="1094"/>
      <c r="B1552" s="1094"/>
      <c r="C1552" s="1097" t="s">
        <v>1042</v>
      </c>
      <c r="D1552" s="1101" t="s">
        <v>1038</v>
      </c>
      <c r="E1552" s="1101" t="s">
        <v>3665</v>
      </c>
      <c r="F1552" s="1101" t="s">
        <v>1039</v>
      </c>
      <c r="G1552" s="1101" t="s">
        <v>3666</v>
      </c>
      <c r="H1552" s="1094"/>
      <c r="I1552" s="1094"/>
      <c r="J1552" s="1094"/>
      <c r="K1552" s="1094"/>
    </row>
    <row r="1553" spans="1:11" ht="14.1" customHeight="1" x14ac:dyDescent="0.25">
      <c r="A1553" s="1094"/>
      <c r="B1553" s="1094"/>
      <c r="C1553" s="1097" t="s">
        <v>39</v>
      </c>
      <c r="D1553" s="1101" t="s">
        <v>1038</v>
      </c>
      <c r="E1553" s="1101" t="s">
        <v>3665</v>
      </c>
      <c r="F1553" s="1101" t="s">
        <v>1039</v>
      </c>
      <c r="G1553" s="1101" t="s">
        <v>3666</v>
      </c>
      <c r="H1553" s="1094"/>
      <c r="I1553" s="1094"/>
      <c r="J1553" s="1094"/>
      <c r="K1553" s="1094"/>
    </row>
    <row r="1554" spans="1:11" ht="14.1" customHeight="1" x14ac:dyDescent="0.25">
      <c r="A1554" s="1094"/>
      <c r="B1554" s="1094"/>
      <c r="C1554" s="1228" t="s">
        <v>1046</v>
      </c>
      <c r="D1554" s="1229"/>
      <c r="E1554" s="1229"/>
      <c r="F1554" s="1229"/>
      <c r="G1554" s="1229"/>
      <c r="H1554" s="1094"/>
      <c r="I1554" s="1094"/>
      <c r="J1554" s="1094"/>
      <c r="K1554" s="1094"/>
    </row>
    <row r="1555" spans="1:11" ht="14.1" customHeight="1" x14ac:dyDescent="0.25">
      <c r="A1555" s="1094"/>
      <c r="B1555" s="1094"/>
      <c r="C1555" s="1105"/>
      <c r="D1555" s="1106">
        <v>2024</v>
      </c>
      <c r="E1555" s="1106">
        <v>2025</v>
      </c>
      <c r="F1555" s="1106">
        <v>2026</v>
      </c>
      <c r="G1555" s="1106">
        <v>2027</v>
      </c>
      <c r="H1555" s="1094"/>
      <c r="I1555" s="1094"/>
      <c r="J1555" s="1094"/>
      <c r="K1555" s="1094"/>
    </row>
    <row r="1556" spans="1:11" ht="14.1" customHeight="1" x14ac:dyDescent="0.25">
      <c r="A1556" s="1094"/>
      <c r="B1556" s="1094"/>
      <c r="C1556" s="1107"/>
      <c r="D1556" s="1108" t="s">
        <v>13</v>
      </c>
      <c r="E1556" s="1108" t="s">
        <v>14</v>
      </c>
      <c r="F1556" s="1108" t="s">
        <v>14</v>
      </c>
      <c r="G1556" s="1108" t="s">
        <v>14</v>
      </c>
      <c r="H1556" s="1094"/>
      <c r="I1556" s="1094"/>
      <c r="J1556" s="1094"/>
      <c r="K1556" s="1094"/>
    </row>
    <row r="1557" spans="1:11" ht="14.1" customHeight="1" x14ac:dyDescent="0.25">
      <c r="A1557" s="1094"/>
      <c r="B1557" s="1094"/>
      <c r="C1557" s="1109" t="s">
        <v>1047</v>
      </c>
      <c r="D1557" s="1110">
        <v>0</v>
      </c>
      <c r="E1557" s="1110">
        <v>0</v>
      </c>
      <c r="F1557" s="1110">
        <v>0</v>
      </c>
      <c r="G1557" s="1110">
        <v>0</v>
      </c>
      <c r="H1557" s="1094"/>
      <c r="I1557" s="1094"/>
      <c r="J1557" s="1094"/>
      <c r="K1557" s="1094"/>
    </row>
    <row r="1558" spans="1:11" ht="14.1" customHeight="1" x14ac:dyDescent="0.25">
      <c r="A1558" s="1094"/>
      <c r="B1558" s="1094"/>
      <c r="C1558" s="1109" t="s">
        <v>1048</v>
      </c>
      <c r="D1558" s="1110">
        <v>0</v>
      </c>
      <c r="E1558" s="1110">
        <v>0</v>
      </c>
      <c r="F1558" s="1110">
        <v>0</v>
      </c>
      <c r="G1558" s="1110">
        <v>0</v>
      </c>
      <c r="H1558" s="1094"/>
      <c r="I1558" s="1094"/>
      <c r="J1558" s="1094"/>
      <c r="K1558" s="1094"/>
    </row>
    <row r="1559" spans="1:11" ht="14.1" customHeight="1" x14ac:dyDescent="0.25">
      <c r="A1559" s="1094"/>
      <c r="B1559" s="1094"/>
      <c r="C1559" s="1109" t="s">
        <v>1049</v>
      </c>
      <c r="D1559" s="1110">
        <v>0</v>
      </c>
      <c r="E1559" s="1110">
        <v>0</v>
      </c>
      <c r="F1559" s="1110">
        <v>0</v>
      </c>
      <c r="G1559" s="1110">
        <v>0</v>
      </c>
      <c r="H1559" s="1094"/>
      <c r="I1559" s="1094"/>
      <c r="J1559" s="1094"/>
      <c r="K1559" s="1094"/>
    </row>
    <row r="1560" spans="1:11" ht="14.1" customHeight="1" x14ac:dyDescent="0.25">
      <c r="A1560" s="1094"/>
      <c r="B1560" s="1094"/>
      <c r="C1560" s="1109" t="s">
        <v>1050</v>
      </c>
      <c r="D1560" s="1110">
        <v>0</v>
      </c>
      <c r="E1560" s="1110">
        <v>0</v>
      </c>
      <c r="F1560" s="1110">
        <v>0</v>
      </c>
      <c r="G1560" s="1110">
        <v>0</v>
      </c>
      <c r="H1560" s="1094"/>
      <c r="I1560" s="1094"/>
      <c r="J1560" s="1094"/>
      <c r="K1560" s="1094"/>
    </row>
    <row r="1561" spans="1:11" ht="14.1" customHeight="1" x14ac:dyDescent="0.25">
      <c r="A1561" s="1094"/>
      <c r="B1561" s="1094"/>
      <c r="C1561" s="1109" t="s">
        <v>1048</v>
      </c>
      <c r="D1561" s="1110">
        <v>0</v>
      </c>
      <c r="E1561" s="1110">
        <v>0</v>
      </c>
      <c r="F1561" s="1110">
        <v>0</v>
      </c>
      <c r="G1561" s="1110">
        <v>0</v>
      </c>
      <c r="H1561" s="1094"/>
      <c r="I1561" s="1094"/>
      <c r="J1561" s="1094"/>
      <c r="K1561" s="1094"/>
    </row>
    <row r="1562" spans="1:11" ht="14.1" customHeight="1" x14ac:dyDescent="0.25">
      <c r="A1562" s="1094"/>
      <c r="B1562" s="1094"/>
      <c r="C1562" s="1109" t="s">
        <v>1049</v>
      </c>
      <c r="D1562" s="1110">
        <v>0</v>
      </c>
      <c r="E1562" s="1110">
        <v>0</v>
      </c>
      <c r="F1562" s="1110">
        <v>0</v>
      </c>
      <c r="G1562" s="1110">
        <v>0</v>
      </c>
      <c r="H1562" s="1094"/>
      <c r="I1562" s="1094"/>
      <c r="J1562" s="1094"/>
      <c r="K1562" s="1094"/>
    </row>
    <row r="1563" spans="1:11" ht="14.1" customHeight="1" x14ac:dyDescent="0.25">
      <c r="A1563" s="1094"/>
      <c r="B1563" s="1094"/>
      <c r="C1563" s="1109" t="s">
        <v>1051</v>
      </c>
      <c r="D1563" s="1110">
        <v>0</v>
      </c>
      <c r="E1563" s="1110">
        <v>0</v>
      </c>
      <c r="F1563" s="1110">
        <v>0</v>
      </c>
      <c r="G1563" s="1110">
        <v>0</v>
      </c>
      <c r="H1563" s="1094"/>
      <c r="I1563" s="1094"/>
      <c r="J1563" s="1094"/>
      <c r="K1563" s="1094"/>
    </row>
    <row r="1564" spans="1:11" ht="14.1" customHeight="1" x14ac:dyDescent="0.25">
      <c r="A1564" s="1094"/>
      <c r="B1564" s="1094"/>
      <c r="C1564" s="1109" t="s">
        <v>1048</v>
      </c>
      <c r="D1564" s="1110">
        <v>0</v>
      </c>
      <c r="E1564" s="1110">
        <v>0</v>
      </c>
      <c r="F1564" s="1110">
        <v>0</v>
      </c>
      <c r="G1564" s="1110">
        <v>0</v>
      </c>
      <c r="H1564" s="1094"/>
      <c r="I1564" s="1094"/>
      <c r="J1564" s="1094"/>
      <c r="K1564" s="1094"/>
    </row>
    <row r="1565" spans="1:11" ht="14.1" customHeight="1" x14ac:dyDescent="0.25">
      <c r="A1565" s="1094"/>
      <c r="B1565" s="1094"/>
      <c r="C1565" s="1109" t="s">
        <v>1049</v>
      </c>
      <c r="D1565" s="1110">
        <v>0</v>
      </c>
      <c r="E1565" s="1110">
        <v>0</v>
      </c>
      <c r="F1565" s="1110">
        <v>0</v>
      </c>
      <c r="G1565" s="1110">
        <v>0</v>
      </c>
      <c r="H1565" s="1094"/>
      <c r="I1565" s="1094"/>
      <c r="J1565" s="1094"/>
      <c r="K1565" s="1094"/>
    </row>
    <row r="1566" spans="1:11" ht="14.1" customHeight="1" x14ac:dyDescent="0.25">
      <c r="A1566" s="1094"/>
      <c r="B1566" s="1094"/>
      <c r="C1566" s="1109" t="s">
        <v>1052</v>
      </c>
      <c r="D1566" s="1110">
        <v>0</v>
      </c>
      <c r="E1566" s="1110">
        <v>0</v>
      </c>
      <c r="F1566" s="1110">
        <v>0</v>
      </c>
      <c r="G1566" s="1110">
        <v>0</v>
      </c>
      <c r="H1566" s="1094"/>
      <c r="I1566" s="1094"/>
      <c r="J1566" s="1094"/>
      <c r="K1566" s="1094"/>
    </row>
    <row r="1567" spans="1:11" ht="14.1" customHeight="1" x14ac:dyDescent="0.25">
      <c r="A1567" s="1094"/>
      <c r="B1567" s="1094"/>
      <c r="C1567" s="1109" t="s">
        <v>1048</v>
      </c>
      <c r="D1567" s="1110">
        <v>0</v>
      </c>
      <c r="E1567" s="1110">
        <v>0</v>
      </c>
      <c r="F1567" s="1110">
        <v>0</v>
      </c>
      <c r="G1567" s="1110">
        <v>0</v>
      </c>
      <c r="H1567" s="1094"/>
      <c r="I1567" s="1094"/>
      <c r="J1567" s="1094"/>
      <c r="K1567" s="1094"/>
    </row>
    <row r="1568" spans="1:11" ht="14.1" customHeight="1" x14ac:dyDescent="0.25">
      <c r="A1568" s="1094"/>
      <c r="B1568" s="1094"/>
      <c r="C1568" s="1109" t="s">
        <v>1049</v>
      </c>
      <c r="D1568" s="1110">
        <v>0</v>
      </c>
      <c r="E1568" s="1110">
        <v>0</v>
      </c>
      <c r="F1568" s="1110">
        <v>0</v>
      </c>
      <c r="G1568" s="1110">
        <v>0</v>
      </c>
      <c r="H1568" s="1094"/>
      <c r="I1568" s="1094"/>
      <c r="J1568" s="1094"/>
      <c r="K1568" s="1094"/>
    </row>
    <row r="1569" spans="1:11" ht="14.1" customHeight="1" x14ac:dyDescent="0.25">
      <c r="A1569" s="1094"/>
      <c r="B1569" s="1094"/>
      <c r="C1569" s="1109" t="s">
        <v>1053</v>
      </c>
      <c r="D1569" s="1110">
        <v>0</v>
      </c>
      <c r="E1569" s="1110">
        <v>0</v>
      </c>
      <c r="F1569" s="1110">
        <v>0</v>
      </c>
      <c r="G1569" s="1110">
        <v>0</v>
      </c>
      <c r="H1569" s="1094"/>
      <c r="I1569" s="1094"/>
      <c r="J1569" s="1094"/>
      <c r="K1569" s="1094"/>
    </row>
    <row r="1570" spans="1:11" ht="14.1" customHeight="1" x14ac:dyDescent="0.25">
      <c r="A1570" s="1094"/>
      <c r="B1570" s="1094"/>
      <c r="C1570" s="1109" t="s">
        <v>1048</v>
      </c>
      <c r="D1570" s="1110">
        <v>0</v>
      </c>
      <c r="E1570" s="1110">
        <v>0</v>
      </c>
      <c r="F1570" s="1110">
        <v>0</v>
      </c>
      <c r="G1570" s="1110">
        <v>0</v>
      </c>
      <c r="H1570" s="1094"/>
      <c r="I1570" s="1094"/>
      <c r="J1570" s="1094"/>
      <c r="K1570" s="1094"/>
    </row>
    <row r="1571" spans="1:11" ht="14.1" customHeight="1" x14ac:dyDescent="0.25">
      <c r="A1571" s="1094"/>
      <c r="B1571" s="1094"/>
      <c r="C1571" s="1109" t="s">
        <v>1049</v>
      </c>
      <c r="D1571" s="1110">
        <v>0</v>
      </c>
      <c r="E1571" s="1110">
        <v>0</v>
      </c>
      <c r="F1571" s="1110">
        <v>0</v>
      </c>
      <c r="G1571" s="1110">
        <v>0</v>
      </c>
      <c r="H1571" s="1094"/>
      <c r="I1571" s="1094"/>
      <c r="J1571" s="1094"/>
      <c r="K1571" s="1094"/>
    </row>
    <row r="1572" spans="1:11" ht="14.1" customHeight="1" x14ac:dyDescent="0.25">
      <c r="A1572" s="1094"/>
      <c r="B1572" s="1094"/>
      <c r="C1572" s="1109" t="s">
        <v>1054</v>
      </c>
      <c r="D1572" s="1110">
        <v>0</v>
      </c>
      <c r="E1572" s="1110">
        <v>0</v>
      </c>
      <c r="F1572" s="1110">
        <v>0</v>
      </c>
      <c r="G1572" s="1110">
        <v>0</v>
      </c>
      <c r="H1572" s="1094"/>
      <c r="I1572" s="1094"/>
      <c r="J1572" s="1094"/>
      <c r="K1572" s="1094"/>
    </row>
    <row r="1573" spans="1:11" ht="14.1" customHeight="1" x14ac:dyDescent="0.25">
      <c r="A1573" s="1094"/>
      <c r="B1573" s="1094"/>
      <c r="C1573" s="1109" t="s">
        <v>1048</v>
      </c>
      <c r="D1573" s="1110">
        <v>0</v>
      </c>
      <c r="E1573" s="1110">
        <v>0</v>
      </c>
      <c r="F1573" s="1110">
        <v>0</v>
      </c>
      <c r="G1573" s="1110">
        <v>0</v>
      </c>
      <c r="H1573" s="1094"/>
      <c r="I1573" s="1094"/>
      <c r="J1573" s="1094"/>
      <c r="K1573" s="1094"/>
    </row>
    <row r="1574" spans="1:11" ht="14.1" customHeight="1" x14ac:dyDescent="0.25">
      <c r="A1574" s="1094"/>
      <c r="B1574" s="1094"/>
      <c r="C1574" s="1109" t="s">
        <v>1049</v>
      </c>
      <c r="D1574" s="1110">
        <v>0</v>
      </c>
      <c r="E1574" s="1110">
        <v>0</v>
      </c>
      <c r="F1574" s="1110">
        <v>0</v>
      </c>
      <c r="G1574" s="1110">
        <v>0</v>
      </c>
      <c r="H1574" s="1094"/>
      <c r="I1574" s="1094"/>
      <c r="J1574" s="1094"/>
      <c r="K1574" s="1094"/>
    </row>
    <row r="1575" spans="1:11" ht="14.1" customHeight="1" x14ac:dyDescent="0.25">
      <c r="A1575" s="1094"/>
      <c r="B1575" s="1094"/>
      <c r="C1575" s="1109" t="s">
        <v>1055</v>
      </c>
      <c r="D1575" s="1110">
        <v>0</v>
      </c>
      <c r="E1575" s="1110">
        <v>0</v>
      </c>
      <c r="F1575" s="1110">
        <v>0</v>
      </c>
      <c r="G1575" s="1110">
        <v>0</v>
      </c>
      <c r="H1575" s="1094"/>
      <c r="I1575" s="1094"/>
      <c r="J1575" s="1094"/>
      <c r="K1575" s="1094"/>
    </row>
    <row r="1576" spans="1:11" ht="14.1" customHeight="1" x14ac:dyDescent="0.25">
      <c r="A1576" s="1094"/>
      <c r="B1576" s="1094"/>
      <c r="C1576" s="1109" t="s">
        <v>1048</v>
      </c>
      <c r="D1576" s="1110">
        <v>0</v>
      </c>
      <c r="E1576" s="1110">
        <v>0</v>
      </c>
      <c r="F1576" s="1110">
        <v>0</v>
      </c>
      <c r="G1576" s="1110">
        <v>0</v>
      </c>
      <c r="H1576" s="1094"/>
      <c r="I1576" s="1094"/>
      <c r="J1576" s="1094"/>
      <c r="K1576" s="1094"/>
    </row>
    <row r="1577" spans="1:11" ht="14.1" customHeight="1" x14ac:dyDescent="0.25">
      <c r="A1577" s="1094"/>
      <c r="B1577" s="1094"/>
      <c r="C1577" s="1109" t="s">
        <v>1049</v>
      </c>
      <c r="D1577" s="1110">
        <v>0</v>
      </c>
      <c r="E1577" s="1110">
        <v>0</v>
      </c>
      <c r="F1577" s="1110">
        <v>0</v>
      </c>
      <c r="G1577" s="1110">
        <v>0</v>
      </c>
      <c r="H1577" s="1094"/>
      <c r="I1577" s="1094"/>
      <c r="J1577" s="1094"/>
      <c r="K1577" s="1094"/>
    </row>
    <row r="1578" spans="1:11" ht="14.1" customHeight="1" x14ac:dyDescent="0.25">
      <c r="A1578" s="1094"/>
      <c r="B1578" s="1094"/>
      <c r="C1578" s="1109" t="s">
        <v>1056</v>
      </c>
      <c r="D1578" s="1110">
        <v>0</v>
      </c>
      <c r="E1578" s="1110">
        <v>0</v>
      </c>
      <c r="F1578" s="1110">
        <v>0</v>
      </c>
      <c r="G1578" s="1110">
        <v>0</v>
      </c>
      <c r="H1578" s="1094"/>
      <c r="I1578" s="1094"/>
      <c r="J1578" s="1094"/>
      <c r="K1578" s="1094"/>
    </row>
    <row r="1579" spans="1:11" ht="14.1" customHeight="1" x14ac:dyDescent="0.25">
      <c r="A1579" s="1094"/>
      <c r="B1579" s="1094"/>
      <c r="C1579" s="1109" t="s">
        <v>1048</v>
      </c>
      <c r="D1579" s="1110">
        <v>0</v>
      </c>
      <c r="E1579" s="1110">
        <v>0</v>
      </c>
      <c r="F1579" s="1110">
        <v>0</v>
      </c>
      <c r="G1579" s="1110">
        <v>0</v>
      </c>
      <c r="H1579" s="1094"/>
      <c r="I1579" s="1094"/>
      <c r="J1579" s="1094"/>
      <c r="K1579" s="1094"/>
    </row>
    <row r="1580" spans="1:11" ht="14.1" customHeight="1" x14ac:dyDescent="0.25">
      <c r="A1580" s="1094"/>
      <c r="B1580" s="1094"/>
      <c r="C1580" s="1109" t="s">
        <v>1057</v>
      </c>
      <c r="D1580" s="1110">
        <v>0</v>
      </c>
      <c r="E1580" s="1110">
        <v>0</v>
      </c>
      <c r="F1580" s="1110">
        <v>0</v>
      </c>
      <c r="G1580" s="1110">
        <v>0</v>
      </c>
      <c r="H1580" s="1094"/>
      <c r="I1580" s="1094"/>
      <c r="J1580" s="1094"/>
      <c r="K1580" s="1094"/>
    </row>
    <row r="1581" spans="1:11" ht="14.1" customHeight="1" x14ac:dyDescent="0.25">
      <c r="A1581" s="1094"/>
      <c r="B1581" s="1094"/>
      <c r="C1581" s="1109" t="s">
        <v>1058</v>
      </c>
      <c r="D1581" s="1110">
        <v>0</v>
      </c>
      <c r="E1581" s="1110">
        <v>0</v>
      </c>
      <c r="F1581" s="1110">
        <v>0</v>
      </c>
      <c r="G1581" s="1110">
        <v>0</v>
      </c>
      <c r="H1581" s="1094"/>
      <c r="I1581" s="1094"/>
      <c r="J1581" s="1094"/>
      <c r="K1581" s="1094"/>
    </row>
    <row r="1582" spans="1:11" ht="14.1" customHeight="1" x14ac:dyDescent="0.25">
      <c r="A1582" s="1094"/>
      <c r="B1582" s="1094"/>
      <c r="C1582" s="1109" t="s">
        <v>1059</v>
      </c>
      <c r="D1582" s="1110">
        <v>0</v>
      </c>
      <c r="E1582" s="1110">
        <v>0</v>
      </c>
      <c r="F1582" s="1110">
        <v>0</v>
      </c>
      <c r="G1582" s="1110">
        <v>0</v>
      </c>
      <c r="H1582" s="1094"/>
      <c r="I1582" s="1094"/>
      <c r="J1582" s="1094"/>
      <c r="K1582" s="1094"/>
    </row>
    <row r="1583" spans="1:11" ht="14.1" customHeight="1" x14ac:dyDescent="0.25">
      <c r="A1583" s="1094"/>
      <c r="B1583" s="1094"/>
      <c r="C1583" s="1109" t="s">
        <v>1060</v>
      </c>
      <c r="D1583" s="1110">
        <v>0</v>
      </c>
      <c r="E1583" s="1110">
        <v>0</v>
      </c>
      <c r="F1583" s="1110">
        <v>0</v>
      </c>
      <c r="G1583" s="1110">
        <v>0</v>
      </c>
      <c r="H1583" s="1094"/>
      <c r="I1583" s="1094"/>
      <c r="J1583" s="1094"/>
      <c r="K1583" s="1094"/>
    </row>
    <row r="1584" spans="1:11" ht="14.1" customHeight="1" x14ac:dyDescent="0.25">
      <c r="A1584" s="1094"/>
      <c r="B1584" s="1094"/>
      <c r="C1584" s="1109" t="s">
        <v>1061</v>
      </c>
      <c r="D1584" s="1110">
        <v>0</v>
      </c>
      <c r="E1584" s="1110">
        <v>42882854</v>
      </c>
      <c r="F1584" s="1110">
        <v>42882854</v>
      </c>
      <c r="G1584" s="1110">
        <v>37177139</v>
      </c>
      <c r="H1584" s="1094"/>
      <c r="I1584" s="1094"/>
      <c r="J1584" s="1094"/>
      <c r="K1584" s="1094"/>
    </row>
    <row r="1585" spans="1:11" ht="14.1" customHeight="1" x14ac:dyDescent="0.25">
      <c r="A1585" s="1094"/>
      <c r="B1585" s="1094"/>
      <c r="C1585" s="1109" t="s">
        <v>1048</v>
      </c>
      <c r="D1585" s="1110">
        <v>0</v>
      </c>
      <c r="E1585" s="1110">
        <v>42882854</v>
      </c>
      <c r="F1585" s="1110">
        <v>42882854</v>
      </c>
      <c r="G1585" s="1110">
        <v>37177139</v>
      </c>
      <c r="H1585" s="1094"/>
      <c r="I1585" s="1094"/>
      <c r="J1585" s="1094"/>
      <c r="K1585" s="1094"/>
    </row>
    <row r="1586" spans="1:11" ht="14.1" customHeight="1" x14ac:dyDescent="0.25">
      <c r="A1586" s="1094"/>
      <c r="B1586" s="1094"/>
      <c r="C1586" s="1109" t="s">
        <v>1057</v>
      </c>
      <c r="D1586" s="1110">
        <v>0</v>
      </c>
      <c r="E1586" s="1110">
        <v>0</v>
      </c>
      <c r="F1586" s="1110">
        <v>0</v>
      </c>
      <c r="G1586" s="1110">
        <v>0</v>
      </c>
      <c r="H1586" s="1094"/>
      <c r="I1586" s="1094"/>
      <c r="J1586" s="1094"/>
      <c r="K1586" s="1094"/>
    </row>
    <row r="1587" spans="1:11" ht="14.1" customHeight="1" x14ac:dyDescent="0.25">
      <c r="A1587" s="1094"/>
      <c r="B1587" s="1094"/>
      <c r="C1587" s="1109" t="s">
        <v>1058</v>
      </c>
      <c r="D1587" s="1110">
        <v>0</v>
      </c>
      <c r="E1587" s="1110">
        <v>0</v>
      </c>
      <c r="F1587" s="1110">
        <v>0</v>
      </c>
      <c r="G1587" s="1110">
        <v>0</v>
      </c>
      <c r="H1587" s="1094"/>
      <c r="I1587" s="1094"/>
      <c r="J1587" s="1094"/>
      <c r="K1587" s="1094"/>
    </row>
    <row r="1588" spans="1:11" ht="14.1" customHeight="1" x14ac:dyDescent="0.25">
      <c r="A1588" s="1094"/>
      <c r="B1588" s="1094"/>
      <c r="C1588" s="1109" t="s">
        <v>1059</v>
      </c>
      <c r="D1588" s="1110">
        <v>0</v>
      </c>
      <c r="E1588" s="1110">
        <v>0</v>
      </c>
      <c r="F1588" s="1110">
        <v>0</v>
      </c>
      <c r="G1588" s="1110">
        <v>0</v>
      </c>
      <c r="H1588" s="1094"/>
      <c r="I1588" s="1094"/>
      <c r="J1588" s="1094"/>
      <c r="K1588" s="1094"/>
    </row>
    <row r="1589" spans="1:11" ht="14.1" customHeight="1" x14ac:dyDescent="0.25">
      <c r="A1589" s="1094"/>
      <c r="B1589" s="1094"/>
      <c r="C1589" s="1109" t="s">
        <v>1060</v>
      </c>
      <c r="D1589" s="1110">
        <v>0</v>
      </c>
      <c r="E1589" s="1110">
        <v>0</v>
      </c>
      <c r="F1589" s="1110">
        <v>0</v>
      </c>
      <c r="G1589" s="1110">
        <v>0</v>
      </c>
      <c r="H1589" s="1094"/>
      <c r="I1589" s="1094"/>
      <c r="J1589" s="1094"/>
      <c r="K1589" s="1094"/>
    </row>
    <row r="1590" spans="1:11" ht="14.1" customHeight="1" x14ac:dyDescent="0.25">
      <c r="A1590" s="1094"/>
      <c r="B1590" s="1094"/>
      <c r="C1590" s="1109" t="s">
        <v>1062</v>
      </c>
      <c r="D1590" s="1110">
        <v>0</v>
      </c>
      <c r="E1590" s="1110">
        <v>0</v>
      </c>
      <c r="F1590" s="1110">
        <v>0</v>
      </c>
      <c r="G1590" s="1110">
        <v>0</v>
      </c>
      <c r="H1590" s="1094"/>
      <c r="I1590" s="1094"/>
      <c r="J1590" s="1094"/>
      <c r="K1590" s="1094"/>
    </row>
    <row r="1591" spans="1:11" ht="14.1" customHeight="1" x14ac:dyDescent="0.25">
      <c r="A1591" s="1094"/>
      <c r="B1591" s="1094"/>
      <c r="C1591" s="1109" t="s">
        <v>1048</v>
      </c>
      <c r="D1591" s="1110">
        <v>0</v>
      </c>
      <c r="E1591" s="1110">
        <v>0</v>
      </c>
      <c r="F1591" s="1110">
        <v>0</v>
      </c>
      <c r="G1591" s="1110">
        <v>0</v>
      </c>
      <c r="H1591" s="1094"/>
      <c r="I1591" s="1094"/>
      <c r="J1591" s="1094"/>
      <c r="K1591" s="1094"/>
    </row>
    <row r="1592" spans="1:11" ht="14.1" customHeight="1" x14ac:dyDescent="0.25">
      <c r="A1592" s="1094"/>
      <c r="B1592" s="1094"/>
      <c r="C1592" s="1109" t="s">
        <v>1057</v>
      </c>
      <c r="D1592" s="1110">
        <v>0</v>
      </c>
      <c r="E1592" s="1110">
        <v>0</v>
      </c>
      <c r="F1592" s="1110">
        <v>0</v>
      </c>
      <c r="G1592" s="1110">
        <v>0</v>
      </c>
      <c r="H1592" s="1094"/>
      <c r="I1592" s="1094"/>
      <c r="J1592" s="1094"/>
      <c r="K1592" s="1094"/>
    </row>
    <row r="1593" spans="1:11" ht="14.1" customHeight="1" x14ac:dyDescent="0.25">
      <c r="A1593" s="1094"/>
      <c r="B1593" s="1094"/>
      <c r="C1593" s="1109" t="s">
        <v>1058</v>
      </c>
      <c r="D1593" s="1110">
        <v>0</v>
      </c>
      <c r="E1593" s="1110">
        <v>0</v>
      </c>
      <c r="F1593" s="1110">
        <v>0</v>
      </c>
      <c r="G1593" s="1110">
        <v>0</v>
      </c>
      <c r="H1593" s="1094"/>
      <c r="I1593" s="1094"/>
      <c r="J1593" s="1094"/>
      <c r="K1593" s="1094"/>
    </row>
    <row r="1594" spans="1:11" ht="14.1" customHeight="1" x14ac:dyDescent="0.25">
      <c r="A1594" s="1094"/>
      <c r="B1594" s="1094"/>
      <c r="C1594" s="1109" t="s">
        <v>1059</v>
      </c>
      <c r="D1594" s="1110">
        <v>0</v>
      </c>
      <c r="E1594" s="1110">
        <v>0</v>
      </c>
      <c r="F1594" s="1110">
        <v>0</v>
      </c>
      <c r="G1594" s="1110">
        <v>0</v>
      </c>
      <c r="H1594" s="1094"/>
      <c r="I1594" s="1094"/>
      <c r="J1594" s="1094"/>
      <c r="K1594" s="1094"/>
    </row>
    <row r="1595" spans="1:11" ht="14.1" customHeight="1" x14ac:dyDescent="0.25">
      <c r="A1595" s="1094"/>
      <c r="B1595" s="1094"/>
      <c r="C1595" s="1109" t="s">
        <v>1060</v>
      </c>
      <c r="D1595" s="1110">
        <v>0</v>
      </c>
      <c r="E1595" s="1110">
        <v>0</v>
      </c>
      <c r="F1595" s="1110">
        <v>0</v>
      </c>
      <c r="G1595" s="1110">
        <v>0</v>
      </c>
      <c r="H1595" s="1094"/>
      <c r="I1595" s="1094"/>
      <c r="J1595" s="1094"/>
      <c r="K1595" s="1094"/>
    </row>
    <row r="1596" spans="1:11" ht="14.1" customHeight="1" x14ac:dyDescent="0.25">
      <c r="A1596" s="1094"/>
      <c r="B1596" s="1094"/>
      <c r="C1596" s="1109" t="s">
        <v>1063</v>
      </c>
      <c r="D1596" s="1110">
        <v>0</v>
      </c>
      <c r="E1596" s="1110">
        <v>0</v>
      </c>
      <c r="F1596" s="1110">
        <v>0</v>
      </c>
      <c r="G1596" s="1110">
        <v>0</v>
      </c>
      <c r="H1596" s="1094"/>
      <c r="I1596" s="1094"/>
      <c r="J1596" s="1094"/>
      <c r="K1596" s="1094"/>
    </row>
    <row r="1597" spans="1:11" ht="14.1" customHeight="1" x14ac:dyDescent="0.25">
      <c r="A1597" s="1094"/>
      <c r="B1597" s="1094"/>
      <c r="C1597" s="1109" t="s">
        <v>1064</v>
      </c>
      <c r="D1597" s="1110">
        <v>0</v>
      </c>
      <c r="E1597" s="1110">
        <v>0</v>
      </c>
      <c r="F1597" s="1110">
        <v>0</v>
      </c>
      <c r="G1597" s="1110">
        <v>0</v>
      </c>
      <c r="H1597" s="1094"/>
      <c r="I1597" s="1094"/>
      <c r="J1597" s="1094"/>
      <c r="K1597" s="1094"/>
    </row>
    <row r="1598" spans="1:11" ht="14.1" customHeight="1" x14ac:dyDescent="0.25">
      <c r="A1598" s="1094"/>
      <c r="B1598" s="1094"/>
      <c r="C1598" s="1111" t="s">
        <v>572</v>
      </c>
      <c r="D1598" s="1110">
        <v>0</v>
      </c>
      <c r="E1598" s="1110">
        <v>42882854</v>
      </c>
      <c r="F1598" s="1110">
        <v>42882854</v>
      </c>
      <c r="G1598" s="1110">
        <v>37177139</v>
      </c>
      <c r="H1598" s="1094"/>
      <c r="I1598" s="1094"/>
      <c r="J1598" s="1094"/>
      <c r="K1598" s="1094"/>
    </row>
    <row r="1599" spans="1:11" ht="14.1" customHeight="1" x14ac:dyDescent="0.25">
      <c r="A1599" s="1094"/>
      <c r="B1599" s="1094"/>
      <c r="C1599" s="1102" t="s">
        <v>3667</v>
      </c>
      <c r="D1599" s="1234" t="s">
        <v>3668</v>
      </c>
      <c r="E1599" s="1235"/>
      <c r="F1599" s="1235"/>
      <c r="G1599" s="1235"/>
      <c r="H1599" s="1094"/>
      <c r="I1599" s="1094"/>
      <c r="J1599" s="1094"/>
      <c r="K1599" s="1094"/>
    </row>
    <row r="1600" spans="1:11" ht="27" customHeight="1" x14ac:dyDescent="0.25">
      <c r="A1600" s="1094"/>
      <c r="B1600" s="1094"/>
      <c r="C1600" s="1103" t="s">
        <v>1022</v>
      </c>
      <c r="D1600" s="1232" t="s">
        <v>3669</v>
      </c>
      <c r="E1600" s="1233"/>
      <c r="F1600" s="1233"/>
      <c r="G1600" s="1233"/>
      <c r="H1600" s="1094"/>
      <c r="I1600" s="1094"/>
      <c r="J1600" s="1094"/>
      <c r="K1600" s="1094"/>
    </row>
    <row r="1601" spans="1:11" ht="27" customHeight="1" x14ac:dyDescent="0.25">
      <c r="A1601" s="1094"/>
      <c r="B1601" s="1094"/>
      <c r="C1601" s="1104" t="s">
        <v>1024</v>
      </c>
      <c r="D1601" s="1230" t="s">
        <v>3670</v>
      </c>
      <c r="E1601" s="1231"/>
      <c r="F1601" s="1231"/>
      <c r="G1601" s="1231"/>
      <c r="H1601" s="1094"/>
      <c r="I1601" s="1094"/>
      <c r="J1601" s="1094"/>
      <c r="K1601" s="1094"/>
    </row>
    <row r="1602" spans="1:11" ht="27" customHeight="1" x14ac:dyDescent="0.25">
      <c r="A1602" s="1094"/>
      <c r="B1602" s="1094"/>
      <c r="C1602" s="1104" t="s">
        <v>31</v>
      </c>
      <c r="D1602" s="1230" t="s">
        <v>3606</v>
      </c>
      <c r="E1602" s="1231"/>
      <c r="F1602" s="1231"/>
      <c r="G1602" s="1231"/>
      <c r="H1602" s="1094"/>
      <c r="I1602" s="1094"/>
      <c r="J1602" s="1094"/>
      <c r="K1602" s="1094"/>
    </row>
    <row r="1603" spans="1:11" ht="15" customHeight="1" x14ac:dyDescent="0.25">
      <c r="A1603" s="1094"/>
      <c r="B1603" s="1094"/>
      <c r="C1603" s="1105"/>
      <c r="D1603" s="1106">
        <v>2024</v>
      </c>
      <c r="E1603" s="1106">
        <v>2025</v>
      </c>
      <c r="F1603" s="1106">
        <v>2026</v>
      </c>
      <c r="G1603" s="1106">
        <v>2027</v>
      </c>
      <c r="H1603" s="1094"/>
      <c r="I1603" s="1094"/>
      <c r="J1603" s="1094"/>
      <c r="K1603" s="1094"/>
    </row>
    <row r="1604" spans="1:11" ht="15" customHeight="1" x14ac:dyDescent="0.25">
      <c r="A1604" s="1094"/>
      <c r="B1604" s="1094"/>
      <c r="C1604" s="1107"/>
      <c r="D1604" s="1108" t="s">
        <v>13</v>
      </c>
      <c r="E1604" s="1108" t="s">
        <v>14</v>
      </c>
      <c r="F1604" s="1108" t="s">
        <v>14</v>
      </c>
      <c r="G1604" s="1108" t="s">
        <v>14</v>
      </c>
      <c r="H1604" s="1094"/>
      <c r="I1604" s="1094"/>
      <c r="J1604" s="1094"/>
      <c r="K1604" s="1094"/>
    </row>
    <row r="1605" spans="1:11" ht="14.1" customHeight="1" x14ac:dyDescent="0.25">
      <c r="A1605" s="1094"/>
      <c r="B1605" s="1094"/>
      <c r="C1605" s="1097" t="s">
        <v>33</v>
      </c>
      <c r="D1605" s="1101" t="s">
        <v>1092</v>
      </c>
      <c r="E1605" s="1101" t="s">
        <v>1092</v>
      </c>
      <c r="F1605" s="1101" t="s">
        <v>1092</v>
      </c>
      <c r="G1605" s="1101" t="s">
        <v>1092</v>
      </c>
      <c r="H1605" s="1094"/>
      <c r="I1605" s="1094"/>
      <c r="J1605" s="1094"/>
      <c r="K1605" s="1094"/>
    </row>
    <row r="1606" spans="1:11" ht="14.1" customHeight="1" x14ac:dyDescent="0.25">
      <c r="A1606" s="1094"/>
      <c r="B1606" s="1094"/>
      <c r="C1606" s="1097" t="s">
        <v>1029</v>
      </c>
      <c r="D1606" s="1101" t="s">
        <v>3671</v>
      </c>
      <c r="E1606" s="1101" t="s">
        <v>3672</v>
      </c>
      <c r="F1606" s="1101" t="s">
        <v>1039</v>
      </c>
      <c r="G1606" s="1101" t="s">
        <v>1039</v>
      </c>
      <c r="H1606" s="1094"/>
      <c r="I1606" s="1094"/>
      <c r="J1606" s="1094"/>
      <c r="K1606" s="1094"/>
    </row>
    <row r="1607" spans="1:11" ht="14.1" customHeight="1" x14ac:dyDescent="0.25">
      <c r="A1607" s="1094"/>
      <c r="B1607" s="1094"/>
      <c r="C1607" s="1097" t="s">
        <v>1032</v>
      </c>
      <c r="D1607" s="1101" t="s">
        <v>3671</v>
      </c>
      <c r="E1607" s="1101" t="s">
        <v>3672</v>
      </c>
      <c r="F1607" s="1101" t="s">
        <v>1039</v>
      </c>
      <c r="G1607" s="1101" t="s">
        <v>1039</v>
      </c>
      <c r="H1607" s="1094"/>
      <c r="I1607" s="1094"/>
      <c r="J1607" s="1094"/>
      <c r="K1607" s="1094"/>
    </row>
    <row r="1608" spans="1:11" ht="14.1" customHeight="1" x14ac:dyDescent="0.25">
      <c r="A1608" s="1094"/>
      <c r="B1608" s="1094"/>
      <c r="C1608" s="1097" t="s">
        <v>1037</v>
      </c>
      <c r="D1608" s="1101" t="s">
        <v>1038</v>
      </c>
      <c r="E1608" s="1101" t="s">
        <v>1039</v>
      </c>
      <c r="F1608" s="1101" t="s">
        <v>1039</v>
      </c>
      <c r="G1608" s="1101" t="s">
        <v>1039</v>
      </c>
      <c r="H1608" s="1094"/>
      <c r="I1608" s="1094"/>
      <c r="J1608" s="1094"/>
      <c r="K1608" s="1094"/>
    </row>
    <row r="1609" spans="1:11" ht="14.1" customHeight="1" x14ac:dyDescent="0.25">
      <c r="A1609" s="1094"/>
      <c r="B1609" s="1094"/>
      <c r="C1609" s="1097" t="s">
        <v>1042</v>
      </c>
      <c r="D1609" s="1101" t="s">
        <v>1038</v>
      </c>
      <c r="E1609" s="1101" t="s">
        <v>3673</v>
      </c>
      <c r="F1609" s="1101" t="s">
        <v>1083</v>
      </c>
      <c r="G1609" s="1101" t="s">
        <v>1038</v>
      </c>
      <c r="H1609" s="1094"/>
      <c r="I1609" s="1094"/>
      <c r="J1609" s="1094"/>
      <c r="K1609" s="1094"/>
    </row>
    <row r="1610" spans="1:11" ht="14.1" customHeight="1" x14ac:dyDescent="0.25">
      <c r="A1610" s="1094"/>
      <c r="B1610" s="1094"/>
      <c r="C1610" s="1097" t="s">
        <v>39</v>
      </c>
      <c r="D1610" s="1101" t="s">
        <v>1038</v>
      </c>
      <c r="E1610" s="1101" t="s">
        <v>3673</v>
      </c>
      <c r="F1610" s="1101" t="s">
        <v>1083</v>
      </c>
      <c r="G1610" s="1101" t="s">
        <v>1038</v>
      </c>
      <c r="H1610" s="1094"/>
      <c r="I1610" s="1094"/>
      <c r="J1610" s="1094"/>
      <c r="K1610" s="1094"/>
    </row>
    <row r="1611" spans="1:11" ht="14.1" customHeight="1" x14ac:dyDescent="0.25">
      <c r="A1611" s="1094"/>
      <c r="B1611" s="1094"/>
      <c r="C1611" s="1228" t="s">
        <v>1046</v>
      </c>
      <c r="D1611" s="1229"/>
      <c r="E1611" s="1229"/>
      <c r="F1611" s="1229"/>
      <c r="G1611" s="1229"/>
      <c r="H1611" s="1094"/>
      <c r="I1611" s="1094"/>
      <c r="J1611" s="1094"/>
      <c r="K1611" s="1094"/>
    </row>
    <row r="1612" spans="1:11" ht="14.1" customHeight="1" x14ac:dyDescent="0.25">
      <c r="A1612" s="1094"/>
      <c r="B1612" s="1094"/>
      <c r="C1612" s="1105"/>
      <c r="D1612" s="1106">
        <v>2024</v>
      </c>
      <c r="E1612" s="1106">
        <v>2025</v>
      </c>
      <c r="F1612" s="1106">
        <v>2026</v>
      </c>
      <c r="G1612" s="1106">
        <v>2027</v>
      </c>
      <c r="H1612" s="1094"/>
      <c r="I1612" s="1094"/>
      <c r="J1612" s="1094"/>
      <c r="K1612" s="1094"/>
    </row>
    <row r="1613" spans="1:11" ht="14.1" customHeight="1" x14ac:dyDescent="0.25">
      <c r="A1613" s="1094"/>
      <c r="B1613" s="1094"/>
      <c r="C1613" s="1107"/>
      <c r="D1613" s="1108" t="s">
        <v>13</v>
      </c>
      <c r="E1613" s="1108" t="s">
        <v>14</v>
      </c>
      <c r="F1613" s="1108" t="s">
        <v>14</v>
      </c>
      <c r="G1613" s="1108" t="s">
        <v>14</v>
      </c>
      <c r="H1613" s="1094"/>
      <c r="I1613" s="1094"/>
      <c r="J1613" s="1094"/>
      <c r="K1613" s="1094"/>
    </row>
    <row r="1614" spans="1:11" ht="14.1" customHeight="1" x14ac:dyDescent="0.25">
      <c r="A1614" s="1094"/>
      <c r="B1614" s="1094"/>
      <c r="C1614" s="1109" t="s">
        <v>1047</v>
      </c>
      <c r="D1614" s="1110">
        <v>0</v>
      </c>
      <c r="E1614" s="1110">
        <v>0</v>
      </c>
      <c r="F1614" s="1110">
        <v>0</v>
      </c>
      <c r="G1614" s="1110">
        <v>0</v>
      </c>
      <c r="H1614" s="1094"/>
      <c r="I1614" s="1094"/>
      <c r="J1614" s="1094"/>
      <c r="K1614" s="1094"/>
    </row>
    <row r="1615" spans="1:11" ht="14.1" customHeight="1" x14ac:dyDescent="0.25">
      <c r="A1615" s="1094"/>
      <c r="B1615" s="1094"/>
      <c r="C1615" s="1109" t="s">
        <v>1048</v>
      </c>
      <c r="D1615" s="1110">
        <v>0</v>
      </c>
      <c r="E1615" s="1110">
        <v>0</v>
      </c>
      <c r="F1615" s="1110">
        <v>0</v>
      </c>
      <c r="G1615" s="1110">
        <v>0</v>
      </c>
      <c r="H1615" s="1094"/>
      <c r="I1615" s="1094"/>
      <c r="J1615" s="1094"/>
      <c r="K1615" s="1094"/>
    </row>
    <row r="1616" spans="1:11" ht="14.1" customHeight="1" x14ac:dyDescent="0.25">
      <c r="A1616" s="1094"/>
      <c r="B1616" s="1094"/>
      <c r="C1616" s="1109" t="s">
        <v>1049</v>
      </c>
      <c r="D1616" s="1110">
        <v>0</v>
      </c>
      <c r="E1616" s="1110">
        <v>0</v>
      </c>
      <c r="F1616" s="1110">
        <v>0</v>
      </c>
      <c r="G1616" s="1110">
        <v>0</v>
      </c>
      <c r="H1616" s="1094"/>
      <c r="I1616" s="1094"/>
      <c r="J1616" s="1094"/>
      <c r="K1616" s="1094"/>
    </row>
    <row r="1617" spans="1:11" ht="14.1" customHeight="1" x14ac:dyDescent="0.25">
      <c r="A1617" s="1094"/>
      <c r="B1617" s="1094"/>
      <c r="C1617" s="1109" t="s">
        <v>1050</v>
      </c>
      <c r="D1617" s="1110">
        <v>0</v>
      </c>
      <c r="E1617" s="1110">
        <v>0</v>
      </c>
      <c r="F1617" s="1110">
        <v>0</v>
      </c>
      <c r="G1617" s="1110">
        <v>0</v>
      </c>
      <c r="H1617" s="1094"/>
      <c r="I1617" s="1094"/>
      <c r="J1617" s="1094"/>
      <c r="K1617" s="1094"/>
    </row>
    <row r="1618" spans="1:11" ht="14.1" customHeight="1" x14ac:dyDescent="0.25">
      <c r="A1618" s="1094"/>
      <c r="B1618" s="1094"/>
      <c r="C1618" s="1109" t="s">
        <v>1048</v>
      </c>
      <c r="D1618" s="1110">
        <v>0</v>
      </c>
      <c r="E1618" s="1110">
        <v>0</v>
      </c>
      <c r="F1618" s="1110">
        <v>0</v>
      </c>
      <c r="G1618" s="1110">
        <v>0</v>
      </c>
      <c r="H1618" s="1094"/>
      <c r="I1618" s="1094"/>
      <c r="J1618" s="1094"/>
      <c r="K1618" s="1094"/>
    </row>
    <row r="1619" spans="1:11" ht="14.1" customHeight="1" x14ac:dyDescent="0.25">
      <c r="A1619" s="1094"/>
      <c r="B1619" s="1094"/>
      <c r="C1619" s="1109" t="s">
        <v>1049</v>
      </c>
      <c r="D1619" s="1110">
        <v>0</v>
      </c>
      <c r="E1619" s="1110">
        <v>0</v>
      </c>
      <c r="F1619" s="1110">
        <v>0</v>
      </c>
      <c r="G1619" s="1110">
        <v>0</v>
      </c>
      <c r="H1619" s="1094"/>
      <c r="I1619" s="1094"/>
      <c r="J1619" s="1094"/>
      <c r="K1619" s="1094"/>
    </row>
    <row r="1620" spans="1:11" ht="14.1" customHeight="1" x14ac:dyDescent="0.25">
      <c r="A1620" s="1094"/>
      <c r="B1620" s="1094"/>
      <c r="C1620" s="1109" t="s">
        <v>1051</v>
      </c>
      <c r="D1620" s="1110">
        <v>0</v>
      </c>
      <c r="E1620" s="1110">
        <v>0</v>
      </c>
      <c r="F1620" s="1110">
        <v>0</v>
      </c>
      <c r="G1620" s="1110">
        <v>0</v>
      </c>
      <c r="H1620" s="1094"/>
      <c r="I1620" s="1094"/>
      <c r="J1620" s="1094"/>
      <c r="K1620" s="1094"/>
    </row>
    <row r="1621" spans="1:11" ht="14.1" customHeight="1" x14ac:dyDescent="0.25">
      <c r="A1621" s="1094"/>
      <c r="B1621" s="1094"/>
      <c r="C1621" s="1109" t="s">
        <v>1048</v>
      </c>
      <c r="D1621" s="1110">
        <v>0</v>
      </c>
      <c r="E1621" s="1110">
        <v>0</v>
      </c>
      <c r="F1621" s="1110">
        <v>0</v>
      </c>
      <c r="G1621" s="1110">
        <v>0</v>
      </c>
      <c r="H1621" s="1094"/>
      <c r="I1621" s="1094"/>
      <c r="J1621" s="1094"/>
      <c r="K1621" s="1094"/>
    </row>
    <row r="1622" spans="1:11" ht="14.1" customHeight="1" x14ac:dyDescent="0.25">
      <c r="A1622" s="1094"/>
      <c r="B1622" s="1094"/>
      <c r="C1622" s="1109" t="s">
        <v>1049</v>
      </c>
      <c r="D1622" s="1110">
        <v>0</v>
      </c>
      <c r="E1622" s="1110">
        <v>0</v>
      </c>
      <c r="F1622" s="1110">
        <v>0</v>
      </c>
      <c r="G1622" s="1110">
        <v>0</v>
      </c>
      <c r="H1622" s="1094"/>
      <c r="I1622" s="1094"/>
      <c r="J1622" s="1094"/>
      <c r="K1622" s="1094"/>
    </row>
    <row r="1623" spans="1:11" ht="14.1" customHeight="1" x14ac:dyDescent="0.25">
      <c r="A1623" s="1094"/>
      <c r="B1623" s="1094"/>
      <c r="C1623" s="1109" t="s">
        <v>1052</v>
      </c>
      <c r="D1623" s="1110">
        <v>0</v>
      </c>
      <c r="E1623" s="1110">
        <v>0</v>
      </c>
      <c r="F1623" s="1110">
        <v>0</v>
      </c>
      <c r="G1623" s="1110">
        <v>0</v>
      </c>
      <c r="H1623" s="1094"/>
      <c r="I1623" s="1094"/>
      <c r="J1623" s="1094"/>
      <c r="K1623" s="1094"/>
    </row>
    <row r="1624" spans="1:11" ht="14.1" customHeight="1" x14ac:dyDescent="0.25">
      <c r="A1624" s="1094"/>
      <c r="B1624" s="1094"/>
      <c r="C1624" s="1109" t="s">
        <v>1048</v>
      </c>
      <c r="D1624" s="1110">
        <v>0</v>
      </c>
      <c r="E1624" s="1110">
        <v>0</v>
      </c>
      <c r="F1624" s="1110">
        <v>0</v>
      </c>
      <c r="G1624" s="1110">
        <v>0</v>
      </c>
      <c r="H1624" s="1094"/>
      <c r="I1624" s="1094"/>
      <c r="J1624" s="1094"/>
      <c r="K1624" s="1094"/>
    </row>
    <row r="1625" spans="1:11" ht="14.1" customHeight="1" x14ac:dyDescent="0.25">
      <c r="A1625" s="1094"/>
      <c r="B1625" s="1094"/>
      <c r="C1625" s="1109" t="s">
        <v>1049</v>
      </c>
      <c r="D1625" s="1110">
        <v>0</v>
      </c>
      <c r="E1625" s="1110">
        <v>0</v>
      </c>
      <c r="F1625" s="1110">
        <v>0</v>
      </c>
      <c r="G1625" s="1110">
        <v>0</v>
      </c>
      <c r="H1625" s="1094"/>
      <c r="I1625" s="1094"/>
      <c r="J1625" s="1094"/>
      <c r="K1625" s="1094"/>
    </row>
    <row r="1626" spans="1:11" ht="14.1" customHeight="1" x14ac:dyDescent="0.25">
      <c r="A1626" s="1094"/>
      <c r="B1626" s="1094"/>
      <c r="C1626" s="1109" t="s">
        <v>1053</v>
      </c>
      <c r="D1626" s="1110">
        <v>0</v>
      </c>
      <c r="E1626" s="1110">
        <v>0</v>
      </c>
      <c r="F1626" s="1110">
        <v>0</v>
      </c>
      <c r="G1626" s="1110">
        <v>0</v>
      </c>
      <c r="H1626" s="1094"/>
      <c r="I1626" s="1094"/>
      <c r="J1626" s="1094"/>
      <c r="K1626" s="1094"/>
    </row>
    <row r="1627" spans="1:11" ht="14.1" customHeight="1" x14ac:dyDescent="0.25">
      <c r="A1627" s="1094"/>
      <c r="B1627" s="1094"/>
      <c r="C1627" s="1109" t="s">
        <v>1048</v>
      </c>
      <c r="D1627" s="1110">
        <v>0</v>
      </c>
      <c r="E1627" s="1110">
        <v>0</v>
      </c>
      <c r="F1627" s="1110">
        <v>0</v>
      </c>
      <c r="G1627" s="1110">
        <v>0</v>
      </c>
      <c r="H1627" s="1094"/>
      <c r="I1627" s="1094"/>
      <c r="J1627" s="1094"/>
      <c r="K1627" s="1094"/>
    </row>
    <row r="1628" spans="1:11" ht="14.1" customHeight="1" x14ac:dyDescent="0.25">
      <c r="A1628" s="1094"/>
      <c r="B1628" s="1094"/>
      <c r="C1628" s="1109" t="s">
        <v>1049</v>
      </c>
      <c r="D1628" s="1110">
        <v>0</v>
      </c>
      <c r="E1628" s="1110">
        <v>0</v>
      </c>
      <c r="F1628" s="1110">
        <v>0</v>
      </c>
      <c r="G1628" s="1110">
        <v>0</v>
      </c>
      <c r="H1628" s="1094"/>
      <c r="I1628" s="1094"/>
      <c r="J1628" s="1094"/>
      <c r="K1628" s="1094"/>
    </row>
    <row r="1629" spans="1:11" ht="14.1" customHeight="1" x14ac:dyDescent="0.25">
      <c r="A1629" s="1094"/>
      <c r="B1629" s="1094"/>
      <c r="C1629" s="1109" t="s">
        <v>1054</v>
      </c>
      <c r="D1629" s="1110">
        <v>0</v>
      </c>
      <c r="E1629" s="1110">
        <v>0</v>
      </c>
      <c r="F1629" s="1110">
        <v>0</v>
      </c>
      <c r="G1629" s="1110">
        <v>0</v>
      </c>
      <c r="H1629" s="1094"/>
      <c r="I1629" s="1094"/>
      <c r="J1629" s="1094"/>
      <c r="K1629" s="1094"/>
    </row>
    <row r="1630" spans="1:11" ht="14.1" customHeight="1" x14ac:dyDescent="0.25">
      <c r="A1630" s="1094"/>
      <c r="B1630" s="1094"/>
      <c r="C1630" s="1109" t="s">
        <v>1048</v>
      </c>
      <c r="D1630" s="1110">
        <v>0</v>
      </c>
      <c r="E1630" s="1110">
        <v>0</v>
      </c>
      <c r="F1630" s="1110">
        <v>0</v>
      </c>
      <c r="G1630" s="1110">
        <v>0</v>
      </c>
      <c r="H1630" s="1094"/>
      <c r="I1630" s="1094"/>
      <c r="J1630" s="1094"/>
      <c r="K1630" s="1094"/>
    </row>
    <row r="1631" spans="1:11" ht="14.1" customHeight="1" x14ac:dyDescent="0.25">
      <c r="A1631" s="1094"/>
      <c r="B1631" s="1094"/>
      <c r="C1631" s="1109" t="s">
        <v>1049</v>
      </c>
      <c r="D1631" s="1110">
        <v>0</v>
      </c>
      <c r="E1631" s="1110">
        <v>0</v>
      </c>
      <c r="F1631" s="1110">
        <v>0</v>
      </c>
      <c r="G1631" s="1110">
        <v>0</v>
      </c>
      <c r="H1631" s="1094"/>
      <c r="I1631" s="1094"/>
      <c r="J1631" s="1094"/>
      <c r="K1631" s="1094"/>
    </row>
    <row r="1632" spans="1:11" ht="14.1" customHeight="1" x14ac:dyDescent="0.25">
      <c r="A1632" s="1094"/>
      <c r="B1632" s="1094"/>
      <c r="C1632" s="1109" t="s">
        <v>1055</v>
      </c>
      <c r="D1632" s="1110">
        <v>0</v>
      </c>
      <c r="E1632" s="1110">
        <v>0</v>
      </c>
      <c r="F1632" s="1110">
        <v>0</v>
      </c>
      <c r="G1632" s="1110">
        <v>0</v>
      </c>
      <c r="H1632" s="1094"/>
      <c r="I1632" s="1094"/>
      <c r="J1632" s="1094"/>
      <c r="K1632" s="1094"/>
    </row>
    <row r="1633" spans="1:11" ht="14.1" customHeight="1" x14ac:dyDescent="0.25">
      <c r="A1633" s="1094"/>
      <c r="B1633" s="1094"/>
      <c r="C1633" s="1109" t="s">
        <v>1048</v>
      </c>
      <c r="D1633" s="1110">
        <v>0</v>
      </c>
      <c r="E1633" s="1110">
        <v>0</v>
      </c>
      <c r="F1633" s="1110">
        <v>0</v>
      </c>
      <c r="G1633" s="1110">
        <v>0</v>
      </c>
      <c r="H1633" s="1094"/>
      <c r="I1633" s="1094"/>
      <c r="J1633" s="1094"/>
      <c r="K1633" s="1094"/>
    </row>
    <row r="1634" spans="1:11" ht="14.1" customHeight="1" x14ac:dyDescent="0.25">
      <c r="A1634" s="1094"/>
      <c r="B1634" s="1094"/>
      <c r="C1634" s="1109" t="s">
        <v>1049</v>
      </c>
      <c r="D1634" s="1110">
        <v>0</v>
      </c>
      <c r="E1634" s="1110">
        <v>0</v>
      </c>
      <c r="F1634" s="1110">
        <v>0</v>
      </c>
      <c r="G1634" s="1110">
        <v>0</v>
      </c>
      <c r="H1634" s="1094"/>
      <c r="I1634" s="1094"/>
      <c r="J1634" s="1094"/>
      <c r="K1634" s="1094"/>
    </row>
    <row r="1635" spans="1:11" ht="14.1" customHeight="1" x14ac:dyDescent="0.25">
      <c r="A1635" s="1094"/>
      <c r="B1635" s="1094"/>
      <c r="C1635" s="1109" t="s">
        <v>1056</v>
      </c>
      <c r="D1635" s="1110">
        <v>0</v>
      </c>
      <c r="E1635" s="1110">
        <v>0</v>
      </c>
      <c r="F1635" s="1110">
        <v>0</v>
      </c>
      <c r="G1635" s="1110">
        <v>0</v>
      </c>
      <c r="H1635" s="1094"/>
      <c r="I1635" s="1094"/>
      <c r="J1635" s="1094"/>
      <c r="K1635" s="1094"/>
    </row>
    <row r="1636" spans="1:11" ht="14.1" customHeight="1" x14ac:dyDescent="0.25">
      <c r="A1636" s="1094"/>
      <c r="B1636" s="1094"/>
      <c r="C1636" s="1109" t="s">
        <v>1048</v>
      </c>
      <c r="D1636" s="1110">
        <v>0</v>
      </c>
      <c r="E1636" s="1110">
        <v>0</v>
      </c>
      <c r="F1636" s="1110">
        <v>0</v>
      </c>
      <c r="G1636" s="1110">
        <v>0</v>
      </c>
      <c r="H1636" s="1094"/>
      <c r="I1636" s="1094"/>
      <c r="J1636" s="1094"/>
      <c r="K1636" s="1094"/>
    </row>
    <row r="1637" spans="1:11" ht="14.1" customHeight="1" x14ac:dyDescent="0.25">
      <c r="A1637" s="1094"/>
      <c r="B1637" s="1094"/>
      <c r="C1637" s="1109" t="s">
        <v>1057</v>
      </c>
      <c r="D1637" s="1110">
        <v>0</v>
      </c>
      <c r="E1637" s="1110">
        <v>0</v>
      </c>
      <c r="F1637" s="1110">
        <v>0</v>
      </c>
      <c r="G1637" s="1110">
        <v>0</v>
      </c>
      <c r="H1637" s="1094"/>
      <c r="I1637" s="1094"/>
      <c r="J1637" s="1094"/>
      <c r="K1637" s="1094"/>
    </row>
    <row r="1638" spans="1:11" ht="14.1" customHeight="1" x14ac:dyDescent="0.25">
      <c r="A1638" s="1094"/>
      <c r="B1638" s="1094"/>
      <c r="C1638" s="1109" t="s">
        <v>1058</v>
      </c>
      <c r="D1638" s="1110">
        <v>0</v>
      </c>
      <c r="E1638" s="1110">
        <v>0</v>
      </c>
      <c r="F1638" s="1110">
        <v>0</v>
      </c>
      <c r="G1638" s="1110">
        <v>0</v>
      </c>
      <c r="H1638" s="1094"/>
      <c r="I1638" s="1094"/>
      <c r="J1638" s="1094"/>
      <c r="K1638" s="1094"/>
    </row>
    <row r="1639" spans="1:11" ht="14.1" customHeight="1" x14ac:dyDescent="0.25">
      <c r="A1639" s="1094"/>
      <c r="B1639" s="1094"/>
      <c r="C1639" s="1109" t="s">
        <v>1059</v>
      </c>
      <c r="D1639" s="1110">
        <v>0</v>
      </c>
      <c r="E1639" s="1110">
        <v>0</v>
      </c>
      <c r="F1639" s="1110">
        <v>0</v>
      </c>
      <c r="G1639" s="1110">
        <v>0</v>
      </c>
      <c r="H1639" s="1094"/>
      <c r="I1639" s="1094"/>
      <c r="J1639" s="1094"/>
      <c r="K1639" s="1094"/>
    </row>
    <row r="1640" spans="1:11" ht="14.1" customHeight="1" x14ac:dyDescent="0.25">
      <c r="A1640" s="1094"/>
      <c r="B1640" s="1094"/>
      <c r="C1640" s="1109" t="s">
        <v>1060</v>
      </c>
      <c r="D1640" s="1110">
        <v>0</v>
      </c>
      <c r="E1640" s="1110">
        <v>0</v>
      </c>
      <c r="F1640" s="1110">
        <v>0</v>
      </c>
      <c r="G1640" s="1110">
        <v>0</v>
      </c>
      <c r="H1640" s="1094"/>
      <c r="I1640" s="1094"/>
      <c r="J1640" s="1094"/>
      <c r="K1640" s="1094"/>
    </row>
    <row r="1641" spans="1:11" ht="14.1" customHeight="1" x14ac:dyDescent="0.25">
      <c r="A1641" s="1094"/>
      <c r="B1641" s="1094"/>
      <c r="C1641" s="1109" t="s">
        <v>1061</v>
      </c>
      <c r="D1641" s="1110">
        <v>0</v>
      </c>
      <c r="E1641" s="1110">
        <v>225109806</v>
      </c>
      <c r="F1641" s="1110">
        <v>0</v>
      </c>
      <c r="G1641" s="1110">
        <v>0</v>
      </c>
      <c r="H1641" s="1094"/>
      <c r="I1641" s="1094"/>
      <c r="J1641" s="1094"/>
      <c r="K1641" s="1094"/>
    </row>
    <row r="1642" spans="1:11" ht="14.1" customHeight="1" x14ac:dyDescent="0.25">
      <c r="A1642" s="1094"/>
      <c r="B1642" s="1094"/>
      <c r="C1642" s="1109" t="s">
        <v>1048</v>
      </c>
      <c r="D1642" s="1110">
        <v>0</v>
      </c>
      <c r="E1642" s="1110">
        <v>225109806</v>
      </c>
      <c r="F1642" s="1110">
        <v>0</v>
      </c>
      <c r="G1642" s="1110">
        <v>0</v>
      </c>
      <c r="H1642" s="1094"/>
      <c r="I1642" s="1094"/>
      <c r="J1642" s="1094"/>
      <c r="K1642" s="1094"/>
    </row>
    <row r="1643" spans="1:11" ht="14.1" customHeight="1" x14ac:dyDescent="0.25">
      <c r="A1643" s="1094"/>
      <c r="B1643" s="1094"/>
      <c r="C1643" s="1109" t="s">
        <v>1057</v>
      </c>
      <c r="D1643" s="1110">
        <v>0</v>
      </c>
      <c r="E1643" s="1110">
        <v>0</v>
      </c>
      <c r="F1643" s="1110">
        <v>0</v>
      </c>
      <c r="G1643" s="1110">
        <v>0</v>
      </c>
      <c r="H1643" s="1094"/>
      <c r="I1643" s="1094"/>
      <c r="J1643" s="1094"/>
      <c r="K1643" s="1094"/>
    </row>
    <row r="1644" spans="1:11" ht="14.1" customHeight="1" x14ac:dyDescent="0.25">
      <c r="A1644" s="1094"/>
      <c r="B1644" s="1094"/>
      <c r="C1644" s="1109" t="s">
        <v>1058</v>
      </c>
      <c r="D1644" s="1110">
        <v>0</v>
      </c>
      <c r="E1644" s="1110">
        <v>0</v>
      </c>
      <c r="F1644" s="1110">
        <v>0</v>
      </c>
      <c r="G1644" s="1110">
        <v>0</v>
      </c>
      <c r="H1644" s="1094"/>
      <c r="I1644" s="1094"/>
      <c r="J1644" s="1094"/>
      <c r="K1644" s="1094"/>
    </row>
    <row r="1645" spans="1:11" ht="14.1" customHeight="1" x14ac:dyDescent="0.25">
      <c r="A1645" s="1094"/>
      <c r="B1645" s="1094"/>
      <c r="C1645" s="1109" t="s">
        <v>1059</v>
      </c>
      <c r="D1645" s="1110">
        <v>0</v>
      </c>
      <c r="E1645" s="1110">
        <v>0</v>
      </c>
      <c r="F1645" s="1110">
        <v>0</v>
      </c>
      <c r="G1645" s="1110">
        <v>0</v>
      </c>
      <c r="H1645" s="1094"/>
      <c r="I1645" s="1094"/>
      <c r="J1645" s="1094"/>
      <c r="K1645" s="1094"/>
    </row>
    <row r="1646" spans="1:11" ht="14.1" customHeight="1" x14ac:dyDescent="0.25">
      <c r="A1646" s="1094"/>
      <c r="B1646" s="1094"/>
      <c r="C1646" s="1109" t="s">
        <v>1060</v>
      </c>
      <c r="D1646" s="1110">
        <v>0</v>
      </c>
      <c r="E1646" s="1110">
        <v>0</v>
      </c>
      <c r="F1646" s="1110">
        <v>0</v>
      </c>
      <c r="G1646" s="1110">
        <v>0</v>
      </c>
      <c r="H1646" s="1094"/>
      <c r="I1646" s="1094"/>
      <c r="J1646" s="1094"/>
      <c r="K1646" s="1094"/>
    </row>
    <row r="1647" spans="1:11" ht="14.1" customHeight="1" x14ac:dyDescent="0.25">
      <c r="A1647" s="1094"/>
      <c r="B1647" s="1094"/>
      <c r="C1647" s="1109" t="s">
        <v>1062</v>
      </c>
      <c r="D1647" s="1110">
        <v>0</v>
      </c>
      <c r="E1647" s="1110">
        <v>0</v>
      </c>
      <c r="F1647" s="1110">
        <v>0</v>
      </c>
      <c r="G1647" s="1110">
        <v>0</v>
      </c>
      <c r="H1647" s="1094"/>
      <c r="I1647" s="1094"/>
      <c r="J1647" s="1094"/>
      <c r="K1647" s="1094"/>
    </row>
    <row r="1648" spans="1:11" ht="14.1" customHeight="1" x14ac:dyDescent="0.25">
      <c r="A1648" s="1094"/>
      <c r="B1648" s="1094"/>
      <c r="C1648" s="1109" t="s">
        <v>1048</v>
      </c>
      <c r="D1648" s="1110">
        <v>0</v>
      </c>
      <c r="E1648" s="1110">
        <v>0</v>
      </c>
      <c r="F1648" s="1110">
        <v>0</v>
      </c>
      <c r="G1648" s="1110">
        <v>0</v>
      </c>
      <c r="H1648" s="1094"/>
      <c r="I1648" s="1094"/>
      <c r="J1648" s="1094"/>
      <c r="K1648" s="1094"/>
    </row>
    <row r="1649" spans="1:11" ht="14.1" customHeight="1" x14ac:dyDescent="0.25">
      <c r="A1649" s="1094"/>
      <c r="B1649" s="1094"/>
      <c r="C1649" s="1109" t="s">
        <v>1057</v>
      </c>
      <c r="D1649" s="1110">
        <v>0</v>
      </c>
      <c r="E1649" s="1110">
        <v>0</v>
      </c>
      <c r="F1649" s="1110">
        <v>0</v>
      </c>
      <c r="G1649" s="1110">
        <v>0</v>
      </c>
      <c r="H1649" s="1094"/>
      <c r="I1649" s="1094"/>
      <c r="J1649" s="1094"/>
      <c r="K1649" s="1094"/>
    </row>
    <row r="1650" spans="1:11" ht="14.1" customHeight="1" x14ac:dyDescent="0.25">
      <c r="A1650" s="1094"/>
      <c r="B1650" s="1094"/>
      <c r="C1650" s="1109" t="s">
        <v>1058</v>
      </c>
      <c r="D1650" s="1110">
        <v>0</v>
      </c>
      <c r="E1650" s="1110">
        <v>0</v>
      </c>
      <c r="F1650" s="1110">
        <v>0</v>
      </c>
      <c r="G1650" s="1110">
        <v>0</v>
      </c>
      <c r="H1650" s="1094"/>
      <c r="I1650" s="1094"/>
      <c r="J1650" s="1094"/>
      <c r="K1650" s="1094"/>
    </row>
    <row r="1651" spans="1:11" ht="14.1" customHeight="1" x14ac:dyDescent="0.25">
      <c r="A1651" s="1094"/>
      <c r="B1651" s="1094"/>
      <c r="C1651" s="1109" t="s">
        <v>1059</v>
      </c>
      <c r="D1651" s="1110">
        <v>0</v>
      </c>
      <c r="E1651" s="1110">
        <v>0</v>
      </c>
      <c r="F1651" s="1110">
        <v>0</v>
      </c>
      <c r="G1651" s="1110">
        <v>0</v>
      </c>
      <c r="H1651" s="1094"/>
      <c r="I1651" s="1094"/>
      <c r="J1651" s="1094"/>
      <c r="K1651" s="1094"/>
    </row>
    <row r="1652" spans="1:11" ht="14.1" customHeight="1" x14ac:dyDescent="0.25">
      <c r="A1652" s="1094"/>
      <c r="B1652" s="1094"/>
      <c r="C1652" s="1109" t="s">
        <v>1060</v>
      </c>
      <c r="D1652" s="1110">
        <v>0</v>
      </c>
      <c r="E1652" s="1110">
        <v>0</v>
      </c>
      <c r="F1652" s="1110">
        <v>0</v>
      </c>
      <c r="G1652" s="1110">
        <v>0</v>
      </c>
      <c r="H1652" s="1094"/>
      <c r="I1652" s="1094"/>
      <c r="J1652" s="1094"/>
      <c r="K1652" s="1094"/>
    </row>
    <row r="1653" spans="1:11" ht="14.1" customHeight="1" x14ac:dyDescent="0.25">
      <c r="A1653" s="1094"/>
      <c r="B1653" s="1094"/>
      <c r="C1653" s="1109" t="s">
        <v>1063</v>
      </c>
      <c r="D1653" s="1110">
        <v>0</v>
      </c>
      <c r="E1653" s="1110">
        <v>0</v>
      </c>
      <c r="F1653" s="1110">
        <v>0</v>
      </c>
      <c r="G1653" s="1110">
        <v>0</v>
      </c>
      <c r="H1653" s="1094"/>
      <c r="I1653" s="1094"/>
      <c r="J1653" s="1094"/>
      <c r="K1653" s="1094"/>
    </row>
    <row r="1654" spans="1:11" ht="14.1" customHeight="1" x14ac:dyDescent="0.25">
      <c r="A1654" s="1094"/>
      <c r="B1654" s="1094"/>
      <c r="C1654" s="1109" t="s">
        <v>1064</v>
      </c>
      <c r="D1654" s="1110">
        <v>0</v>
      </c>
      <c r="E1654" s="1110">
        <v>0</v>
      </c>
      <c r="F1654" s="1110">
        <v>0</v>
      </c>
      <c r="G1654" s="1110">
        <v>0</v>
      </c>
      <c r="H1654" s="1094"/>
      <c r="I1654" s="1094"/>
      <c r="J1654" s="1094"/>
      <c r="K1654" s="1094"/>
    </row>
    <row r="1655" spans="1:11" ht="14.1" customHeight="1" x14ac:dyDescent="0.25">
      <c r="A1655" s="1094"/>
      <c r="B1655" s="1094"/>
      <c r="C1655" s="1111" t="s">
        <v>572</v>
      </c>
      <c r="D1655" s="1110">
        <v>0</v>
      </c>
      <c r="E1655" s="1110">
        <v>225109806</v>
      </c>
      <c r="F1655" s="1110">
        <v>0</v>
      </c>
      <c r="G1655" s="1110">
        <v>0</v>
      </c>
      <c r="H1655" s="1094"/>
      <c r="I1655" s="1094"/>
      <c r="J1655" s="1094"/>
      <c r="K1655" s="1094"/>
    </row>
    <row r="1656" spans="1:11" ht="20.100000000000001" customHeight="1" x14ac:dyDescent="0.25">
      <c r="A1656" s="1094"/>
      <c r="B1656" s="1094"/>
      <c r="C1656" s="1102" t="s">
        <v>3674</v>
      </c>
      <c r="D1656" s="1234" t="s">
        <v>3675</v>
      </c>
      <c r="E1656" s="1235"/>
      <c r="F1656" s="1235"/>
      <c r="G1656" s="1235"/>
      <c r="H1656" s="1094"/>
      <c r="I1656" s="1094"/>
      <c r="J1656" s="1094"/>
      <c r="K1656" s="1094"/>
    </row>
    <row r="1657" spans="1:11" ht="36.950000000000003" customHeight="1" x14ac:dyDescent="0.25">
      <c r="A1657" s="1094"/>
      <c r="B1657" s="1094"/>
      <c r="C1657" s="1103" t="s">
        <v>1022</v>
      </c>
      <c r="D1657" s="1232" t="s">
        <v>3676</v>
      </c>
      <c r="E1657" s="1233"/>
      <c r="F1657" s="1233"/>
      <c r="G1657" s="1233"/>
      <c r="H1657" s="1094"/>
      <c r="I1657" s="1094"/>
      <c r="J1657" s="1094"/>
      <c r="K1657" s="1094"/>
    </row>
    <row r="1658" spans="1:11" ht="36.950000000000003" customHeight="1" x14ac:dyDescent="0.25">
      <c r="A1658" s="1094"/>
      <c r="B1658" s="1094"/>
      <c r="C1658" s="1104" t="s">
        <v>1024</v>
      </c>
      <c r="D1658" s="1230" t="s">
        <v>3677</v>
      </c>
      <c r="E1658" s="1231"/>
      <c r="F1658" s="1231"/>
      <c r="G1658" s="1231"/>
      <c r="H1658" s="1094"/>
      <c r="I1658" s="1094"/>
      <c r="J1658" s="1094"/>
      <c r="K1658" s="1094"/>
    </row>
    <row r="1659" spans="1:11" ht="36.950000000000003" customHeight="1" x14ac:dyDescent="0.25">
      <c r="A1659" s="1094"/>
      <c r="B1659" s="1094"/>
      <c r="C1659" s="1104" t="s">
        <v>31</v>
      </c>
      <c r="D1659" s="1230" t="s">
        <v>3678</v>
      </c>
      <c r="E1659" s="1231"/>
      <c r="F1659" s="1231"/>
      <c r="G1659" s="1231"/>
      <c r="H1659" s="1094"/>
      <c r="I1659" s="1094"/>
      <c r="J1659" s="1094"/>
      <c r="K1659" s="1094"/>
    </row>
    <row r="1660" spans="1:11" ht="15" customHeight="1" x14ac:dyDescent="0.25">
      <c r="A1660" s="1094"/>
      <c r="B1660" s="1094"/>
      <c r="C1660" s="1105"/>
      <c r="D1660" s="1106">
        <v>2024</v>
      </c>
      <c r="E1660" s="1106">
        <v>2025</v>
      </c>
      <c r="F1660" s="1106">
        <v>2026</v>
      </c>
      <c r="G1660" s="1106">
        <v>2027</v>
      </c>
      <c r="H1660" s="1094"/>
      <c r="I1660" s="1094"/>
      <c r="J1660" s="1094"/>
      <c r="K1660" s="1094"/>
    </row>
    <row r="1661" spans="1:11" ht="15" customHeight="1" x14ac:dyDescent="0.25">
      <c r="A1661" s="1094"/>
      <c r="B1661" s="1094"/>
      <c r="C1661" s="1107"/>
      <c r="D1661" s="1108" t="s">
        <v>13</v>
      </c>
      <c r="E1661" s="1108" t="s">
        <v>14</v>
      </c>
      <c r="F1661" s="1108" t="s">
        <v>14</v>
      </c>
      <c r="G1661" s="1108" t="s">
        <v>14</v>
      </c>
      <c r="H1661" s="1094"/>
      <c r="I1661" s="1094"/>
      <c r="J1661" s="1094"/>
      <c r="K1661" s="1094"/>
    </row>
    <row r="1662" spans="1:11" ht="14.1" customHeight="1" x14ac:dyDescent="0.25">
      <c r="A1662" s="1094"/>
      <c r="B1662" s="1094"/>
      <c r="C1662" s="1097" t="s">
        <v>33</v>
      </c>
      <c r="D1662" s="1101" t="s">
        <v>1092</v>
      </c>
      <c r="E1662" s="1101" t="s">
        <v>1092</v>
      </c>
      <c r="F1662" s="1101" t="s">
        <v>1092</v>
      </c>
      <c r="G1662" s="1101" t="s">
        <v>1092</v>
      </c>
      <c r="H1662" s="1094"/>
      <c r="I1662" s="1094"/>
      <c r="J1662" s="1094"/>
      <c r="K1662" s="1094"/>
    </row>
    <row r="1663" spans="1:11" ht="14.1" customHeight="1" x14ac:dyDescent="0.25">
      <c r="A1663" s="1094"/>
      <c r="B1663" s="1094"/>
      <c r="C1663" s="1097" t="s">
        <v>1029</v>
      </c>
      <c r="D1663" s="1101" t="s">
        <v>1039</v>
      </c>
      <c r="E1663" s="1101" t="s">
        <v>2239</v>
      </c>
      <c r="F1663" s="1101" t="s">
        <v>3406</v>
      </c>
      <c r="G1663" s="1101" t="s">
        <v>3406</v>
      </c>
      <c r="H1663" s="1094"/>
      <c r="I1663" s="1094"/>
      <c r="J1663" s="1094"/>
      <c r="K1663" s="1094"/>
    </row>
    <row r="1664" spans="1:11" ht="14.1" customHeight="1" x14ac:dyDescent="0.25">
      <c r="A1664" s="1094"/>
      <c r="B1664" s="1094"/>
      <c r="C1664" s="1097" t="s">
        <v>1032</v>
      </c>
      <c r="D1664" s="1101" t="s">
        <v>1039</v>
      </c>
      <c r="E1664" s="1101" t="s">
        <v>2239</v>
      </c>
      <c r="F1664" s="1101" t="s">
        <v>3406</v>
      </c>
      <c r="G1664" s="1101" t="s">
        <v>3406</v>
      </c>
      <c r="H1664" s="1094"/>
      <c r="I1664" s="1094"/>
      <c r="J1664" s="1094"/>
      <c r="K1664" s="1094"/>
    </row>
    <row r="1665" spans="1:11" ht="14.1" customHeight="1" x14ac:dyDescent="0.25">
      <c r="A1665" s="1094"/>
      <c r="B1665" s="1094"/>
      <c r="C1665" s="1097" t="s">
        <v>1037</v>
      </c>
      <c r="D1665" s="1101" t="s">
        <v>1038</v>
      </c>
      <c r="E1665" s="1101" t="s">
        <v>1039</v>
      </c>
      <c r="F1665" s="1101" t="s">
        <v>1039</v>
      </c>
      <c r="G1665" s="1101" t="s">
        <v>1039</v>
      </c>
      <c r="H1665" s="1094"/>
      <c r="I1665" s="1094"/>
      <c r="J1665" s="1094"/>
      <c r="K1665" s="1094"/>
    </row>
    <row r="1666" spans="1:11" ht="14.1" customHeight="1" x14ac:dyDescent="0.25">
      <c r="A1666" s="1094"/>
      <c r="B1666" s="1094"/>
      <c r="C1666" s="1097" t="s">
        <v>1042</v>
      </c>
      <c r="D1666" s="1101" t="s">
        <v>1038</v>
      </c>
      <c r="E1666" s="1101" t="s">
        <v>1038</v>
      </c>
      <c r="F1666" s="1101" t="s">
        <v>1527</v>
      </c>
      <c r="G1666" s="1101" t="s">
        <v>1039</v>
      </c>
      <c r="H1666" s="1094"/>
      <c r="I1666" s="1094"/>
      <c r="J1666" s="1094"/>
      <c r="K1666" s="1094"/>
    </row>
    <row r="1667" spans="1:11" ht="14.1" customHeight="1" x14ac:dyDescent="0.25">
      <c r="A1667" s="1094"/>
      <c r="B1667" s="1094"/>
      <c r="C1667" s="1097" t="s">
        <v>39</v>
      </c>
      <c r="D1667" s="1101" t="s">
        <v>1038</v>
      </c>
      <c r="E1667" s="1101" t="s">
        <v>1038</v>
      </c>
      <c r="F1667" s="1101" t="s">
        <v>1527</v>
      </c>
      <c r="G1667" s="1101" t="s">
        <v>1039</v>
      </c>
      <c r="H1667" s="1094"/>
      <c r="I1667" s="1094"/>
      <c r="J1667" s="1094"/>
      <c r="K1667" s="1094"/>
    </row>
    <row r="1668" spans="1:11" ht="14.1" customHeight="1" x14ac:dyDescent="0.25">
      <c r="A1668" s="1094"/>
      <c r="B1668" s="1094"/>
      <c r="C1668" s="1228" t="s">
        <v>1046</v>
      </c>
      <c r="D1668" s="1229"/>
      <c r="E1668" s="1229"/>
      <c r="F1668" s="1229"/>
      <c r="G1668" s="1229"/>
      <c r="H1668" s="1094"/>
      <c r="I1668" s="1094"/>
      <c r="J1668" s="1094"/>
      <c r="K1668" s="1094"/>
    </row>
    <row r="1669" spans="1:11" ht="14.1" customHeight="1" x14ac:dyDescent="0.25">
      <c r="A1669" s="1094"/>
      <c r="B1669" s="1094"/>
      <c r="C1669" s="1105"/>
      <c r="D1669" s="1106">
        <v>2024</v>
      </c>
      <c r="E1669" s="1106">
        <v>2025</v>
      </c>
      <c r="F1669" s="1106">
        <v>2026</v>
      </c>
      <c r="G1669" s="1106">
        <v>2027</v>
      </c>
      <c r="H1669" s="1094"/>
      <c r="I1669" s="1094"/>
      <c r="J1669" s="1094"/>
      <c r="K1669" s="1094"/>
    </row>
    <row r="1670" spans="1:11" ht="14.1" customHeight="1" x14ac:dyDescent="0.25">
      <c r="A1670" s="1094"/>
      <c r="B1670" s="1094"/>
      <c r="C1670" s="1107"/>
      <c r="D1670" s="1108" t="s">
        <v>13</v>
      </c>
      <c r="E1670" s="1108" t="s">
        <v>14</v>
      </c>
      <c r="F1670" s="1108" t="s">
        <v>14</v>
      </c>
      <c r="G1670" s="1108" t="s">
        <v>14</v>
      </c>
      <c r="H1670" s="1094"/>
      <c r="I1670" s="1094"/>
      <c r="J1670" s="1094"/>
      <c r="K1670" s="1094"/>
    </row>
    <row r="1671" spans="1:11" ht="14.1" customHeight="1" x14ac:dyDescent="0.25">
      <c r="A1671" s="1094"/>
      <c r="B1671" s="1094"/>
      <c r="C1671" s="1109" t="s">
        <v>1047</v>
      </c>
      <c r="D1671" s="1110">
        <v>0</v>
      </c>
      <c r="E1671" s="1110">
        <v>0</v>
      </c>
      <c r="F1671" s="1110">
        <v>0</v>
      </c>
      <c r="G1671" s="1110">
        <v>0</v>
      </c>
      <c r="H1671" s="1094"/>
      <c r="I1671" s="1094"/>
      <c r="J1671" s="1094"/>
      <c r="K1671" s="1094"/>
    </row>
    <row r="1672" spans="1:11" ht="14.1" customHeight="1" x14ac:dyDescent="0.25">
      <c r="A1672" s="1094"/>
      <c r="B1672" s="1094"/>
      <c r="C1672" s="1109" t="s">
        <v>1048</v>
      </c>
      <c r="D1672" s="1110">
        <v>0</v>
      </c>
      <c r="E1672" s="1110">
        <v>0</v>
      </c>
      <c r="F1672" s="1110">
        <v>0</v>
      </c>
      <c r="G1672" s="1110">
        <v>0</v>
      </c>
      <c r="H1672" s="1094"/>
      <c r="I1672" s="1094"/>
      <c r="J1672" s="1094"/>
      <c r="K1672" s="1094"/>
    </row>
    <row r="1673" spans="1:11" ht="14.1" customHeight="1" x14ac:dyDescent="0.25">
      <c r="A1673" s="1094"/>
      <c r="B1673" s="1094"/>
      <c r="C1673" s="1109" t="s">
        <v>1049</v>
      </c>
      <c r="D1673" s="1110">
        <v>0</v>
      </c>
      <c r="E1673" s="1110">
        <v>0</v>
      </c>
      <c r="F1673" s="1110">
        <v>0</v>
      </c>
      <c r="G1673" s="1110">
        <v>0</v>
      </c>
      <c r="H1673" s="1094"/>
      <c r="I1673" s="1094"/>
      <c r="J1673" s="1094"/>
      <c r="K1673" s="1094"/>
    </row>
    <row r="1674" spans="1:11" ht="14.1" customHeight="1" x14ac:dyDescent="0.25">
      <c r="A1674" s="1094"/>
      <c r="B1674" s="1094"/>
      <c r="C1674" s="1109" t="s">
        <v>1050</v>
      </c>
      <c r="D1674" s="1110">
        <v>0</v>
      </c>
      <c r="E1674" s="1110">
        <v>0</v>
      </c>
      <c r="F1674" s="1110">
        <v>0</v>
      </c>
      <c r="G1674" s="1110">
        <v>0</v>
      </c>
      <c r="H1674" s="1094"/>
      <c r="I1674" s="1094"/>
      <c r="J1674" s="1094"/>
      <c r="K1674" s="1094"/>
    </row>
    <row r="1675" spans="1:11" ht="14.1" customHeight="1" x14ac:dyDescent="0.25">
      <c r="A1675" s="1094"/>
      <c r="B1675" s="1094"/>
      <c r="C1675" s="1109" t="s">
        <v>1048</v>
      </c>
      <c r="D1675" s="1110">
        <v>0</v>
      </c>
      <c r="E1675" s="1110">
        <v>0</v>
      </c>
      <c r="F1675" s="1110">
        <v>0</v>
      </c>
      <c r="G1675" s="1110">
        <v>0</v>
      </c>
      <c r="H1675" s="1094"/>
      <c r="I1675" s="1094"/>
      <c r="J1675" s="1094"/>
      <c r="K1675" s="1094"/>
    </row>
    <row r="1676" spans="1:11" ht="14.1" customHeight="1" x14ac:dyDescent="0.25">
      <c r="A1676" s="1094"/>
      <c r="B1676" s="1094"/>
      <c r="C1676" s="1109" t="s">
        <v>1049</v>
      </c>
      <c r="D1676" s="1110">
        <v>0</v>
      </c>
      <c r="E1676" s="1110">
        <v>0</v>
      </c>
      <c r="F1676" s="1110">
        <v>0</v>
      </c>
      <c r="G1676" s="1110">
        <v>0</v>
      </c>
      <c r="H1676" s="1094"/>
      <c r="I1676" s="1094"/>
      <c r="J1676" s="1094"/>
      <c r="K1676" s="1094"/>
    </row>
    <row r="1677" spans="1:11" ht="14.1" customHeight="1" x14ac:dyDescent="0.25">
      <c r="A1677" s="1094"/>
      <c r="B1677" s="1094"/>
      <c r="C1677" s="1109" t="s">
        <v>1051</v>
      </c>
      <c r="D1677" s="1110">
        <v>0</v>
      </c>
      <c r="E1677" s="1110">
        <v>0</v>
      </c>
      <c r="F1677" s="1110">
        <v>0</v>
      </c>
      <c r="G1677" s="1110">
        <v>0</v>
      </c>
      <c r="H1677" s="1094"/>
      <c r="I1677" s="1094"/>
      <c r="J1677" s="1094"/>
      <c r="K1677" s="1094"/>
    </row>
    <row r="1678" spans="1:11" ht="14.1" customHeight="1" x14ac:dyDescent="0.25">
      <c r="A1678" s="1094"/>
      <c r="B1678" s="1094"/>
      <c r="C1678" s="1109" t="s">
        <v>1048</v>
      </c>
      <c r="D1678" s="1110">
        <v>0</v>
      </c>
      <c r="E1678" s="1110">
        <v>0</v>
      </c>
      <c r="F1678" s="1110">
        <v>0</v>
      </c>
      <c r="G1678" s="1110">
        <v>0</v>
      </c>
      <c r="H1678" s="1094"/>
      <c r="I1678" s="1094"/>
      <c r="J1678" s="1094"/>
      <c r="K1678" s="1094"/>
    </row>
    <row r="1679" spans="1:11" ht="14.1" customHeight="1" x14ac:dyDescent="0.25">
      <c r="A1679" s="1094"/>
      <c r="B1679" s="1094"/>
      <c r="C1679" s="1109" t="s">
        <v>1049</v>
      </c>
      <c r="D1679" s="1110">
        <v>0</v>
      </c>
      <c r="E1679" s="1110">
        <v>0</v>
      </c>
      <c r="F1679" s="1110">
        <v>0</v>
      </c>
      <c r="G1679" s="1110">
        <v>0</v>
      </c>
      <c r="H1679" s="1094"/>
      <c r="I1679" s="1094"/>
      <c r="J1679" s="1094"/>
      <c r="K1679" s="1094"/>
    </row>
    <row r="1680" spans="1:11" ht="14.1" customHeight="1" x14ac:dyDescent="0.25">
      <c r="A1680" s="1094"/>
      <c r="B1680" s="1094"/>
      <c r="C1680" s="1109" t="s">
        <v>1052</v>
      </c>
      <c r="D1680" s="1110">
        <v>0</v>
      </c>
      <c r="E1680" s="1110">
        <v>0</v>
      </c>
      <c r="F1680" s="1110">
        <v>0</v>
      </c>
      <c r="G1680" s="1110">
        <v>0</v>
      </c>
      <c r="H1680" s="1094"/>
      <c r="I1680" s="1094"/>
      <c r="J1680" s="1094"/>
      <c r="K1680" s="1094"/>
    </row>
    <row r="1681" spans="1:11" ht="14.1" customHeight="1" x14ac:dyDescent="0.25">
      <c r="A1681" s="1094"/>
      <c r="B1681" s="1094"/>
      <c r="C1681" s="1109" t="s">
        <v>1048</v>
      </c>
      <c r="D1681" s="1110">
        <v>0</v>
      </c>
      <c r="E1681" s="1110">
        <v>0</v>
      </c>
      <c r="F1681" s="1110">
        <v>0</v>
      </c>
      <c r="G1681" s="1110">
        <v>0</v>
      </c>
      <c r="H1681" s="1094"/>
      <c r="I1681" s="1094"/>
      <c r="J1681" s="1094"/>
      <c r="K1681" s="1094"/>
    </row>
    <row r="1682" spans="1:11" ht="14.1" customHeight="1" x14ac:dyDescent="0.25">
      <c r="A1682" s="1094"/>
      <c r="B1682" s="1094"/>
      <c r="C1682" s="1109" t="s">
        <v>1049</v>
      </c>
      <c r="D1682" s="1110">
        <v>0</v>
      </c>
      <c r="E1682" s="1110">
        <v>0</v>
      </c>
      <c r="F1682" s="1110">
        <v>0</v>
      </c>
      <c r="G1682" s="1110">
        <v>0</v>
      </c>
      <c r="H1682" s="1094"/>
      <c r="I1682" s="1094"/>
      <c r="J1682" s="1094"/>
      <c r="K1682" s="1094"/>
    </row>
    <row r="1683" spans="1:11" ht="14.1" customHeight="1" x14ac:dyDescent="0.25">
      <c r="A1683" s="1094"/>
      <c r="B1683" s="1094"/>
      <c r="C1683" s="1109" t="s">
        <v>1053</v>
      </c>
      <c r="D1683" s="1110">
        <v>0</v>
      </c>
      <c r="E1683" s="1110">
        <v>0</v>
      </c>
      <c r="F1683" s="1110">
        <v>0</v>
      </c>
      <c r="G1683" s="1110">
        <v>0</v>
      </c>
      <c r="H1683" s="1094"/>
      <c r="I1683" s="1094"/>
      <c r="J1683" s="1094"/>
      <c r="K1683" s="1094"/>
    </row>
    <row r="1684" spans="1:11" ht="14.1" customHeight="1" x14ac:dyDescent="0.25">
      <c r="A1684" s="1094"/>
      <c r="B1684" s="1094"/>
      <c r="C1684" s="1109" t="s">
        <v>1048</v>
      </c>
      <c r="D1684" s="1110">
        <v>0</v>
      </c>
      <c r="E1684" s="1110">
        <v>0</v>
      </c>
      <c r="F1684" s="1110">
        <v>0</v>
      </c>
      <c r="G1684" s="1110">
        <v>0</v>
      </c>
      <c r="H1684" s="1094"/>
      <c r="I1684" s="1094"/>
      <c r="J1684" s="1094"/>
      <c r="K1684" s="1094"/>
    </row>
    <row r="1685" spans="1:11" ht="14.1" customHeight="1" x14ac:dyDescent="0.25">
      <c r="A1685" s="1094"/>
      <c r="B1685" s="1094"/>
      <c r="C1685" s="1109" t="s">
        <v>1049</v>
      </c>
      <c r="D1685" s="1110">
        <v>0</v>
      </c>
      <c r="E1685" s="1110">
        <v>0</v>
      </c>
      <c r="F1685" s="1110">
        <v>0</v>
      </c>
      <c r="G1685" s="1110">
        <v>0</v>
      </c>
      <c r="H1685" s="1094"/>
      <c r="I1685" s="1094"/>
      <c r="J1685" s="1094"/>
      <c r="K1685" s="1094"/>
    </row>
    <row r="1686" spans="1:11" ht="14.1" customHeight="1" x14ac:dyDescent="0.25">
      <c r="A1686" s="1094"/>
      <c r="B1686" s="1094"/>
      <c r="C1686" s="1109" t="s">
        <v>1054</v>
      </c>
      <c r="D1686" s="1110">
        <v>0</v>
      </c>
      <c r="E1686" s="1110">
        <v>0</v>
      </c>
      <c r="F1686" s="1110">
        <v>0</v>
      </c>
      <c r="G1686" s="1110">
        <v>0</v>
      </c>
      <c r="H1686" s="1094"/>
      <c r="I1686" s="1094"/>
      <c r="J1686" s="1094"/>
      <c r="K1686" s="1094"/>
    </row>
    <row r="1687" spans="1:11" ht="14.1" customHeight="1" x14ac:dyDescent="0.25">
      <c r="A1687" s="1094"/>
      <c r="B1687" s="1094"/>
      <c r="C1687" s="1109" t="s">
        <v>1048</v>
      </c>
      <c r="D1687" s="1110">
        <v>0</v>
      </c>
      <c r="E1687" s="1110">
        <v>0</v>
      </c>
      <c r="F1687" s="1110">
        <v>0</v>
      </c>
      <c r="G1687" s="1110">
        <v>0</v>
      </c>
      <c r="H1687" s="1094"/>
      <c r="I1687" s="1094"/>
      <c r="J1687" s="1094"/>
      <c r="K1687" s="1094"/>
    </row>
    <row r="1688" spans="1:11" ht="14.1" customHeight="1" x14ac:dyDescent="0.25">
      <c r="A1688" s="1094"/>
      <c r="B1688" s="1094"/>
      <c r="C1688" s="1109" t="s">
        <v>1049</v>
      </c>
      <c r="D1688" s="1110">
        <v>0</v>
      </c>
      <c r="E1688" s="1110">
        <v>0</v>
      </c>
      <c r="F1688" s="1110">
        <v>0</v>
      </c>
      <c r="G1688" s="1110">
        <v>0</v>
      </c>
      <c r="H1688" s="1094"/>
      <c r="I1688" s="1094"/>
      <c r="J1688" s="1094"/>
      <c r="K1688" s="1094"/>
    </row>
    <row r="1689" spans="1:11" ht="14.1" customHeight="1" x14ac:dyDescent="0.25">
      <c r="A1689" s="1094"/>
      <c r="B1689" s="1094"/>
      <c r="C1689" s="1109" t="s">
        <v>1055</v>
      </c>
      <c r="D1689" s="1110">
        <v>0</v>
      </c>
      <c r="E1689" s="1110">
        <v>0</v>
      </c>
      <c r="F1689" s="1110">
        <v>0</v>
      </c>
      <c r="G1689" s="1110">
        <v>0</v>
      </c>
      <c r="H1689" s="1094"/>
      <c r="I1689" s="1094"/>
      <c r="J1689" s="1094"/>
      <c r="K1689" s="1094"/>
    </row>
    <row r="1690" spans="1:11" ht="14.1" customHeight="1" x14ac:dyDescent="0.25">
      <c r="A1690" s="1094"/>
      <c r="B1690" s="1094"/>
      <c r="C1690" s="1109" t="s">
        <v>1048</v>
      </c>
      <c r="D1690" s="1110">
        <v>0</v>
      </c>
      <c r="E1690" s="1110">
        <v>0</v>
      </c>
      <c r="F1690" s="1110">
        <v>0</v>
      </c>
      <c r="G1690" s="1110">
        <v>0</v>
      </c>
      <c r="H1690" s="1094"/>
      <c r="I1690" s="1094"/>
      <c r="J1690" s="1094"/>
      <c r="K1690" s="1094"/>
    </row>
    <row r="1691" spans="1:11" ht="14.1" customHeight="1" x14ac:dyDescent="0.25">
      <c r="A1691" s="1094"/>
      <c r="B1691" s="1094"/>
      <c r="C1691" s="1109" t="s">
        <v>1049</v>
      </c>
      <c r="D1691" s="1110">
        <v>0</v>
      </c>
      <c r="E1691" s="1110">
        <v>0</v>
      </c>
      <c r="F1691" s="1110">
        <v>0</v>
      </c>
      <c r="G1691" s="1110">
        <v>0</v>
      </c>
      <c r="H1691" s="1094"/>
      <c r="I1691" s="1094"/>
      <c r="J1691" s="1094"/>
      <c r="K1691" s="1094"/>
    </row>
    <row r="1692" spans="1:11" ht="14.1" customHeight="1" x14ac:dyDescent="0.25">
      <c r="A1692" s="1094"/>
      <c r="B1692" s="1094"/>
      <c r="C1692" s="1109" t="s">
        <v>1056</v>
      </c>
      <c r="D1692" s="1110">
        <v>0</v>
      </c>
      <c r="E1692" s="1110">
        <v>0</v>
      </c>
      <c r="F1692" s="1110">
        <v>0</v>
      </c>
      <c r="G1692" s="1110">
        <v>0</v>
      </c>
      <c r="H1692" s="1094"/>
      <c r="I1692" s="1094"/>
      <c r="J1692" s="1094"/>
      <c r="K1692" s="1094"/>
    </row>
    <row r="1693" spans="1:11" ht="14.1" customHeight="1" x14ac:dyDescent="0.25">
      <c r="A1693" s="1094"/>
      <c r="B1693" s="1094"/>
      <c r="C1693" s="1109" t="s">
        <v>1048</v>
      </c>
      <c r="D1693" s="1110">
        <v>0</v>
      </c>
      <c r="E1693" s="1110">
        <v>0</v>
      </c>
      <c r="F1693" s="1110">
        <v>0</v>
      </c>
      <c r="G1693" s="1110">
        <v>0</v>
      </c>
      <c r="H1693" s="1094"/>
      <c r="I1693" s="1094"/>
      <c r="J1693" s="1094"/>
      <c r="K1693" s="1094"/>
    </row>
    <row r="1694" spans="1:11" ht="14.1" customHeight="1" x14ac:dyDescent="0.25">
      <c r="A1694" s="1094"/>
      <c r="B1694" s="1094"/>
      <c r="C1694" s="1109" t="s">
        <v>1057</v>
      </c>
      <c r="D1694" s="1110">
        <v>0</v>
      </c>
      <c r="E1694" s="1110">
        <v>0</v>
      </c>
      <c r="F1694" s="1110">
        <v>0</v>
      </c>
      <c r="G1694" s="1110">
        <v>0</v>
      </c>
      <c r="H1694" s="1094"/>
      <c r="I1694" s="1094"/>
      <c r="J1694" s="1094"/>
      <c r="K1694" s="1094"/>
    </row>
    <row r="1695" spans="1:11" ht="14.1" customHeight="1" x14ac:dyDescent="0.25">
      <c r="A1695" s="1094"/>
      <c r="B1695" s="1094"/>
      <c r="C1695" s="1109" t="s">
        <v>1058</v>
      </c>
      <c r="D1695" s="1110">
        <v>0</v>
      </c>
      <c r="E1695" s="1110">
        <v>0</v>
      </c>
      <c r="F1695" s="1110">
        <v>0</v>
      </c>
      <c r="G1695" s="1110">
        <v>0</v>
      </c>
      <c r="H1695" s="1094"/>
      <c r="I1695" s="1094"/>
      <c r="J1695" s="1094"/>
      <c r="K1695" s="1094"/>
    </row>
    <row r="1696" spans="1:11" ht="14.1" customHeight="1" x14ac:dyDescent="0.25">
      <c r="A1696" s="1094"/>
      <c r="B1696" s="1094"/>
      <c r="C1696" s="1109" t="s">
        <v>1059</v>
      </c>
      <c r="D1696" s="1110">
        <v>0</v>
      </c>
      <c r="E1696" s="1110">
        <v>0</v>
      </c>
      <c r="F1696" s="1110">
        <v>0</v>
      </c>
      <c r="G1696" s="1110">
        <v>0</v>
      </c>
      <c r="H1696" s="1094"/>
      <c r="I1696" s="1094"/>
      <c r="J1696" s="1094"/>
      <c r="K1696" s="1094"/>
    </row>
    <row r="1697" spans="1:11" ht="14.1" customHeight="1" x14ac:dyDescent="0.25">
      <c r="A1697" s="1094"/>
      <c r="B1697" s="1094"/>
      <c r="C1697" s="1109" t="s">
        <v>1060</v>
      </c>
      <c r="D1697" s="1110">
        <v>0</v>
      </c>
      <c r="E1697" s="1110">
        <v>0</v>
      </c>
      <c r="F1697" s="1110">
        <v>0</v>
      </c>
      <c r="G1697" s="1110">
        <v>0</v>
      </c>
      <c r="H1697" s="1094"/>
      <c r="I1697" s="1094"/>
      <c r="J1697" s="1094"/>
      <c r="K1697" s="1094"/>
    </row>
    <row r="1698" spans="1:11" ht="14.1" customHeight="1" x14ac:dyDescent="0.25">
      <c r="A1698" s="1094"/>
      <c r="B1698" s="1094"/>
      <c r="C1698" s="1109" t="s">
        <v>1061</v>
      </c>
      <c r="D1698" s="1110">
        <v>0</v>
      </c>
      <c r="E1698" s="1110">
        <v>60000000</v>
      </c>
      <c r="F1698" s="1110">
        <v>45000000</v>
      </c>
      <c r="G1698" s="1110">
        <v>45000000</v>
      </c>
      <c r="H1698" s="1094"/>
      <c r="I1698" s="1094"/>
      <c r="J1698" s="1094"/>
      <c r="K1698" s="1094"/>
    </row>
    <row r="1699" spans="1:11" ht="14.1" customHeight="1" x14ac:dyDescent="0.25">
      <c r="A1699" s="1094"/>
      <c r="B1699" s="1094"/>
      <c r="C1699" s="1109" t="s">
        <v>1048</v>
      </c>
      <c r="D1699" s="1110">
        <v>0</v>
      </c>
      <c r="E1699" s="1110">
        <v>60000000</v>
      </c>
      <c r="F1699" s="1110">
        <v>45000000</v>
      </c>
      <c r="G1699" s="1110">
        <v>45000000</v>
      </c>
      <c r="H1699" s="1094"/>
      <c r="I1699" s="1094"/>
      <c r="J1699" s="1094"/>
      <c r="K1699" s="1094"/>
    </row>
    <row r="1700" spans="1:11" ht="14.1" customHeight="1" x14ac:dyDescent="0.25">
      <c r="A1700" s="1094"/>
      <c r="B1700" s="1094"/>
      <c r="C1700" s="1109" t="s">
        <v>1057</v>
      </c>
      <c r="D1700" s="1110">
        <v>0</v>
      </c>
      <c r="E1700" s="1110">
        <v>0</v>
      </c>
      <c r="F1700" s="1110">
        <v>0</v>
      </c>
      <c r="G1700" s="1110">
        <v>0</v>
      </c>
      <c r="H1700" s="1094"/>
      <c r="I1700" s="1094"/>
      <c r="J1700" s="1094"/>
      <c r="K1700" s="1094"/>
    </row>
    <row r="1701" spans="1:11" ht="14.1" customHeight="1" x14ac:dyDescent="0.25">
      <c r="A1701" s="1094"/>
      <c r="B1701" s="1094"/>
      <c r="C1701" s="1109" t="s">
        <v>1058</v>
      </c>
      <c r="D1701" s="1110">
        <v>0</v>
      </c>
      <c r="E1701" s="1110">
        <v>0</v>
      </c>
      <c r="F1701" s="1110">
        <v>0</v>
      </c>
      <c r="G1701" s="1110">
        <v>0</v>
      </c>
      <c r="H1701" s="1094"/>
      <c r="I1701" s="1094"/>
      <c r="J1701" s="1094"/>
      <c r="K1701" s="1094"/>
    </row>
    <row r="1702" spans="1:11" ht="14.1" customHeight="1" x14ac:dyDescent="0.25">
      <c r="A1702" s="1094"/>
      <c r="B1702" s="1094"/>
      <c r="C1702" s="1109" t="s">
        <v>1059</v>
      </c>
      <c r="D1702" s="1110">
        <v>0</v>
      </c>
      <c r="E1702" s="1110">
        <v>0</v>
      </c>
      <c r="F1702" s="1110">
        <v>0</v>
      </c>
      <c r="G1702" s="1110">
        <v>0</v>
      </c>
      <c r="H1702" s="1094"/>
      <c r="I1702" s="1094"/>
      <c r="J1702" s="1094"/>
      <c r="K1702" s="1094"/>
    </row>
    <row r="1703" spans="1:11" ht="14.1" customHeight="1" x14ac:dyDescent="0.25">
      <c r="A1703" s="1094"/>
      <c r="B1703" s="1094"/>
      <c r="C1703" s="1109" t="s">
        <v>1060</v>
      </c>
      <c r="D1703" s="1110">
        <v>0</v>
      </c>
      <c r="E1703" s="1110">
        <v>0</v>
      </c>
      <c r="F1703" s="1110">
        <v>0</v>
      </c>
      <c r="G1703" s="1110">
        <v>0</v>
      </c>
      <c r="H1703" s="1094"/>
      <c r="I1703" s="1094"/>
      <c r="J1703" s="1094"/>
      <c r="K1703" s="1094"/>
    </row>
    <row r="1704" spans="1:11" ht="14.1" customHeight="1" x14ac:dyDescent="0.25">
      <c r="A1704" s="1094"/>
      <c r="B1704" s="1094"/>
      <c r="C1704" s="1109" t="s">
        <v>1062</v>
      </c>
      <c r="D1704" s="1110">
        <v>0</v>
      </c>
      <c r="E1704" s="1110">
        <v>0</v>
      </c>
      <c r="F1704" s="1110">
        <v>0</v>
      </c>
      <c r="G1704" s="1110">
        <v>0</v>
      </c>
      <c r="H1704" s="1094"/>
      <c r="I1704" s="1094"/>
      <c r="J1704" s="1094"/>
      <c r="K1704" s="1094"/>
    </row>
    <row r="1705" spans="1:11" ht="14.1" customHeight="1" x14ac:dyDescent="0.25">
      <c r="A1705" s="1094"/>
      <c r="B1705" s="1094"/>
      <c r="C1705" s="1109" t="s">
        <v>1048</v>
      </c>
      <c r="D1705" s="1110">
        <v>0</v>
      </c>
      <c r="E1705" s="1110">
        <v>0</v>
      </c>
      <c r="F1705" s="1110">
        <v>0</v>
      </c>
      <c r="G1705" s="1110">
        <v>0</v>
      </c>
      <c r="H1705" s="1094"/>
      <c r="I1705" s="1094"/>
      <c r="J1705" s="1094"/>
      <c r="K1705" s="1094"/>
    </row>
    <row r="1706" spans="1:11" ht="14.1" customHeight="1" x14ac:dyDescent="0.25">
      <c r="A1706" s="1094"/>
      <c r="B1706" s="1094"/>
      <c r="C1706" s="1109" t="s">
        <v>1057</v>
      </c>
      <c r="D1706" s="1110">
        <v>0</v>
      </c>
      <c r="E1706" s="1110">
        <v>0</v>
      </c>
      <c r="F1706" s="1110">
        <v>0</v>
      </c>
      <c r="G1706" s="1110">
        <v>0</v>
      </c>
      <c r="H1706" s="1094"/>
      <c r="I1706" s="1094"/>
      <c r="J1706" s="1094"/>
      <c r="K1706" s="1094"/>
    </row>
    <row r="1707" spans="1:11" ht="14.1" customHeight="1" x14ac:dyDescent="0.25">
      <c r="A1707" s="1094"/>
      <c r="B1707" s="1094"/>
      <c r="C1707" s="1109" t="s">
        <v>1058</v>
      </c>
      <c r="D1707" s="1110">
        <v>0</v>
      </c>
      <c r="E1707" s="1110">
        <v>0</v>
      </c>
      <c r="F1707" s="1110">
        <v>0</v>
      </c>
      <c r="G1707" s="1110">
        <v>0</v>
      </c>
      <c r="H1707" s="1094"/>
      <c r="I1707" s="1094"/>
      <c r="J1707" s="1094"/>
      <c r="K1707" s="1094"/>
    </row>
    <row r="1708" spans="1:11" ht="14.1" customHeight="1" x14ac:dyDescent="0.25">
      <c r="A1708" s="1094"/>
      <c r="B1708" s="1094"/>
      <c r="C1708" s="1109" t="s">
        <v>1059</v>
      </c>
      <c r="D1708" s="1110">
        <v>0</v>
      </c>
      <c r="E1708" s="1110">
        <v>0</v>
      </c>
      <c r="F1708" s="1110">
        <v>0</v>
      </c>
      <c r="G1708" s="1110">
        <v>0</v>
      </c>
      <c r="H1708" s="1094"/>
      <c r="I1708" s="1094"/>
      <c r="J1708" s="1094"/>
      <c r="K1708" s="1094"/>
    </row>
    <row r="1709" spans="1:11" ht="14.1" customHeight="1" x14ac:dyDescent="0.25">
      <c r="A1709" s="1094"/>
      <c r="B1709" s="1094"/>
      <c r="C1709" s="1109" t="s">
        <v>1060</v>
      </c>
      <c r="D1709" s="1110">
        <v>0</v>
      </c>
      <c r="E1709" s="1110">
        <v>0</v>
      </c>
      <c r="F1709" s="1110">
        <v>0</v>
      </c>
      <c r="G1709" s="1110">
        <v>0</v>
      </c>
      <c r="H1709" s="1094"/>
      <c r="I1709" s="1094"/>
      <c r="J1709" s="1094"/>
      <c r="K1709" s="1094"/>
    </row>
    <row r="1710" spans="1:11" ht="14.1" customHeight="1" x14ac:dyDescent="0.25">
      <c r="A1710" s="1094"/>
      <c r="B1710" s="1094"/>
      <c r="C1710" s="1109" t="s">
        <v>1063</v>
      </c>
      <c r="D1710" s="1110">
        <v>0</v>
      </c>
      <c r="E1710" s="1110">
        <v>0</v>
      </c>
      <c r="F1710" s="1110">
        <v>0</v>
      </c>
      <c r="G1710" s="1110">
        <v>0</v>
      </c>
      <c r="H1710" s="1094"/>
      <c r="I1710" s="1094"/>
      <c r="J1710" s="1094"/>
      <c r="K1710" s="1094"/>
    </row>
    <row r="1711" spans="1:11" ht="14.1" customHeight="1" x14ac:dyDescent="0.25">
      <c r="A1711" s="1094"/>
      <c r="B1711" s="1094"/>
      <c r="C1711" s="1109" t="s">
        <v>1064</v>
      </c>
      <c r="D1711" s="1110">
        <v>0</v>
      </c>
      <c r="E1711" s="1110">
        <v>0</v>
      </c>
      <c r="F1711" s="1110">
        <v>0</v>
      </c>
      <c r="G1711" s="1110">
        <v>0</v>
      </c>
      <c r="H1711" s="1094"/>
      <c r="I1711" s="1094"/>
      <c r="J1711" s="1094"/>
      <c r="K1711" s="1094"/>
    </row>
    <row r="1712" spans="1:11" ht="14.1" customHeight="1" x14ac:dyDescent="0.25">
      <c r="A1712" s="1094"/>
      <c r="B1712" s="1094"/>
      <c r="C1712" s="1111" t="s">
        <v>572</v>
      </c>
      <c r="D1712" s="1110">
        <v>0</v>
      </c>
      <c r="E1712" s="1110">
        <v>60000000</v>
      </c>
      <c r="F1712" s="1110">
        <v>45000000</v>
      </c>
      <c r="G1712" s="1110">
        <v>45000000</v>
      </c>
      <c r="H1712" s="1094"/>
      <c r="I1712" s="1094"/>
      <c r="J1712" s="1094"/>
      <c r="K1712" s="1094"/>
    </row>
    <row r="1713" spans="1:11" ht="18" customHeight="1" x14ac:dyDescent="0.25">
      <c r="A1713" s="1094"/>
      <c r="B1713" s="1094"/>
      <c r="C1713" s="1103" t="s">
        <v>1022</v>
      </c>
      <c r="D1713" s="1232" t="s">
        <v>3679</v>
      </c>
      <c r="E1713" s="1233"/>
      <c r="F1713" s="1233"/>
      <c r="G1713" s="1233"/>
      <c r="H1713" s="1094"/>
      <c r="I1713" s="1094"/>
      <c r="J1713" s="1094"/>
      <c r="K1713" s="1094"/>
    </row>
    <row r="1714" spans="1:11" ht="18" customHeight="1" x14ac:dyDescent="0.25">
      <c r="A1714" s="1094"/>
      <c r="B1714" s="1094"/>
      <c r="C1714" s="1104" t="s">
        <v>1024</v>
      </c>
      <c r="D1714" s="1230" t="s">
        <v>3680</v>
      </c>
      <c r="E1714" s="1231"/>
      <c r="F1714" s="1231"/>
      <c r="G1714" s="1231"/>
      <c r="H1714" s="1094"/>
      <c r="I1714" s="1094"/>
      <c r="J1714" s="1094"/>
      <c r="K1714" s="1094"/>
    </row>
    <row r="1715" spans="1:11" ht="18" customHeight="1" x14ac:dyDescent="0.25">
      <c r="A1715" s="1094"/>
      <c r="B1715" s="1094"/>
      <c r="C1715" s="1104" t="s">
        <v>31</v>
      </c>
      <c r="D1715" s="1230" t="s">
        <v>3681</v>
      </c>
      <c r="E1715" s="1231"/>
      <c r="F1715" s="1231"/>
      <c r="G1715" s="1231"/>
      <c r="H1715" s="1094"/>
      <c r="I1715" s="1094"/>
      <c r="J1715" s="1094"/>
      <c r="K1715" s="1094"/>
    </row>
    <row r="1716" spans="1:11" ht="15" customHeight="1" x14ac:dyDescent="0.25">
      <c r="A1716" s="1094"/>
      <c r="B1716" s="1094"/>
      <c r="C1716" s="1105"/>
      <c r="D1716" s="1106">
        <v>2024</v>
      </c>
      <c r="E1716" s="1106">
        <v>2025</v>
      </c>
      <c r="F1716" s="1106">
        <v>2026</v>
      </c>
      <c r="G1716" s="1106">
        <v>2027</v>
      </c>
      <c r="H1716" s="1094"/>
      <c r="I1716" s="1094"/>
      <c r="J1716" s="1094"/>
      <c r="K1716" s="1094"/>
    </row>
    <row r="1717" spans="1:11" ht="15" customHeight="1" x14ac:dyDescent="0.25">
      <c r="A1717" s="1094"/>
      <c r="B1717" s="1094"/>
      <c r="C1717" s="1107"/>
      <c r="D1717" s="1108" t="s">
        <v>13</v>
      </c>
      <c r="E1717" s="1108" t="s">
        <v>14</v>
      </c>
      <c r="F1717" s="1108" t="s">
        <v>14</v>
      </c>
      <c r="G1717" s="1108" t="s">
        <v>14</v>
      </c>
      <c r="H1717" s="1094"/>
      <c r="I1717" s="1094"/>
      <c r="J1717" s="1094"/>
      <c r="K1717" s="1094"/>
    </row>
    <row r="1718" spans="1:11" ht="14.1" customHeight="1" x14ac:dyDescent="0.25">
      <c r="A1718" s="1094"/>
      <c r="B1718" s="1094"/>
      <c r="C1718" s="1097" t="s">
        <v>33</v>
      </c>
      <c r="D1718" s="1101" t="s">
        <v>1092</v>
      </c>
      <c r="E1718" s="1101" t="s">
        <v>1092</v>
      </c>
      <c r="F1718" s="1101" t="s">
        <v>1092</v>
      </c>
      <c r="G1718" s="1101" t="s">
        <v>1092</v>
      </c>
      <c r="H1718" s="1094"/>
      <c r="I1718" s="1094"/>
      <c r="J1718" s="1094"/>
      <c r="K1718" s="1094"/>
    </row>
    <row r="1719" spans="1:11" ht="14.1" customHeight="1" x14ac:dyDescent="0.25">
      <c r="A1719" s="1094"/>
      <c r="B1719" s="1094"/>
      <c r="C1719" s="1097" t="s">
        <v>1029</v>
      </c>
      <c r="D1719" s="1101" t="s">
        <v>1039</v>
      </c>
      <c r="E1719" s="1101" t="s">
        <v>3406</v>
      </c>
      <c r="F1719" s="1101" t="s">
        <v>3406</v>
      </c>
      <c r="G1719" s="1101" t="s">
        <v>2239</v>
      </c>
      <c r="H1719" s="1094"/>
      <c r="I1719" s="1094"/>
      <c r="J1719" s="1094"/>
      <c r="K1719" s="1094"/>
    </row>
    <row r="1720" spans="1:11" ht="14.1" customHeight="1" x14ac:dyDescent="0.25">
      <c r="A1720" s="1094"/>
      <c r="B1720" s="1094"/>
      <c r="C1720" s="1097" t="s">
        <v>1032</v>
      </c>
      <c r="D1720" s="1101" t="s">
        <v>1039</v>
      </c>
      <c r="E1720" s="1101" t="s">
        <v>3406</v>
      </c>
      <c r="F1720" s="1101" t="s">
        <v>3406</v>
      </c>
      <c r="G1720" s="1101" t="s">
        <v>2239</v>
      </c>
      <c r="H1720" s="1094"/>
      <c r="I1720" s="1094"/>
      <c r="J1720" s="1094"/>
      <c r="K1720" s="1094"/>
    </row>
    <row r="1721" spans="1:11" ht="14.1" customHeight="1" x14ac:dyDescent="0.25">
      <c r="A1721" s="1094"/>
      <c r="B1721" s="1094"/>
      <c r="C1721" s="1097" t="s">
        <v>1037</v>
      </c>
      <c r="D1721" s="1101" t="s">
        <v>1038</v>
      </c>
      <c r="E1721" s="1101" t="s">
        <v>1039</v>
      </c>
      <c r="F1721" s="1101" t="s">
        <v>1039</v>
      </c>
      <c r="G1721" s="1101" t="s">
        <v>1039</v>
      </c>
      <c r="H1721" s="1094"/>
      <c r="I1721" s="1094"/>
      <c r="J1721" s="1094"/>
      <c r="K1721" s="1094"/>
    </row>
    <row r="1722" spans="1:11" ht="14.1" customHeight="1" x14ac:dyDescent="0.25">
      <c r="A1722" s="1094"/>
      <c r="B1722" s="1094"/>
      <c r="C1722" s="1097" t="s">
        <v>1042</v>
      </c>
      <c r="D1722" s="1101" t="s">
        <v>1038</v>
      </c>
      <c r="E1722" s="1101" t="s">
        <v>1038</v>
      </c>
      <c r="F1722" s="1101" t="s">
        <v>1039</v>
      </c>
      <c r="G1722" s="1101" t="s">
        <v>1528</v>
      </c>
      <c r="H1722" s="1094"/>
      <c r="I1722" s="1094"/>
      <c r="J1722" s="1094"/>
      <c r="K1722" s="1094"/>
    </row>
    <row r="1723" spans="1:11" ht="14.1" customHeight="1" x14ac:dyDescent="0.25">
      <c r="A1723" s="1094"/>
      <c r="B1723" s="1094"/>
      <c r="C1723" s="1097" t="s">
        <v>39</v>
      </c>
      <c r="D1723" s="1101" t="s">
        <v>1038</v>
      </c>
      <c r="E1723" s="1101" t="s">
        <v>1038</v>
      </c>
      <c r="F1723" s="1101" t="s">
        <v>1039</v>
      </c>
      <c r="G1723" s="1101" t="s">
        <v>1528</v>
      </c>
      <c r="H1723" s="1094"/>
      <c r="I1723" s="1094"/>
      <c r="J1723" s="1094"/>
      <c r="K1723" s="1094"/>
    </row>
    <row r="1724" spans="1:11" ht="14.1" customHeight="1" x14ac:dyDescent="0.25">
      <c r="A1724" s="1094"/>
      <c r="B1724" s="1094"/>
      <c r="C1724" s="1228" t="s">
        <v>1046</v>
      </c>
      <c r="D1724" s="1229"/>
      <c r="E1724" s="1229"/>
      <c r="F1724" s="1229"/>
      <c r="G1724" s="1229"/>
      <c r="H1724" s="1094"/>
      <c r="I1724" s="1094"/>
      <c r="J1724" s="1094"/>
      <c r="K1724" s="1094"/>
    </row>
    <row r="1725" spans="1:11" ht="14.1" customHeight="1" x14ac:dyDescent="0.25">
      <c r="A1725" s="1094"/>
      <c r="B1725" s="1094"/>
      <c r="C1725" s="1105"/>
      <c r="D1725" s="1106">
        <v>2024</v>
      </c>
      <c r="E1725" s="1106">
        <v>2025</v>
      </c>
      <c r="F1725" s="1106">
        <v>2026</v>
      </c>
      <c r="G1725" s="1106">
        <v>2027</v>
      </c>
      <c r="H1725" s="1094"/>
      <c r="I1725" s="1094"/>
      <c r="J1725" s="1094"/>
      <c r="K1725" s="1094"/>
    </row>
    <row r="1726" spans="1:11" ht="14.1" customHeight="1" x14ac:dyDescent="0.25">
      <c r="A1726" s="1094"/>
      <c r="B1726" s="1094"/>
      <c r="C1726" s="1107"/>
      <c r="D1726" s="1108" t="s">
        <v>13</v>
      </c>
      <c r="E1726" s="1108" t="s">
        <v>14</v>
      </c>
      <c r="F1726" s="1108" t="s">
        <v>14</v>
      </c>
      <c r="G1726" s="1108" t="s">
        <v>14</v>
      </c>
      <c r="H1726" s="1094"/>
      <c r="I1726" s="1094"/>
      <c r="J1726" s="1094"/>
      <c r="K1726" s="1094"/>
    </row>
    <row r="1727" spans="1:11" ht="14.1" customHeight="1" x14ac:dyDescent="0.25">
      <c r="A1727" s="1094"/>
      <c r="B1727" s="1094"/>
      <c r="C1727" s="1109" t="s">
        <v>1047</v>
      </c>
      <c r="D1727" s="1110">
        <v>0</v>
      </c>
      <c r="E1727" s="1110">
        <v>0</v>
      </c>
      <c r="F1727" s="1110">
        <v>0</v>
      </c>
      <c r="G1727" s="1110">
        <v>0</v>
      </c>
      <c r="H1727" s="1094"/>
      <c r="I1727" s="1094"/>
      <c r="J1727" s="1094"/>
      <c r="K1727" s="1094"/>
    </row>
    <row r="1728" spans="1:11" ht="14.1" customHeight="1" x14ac:dyDescent="0.25">
      <c r="A1728" s="1094"/>
      <c r="B1728" s="1094"/>
      <c r="C1728" s="1109" t="s">
        <v>1048</v>
      </c>
      <c r="D1728" s="1110">
        <v>0</v>
      </c>
      <c r="E1728" s="1110">
        <v>0</v>
      </c>
      <c r="F1728" s="1110">
        <v>0</v>
      </c>
      <c r="G1728" s="1110">
        <v>0</v>
      </c>
      <c r="H1728" s="1094"/>
      <c r="I1728" s="1094"/>
      <c r="J1728" s="1094"/>
      <c r="K1728" s="1094"/>
    </row>
    <row r="1729" spans="1:11" ht="14.1" customHeight="1" x14ac:dyDescent="0.25">
      <c r="A1729" s="1094"/>
      <c r="B1729" s="1094"/>
      <c r="C1729" s="1109" t="s">
        <v>1049</v>
      </c>
      <c r="D1729" s="1110">
        <v>0</v>
      </c>
      <c r="E1729" s="1110">
        <v>0</v>
      </c>
      <c r="F1729" s="1110">
        <v>0</v>
      </c>
      <c r="G1729" s="1110">
        <v>0</v>
      </c>
      <c r="H1729" s="1094"/>
      <c r="I1729" s="1094"/>
      <c r="J1729" s="1094"/>
      <c r="K1729" s="1094"/>
    </row>
    <row r="1730" spans="1:11" ht="14.1" customHeight="1" x14ac:dyDescent="0.25">
      <c r="A1730" s="1094"/>
      <c r="B1730" s="1094"/>
      <c r="C1730" s="1109" t="s">
        <v>1050</v>
      </c>
      <c r="D1730" s="1110">
        <v>0</v>
      </c>
      <c r="E1730" s="1110">
        <v>0</v>
      </c>
      <c r="F1730" s="1110">
        <v>0</v>
      </c>
      <c r="G1730" s="1110">
        <v>0</v>
      </c>
      <c r="H1730" s="1094"/>
      <c r="I1730" s="1094"/>
      <c r="J1730" s="1094"/>
      <c r="K1730" s="1094"/>
    </row>
    <row r="1731" spans="1:11" ht="14.1" customHeight="1" x14ac:dyDescent="0.25">
      <c r="A1731" s="1094"/>
      <c r="B1731" s="1094"/>
      <c r="C1731" s="1109" t="s">
        <v>1048</v>
      </c>
      <c r="D1731" s="1110">
        <v>0</v>
      </c>
      <c r="E1731" s="1110">
        <v>0</v>
      </c>
      <c r="F1731" s="1110">
        <v>0</v>
      </c>
      <c r="G1731" s="1110">
        <v>0</v>
      </c>
      <c r="H1731" s="1094"/>
      <c r="I1731" s="1094"/>
      <c r="J1731" s="1094"/>
      <c r="K1731" s="1094"/>
    </row>
    <row r="1732" spans="1:11" ht="14.1" customHeight="1" x14ac:dyDescent="0.25">
      <c r="A1732" s="1094"/>
      <c r="B1732" s="1094"/>
      <c r="C1732" s="1109" t="s">
        <v>1049</v>
      </c>
      <c r="D1732" s="1110">
        <v>0</v>
      </c>
      <c r="E1732" s="1110">
        <v>0</v>
      </c>
      <c r="F1732" s="1110">
        <v>0</v>
      </c>
      <c r="G1732" s="1110">
        <v>0</v>
      </c>
      <c r="H1732" s="1094"/>
      <c r="I1732" s="1094"/>
      <c r="J1732" s="1094"/>
      <c r="K1732" s="1094"/>
    </row>
    <row r="1733" spans="1:11" ht="14.1" customHeight="1" x14ac:dyDescent="0.25">
      <c r="A1733" s="1094"/>
      <c r="B1733" s="1094"/>
      <c r="C1733" s="1109" t="s">
        <v>1051</v>
      </c>
      <c r="D1733" s="1110">
        <v>0</v>
      </c>
      <c r="E1733" s="1110">
        <v>0</v>
      </c>
      <c r="F1733" s="1110">
        <v>0</v>
      </c>
      <c r="G1733" s="1110">
        <v>0</v>
      </c>
      <c r="H1733" s="1094"/>
      <c r="I1733" s="1094"/>
      <c r="J1733" s="1094"/>
      <c r="K1733" s="1094"/>
    </row>
    <row r="1734" spans="1:11" ht="14.1" customHeight="1" x14ac:dyDescent="0.25">
      <c r="A1734" s="1094"/>
      <c r="B1734" s="1094"/>
      <c r="C1734" s="1109" t="s">
        <v>1048</v>
      </c>
      <c r="D1734" s="1110">
        <v>0</v>
      </c>
      <c r="E1734" s="1110">
        <v>0</v>
      </c>
      <c r="F1734" s="1110">
        <v>0</v>
      </c>
      <c r="G1734" s="1110">
        <v>0</v>
      </c>
      <c r="H1734" s="1094"/>
      <c r="I1734" s="1094"/>
      <c r="J1734" s="1094"/>
      <c r="K1734" s="1094"/>
    </row>
    <row r="1735" spans="1:11" ht="14.1" customHeight="1" x14ac:dyDescent="0.25">
      <c r="A1735" s="1094"/>
      <c r="B1735" s="1094"/>
      <c r="C1735" s="1109" t="s">
        <v>1049</v>
      </c>
      <c r="D1735" s="1110">
        <v>0</v>
      </c>
      <c r="E1735" s="1110">
        <v>0</v>
      </c>
      <c r="F1735" s="1110">
        <v>0</v>
      </c>
      <c r="G1735" s="1110">
        <v>0</v>
      </c>
      <c r="H1735" s="1094"/>
      <c r="I1735" s="1094"/>
      <c r="J1735" s="1094"/>
      <c r="K1735" s="1094"/>
    </row>
    <row r="1736" spans="1:11" ht="14.1" customHeight="1" x14ac:dyDescent="0.25">
      <c r="A1736" s="1094"/>
      <c r="B1736" s="1094"/>
      <c r="C1736" s="1109" t="s">
        <v>1052</v>
      </c>
      <c r="D1736" s="1110">
        <v>0</v>
      </c>
      <c r="E1736" s="1110">
        <v>0</v>
      </c>
      <c r="F1736" s="1110">
        <v>0</v>
      </c>
      <c r="G1736" s="1110">
        <v>0</v>
      </c>
      <c r="H1736" s="1094"/>
      <c r="I1736" s="1094"/>
      <c r="J1736" s="1094"/>
      <c r="K1736" s="1094"/>
    </row>
    <row r="1737" spans="1:11" ht="14.1" customHeight="1" x14ac:dyDescent="0.25">
      <c r="A1737" s="1094"/>
      <c r="B1737" s="1094"/>
      <c r="C1737" s="1109" t="s">
        <v>1048</v>
      </c>
      <c r="D1737" s="1110">
        <v>0</v>
      </c>
      <c r="E1737" s="1110">
        <v>0</v>
      </c>
      <c r="F1737" s="1110">
        <v>0</v>
      </c>
      <c r="G1737" s="1110">
        <v>0</v>
      </c>
      <c r="H1737" s="1094"/>
      <c r="I1737" s="1094"/>
      <c r="J1737" s="1094"/>
      <c r="K1737" s="1094"/>
    </row>
    <row r="1738" spans="1:11" ht="14.1" customHeight="1" x14ac:dyDescent="0.25">
      <c r="A1738" s="1094"/>
      <c r="B1738" s="1094"/>
      <c r="C1738" s="1109" t="s">
        <v>1049</v>
      </c>
      <c r="D1738" s="1110">
        <v>0</v>
      </c>
      <c r="E1738" s="1110">
        <v>0</v>
      </c>
      <c r="F1738" s="1110">
        <v>0</v>
      </c>
      <c r="G1738" s="1110">
        <v>0</v>
      </c>
      <c r="H1738" s="1094"/>
      <c r="I1738" s="1094"/>
      <c r="J1738" s="1094"/>
      <c r="K1738" s="1094"/>
    </row>
    <row r="1739" spans="1:11" ht="14.1" customHeight="1" x14ac:dyDescent="0.25">
      <c r="A1739" s="1094"/>
      <c r="B1739" s="1094"/>
      <c r="C1739" s="1109" t="s">
        <v>1053</v>
      </c>
      <c r="D1739" s="1110">
        <v>0</v>
      </c>
      <c r="E1739" s="1110">
        <v>0</v>
      </c>
      <c r="F1739" s="1110">
        <v>0</v>
      </c>
      <c r="G1739" s="1110">
        <v>0</v>
      </c>
      <c r="H1739" s="1094"/>
      <c r="I1739" s="1094"/>
      <c r="J1739" s="1094"/>
      <c r="K1739" s="1094"/>
    </row>
    <row r="1740" spans="1:11" ht="14.1" customHeight="1" x14ac:dyDescent="0.25">
      <c r="A1740" s="1094"/>
      <c r="B1740" s="1094"/>
      <c r="C1740" s="1109" t="s">
        <v>1048</v>
      </c>
      <c r="D1740" s="1110">
        <v>0</v>
      </c>
      <c r="E1740" s="1110">
        <v>0</v>
      </c>
      <c r="F1740" s="1110">
        <v>0</v>
      </c>
      <c r="G1740" s="1110">
        <v>0</v>
      </c>
      <c r="H1740" s="1094"/>
      <c r="I1740" s="1094"/>
      <c r="J1740" s="1094"/>
      <c r="K1740" s="1094"/>
    </row>
    <row r="1741" spans="1:11" ht="14.1" customHeight="1" x14ac:dyDescent="0.25">
      <c r="A1741" s="1094"/>
      <c r="B1741" s="1094"/>
      <c r="C1741" s="1109" t="s">
        <v>1049</v>
      </c>
      <c r="D1741" s="1110">
        <v>0</v>
      </c>
      <c r="E1741" s="1110">
        <v>0</v>
      </c>
      <c r="F1741" s="1110">
        <v>0</v>
      </c>
      <c r="G1741" s="1110">
        <v>0</v>
      </c>
      <c r="H1741" s="1094"/>
      <c r="I1741" s="1094"/>
      <c r="J1741" s="1094"/>
      <c r="K1741" s="1094"/>
    </row>
    <row r="1742" spans="1:11" ht="14.1" customHeight="1" x14ac:dyDescent="0.25">
      <c r="A1742" s="1094"/>
      <c r="B1742" s="1094"/>
      <c r="C1742" s="1109" t="s">
        <v>1054</v>
      </c>
      <c r="D1742" s="1110">
        <v>0</v>
      </c>
      <c r="E1742" s="1110">
        <v>0</v>
      </c>
      <c r="F1742" s="1110">
        <v>0</v>
      </c>
      <c r="G1742" s="1110">
        <v>0</v>
      </c>
      <c r="H1742" s="1094"/>
      <c r="I1742" s="1094"/>
      <c r="J1742" s="1094"/>
      <c r="K1742" s="1094"/>
    </row>
    <row r="1743" spans="1:11" ht="14.1" customHeight="1" x14ac:dyDescent="0.25">
      <c r="A1743" s="1094"/>
      <c r="B1743" s="1094"/>
      <c r="C1743" s="1109" t="s">
        <v>1048</v>
      </c>
      <c r="D1743" s="1110">
        <v>0</v>
      </c>
      <c r="E1743" s="1110">
        <v>0</v>
      </c>
      <c r="F1743" s="1110">
        <v>0</v>
      </c>
      <c r="G1743" s="1110">
        <v>0</v>
      </c>
      <c r="H1743" s="1094"/>
      <c r="I1743" s="1094"/>
      <c r="J1743" s="1094"/>
      <c r="K1743" s="1094"/>
    </row>
    <row r="1744" spans="1:11" ht="14.1" customHeight="1" x14ac:dyDescent="0.25">
      <c r="A1744" s="1094"/>
      <c r="B1744" s="1094"/>
      <c r="C1744" s="1109" t="s">
        <v>1049</v>
      </c>
      <c r="D1744" s="1110">
        <v>0</v>
      </c>
      <c r="E1744" s="1110">
        <v>0</v>
      </c>
      <c r="F1744" s="1110">
        <v>0</v>
      </c>
      <c r="G1744" s="1110">
        <v>0</v>
      </c>
      <c r="H1744" s="1094"/>
      <c r="I1744" s="1094"/>
      <c r="J1744" s="1094"/>
      <c r="K1744" s="1094"/>
    </row>
    <row r="1745" spans="1:11" ht="14.1" customHeight="1" x14ac:dyDescent="0.25">
      <c r="A1745" s="1094"/>
      <c r="B1745" s="1094"/>
      <c r="C1745" s="1109" t="s">
        <v>1055</v>
      </c>
      <c r="D1745" s="1110">
        <v>0</v>
      </c>
      <c r="E1745" s="1110">
        <v>0</v>
      </c>
      <c r="F1745" s="1110">
        <v>0</v>
      </c>
      <c r="G1745" s="1110">
        <v>0</v>
      </c>
      <c r="H1745" s="1094"/>
      <c r="I1745" s="1094"/>
      <c r="J1745" s="1094"/>
      <c r="K1745" s="1094"/>
    </row>
    <row r="1746" spans="1:11" ht="14.1" customHeight="1" x14ac:dyDescent="0.25">
      <c r="A1746" s="1094"/>
      <c r="B1746" s="1094"/>
      <c r="C1746" s="1109" t="s">
        <v>1048</v>
      </c>
      <c r="D1746" s="1110">
        <v>0</v>
      </c>
      <c r="E1746" s="1110">
        <v>0</v>
      </c>
      <c r="F1746" s="1110">
        <v>0</v>
      </c>
      <c r="G1746" s="1110">
        <v>0</v>
      </c>
      <c r="H1746" s="1094"/>
      <c r="I1746" s="1094"/>
      <c r="J1746" s="1094"/>
      <c r="K1746" s="1094"/>
    </row>
    <row r="1747" spans="1:11" ht="14.1" customHeight="1" x14ac:dyDescent="0.25">
      <c r="A1747" s="1094"/>
      <c r="B1747" s="1094"/>
      <c r="C1747" s="1109" t="s">
        <v>1049</v>
      </c>
      <c r="D1747" s="1110">
        <v>0</v>
      </c>
      <c r="E1747" s="1110">
        <v>0</v>
      </c>
      <c r="F1747" s="1110">
        <v>0</v>
      </c>
      <c r="G1747" s="1110">
        <v>0</v>
      </c>
      <c r="H1747" s="1094"/>
      <c r="I1747" s="1094"/>
      <c r="J1747" s="1094"/>
      <c r="K1747" s="1094"/>
    </row>
    <row r="1748" spans="1:11" ht="14.1" customHeight="1" x14ac:dyDescent="0.25">
      <c r="A1748" s="1094"/>
      <c r="B1748" s="1094"/>
      <c r="C1748" s="1109" t="s">
        <v>1056</v>
      </c>
      <c r="D1748" s="1110">
        <v>0</v>
      </c>
      <c r="E1748" s="1110">
        <v>0</v>
      </c>
      <c r="F1748" s="1110">
        <v>0</v>
      </c>
      <c r="G1748" s="1110">
        <v>0</v>
      </c>
      <c r="H1748" s="1094"/>
      <c r="I1748" s="1094"/>
      <c r="J1748" s="1094"/>
      <c r="K1748" s="1094"/>
    </row>
    <row r="1749" spans="1:11" ht="14.1" customHeight="1" x14ac:dyDescent="0.25">
      <c r="A1749" s="1094"/>
      <c r="B1749" s="1094"/>
      <c r="C1749" s="1109" t="s">
        <v>1048</v>
      </c>
      <c r="D1749" s="1110">
        <v>0</v>
      </c>
      <c r="E1749" s="1110">
        <v>0</v>
      </c>
      <c r="F1749" s="1110">
        <v>0</v>
      </c>
      <c r="G1749" s="1110">
        <v>0</v>
      </c>
      <c r="H1749" s="1094"/>
      <c r="I1749" s="1094"/>
      <c r="J1749" s="1094"/>
      <c r="K1749" s="1094"/>
    </row>
    <row r="1750" spans="1:11" ht="14.1" customHeight="1" x14ac:dyDescent="0.25">
      <c r="A1750" s="1094"/>
      <c r="B1750" s="1094"/>
      <c r="C1750" s="1109" t="s">
        <v>1057</v>
      </c>
      <c r="D1750" s="1110">
        <v>0</v>
      </c>
      <c r="E1750" s="1110">
        <v>0</v>
      </c>
      <c r="F1750" s="1110">
        <v>0</v>
      </c>
      <c r="G1750" s="1110">
        <v>0</v>
      </c>
      <c r="H1750" s="1094"/>
      <c r="I1750" s="1094"/>
      <c r="J1750" s="1094"/>
      <c r="K1750" s="1094"/>
    </row>
    <row r="1751" spans="1:11" ht="14.1" customHeight="1" x14ac:dyDescent="0.25">
      <c r="A1751" s="1094"/>
      <c r="B1751" s="1094"/>
      <c r="C1751" s="1109" t="s">
        <v>1058</v>
      </c>
      <c r="D1751" s="1110">
        <v>0</v>
      </c>
      <c r="E1751" s="1110">
        <v>0</v>
      </c>
      <c r="F1751" s="1110">
        <v>0</v>
      </c>
      <c r="G1751" s="1110">
        <v>0</v>
      </c>
      <c r="H1751" s="1094"/>
      <c r="I1751" s="1094"/>
      <c r="J1751" s="1094"/>
      <c r="K1751" s="1094"/>
    </row>
    <row r="1752" spans="1:11" ht="14.1" customHeight="1" x14ac:dyDescent="0.25">
      <c r="A1752" s="1094"/>
      <c r="B1752" s="1094"/>
      <c r="C1752" s="1109" t="s">
        <v>1059</v>
      </c>
      <c r="D1752" s="1110">
        <v>0</v>
      </c>
      <c r="E1752" s="1110">
        <v>0</v>
      </c>
      <c r="F1752" s="1110">
        <v>0</v>
      </c>
      <c r="G1752" s="1110">
        <v>0</v>
      </c>
      <c r="H1752" s="1094"/>
      <c r="I1752" s="1094"/>
      <c r="J1752" s="1094"/>
      <c r="K1752" s="1094"/>
    </row>
    <row r="1753" spans="1:11" ht="14.1" customHeight="1" x14ac:dyDescent="0.25">
      <c r="A1753" s="1094"/>
      <c r="B1753" s="1094"/>
      <c r="C1753" s="1109" t="s">
        <v>1060</v>
      </c>
      <c r="D1753" s="1110">
        <v>0</v>
      </c>
      <c r="E1753" s="1110">
        <v>0</v>
      </c>
      <c r="F1753" s="1110">
        <v>0</v>
      </c>
      <c r="G1753" s="1110">
        <v>0</v>
      </c>
      <c r="H1753" s="1094"/>
      <c r="I1753" s="1094"/>
      <c r="J1753" s="1094"/>
      <c r="K1753" s="1094"/>
    </row>
    <row r="1754" spans="1:11" ht="14.1" customHeight="1" x14ac:dyDescent="0.25">
      <c r="A1754" s="1094"/>
      <c r="B1754" s="1094"/>
      <c r="C1754" s="1109" t="s">
        <v>1061</v>
      </c>
      <c r="D1754" s="1110">
        <v>0</v>
      </c>
      <c r="E1754" s="1110">
        <v>45000000</v>
      </c>
      <c r="F1754" s="1110">
        <v>45000000</v>
      </c>
      <c r="G1754" s="1110">
        <v>60000000</v>
      </c>
      <c r="H1754" s="1094"/>
      <c r="I1754" s="1094"/>
      <c r="J1754" s="1094"/>
      <c r="K1754" s="1094"/>
    </row>
    <row r="1755" spans="1:11" ht="14.1" customHeight="1" x14ac:dyDescent="0.25">
      <c r="A1755" s="1094"/>
      <c r="B1755" s="1094"/>
      <c r="C1755" s="1109" t="s">
        <v>1048</v>
      </c>
      <c r="D1755" s="1110">
        <v>0</v>
      </c>
      <c r="E1755" s="1110">
        <v>45000000</v>
      </c>
      <c r="F1755" s="1110">
        <v>45000000</v>
      </c>
      <c r="G1755" s="1110">
        <v>60000000</v>
      </c>
      <c r="H1755" s="1094"/>
      <c r="I1755" s="1094"/>
      <c r="J1755" s="1094"/>
      <c r="K1755" s="1094"/>
    </row>
    <row r="1756" spans="1:11" ht="14.1" customHeight="1" x14ac:dyDescent="0.25">
      <c r="A1756" s="1094"/>
      <c r="B1756" s="1094"/>
      <c r="C1756" s="1109" t="s">
        <v>1057</v>
      </c>
      <c r="D1756" s="1110">
        <v>0</v>
      </c>
      <c r="E1756" s="1110">
        <v>0</v>
      </c>
      <c r="F1756" s="1110">
        <v>0</v>
      </c>
      <c r="G1756" s="1110">
        <v>0</v>
      </c>
      <c r="H1756" s="1094"/>
      <c r="I1756" s="1094"/>
      <c r="J1756" s="1094"/>
      <c r="K1756" s="1094"/>
    </row>
    <row r="1757" spans="1:11" ht="14.1" customHeight="1" x14ac:dyDescent="0.25">
      <c r="A1757" s="1094"/>
      <c r="B1757" s="1094"/>
      <c r="C1757" s="1109" t="s">
        <v>1058</v>
      </c>
      <c r="D1757" s="1110">
        <v>0</v>
      </c>
      <c r="E1757" s="1110">
        <v>0</v>
      </c>
      <c r="F1757" s="1110">
        <v>0</v>
      </c>
      <c r="G1757" s="1110">
        <v>0</v>
      </c>
      <c r="H1757" s="1094"/>
      <c r="I1757" s="1094"/>
      <c r="J1757" s="1094"/>
      <c r="K1757" s="1094"/>
    </row>
    <row r="1758" spans="1:11" ht="14.1" customHeight="1" x14ac:dyDescent="0.25">
      <c r="A1758" s="1094"/>
      <c r="B1758" s="1094"/>
      <c r="C1758" s="1109" t="s">
        <v>1059</v>
      </c>
      <c r="D1758" s="1110">
        <v>0</v>
      </c>
      <c r="E1758" s="1110">
        <v>0</v>
      </c>
      <c r="F1758" s="1110">
        <v>0</v>
      </c>
      <c r="G1758" s="1110">
        <v>0</v>
      </c>
      <c r="H1758" s="1094"/>
      <c r="I1758" s="1094"/>
      <c r="J1758" s="1094"/>
      <c r="K1758" s="1094"/>
    </row>
    <row r="1759" spans="1:11" ht="14.1" customHeight="1" x14ac:dyDescent="0.25">
      <c r="A1759" s="1094"/>
      <c r="B1759" s="1094"/>
      <c r="C1759" s="1109" t="s">
        <v>1060</v>
      </c>
      <c r="D1759" s="1110">
        <v>0</v>
      </c>
      <c r="E1759" s="1110">
        <v>0</v>
      </c>
      <c r="F1759" s="1110">
        <v>0</v>
      </c>
      <c r="G1759" s="1110">
        <v>0</v>
      </c>
      <c r="H1759" s="1094"/>
      <c r="I1759" s="1094"/>
      <c r="J1759" s="1094"/>
      <c r="K1759" s="1094"/>
    </row>
    <row r="1760" spans="1:11" ht="14.1" customHeight="1" x14ac:dyDescent="0.25">
      <c r="A1760" s="1094"/>
      <c r="B1760" s="1094"/>
      <c r="C1760" s="1109" t="s">
        <v>1062</v>
      </c>
      <c r="D1760" s="1110">
        <v>0</v>
      </c>
      <c r="E1760" s="1110">
        <v>0</v>
      </c>
      <c r="F1760" s="1110">
        <v>0</v>
      </c>
      <c r="G1760" s="1110">
        <v>0</v>
      </c>
      <c r="H1760" s="1094"/>
      <c r="I1760" s="1094"/>
      <c r="J1760" s="1094"/>
      <c r="K1760" s="1094"/>
    </row>
    <row r="1761" spans="1:11" ht="14.1" customHeight="1" x14ac:dyDescent="0.25">
      <c r="A1761" s="1094"/>
      <c r="B1761" s="1094"/>
      <c r="C1761" s="1109" t="s">
        <v>1048</v>
      </c>
      <c r="D1761" s="1110">
        <v>0</v>
      </c>
      <c r="E1761" s="1110">
        <v>0</v>
      </c>
      <c r="F1761" s="1110">
        <v>0</v>
      </c>
      <c r="G1761" s="1110">
        <v>0</v>
      </c>
      <c r="H1761" s="1094"/>
      <c r="I1761" s="1094"/>
      <c r="J1761" s="1094"/>
      <c r="K1761" s="1094"/>
    </row>
    <row r="1762" spans="1:11" ht="14.1" customHeight="1" x14ac:dyDescent="0.25">
      <c r="A1762" s="1094"/>
      <c r="B1762" s="1094"/>
      <c r="C1762" s="1109" t="s">
        <v>1057</v>
      </c>
      <c r="D1762" s="1110">
        <v>0</v>
      </c>
      <c r="E1762" s="1110">
        <v>0</v>
      </c>
      <c r="F1762" s="1110">
        <v>0</v>
      </c>
      <c r="G1762" s="1110">
        <v>0</v>
      </c>
      <c r="H1762" s="1094"/>
      <c r="I1762" s="1094"/>
      <c r="J1762" s="1094"/>
      <c r="K1762" s="1094"/>
    </row>
    <row r="1763" spans="1:11" ht="14.1" customHeight="1" x14ac:dyDescent="0.25">
      <c r="A1763" s="1094"/>
      <c r="B1763" s="1094"/>
      <c r="C1763" s="1109" t="s">
        <v>1058</v>
      </c>
      <c r="D1763" s="1110">
        <v>0</v>
      </c>
      <c r="E1763" s="1110">
        <v>0</v>
      </c>
      <c r="F1763" s="1110">
        <v>0</v>
      </c>
      <c r="G1763" s="1110">
        <v>0</v>
      </c>
      <c r="H1763" s="1094"/>
      <c r="I1763" s="1094"/>
      <c r="J1763" s="1094"/>
      <c r="K1763" s="1094"/>
    </row>
    <row r="1764" spans="1:11" ht="14.1" customHeight="1" x14ac:dyDescent="0.25">
      <c r="A1764" s="1094"/>
      <c r="B1764" s="1094"/>
      <c r="C1764" s="1109" t="s">
        <v>1059</v>
      </c>
      <c r="D1764" s="1110">
        <v>0</v>
      </c>
      <c r="E1764" s="1110">
        <v>0</v>
      </c>
      <c r="F1764" s="1110">
        <v>0</v>
      </c>
      <c r="G1764" s="1110">
        <v>0</v>
      </c>
      <c r="H1764" s="1094"/>
      <c r="I1764" s="1094"/>
      <c r="J1764" s="1094"/>
      <c r="K1764" s="1094"/>
    </row>
    <row r="1765" spans="1:11" ht="14.1" customHeight="1" x14ac:dyDescent="0.25">
      <c r="A1765" s="1094"/>
      <c r="B1765" s="1094"/>
      <c r="C1765" s="1109" t="s">
        <v>1060</v>
      </c>
      <c r="D1765" s="1110">
        <v>0</v>
      </c>
      <c r="E1765" s="1110">
        <v>0</v>
      </c>
      <c r="F1765" s="1110">
        <v>0</v>
      </c>
      <c r="G1765" s="1110">
        <v>0</v>
      </c>
      <c r="H1765" s="1094"/>
      <c r="I1765" s="1094"/>
      <c r="J1765" s="1094"/>
      <c r="K1765" s="1094"/>
    </row>
    <row r="1766" spans="1:11" ht="14.1" customHeight="1" x14ac:dyDescent="0.25">
      <c r="A1766" s="1094"/>
      <c r="B1766" s="1094"/>
      <c r="C1766" s="1109" t="s">
        <v>1063</v>
      </c>
      <c r="D1766" s="1110">
        <v>0</v>
      </c>
      <c r="E1766" s="1110">
        <v>0</v>
      </c>
      <c r="F1766" s="1110">
        <v>0</v>
      </c>
      <c r="G1766" s="1110">
        <v>0</v>
      </c>
      <c r="H1766" s="1094"/>
      <c r="I1766" s="1094"/>
      <c r="J1766" s="1094"/>
      <c r="K1766" s="1094"/>
    </row>
    <row r="1767" spans="1:11" ht="14.1" customHeight="1" x14ac:dyDescent="0.25">
      <c r="A1767" s="1094"/>
      <c r="B1767" s="1094"/>
      <c r="C1767" s="1109" t="s">
        <v>1064</v>
      </c>
      <c r="D1767" s="1110">
        <v>0</v>
      </c>
      <c r="E1767" s="1110">
        <v>0</v>
      </c>
      <c r="F1767" s="1110">
        <v>0</v>
      </c>
      <c r="G1767" s="1110">
        <v>0</v>
      </c>
      <c r="H1767" s="1094"/>
      <c r="I1767" s="1094"/>
      <c r="J1767" s="1094"/>
      <c r="K1767" s="1094"/>
    </row>
    <row r="1768" spans="1:11" ht="14.1" customHeight="1" x14ac:dyDescent="0.25">
      <c r="A1768" s="1094"/>
      <c r="B1768" s="1094"/>
      <c r="C1768" s="1111" t="s">
        <v>572</v>
      </c>
      <c r="D1768" s="1110">
        <v>0</v>
      </c>
      <c r="E1768" s="1110">
        <v>45000000</v>
      </c>
      <c r="F1768" s="1110">
        <v>45000000</v>
      </c>
      <c r="G1768" s="1110">
        <v>60000000</v>
      </c>
      <c r="H1768" s="1094"/>
      <c r="I1768" s="1094"/>
      <c r="J1768" s="1094"/>
      <c r="K1768" s="1094"/>
    </row>
    <row r="1769" spans="1:11" ht="20.100000000000001" customHeight="1" x14ac:dyDescent="0.25">
      <c r="A1769" s="1094"/>
      <c r="B1769" s="1094"/>
      <c r="C1769" s="1102" t="s">
        <v>3682</v>
      </c>
      <c r="D1769" s="1234" t="s">
        <v>3683</v>
      </c>
      <c r="E1769" s="1235"/>
      <c r="F1769" s="1235"/>
      <c r="G1769" s="1235"/>
      <c r="H1769" s="1094"/>
      <c r="I1769" s="1094"/>
      <c r="J1769" s="1094"/>
      <c r="K1769" s="1094"/>
    </row>
    <row r="1770" spans="1:11" ht="18" customHeight="1" x14ac:dyDescent="0.25">
      <c r="A1770" s="1094"/>
      <c r="B1770" s="1094"/>
      <c r="C1770" s="1103" t="s">
        <v>1022</v>
      </c>
      <c r="D1770" s="1232" t="s">
        <v>3684</v>
      </c>
      <c r="E1770" s="1233"/>
      <c r="F1770" s="1233"/>
      <c r="G1770" s="1233"/>
      <c r="H1770" s="1094"/>
      <c r="I1770" s="1094"/>
      <c r="J1770" s="1094"/>
      <c r="K1770" s="1094"/>
    </row>
    <row r="1771" spans="1:11" ht="18" customHeight="1" x14ac:dyDescent="0.25">
      <c r="A1771" s="1094"/>
      <c r="B1771" s="1094"/>
      <c r="C1771" s="1104" t="s">
        <v>1024</v>
      </c>
      <c r="D1771" s="1230" t="s">
        <v>3685</v>
      </c>
      <c r="E1771" s="1231"/>
      <c r="F1771" s="1231"/>
      <c r="G1771" s="1231"/>
      <c r="H1771" s="1094"/>
      <c r="I1771" s="1094"/>
      <c r="J1771" s="1094"/>
      <c r="K1771" s="1094"/>
    </row>
    <row r="1772" spans="1:11" ht="18" customHeight="1" x14ac:dyDescent="0.25">
      <c r="A1772" s="1094"/>
      <c r="B1772" s="1094"/>
      <c r="C1772" s="1104" t="s">
        <v>31</v>
      </c>
      <c r="D1772" s="1230" t="s">
        <v>3606</v>
      </c>
      <c r="E1772" s="1231"/>
      <c r="F1772" s="1231"/>
      <c r="G1772" s="1231"/>
      <c r="H1772" s="1094"/>
      <c r="I1772" s="1094"/>
      <c r="J1772" s="1094"/>
      <c r="K1772" s="1094"/>
    </row>
    <row r="1773" spans="1:11" ht="15" customHeight="1" x14ac:dyDescent="0.25">
      <c r="A1773" s="1094"/>
      <c r="B1773" s="1094"/>
      <c r="C1773" s="1105"/>
      <c r="D1773" s="1106">
        <v>2024</v>
      </c>
      <c r="E1773" s="1106">
        <v>2025</v>
      </c>
      <c r="F1773" s="1106">
        <v>2026</v>
      </c>
      <c r="G1773" s="1106">
        <v>2027</v>
      </c>
      <c r="H1773" s="1094"/>
      <c r="I1773" s="1094"/>
      <c r="J1773" s="1094"/>
      <c r="K1773" s="1094"/>
    </row>
    <row r="1774" spans="1:11" ht="15" customHeight="1" x14ac:dyDescent="0.25">
      <c r="A1774" s="1094"/>
      <c r="B1774" s="1094"/>
      <c r="C1774" s="1107"/>
      <c r="D1774" s="1108" t="s">
        <v>13</v>
      </c>
      <c r="E1774" s="1108" t="s">
        <v>14</v>
      </c>
      <c r="F1774" s="1108" t="s">
        <v>14</v>
      </c>
      <c r="G1774" s="1108" t="s">
        <v>14</v>
      </c>
      <c r="H1774" s="1094"/>
      <c r="I1774" s="1094"/>
      <c r="J1774" s="1094"/>
      <c r="K1774" s="1094"/>
    </row>
    <row r="1775" spans="1:11" ht="14.1" customHeight="1" x14ac:dyDescent="0.25">
      <c r="A1775" s="1094"/>
      <c r="B1775" s="1094"/>
      <c r="C1775" s="1097" t="s">
        <v>33</v>
      </c>
      <c r="D1775" s="1101" t="s">
        <v>1092</v>
      </c>
      <c r="E1775" s="1101" t="s">
        <v>1092</v>
      </c>
      <c r="F1775" s="1101" t="s">
        <v>1092</v>
      </c>
      <c r="G1775" s="1101" t="s">
        <v>1092</v>
      </c>
      <c r="H1775" s="1094"/>
      <c r="I1775" s="1094"/>
      <c r="J1775" s="1094"/>
      <c r="K1775" s="1094"/>
    </row>
    <row r="1776" spans="1:11" ht="14.1" customHeight="1" x14ac:dyDescent="0.25">
      <c r="A1776" s="1094"/>
      <c r="B1776" s="1094"/>
      <c r="C1776" s="1097" t="s">
        <v>1029</v>
      </c>
      <c r="D1776" s="1101" t="s">
        <v>1039</v>
      </c>
      <c r="E1776" s="1101" t="s">
        <v>1841</v>
      </c>
      <c r="F1776" s="1101" t="s">
        <v>1841</v>
      </c>
      <c r="G1776" s="1101" t="s">
        <v>1722</v>
      </c>
      <c r="H1776" s="1094"/>
      <c r="I1776" s="1094"/>
      <c r="J1776" s="1094"/>
      <c r="K1776" s="1094"/>
    </row>
    <row r="1777" spans="1:11" ht="14.1" customHeight="1" x14ac:dyDescent="0.25">
      <c r="A1777" s="1094"/>
      <c r="B1777" s="1094"/>
      <c r="C1777" s="1097" t="s">
        <v>1032</v>
      </c>
      <c r="D1777" s="1101" t="s">
        <v>1039</v>
      </c>
      <c r="E1777" s="1101" t="s">
        <v>1841</v>
      </c>
      <c r="F1777" s="1101" t="s">
        <v>1841</v>
      </c>
      <c r="G1777" s="1101" t="s">
        <v>1722</v>
      </c>
      <c r="H1777" s="1094"/>
      <c r="I1777" s="1094"/>
      <c r="J1777" s="1094"/>
      <c r="K1777" s="1094"/>
    </row>
    <row r="1778" spans="1:11" ht="14.1" customHeight="1" x14ac:dyDescent="0.25">
      <c r="A1778" s="1094"/>
      <c r="B1778" s="1094"/>
      <c r="C1778" s="1097" t="s">
        <v>1037</v>
      </c>
      <c r="D1778" s="1101" t="s">
        <v>1038</v>
      </c>
      <c r="E1778" s="1101" t="s">
        <v>1039</v>
      </c>
      <c r="F1778" s="1101" t="s">
        <v>1039</v>
      </c>
      <c r="G1778" s="1101" t="s">
        <v>1039</v>
      </c>
      <c r="H1778" s="1094"/>
      <c r="I1778" s="1094"/>
      <c r="J1778" s="1094"/>
      <c r="K1778" s="1094"/>
    </row>
    <row r="1779" spans="1:11" ht="14.1" customHeight="1" x14ac:dyDescent="0.25">
      <c r="A1779" s="1094"/>
      <c r="B1779" s="1094"/>
      <c r="C1779" s="1097" t="s">
        <v>1042</v>
      </c>
      <c r="D1779" s="1101" t="s">
        <v>1038</v>
      </c>
      <c r="E1779" s="1101" t="s">
        <v>1038</v>
      </c>
      <c r="F1779" s="1101" t="s">
        <v>1039</v>
      </c>
      <c r="G1779" s="1101" t="s">
        <v>1528</v>
      </c>
      <c r="H1779" s="1094"/>
      <c r="I1779" s="1094"/>
      <c r="J1779" s="1094"/>
      <c r="K1779" s="1094"/>
    </row>
    <row r="1780" spans="1:11" ht="14.1" customHeight="1" x14ac:dyDescent="0.25">
      <c r="A1780" s="1094"/>
      <c r="B1780" s="1094"/>
      <c r="C1780" s="1097" t="s">
        <v>39</v>
      </c>
      <c r="D1780" s="1101" t="s">
        <v>1038</v>
      </c>
      <c r="E1780" s="1101" t="s">
        <v>1038</v>
      </c>
      <c r="F1780" s="1101" t="s">
        <v>1039</v>
      </c>
      <c r="G1780" s="1101" t="s">
        <v>1528</v>
      </c>
      <c r="H1780" s="1094"/>
      <c r="I1780" s="1094"/>
      <c r="J1780" s="1094"/>
      <c r="K1780" s="1094"/>
    </row>
    <row r="1781" spans="1:11" ht="14.1" customHeight="1" x14ac:dyDescent="0.25">
      <c r="A1781" s="1094"/>
      <c r="B1781" s="1094"/>
      <c r="C1781" s="1228" t="s">
        <v>1046</v>
      </c>
      <c r="D1781" s="1229"/>
      <c r="E1781" s="1229"/>
      <c r="F1781" s="1229"/>
      <c r="G1781" s="1229"/>
      <c r="H1781" s="1094"/>
      <c r="I1781" s="1094"/>
      <c r="J1781" s="1094"/>
      <c r="K1781" s="1094"/>
    </row>
    <row r="1782" spans="1:11" ht="14.1" customHeight="1" x14ac:dyDescent="0.25">
      <c r="A1782" s="1094"/>
      <c r="B1782" s="1094"/>
      <c r="C1782" s="1105"/>
      <c r="D1782" s="1106">
        <v>2024</v>
      </c>
      <c r="E1782" s="1106">
        <v>2025</v>
      </c>
      <c r="F1782" s="1106">
        <v>2026</v>
      </c>
      <c r="G1782" s="1106">
        <v>2027</v>
      </c>
      <c r="H1782" s="1094"/>
      <c r="I1782" s="1094"/>
      <c r="J1782" s="1094"/>
      <c r="K1782" s="1094"/>
    </row>
    <row r="1783" spans="1:11" ht="14.1" customHeight="1" x14ac:dyDescent="0.25">
      <c r="A1783" s="1094"/>
      <c r="B1783" s="1094"/>
      <c r="C1783" s="1107"/>
      <c r="D1783" s="1108" t="s">
        <v>13</v>
      </c>
      <c r="E1783" s="1108" t="s">
        <v>14</v>
      </c>
      <c r="F1783" s="1108" t="s">
        <v>14</v>
      </c>
      <c r="G1783" s="1108" t="s">
        <v>14</v>
      </c>
      <c r="H1783" s="1094"/>
      <c r="I1783" s="1094"/>
      <c r="J1783" s="1094"/>
      <c r="K1783" s="1094"/>
    </row>
    <row r="1784" spans="1:11" ht="14.1" customHeight="1" x14ac:dyDescent="0.25">
      <c r="A1784" s="1094"/>
      <c r="B1784" s="1094"/>
      <c r="C1784" s="1109" t="s">
        <v>1047</v>
      </c>
      <c r="D1784" s="1110">
        <v>0</v>
      </c>
      <c r="E1784" s="1110">
        <v>0</v>
      </c>
      <c r="F1784" s="1110">
        <v>0</v>
      </c>
      <c r="G1784" s="1110">
        <v>0</v>
      </c>
      <c r="H1784" s="1094"/>
      <c r="I1784" s="1094"/>
      <c r="J1784" s="1094"/>
      <c r="K1784" s="1094"/>
    </row>
    <row r="1785" spans="1:11" ht="14.1" customHeight="1" x14ac:dyDescent="0.25">
      <c r="A1785" s="1094"/>
      <c r="B1785" s="1094"/>
      <c r="C1785" s="1109" t="s">
        <v>1048</v>
      </c>
      <c r="D1785" s="1110">
        <v>0</v>
      </c>
      <c r="E1785" s="1110">
        <v>0</v>
      </c>
      <c r="F1785" s="1110">
        <v>0</v>
      </c>
      <c r="G1785" s="1110">
        <v>0</v>
      </c>
      <c r="H1785" s="1094"/>
      <c r="I1785" s="1094"/>
      <c r="J1785" s="1094"/>
      <c r="K1785" s="1094"/>
    </row>
    <row r="1786" spans="1:11" ht="14.1" customHeight="1" x14ac:dyDescent="0.25">
      <c r="A1786" s="1094"/>
      <c r="B1786" s="1094"/>
      <c r="C1786" s="1109" t="s">
        <v>1049</v>
      </c>
      <c r="D1786" s="1110">
        <v>0</v>
      </c>
      <c r="E1786" s="1110">
        <v>0</v>
      </c>
      <c r="F1786" s="1110">
        <v>0</v>
      </c>
      <c r="G1786" s="1110">
        <v>0</v>
      </c>
      <c r="H1786" s="1094"/>
      <c r="I1786" s="1094"/>
      <c r="J1786" s="1094"/>
      <c r="K1786" s="1094"/>
    </row>
    <row r="1787" spans="1:11" ht="14.1" customHeight="1" x14ac:dyDescent="0.25">
      <c r="A1787" s="1094"/>
      <c r="B1787" s="1094"/>
      <c r="C1787" s="1109" t="s">
        <v>1050</v>
      </c>
      <c r="D1787" s="1110">
        <v>0</v>
      </c>
      <c r="E1787" s="1110">
        <v>0</v>
      </c>
      <c r="F1787" s="1110">
        <v>0</v>
      </c>
      <c r="G1787" s="1110">
        <v>0</v>
      </c>
      <c r="H1787" s="1094"/>
      <c r="I1787" s="1094"/>
      <c r="J1787" s="1094"/>
      <c r="K1787" s="1094"/>
    </row>
    <row r="1788" spans="1:11" ht="14.1" customHeight="1" x14ac:dyDescent="0.25">
      <c r="A1788" s="1094"/>
      <c r="B1788" s="1094"/>
      <c r="C1788" s="1109" t="s">
        <v>1048</v>
      </c>
      <c r="D1788" s="1110">
        <v>0</v>
      </c>
      <c r="E1788" s="1110">
        <v>0</v>
      </c>
      <c r="F1788" s="1110">
        <v>0</v>
      </c>
      <c r="G1788" s="1110">
        <v>0</v>
      </c>
      <c r="H1788" s="1094"/>
      <c r="I1788" s="1094"/>
      <c r="J1788" s="1094"/>
      <c r="K1788" s="1094"/>
    </row>
    <row r="1789" spans="1:11" ht="14.1" customHeight="1" x14ac:dyDescent="0.25">
      <c r="A1789" s="1094"/>
      <c r="B1789" s="1094"/>
      <c r="C1789" s="1109" t="s">
        <v>1049</v>
      </c>
      <c r="D1789" s="1110">
        <v>0</v>
      </c>
      <c r="E1789" s="1110">
        <v>0</v>
      </c>
      <c r="F1789" s="1110">
        <v>0</v>
      </c>
      <c r="G1789" s="1110">
        <v>0</v>
      </c>
      <c r="H1789" s="1094"/>
      <c r="I1789" s="1094"/>
      <c r="J1789" s="1094"/>
      <c r="K1789" s="1094"/>
    </row>
    <row r="1790" spans="1:11" ht="14.1" customHeight="1" x14ac:dyDescent="0.25">
      <c r="A1790" s="1094"/>
      <c r="B1790" s="1094"/>
      <c r="C1790" s="1109" t="s">
        <v>1051</v>
      </c>
      <c r="D1790" s="1110">
        <v>0</v>
      </c>
      <c r="E1790" s="1110">
        <v>0</v>
      </c>
      <c r="F1790" s="1110">
        <v>0</v>
      </c>
      <c r="G1790" s="1110">
        <v>0</v>
      </c>
      <c r="H1790" s="1094"/>
      <c r="I1790" s="1094"/>
      <c r="J1790" s="1094"/>
      <c r="K1790" s="1094"/>
    </row>
    <row r="1791" spans="1:11" ht="14.1" customHeight="1" x14ac:dyDescent="0.25">
      <c r="A1791" s="1094"/>
      <c r="B1791" s="1094"/>
      <c r="C1791" s="1109" t="s">
        <v>1048</v>
      </c>
      <c r="D1791" s="1110">
        <v>0</v>
      </c>
      <c r="E1791" s="1110">
        <v>0</v>
      </c>
      <c r="F1791" s="1110">
        <v>0</v>
      </c>
      <c r="G1791" s="1110">
        <v>0</v>
      </c>
      <c r="H1791" s="1094"/>
      <c r="I1791" s="1094"/>
      <c r="J1791" s="1094"/>
      <c r="K1791" s="1094"/>
    </row>
    <row r="1792" spans="1:11" ht="14.1" customHeight="1" x14ac:dyDescent="0.25">
      <c r="A1792" s="1094"/>
      <c r="B1792" s="1094"/>
      <c r="C1792" s="1109" t="s">
        <v>1049</v>
      </c>
      <c r="D1792" s="1110">
        <v>0</v>
      </c>
      <c r="E1792" s="1110">
        <v>0</v>
      </c>
      <c r="F1792" s="1110">
        <v>0</v>
      </c>
      <c r="G1792" s="1110">
        <v>0</v>
      </c>
      <c r="H1792" s="1094"/>
      <c r="I1792" s="1094"/>
      <c r="J1792" s="1094"/>
      <c r="K1792" s="1094"/>
    </row>
    <row r="1793" spans="1:11" ht="14.1" customHeight="1" x14ac:dyDescent="0.25">
      <c r="A1793" s="1094"/>
      <c r="B1793" s="1094"/>
      <c r="C1793" s="1109" t="s">
        <v>1052</v>
      </c>
      <c r="D1793" s="1110">
        <v>0</v>
      </c>
      <c r="E1793" s="1110">
        <v>0</v>
      </c>
      <c r="F1793" s="1110">
        <v>0</v>
      </c>
      <c r="G1793" s="1110">
        <v>0</v>
      </c>
      <c r="H1793" s="1094"/>
      <c r="I1793" s="1094"/>
      <c r="J1793" s="1094"/>
      <c r="K1793" s="1094"/>
    </row>
    <row r="1794" spans="1:11" ht="14.1" customHeight="1" x14ac:dyDescent="0.25">
      <c r="A1794" s="1094"/>
      <c r="B1794" s="1094"/>
      <c r="C1794" s="1109" t="s">
        <v>1048</v>
      </c>
      <c r="D1794" s="1110">
        <v>0</v>
      </c>
      <c r="E1794" s="1110">
        <v>0</v>
      </c>
      <c r="F1794" s="1110">
        <v>0</v>
      </c>
      <c r="G1794" s="1110">
        <v>0</v>
      </c>
      <c r="H1794" s="1094"/>
      <c r="I1794" s="1094"/>
      <c r="J1794" s="1094"/>
      <c r="K1794" s="1094"/>
    </row>
    <row r="1795" spans="1:11" ht="14.1" customHeight="1" x14ac:dyDescent="0.25">
      <c r="A1795" s="1094"/>
      <c r="B1795" s="1094"/>
      <c r="C1795" s="1109" t="s">
        <v>1049</v>
      </c>
      <c r="D1795" s="1110">
        <v>0</v>
      </c>
      <c r="E1795" s="1110">
        <v>0</v>
      </c>
      <c r="F1795" s="1110">
        <v>0</v>
      </c>
      <c r="G1795" s="1110">
        <v>0</v>
      </c>
      <c r="H1795" s="1094"/>
      <c r="I1795" s="1094"/>
      <c r="J1795" s="1094"/>
      <c r="K1795" s="1094"/>
    </row>
    <row r="1796" spans="1:11" ht="14.1" customHeight="1" x14ac:dyDescent="0.25">
      <c r="A1796" s="1094"/>
      <c r="B1796" s="1094"/>
      <c r="C1796" s="1109" t="s">
        <v>1053</v>
      </c>
      <c r="D1796" s="1110">
        <v>0</v>
      </c>
      <c r="E1796" s="1110">
        <v>0</v>
      </c>
      <c r="F1796" s="1110">
        <v>0</v>
      </c>
      <c r="G1796" s="1110">
        <v>0</v>
      </c>
      <c r="H1796" s="1094"/>
      <c r="I1796" s="1094"/>
      <c r="J1796" s="1094"/>
      <c r="K1796" s="1094"/>
    </row>
    <row r="1797" spans="1:11" ht="14.1" customHeight="1" x14ac:dyDescent="0.25">
      <c r="A1797" s="1094"/>
      <c r="B1797" s="1094"/>
      <c r="C1797" s="1109" t="s">
        <v>1048</v>
      </c>
      <c r="D1797" s="1110">
        <v>0</v>
      </c>
      <c r="E1797" s="1110">
        <v>0</v>
      </c>
      <c r="F1797" s="1110">
        <v>0</v>
      </c>
      <c r="G1797" s="1110">
        <v>0</v>
      </c>
      <c r="H1797" s="1094"/>
      <c r="I1797" s="1094"/>
      <c r="J1797" s="1094"/>
      <c r="K1797" s="1094"/>
    </row>
    <row r="1798" spans="1:11" ht="14.1" customHeight="1" x14ac:dyDescent="0.25">
      <c r="A1798" s="1094"/>
      <c r="B1798" s="1094"/>
      <c r="C1798" s="1109" t="s">
        <v>1049</v>
      </c>
      <c r="D1798" s="1110">
        <v>0</v>
      </c>
      <c r="E1798" s="1110">
        <v>0</v>
      </c>
      <c r="F1798" s="1110">
        <v>0</v>
      </c>
      <c r="G1798" s="1110">
        <v>0</v>
      </c>
      <c r="H1798" s="1094"/>
      <c r="I1798" s="1094"/>
      <c r="J1798" s="1094"/>
      <c r="K1798" s="1094"/>
    </row>
    <row r="1799" spans="1:11" ht="14.1" customHeight="1" x14ac:dyDescent="0.25">
      <c r="A1799" s="1094"/>
      <c r="B1799" s="1094"/>
      <c r="C1799" s="1109" t="s">
        <v>1054</v>
      </c>
      <c r="D1799" s="1110">
        <v>0</v>
      </c>
      <c r="E1799" s="1110">
        <v>0</v>
      </c>
      <c r="F1799" s="1110">
        <v>0</v>
      </c>
      <c r="G1799" s="1110">
        <v>0</v>
      </c>
      <c r="H1799" s="1094"/>
      <c r="I1799" s="1094"/>
      <c r="J1799" s="1094"/>
      <c r="K1799" s="1094"/>
    </row>
    <row r="1800" spans="1:11" ht="14.1" customHeight="1" x14ac:dyDescent="0.25">
      <c r="A1800" s="1094"/>
      <c r="B1800" s="1094"/>
      <c r="C1800" s="1109" t="s">
        <v>1048</v>
      </c>
      <c r="D1800" s="1110">
        <v>0</v>
      </c>
      <c r="E1800" s="1110">
        <v>0</v>
      </c>
      <c r="F1800" s="1110">
        <v>0</v>
      </c>
      <c r="G1800" s="1110">
        <v>0</v>
      </c>
      <c r="H1800" s="1094"/>
      <c r="I1800" s="1094"/>
      <c r="J1800" s="1094"/>
      <c r="K1800" s="1094"/>
    </row>
    <row r="1801" spans="1:11" ht="14.1" customHeight="1" x14ac:dyDescent="0.25">
      <c r="A1801" s="1094"/>
      <c r="B1801" s="1094"/>
      <c r="C1801" s="1109" t="s">
        <v>1049</v>
      </c>
      <c r="D1801" s="1110">
        <v>0</v>
      </c>
      <c r="E1801" s="1110">
        <v>0</v>
      </c>
      <c r="F1801" s="1110">
        <v>0</v>
      </c>
      <c r="G1801" s="1110">
        <v>0</v>
      </c>
      <c r="H1801" s="1094"/>
      <c r="I1801" s="1094"/>
      <c r="J1801" s="1094"/>
      <c r="K1801" s="1094"/>
    </row>
    <row r="1802" spans="1:11" ht="14.1" customHeight="1" x14ac:dyDescent="0.25">
      <c r="A1802" s="1094"/>
      <c r="B1802" s="1094"/>
      <c r="C1802" s="1109" t="s">
        <v>1055</v>
      </c>
      <c r="D1802" s="1110">
        <v>0</v>
      </c>
      <c r="E1802" s="1110">
        <v>0</v>
      </c>
      <c r="F1802" s="1110">
        <v>0</v>
      </c>
      <c r="G1802" s="1110">
        <v>0</v>
      </c>
      <c r="H1802" s="1094"/>
      <c r="I1802" s="1094"/>
      <c r="J1802" s="1094"/>
      <c r="K1802" s="1094"/>
    </row>
    <row r="1803" spans="1:11" ht="14.1" customHeight="1" x14ac:dyDescent="0.25">
      <c r="A1803" s="1094"/>
      <c r="B1803" s="1094"/>
      <c r="C1803" s="1109" t="s">
        <v>1048</v>
      </c>
      <c r="D1803" s="1110">
        <v>0</v>
      </c>
      <c r="E1803" s="1110">
        <v>0</v>
      </c>
      <c r="F1803" s="1110">
        <v>0</v>
      </c>
      <c r="G1803" s="1110">
        <v>0</v>
      </c>
      <c r="H1803" s="1094"/>
      <c r="I1803" s="1094"/>
      <c r="J1803" s="1094"/>
      <c r="K1803" s="1094"/>
    </row>
    <row r="1804" spans="1:11" ht="14.1" customHeight="1" x14ac:dyDescent="0.25">
      <c r="A1804" s="1094"/>
      <c r="B1804" s="1094"/>
      <c r="C1804" s="1109" t="s">
        <v>1049</v>
      </c>
      <c r="D1804" s="1110">
        <v>0</v>
      </c>
      <c r="E1804" s="1110">
        <v>0</v>
      </c>
      <c r="F1804" s="1110">
        <v>0</v>
      </c>
      <c r="G1804" s="1110">
        <v>0</v>
      </c>
      <c r="H1804" s="1094"/>
      <c r="I1804" s="1094"/>
      <c r="J1804" s="1094"/>
      <c r="K1804" s="1094"/>
    </row>
    <row r="1805" spans="1:11" ht="14.1" customHeight="1" x14ac:dyDescent="0.25">
      <c r="A1805" s="1094"/>
      <c r="B1805" s="1094"/>
      <c r="C1805" s="1109" t="s">
        <v>1056</v>
      </c>
      <c r="D1805" s="1110">
        <v>0</v>
      </c>
      <c r="E1805" s="1110">
        <v>0</v>
      </c>
      <c r="F1805" s="1110">
        <v>0</v>
      </c>
      <c r="G1805" s="1110">
        <v>0</v>
      </c>
      <c r="H1805" s="1094"/>
      <c r="I1805" s="1094"/>
      <c r="J1805" s="1094"/>
      <c r="K1805" s="1094"/>
    </row>
    <row r="1806" spans="1:11" ht="14.1" customHeight="1" x14ac:dyDescent="0.25">
      <c r="A1806" s="1094"/>
      <c r="B1806" s="1094"/>
      <c r="C1806" s="1109" t="s">
        <v>1048</v>
      </c>
      <c r="D1806" s="1110">
        <v>0</v>
      </c>
      <c r="E1806" s="1110">
        <v>0</v>
      </c>
      <c r="F1806" s="1110">
        <v>0</v>
      </c>
      <c r="G1806" s="1110">
        <v>0</v>
      </c>
      <c r="H1806" s="1094"/>
      <c r="I1806" s="1094"/>
      <c r="J1806" s="1094"/>
      <c r="K1806" s="1094"/>
    </row>
    <row r="1807" spans="1:11" ht="14.1" customHeight="1" x14ac:dyDescent="0.25">
      <c r="A1807" s="1094"/>
      <c r="B1807" s="1094"/>
      <c r="C1807" s="1109" t="s">
        <v>1057</v>
      </c>
      <c r="D1807" s="1110">
        <v>0</v>
      </c>
      <c r="E1807" s="1110">
        <v>0</v>
      </c>
      <c r="F1807" s="1110">
        <v>0</v>
      </c>
      <c r="G1807" s="1110">
        <v>0</v>
      </c>
      <c r="H1807" s="1094"/>
      <c r="I1807" s="1094"/>
      <c r="J1807" s="1094"/>
      <c r="K1807" s="1094"/>
    </row>
    <row r="1808" spans="1:11" ht="14.1" customHeight="1" x14ac:dyDescent="0.25">
      <c r="A1808" s="1094"/>
      <c r="B1808" s="1094"/>
      <c r="C1808" s="1109" t="s">
        <v>1058</v>
      </c>
      <c r="D1808" s="1110">
        <v>0</v>
      </c>
      <c r="E1808" s="1110">
        <v>0</v>
      </c>
      <c r="F1808" s="1110">
        <v>0</v>
      </c>
      <c r="G1808" s="1110">
        <v>0</v>
      </c>
      <c r="H1808" s="1094"/>
      <c r="I1808" s="1094"/>
      <c r="J1808" s="1094"/>
      <c r="K1808" s="1094"/>
    </row>
    <row r="1809" spans="1:11" ht="14.1" customHeight="1" x14ac:dyDescent="0.25">
      <c r="A1809" s="1094"/>
      <c r="B1809" s="1094"/>
      <c r="C1809" s="1109" t="s">
        <v>1059</v>
      </c>
      <c r="D1809" s="1110">
        <v>0</v>
      </c>
      <c r="E1809" s="1110">
        <v>0</v>
      </c>
      <c r="F1809" s="1110">
        <v>0</v>
      </c>
      <c r="G1809" s="1110">
        <v>0</v>
      </c>
      <c r="H1809" s="1094"/>
      <c r="I1809" s="1094"/>
      <c r="J1809" s="1094"/>
      <c r="K1809" s="1094"/>
    </row>
    <row r="1810" spans="1:11" ht="14.1" customHeight="1" x14ac:dyDescent="0.25">
      <c r="A1810" s="1094"/>
      <c r="B1810" s="1094"/>
      <c r="C1810" s="1109" t="s">
        <v>1060</v>
      </c>
      <c r="D1810" s="1110">
        <v>0</v>
      </c>
      <c r="E1810" s="1110">
        <v>0</v>
      </c>
      <c r="F1810" s="1110">
        <v>0</v>
      </c>
      <c r="G1810" s="1110">
        <v>0</v>
      </c>
      <c r="H1810" s="1094"/>
      <c r="I1810" s="1094"/>
      <c r="J1810" s="1094"/>
      <c r="K1810" s="1094"/>
    </row>
    <row r="1811" spans="1:11" ht="14.1" customHeight="1" x14ac:dyDescent="0.25">
      <c r="A1811" s="1094"/>
      <c r="B1811" s="1094"/>
      <c r="C1811" s="1109" t="s">
        <v>1061</v>
      </c>
      <c r="D1811" s="1110">
        <v>0</v>
      </c>
      <c r="E1811" s="1110">
        <v>30000000</v>
      </c>
      <c r="F1811" s="1110">
        <v>30000000</v>
      </c>
      <c r="G1811" s="1110">
        <v>40000000</v>
      </c>
      <c r="H1811" s="1094"/>
      <c r="I1811" s="1094"/>
      <c r="J1811" s="1094"/>
      <c r="K1811" s="1094"/>
    </row>
    <row r="1812" spans="1:11" ht="14.1" customHeight="1" x14ac:dyDescent="0.25">
      <c r="A1812" s="1094"/>
      <c r="B1812" s="1094"/>
      <c r="C1812" s="1109" t="s">
        <v>1048</v>
      </c>
      <c r="D1812" s="1110">
        <v>0</v>
      </c>
      <c r="E1812" s="1110">
        <v>30000000</v>
      </c>
      <c r="F1812" s="1110">
        <v>30000000</v>
      </c>
      <c r="G1812" s="1110">
        <v>40000000</v>
      </c>
      <c r="H1812" s="1094"/>
      <c r="I1812" s="1094"/>
      <c r="J1812" s="1094"/>
      <c r="K1812" s="1094"/>
    </row>
    <row r="1813" spans="1:11" ht="14.1" customHeight="1" x14ac:dyDescent="0.25">
      <c r="A1813" s="1094"/>
      <c r="B1813" s="1094"/>
      <c r="C1813" s="1109" t="s">
        <v>1057</v>
      </c>
      <c r="D1813" s="1110">
        <v>0</v>
      </c>
      <c r="E1813" s="1110">
        <v>0</v>
      </c>
      <c r="F1813" s="1110">
        <v>0</v>
      </c>
      <c r="G1813" s="1110">
        <v>0</v>
      </c>
      <c r="H1813" s="1094"/>
      <c r="I1813" s="1094"/>
      <c r="J1813" s="1094"/>
      <c r="K1813" s="1094"/>
    </row>
    <row r="1814" spans="1:11" ht="14.1" customHeight="1" x14ac:dyDescent="0.25">
      <c r="A1814" s="1094"/>
      <c r="B1814" s="1094"/>
      <c r="C1814" s="1109" t="s">
        <v>1058</v>
      </c>
      <c r="D1814" s="1110">
        <v>0</v>
      </c>
      <c r="E1814" s="1110">
        <v>0</v>
      </c>
      <c r="F1814" s="1110">
        <v>0</v>
      </c>
      <c r="G1814" s="1110">
        <v>0</v>
      </c>
      <c r="H1814" s="1094"/>
      <c r="I1814" s="1094"/>
      <c r="J1814" s="1094"/>
      <c r="K1814" s="1094"/>
    </row>
    <row r="1815" spans="1:11" ht="14.1" customHeight="1" x14ac:dyDescent="0.25">
      <c r="A1815" s="1094"/>
      <c r="B1815" s="1094"/>
      <c r="C1815" s="1109" t="s">
        <v>1059</v>
      </c>
      <c r="D1815" s="1110">
        <v>0</v>
      </c>
      <c r="E1815" s="1110">
        <v>0</v>
      </c>
      <c r="F1815" s="1110">
        <v>0</v>
      </c>
      <c r="G1815" s="1110">
        <v>0</v>
      </c>
      <c r="H1815" s="1094"/>
      <c r="I1815" s="1094"/>
      <c r="J1815" s="1094"/>
      <c r="K1815" s="1094"/>
    </row>
    <row r="1816" spans="1:11" ht="14.1" customHeight="1" x14ac:dyDescent="0.25">
      <c r="A1816" s="1094"/>
      <c r="B1816" s="1094"/>
      <c r="C1816" s="1109" t="s">
        <v>1060</v>
      </c>
      <c r="D1816" s="1110">
        <v>0</v>
      </c>
      <c r="E1816" s="1110">
        <v>0</v>
      </c>
      <c r="F1816" s="1110">
        <v>0</v>
      </c>
      <c r="G1816" s="1110">
        <v>0</v>
      </c>
      <c r="H1816" s="1094"/>
      <c r="I1816" s="1094"/>
      <c r="J1816" s="1094"/>
      <c r="K1816" s="1094"/>
    </row>
    <row r="1817" spans="1:11" ht="14.1" customHeight="1" x14ac:dyDescent="0.25">
      <c r="A1817" s="1094"/>
      <c r="B1817" s="1094"/>
      <c r="C1817" s="1109" t="s">
        <v>1062</v>
      </c>
      <c r="D1817" s="1110">
        <v>0</v>
      </c>
      <c r="E1817" s="1110">
        <v>0</v>
      </c>
      <c r="F1817" s="1110">
        <v>0</v>
      </c>
      <c r="G1817" s="1110">
        <v>0</v>
      </c>
      <c r="H1817" s="1094"/>
      <c r="I1817" s="1094"/>
      <c r="J1817" s="1094"/>
      <c r="K1817" s="1094"/>
    </row>
    <row r="1818" spans="1:11" ht="14.1" customHeight="1" x14ac:dyDescent="0.25">
      <c r="A1818" s="1094"/>
      <c r="B1818" s="1094"/>
      <c r="C1818" s="1109" t="s">
        <v>1048</v>
      </c>
      <c r="D1818" s="1110">
        <v>0</v>
      </c>
      <c r="E1818" s="1110">
        <v>0</v>
      </c>
      <c r="F1818" s="1110">
        <v>0</v>
      </c>
      <c r="G1818" s="1110">
        <v>0</v>
      </c>
      <c r="H1818" s="1094"/>
      <c r="I1818" s="1094"/>
      <c r="J1818" s="1094"/>
      <c r="K1818" s="1094"/>
    </row>
    <row r="1819" spans="1:11" ht="14.1" customHeight="1" x14ac:dyDescent="0.25">
      <c r="A1819" s="1094"/>
      <c r="B1819" s="1094"/>
      <c r="C1819" s="1109" t="s">
        <v>1057</v>
      </c>
      <c r="D1819" s="1110">
        <v>0</v>
      </c>
      <c r="E1819" s="1110">
        <v>0</v>
      </c>
      <c r="F1819" s="1110">
        <v>0</v>
      </c>
      <c r="G1819" s="1110">
        <v>0</v>
      </c>
      <c r="H1819" s="1094"/>
      <c r="I1819" s="1094"/>
      <c r="J1819" s="1094"/>
      <c r="K1819" s="1094"/>
    </row>
    <row r="1820" spans="1:11" ht="14.1" customHeight="1" x14ac:dyDescent="0.25">
      <c r="A1820" s="1094"/>
      <c r="B1820" s="1094"/>
      <c r="C1820" s="1109" t="s">
        <v>1058</v>
      </c>
      <c r="D1820" s="1110">
        <v>0</v>
      </c>
      <c r="E1820" s="1110">
        <v>0</v>
      </c>
      <c r="F1820" s="1110">
        <v>0</v>
      </c>
      <c r="G1820" s="1110">
        <v>0</v>
      </c>
      <c r="H1820" s="1094"/>
      <c r="I1820" s="1094"/>
      <c r="J1820" s="1094"/>
      <c r="K1820" s="1094"/>
    </row>
    <row r="1821" spans="1:11" ht="14.1" customHeight="1" x14ac:dyDescent="0.25">
      <c r="A1821" s="1094"/>
      <c r="B1821" s="1094"/>
      <c r="C1821" s="1109" t="s">
        <v>1059</v>
      </c>
      <c r="D1821" s="1110">
        <v>0</v>
      </c>
      <c r="E1821" s="1110">
        <v>0</v>
      </c>
      <c r="F1821" s="1110">
        <v>0</v>
      </c>
      <c r="G1821" s="1110">
        <v>0</v>
      </c>
      <c r="H1821" s="1094"/>
      <c r="I1821" s="1094"/>
      <c r="J1821" s="1094"/>
      <c r="K1821" s="1094"/>
    </row>
    <row r="1822" spans="1:11" ht="14.1" customHeight="1" x14ac:dyDescent="0.25">
      <c r="A1822" s="1094"/>
      <c r="B1822" s="1094"/>
      <c r="C1822" s="1109" t="s">
        <v>1060</v>
      </c>
      <c r="D1822" s="1110">
        <v>0</v>
      </c>
      <c r="E1822" s="1110">
        <v>0</v>
      </c>
      <c r="F1822" s="1110">
        <v>0</v>
      </c>
      <c r="G1822" s="1110">
        <v>0</v>
      </c>
      <c r="H1822" s="1094"/>
      <c r="I1822" s="1094"/>
      <c r="J1822" s="1094"/>
      <c r="K1822" s="1094"/>
    </row>
    <row r="1823" spans="1:11" ht="14.1" customHeight="1" x14ac:dyDescent="0.25">
      <c r="A1823" s="1094"/>
      <c r="B1823" s="1094"/>
      <c r="C1823" s="1109" t="s">
        <v>1063</v>
      </c>
      <c r="D1823" s="1110">
        <v>0</v>
      </c>
      <c r="E1823" s="1110">
        <v>0</v>
      </c>
      <c r="F1823" s="1110">
        <v>0</v>
      </c>
      <c r="G1823" s="1110">
        <v>0</v>
      </c>
      <c r="H1823" s="1094"/>
      <c r="I1823" s="1094"/>
      <c r="J1823" s="1094"/>
      <c r="K1823" s="1094"/>
    </row>
    <row r="1824" spans="1:11" ht="14.1" customHeight="1" x14ac:dyDescent="0.25">
      <c r="A1824" s="1094"/>
      <c r="B1824" s="1094"/>
      <c r="C1824" s="1109" t="s">
        <v>1064</v>
      </c>
      <c r="D1824" s="1110">
        <v>0</v>
      </c>
      <c r="E1824" s="1110">
        <v>0</v>
      </c>
      <c r="F1824" s="1110">
        <v>0</v>
      </c>
      <c r="G1824" s="1110">
        <v>0</v>
      </c>
      <c r="H1824" s="1094"/>
      <c r="I1824" s="1094"/>
      <c r="J1824" s="1094"/>
      <c r="K1824" s="1094"/>
    </row>
    <row r="1825" spans="1:11" ht="14.1" customHeight="1" x14ac:dyDescent="0.25">
      <c r="A1825" s="1094"/>
      <c r="B1825" s="1094"/>
      <c r="C1825" s="1111" t="s">
        <v>572</v>
      </c>
      <c r="D1825" s="1110">
        <v>0</v>
      </c>
      <c r="E1825" s="1110">
        <v>30000000</v>
      </c>
      <c r="F1825" s="1110">
        <v>30000000</v>
      </c>
      <c r="G1825" s="1110">
        <v>40000000</v>
      </c>
      <c r="H1825" s="1094"/>
      <c r="I1825" s="1094"/>
      <c r="J1825" s="1094"/>
      <c r="K1825" s="1094"/>
    </row>
    <row r="1826" spans="1:11" ht="14.1" customHeight="1" x14ac:dyDescent="0.25">
      <c r="A1826" s="1094"/>
      <c r="B1826" s="1094"/>
      <c r="C1826" s="1102" t="s">
        <v>3686</v>
      </c>
      <c r="D1826" s="1234" t="s">
        <v>3687</v>
      </c>
      <c r="E1826" s="1235"/>
      <c r="F1826" s="1235"/>
      <c r="G1826" s="1235"/>
      <c r="H1826" s="1094"/>
      <c r="I1826" s="1094"/>
      <c r="J1826" s="1094"/>
      <c r="K1826" s="1094"/>
    </row>
    <row r="1827" spans="1:11" ht="18" customHeight="1" x14ac:dyDescent="0.25">
      <c r="A1827" s="1094"/>
      <c r="B1827" s="1094"/>
      <c r="C1827" s="1103" t="s">
        <v>1022</v>
      </c>
      <c r="D1827" s="1232" t="s">
        <v>3688</v>
      </c>
      <c r="E1827" s="1233"/>
      <c r="F1827" s="1233"/>
      <c r="G1827" s="1233"/>
      <c r="H1827" s="1094"/>
      <c r="I1827" s="1094"/>
      <c r="J1827" s="1094"/>
      <c r="K1827" s="1094"/>
    </row>
    <row r="1828" spans="1:11" ht="18" customHeight="1" x14ac:dyDescent="0.25">
      <c r="A1828" s="1094"/>
      <c r="B1828" s="1094"/>
      <c r="C1828" s="1104" t="s">
        <v>1024</v>
      </c>
      <c r="D1828" s="1230" t="s">
        <v>3689</v>
      </c>
      <c r="E1828" s="1231"/>
      <c r="F1828" s="1231"/>
      <c r="G1828" s="1231"/>
      <c r="H1828" s="1094"/>
      <c r="I1828" s="1094"/>
      <c r="J1828" s="1094"/>
      <c r="K1828" s="1094"/>
    </row>
    <row r="1829" spans="1:11" ht="18" customHeight="1" x14ac:dyDescent="0.25">
      <c r="A1829" s="1094"/>
      <c r="B1829" s="1094"/>
      <c r="C1829" s="1104" t="s">
        <v>31</v>
      </c>
      <c r="D1829" s="1230" t="s">
        <v>3606</v>
      </c>
      <c r="E1829" s="1231"/>
      <c r="F1829" s="1231"/>
      <c r="G1829" s="1231"/>
      <c r="H1829" s="1094"/>
      <c r="I1829" s="1094"/>
      <c r="J1829" s="1094"/>
      <c r="K1829" s="1094"/>
    </row>
    <row r="1830" spans="1:11" ht="15" customHeight="1" x14ac:dyDescent="0.25">
      <c r="A1830" s="1094"/>
      <c r="B1830" s="1094"/>
      <c r="C1830" s="1105"/>
      <c r="D1830" s="1106">
        <v>2024</v>
      </c>
      <c r="E1830" s="1106">
        <v>2025</v>
      </c>
      <c r="F1830" s="1106">
        <v>2026</v>
      </c>
      <c r="G1830" s="1106">
        <v>2027</v>
      </c>
      <c r="H1830" s="1094"/>
      <c r="I1830" s="1094"/>
      <c r="J1830" s="1094"/>
      <c r="K1830" s="1094"/>
    </row>
    <row r="1831" spans="1:11" ht="15" customHeight="1" x14ac:dyDescent="0.25">
      <c r="A1831" s="1094"/>
      <c r="B1831" s="1094"/>
      <c r="C1831" s="1107"/>
      <c r="D1831" s="1108" t="s">
        <v>13</v>
      </c>
      <c r="E1831" s="1108" t="s">
        <v>14</v>
      </c>
      <c r="F1831" s="1108" t="s">
        <v>14</v>
      </c>
      <c r="G1831" s="1108" t="s">
        <v>14</v>
      </c>
      <c r="H1831" s="1094"/>
      <c r="I1831" s="1094"/>
      <c r="J1831" s="1094"/>
      <c r="K1831" s="1094"/>
    </row>
    <row r="1832" spans="1:11" ht="14.1" customHeight="1" x14ac:dyDescent="0.25">
      <c r="A1832" s="1094"/>
      <c r="B1832" s="1094"/>
      <c r="C1832" s="1097" t="s">
        <v>33</v>
      </c>
      <c r="D1832" s="1101" t="s">
        <v>1092</v>
      </c>
      <c r="E1832" s="1101" t="s">
        <v>1092</v>
      </c>
      <c r="F1832" s="1101" t="s">
        <v>1092</v>
      </c>
      <c r="G1832" s="1101" t="s">
        <v>1092</v>
      </c>
      <c r="H1832" s="1094"/>
      <c r="I1832" s="1094"/>
      <c r="J1832" s="1094"/>
      <c r="K1832" s="1094"/>
    </row>
    <row r="1833" spans="1:11" ht="14.1" customHeight="1" x14ac:dyDescent="0.25">
      <c r="A1833" s="1094"/>
      <c r="B1833" s="1094"/>
      <c r="C1833" s="1097" t="s">
        <v>1029</v>
      </c>
      <c r="D1833" s="1101" t="s">
        <v>1039</v>
      </c>
      <c r="E1833" s="1101" t="s">
        <v>1841</v>
      </c>
      <c r="F1833" s="1101" t="s">
        <v>1841</v>
      </c>
      <c r="G1833" s="1101" t="s">
        <v>1722</v>
      </c>
      <c r="H1833" s="1094"/>
      <c r="I1833" s="1094"/>
      <c r="J1833" s="1094"/>
      <c r="K1833" s="1094"/>
    </row>
    <row r="1834" spans="1:11" ht="14.1" customHeight="1" x14ac:dyDescent="0.25">
      <c r="A1834" s="1094"/>
      <c r="B1834" s="1094"/>
      <c r="C1834" s="1097" t="s">
        <v>1032</v>
      </c>
      <c r="D1834" s="1101" t="s">
        <v>1039</v>
      </c>
      <c r="E1834" s="1101" t="s">
        <v>1841</v>
      </c>
      <c r="F1834" s="1101" t="s">
        <v>1841</v>
      </c>
      <c r="G1834" s="1101" t="s">
        <v>1722</v>
      </c>
      <c r="H1834" s="1094"/>
      <c r="I1834" s="1094"/>
      <c r="J1834" s="1094"/>
      <c r="K1834" s="1094"/>
    </row>
    <row r="1835" spans="1:11" ht="14.1" customHeight="1" x14ac:dyDescent="0.25">
      <c r="A1835" s="1094"/>
      <c r="B1835" s="1094"/>
      <c r="C1835" s="1097" t="s">
        <v>1037</v>
      </c>
      <c r="D1835" s="1101" t="s">
        <v>1038</v>
      </c>
      <c r="E1835" s="1101" t="s">
        <v>1039</v>
      </c>
      <c r="F1835" s="1101" t="s">
        <v>1039</v>
      </c>
      <c r="G1835" s="1101" t="s">
        <v>1039</v>
      </c>
      <c r="H1835" s="1094"/>
      <c r="I1835" s="1094"/>
      <c r="J1835" s="1094"/>
      <c r="K1835" s="1094"/>
    </row>
    <row r="1836" spans="1:11" ht="14.1" customHeight="1" x14ac:dyDescent="0.25">
      <c r="A1836" s="1094"/>
      <c r="B1836" s="1094"/>
      <c r="C1836" s="1097" t="s">
        <v>1042</v>
      </c>
      <c r="D1836" s="1101" t="s">
        <v>1038</v>
      </c>
      <c r="E1836" s="1101" t="s">
        <v>1038</v>
      </c>
      <c r="F1836" s="1101" t="s">
        <v>1039</v>
      </c>
      <c r="G1836" s="1101" t="s">
        <v>1528</v>
      </c>
      <c r="H1836" s="1094"/>
      <c r="I1836" s="1094"/>
      <c r="J1836" s="1094"/>
      <c r="K1836" s="1094"/>
    </row>
    <row r="1837" spans="1:11" ht="14.1" customHeight="1" x14ac:dyDescent="0.25">
      <c r="A1837" s="1094"/>
      <c r="B1837" s="1094"/>
      <c r="C1837" s="1097" t="s">
        <v>39</v>
      </c>
      <c r="D1837" s="1101" t="s">
        <v>1038</v>
      </c>
      <c r="E1837" s="1101" t="s">
        <v>1038</v>
      </c>
      <c r="F1837" s="1101" t="s">
        <v>1039</v>
      </c>
      <c r="G1837" s="1101" t="s">
        <v>1528</v>
      </c>
      <c r="H1837" s="1094"/>
      <c r="I1837" s="1094"/>
      <c r="J1837" s="1094"/>
      <c r="K1837" s="1094"/>
    </row>
    <row r="1838" spans="1:11" ht="14.1" customHeight="1" x14ac:dyDescent="0.25">
      <c r="A1838" s="1094"/>
      <c r="B1838" s="1094"/>
      <c r="C1838" s="1228" t="s">
        <v>1046</v>
      </c>
      <c r="D1838" s="1229"/>
      <c r="E1838" s="1229"/>
      <c r="F1838" s="1229"/>
      <c r="G1838" s="1229"/>
      <c r="H1838" s="1094"/>
      <c r="I1838" s="1094"/>
      <c r="J1838" s="1094"/>
      <c r="K1838" s="1094"/>
    </row>
    <row r="1839" spans="1:11" ht="14.1" customHeight="1" x14ac:dyDescent="0.25">
      <c r="A1839" s="1094"/>
      <c r="B1839" s="1094"/>
      <c r="C1839" s="1105"/>
      <c r="D1839" s="1106">
        <v>2024</v>
      </c>
      <c r="E1839" s="1106">
        <v>2025</v>
      </c>
      <c r="F1839" s="1106">
        <v>2026</v>
      </c>
      <c r="G1839" s="1106">
        <v>2027</v>
      </c>
      <c r="H1839" s="1094"/>
      <c r="I1839" s="1094"/>
      <c r="J1839" s="1094"/>
      <c r="K1839" s="1094"/>
    </row>
    <row r="1840" spans="1:11" ht="14.1" customHeight="1" x14ac:dyDescent="0.25">
      <c r="A1840" s="1094"/>
      <c r="B1840" s="1094"/>
      <c r="C1840" s="1107"/>
      <c r="D1840" s="1108" t="s">
        <v>13</v>
      </c>
      <c r="E1840" s="1108" t="s">
        <v>14</v>
      </c>
      <c r="F1840" s="1108" t="s">
        <v>14</v>
      </c>
      <c r="G1840" s="1108" t="s">
        <v>14</v>
      </c>
      <c r="H1840" s="1094"/>
      <c r="I1840" s="1094"/>
      <c r="J1840" s="1094"/>
      <c r="K1840" s="1094"/>
    </row>
    <row r="1841" spans="1:11" ht="14.1" customHeight="1" x14ac:dyDescent="0.25">
      <c r="A1841" s="1094"/>
      <c r="B1841" s="1094"/>
      <c r="C1841" s="1109" t="s">
        <v>1047</v>
      </c>
      <c r="D1841" s="1110">
        <v>0</v>
      </c>
      <c r="E1841" s="1110">
        <v>0</v>
      </c>
      <c r="F1841" s="1110">
        <v>0</v>
      </c>
      <c r="G1841" s="1110">
        <v>0</v>
      </c>
      <c r="H1841" s="1094"/>
      <c r="I1841" s="1094"/>
      <c r="J1841" s="1094"/>
      <c r="K1841" s="1094"/>
    </row>
    <row r="1842" spans="1:11" ht="14.1" customHeight="1" x14ac:dyDescent="0.25">
      <c r="A1842" s="1094"/>
      <c r="B1842" s="1094"/>
      <c r="C1842" s="1109" t="s">
        <v>1048</v>
      </c>
      <c r="D1842" s="1110">
        <v>0</v>
      </c>
      <c r="E1842" s="1110">
        <v>0</v>
      </c>
      <c r="F1842" s="1110">
        <v>0</v>
      </c>
      <c r="G1842" s="1110">
        <v>0</v>
      </c>
      <c r="H1842" s="1094"/>
      <c r="I1842" s="1094"/>
      <c r="J1842" s="1094"/>
      <c r="K1842" s="1094"/>
    </row>
    <row r="1843" spans="1:11" ht="14.1" customHeight="1" x14ac:dyDescent="0.25">
      <c r="A1843" s="1094"/>
      <c r="B1843" s="1094"/>
      <c r="C1843" s="1109" t="s">
        <v>1049</v>
      </c>
      <c r="D1843" s="1110">
        <v>0</v>
      </c>
      <c r="E1843" s="1110">
        <v>0</v>
      </c>
      <c r="F1843" s="1110">
        <v>0</v>
      </c>
      <c r="G1843" s="1110">
        <v>0</v>
      </c>
      <c r="H1843" s="1094"/>
      <c r="I1843" s="1094"/>
      <c r="J1843" s="1094"/>
      <c r="K1843" s="1094"/>
    </row>
    <row r="1844" spans="1:11" ht="14.1" customHeight="1" x14ac:dyDescent="0.25">
      <c r="A1844" s="1094"/>
      <c r="B1844" s="1094"/>
      <c r="C1844" s="1109" t="s">
        <v>1050</v>
      </c>
      <c r="D1844" s="1110">
        <v>0</v>
      </c>
      <c r="E1844" s="1110">
        <v>0</v>
      </c>
      <c r="F1844" s="1110">
        <v>0</v>
      </c>
      <c r="G1844" s="1110">
        <v>0</v>
      </c>
      <c r="H1844" s="1094"/>
      <c r="I1844" s="1094"/>
      <c r="J1844" s="1094"/>
      <c r="K1844" s="1094"/>
    </row>
    <row r="1845" spans="1:11" ht="14.1" customHeight="1" x14ac:dyDescent="0.25">
      <c r="A1845" s="1094"/>
      <c r="B1845" s="1094"/>
      <c r="C1845" s="1109" t="s">
        <v>1048</v>
      </c>
      <c r="D1845" s="1110">
        <v>0</v>
      </c>
      <c r="E1845" s="1110">
        <v>0</v>
      </c>
      <c r="F1845" s="1110">
        <v>0</v>
      </c>
      <c r="G1845" s="1110">
        <v>0</v>
      </c>
      <c r="H1845" s="1094"/>
      <c r="I1845" s="1094"/>
      <c r="J1845" s="1094"/>
      <c r="K1845" s="1094"/>
    </row>
    <row r="1846" spans="1:11" ht="14.1" customHeight="1" x14ac:dyDescent="0.25">
      <c r="A1846" s="1094"/>
      <c r="B1846" s="1094"/>
      <c r="C1846" s="1109" t="s">
        <v>1049</v>
      </c>
      <c r="D1846" s="1110">
        <v>0</v>
      </c>
      <c r="E1846" s="1110">
        <v>0</v>
      </c>
      <c r="F1846" s="1110">
        <v>0</v>
      </c>
      <c r="G1846" s="1110">
        <v>0</v>
      </c>
      <c r="H1846" s="1094"/>
      <c r="I1846" s="1094"/>
      <c r="J1846" s="1094"/>
      <c r="K1846" s="1094"/>
    </row>
    <row r="1847" spans="1:11" ht="14.1" customHeight="1" x14ac:dyDescent="0.25">
      <c r="A1847" s="1094"/>
      <c r="B1847" s="1094"/>
      <c r="C1847" s="1109" t="s">
        <v>1051</v>
      </c>
      <c r="D1847" s="1110">
        <v>0</v>
      </c>
      <c r="E1847" s="1110">
        <v>0</v>
      </c>
      <c r="F1847" s="1110">
        <v>0</v>
      </c>
      <c r="G1847" s="1110">
        <v>0</v>
      </c>
      <c r="H1847" s="1094"/>
      <c r="I1847" s="1094"/>
      <c r="J1847" s="1094"/>
      <c r="K1847" s="1094"/>
    </row>
    <row r="1848" spans="1:11" ht="14.1" customHeight="1" x14ac:dyDescent="0.25">
      <c r="A1848" s="1094"/>
      <c r="B1848" s="1094"/>
      <c r="C1848" s="1109" t="s">
        <v>1048</v>
      </c>
      <c r="D1848" s="1110">
        <v>0</v>
      </c>
      <c r="E1848" s="1110">
        <v>0</v>
      </c>
      <c r="F1848" s="1110">
        <v>0</v>
      </c>
      <c r="G1848" s="1110">
        <v>0</v>
      </c>
      <c r="H1848" s="1094"/>
      <c r="I1848" s="1094"/>
      <c r="J1848" s="1094"/>
      <c r="K1848" s="1094"/>
    </row>
    <row r="1849" spans="1:11" ht="14.1" customHeight="1" x14ac:dyDescent="0.25">
      <c r="A1849" s="1094"/>
      <c r="B1849" s="1094"/>
      <c r="C1849" s="1109" t="s">
        <v>1049</v>
      </c>
      <c r="D1849" s="1110">
        <v>0</v>
      </c>
      <c r="E1849" s="1110">
        <v>0</v>
      </c>
      <c r="F1849" s="1110">
        <v>0</v>
      </c>
      <c r="G1849" s="1110">
        <v>0</v>
      </c>
      <c r="H1849" s="1094"/>
      <c r="I1849" s="1094"/>
      <c r="J1849" s="1094"/>
      <c r="K1849" s="1094"/>
    </row>
    <row r="1850" spans="1:11" ht="14.1" customHeight="1" x14ac:dyDescent="0.25">
      <c r="A1850" s="1094"/>
      <c r="B1850" s="1094"/>
      <c r="C1850" s="1109" t="s">
        <v>1052</v>
      </c>
      <c r="D1850" s="1110">
        <v>0</v>
      </c>
      <c r="E1850" s="1110">
        <v>0</v>
      </c>
      <c r="F1850" s="1110">
        <v>0</v>
      </c>
      <c r="G1850" s="1110">
        <v>0</v>
      </c>
      <c r="H1850" s="1094"/>
      <c r="I1850" s="1094"/>
      <c r="J1850" s="1094"/>
      <c r="K1850" s="1094"/>
    </row>
    <row r="1851" spans="1:11" ht="14.1" customHeight="1" x14ac:dyDescent="0.25">
      <c r="A1851" s="1094"/>
      <c r="B1851" s="1094"/>
      <c r="C1851" s="1109" t="s">
        <v>1048</v>
      </c>
      <c r="D1851" s="1110">
        <v>0</v>
      </c>
      <c r="E1851" s="1110">
        <v>0</v>
      </c>
      <c r="F1851" s="1110">
        <v>0</v>
      </c>
      <c r="G1851" s="1110">
        <v>0</v>
      </c>
      <c r="H1851" s="1094"/>
      <c r="I1851" s="1094"/>
      <c r="J1851" s="1094"/>
      <c r="K1851" s="1094"/>
    </row>
    <row r="1852" spans="1:11" ht="14.1" customHeight="1" x14ac:dyDescent="0.25">
      <c r="A1852" s="1094"/>
      <c r="B1852" s="1094"/>
      <c r="C1852" s="1109" t="s">
        <v>1049</v>
      </c>
      <c r="D1852" s="1110">
        <v>0</v>
      </c>
      <c r="E1852" s="1110">
        <v>0</v>
      </c>
      <c r="F1852" s="1110">
        <v>0</v>
      </c>
      <c r="G1852" s="1110">
        <v>0</v>
      </c>
      <c r="H1852" s="1094"/>
      <c r="I1852" s="1094"/>
      <c r="J1852" s="1094"/>
      <c r="K1852" s="1094"/>
    </row>
    <row r="1853" spans="1:11" ht="14.1" customHeight="1" x14ac:dyDescent="0.25">
      <c r="A1853" s="1094"/>
      <c r="B1853" s="1094"/>
      <c r="C1853" s="1109" t="s">
        <v>1053</v>
      </c>
      <c r="D1853" s="1110">
        <v>0</v>
      </c>
      <c r="E1853" s="1110">
        <v>0</v>
      </c>
      <c r="F1853" s="1110">
        <v>0</v>
      </c>
      <c r="G1853" s="1110">
        <v>0</v>
      </c>
      <c r="H1853" s="1094"/>
      <c r="I1853" s="1094"/>
      <c r="J1853" s="1094"/>
      <c r="K1853" s="1094"/>
    </row>
    <row r="1854" spans="1:11" ht="14.1" customHeight="1" x14ac:dyDescent="0.25">
      <c r="A1854" s="1094"/>
      <c r="B1854" s="1094"/>
      <c r="C1854" s="1109" t="s">
        <v>1048</v>
      </c>
      <c r="D1854" s="1110">
        <v>0</v>
      </c>
      <c r="E1854" s="1110">
        <v>0</v>
      </c>
      <c r="F1854" s="1110">
        <v>0</v>
      </c>
      <c r="G1854" s="1110">
        <v>0</v>
      </c>
      <c r="H1854" s="1094"/>
      <c r="I1854" s="1094"/>
      <c r="J1854" s="1094"/>
      <c r="K1854" s="1094"/>
    </row>
    <row r="1855" spans="1:11" ht="14.1" customHeight="1" x14ac:dyDescent="0.25">
      <c r="A1855" s="1094"/>
      <c r="B1855" s="1094"/>
      <c r="C1855" s="1109" t="s">
        <v>1049</v>
      </c>
      <c r="D1855" s="1110">
        <v>0</v>
      </c>
      <c r="E1855" s="1110">
        <v>0</v>
      </c>
      <c r="F1855" s="1110">
        <v>0</v>
      </c>
      <c r="G1855" s="1110">
        <v>0</v>
      </c>
      <c r="H1855" s="1094"/>
      <c r="I1855" s="1094"/>
      <c r="J1855" s="1094"/>
      <c r="K1855" s="1094"/>
    </row>
    <row r="1856" spans="1:11" ht="14.1" customHeight="1" x14ac:dyDescent="0.25">
      <c r="A1856" s="1094"/>
      <c r="B1856" s="1094"/>
      <c r="C1856" s="1109" t="s">
        <v>1054</v>
      </c>
      <c r="D1856" s="1110">
        <v>0</v>
      </c>
      <c r="E1856" s="1110">
        <v>0</v>
      </c>
      <c r="F1856" s="1110">
        <v>0</v>
      </c>
      <c r="G1856" s="1110">
        <v>0</v>
      </c>
      <c r="H1856" s="1094"/>
      <c r="I1856" s="1094"/>
      <c r="J1856" s="1094"/>
      <c r="K1856" s="1094"/>
    </row>
    <row r="1857" spans="1:11" ht="14.1" customHeight="1" x14ac:dyDescent="0.25">
      <c r="A1857" s="1094"/>
      <c r="B1857" s="1094"/>
      <c r="C1857" s="1109" t="s">
        <v>1048</v>
      </c>
      <c r="D1857" s="1110">
        <v>0</v>
      </c>
      <c r="E1857" s="1110">
        <v>0</v>
      </c>
      <c r="F1857" s="1110">
        <v>0</v>
      </c>
      <c r="G1857" s="1110">
        <v>0</v>
      </c>
      <c r="H1857" s="1094"/>
      <c r="I1857" s="1094"/>
      <c r="J1857" s="1094"/>
      <c r="K1857" s="1094"/>
    </row>
    <row r="1858" spans="1:11" ht="14.1" customHeight="1" x14ac:dyDescent="0.25">
      <c r="A1858" s="1094"/>
      <c r="B1858" s="1094"/>
      <c r="C1858" s="1109" t="s">
        <v>1049</v>
      </c>
      <c r="D1858" s="1110">
        <v>0</v>
      </c>
      <c r="E1858" s="1110">
        <v>0</v>
      </c>
      <c r="F1858" s="1110">
        <v>0</v>
      </c>
      <c r="G1858" s="1110">
        <v>0</v>
      </c>
      <c r="H1858" s="1094"/>
      <c r="I1858" s="1094"/>
      <c r="J1858" s="1094"/>
      <c r="K1858" s="1094"/>
    </row>
    <row r="1859" spans="1:11" ht="14.1" customHeight="1" x14ac:dyDescent="0.25">
      <c r="A1859" s="1094"/>
      <c r="B1859" s="1094"/>
      <c r="C1859" s="1109" t="s">
        <v>1055</v>
      </c>
      <c r="D1859" s="1110">
        <v>0</v>
      </c>
      <c r="E1859" s="1110">
        <v>0</v>
      </c>
      <c r="F1859" s="1110">
        <v>0</v>
      </c>
      <c r="G1859" s="1110">
        <v>0</v>
      </c>
      <c r="H1859" s="1094"/>
      <c r="I1859" s="1094"/>
      <c r="J1859" s="1094"/>
      <c r="K1859" s="1094"/>
    </row>
    <row r="1860" spans="1:11" ht="14.1" customHeight="1" x14ac:dyDescent="0.25">
      <c r="A1860" s="1094"/>
      <c r="B1860" s="1094"/>
      <c r="C1860" s="1109" t="s">
        <v>1048</v>
      </c>
      <c r="D1860" s="1110">
        <v>0</v>
      </c>
      <c r="E1860" s="1110">
        <v>0</v>
      </c>
      <c r="F1860" s="1110">
        <v>0</v>
      </c>
      <c r="G1860" s="1110">
        <v>0</v>
      </c>
      <c r="H1860" s="1094"/>
      <c r="I1860" s="1094"/>
      <c r="J1860" s="1094"/>
      <c r="K1860" s="1094"/>
    </row>
    <row r="1861" spans="1:11" ht="14.1" customHeight="1" x14ac:dyDescent="0.25">
      <c r="A1861" s="1094"/>
      <c r="B1861" s="1094"/>
      <c r="C1861" s="1109" t="s">
        <v>1049</v>
      </c>
      <c r="D1861" s="1110">
        <v>0</v>
      </c>
      <c r="E1861" s="1110">
        <v>0</v>
      </c>
      <c r="F1861" s="1110">
        <v>0</v>
      </c>
      <c r="G1861" s="1110">
        <v>0</v>
      </c>
      <c r="H1861" s="1094"/>
      <c r="I1861" s="1094"/>
      <c r="J1861" s="1094"/>
      <c r="K1861" s="1094"/>
    </row>
    <row r="1862" spans="1:11" ht="14.1" customHeight="1" x14ac:dyDescent="0.25">
      <c r="A1862" s="1094"/>
      <c r="B1862" s="1094"/>
      <c r="C1862" s="1109" t="s">
        <v>1056</v>
      </c>
      <c r="D1862" s="1110">
        <v>0</v>
      </c>
      <c r="E1862" s="1110">
        <v>0</v>
      </c>
      <c r="F1862" s="1110">
        <v>0</v>
      </c>
      <c r="G1862" s="1110">
        <v>0</v>
      </c>
      <c r="H1862" s="1094"/>
      <c r="I1862" s="1094"/>
      <c r="J1862" s="1094"/>
      <c r="K1862" s="1094"/>
    </row>
    <row r="1863" spans="1:11" ht="14.1" customHeight="1" x14ac:dyDescent="0.25">
      <c r="A1863" s="1094"/>
      <c r="B1863" s="1094"/>
      <c r="C1863" s="1109" t="s">
        <v>1048</v>
      </c>
      <c r="D1863" s="1110">
        <v>0</v>
      </c>
      <c r="E1863" s="1110">
        <v>0</v>
      </c>
      <c r="F1863" s="1110">
        <v>0</v>
      </c>
      <c r="G1863" s="1110">
        <v>0</v>
      </c>
      <c r="H1863" s="1094"/>
      <c r="I1863" s="1094"/>
      <c r="J1863" s="1094"/>
      <c r="K1863" s="1094"/>
    </row>
    <row r="1864" spans="1:11" ht="14.1" customHeight="1" x14ac:dyDescent="0.25">
      <c r="A1864" s="1094"/>
      <c r="B1864" s="1094"/>
      <c r="C1864" s="1109" t="s">
        <v>1057</v>
      </c>
      <c r="D1864" s="1110">
        <v>0</v>
      </c>
      <c r="E1864" s="1110">
        <v>0</v>
      </c>
      <c r="F1864" s="1110">
        <v>0</v>
      </c>
      <c r="G1864" s="1110">
        <v>0</v>
      </c>
      <c r="H1864" s="1094"/>
      <c r="I1864" s="1094"/>
      <c r="J1864" s="1094"/>
      <c r="K1864" s="1094"/>
    </row>
    <row r="1865" spans="1:11" ht="14.1" customHeight="1" x14ac:dyDescent="0.25">
      <c r="A1865" s="1094"/>
      <c r="B1865" s="1094"/>
      <c r="C1865" s="1109" t="s">
        <v>1058</v>
      </c>
      <c r="D1865" s="1110">
        <v>0</v>
      </c>
      <c r="E1865" s="1110">
        <v>0</v>
      </c>
      <c r="F1865" s="1110">
        <v>0</v>
      </c>
      <c r="G1865" s="1110">
        <v>0</v>
      </c>
      <c r="H1865" s="1094"/>
      <c r="I1865" s="1094"/>
      <c r="J1865" s="1094"/>
      <c r="K1865" s="1094"/>
    </row>
    <row r="1866" spans="1:11" ht="14.1" customHeight="1" x14ac:dyDescent="0.25">
      <c r="A1866" s="1094"/>
      <c r="B1866" s="1094"/>
      <c r="C1866" s="1109" t="s">
        <v>1059</v>
      </c>
      <c r="D1866" s="1110">
        <v>0</v>
      </c>
      <c r="E1866" s="1110">
        <v>0</v>
      </c>
      <c r="F1866" s="1110">
        <v>0</v>
      </c>
      <c r="G1866" s="1110">
        <v>0</v>
      </c>
      <c r="H1866" s="1094"/>
      <c r="I1866" s="1094"/>
      <c r="J1866" s="1094"/>
      <c r="K1866" s="1094"/>
    </row>
    <row r="1867" spans="1:11" ht="14.1" customHeight="1" x14ac:dyDescent="0.25">
      <c r="A1867" s="1094"/>
      <c r="B1867" s="1094"/>
      <c r="C1867" s="1109" t="s">
        <v>1060</v>
      </c>
      <c r="D1867" s="1110">
        <v>0</v>
      </c>
      <c r="E1867" s="1110">
        <v>0</v>
      </c>
      <c r="F1867" s="1110">
        <v>0</v>
      </c>
      <c r="G1867" s="1110">
        <v>0</v>
      </c>
      <c r="H1867" s="1094"/>
      <c r="I1867" s="1094"/>
      <c r="J1867" s="1094"/>
      <c r="K1867" s="1094"/>
    </row>
    <row r="1868" spans="1:11" ht="14.1" customHeight="1" x14ac:dyDescent="0.25">
      <c r="A1868" s="1094"/>
      <c r="B1868" s="1094"/>
      <c r="C1868" s="1109" t="s">
        <v>1061</v>
      </c>
      <c r="D1868" s="1110">
        <v>0</v>
      </c>
      <c r="E1868" s="1110">
        <v>30000000</v>
      </c>
      <c r="F1868" s="1110">
        <v>30000000</v>
      </c>
      <c r="G1868" s="1110">
        <v>40000000</v>
      </c>
      <c r="H1868" s="1094"/>
      <c r="I1868" s="1094"/>
      <c r="J1868" s="1094"/>
      <c r="K1868" s="1094"/>
    </row>
    <row r="1869" spans="1:11" ht="14.1" customHeight="1" x14ac:dyDescent="0.25">
      <c r="A1869" s="1094"/>
      <c r="B1869" s="1094"/>
      <c r="C1869" s="1109" t="s">
        <v>1048</v>
      </c>
      <c r="D1869" s="1110">
        <v>0</v>
      </c>
      <c r="E1869" s="1110">
        <v>30000000</v>
      </c>
      <c r="F1869" s="1110">
        <v>30000000</v>
      </c>
      <c r="G1869" s="1110">
        <v>40000000</v>
      </c>
      <c r="H1869" s="1094"/>
      <c r="I1869" s="1094"/>
      <c r="J1869" s="1094"/>
      <c r="K1869" s="1094"/>
    </row>
    <row r="1870" spans="1:11" ht="14.1" customHeight="1" x14ac:dyDescent="0.25">
      <c r="A1870" s="1094"/>
      <c r="B1870" s="1094"/>
      <c r="C1870" s="1109" t="s">
        <v>1057</v>
      </c>
      <c r="D1870" s="1110">
        <v>0</v>
      </c>
      <c r="E1870" s="1110">
        <v>0</v>
      </c>
      <c r="F1870" s="1110">
        <v>0</v>
      </c>
      <c r="G1870" s="1110">
        <v>0</v>
      </c>
      <c r="H1870" s="1094"/>
      <c r="I1870" s="1094"/>
      <c r="J1870" s="1094"/>
      <c r="K1870" s="1094"/>
    </row>
    <row r="1871" spans="1:11" ht="14.1" customHeight="1" x14ac:dyDescent="0.25">
      <c r="A1871" s="1094"/>
      <c r="B1871" s="1094"/>
      <c r="C1871" s="1109" t="s">
        <v>1058</v>
      </c>
      <c r="D1871" s="1110">
        <v>0</v>
      </c>
      <c r="E1871" s="1110">
        <v>0</v>
      </c>
      <c r="F1871" s="1110">
        <v>0</v>
      </c>
      <c r="G1871" s="1110">
        <v>0</v>
      </c>
      <c r="H1871" s="1094"/>
      <c r="I1871" s="1094"/>
      <c r="J1871" s="1094"/>
      <c r="K1871" s="1094"/>
    </row>
    <row r="1872" spans="1:11" ht="14.1" customHeight="1" x14ac:dyDescent="0.25">
      <c r="A1872" s="1094"/>
      <c r="B1872" s="1094"/>
      <c r="C1872" s="1109" t="s">
        <v>1059</v>
      </c>
      <c r="D1872" s="1110">
        <v>0</v>
      </c>
      <c r="E1872" s="1110">
        <v>0</v>
      </c>
      <c r="F1872" s="1110">
        <v>0</v>
      </c>
      <c r="G1872" s="1110">
        <v>0</v>
      </c>
      <c r="H1872" s="1094"/>
      <c r="I1872" s="1094"/>
      <c r="J1872" s="1094"/>
      <c r="K1872" s="1094"/>
    </row>
    <row r="1873" spans="1:11" ht="14.1" customHeight="1" x14ac:dyDescent="0.25">
      <c r="A1873" s="1094"/>
      <c r="B1873" s="1094"/>
      <c r="C1873" s="1109" t="s">
        <v>1060</v>
      </c>
      <c r="D1873" s="1110">
        <v>0</v>
      </c>
      <c r="E1873" s="1110">
        <v>0</v>
      </c>
      <c r="F1873" s="1110">
        <v>0</v>
      </c>
      <c r="G1873" s="1110">
        <v>0</v>
      </c>
      <c r="H1873" s="1094"/>
      <c r="I1873" s="1094"/>
      <c r="J1873" s="1094"/>
      <c r="K1873" s="1094"/>
    </row>
    <row r="1874" spans="1:11" ht="14.1" customHeight="1" x14ac:dyDescent="0.25">
      <c r="A1874" s="1094"/>
      <c r="B1874" s="1094"/>
      <c r="C1874" s="1109" t="s">
        <v>1062</v>
      </c>
      <c r="D1874" s="1110">
        <v>0</v>
      </c>
      <c r="E1874" s="1110">
        <v>0</v>
      </c>
      <c r="F1874" s="1110">
        <v>0</v>
      </c>
      <c r="G1874" s="1110">
        <v>0</v>
      </c>
      <c r="H1874" s="1094"/>
      <c r="I1874" s="1094"/>
      <c r="J1874" s="1094"/>
      <c r="K1874" s="1094"/>
    </row>
    <row r="1875" spans="1:11" ht="14.1" customHeight="1" x14ac:dyDescent="0.25">
      <c r="A1875" s="1094"/>
      <c r="B1875" s="1094"/>
      <c r="C1875" s="1109" t="s">
        <v>1048</v>
      </c>
      <c r="D1875" s="1110">
        <v>0</v>
      </c>
      <c r="E1875" s="1110">
        <v>0</v>
      </c>
      <c r="F1875" s="1110">
        <v>0</v>
      </c>
      <c r="G1875" s="1110">
        <v>0</v>
      </c>
      <c r="H1875" s="1094"/>
      <c r="I1875" s="1094"/>
      <c r="J1875" s="1094"/>
      <c r="K1875" s="1094"/>
    </row>
    <row r="1876" spans="1:11" ht="14.1" customHeight="1" x14ac:dyDescent="0.25">
      <c r="A1876" s="1094"/>
      <c r="B1876" s="1094"/>
      <c r="C1876" s="1109" t="s">
        <v>1057</v>
      </c>
      <c r="D1876" s="1110">
        <v>0</v>
      </c>
      <c r="E1876" s="1110">
        <v>0</v>
      </c>
      <c r="F1876" s="1110">
        <v>0</v>
      </c>
      <c r="G1876" s="1110">
        <v>0</v>
      </c>
      <c r="H1876" s="1094"/>
      <c r="I1876" s="1094"/>
      <c r="J1876" s="1094"/>
      <c r="K1876" s="1094"/>
    </row>
    <row r="1877" spans="1:11" ht="14.1" customHeight="1" x14ac:dyDescent="0.25">
      <c r="A1877" s="1094"/>
      <c r="B1877" s="1094"/>
      <c r="C1877" s="1109" t="s">
        <v>1058</v>
      </c>
      <c r="D1877" s="1110">
        <v>0</v>
      </c>
      <c r="E1877" s="1110">
        <v>0</v>
      </c>
      <c r="F1877" s="1110">
        <v>0</v>
      </c>
      <c r="G1877" s="1110">
        <v>0</v>
      </c>
      <c r="H1877" s="1094"/>
      <c r="I1877" s="1094"/>
      <c r="J1877" s="1094"/>
      <c r="K1877" s="1094"/>
    </row>
    <row r="1878" spans="1:11" ht="14.1" customHeight="1" x14ac:dyDescent="0.25">
      <c r="A1878" s="1094"/>
      <c r="B1878" s="1094"/>
      <c r="C1878" s="1109" t="s">
        <v>1059</v>
      </c>
      <c r="D1878" s="1110">
        <v>0</v>
      </c>
      <c r="E1878" s="1110">
        <v>0</v>
      </c>
      <c r="F1878" s="1110">
        <v>0</v>
      </c>
      <c r="G1878" s="1110">
        <v>0</v>
      </c>
      <c r="H1878" s="1094"/>
      <c r="I1878" s="1094"/>
      <c r="J1878" s="1094"/>
      <c r="K1878" s="1094"/>
    </row>
    <row r="1879" spans="1:11" ht="14.1" customHeight="1" x14ac:dyDescent="0.25">
      <c r="A1879" s="1094"/>
      <c r="B1879" s="1094"/>
      <c r="C1879" s="1109" t="s">
        <v>1060</v>
      </c>
      <c r="D1879" s="1110">
        <v>0</v>
      </c>
      <c r="E1879" s="1110">
        <v>0</v>
      </c>
      <c r="F1879" s="1110">
        <v>0</v>
      </c>
      <c r="G1879" s="1110">
        <v>0</v>
      </c>
      <c r="H1879" s="1094"/>
      <c r="I1879" s="1094"/>
      <c r="J1879" s="1094"/>
      <c r="K1879" s="1094"/>
    </row>
    <row r="1880" spans="1:11" ht="14.1" customHeight="1" x14ac:dyDescent="0.25">
      <c r="A1880" s="1094"/>
      <c r="B1880" s="1094"/>
      <c r="C1880" s="1109" t="s">
        <v>1063</v>
      </c>
      <c r="D1880" s="1110">
        <v>0</v>
      </c>
      <c r="E1880" s="1110">
        <v>0</v>
      </c>
      <c r="F1880" s="1110">
        <v>0</v>
      </c>
      <c r="G1880" s="1110">
        <v>0</v>
      </c>
      <c r="H1880" s="1094"/>
      <c r="I1880" s="1094"/>
      <c r="J1880" s="1094"/>
      <c r="K1880" s="1094"/>
    </row>
    <row r="1881" spans="1:11" ht="14.1" customHeight="1" x14ac:dyDescent="0.25">
      <c r="A1881" s="1094"/>
      <c r="B1881" s="1094"/>
      <c r="C1881" s="1109" t="s">
        <v>1064</v>
      </c>
      <c r="D1881" s="1110">
        <v>0</v>
      </c>
      <c r="E1881" s="1110">
        <v>0</v>
      </c>
      <c r="F1881" s="1110">
        <v>0</v>
      </c>
      <c r="G1881" s="1110">
        <v>0</v>
      </c>
      <c r="H1881" s="1094"/>
      <c r="I1881" s="1094"/>
      <c r="J1881" s="1094"/>
      <c r="K1881" s="1094"/>
    </row>
    <row r="1882" spans="1:11" ht="14.1" customHeight="1" x14ac:dyDescent="0.25">
      <c r="A1882" s="1094"/>
      <c r="B1882" s="1094"/>
      <c r="C1882" s="1111" t="s">
        <v>572</v>
      </c>
      <c r="D1882" s="1110">
        <v>0</v>
      </c>
      <c r="E1882" s="1110">
        <v>30000000</v>
      </c>
      <c r="F1882" s="1110">
        <v>30000000</v>
      </c>
      <c r="G1882" s="1110">
        <v>40000000</v>
      </c>
      <c r="H1882" s="1094"/>
      <c r="I1882" s="1094"/>
      <c r="J1882" s="1094"/>
      <c r="K1882" s="1094"/>
    </row>
    <row r="1883" spans="1:11" ht="14.1" customHeight="1" x14ac:dyDescent="0.25">
      <c r="A1883" s="1094"/>
      <c r="B1883" s="1094"/>
      <c r="C1883" s="1102" t="s">
        <v>3690</v>
      </c>
      <c r="D1883" s="1234" t="s">
        <v>3691</v>
      </c>
      <c r="E1883" s="1235"/>
      <c r="F1883" s="1235"/>
      <c r="G1883" s="1235"/>
      <c r="H1883" s="1094"/>
      <c r="I1883" s="1094"/>
      <c r="J1883" s="1094"/>
      <c r="K1883" s="1094"/>
    </row>
    <row r="1884" spans="1:11" ht="27" customHeight="1" x14ac:dyDescent="0.25">
      <c r="A1884" s="1094"/>
      <c r="B1884" s="1094"/>
      <c r="C1884" s="1103" t="s">
        <v>1022</v>
      </c>
      <c r="D1884" s="1232" t="s">
        <v>3692</v>
      </c>
      <c r="E1884" s="1233"/>
      <c r="F1884" s="1233"/>
      <c r="G1884" s="1233"/>
      <c r="H1884" s="1094"/>
      <c r="I1884" s="1094"/>
      <c r="J1884" s="1094"/>
      <c r="K1884" s="1094"/>
    </row>
    <row r="1885" spans="1:11" ht="27" customHeight="1" x14ac:dyDescent="0.25">
      <c r="A1885" s="1094"/>
      <c r="B1885" s="1094"/>
      <c r="C1885" s="1104" t="s">
        <v>1024</v>
      </c>
      <c r="D1885" s="1230" t="s">
        <v>3693</v>
      </c>
      <c r="E1885" s="1231"/>
      <c r="F1885" s="1231"/>
      <c r="G1885" s="1231"/>
      <c r="H1885" s="1094"/>
      <c r="I1885" s="1094"/>
      <c r="J1885" s="1094"/>
      <c r="K1885" s="1094"/>
    </row>
    <row r="1886" spans="1:11" ht="27" customHeight="1" x14ac:dyDescent="0.25">
      <c r="A1886" s="1094"/>
      <c r="B1886" s="1094"/>
      <c r="C1886" s="1104" t="s">
        <v>31</v>
      </c>
      <c r="D1886" s="1230" t="s">
        <v>3606</v>
      </c>
      <c r="E1886" s="1231"/>
      <c r="F1886" s="1231"/>
      <c r="G1886" s="1231"/>
      <c r="H1886" s="1094"/>
      <c r="I1886" s="1094"/>
      <c r="J1886" s="1094"/>
      <c r="K1886" s="1094"/>
    </row>
    <row r="1887" spans="1:11" ht="15" customHeight="1" x14ac:dyDescent="0.25">
      <c r="A1887" s="1094"/>
      <c r="B1887" s="1094"/>
      <c r="C1887" s="1105"/>
      <c r="D1887" s="1106">
        <v>2024</v>
      </c>
      <c r="E1887" s="1106">
        <v>2025</v>
      </c>
      <c r="F1887" s="1106">
        <v>2026</v>
      </c>
      <c r="G1887" s="1106">
        <v>2027</v>
      </c>
      <c r="H1887" s="1094"/>
      <c r="I1887" s="1094"/>
      <c r="J1887" s="1094"/>
      <c r="K1887" s="1094"/>
    </row>
    <row r="1888" spans="1:11" ht="15" customHeight="1" x14ac:dyDescent="0.25">
      <c r="A1888" s="1094"/>
      <c r="B1888" s="1094"/>
      <c r="C1888" s="1107"/>
      <c r="D1888" s="1108" t="s">
        <v>13</v>
      </c>
      <c r="E1888" s="1108" t="s">
        <v>14</v>
      </c>
      <c r="F1888" s="1108" t="s">
        <v>14</v>
      </c>
      <c r="G1888" s="1108" t="s">
        <v>14</v>
      </c>
      <c r="H1888" s="1094"/>
      <c r="I1888" s="1094"/>
      <c r="J1888" s="1094"/>
      <c r="K1888" s="1094"/>
    </row>
    <row r="1889" spans="1:11" ht="14.1" customHeight="1" x14ac:dyDescent="0.25">
      <c r="A1889" s="1094"/>
      <c r="B1889" s="1094"/>
      <c r="C1889" s="1097" t="s">
        <v>33</v>
      </c>
      <c r="D1889" s="1101" t="s">
        <v>1092</v>
      </c>
      <c r="E1889" s="1101" t="s">
        <v>1092</v>
      </c>
      <c r="F1889" s="1101" t="s">
        <v>1092</v>
      </c>
      <c r="G1889" s="1101" t="s">
        <v>1039</v>
      </c>
      <c r="H1889" s="1094"/>
      <c r="I1889" s="1094"/>
      <c r="J1889" s="1094"/>
      <c r="K1889" s="1094"/>
    </row>
    <row r="1890" spans="1:11" ht="14.1" customHeight="1" x14ac:dyDescent="0.25">
      <c r="A1890" s="1094"/>
      <c r="B1890" s="1094"/>
      <c r="C1890" s="1097" t="s">
        <v>1029</v>
      </c>
      <c r="D1890" s="1101" t="s">
        <v>3694</v>
      </c>
      <c r="E1890" s="1101" t="s">
        <v>3695</v>
      </c>
      <c r="F1890" s="1101" t="s">
        <v>1039</v>
      </c>
      <c r="G1890" s="1101" t="s">
        <v>1039</v>
      </c>
      <c r="H1890" s="1094"/>
      <c r="I1890" s="1094"/>
      <c r="J1890" s="1094"/>
      <c r="K1890" s="1094"/>
    </row>
    <row r="1891" spans="1:11" ht="14.1" customHeight="1" x14ac:dyDescent="0.25">
      <c r="A1891" s="1094"/>
      <c r="B1891" s="1094"/>
      <c r="C1891" s="1097" t="s">
        <v>1032</v>
      </c>
      <c r="D1891" s="1101" t="s">
        <v>3694</v>
      </c>
      <c r="E1891" s="1101" t="s">
        <v>3695</v>
      </c>
      <c r="F1891" s="1101" t="s">
        <v>1039</v>
      </c>
      <c r="G1891" s="1101" t="s">
        <v>1039</v>
      </c>
      <c r="H1891" s="1094"/>
      <c r="I1891" s="1094"/>
      <c r="J1891" s="1094"/>
      <c r="K1891" s="1094"/>
    </row>
    <row r="1892" spans="1:11" ht="14.1" customHeight="1" x14ac:dyDescent="0.25">
      <c r="A1892" s="1094"/>
      <c r="B1892" s="1094"/>
      <c r="C1892" s="1097" t="s">
        <v>1037</v>
      </c>
      <c r="D1892" s="1101" t="s">
        <v>1038</v>
      </c>
      <c r="E1892" s="1101" t="s">
        <v>1039</v>
      </c>
      <c r="F1892" s="1101" t="s">
        <v>1039</v>
      </c>
      <c r="G1892" s="1101" t="s">
        <v>1083</v>
      </c>
      <c r="H1892" s="1094"/>
      <c r="I1892" s="1094"/>
      <c r="J1892" s="1094"/>
      <c r="K1892" s="1094"/>
    </row>
    <row r="1893" spans="1:11" ht="14.1" customHeight="1" x14ac:dyDescent="0.25">
      <c r="A1893" s="1094"/>
      <c r="B1893" s="1094"/>
      <c r="C1893" s="1097" t="s">
        <v>1042</v>
      </c>
      <c r="D1893" s="1101" t="s">
        <v>1038</v>
      </c>
      <c r="E1893" s="1101" t="s">
        <v>3696</v>
      </c>
      <c r="F1893" s="1101" t="s">
        <v>1083</v>
      </c>
      <c r="G1893" s="1101" t="s">
        <v>1038</v>
      </c>
      <c r="H1893" s="1094"/>
      <c r="I1893" s="1094"/>
      <c r="J1893" s="1094"/>
      <c r="K1893" s="1094"/>
    </row>
    <row r="1894" spans="1:11" ht="14.1" customHeight="1" x14ac:dyDescent="0.25">
      <c r="A1894" s="1094"/>
      <c r="B1894" s="1094"/>
      <c r="C1894" s="1097" t="s">
        <v>39</v>
      </c>
      <c r="D1894" s="1101" t="s">
        <v>1038</v>
      </c>
      <c r="E1894" s="1101" t="s">
        <v>3696</v>
      </c>
      <c r="F1894" s="1101" t="s">
        <v>1083</v>
      </c>
      <c r="G1894" s="1101" t="s">
        <v>1038</v>
      </c>
      <c r="H1894" s="1094"/>
      <c r="I1894" s="1094"/>
      <c r="J1894" s="1094"/>
      <c r="K1894" s="1094"/>
    </row>
    <row r="1895" spans="1:11" ht="14.1" customHeight="1" x14ac:dyDescent="0.25">
      <c r="A1895" s="1094"/>
      <c r="B1895" s="1094"/>
      <c r="C1895" s="1228" t="s">
        <v>1046</v>
      </c>
      <c r="D1895" s="1229"/>
      <c r="E1895" s="1229"/>
      <c r="F1895" s="1229"/>
      <c r="G1895" s="1229"/>
      <c r="H1895" s="1094"/>
      <c r="I1895" s="1094"/>
      <c r="J1895" s="1094"/>
      <c r="K1895" s="1094"/>
    </row>
    <row r="1896" spans="1:11" ht="14.1" customHeight="1" x14ac:dyDescent="0.25">
      <c r="A1896" s="1094"/>
      <c r="B1896" s="1094"/>
      <c r="C1896" s="1105"/>
      <c r="D1896" s="1106">
        <v>2024</v>
      </c>
      <c r="E1896" s="1106">
        <v>2025</v>
      </c>
      <c r="F1896" s="1106">
        <v>2026</v>
      </c>
      <c r="G1896" s="1106">
        <v>2027</v>
      </c>
      <c r="H1896" s="1094"/>
      <c r="I1896" s="1094"/>
      <c r="J1896" s="1094"/>
      <c r="K1896" s="1094"/>
    </row>
    <row r="1897" spans="1:11" ht="14.1" customHeight="1" x14ac:dyDescent="0.25">
      <c r="A1897" s="1094"/>
      <c r="B1897" s="1094"/>
      <c r="C1897" s="1107"/>
      <c r="D1897" s="1108" t="s">
        <v>13</v>
      </c>
      <c r="E1897" s="1108" t="s">
        <v>14</v>
      </c>
      <c r="F1897" s="1108" t="s">
        <v>14</v>
      </c>
      <c r="G1897" s="1108" t="s">
        <v>14</v>
      </c>
      <c r="H1897" s="1094"/>
      <c r="I1897" s="1094"/>
      <c r="J1897" s="1094"/>
      <c r="K1897" s="1094"/>
    </row>
    <row r="1898" spans="1:11" ht="14.1" customHeight="1" x14ac:dyDescent="0.25">
      <c r="A1898" s="1094"/>
      <c r="B1898" s="1094"/>
      <c r="C1898" s="1109" t="s">
        <v>1047</v>
      </c>
      <c r="D1898" s="1110">
        <v>0</v>
      </c>
      <c r="E1898" s="1110">
        <v>0</v>
      </c>
      <c r="F1898" s="1110">
        <v>0</v>
      </c>
      <c r="G1898" s="1110">
        <v>0</v>
      </c>
      <c r="H1898" s="1094"/>
      <c r="I1898" s="1094"/>
      <c r="J1898" s="1094"/>
      <c r="K1898" s="1094"/>
    </row>
    <row r="1899" spans="1:11" ht="14.1" customHeight="1" x14ac:dyDescent="0.25">
      <c r="A1899" s="1094"/>
      <c r="B1899" s="1094"/>
      <c r="C1899" s="1109" t="s">
        <v>1048</v>
      </c>
      <c r="D1899" s="1110">
        <v>0</v>
      </c>
      <c r="E1899" s="1110">
        <v>0</v>
      </c>
      <c r="F1899" s="1110">
        <v>0</v>
      </c>
      <c r="G1899" s="1110">
        <v>0</v>
      </c>
      <c r="H1899" s="1094"/>
      <c r="I1899" s="1094"/>
      <c r="J1899" s="1094"/>
      <c r="K1899" s="1094"/>
    </row>
    <row r="1900" spans="1:11" ht="14.1" customHeight="1" x14ac:dyDescent="0.25">
      <c r="A1900" s="1094"/>
      <c r="B1900" s="1094"/>
      <c r="C1900" s="1109" t="s">
        <v>1049</v>
      </c>
      <c r="D1900" s="1110">
        <v>0</v>
      </c>
      <c r="E1900" s="1110">
        <v>0</v>
      </c>
      <c r="F1900" s="1110">
        <v>0</v>
      </c>
      <c r="G1900" s="1110">
        <v>0</v>
      </c>
      <c r="H1900" s="1094"/>
      <c r="I1900" s="1094"/>
      <c r="J1900" s="1094"/>
      <c r="K1900" s="1094"/>
    </row>
    <row r="1901" spans="1:11" ht="14.1" customHeight="1" x14ac:dyDescent="0.25">
      <c r="A1901" s="1094"/>
      <c r="B1901" s="1094"/>
      <c r="C1901" s="1109" t="s">
        <v>1050</v>
      </c>
      <c r="D1901" s="1110">
        <v>0</v>
      </c>
      <c r="E1901" s="1110">
        <v>0</v>
      </c>
      <c r="F1901" s="1110">
        <v>0</v>
      </c>
      <c r="G1901" s="1110">
        <v>0</v>
      </c>
      <c r="H1901" s="1094"/>
      <c r="I1901" s="1094"/>
      <c r="J1901" s="1094"/>
      <c r="K1901" s="1094"/>
    </row>
    <row r="1902" spans="1:11" ht="14.1" customHeight="1" x14ac:dyDescent="0.25">
      <c r="A1902" s="1094"/>
      <c r="B1902" s="1094"/>
      <c r="C1902" s="1109" t="s">
        <v>1048</v>
      </c>
      <c r="D1902" s="1110">
        <v>0</v>
      </c>
      <c r="E1902" s="1110">
        <v>0</v>
      </c>
      <c r="F1902" s="1110">
        <v>0</v>
      </c>
      <c r="G1902" s="1110">
        <v>0</v>
      </c>
      <c r="H1902" s="1094"/>
      <c r="I1902" s="1094"/>
      <c r="J1902" s="1094"/>
      <c r="K1902" s="1094"/>
    </row>
    <row r="1903" spans="1:11" ht="14.1" customHeight="1" x14ac:dyDescent="0.25">
      <c r="A1903" s="1094"/>
      <c r="B1903" s="1094"/>
      <c r="C1903" s="1109" t="s">
        <v>1049</v>
      </c>
      <c r="D1903" s="1110">
        <v>0</v>
      </c>
      <c r="E1903" s="1110">
        <v>0</v>
      </c>
      <c r="F1903" s="1110">
        <v>0</v>
      </c>
      <c r="G1903" s="1110">
        <v>0</v>
      </c>
      <c r="H1903" s="1094"/>
      <c r="I1903" s="1094"/>
      <c r="J1903" s="1094"/>
      <c r="K1903" s="1094"/>
    </row>
    <row r="1904" spans="1:11" ht="14.1" customHeight="1" x14ac:dyDescent="0.25">
      <c r="A1904" s="1094"/>
      <c r="B1904" s="1094"/>
      <c r="C1904" s="1109" t="s">
        <v>1051</v>
      </c>
      <c r="D1904" s="1110">
        <v>0</v>
      </c>
      <c r="E1904" s="1110">
        <v>0</v>
      </c>
      <c r="F1904" s="1110">
        <v>0</v>
      </c>
      <c r="G1904" s="1110">
        <v>0</v>
      </c>
      <c r="H1904" s="1094"/>
      <c r="I1904" s="1094"/>
      <c r="J1904" s="1094"/>
      <c r="K1904" s="1094"/>
    </row>
    <row r="1905" spans="1:11" ht="14.1" customHeight="1" x14ac:dyDescent="0.25">
      <c r="A1905" s="1094"/>
      <c r="B1905" s="1094"/>
      <c r="C1905" s="1109" t="s">
        <v>1048</v>
      </c>
      <c r="D1905" s="1110">
        <v>0</v>
      </c>
      <c r="E1905" s="1110">
        <v>0</v>
      </c>
      <c r="F1905" s="1110">
        <v>0</v>
      </c>
      <c r="G1905" s="1110">
        <v>0</v>
      </c>
      <c r="H1905" s="1094"/>
      <c r="I1905" s="1094"/>
      <c r="J1905" s="1094"/>
      <c r="K1905" s="1094"/>
    </row>
    <row r="1906" spans="1:11" ht="14.1" customHeight="1" x14ac:dyDescent="0.25">
      <c r="A1906" s="1094"/>
      <c r="B1906" s="1094"/>
      <c r="C1906" s="1109" t="s">
        <v>1049</v>
      </c>
      <c r="D1906" s="1110">
        <v>0</v>
      </c>
      <c r="E1906" s="1110">
        <v>0</v>
      </c>
      <c r="F1906" s="1110">
        <v>0</v>
      </c>
      <c r="G1906" s="1110">
        <v>0</v>
      </c>
      <c r="H1906" s="1094"/>
      <c r="I1906" s="1094"/>
      <c r="J1906" s="1094"/>
      <c r="K1906" s="1094"/>
    </row>
    <row r="1907" spans="1:11" ht="14.1" customHeight="1" x14ac:dyDescent="0.25">
      <c r="A1907" s="1094"/>
      <c r="B1907" s="1094"/>
      <c r="C1907" s="1109" t="s">
        <v>1052</v>
      </c>
      <c r="D1907" s="1110">
        <v>0</v>
      </c>
      <c r="E1907" s="1110">
        <v>0</v>
      </c>
      <c r="F1907" s="1110">
        <v>0</v>
      </c>
      <c r="G1907" s="1110">
        <v>0</v>
      </c>
      <c r="H1907" s="1094"/>
      <c r="I1907" s="1094"/>
      <c r="J1907" s="1094"/>
      <c r="K1907" s="1094"/>
    </row>
    <row r="1908" spans="1:11" ht="14.1" customHeight="1" x14ac:dyDescent="0.25">
      <c r="A1908" s="1094"/>
      <c r="B1908" s="1094"/>
      <c r="C1908" s="1109" t="s">
        <v>1048</v>
      </c>
      <c r="D1908" s="1110">
        <v>0</v>
      </c>
      <c r="E1908" s="1110">
        <v>0</v>
      </c>
      <c r="F1908" s="1110">
        <v>0</v>
      </c>
      <c r="G1908" s="1110">
        <v>0</v>
      </c>
      <c r="H1908" s="1094"/>
      <c r="I1908" s="1094"/>
      <c r="J1908" s="1094"/>
      <c r="K1908" s="1094"/>
    </row>
    <row r="1909" spans="1:11" ht="14.1" customHeight="1" x14ac:dyDescent="0.25">
      <c r="A1909" s="1094"/>
      <c r="B1909" s="1094"/>
      <c r="C1909" s="1109" t="s">
        <v>1049</v>
      </c>
      <c r="D1909" s="1110">
        <v>0</v>
      </c>
      <c r="E1909" s="1110">
        <v>0</v>
      </c>
      <c r="F1909" s="1110">
        <v>0</v>
      </c>
      <c r="G1909" s="1110">
        <v>0</v>
      </c>
      <c r="H1909" s="1094"/>
      <c r="I1909" s="1094"/>
      <c r="J1909" s="1094"/>
      <c r="K1909" s="1094"/>
    </row>
    <row r="1910" spans="1:11" ht="14.1" customHeight="1" x14ac:dyDescent="0.25">
      <c r="A1910" s="1094"/>
      <c r="B1910" s="1094"/>
      <c r="C1910" s="1109" t="s">
        <v>1053</v>
      </c>
      <c r="D1910" s="1110">
        <v>0</v>
      </c>
      <c r="E1910" s="1110">
        <v>0</v>
      </c>
      <c r="F1910" s="1110">
        <v>0</v>
      </c>
      <c r="G1910" s="1110">
        <v>0</v>
      </c>
      <c r="H1910" s="1094"/>
      <c r="I1910" s="1094"/>
      <c r="J1910" s="1094"/>
      <c r="K1910" s="1094"/>
    </row>
    <row r="1911" spans="1:11" ht="14.1" customHeight="1" x14ac:dyDescent="0.25">
      <c r="A1911" s="1094"/>
      <c r="B1911" s="1094"/>
      <c r="C1911" s="1109" t="s">
        <v>1048</v>
      </c>
      <c r="D1911" s="1110">
        <v>0</v>
      </c>
      <c r="E1911" s="1110">
        <v>0</v>
      </c>
      <c r="F1911" s="1110">
        <v>0</v>
      </c>
      <c r="G1911" s="1110">
        <v>0</v>
      </c>
      <c r="H1911" s="1094"/>
      <c r="I1911" s="1094"/>
      <c r="J1911" s="1094"/>
      <c r="K1911" s="1094"/>
    </row>
    <row r="1912" spans="1:11" ht="14.1" customHeight="1" x14ac:dyDescent="0.25">
      <c r="A1912" s="1094"/>
      <c r="B1912" s="1094"/>
      <c r="C1912" s="1109" t="s">
        <v>1049</v>
      </c>
      <c r="D1912" s="1110">
        <v>0</v>
      </c>
      <c r="E1912" s="1110">
        <v>0</v>
      </c>
      <c r="F1912" s="1110">
        <v>0</v>
      </c>
      <c r="G1912" s="1110">
        <v>0</v>
      </c>
      <c r="H1912" s="1094"/>
      <c r="I1912" s="1094"/>
      <c r="J1912" s="1094"/>
      <c r="K1912" s="1094"/>
    </row>
    <row r="1913" spans="1:11" ht="14.1" customHeight="1" x14ac:dyDescent="0.25">
      <c r="A1913" s="1094"/>
      <c r="B1913" s="1094"/>
      <c r="C1913" s="1109" t="s">
        <v>1054</v>
      </c>
      <c r="D1913" s="1110">
        <v>0</v>
      </c>
      <c r="E1913" s="1110">
        <v>0</v>
      </c>
      <c r="F1913" s="1110">
        <v>0</v>
      </c>
      <c r="G1913" s="1110">
        <v>0</v>
      </c>
      <c r="H1913" s="1094"/>
      <c r="I1913" s="1094"/>
      <c r="J1913" s="1094"/>
      <c r="K1913" s="1094"/>
    </row>
    <row r="1914" spans="1:11" ht="14.1" customHeight="1" x14ac:dyDescent="0.25">
      <c r="A1914" s="1094"/>
      <c r="B1914" s="1094"/>
      <c r="C1914" s="1109" t="s">
        <v>1048</v>
      </c>
      <c r="D1914" s="1110">
        <v>0</v>
      </c>
      <c r="E1914" s="1110">
        <v>0</v>
      </c>
      <c r="F1914" s="1110">
        <v>0</v>
      </c>
      <c r="G1914" s="1110">
        <v>0</v>
      </c>
      <c r="H1914" s="1094"/>
      <c r="I1914" s="1094"/>
      <c r="J1914" s="1094"/>
      <c r="K1914" s="1094"/>
    </row>
    <row r="1915" spans="1:11" ht="14.1" customHeight="1" x14ac:dyDescent="0.25">
      <c r="A1915" s="1094"/>
      <c r="B1915" s="1094"/>
      <c r="C1915" s="1109" t="s">
        <v>1049</v>
      </c>
      <c r="D1915" s="1110">
        <v>0</v>
      </c>
      <c r="E1915" s="1110">
        <v>0</v>
      </c>
      <c r="F1915" s="1110">
        <v>0</v>
      </c>
      <c r="G1915" s="1110">
        <v>0</v>
      </c>
      <c r="H1915" s="1094"/>
      <c r="I1915" s="1094"/>
      <c r="J1915" s="1094"/>
      <c r="K1915" s="1094"/>
    </row>
    <row r="1916" spans="1:11" ht="14.1" customHeight="1" x14ac:dyDescent="0.25">
      <c r="A1916" s="1094"/>
      <c r="B1916" s="1094"/>
      <c r="C1916" s="1109" t="s">
        <v>1055</v>
      </c>
      <c r="D1916" s="1110">
        <v>0</v>
      </c>
      <c r="E1916" s="1110">
        <v>0</v>
      </c>
      <c r="F1916" s="1110">
        <v>0</v>
      </c>
      <c r="G1916" s="1110">
        <v>0</v>
      </c>
      <c r="H1916" s="1094"/>
      <c r="I1916" s="1094"/>
      <c r="J1916" s="1094"/>
      <c r="K1916" s="1094"/>
    </row>
    <row r="1917" spans="1:11" ht="14.1" customHeight="1" x14ac:dyDescent="0.25">
      <c r="A1917" s="1094"/>
      <c r="B1917" s="1094"/>
      <c r="C1917" s="1109" t="s">
        <v>1048</v>
      </c>
      <c r="D1917" s="1110">
        <v>0</v>
      </c>
      <c r="E1917" s="1110">
        <v>0</v>
      </c>
      <c r="F1917" s="1110">
        <v>0</v>
      </c>
      <c r="G1917" s="1110">
        <v>0</v>
      </c>
      <c r="H1917" s="1094"/>
      <c r="I1917" s="1094"/>
      <c r="J1917" s="1094"/>
      <c r="K1917" s="1094"/>
    </row>
    <row r="1918" spans="1:11" ht="14.1" customHeight="1" x14ac:dyDescent="0.25">
      <c r="A1918" s="1094"/>
      <c r="B1918" s="1094"/>
      <c r="C1918" s="1109" t="s">
        <v>1049</v>
      </c>
      <c r="D1918" s="1110">
        <v>0</v>
      </c>
      <c r="E1918" s="1110">
        <v>0</v>
      </c>
      <c r="F1918" s="1110">
        <v>0</v>
      </c>
      <c r="G1918" s="1110">
        <v>0</v>
      </c>
      <c r="H1918" s="1094"/>
      <c r="I1918" s="1094"/>
      <c r="J1918" s="1094"/>
      <c r="K1918" s="1094"/>
    </row>
    <row r="1919" spans="1:11" ht="14.1" customHeight="1" x14ac:dyDescent="0.25">
      <c r="A1919" s="1094"/>
      <c r="B1919" s="1094"/>
      <c r="C1919" s="1109" t="s">
        <v>1056</v>
      </c>
      <c r="D1919" s="1110">
        <v>0</v>
      </c>
      <c r="E1919" s="1110">
        <v>0</v>
      </c>
      <c r="F1919" s="1110">
        <v>0</v>
      </c>
      <c r="G1919" s="1110">
        <v>0</v>
      </c>
      <c r="H1919" s="1094"/>
      <c r="I1919" s="1094"/>
      <c r="J1919" s="1094"/>
      <c r="K1919" s="1094"/>
    </row>
    <row r="1920" spans="1:11" ht="14.1" customHeight="1" x14ac:dyDescent="0.25">
      <c r="A1920" s="1094"/>
      <c r="B1920" s="1094"/>
      <c r="C1920" s="1109" t="s">
        <v>1048</v>
      </c>
      <c r="D1920" s="1110">
        <v>0</v>
      </c>
      <c r="E1920" s="1110">
        <v>0</v>
      </c>
      <c r="F1920" s="1110">
        <v>0</v>
      </c>
      <c r="G1920" s="1110">
        <v>0</v>
      </c>
      <c r="H1920" s="1094"/>
      <c r="I1920" s="1094"/>
      <c r="J1920" s="1094"/>
      <c r="K1920" s="1094"/>
    </row>
    <row r="1921" spans="1:11" ht="14.1" customHeight="1" x14ac:dyDescent="0.25">
      <c r="A1921" s="1094"/>
      <c r="B1921" s="1094"/>
      <c r="C1921" s="1109" t="s">
        <v>1057</v>
      </c>
      <c r="D1921" s="1110">
        <v>0</v>
      </c>
      <c r="E1921" s="1110">
        <v>0</v>
      </c>
      <c r="F1921" s="1110">
        <v>0</v>
      </c>
      <c r="G1921" s="1110">
        <v>0</v>
      </c>
      <c r="H1921" s="1094"/>
      <c r="I1921" s="1094"/>
      <c r="J1921" s="1094"/>
      <c r="K1921" s="1094"/>
    </row>
    <row r="1922" spans="1:11" ht="14.1" customHeight="1" x14ac:dyDescent="0.25">
      <c r="A1922" s="1094"/>
      <c r="B1922" s="1094"/>
      <c r="C1922" s="1109" t="s">
        <v>1058</v>
      </c>
      <c r="D1922" s="1110">
        <v>0</v>
      </c>
      <c r="E1922" s="1110">
        <v>0</v>
      </c>
      <c r="F1922" s="1110">
        <v>0</v>
      </c>
      <c r="G1922" s="1110">
        <v>0</v>
      </c>
      <c r="H1922" s="1094"/>
      <c r="I1922" s="1094"/>
      <c r="J1922" s="1094"/>
      <c r="K1922" s="1094"/>
    </row>
    <row r="1923" spans="1:11" ht="14.1" customHeight="1" x14ac:dyDescent="0.25">
      <c r="A1923" s="1094"/>
      <c r="B1923" s="1094"/>
      <c r="C1923" s="1109" t="s">
        <v>1059</v>
      </c>
      <c r="D1923" s="1110">
        <v>0</v>
      </c>
      <c r="E1923" s="1110">
        <v>0</v>
      </c>
      <c r="F1923" s="1110">
        <v>0</v>
      </c>
      <c r="G1923" s="1110">
        <v>0</v>
      </c>
      <c r="H1923" s="1094"/>
      <c r="I1923" s="1094"/>
      <c r="J1923" s="1094"/>
      <c r="K1923" s="1094"/>
    </row>
    <row r="1924" spans="1:11" ht="14.1" customHeight="1" x14ac:dyDescent="0.25">
      <c r="A1924" s="1094"/>
      <c r="B1924" s="1094"/>
      <c r="C1924" s="1109" t="s">
        <v>1060</v>
      </c>
      <c r="D1924" s="1110">
        <v>0</v>
      </c>
      <c r="E1924" s="1110">
        <v>0</v>
      </c>
      <c r="F1924" s="1110">
        <v>0</v>
      </c>
      <c r="G1924" s="1110">
        <v>0</v>
      </c>
      <c r="H1924" s="1094"/>
      <c r="I1924" s="1094"/>
      <c r="J1924" s="1094"/>
      <c r="K1924" s="1094"/>
    </row>
    <row r="1925" spans="1:11" ht="14.1" customHeight="1" x14ac:dyDescent="0.25">
      <c r="A1925" s="1094"/>
      <c r="B1925" s="1094"/>
      <c r="C1925" s="1109" t="s">
        <v>1061</v>
      </c>
      <c r="D1925" s="1110">
        <v>0</v>
      </c>
      <c r="E1925" s="1110">
        <v>35874000</v>
      </c>
      <c r="F1925" s="1110">
        <v>0</v>
      </c>
      <c r="G1925" s="1110">
        <v>0</v>
      </c>
      <c r="H1925" s="1094"/>
      <c r="I1925" s="1094"/>
      <c r="J1925" s="1094"/>
      <c r="K1925" s="1094"/>
    </row>
    <row r="1926" spans="1:11" ht="14.1" customHeight="1" x14ac:dyDescent="0.25">
      <c r="A1926" s="1094"/>
      <c r="B1926" s="1094"/>
      <c r="C1926" s="1109" t="s">
        <v>1048</v>
      </c>
      <c r="D1926" s="1110">
        <v>0</v>
      </c>
      <c r="E1926" s="1110">
        <v>35874000</v>
      </c>
      <c r="F1926" s="1110">
        <v>0</v>
      </c>
      <c r="G1926" s="1110">
        <v>0</v>
      </c>
      <c r="H1926" s="1094"/>
      <c r="I1926" s="1094"/>
      <c r="J1926" s="1094"/>
      <c r="K1926" s="1094"/>
    </row>
    <row r="1927" spans="1:11" ht="14.1" customHeight="1" x14ac:dyDescent="0.25">
      <c r="A1927" s="1094"/>
      <c r="B1927" s="1094"/>
      <c r="C1927" s="1109" t="s">
        <v>1057</v>
      </c>
      <c r="D1927" s="1110">
        <v>0</v>
      </c>
      <c r="E1927" s="1110">
        <v>0</v>
      </c>
      <c r="F1927" s="1110">
        <v>0</v>
      </c>
      <c r="G1927" s="1110">
        <v>0</v>
      </c>
      <c r="H1927" s="1094"/>
      <c r="I1927" s="1094"/>
      <c r="J1927" s="1094"/>
      <c r="K1927" s="1094"/>
    </row>
    <row r="1928" spans="1:11" ht="14.1" customHeight="1" x14ac:dyDescent="0.25">
      <c r="A1928" s="1094"/>
      <c r="B1928" s="1094"/>
      <c r="C1928" s="1109" t="s">
        <v>1058</v>
      </c>
      <c r="D1928" s="1110">
        <v>0</v>
      </c>
      <c r="E1928" s="1110">
        <v>0</v>
      </c>
      <c r="F1928" s="1110">
        <v>0</v>
      </c>
      <c r="G1928" s="1110">
        <v>0</v>
      </c>
      <c r="H1928" s="1094"/>
      <c r="I1928" s="1094"/>
      <c r="J1928" s="1094"/>
      <c r="K1928" s="1094"/>
    </row>
    <row r="1929" spans="1:11" ht="14.1" customHeight="1" x14ac:dyDescent="0.25">
      <c r="A1929" s="1094"/>
      <c r="B1929" s="1094"/>
      <c r="C1929" s="1109" t="s">
        <v>1059</v>
      </c>
      <c r="D1929" s="1110">
        <v>0</v>
      </c>
      <c r="E1929" s="1110">
        <v>0</v>
      </c>
      <c r="F1929" s="1110">
        <v>0</v>
      </c>
      <c r="G1929" s="1110">
        <v>0</v>
      </c>
      <c r="H1929" s="1094"/>
      <c r="I1929" s="1094"/>
      <c r="J1929" s="1094"/>
      <c r="K1929" s="1094"/>
    </row>
    <row r="1930" spans="1:11" ht="14.1" customHeight="1" x14ac:dyDescent="0.25">
      <c r="A1930" s="1094"/>
      <c r="B1930" s="1094"/>
      <c r="C1930" s="1109" t="s">
        <v>1060</v>
      </c>
      <c r="D1930" s="1110">
        <v>0</v>
      </c>
      <c r="E1930" s="1110">
        <v>0</v>
      </c>
      <c r="F1930" s="1110">
        <v>0</v>
      </c>
      <c r="G1930" s="1110">
        <v>0</v>
      </c>
      <c r="H1930" s="1094"/>
      <c r="I1930" s="1094"/>
      <c r="J1930" s="1094"/>
      <c r="K1930" s="1094"/>
    </row>
    <row r="1931" spans="1:11" ht="14.1" customHeight="1" x14ac:dyDescent="0.25">
      <c r="A1931" s="1094"/>
      <c r="B1931" s="1094"/>
      <c r="C1931" s="1109" t="s">
        <v>1062</v>
      </c>
      <c r="D1931" s="1110">
        <v>0</v>
      </c>
      <c r="E1931" s="1110">
        <v>0</v>
      </c>
      <c r="F1931" s="1110">
        <v>0</v>
      </c>
      <c r="G1931" s="1110">
        <v>0</v>
      </c>
      <c r="H1931" s="1094"/>
      <c r="I1931" s="1094"/>
      <c r="J1931" s="1094"/>
      <c r="K1931" s="1094"/>
    </row>
    <row r="1932" spans="1:11" ht="14.1" customHeight="1" x14ac:dyDescent="0.25">
      <c r="A1932" s="1094"/>
      <c r="B1932" s="1094"/>
      <c r="C1932" s="1109" t="s">
        <v>1048</v>
      </c>
      <c r="D1932" s="1110">
        <v>0</v>
      </c>
      <c r="E1932" s="1110">
        <v>0</v>
      </c>
      <c r="F1932" s="1110">
        <v>0</v>
      </c>
      <c r="G1932" s="1110">
        <v>0</v>
      </c>
      <c r="H1932" s="1094"/>
      <c r="I1932" s="1094"/>
      <c r="J1932" s="1094"/>
      <c r="K1932" s="1094"/>
    </row>
    <row r="1933" spans="1:11" ht="14.1" customHeight="1" x14ac:dyDescent="0.25">
      <c r="A1933" s="1094"/>
      <c r="B1933" s="1094"/>
      <c r="C1933" s="1109" t="s">
        <v>1057</v>
      </c>
      <c r="D1933" s="1110">
        <v>0</v>
      </c>
      <c r="E1933" s="1110">
        <v>0</v>
      </c>
      <c r="F1933" s="1110">
        <v>0</v>
      </c>
      <c r="G1933" s="1110">
        <v>0</v>
      </c>
      <c r="H1933" s="1094"/>
      <c r="I1933" s="1094"/>
      <c r="J1933" s="1094"/>
      <c r="K1933" s="1094"/>
    </row>
    <row r="1934" spans="1:11" ht="14.1" customHeight="1" x14ac:dyDescent="0.25">
      <c r="A1934" s="1094"/>
      <c r="B1934" s="1094"/>
      <c r="C1934" s="1109" t="s">
        <v>1058</v>
      </c>
      <c r="D1934" s="1110">
        <v>0</v>
      </c>
      <c r="E1934" s="1110">
        <v>0</v>
      </c>
      <c r="F1934" s="1110">
        <v>0</v>
      </c>
      <c r="G1934" s="1110">
        <v>0</v>
      </c>
      <c r="H1934" s="1094"/>
      <c r="I1934" s="1094"/>
      <c r="J1934" s="1094"/>
      <c r="K1934" s="1094"/>
    </row>
    <row r="1935" spans="1:11" ht="14.1" customHeight="1" x14ac:dyDescent="0.25">
      <c r="A1935" s="1094"/>
      <c r="B1935" s="1094"/>
      <c r="C1935" s="1109" t="s">
        <v>1059</v>
      </c>
      <c r="D1935" s="1110">
        <v>0</v>
      </c>
      <c r="E1935" s="1110">
        <v>0</v>
      </c>
      <c r="F1935" s="1110">
        <v>0</v>
      </c>
      <c r="G1935" s="1110">
        <v>0</v>
      </c>
      <c r="H1935" s="1094"/>
      <c r="I1935" s="1094"/>
      <c r="J1935" s="1094"/>
      <c r="K1935" s="1094"/>
    </row>
    <row r="1936" spans="1:11" ht="14.1" customHeight="1" x14ac:dyDescent="0.25">
      <c r="A1936" s="1094"/>
      <c r="B1936" s="1094"/>
      <c r="C1936" s="1109" t="s">
        <v>1060</v>
      </c>
      <c r="D1936" s="1110">
        <v>0</v>
      </c>
      <c r="E1936" s="1110">
        <v>0</v>
      </c>
      <c r="F1936" s="1110">
        <v>0</v>
      </c>
      <c r="G1936" s="1110">
        <v>0</v>
      </c>
      <c r="H1936" s="1094"/>
      <c r="I1936" s="1094"/>
      <c r="J1936" s="1094"/>
      <c r="K1936" s="1094"/>
    </row>
    <row r="1937" spans="1:11" ht="14.1" customHeight="1" x14ac:dyDescent="0.25">
      <c r="A1937" s="1094"/>
      <c r="B1937" s="1094"/>
      <c r="C1937" s="1109" t="s">
        <v>1063</v>
      </c>
      <c r="D1937" s="1110">
        <v>0</v>
      </c>
      <c r="E1937" s="1110">
        <v>0</v>
      </c>
      <c r="F1937" s="1110">
        <v>0</v>
      </c>
      <c r="G1937" s="1110">
        <v>0</v>
      </c>
      <c r="H1937" s="1094"/>
      <c r="I1937" s="1094"/>
      <c r="J1937" s="1094"/>
      <c r="K1937" s="1094"/>
    </row>
    <row r="1938" spans="1:11" ht="14.1" customHeight="1" x14ac:dyDescent="0.25">
      <c r="A1938" s="1094"/>
      <c r="B1938" s="1094"/>
      <c r="C1938" s="1109" t="s">
        <v>1064</v>
      </c>
      <c r="D1938" s="1110">
        <v>0</v>
      </c>
      <c r="E1938" s="1110">
        <v>0</v>
      </c>
      <c r="F1938" s="1110">
        <v>0</v>
      </c>
      <c r="G1938" s="1110">
        <v>0</v>
      </c>
      <c r="H1938" s="1094"/>
      <c r="I1938" s="1094"/>
      <c r="J1938" s="1094"/>
      <c r="K1938" s="1094"/>
    </row>
    <row r="1939" spans="1:11" ht="14.1" customHeight="1" x14ac:dyDescent="0.25">
      <c r="A1939" s="1094"/>
      <c r="B1939" s="1094"/>
      <c r="C1939" s="1111" t="s">
        <v>572</v>
      </c>
      <c r="D1939" s="1110">
        <v>0</v>
      </c>
      <c r="E1939" s="1110">
        <v>35874000</v>
      </c>
      <c r="F1939" s="1110">
        <v>0</v>
      </c>
      <c r="G1939" s="1110">
        <v>0</v>
      </c>
      <c r="H1939" s="1094"/>
      <c r="I1939" s="1094"/>
      <c r="J1939" s="1094"/>
      <c r="K1939" s="1094"/>
    </row>
    <row r="1940" spans="1:11" ht="41.1" customHeight="1" x14ac:dyDescent="0.25">
      <c r="A1940" s="1094"/>
      <c r="B1940" s="1094"/>
      <c r="C1940" s="1102" t="s">
        <v>3697</v>
      </c>
      <c r="D1940" s="1234" t="s">
        <v>3698</v>
      </c>
      <c r="E1940" s="1235"/>
      <c r="F1940" s="1235"/>
      <c r="G1940" s="1235"/>
      <c r="H1940" s="1094"/>
      <c r="I1940" s="1094"/>
      <c r="J1940" s="1094"/>
      <c r="K1940" s="1094"/>
    </row>
    <row r="1941" spans="1:11" ht="30.95" customHeight="1" x14ac:dyDescent="0.25">
      <c r="A1941" s="1094"/>
      <c r="B1941" s="1094"/>
      <c r="C1941" s="1103" t="s">
        <v>1022</v>
      </c>
      <c r="D1941" s="1232" t="s">
        <v>3699</v>
      </c>
      <c r="E1941" s="1233"/>
      <c r="F1941" s="1233"/>
      <c r="G1941" s="1233"/>
      <c r="H1941" s="1094"/>
      <c r="I1941" s="1094"/>
      <c r="J1941" s="1094"/>
      <c r="K1941" s="1094"/>
    </row>
    <row r="1942" spans="1:11" ht="30.95" customHeight="1" x14ac:dyDescent="0.25">
      <c r="A1942" s="1094"/>
      <c r="B1942" s="1094"/>
      <c r="C1942" s="1104" t="s">
        <v>1024</v>
      </c>
      <c r="D1942" s="1230" t="s">
        <v>3700</v>
      </c>
      <c r="E1942" s="1231"/>
      <c r="F1942" s="1231"/>
      <c r="G1942" s="1231"/>
      <c r="H1942" s="1094"/>
      <c r="I1942" s="1094"/>
      <c r="J1942" s="1094"/>
      <c r="K1942" s="1094"/>
    </row>
    <row r="1943" spans="1:11" ht="30.95" customHeight="1" x14ac:dyDescent="0.25">
      <c r="A1943" s="1094"/>
      <c r="B1943" s="1094"/>
      <c r="C1943" s="1104" t="s">
        <v>31</v>
      </c>
      <c r="D1943" s="1230" t="s">
        <v>3701</v>
      </c>
      <c r="E1943" s="1231"/>
      <c r="F1943" s="1231"/>
      <c r="G1943" s="1231"/>
      <c r="H1943" s="1094"/>
      <c r="I1943" s="1094"/>
      <c r="J1943" s="1094"/>
      <c r="K1943" s="1094"/>
    </row>
    <row r="1944" spans="1:11" ht="15" customHeight="1" x14ac:dyDescent="0.25">
      <c r="A1944" s="1094"/>
      <c r="B1944" s="1094"/>
      <c r="C1944" s="1105"/>
      <c r="D1944" s="1106">
        <v>2024</v>
      </c>
      <c r="E1944" s="1106">
        <v>2025</v>
      </c>
      <c r="F1944" s="1106">
        <v>2026</v>
      </c>
      <c r="G1944" s="1106">
        <v>2027</v>
      </c>
      <c r="H1944" s="1094"/>
      <c r="I1944" s="1094"/>
      <c r="J1944" s="1094"/>
      <c r="K1944" s="1094"/>
    </row>
    <row r="1945" spans="1:11" ht="15" customHeight="1" x14ac:dyDescent="0.25">
      <c r="A1945" s="1094"/>
      <c r="B1945" s="1094"/>
      <c r="C1945" s="1107"/>
      <c r="D1945" s="1108" t="s">
        <v>13</v>
      </c>
      <c r="E1945" s="1108" t="s">
        <v>14</v>
      </c>
      <c r="F1945" s="1108" t="s">
        <v>14</v>
      </c>
      <c r="G1945" s="1108" t="s">
        <v>14</v>
      </c>
      <c r="H1945" s="1094"/>
      <c r="I1945" s="1094"/>
      <c r="J1945" s="1094"/>
      <c r="K1945" s="1094"/>
    </row>
    <row r="1946" spans="1:11" ht="14.1" customHeight="1" x14ac:dyDescent="0.25">
      <c r="A1946" s="1094"/>
      <c r="B1946" s="1094"/>
      <c r="C1946" s="1097" t="s">
        <v>33</v>
      </c>
      <c r="D1946" s="1101" t="s">
        <v>1039</v>
      </c>
      <c r="E1946" s="1101" t="s">
        <v>1092</v>
      </c>
      <c r="F1946" s="1101" t="s">
        <v>1092</v>
      </c>
      <c r="G1946" s="1101" t="s">
        <v>1092</v>
      </c>
      <c r="H1946" s="1094"/>
      <c r="I1946" s="1094"/>
      <c r="J1946" s="1094"/>
      <c r="K1946" s="1094"/>
    </row>
    <row r="1947" spans="1:11" ht="14.1" customHeight="1" x14ac:dyDescent="0.25">
      <c r="A1947" s="1094"/>
      <c r="B1947" s="1094"/>
      <c r="C1947" s="1097" t="s">
        <v>1029</v>
      </c>
      <c r="D1947" s="1101" t="s">
        <v>3702</v>
      </c>
      <c r="E1947" s="1101" t="s">
        <v>3703</v>
      </c>
      <c r="F1947" s="1101" t="s">
        <v>1279</v>
      </c>
      <c r="G1947" s="1101" t="s">
        <v>3704</v>
      </c>
      <c r="H1947" s="1094"/>
      <c r="I1947" s="1094"/>
      <c r="J1947" s="1094"/>
      <c r="K1947" s="1094"/>
    </row>
    <row r="1948" spans="1:11" ht="14.1" customHeight="1" x14ac:dyDescent="0.25">
      <c r="A1948" s="1094"/>
      <c r="B1948" s="1094"/>
      <c r="C1948" s="1097" t="s">
        <v>1032</v>
      </c>
      <c r="D1948" s="1101" t="s">
        <v>1039</v>
      </c>
      <c r="E1948" s="1101" t="s">
        <v>3703</v>
      </c>
      <c r="F1948" s="1101" t="s">
        <v>1279</v>
      </c>
      <c r="G1948" s="1101" t="s">
        <v>3704</v>
      </c>
      <c r="H1948" s="1094"/>
      <c r="I1948" s="1094"/>
      <c r="J1948" s="1094"/>
      <c r="K1948" s="1094"/>
    </row>
    <row r="1949" spans="1:11" ht="14.1" customHeight="1" x14ac:dyDescent="0.25">
      <c r="A1949" s="1094"/>
      <c r="B1949" s="1094"/>
      <c r="C1949" s="1097" t="s">
        <v>1037</v>
      </c>
      <c r="D1949" s="1101" t="s">
        <v>1038</v>
      </c>
      <c r="E1949" s="1101" t="s">
        <v>1038</v>
      </c>
      <c r="F1949" s="1101" t="s">
        <v>1039</v>
      </c>
      <c r="G1949" s="1101" t="s">
        <v>1039</v>
      </c>
      <c r="H1949" s="1094"/>
      <c r="I1949" s="1094"/>
      <c r="J1949" s="1094"/>
      <c r="K1949" s="1094"/>
    </row>
    <row r="1950" spans="1:11" ht="14.1" customHeight="1" x14ac:dyDescent="0.25">
      <c r="A1950" s="1094"/>
      <c r="B1950" s="1094"/>
      <c r="C1950" s="1097" t="s">
        <v>1042</v>
      </c>
      <c r="D1950" s="1101" t="s">
        <v>1038</v>
      </c>
      <c r="E1950" s="1101" t="s">
        <v>3705</v>
      </c>
      <c r="F1950" s="1101" t="s">
        <v>3706</v>
      </c>
      <c r="G1950" s="1101" t="s">
        <v>3707</v>
      </c>
      <c r="H1950" s="1094"/>
      <c r="I1950" s="1094"/>
      <c r="J1950" s="1094"/>
      <c r="K1950" s="1094"/>
    </row>
    <row r="1951" spans="1:11" ht="14.1" customHeight="1" x14ac:dyDescent="0.25">
      <c r="A1951" s="1094"/>
      <c r="B1951" s="1094"/>
      <c r="C1951" s="1097" t="s">
        <v>39</v>
      </c>
      <c r="D1951" s="1101" t="s">
        <v>1038</v>
      </c>
      <c r="E1951" s="1101" t="s">
        <v>1038</v>
      </c>
      <c r="F1951" s="1101" t="s">
        <v>3706</v>
      </c>
      <c r="G1951" s="1101" t="s">
        <v>3707</v>
      </c>
      <c r="H1951" s="1094"/>
      <c r="I1951" s="1094"/>
      <c r="J1951" s="1094"/>
      <c r="K1951" s="1094"/>
    </row>
    <row r="1952" spans="1:11" ht="14.1" customHeight="1" x14ac:dyDescent="0.25">
      <c r="A1952" s="1094"/>
      <c r="B1952" s="1094"/>
      <c r="C1952" s="1228" t="s">
        <v>1046</v>
      </c>
      <c r="D1952" s="1229"/>
      <c r="E1952" s="1229"/>
      <c r="F1952" s="1229"/>
      <c r="G1952" s="1229"/>
      <c r="H1952" s="1094"/>
      <c r="I1952" s="1094"/>
      <c r="J1952" s="1094"/>
      <c r="K1952" s="1094"/>
    </row>
    <row r="1953" spans="1:11" ht="14.1" customHeight="1" x14ac:dyDescent="0.25">
      <c r="A1953" s="1094"/>
      <c r="B1953" s="1094"/>
      <c r="C1953" s="1105"/>
      <c r="D1953" s="1106">
        <v>2024</v>
      </c>
      <c r="E1953" s="1106">
        <v>2025</v>
      </c>
      <c r="F1953" s="1106">
        <v>2026</v>
      </c>
      <c r="G1953" s="1106">
        <v>2027</v>
      </c>
      <c r="H1953" s="1094"/>
      <c r="I1953" s="1094"/>
      <c r="J1953" s="1094"/>
      <c r="K1953" s="1094"/>
    </row>
    <row r="1954" spans="1:11" ht="14.1" customHeight="1" x14ac:dyDescent="0.25">
      <c r="A1954" s="1094"/>
      <c r="B1954" s="1094"/>
      <c r="C1954" s="1107"/>
      <c r="D1954" s="1108" t="s">
        <v>13</v>
      </c>
      <c r="E1954" s="1108" t="s">
        <v>14</v>
      </c>
      <c r="F1954" s="1108" t="s">
        <v>14</v>
      </c>
      <c r="G1954" s="1108" t="s">
        <v>14</v>
      </c>
      <c r="H1954" s="1094"/>
      <c r="I1954" s="1094"/>
      <c r="J1954" s="1094"/>
      <c r="K1954" s="1094"/>
    </row>
    <row r="1955" spans="1:11" ht="14.1" customHeight="1" x14ac:dyDescent="0.25">
      <c r="A1955" s="1094"/>
      <c r="B1955" s="1094"/>
      <c r="C1955" s="1109" t="s">
        <v>1047</v>
      </c>
      <c r="D1955" s="1110">
        <v>0</v>
      </c>
      <c r="E1955" s="1110">
        <v>0</v>
      </c>
      <c r="F1955" s="1110">
        <v>0</v>
      </c>
      <c r="G1955" s="1110">
        <v>0</v>
      </c>
      <c r="H1955" s="1094"/>
      <c r="I1955" s="1094"/>
      <c r="J1955" s="1094"/>
      <c r="K1955" s="1094"/>
    </row>
    <row r="1956" spans="1:11" ht="14.1" customHeight="1" x14ac:dyDescent="0.25">
      <c r="A1956" s="1094"/>
      <c r="B1956" s="1094"/>
      <c r="C1956" s="1109" t="s">
        <v>1048</v>
      </c>
      <c r="D1956" s="1110">
        <v>0</v>
      </c>
      <c r="E1956" s="1110">
        <v>0</v>
      </c>
      <c r="F1956" s="1110">
        <v>0</v>
      </c>
      <c r="G1956" s="1110">
        <v>0</v>
      </c>
      <c r="H1956" s="1094"/>
      <c r="I1956" s="1094"/>
      <c r="J1956" s="1094"/>
      <c r="K1956" s="1094"/>
    </row>
    <row r="1957" spans="1:11" ht="14.1" customHeight="1" x14ac:dyDescent="0.25">
      <c r="A1957" s="1094"/>
      <c r="B1957" s="1094"/>
      <c r="C1957" s="1109" t="s">
        <v>1049</v>
      </c>
      <c r="D1957" s="1110">
        <v>0</v>
      </c>
      <c r="E1957" s="1110">
        <v>0</v>
      </c>
      <c r="F1957" s="1110">
        <v>0</v>
      </c>
      <c r="G1957" s="1110">
        <v>0</v>
      </c>
      <c r="H1957" s="1094"/>
      <c r="I1957" s="1094"/>
      <c r="J1957" s="1094"/>
      <c r="K1957" s="1094"/>
    </row>
    <row r="1958" spans="1:11" ht="14.1" customHeight="1" x14ac:dyDescent="0.25">
      <c r="A1958" s="1094"/>
      <c r="B1958" s="1094"/>
      <c r="C1958" s="1109" t="s">
        <v>1050</v>
      </c>
      <c r="D1958" s="1110">
        <v>0</v>
      </c>
      <c r="E1958" s="1110">
        <v>0</v>
      </c>
      <c r="F1958" s="1110">
        <v>0</v>
      </c>
      <c r="G1958" s="1110">
        <v>0</v>
      </c>
      <c r="H1958" s="1094"/>
      <c r="I1958" s="1094"/>
      <c r="J1958" s="1094"/>
      <c r="K1958" s="1094"/>
    </row>
    <row r="1959" spans="1:11" ht="14.1" customHeight="1" x14ac:dyDescent="0.25">
      <c r="A1959" s="1094"/>
      <c r="B1959" s="1094"/>
      <c r="C1959" s="1109" t="s">
        <v>1048</v>
      </c>
      <c r="D1959" s="1110">
        <v>0</v>
      </c>
      <c r="E1959" s="1110">
        <v>0</v>
      </c>
      <c r="F1959" s="1110">
        <v>0</v>
      </c>
      <c r="G1959" s="1110">
        <v>0</v>
      </c>
      <c r="H1959" s="1094"/>
      <c r="I1959" s="1094"/>
      <c r="J1959" s="1094"/>
      <c r="K1959" s="1094"/>
    </row>
    <row r="1960" spans="1:11" ht="14.1" customHeight="1" x14ac:dyDescent="0.25">
      <c r="A1960" s="1094"/>
      <c r="B1960" s="1094"/>
      <c r="C1960" s="1109" t="s">
        <v>1049</v>
      </c>
      <c r="D1960" s="1110">
        <v>0</v>
      </c>
      <c r="E1960" s="1110">
        <v>0</v>
      </c>
      <c r="F1960" s="1110">
        <v>0</v>
      </c>
      <c r="G1960" s="1110">
        <v>0</v>
      </c>
      <c r="H1960" s="1094"/>
      <c r="I1960" s="1094"/>
      <c r="J1960" s="1094"/>
      <c r="K1960" s="1094"/>
    </row>
    <row r="1961" spans="1:11" ht="14.1" customHeight="1" x14ac:dyDescent="0.25">
      <c r="A1961" s="1094"/>
      <c r="B1961" s="1094"/>
      <c r="C1961" s="1109" t="s">
        <v>1051</v>
      </c>
      <c r="D1961" s="1110">
        <v>0</v>
      </c>
      <c r="E1961" s="1110">
        <v>0</v>
      </c>
      <c r="F1961" s="1110">
        <v>0</v>
      </c>
      <c r="G1961" s="1110">
        <v>0</v>
      </c>
      <c r="H1961" s="1094"/>
      <c r="I1961" s="1094"/>
      <c r="J1961" s="1094"/>
      <c r="K1961" s="1094"/>
    </row>
    <row r="1962" spans="1:11" ht="14.1" customHeight="1" x14ac:dyDescent="0.25">
      <c r="A1962" s="1094"/>
      <c r="B1962" s="1094"/>
      <c r="C1962" s="1109" t="s">
        <v>1048</v>
      </c>
      <c r="D1962" s="1110">
        <v>0</v>
      </c>
      <c r="E1962" s="1110">
        <v>0</v>
      </c>
      <c r="F1962" s="1110">
        <v>0</v>
      </c>
      <c r="G1962" s="1110">
        <v>0</v>
      </c>
      <c r="H1962" s="1094"/>
      <c r="I1962" s="1094"/>
      <c r="J1962" s="1094"/>
      <c r="K1962" s="1094"/>
    </row>
    <row r="1963" spans="1:11" ht="14.1" customHeight="1" x14ac:dyDescent="0.25">
      <c r="A1963" s="1094"/>
      <c r="B1963" s="1094"/>
      <c r="C1963" s="1109" t="s">
        <v>1049</v>
      </c>
      <c r="D1963" s="1110">
        <v>0</v>
      </c>
      <c r="E1963" s="1110">
        <v>0</v>
      </c>
      <c r="F1963" s="1110">
        <v>0</v>
      </c>
      <c r="G1963" s="1110">
        <v>0</v>
      </c>
      <c r="H1963" s="1094"/>
      <c r="I1963" s="1094"/>
      <c r="J1963" s="1094"/>
      <c r="K1963" s="1094"/>
    </row>
    <row r="1964" spans="1:11" ht="14.1" customHeight="1" x14ac:dyDescent="0.25">
      <c r="A1964" s="1094"/>
      <c r="B1964" s="1094"/>
      <c r="C1964" s="1109" t="s">
        <v>1052</v>
      </c>
      <c r="D1964" s="1110">
        <v>0</v>
      </c>
      <c r="E1964" s="1110">
        <v>0</v>
      </c>
      <c r="F1964" s="1110">
        <v>0</v>
      </c>
      <c r="G1964" s="1110">
        <v>0</v>
      </c>
      <c r="H1964" s="1094"/>
      <c r="I1964" s="1094"/>
      <c r="J1964" s="1094"/>
      <c r="K1964" s="1094"/>
    </row>
    <row r="1965" spans="1:11" ht="14.1" customHeight="1" x14ac:dyDescent="0.25">
      <c r="A1965" s="1094"/>
      <c r="B1965" s="1094"/>
      <c r="C1965" s="1109" t="s">
        <v>1048</v>
      </c>
      <c r="D1965" s="1110">
        <v>0</v>
      </c>
      <c r="E1965" s="1110">
        <v>0</v>
      </c>
      <c r="F1965" s="1110">
        <v>0</v>
      </c>
      <c r="G1965" s="1110">
        <v>0</v>
      </c>
      <c r="H1965" s="1094"/>
      <c r="I1965" s="1094"/>
      <c r="J1965" s="1094"/>
      <c r="K1965" s="1094"/>
    </row>
    <row r="1966" spans="1:11" ht="14.1" customHeight="1" x14ac:dyDescent="0.25">
      <c r="A1966" s="1094"/>
      <c r="B1966" s="1094"/>
      <c r="C1966" s="1109" t="s">
        <v>1049</v>
      </c>
      <c r="D1966" s="1110">
        <v>0</v>
      </c>
      <c r="E1966" s="1110">
        <v>0</v>
      </c>
      <c r="F1966" s="1110">
        <v>0</v>
      </c>
      <c r="G1966" s="1110">
        <v>0</v>
      </c>
      <c r="H1966" s="1094"/>
      <c r="I1966" s="1094"/>
      <c r="J1966" s="1094"/>
      <c r="K1966" s="1094"/>
    </row>
    <row r="1967" spans="1:11" ht="14.1" customHeight="1" x14ac:dyDescent="0.25">
      <c r="A1967" s="1094"/>
      <c r="B1967" s="1094"/>
      <c r="C1967" s="1109" t="s">
        <v>1053</v>
      </c>
      <c r="D1967" s="1110">
        <v>0</v>
      </c>
      <c r="E1967" s="1110">
        <v>0</v>
      </c>
      <c r="F1967" s="1110">
        <v>0</v>
      </c>
      <c r="G1967" s="1110">
        <v>0</v>
      </c>
      <c r="H1967" s="1094"/>
      <c r="I1967" s="1094"/>
      <c r="J1967" s="1094"/>
      <c r="K1967" s="1094"/>
    </row>
    <row r="1968" spans="1:11" ht="14.1" customHeight="1" x14ac:dyDescent="0.25">
      <c r="A1968" s="1094"/>
      <c r="B1968" s="1094"/>
      <c r="C1968" s="1109" t="s">
        <v>1048</v>
      </c>
      <c r="D1968" s="1110">
        <v>0</v>
      </c>
      <c r="E1968" s="1110">
        <v>0</v>
      </c>
      <c r="F1968" s="1110">
        <v>0</v>
      </c>
      <c r="G1968" s="1110">
        <v>0</v>
      </c>
      <c r="H1968" s="1094"/>
      <c r="I1968" s="1094"/>
      <c r="J1968" s="1094"/>
      <c r="K1968" s="1094"/>
    </row>
    <row r="1969" spans="1:11" ht="14.1" customHeight="1" x14ac:dyDescent="0.25">
      <c r="A1969" s="1094"/>
      <c r="B1969" s="1094"/>
      <c r="C1969" s="1109" t="s">
        <v>1049</v>
      </c>
      <c r="D1969" s="1110">
        <v>0</v>
      </c>
      <c r="E1969" s="1110">
        <v>0</v>
      </c>
      <c r="F1969" s="1110">
        <v>0</v>
      </c>
      <c r="G1969" s="1110">
        <v>0</v>
      </c>
      <c r="H1969" s="1094"/>
      <c r="I1969" s="1094"/>
      <c r="J1969" s="1094"/>
      <c r="K1969" s="1094"/>
    </row>
    <row r="1970" spans="1:11" ht="14.1" customHeight="1" x14ac:dyDescent="0.25">
      <c r="A1970" s="1094"/>
      <c r="B1970" s="1094"/>
      <c r="C1970" s="1109" t="s">
        <v>1054</v>
      </c>
      <c r="D1970" s="1110">
        <v>0</v>
      </c>
      <c r="E1970" s="1110">
        <v>0</v>
      </c>
      <c r="F1970" s="1110">
        <v>0</v>
      </c>
      <c r="G1970" s="1110">
        <v>0</v>
      </c>
      <c r="H1970" s="1094"/>
      <c r="I1970" s="1094"/>
      <c r="J1970" s="1094"/>
      <c r="K1970" s="1094"/>
    </row>
    <row r="1971" spans="1:11" ht="14.1" customHeight="1" x14ac:dyDescent="0.25">
      <c r="A1971" s="1094"/>
      <c r="B1971" s="1094"/>
      <c r="C1971" s="1109" t="s">
        <v>1048</v>
      </c>
      <c r="D1971" s="1110">
        <v>0</v>
      </c>
      <c r="E1971" s="1110">
        <v>0</v>
      </c>
      <c r="F1971" s="1110">
        <v>0</v>
      </c>
      <c r="G1971" s="1110">
        <v>0</v>
      </c>
      <c r="H1971" s="1094"/>
      <c r="I1971" s="1094"/>
      <c r="J1971" s="1094"/>
      <c r="K1971" s="1094"/>
    </row>
    <row r="1972" spans="1:11" ht="14.1" customHeight="1" x14ac:dyDescent="0.25">
      <c r="A1972" s="1094"/>
      <c r="B1972" s="1094"/>
      <c r="C1972" s="1109" t="s">
        <v>1049</v>
      </c>
      <c r="D1972" s="1110">
        <v>0</v>
      </c>
      <c r="E1972" s="1110">
        <v>0</v>
      </c>
      <c r="F1972" s="1110">
        <v>0</v>
      </c>
      <c r="G1972" s="1110">
        <v>0</v>
      </c>
      <c r="H1972" s="1094"/>
      <c r="I1972" s="1094"/>
      <c r="J1972" s="1094"/>
      <c r="K1972" s="1094"/>
    </row>
    <row r="1973" spans="1:11" ht="14.1" customHeight="1" x14ac:dyDescent="0.25">
      <c r="A1973" s="1094"/>
      <c r="B1973" s="1094"/>
      <c r="C1973" s="1109" t="s">
        <v>1055</v>
      </c>
      <c r="D1973" s="1110">
        <v>0</v>
      </c>
      <c r="E1973" s="1110">
        <v>0</v>
      </c>
      <c r="F1973" s="1110">
        <v>0</v>
      </c>
      <c r="G1973" s="1110">
        <v>0</v>
      </c>
      <c r="H1973" s="1094"/>
      <c r="I1973" s="1094"/>
      <c r="J1973" s="1094"/>
      <c r="K1973" s="1094"/>
    </row>
    <row r="1974" spans="1:11" ht="14.1" customHeight="1" x14ac:dyDescent="0.25">
      <c r="A1974" s="1094"/>
      <c r="B1974" s="1094"/>
      <c r="C1974" s="1109" t="s">
        <v>1048</v>
      </c>
      <c r="D1974" s="1110">
        <v>0</v>
      </c>
      <c r="E1974" s="1110">
        <v>0</v>
      </c>
      <c r="F1974" s="1110">
        <v>0</v>
      </c>
      <c r="G1974" s="1110">
        <v>0</v>
      </c>
      <c r="H1974" s="1094"/>
      <c r="I1974" s="1094"/>
      <c r="J1974" s="1094"/>
      <c r="K1974" s="1094"/>
    </row>
    <row r="1975" spans="1:11" ht="14.1" customHeight="1" x14ac:dyDescent="0.25">
      <c r="A1975" s="1094"/>
      <c r="B1975" s="1094"/>
      <c r="C1975" s="1109" t="s">
        <v>1049</v>
      </c>
      <c r="D1975" s="1110">
        <v>0</v>
      </c>
      <c r="E1975" s="1110">
        <v>0</v>
      </c>
      <c r="F1975" s="1110">
        <v>0</v>
      </c>
      <c r="G1975" s="1110">
        <v>0</v>
      </c>
      <c r="H1975" s="1094"/>
      <c r="I1975" s="1094"/>
      <c r="J1975" s="1094"/>
      <c r="K1975" s="1094"/>
    </row>
    <row r="1976" spans="1:11" ht="14.1" customHeight="1" x14ac:dyDescent="0.25">
      <c r="A1976" s="1094"/>
      <c r="B1976" s="1094"/>
      <c r="C1976" s="1109" t="s">
        <v>1056</v>
      </c>
      <c r="D1976" s="1110">
        <v>0</v>
      </c>
      <c r="E1976" s="1110">
        <v>0</v>
      </c>
      <c r="F1976" s="1110">
        <v>0</v>
      </c>
      <c r="G1976" s="1110">
        <v>0</v>
      </c>
      <c r="H1976" s="1094"/>
      <c r="I1976" s="1094"/>
      <c r="J1976" s="1094"/>
      <c r="K1976" s="1094"/>
    </row>
    <row r="1977" spans="1:11" ht="14.1" customHeight="1" x14ac:dyDescent="0.25">
      <c r="A1977" s="1094"/>
      <c r="B1977" s="1094"/>
      <c r="C1977" s="1109" t="s">
        <v>1048</v>
      </c>
      <c r="D1977" s="1110">
        <v>0</v>
      </c>
      <c r="E1977" s="1110">
        <v>0</v>
      </c>
      <c r="F1977" s="1110">
        <v>0</v>
      </c>
      <c r="G1977" s="1110">
        <v>0</v>
      </c>
      <c r="H1977" s="1094"/>
      <c r="I1977" s="1094"/>
      <c r="J1977" s="1094"/>
      <c r="K1977" s="1094"/>
    </row>
    <row r="1978" spans="1:11" ht="14.1" customHeight="1" x14ac:dyDescent="0.25">
      <c r="A1978" s="1094"/>
      <c r="B1978" s="1094"/>
      <c r="C1978" s="1109" t="s">
        <v>1057</v>
      </c>
      <c r="D1978" s="1110">
        <v>0</v>
      </c>
      <c r="E1978" s="1110">
        <v>0</v>
      </c>
      <c r="F1978" s="1110">
        <v>0</v>
      </c>
      <c r="G1978" s="1110">
        <v>0</v>
      </c>
      <c r="H1978" s="1094"/>
      <c r="I1978" s="1094"/>
      <c r="J1978" s="1094"/>
      <c r="K1978" s="1094"/>
    </row>
    <row r="1979" spans="1:11" ht="14.1" customHeight="1" x14ac:dyDescent="0.25">
      <c r="A1979" s="1094"/>
      <c r="B1979" s="1094"/>
      <c r="C1979" s="1109" t="s">
        <v>1058</v>
      </c>
      <c r="D1979" s="1110">
        <v>0</v>
      </c>
      <c r="E1979" s="1110">
        <v>0</v>
      </c>
      <c r="F1979" s="1110">
        <v>0</v>
      </c>
      <c r="G1979" s="1110">
        <v>0</v>
      </c>
      <c r="H1979" s="1094"/>
      <c r="I1979" s="1094"/>
      <c r="J1979" s="1094"/>
      <c r="K1979" s="1094"/>
    </row>
    <row r="1980" spans="1:11" ht="14.1" customHeight="1" x14ac:dyDescent="0.25">
      <c r="A1980" s="1094"/>
      <c r="B1980" s="1094"/>
      <c r="C1980" s="1109" t="s">
        <v>1059</v>
      </c>
      <c r="D1980" s="1110">
        <v>0</v>
      </c>
      <c r="E1980" s="1110">
        <v>0</v>
      </c>
      <c r="F1980" s="1110">
        <v>0</v>
      </c>
      <c r="G1980" s="1110">
        <v>0</v>
      </c>
      <c r="H1980" s="1094"/>
      <c r="I1980" s="1094"/>
      <c r="J1980" s="1094"/>
      <c r="K1980" s="1094"/>
    </row>
    <row r="1981" spans="1:11" ht="14.1" customHeight="1" x14ac:dyDescent="0.25">
      <c r="A1981" s="1094"/>
      <c r="B1981" s="1094"/>
      <c r="C1981" s="1109" t="s">
        <v>1060</v>
      </c>
      <c r="D1981" s="1110">
        <v>0</v>
      </c>
      <c r="E1981" s="1110">
        <v>0</v>
      </c>
      <c r="F1981" s="1110">
        <v>0</v>
      </c>
      <c r="G1981" s="1110">
        <v>0</v>
      </c>
      <c r="H1981" s="1094"/>
      <c r="I1981" s="1094"/>
      <c r="J1981" s="1094"/>
      <c r="K1981" s="1094"/>
    </row>
    <row r="1982" spans="1:11" ht="14.1" customHeight="1" x14ac:dyDescent="0.25">
      <c r="A1982" s="1094"/>
      <c r="B1982" s="1094"/>
      <c r="C1982" s="1109" t="s">
        <v>1061</v>
      </c>
      <c r="D1982" s="1110">
        <v>0</v>
      </c>
      <c r="E1982" s="1110">
        <v>272212248</v>
      </c>
      <c r="F1982" s="1110">
        <v>300000000</v>
      </c>
      <c r="G1982" s="1110">
        <v>176818930</v>
      </c>
      <c r="H1982" s="1094"/>
      <c r="I1982" s="1094"/>
      <c r="J1982" s="1094"/>
      <c r="K1982" s="1094"/>
    </row>
    <row r="1983" spans="1:11" ht="14.1" customHeight="1" x14ac:dyDescent="0.25">
      <c r="A1983" s="1094"/>
      <c r="B1983" s="1094"/>
      <c r="C1983" s="1109" t="s">
        <v>1048</v>
      </c>
      <c r="D1983" s="1110">
        <v>0</v>
      </c>
      <c r="E1983" s="1110">
        <v>272212248</v>
      </c>
      <c r="F1983" s="1110">
        <v>300000000</v>
      </c>
      <c r="G1983" s="1110">
        <v>176818930</v>
      </c>
      <c r="H1983" s="1094"/>
      <c r="I1983" s="1094"/>
      <c r="J1983" s="1094"/>
      <c r="K1983" s="1094"/>
    </row>
    <row r="1984" spans="1:11" ht="14.1" customHeight="1" x14ac:dyDescent="0.25">
      <c r="A1984" s="1094"/>
      <c r="B1984" s="1094"/>
      <c r="C1984" s="1109" t="s">
        <v>1057</v>
      </c>
      <c r="D1984" s="1110">
        <v>0</v>
      </c>
      <c r="E1984" s="1110">
        <v>0</v>
      </c>
      <c r="F1984" s="1110">
        <v>0</v>
      </c>
      <c r="G1984" s="1110">
        <v>0</v>
      </c>
      <c r="H1984" s="1094"/>
      <c r="I1984" s="1094"/>
      <c r="J1984" s="1094"/>
      <c r="K1984" s="1094"/>
    </row>
    <row r="1985" spans="1:11" ht="14.1" customHeight="1" x14ac:dyDescent="0.25">
      <c r="A1985" s="1094"/>
      <c r="B1985" s="1094"/>
      <c r="C1985" s="1109" t="s">
        <v>1058</v>
      </c>
      <c r="D1985" s="1110">
        <v>0</v>
      </c>
      <c r="E1985" s="1110">
        <v>0</v>
      </c>
      <c r="F1985" s="1110">
        <v>0</v>
      </c>
      <c r="G1985" s="1110">
        <v>0</v>
      </c>
      <c r="H1985" s="1094"/>
      <c r="I1985" s="1094"/>
      <c r="J1985" s="1094"/>
      <c r="K1985" s="1094"/>
    </row>
    <row r="1986" spans="1:11" ht="14.1" customHeight="1" x14ac:dyDescent="0.25">
      <c r="A1986" s="1094"/>
      <c r="B1986" s="1094"/>
      <c r="C1986" s="1109" t="s">
        <v>1059</v>
      </c>
      <c r="D1986" s="1110">
        <v>0</v>
      </c>
      <c r="E1986" s="1110">
        <v>0</v>
      </c>
      <c r="F1986" s="1110">
        <v>0</v>
      </c>
      <c r="G1986" s="1110">
        <v>0</v>
      </c>
      <c r="H1986" s="1094"/>
      <c r="I1986" s="1094"/>
      <c r="J1986" s="1094"/>
      <c r="K1986" s="1094"/>
    </row>
    <row r="1987" spans="1:11" ht="14.1" customHeight="1" x14ac:dyDescent="0.25">
      <c r="A1987" s="1094"/>
      <c r="B1987" s="1094"/>
      <c r="C1987" s="1109" t="s">
        <v>1060</v>
      </c>
      <c r="D1987" s="1110">
        <v>0</v>
      </c>
      <c r="E1987" s="1110">
        <v>0</v>
      </c>
      <c r="F1987" s="1110">
        <v>0</v>
      </c>
      <c r="G1987" s="1110">
        <v>0</v>
      </c>
      <c r="H1987" s="1094"/>
      <c r="I1987" s="1094"/>
      <c r="J1987" s="1094"/>
      <c r="K1987" s="1094"/>
    </row>
    <row r="1988" spans="1:11" ht="14.1" customHeight="1" x14ac:dyDescent="0.25">
      <c r="A1988" s="1094"/>
      <c r="B1988" s="1094"/>
      <c r="C1988" s="1109" t="s">
        <v>1062</v>
      </c>
      <c r="D1988" s="1110">
        <v>0</v>
      </c>
      <c r="E1988" s="1110">
        <v>0</v>
      </c>
      <c r="F1988" s="1110">
        <v>0</v>
      </c>
      <c r="G1988" s="1110">
        <v>0</v>
      </c>
      <c r="H1988" s="1094"/>
      <c r="I1988" s="1094"/>
      <c r="J1988" s="1094"/>
      <c r="K1988" s="1094"/>
    </row>
    <row r="1989" spans="1:11" ht="14.1" customHeight="1" x14ac:dyDescent="0.25">
      <c r="A1989" s="1094"/>
      <c r="B1989" s="1094"/>
      <c r="C1989" s="1109" t="s">
        <v>1048</v>
      </c>
      <c r="D1989" s="1110">
        <v>0</v>
      </c>
      <c r="E1989" s="1110">
        <v>0</v>
      </c>
      <c r="F1989" s="1110">
        <v>0</v>
      </c>
      <c r="G1989" s="1110">
        <v>0</v>
      </c>
      <c r="H1989" s="1094"/>
      <c r="I1989" s="1094"/>
      <c r="J1989" s="1094"/>
      <c r="K1989" s="1094"/>
    </row>
    <row r="1990" spans="1:11" ht="14.1" customHeight="1" x14ac:dyDescent="0.25">
      <c r="A1990" s="1094"/>
      <c r="B1990" s="1094"/>
      <c r="C1990" s="1109" t="s">
        <v>1057</v>
      </c>
      <c r="D1990" s="1110">
        <v>0</v>
      </c>
      <c r="E1990" s="1110">
        <v>0</v>
      </c>
      <c r="F1990" s="1110">
        <v>0</v>
      </c>
      <c r="G1990" s="1110">
        <v>0</v>
      </c>
      <c r="H1990" s="1094"/>
      <c r="I1990" s="1094"/>
      <c r="J1990" s="1094"/>
      <c r="K1990" s="1094"/>
    </row>
    <row r="1991" spans="1:11" ht="14.1" customHeight="1" x14ac:dyDescent="0.25">
      <c r="A1991" s="1094"/>
      <c r="B1991" s="1094"/>
      <c r="C1991" s="1109" t="s">
        <v>1058</v>
      </c>
      <c r="D1991" s="1110">
        <v>0</v>
      </c>
      <c r="E1991" s="1110">
        <v>0</v>
      </c>
      <c r="F1991" s="1110">
        <v>0</v>
      </c>
      <c r="G1991" s="1110">
        <v>0</v>
      </c>
      <c r="H1991" s="1094"/>
      <c r="I1991" s="1094"/>
      <c r="J1991" s="1094"/>
      <c r="K1991" s="1094"/>
    </row>
    <row r="1992" spans="1:11" ht="14.1" customHeight="1" x14ac:dyDescent="0.25">
      <c r="A1992" s="1094"/>
      <c r="B1992" s="1094"/>
      <c r="C1992" s="1109" t="s">
        <v>1059</v>
      </c>
      <c r="D1992" s="1110">
        <v>0</v>
      </c>
      <c r="E1992" s="1110">
        <v>0</v>
      </c>
      <c r="F1992" s="1110">
        <v>0</v>
      </c>
      <c r="G1992" s="1110">
        <v>0</v>
      </c>
      <c r="H1992" s="1094"/>
      <c r="I1992" s="1094"/>
      <c r="J1992" s="1094"/>
      <c r="K1992" s="1094"/>
    </row>
    <row r="1993" spans="1:11" ht="14.1" customHeight="1" x14ac:dyDescent="0.25">
      <c r="A1993" s="1094"/>
      <c r="B1993" s="1094"/>
      <c r="C1993" s="1109" t="s">
        <v>1060</v>
      </c>
      <c r="D1993" s="1110">
        <v>0</v>
      </c>
      <c r="E1993" s="1110">
        <v>0</v>
      </c>
      <c r="F1993" s="1110">
        <v>0</v>
      </c>
      <c r="G1993" s="1110">
        <v>0</v>
      </c>
      <c r="H1993" s="1094"/>
      <c r="I1993" s="1094"/>
      <c r="J1993" s="1094"/>
      <c r="K1993" s="1094"/>
    </row>
    <row r="1994" spans="1:11" ht="14.1" customHeight="1" x14ac:dyDescent="0.25">
      <c r="A1994" s="1094"/>
      <c r="B1994" s="1094"/>
      <c r="C1994" s="1109" t="s">
        <v>1063</v>
      </c>
      <c r="D1994" s="1110">
        <v>0</v>
      </c>
      <c r="E1994" s="1110">
        <v>0</v>
      </c>
      <c r="F1994" s="1110">
        <v>0</v>
      </c>
      <c r="G1994" s="1110">
        <v>0</v>
      </c>
      <c r="H1994" s="1094"/>
      <c r="I1994" s="1094"/>
      <c r="J1994" s="1094"/>
      <c r="K1994" s="1094"/>
    </row>
    <row r="1995" spans="1:11" ht="14.1" customHeight="1" x14ac:dyDescent="0.25">
      <c r="A1995" s="1094"/>
      <c r="B1995" s="1094"/>
      <c r="C1995" s="1109" t="s">
        <v>1064</v>
      </c>
      <c r="D1995" s="1110">
        <v>0</v>
      </c>
      <c r="E1995" s="1110">
        <v>0</v>
      </c>
      <c r="F1995" s="1110">
        <v>0</v>
      </c>
      <c r="G1995" s="1110">
        <v>0</v>
      </c>
      <c r="H1995" s="1094"/>
      <c r="I1995" s="1094"/>
      <c r="J1995" s="1094"/>
      <c r="K1995" s="1094"/>
    </row>
    <row r="1996" spans="1:11" ht="14.1" customHeight="1" x14ac:dyDescent="0.25">
      <c r="A1996" s="1094"/>
      <c r="B1996" s="1094"/>
      <c r="C1996" s="1111" t="s">
        <v>572</v>
      </c>
      <c r="D1996" s="1110">
        <v>0</v>
      </c>
      <c r="E1996" s="1110">
        <v>272212248</v>
      </c>
      <c r="F1996" s="1110">
        <v>300000000</v>
      </c>
      <c r="G1996" s="1110">
        <v>176818930</v>
      </c>
      <c r="H1996" s="1094"/>
      <c r="I1996" s="1094"/>
      <c r="J1996" s="1094"/>
      <c r="K1996" s="1094"/>
    </row>
    <row r="1997" spans="1:11" ht="14.1" customHeight="1" x14ac:dyDescent="0.25">
      <c r="A1997" s="1094"/>
      <c r="B1997" s="1094"/>
      <c r="C1997" s="1102" t="s">
        <v>3708</v>
      </c>
      <c r="D1997" s="1234" t="s">
        <v>3709</v>
      </c>
      <c r="E1997" s="1235"/>
      <c r="F1997" s="1235"/>
      <c r="G1997" s="1235"/>
      <c r="H1997" s="1094"/>
      <c r="I1997" s="1094"/>
      <c r="J1997" s="1094"/>
      <c r="K1997" s="1094"/>
    </row>
    <row r="1998" spans="1:11" ht="18" customHeight="1" x14ac:dyDescent="0.25">
      <c r="A1998" s="1094"/>
      <c r="B1998" s="1094"/>
      <c r="C1998" s="1103" t="s">
        <v>1022</v>
      </c>
      <c r="D1998" s="1232" t="s">
        <v>3710</v>
      </c>
      <c r="E1998" s="1233"/>
      <c r="F1998" s="1233"/>
      <c r="G1998" s="1233"/>
      <c r="H1998" s="1094"/>
      <c r="I1998" s="1094"/>
      <c r="J1998" s="1094"/>
      <c r="K1998" s="1094"/>
    </row>
    <row r="1999" spans="1:11" ht="18" customHeight="1" x14ac:dyDescent="0.25">
      <c r="A1999" s="1094"/>
      <c r="B1999" s="1094"/>
      <c r="C1999" s="1104" t="s">
        <v>1024</v>
      </c>
      <c r="D1999" s="1230" t="s">
        <v>3711</v>
      </c>
      <c r="E1999" s="1231"/>
      <c r="F1999" s="1231"/>
      <c r="G1999" s="1231"/>
      <c r="H1999" s="1094"/>
      <c r="I1999" s="1094"/>
      <c r="J1999" s="1094"/>
      <c r="K1999" s="1094"/>
    </row>
    <row r="2000" spans="1:11" ht="18" customHeight="1" x14ac:dyDescent="0.25">
      <c r="A2000" s="1094"/>
      <c r="B2000" s="1094"/>
      <c r="C2000" s="1104" t="s">
        <v>31</v>
      </c>
      <c r="D2000" s="1230" t="s">
        <v>3712</v>
      </c>
      <c r="E2000" s="1231"/>
      <c r="F2000" s="1231"/>
      <c r="G2000" s="1231"/>
      <c r="H2000" s="1094"/>
      <c r="I2000" s="1094"/>
      <c r="J2000" s="1094"/>
      <c r="K2000" s="1094"/>
    </row>
    <row r="2001" spans="1:11" ht="15" customHeight="1" x14ac:dyDescent="0.25">
      <c r="A2001" s="1094"/>
      <c r="B2001" s="1094"/>
      <c r="C2001" s="1105"/>
      <c r="D2001" s="1106">
        <v>2024</v>
      </c>
      <c r="E2001" s="1106">
        <v>2025</v>
      </c>
      <c r="F2001" s="1106">
        <v>2026</v>
      </c>
      <c r="G2001" s="1106">
        <v>2027</v>
      </c>
      <c r="H2001" s="1094"/>
      <c r="I2001" s="1094"/>
      <c r="J2001" s="1094"/>
      <c r="K2001" s="1094"/>
    </row>
    <row r="2002" spans="1:11" ht="15" customHeight="1" x14ac:dyDescent="0.25">
      <c r="A2002" s="1094"/>
      <c r="B2002" s="1094"/>
      <c r="C2002" s="1107"/>
      <c r="D2002" s="1108" t="s">
        <v>13</v>
      </c>
      <c r="E2002" s="1108" t="s">
        <v>14</v>
      </c>
      <c r="F2002" s="1108" t="s">
        <v>14</v>
      </c>
      <c r="G2002" s="1108" t="s">
        <v>14</v>
      </c>
      <c r="H2002" s="1094"/>
      <c r="I2002" s="1094"/>
      <c r="J2002" s="1094"/>
      <c r="K2002" s="1094"/>
    </row>
    <row r="2003" spans="1:11" ht="14.1" customHeight="1" x14ac:dyDescent="0.25">
      <c r="A2003" s="1094"/>
      <c r="B2003" s="1094"/>
      <c r="C2003" s="1097" t="s">
        <v>33</v>
      </c>
      <c r="D2003" s="1101" t="s">
        <v>1092</v>
      </c>
      <c r="E2003" s="1101" t="s">
        <v>1092</v>
      </c>
      <c r="F2003" s="1101" t="s">
        <v>1039</v>
      </c>
      <c r="G2003" s="1101" t="s">
        <v>1039</v>
      </c>
      <c r="H2003" s="1094"/>
      <c r="I2003" s="1094"/>
      <c r="J2003" s="1094"/>
      <c r="K2003" s="1094"/>
    </row>
    <row r="2004" spans="1:11" ht="14.1" customHeight="1" x14ac:dyDescent="0.25">
      <c r="A2004" s="1094"/>
      <c r="B2004" s="1094"/>
      <c r="C2004" s="1097" t="s">
        <v>1029</v>
      </c>
      <c r="D2004" s="1101" t="s">
        <v>3713</v>
      </c>
      <c r="E2004" s="1101" t="s">
        <v>3714</v>
      </c>
      <c r="F2004" s="1101" t="s">
        <v>1039</v>
      </c>
      <c r="G2004" s="1101" t="s">
        <v>1039</v>
      </c>
      <c r="H2004" s="1094"/>
      <c r="I2004" s="1094"/>
      <c r="J2004" s="1094"/>
      <c r="K2004" s="1094"/>
    </row>
    <row r="2005" spans="1:11" ht="14.1" customHeight="1" x14ac:dyDescent="0.25">
      <c r="A2005" s="1094"/>
      <c r="B2005" s="1094"/>
      <c r="C2005" s="1097" t="s">
        <v>1032</v>
      </c>
      <c r="D2005" s="1101" t="s">
        <v>3713</v>
      </c>
      <c r="E2005" s="1101" t="s">
        <v>3714</v>
      </c>
      <c r="F2005" s="1101" t="s">
        <v>1039</v>
      </c>
      <c r="G2005" s="1101" t="s">
        <v>1039</v>
      </c>
      <c r="H2005" s="1094"/>
      <c r="I2005" s="1094"/>
      <c r="J2005" s="1094"/>
      <c r="K2005" s="1094"/>
    </row>
    <row r="2006" spans="1:11" ht="14.1" customHeight="1" x14ac:dyDescent="0.25">
      <c r="A2006" s="1094"/>
      <c r="B2006" s="1094"/>
      <c r="C2006" s="1097" t="s">
        <v>1037</v>
      </c>
      <c r="D2006" s="1101" t="s">
        <v>1038</v>
      </c>
      <c r="E2006" s="1101" t="s">
        <v>1039</v>
      </c>
      <c r="F2006" s="1101" t="s">
        <v>1083</v>
      </c>
      <c r="G2006" s="1101" t="s">
        <v>1038</v>
      </c>
      <c r="H2006" s="1094"/>
      <c r="I2006" s="1094"/>
      <c r="J2006" s="1094"/>
      <c r="K2006" s="1094"/>
    </row>
    <row r="2007" spans="1:11" ht="14.1" customHeight="1" x14ac:dyDescent="0.25">
      <c r="A2007" s="1094"/>
      <c r="B2007" s="1094"/>
      <c r="C2007" s="1097" t="s">
        <v>1042</v>
      </c>
      <c r="D2007" s="1101" t="s">
        <v>1038</v>
      </c>
      <c r="E2007" s="1101" t="s">
        <v>3715</v>
      </c>
      <c r="F2007" s="1101" t="s">
        <v>1083</v>
      </c>
      <c r="G2007" s="1101" t="s">
        <v>1038</v>
      </c>
      <c r="H2007" s="1094"/>
      <c r="I2007" s="1094"/>
      <c r="J2007" s="1094"/>
      <c r="K2007" s="1094"/>
    </row>
    <row r="2008" spans="1:11" ht="14.1" customHeight="1" x14ac:dyDescent="0.25">
      <c r="A2008" s="1094"/>
      <c r="B2008" s="1094"/>
      <c r="C2008" s="1097" t="s">
        <v>39</v>
      </c>
      <c r="D2008" s="1101" t="s">
        <v>1038</v>
      </c>
      <c r="E2008" s="1101" t="s">
        <v>3715</v>
      </c>
      <c r="F2008" s="1101" t="s">
        <v>1083</v>
      </c>
      <c r="G2008" s="1101" t="s">
        <v>1038</v>
      </c>
      <c r="H2008" s="1094"/>
      <c r="I2008" s="1094"/>
      <c r="J2008" s="1094"/>
      <c r="K2008" s="1094"/>
    </row>
    <row r="2009" spans="1:11" ht="14.1" customHeight="1" x14ac:dyDescent="0.25">
      <c r="A2009" s="1094"/>
      <c r="B2009" s="1094"/>
      <c r="C2009" s="1228" t="s">
        <v>1046</v>
      </c>
      <c r="D2009" s="1229"/>
      <c r="E2009" s="1229"/>
      <c r="F2009" s="1229"/>
      <c r="G2009" s="1229"/>
      <c r="H2009" s="1094"/>
      <c r="I2009" s="1094"/>
      <c r="J2009" s="1094"/>
      <c r="K2009" s="1094"/>
    </row>
    <row r="2010" spans="1:11" ht="14.1" customHeight="1" x14ac:dyDescent="0.25">
      <c r="A2010" s="1094"/>
      <c r="B2010" s="1094"/>
      <c r="C2010" s="1105"/>
      <c r="D2010" s="1106">
        <v>2024</v>
      </c>
      <c r="E2010" s="1106">
        <v>2025</v>
      </c>
      <c r="F2010" s="1106">
        <v>2026</v>
      </c>
      <c r="G2010" s="1106">
        <v>2027</v>
      </c>
      <c r="H2010" s="1094"/>
      <c r="I2010" s="1094"/>
      <c r="J2010" s="1094"/>
      <c r="K2010" s="1094"/>
    </row>
    <row r="2011" spans="1:11" ht="14.1" customHeight="1" x14ac:dyDescent="0.25">
      <c r="A2011" s="1094"/>
      <c r="B2011" s="1094"/>
      <c r="C2011" s="1107"/>
      <c r="D2011" s="1108" t="s">
        <v>13</v>
      </c>
      <c r="E2011" s="1108" t="s">
        <v>14</v>
      </c>
      <c r="F2011" s="1108" t="s">
        <v>14</v>
      </c>
      <c r="G2011" s="1108" t="s">
        <v>14</v>
      </c>
      <c r="H2011" s="1094"/>
      <c r="I2011" s="1094"/>
      <c r="J2011" s="1094"/>
      <c r="K2011" s="1094"/>
    </row>
    <row r="2012" spans="1:11" ht="14.1" customHeight="1" x14ac:dyDescent="0.25">
      <c r="A2012" s="1094"/>
      <c r="B2012" s="1094"/>
      <c r="C2012" s="1109" t="s">
        <v>1047</v>
      </c>
      <c r="D2012" s="1110">
        <v>0</v>
      </c>
      <c r="E2012" s="1110">
        <v>0</v>
      </c>
      <c r="F2012" s="1110">
        <v>0</v>
      </c>
      <c r="G2012" s="1110">
        <v>0</v>
      </c>
      <c r="H2012" s="1094"/>
      <c r="I2012" s="1094"/>
      <c r="J2012" s="1094"/>
      <c r="K2012" s="1094"/>
    </row>
    <row r="2013" spans="1:11" ht="14.1" customHeight="1" x14ac:dyDescent="0.25">
      <c r="A2013" s="1094"/>
      <c r="B2013" s="1094"/>
      <c r="C2013" s="1109" t="s">
        <v>1048</v>
      </c>
      <c r="D2013" s="1110">
        <v>0</v>
      </c>
      <c r="E2013" s="1110">
        <v>0</v>
      </c>
      <c r="F2013" s="1110">
        <v>0</v>
      </c>
      <c r="G2013" s="1110">
        <v>0</v>
      </c>
      <c r="H2013" s="1094"/>
      <c r="I2013" s="1094"/>
      <c r="J2013" s="1094"/>
      <c r="K2013" s="1094"/>
    </row>
    <row r="2014" spans="1:11" ht="14.1" customHeight="1" x14ac:dyDescent="0.25">
      <c r="A2014" s="1094"/>
      <c r="B2014" s="1094"/>
      <c r="C2014" s="1109" t="s">
        <v>1049</v>
      </c>
      <c r="D2014" s="1110">
        <v>0</v>
      </c>
      <c r="E2014" s="1110">
        <v>0</v>
      </c>
      <c r="F2014" s="1110">
        <v>0</v>
      </c>
      <c r="G2014" s="1110">
        <v>0</v>
      </c>
      <c r="H2014" s="1094"/>
      <c r="I2014" s="1094"/>
      <c r="J2014" s="1094"/>
      <c r="K2014" s="1094"/>
    </row>
    <row r="2015" spans="1:11" ht="14.1" customHeight="1" x14ac:dyDescent="0.25">
      <c r="A2015" s="1094"/>
      <c r="B2015" s="1094"/>
      <c r="C2015" s="1109" t="s">
        <v>1050</v>
      </c>
      <c r="D2015" s="1110">
        <v>0</v>
      </c>
      <c r="E2015" s="1110">
        <v>0</v>
      </c>
      <c r="F2015" s="1110">
        <v>0</v>
      </c>
      <c r="G2015" s="1110">
        <v>0</v>
      </c>
      <c r="H2015" s="1094"/>
      <c r="I2015" s="1094"/>
      <c r="J2015" s="1094"/>
      <c r="K2015" s="1094"/>
    </row>
    <row r="2016" spans="1:11" ht="14.1" customHeight="1" x14ac:dyDescent="0.25">
      <c r="A2016" s="1094"/>
      <c r="B2016" s="1094"/>
      <c r="C2016" s="1109" t="s">
        <v>1048</v>
      </c>
      <c r="D2016" s="1110">
        <v>0</v>
      </c>
      <c r="E2016" s="1110">
        <v>0</v>
      </c>
      <c r="F2016" s="1110">
        <v>0</v>
      </c>
      <c r="G2016" s="1110">
        <v>0</v>
      </c>
      <c r="H2016" s="1094"/>
      <c r="I2016" s="1094"/>
      <c r="J2016" s="1094"/>
      <c r="K2016" s="1094"/>
    </row>
    <row r="2017" spans="1:11" ht="14.1" customHeight="1" x14ac:dyDescent="0.25">
      <c r="A2017" s="1094"/>
      <c r="B2017" s="1094"/>
      <c r="C2017" s="1109" t="s">
        <v>1049</v>
      </c>
      <c r="D2017" s="1110">
        <v>0</v>
      </c>
      <c r="E2017" s="1110">
        <v>0</v>
      </c>
      <c r="F2017" s="1110">
        <v>0</v>
      </c>
      <c r="G2017" s="1110">
        <v>0</v>
      </c>
      <c r="H2017" s="1094"/>
      <c r="I2017" s="1094"/>
      <c r="J2017" s="1094"/>
      <c r="K2017" s="1094"/>
    </row>
    <row r="2018" spans="1:11" ht="14.1" customHeight="1" x14ac:dyDescent="0.25">
      <c r="A2018" s="1094"/>
      <c r="B2018" s="1094"/>
      <c r="C2018" s="1109" t="s">
        <v>1051</v>
      </c>
      <c r="D2018" s="1110">
        <v>0</v>
      </c>
      <c r="E2018" s="1110">
        <v>0</v>
      </c>
      <c r="F2018" s="1110">
        <v>0</v>
      </c>
      <c r="G2018" s="1110">
        <v>0</v>
      </c>
      <c r="H2018" s="1094"/>
      <c r="I2018" s="1094"/>
      <c r="J2018" s="1094"/>
      <c r="K2018" s="1094"/>
    </row>
    <row r="2019" spans="1:11" ht="14.1" customHeight="1" x14ac:dyDescent="0.25">
      <c r="A2019" s="1094"/>
      <c r="B2019" s="1094"/>
      <c r="C2019" s="1109" t="s">
        <v>1048</v>
      </c>
      <c r="D2019" s="1110">
        <v>0</v>
      </c>
      <c r="E2019" s="1110">
        <v>0</v>
      </c>
      <c r="F2019" s="1110">
        <v>0</v>
      </c>
      <c r="G2019" s="1110">
        <v>0</v>
      </c>
      <c r="H2019" s="1094"/>
      <c r="I2019" s="1094"/>
      <c r="J2019" s="1094"/>
      <c r="K2019" s="1094"/>
    </row>
    <row r="2020" spans="1:11" ht="14.1" customHeight="1" x14ac:dyDescent="0.25">
      <c r="A2020" s="1094"/>
      <c r="B2020" s="1094"/>
      <c r="C2020" s="1109" t="s">
        <v>1049</v>
      </c>
      <c r="D2020" s="1110">
        <v>0</v>
      </c>
      <c r="E2020" s="1110">
        <v>0</v>
      </c>
      <c r="F2020" s="1110">
        <v>0</v>
      </c>
      <c r="G2020" s="1110">
        <v>0</v>
      </c>
      <c r="H2020" s="1094"/>
      <c r="I2020" s="1094"/>
      <c r="J2020" s="1094"/>
      <c r="K2020" s="1094"/>
    </row>
    <row r="2021" spans="1:11" ht="14.1" customHeight="1" x14ac:dyDescent="0.25">
      <c r="A2021" s="1094"/>
      <c r="B2021" s="1094"/>
      <c r="C2021" s="1109" t="s">
        <v>1052</v>
      </c>
      <c r="D2021" s="1110">
        <v>0</v>
      </c>
      <c r="E2021" s="1110">
        <v>0</v>
      </c>
      <c r="F2021" s="1110">
        <v>0</v>
      </c>
      <c r="G2021" s="1110">
        <v>0</v>
      </c>
      <c r="H2021" s="1094"/>
      <c r="I2021" s="1094"/>
      <c r="J2021" s="1094"/>
      <c r="K2021" s="1094"/>
    </row>
    <row r="2022" spans="1:11" ht="14.1" customHeight="1" x14ac:dyDescent="0.25">
      <c r="A2022" s="1094"/>
      <c r="B2022" s="1094"/>
      <c r="C2022" s="1109" t="s">
        <v>1048</v>
      </c>
      <c r="D2022" s="1110">
        <v>0</v>
      </c>
      <c r="E2022" s="1110">
        <v>0</v>
      </c>
      <c r="F2022" s="1110">
        <v>0</v>
      </c>
      <c r="G2022" s="1110">
        <v>0</v>
      </c>
      <c r="H2022" s="1094"/>
      <c r="I2022" s="1094"/>
      <c r="J2022" s="1094"/>
      <c r="K2022" s="1094"/>
    </row>
    <row r="2023" spans="1:11" ht="14.1" customHeight="1" x14ac:dyDescent="0.25">
      <c r="A2023" s="1094"/>
      <c r="B2023" s="1094"/>
      <c r="C2023" s="1109" t="s">
        <v>1049</v>
      </c>
      <c r="D2023" s="1110">
        <v>0</v>
      </c>
      <c r="E2023" s="1110">
        <v>0</v>
      </c>
      <c r="F2023" s="1110">
        <v>0</v>
      </c>
      <c r="G2023" s="1110">
        <v>0</v>
      </c>
      <c r="H2023" s="1094"/>
      <c r="I2023" s="1094"/>
      <c r="J2023" s="1094"/>
      <c r="K2023" s="1094"/>
    </row>
    <row r="2024" spans="1:11" ht="14.1" customHeight="1" x14ac:dyDescent="0.25">
      <c r="A2024" s="1094"/>
      <c r="B2024" s="1094"/>
      <c r="C2024" s="1109" t="s">
        <v>1053</v>
      </c>
      <c r="D2024" s="1110">
        <v>0</v>
      </c>
      <c r="E2024" s="1110">
        <v>0</v>
      </c>
      <c r="F2024" s="1110">
        <v>0</v>
      </c>
      <c r="G2024" s="1110">
        <v>0</v>
      </c>
      <c r="H2024" s="1094"/>
      <c r="I2024" s="1094"/>
      <c r="J2024" s="1094"/>
      <c r="K2024" s="1094"/>
    </row>
    <row r="2025" spans="1:11" ht="14.1" customHeight="1" x14ac:dyDescent="0.25">
      <c r="A2025" s="1094"/>
      <c r="B2025" s="1094"/>
      <c r="C2025" s="1109" t="s">
        <v>1048</v>
      </c>
      <c r="D2025" s="1110">
        <v>0</v>
      </c>
      <c r="E2025" s="1110">
        <v>0</v>
      </c>
      <c r="F2025" s="1110">
        <v>0</v>
      </c>
      <c r="G2025" s="1110">
        <v>0</v>
      </c>
      <c r="H2025" s="1094"/>
      <c r="I2025" s="1094"/>
      <c r="J2025" s="1094"/>
      <c r="K2025" s="1094"/>
    </row>
    <row r="2026" spans="1:11" ht="14.1" customHeight="1" x14ac:dyDescent="0.25">
      <c r="A2026" s="1094"/>
      <c r="B2026" s="1094"/>
      <c r="C2026" s="1109" t="s">
        <v>1049</v>
      </c>
      <c r="D2026" s="1110">
        <v>0</v>
      </c>
      <c r="E2026" s="1110">
        <v>0</v>
      </c>
      <c r="F2026" s="1110">
        <v>0</v>
      </c>
      <c r="G2026" s="1110">
        <v>0</v>
      </c>
      <c r="H2026" s="1094"/>
      <c r="I2026" s="1094"/>
      <c r="J2026" s="1094"/>
      <c r="K2026" s="1094"/>
    </row>
    <row r="2027" spans="1:11" ht="14.1" customHeight="1" x14ac:dyDescent="0.25">
      <c r="A2027" s="1094"/>
      <c r="B2027" s="1094"/>
      <c r="C2027" s="1109" t="s">
        <v>1054</v>
      </c>
      <c r="D2027" s="1110">
        <v>0</v>
      </c>
      <c r="E2027" s="1110">
        <v>0</v>
      </c>
      <c r="F2027" s="1110">
        <v>0</v>
      </c>
      <c r="G2027" s="1110">
        <v>0</v>
      </c>
      <c r="H2027" s="1094"/>
      <c r="I2027" s="1094"/>
      <c r="J2027" s="1094"/>
      <c r="K2027" s="1094"/>
    </row>
    <row r="2028" spans="1:11" ht="14.1" customHeight="1" x14ac:dyDescent="0.25">
      <c r="A2028" s="1094"/>
      <c r="B2028" s="1094"/>
      <c r="C2028" s="1109" t="s">
        <v>1048</v>
      </c>
      <c r="D2028" s="1110">
        <v>0</v>
      </c>
      <c r="E2028" s="1110">
        <v>0</v>
      </c>
      <c r="F2028" s="1110">
        <v>0</v>
      </c>
      <c r="G2028" s="1110">
        <v>0</v>
      </c>
      <c r="H2028" s="1094"/>
      <c r="I2028" s="1094"/>
      <c r="J2028" s="1094"/>
      <c r="K2028" s="1094"/>
    </row>
    <row r="2029" spans="1:11" ht="14.1" customHeight="1" x14ac:dyDescent="0.25">
      <c r="A2029" s="1094"/>
      <c r="B2029" s="1094"/>
      <c r="C2029" s="1109" t="s">
        <v>1049</v>
      </c>
      <c r="D2029" s="1110">
        <v>0</v>
      </c>
      <c r="E2029" s="1110">
        <v>0</v>
      </c>
      <c r="F2029" s="1110">
        <v>0</v>
      </c>
      <c r="G2029" s="1110">
        <v>0</v>
      </c>
      <c r="H2029" s="1094"/>
      <c r="I2029" s="1094"/>
      <c r="J2029" s="1094"/>
      <c r="K2029" s="1094"/>
    </row>
    <row r="2030" spans="1:11" ht="14.1" customHeight="1" x14ac:dyDescent="0.25">
      <c r="A2030" s="1094"/>
      <c r="B2030" s="1094"/>
      <c r="C2030" s="1109" t="s">
        <v>1055</v>
      </c>
      <c r="D2030" s="1110">
        <v>0</v>
      </c>
      <c r="E2030" s="1110">
        <v>0</v>
      </c>
      <c r="F2030" s="1110">
        <v>0</v>
      </c>
      <c r="G2030" s="1110">
        <v>0</v>
      </c>
      <c r="H2030" s="1094"/>
      <c r="I2030" s="1094"/>
      <c r="J2030" s="1094"/>
      <c r="K2030" s="1094"/>
    </row>
    <row r="2031" spans="1:11" ht="14.1" customHeight="1" x14ac:dyDescent="0.25">
      <c r="A2031" s="1094"/>
      <c r="B2031" s="1094"/>
      <c r="C2031" s="1109" t="s">
        <v>1048</v>
      </c>
      <c r="D2031" s="1110">
        <v>0</v>
      </c>
      <c r="E2031" s="1110">
        <v>0</v>
      </c>
      <c r="F2031" s="1110">
        <v>0</v>
      </c>
      <c r="G2031" s="1110">
        <v>0</v>
      </c>
      <c r="H2031" s="1094"/>
      <c r="I2031" s="1094"/>
      <c r="J2031" s="1094"/>
      <c r="K2031" s="1094"/>
    </row>
    <row r="2032" spans="1:11" ht="14.1" customHeight="1" x14ac:dyDescent="0.25">
      <c r="A2032" s="1094"/>
      <c r="B2032" s="1094"/>
      <c r="C2032" s="1109" t="s">
        <v>1049</v>
      </c>
      <c r="D2032" s="1110">
        <v>0</v>
      </c>
      <c r="E2032" s="1110">
        <v>0</v>
      </c>
      <c r="F2032" s="1110">
        <v>0</v>
      </c>
      <c r="G2032" s="1110">
        <v>0</v>
      </c>
      <c r="H2032" s="1094"/>
      <c r="I2032" s="1094"/>
      <c r="J2032" s="1094"/>
      <c r="K2032" s="1094"/>
    </row>
    <row r="2033" spans="1:11" ht="14.1" customHeight="1" x14ac:dyDescent="0.25">
      <c r="A2033" s="1094"/>
      <c r="B2033" s="1094"/>
      <c r="C2033" s="1109" t="s">
        <v>1056</v>
      </c>
      <c r="D2033" s="1110">
        <v>0</v>
      </c>
      <c r="E2033" s="1110">
        <v>0</v>
      </c>
      <c r="F2033" s="1110">
        <v>0</v>
      </c>
      <c r="G2033" s="1110">
        <v>0</v>
      </c>
      <c r="H2033" s="1094"/>
      <c r="I2033" s="1094"/>
      <c r="J2033" s="1094"/>
      <c r="K2033" s="1094"/>
    </row>
    <row r="2034" spans="1:11" ht="14.1" customHeight="1" x14ac:dyDescent="0.25">
      <c r="A2034" s="1094"/>
      <c r="B2034" s="1094"/>
      <c r="C2034" s="1109" t="s">
        <v>1048</v>
      </c>
      <c r="D2034" s="1110">
        <v>0</v>
      </c>
      <c r="E2034" s="1110">
        <v>0</v>
      </c>
      <c r="F2034" s="1110">
        <v>0</v>
      </c>
      <c r="G2034" s="1110">
        <v>0</v>
      </c>
      <c r="H2034" s="1094"/>
      <c r="I2034" s="1094"/>
      <c r="J2034" s="1094"/>
      <c r="K2034" s="1094"/>
    </row>
    <row r="2035" spans="1:11" ht="14.1" customHeight="1" x14ac:dyDescent="0.25">
      <c r="A2035" s="1094"/>
      <c r="B2035" s="1094"/>
      <c r="C2035" s="1109" t="s">
        <v>1057</v>
      </c>
      <c r="D2035" s="1110">
        <v>0</v>
      </c>
      <c r="E2035" s="1110">
        <v>0</v>
      </c>
      <c r="F2035" s="1110">
        <v>0</v>
      </c>
      <c r="G2035" s="1110">
        <v>0</v>
      </c>
      <c r="H2035" s="1094"/>
      <c r="I2035" s="1094"/>
      <c r="J2035" s="1094"/>
      <c r="K2035" s="1094"/>
    </row>
    <row r="2036" spans="1:11" ht="14.1" customHeight="1" x14ac:dyDescent="0.25">
      <c r="A2036" s="1094"/>
      <c r="B2036" s="1094"/>
      <c r="C2036" s="1109" t="s">
        <v>1058</v>
      </c>
      <c r="D2036" s="1110">
        <v>0</v>
      </c>
      <c r="E2036" s="1110">
        <v>0</v>
      </c>
      <c r="F2036" s="1110">
        <v>0</v>
      </c>
      <c r="G2036" s="1110">
        <v>0</v>
      </c>
      <c r="H2036" s="1094"/>
      <c r="I2036" s="1094"/>
      <c r="J2036" s="1094"/>
      <c r="K2036" s="1094"/>
    </row>
    <row r="2037" spans="1:11" ht="14.1" customHeight="1" x14ac:dyDescent="0.25">
      <c r="A2037" s="1094"/>
      <c r="B2037" s="1094"/>
      <c r="C2037" s="1109" t="s">
        <v>1059</v>
      </c>
      <c r="D2037" s="1110">
        <v>0</v>
      </c>
      <c r="E2037" s="1110">
        <v>0</v>
      </c>
      <c r="F2037" s="1110">
        <v>0</v>
      </c>
      <c r="G2037" s="1110">
        <v>0</v>
      </c>
      <c r="H2037" s="1094"/>
      <c r="I2037" s="1094"/>
      <c r="J2037" s="1094"/>
      <c r="K2037" s="1094"/>
    </row>
    <row r="2038" spans="1:11" ht="14.1" customHeight="1" x14ac:dyDescent="0.25">
      <c r="A2038" s="1094"/>
      <c r="B2038" s="1094"/>
      <c r="C2038" s="1109" t="s">
        <v>1060</v>
      </c>
      <c r="D2038" s="1110">
        <v>0</v>
      </c>
      <c r="E2038" s="1110">
        <v>0</v>
      </c>
      <c r="F2038" s="1110">
        <v>0</v>
      </c>
      <c r="G2038" s="1110">
        <v>0</v>
      </c>
      <c r="H2038" s="1094"/>
      <c r="I2038" s="1094"/>
      <c r="J2038" s="1094"/>
      <c r="K2038" s="1094"/>
    </row>
    <row r="2039" spans="1:11" ht="14.1" customHeight="1" x14ac:dyDescent="0.25">
      <c r="A2039" s="1094"/>
      <c r="B2039" s="1094"/>
      <c r="C2039" s="1109" t="s">
        <v>1061</v>
      </c>
      <c r="D2039" s="1110">
        <v>0</v>
      </c>
      <c r="E2039" s="1110">
        <v>6990667</v>
      </c>
      <c r="F2039" s="1110">
        <v>0</v>
      </c>
      <c r="G2039" s="1110">
        <v>0</v>
      </c>
      <c r="H2039" s="1094"/>
      <c r="I2039" s="1094"/>
      <c r="J2039" s="1094"/>
      <c r="K2039" s="1094"/>
    </row>
    <row r="2040" spans="1:11" ht="14.1" customHeight="1" x14ac:dyDescent="0.25">
      <c r="A2040" s="1094"/>
      <c r="B2040" s="1094"/>
      <c r="C2040" s="1109" t="s">
        <v>1048</v>
      </c>
      <c r="D2040" s="1110">
        <v>0</v>
      </c>
      <c r="E2040" s="1110">
        <v>6990667</v>
      </c>
      <c r="F2040" s="1110">
        <v>0</v>
      </c>
      <c r="G2040" s="1110">
        <v>0</v>
      </c>
      <c r="H2040" s="1094"/>
      <c r="I2040" s="1094"/>
      <c r="J2040" s="1094"/>
      <c r="K2040" s="1094"/>
    </row>
    <row r="2041" spans="1:11" ht="14.1" customHeight="1" x14ac:dyDescent="0.25">
      <c r="A2041" s="1094"/>
      <c r="B2041" s="1094"/>
      <c r="C2041" s="1109" t="s">
        <v>1057</v>
      </c>
      <c r="D2041" s="1110">
        <v>0</v>
      </c>
      <c r="E2041" s="1110">
        <v>0</v>
      </c>
      <c r="F2041" s="1110">
        <v>0</v>
      </c>
      <c r="G2041" s="1110">
        <v>0</v>
      </c>
      <c r="H2041" s="1094"/>
      <c r="I2041" s="1094"/>
      <c r="J2041" s="1094"/>
      <c r="K2041" s="1094"/>
    </row>
    <row r="2042" spans="1:11" ht="14.1" customHeight="1" x14ac:dyDescent="0.25">
      <c r="A2042" s="1094"/>
      <c r="B2042" s="1094"/>
      <c r="C2042" s="1109" t="s">
        <v>1058</v>
      </c>
      <c r="D2042" s="1110">
        <v>0</v>
      </c>
      <c r="E2042" s="1110">
        <v>0</v>
      </c>
      <c r="F2042" s="1110">
        <v>0</v>
      </c>
      <c r="G2042" s="1110">
        <v>0</v>
      </c>
      <c r="H2042" s="1094"/>
      <c r="I2042" s="1094"/>
      <c r="J2042" s="1094"/>
      <c r="K2042" s="1094"/>
    </row>
    <row r="2043" spans="1:11" ht="14.1" customHeight="1" x14ac:dyDescent="0.25">
      <c r="A2043" s="1094"/>
      <c r="B2043" s="1094"/>
      <c r="C2043" s="1109" t="s">
        <v>1059</v>
      </c>
      <c r="D2043" s="1110">
        <v>0</v>
      </c>
      <c r="E2043" s="1110">
        <v>0</v>
      </c>
      <c r="F2043" s="1110">
        <v>0</v>
      </c>
      <c r="G2043" s="1110">
        <v>0</v>
      </c>
      <c r="H2043" s="1094"/>
      <c r="I2043" s="1094"/>
      <c r="J2043" s="1094"/>
      <c r="K2043" s="1094"/>
    </row>
    <row r="2044" spans="1:11" ht="14.1" customHeight="1" x14ac:dyDescent="0.25">
      <c r="A2044" s="1094"/>
      <c r="B2044" s="1094"/>
      <c r="C2044" s="1109" t="s">
        <v>1060</v>
      </c>
      <c r="D2044" s="1110">
        <v>0</v>
      </c>
      <c r="E2044" s="1110">
        <v>0</v>
      </c>
      <c r="F2044" s="1110">
        <v>0</v>
      </c>
      <c r="G2044" s="1110">
        <v>0</v>
      </c>
      <c r="H2044" s="1094"/>
      <c r="I2044" s="1094"/>
      <c r="J2044" s="1094"/>
      <c r="K2044" s="1094"/>
    </row>
    <row r="2045" spans="1:11" ht="14.1" customHeight="1" x14ac:dyDescent="0.25">
      <c r="A2045" s="1094"/>
      <c r="B2045" s="1094"/>
      <c r="C2045" s="1109" t="s">
        <v>1062</v>
      </c>
      <c r="D2045" s="1110">
        <v>0</v>
      </c>
      <c r="E2045" s="1110">
        <v>0</v>
      </c>
      <c r="F2045" s="1110">
        <v>0</v>
      </c>
      <c r="G2045" s="1110">
        <v>0</v>
      </c>
      <c r="H2045" s="1094"/>
      <c r="I2045" s="1094"/>
      <c r="J2045" s="1094"/>
      <c r="K2045" s="1094"/>
    </row>
    <row r="2046" spans="1:11" ht="14.1" customHeight="1" x14ac:dyDescent="0.25">
      <c r="A2046" s="1094"/>
      <c r="B2046" s="1094"/>
      <c r="C2046" s="1109" t="s">
        <v>1048</v>
      </c>
      <c r="D2046" s="1110">
        <v>0</v>
      </c>
      <c r="E2046" s="1110">
        <v>0</v>
      </c>
      <c r="F2046" s="1110">
        <v>0</v>
      </c>
      <c r="G2046" s="1110">
        <v>0</v>
      </c>
      <c r="H2046" s="1094"/>
      <c r="I2046" s="1094"/>
      <c r="J2046" s="1094"/>
      <c r="K2046" s="1094"/>
    </row>
    <row r="2047" spans="1:11" ht="14.1" customHeight="1" x14ac:dyDescent="0.25">
      <c r="A2047" s="1094"/>
      <c r="B2047" s="1094"/>
      <c r="C2047" s="1109" t="s">
        <v>1057</v>
      </c>
      <c r="D2047" s="1110">
        <v>0</v>
      </c>
      <c r="E2047" s="1110">
        <v>0</v>
      </c>
      <c r="F2047" s="1110">
        <v>0</v>
      </c>
      <c r="G2047" s="1110">
        <v>0</v>
      </c>
      <c r="H2047" s="1094"/>
      <c r="I2047" s="1094"/>
      <c r="J2047" s="1094"/>
      <c r="K2047" s="1094"/>
    </row>
    <row r="2048" spans="1:11" ht="14.1" customHeight="1" x14ac:dyDescent="0.25">
      <c r="A2048" s="1094"/>
      <c r="B2048" s="1094"/>
      <c r="C2048" s="1109" t="s">
        <v>1058</v>
      </c>
      <c r="D2048" s="1110">
        <v>0</v>
      </c>
      <c r="E2048" s="1110">
        <v>0</v>
      </c>
      <c r="F2048" s="1110">
        <v>0</v>
      </c>
      <c r="G2048" s="1110">
        <v>0</v>
      </c>
      <c r="H2048" s="1094"/>
      <c r="I2048" s="1094"/>
      <c r="J2048" s="1094"/>
      <c r="K2048" s="1094"/>
    </row>
    <row r="2049" spans="1:11" ht="14.1" customHeight="1" x14ac:dyDescent="0.25">
      <c r="A2049" s="1094"/>
      <c r="B2049" s="1094"/>
      <c r="C2049" s="1109" t="s">
        <v>1059</v>
      </c>
      <c r="D2049" s="1110">
        <v>0</v>
      </c>
      <c r="E2049" s="1110">
        <v>0</v>
      </c>
      <c r="F2049" s="1110">
        <v>0</v>
      </c>
      <c r="G2049" s="1110">
        <v>0</v>
      </c>
      <c r="H2049" s="1094"/>
      <c r="I2049" s="1094"/>
      <c r="J2049" s="1094"/>
      <c r="K2049" s="1094"/>
    </row>
    <row r="2050" spans="1:11" ht="14.1" customHeight="1" x14ac:dyDescent="0.25">
      <c r="A2050" s="1094"/>
      <c r="B2050" s="1094"/>
      <c r="C2050" s="1109" t="s">
        <v>1060</v>
      </c>
      <c r="D2050" s="1110">
        <v>0</v>
      </c>
      <c r="E2050" s="1110">
        <v>0</v>
      </c>
      <c r="F2050" s="1110">
        <v>0</v>
      </c>
      <c r="G2050" s="1110">
        <v>0</v>
      </c>
      <c r="H2050" s="1094"/>
      <c r="I2050" s="1094"/>
      <c r="J2050" s="1094"/>
      <c r="K2050" s="1094"/>
    </row>
    <row r="2051" spans="1:11" ht="14.1" customHeight="1" x14ac:dyDescent="0.25">
      <c r="A2051" s="1094"/>
      <c r="B2051" s="1094"/>
      <c r="C2051" s="1109" t="s">
        <v>1063</v>
      </c>
      <c r="D2051" s="1110">
        <v>0</v>
      </c>
      <c r="E2051" s="1110">
        <v>0</v>
      </c>
      <c r="F2051" s="1110">
        <v>0</v>
      </c>
      <c r="G2051" s="1110">
        <v>0</v>
      </c>
      <c r="H2051" s="1094"/>
      <c r="I2051" s="1094"/>
      <c r="J2051" s="1094"/>
      <c r="K2051" s="1094"/>
    </row>
    <row r="2052" spans="1:11" ht="14.1" customHeight="1" x14ac:dyDescent="0.25">
      <c r="A2052" s="1094"/>
      <c r="B2052" s="1094"/>
      <c r="C2052" s="1109" t="s">
        <v>1064</v>
      </c>
      <c r="D2052" s="1110">
        <v>0</v>
      </c>
      <c r="E2052" s="1110">
        <v>0</v>
      </c>
      <c r="F2052" s="1110">
        <v>0</v>
      </c>
      <c r="G2052" s="1110">
        <v>0</v>
      </c>
      <c r="H2052" s="1094"/>
      <c r="I2052" s="1094"/>
      <c r="J2052" s="1094"/>
      <c r="K2052" s="1094"/>
    </row>
    <row r="2053" spans="1:11" ht="14.1" customHeight="1" x14ac:dyDescent="0.25">
      <c r="A2053" s="1094"/>
      <c r="B2053" s="1094"/>
      <c r="C2053" s="1111" t="s">
        <v>572</v>
      </c>
      <c r="D2053" s="1110">
        <v>0</v>
      </c>
      <c r="E2053" s="1110">
        <v>6990667</v>
      </c>
      <c r="F2053" s="1110">
        <v>0</v>
      </c>
      <c r="G2053" s="1110">
        <v>0</v>
      </c>
      <c r="H2053" s="1094"/>
      <c r="I2053" s="1094"/>
      <c r="J2053" s="1094"/>
      <c r="K2053" s="1094"/>
    </row>
    <row r="2054" spans="1:11" ht="20.100000000000001" customHeight="1" x14ac:dyDescent="0.25">
      <c r="A2054" s="1094"/>
      <c r="B2054" s="1094"/>
      <c r="C2054" s="1102" t="s">
        <v>3716</v>
      </c>
      <c r="D2054" s="1234" t="s">
        <v>3717</v>
      </c>
      <c r="E2054" s="1235"/>
      <c r="F2054" s="1235"/>
      <c r="G2054" s="1235"/>
      <c r="H2054" s="1094"/>
      <c r="I2054" s="1094"/>
      <c r="J2054" s="1094"/>
      <c r="K2054" s="1094"/>
    </row>
    <row r="2055" spans="1:11" ht="59.1" customHeight="1" x14ac:dyDescent="0.25">
      <c r="A2055" s="1094"/>
      <c r="B2055" s="1094"/>
      <c r="C2055" s="1103" t="s">
        <v>1022</v>
      </c>
      <c r="D2055" s="1232" t="s">
        <v>3718</v>
      </c>
      <c r="E2055" s="1233"/>
      <c r="F2055" s="1233"/>
      <c r="G2055" s="1233"/>
      <c r="H2055" s="1094"/>
      <c r="I2055" s="1094"/>
      <c r="J2055" s="1094"/>
      <c r="K2055" s="1094"/>
    </row>
    <row r="2056" spans="1:11" ht="59.1" customHeight="1" x14ac:dyDescent="0.25">
      <c r="A2056" s="1094"/>
      <c r="B2056" s="1094"/>
      <c r="C2056" s="1104" t="s">
        <v>1024</v>
      </c>
      <c r="D2056" s="1230" t="s">
        <v>3719</v>
      </c>
      <c r="E2056" s="1231"/>
      <c r="F2056" s="1231"/>
      <c r="G2056" s="1231"/>
      <c r="H2056" s="1094"/>
      <c r="I2056" s="1094"/>
      <c r="J2056" s="1094"/>
      <c r="K2056" s="1094"/>
    </row>
    <row r="2057" spans="1:11" ht="59.1" customHeight="1" x14ac:dyDescent="0.25">
      <c r="A2057" s="1094"/>
      <c r="B2057" s="1094"/>
      <c r="C2057" s="1104" t="s">
        <v>31</v>
      </c>
      <c r="D2057" s="1230" t="s">
        <v>3720</v>
      </c>
      <c r="E2057" s="1231"/>
      <c r="F2057" s="1231"/>
      <c r="G2057" s="1231"/>
      <c r="H2057" s="1094"/>
      <c r="I2057" s="1094"/>
      <c r="J2057" s="1094"/>
      <c r="K2057" s="1094"/>
    </row>
    <row r="2058" spans="1:11" ht="15" customHeight="1" x14ac:dyDescent="0.25">
      <c r="A2058" s="1094"/>
      <c r="B2058" s="1094"/>
      <c r="C2058" s="1105"/>
      <c r="D2058" s="1106">
        <v>2024</v>
      </c>
      <c r="E2058" s="1106">
        <v>2025</v>
      </c>
      <c r="F2058" s="1106">
        <v>2026</v>
      </c>
      <c r="G2058" s="1106">
        <v>2027</v>
      </c>
      <c r="H2058" s="1094"/>
      <c r="I2058" s="1094"/>
      <c r="J2058" s="1094"/>
      <c r="K2058" s="1094"/>
    </row>
    <row r="2059" spans="1:11" ht="15" customHeight="1" x14ac:dyDescent="0.25">
      <c r="A2059" s="1094"/>
      <c r="B2059" s="1094"/>
      <c r="C2059" s="1107"/>
      <c r="D2059" s="1108" t="s">
        <v>13</v>
      </c>
      <c r="E2059" s="1108" t="s">
        <v>14</v>
      </c>
      <c r="F2059" s="1108" t="s">
        <v>14</v>
      </c>
      <c r="G2059" s="1108" t="s">
        <v>14</v>
      </c>
      <c r="H2059" s="1094"/>
      <c r="I2059" s="1094"/>
      <c r="J2059" s="1094"/>
      <c r="K2059" s="1094"/>
    </row>
    <row r="2060" spans="1:11" ht="14.1" customHeight="1" x14ac:dyDescent="0.25">
      <c r="A2060" s="1094"/>
      <c r="B2060" s="1094"/>
      <c r="C2060" s="1097" t="s">
        <v>33</v>
      </c>
      <c r="D2060" s="1101" t="s">
        <v>1092</v>
      </c>
      <c r="E2060" s="1101" t="s">
        <v>1092</v>
      </c>
      <c r="F2060" s="1101" t="s">
        <v>1039</v>
      </c>
      <c r="G2060" s="1101" t="s">
        <v>1039</v>
      </c>
      <c r="H2060" s="1094"/>
      <c r="I2060" s="1094"/>
      <c r="J2060" s="1094"/>
      <c r="K2060" s="1094"/>
    </row>
    <row r="2061" spans="1:11" ht="14.1" customHeight="1" x14ac:dyDescent="0.25">
      <c r="A2061" s="1094"/>
      <c r="B2061" s="1094"/>
      <c r="C2061" s="1097" t="s">
        <v>1029</v>
      </c>
      <c r="D2061" s="1101" t="s">
        <v>3721</v>
      </c>
      <c r="E2061" s="1101" t="s">
        <v>3722</v>
      </c>
      <c r="F2061" s="1101" t="s">
        <v>1039</v>
      </c>
      <c r="G2061" s="1101" t="s">
        <v>1039</v>
      </c>
      <c r="H2061" s="1094"/>
      <c r="I2061" s="1094"/>
      <c r="J2061" s="1094"/>
      <c r="K2061" s="1094"/>
    </row>
    <row r="2062" spans="1:11" ht="14.1" customHeight="1" x14ac:dyDescent="0.25">
      <c r="A2062" s="1094"/>
      <c r="B2062" s="1094"/>
      <c r="C2062" s="1097" t="s">
        <v>1032</v>
      </c>
      <c r="D2062" s="1101" t="s">
        <v>3721</v>
      </c>
      <c r="E2062" s="1101" t="s">
        <v>3722</v>
      </c>
      <c r="F2062" s="1101" t="s">
        <v>1039</v>
      </c>
      <c r="G2062" s="1101" t="s">
        <v>1039</v>
      </c>
      <c r="H2062" s="1094"/>
      <c r="I2062" s="1094"/>
      <c r="J2062" s="1094"/>
      <c r="K2062" s="1094"/>
    </row>
    <row r="2063" spans="1:11" ht="14.1" customHeight="1" x14ac:dyDescent="0.25">
      <c r="A2063" s="1094"/>
      <c r="B2063" s="1094"/>
      <c r="C2063" s="1097" t="s">
        <v>1037</v>
      </c>
      <c r="D2063" s="1101" t="s">
        <v>1038</v>
      </c>
      <c r="E2063" s="1101" t="s">
        <v>1039</v>
      </c>
      <c r="F2063" s="1101" t="s">
        <v>1083</v>
      </c>
      <c r="G2063" s="1101" t="s">
        <v>1038</v>
      </c>
      <c r="H2063" s="1094"/>
      <c r="I2063" s="1094"/>
      <c r="J2063" s="1094"/>
      <c r="K2063" s="1094"/>
    </row>
    <row r="2064" spans="1:11" ht="14.1" customHeight="1" x14ac:dyDescent="0.25">
      <c r="A2064" s="1094"/>
      <c r="B2064" s="1094"/>
      <c r="C2064" s="1097" t="s">
        <v>1042</v>
      </c>
      <c r="D2064" s="1101" t="s">
        <v>1038</v>
      </c>
      <c r="E2064" s="1101" t="s">
        <v>3723</v>
      </c>
      <c r="F2064" s="1101" t="s">
        <v>1083</v>
      </c>
      <c r="G2064" s="1101" t="s">
        <v>1038</v>
      </c>
      <c r="H2064" s="1094"/>
      <c r="I2064" s="1094"/>
      <c r="J2064" s="1094"/>
      <c r="K2064" s="1094"/>
    </row>
    <row r="2065" spans="1:11" ht="14.1" customHeight="1" x14ac:dyDescent="0.25">
      <c r="A2065" s="1094"/>
      <c r="B2065" s="1094"/>
      <c r="C2065" s="1097" t="s">
        <v>39</v>
      </c>
      <c r="D2065" s="1101" t="s">
        <v>1038</v>
      </c>
      <c r="E2065" s="1101" t="s">
        <v>3723</v>
      </c>
      <c r="F2065" s="1101" t="s">
        <v>1083</v>
      </c>
      <c r="G2065" s="1101" t="s">
        <v>1038</v>
      </c>
      <c r="H2065" s="1094"/>
      <c r="I2065" s="1094"/>
      <c r="J2065" s="1094"/>
      <c r="K2065" s="1094"/>
    </row>
    <row r="2066" spans="1:11" ht="14.1" customHeight="1" x14ac:dyDescent="0.25">
      <c r="A2066" s="1094"/>
      <c r="B2066" s="1094"/>
      <c r="C2066" s="1228" t="s">
        <v>1046</v>
      </c>
      <c r="D2066" s="1229"/>
      <c r="E2066" s="1229"/>
      <c r="F2066" s="1229"/>
      <c r="G2066" s="1229"/>
      <c r="H2066" s="1094"/>
      <c r="I2066" s="1094"/>
      <c r="J2066" s="1094"/>
      <c r="K2066" s="1094"/>
    </row>
    <row r="2067" spans="1:11" ht="14.1" customHeight="1" x14ac:dyDescent="0.25">
      <c r="A2067" s="1094"/>
      <c r="B2067" s="1094"/>
      <c r="C2067" s="1105"/>
      <c r="D2067" s="1106">
        <v>2024</v>
      </c>
      <c r="E2067" s="1106">
        <v>2025</v>
      </c>
      <c r="F2067" s="1106">
        <v>2026</v>
      </c>
      <c r="G2067" s="1106">
        <v>2027</v>
      </c>
      <c r="H2067" s="1094"/>
      <c r="I2067" s="1094"/>
      <c r="J2067" s="1094"/>
      <c r="K2067" s="1094"/>
    </row>
    <row r="2068" spans="1:11" ht="14.1" customHeight="1" x14ac:dyDescent="0.25">
      <c r="A2068" s="1094"/>
      <c r="B2068" s="1094"/>
      <c r="C2068" s="1107"/>
      <c r="D2068" s="1108" t="s">
        <v>13</v>
      </c>
      <c r="E2068" s="1108" t="s">
        <v>14</v>
      </c>
      <c r="F2068" s="1108" t="s">
        <v>14</v>
      </c>
      <c r="G2068" s="1108" t="s">
        <v>14</v>
      </c>
      <c r="H2068" s="1094"/>
      <c r="I2068" s="1094"/>
      <c r="J2068" s="1094"/>
      <c r="K2068" s="1094"/>
    </row>
    <row r="2069" spans="1:11" ht="14.1" customHeight="1" x14ac:dyDescent="0.25">
      <c r="A2069" s="1094"/>
      <c r="B2069" s="1094"/>
      <c r="C2069" s="1109" t="s">
        <v>1047</v>
      </c>
      <c r="D2069" s="1110">
        <v>0</v>
      </c>
      <c r="E2069" s="1110">
        <v>0</v>
      </c>
      <c r="F2069" s="1110">
        <v>0</v>
      </c>
      <c r="G2069" s="1110">
        <v>0</v>
      </c>
      <c r="H2069" s="1094"/>
      <c r="I2069" s="1094"/>
      <c r="J2069" s="1094"/>
      <c r="K2069" s="1094"/>
    </row>
    <row r="2070" spans="1:11" ht="14.1" customHeight="1" x14ac:dyDescent="0.25">
      <c r="A2070" s="1094"/>
      <c r="B2070" s="1094"/>
      <c r="C2070" s="1109" t="s">
        <v>1048</v>
      </c>
      <c r="D2070" s="1110">
        <v>0</v>
      </c>
      <c r="E2070" s="1110">
        <v>0</v>
      </c>
      <c r="F2070" s="1110">
        <v>0</v>
      </c>
      <c r="G2070" s="1110">
        <v>0</v>
      </c>
      <c r="H2070" s="1094"/>
      <c r="I2070" s="1094"/>
      <c r="J2070" s="1094"/>
      <c r="K2070" s="1094"/>
    </row>
    <row r="2071" spans="1:11" ht="14.1" customHeight="1" x14ac:dyDescent="0.25">
      <c r="A2071" s="1094"/>
      <c r="B2071" s="1094"/>
      <c r="C2071" s="1109" t="s">
        <v>1049</v>
      </c>
      <c r="D2071" s="1110">
        <v>0</v>
      </c>
      <c r="E2071" s="1110">
        <v>0</v>
      </c>
      <c r="F2071" s="1110">
        <v>0</v>
      </c>
      <c r="G2071" s="1110">
        <v>0</v>
      </c>
      <c r="H2071" s="1094"/>
      <c r="I2071" s="1094"/>
      <c r="J2071" s="1094"/>
      <c r="K2071" s="1094"/>
    </row>
    <row r="2072" spans="1:11" ht="14.1" customHeight="1" x14ac:dyDescent="0.25">
      <c r="A2072" s="1094"/>
      <c r="B2072" s="1094"/>
      <c r="C2072" s="1109" t="s">
        <v>1050</v>
      </c>
      <c r="D2072" s="1110">
        <v>0</v>
      </c>
      <c r="E2072" s="1110">
        <v>0</v>
      </c>
      <c r="F2072" s="1110">
        <v>0</v>
      </c>
      <c r="G2072" s="1110">
        <v>0</v>
      </c>
      <c r="H2072" s="1094"/>
      <c r="I2072" s="1094"/>
      <c r="J2072" s="1094"/>
      <c r="K2072" s="1094"/>
    </row>
    <row r="2073" spans="1:11" ht="14.1" customHeight="1" x14ac:dyDescent="0.25">
      <c r="A2073" s="1094"/>
      <c r="B2073" s="1094"/>
      <c r="C2073" s="1109" t="s">
        <v>1048</v>
      </c>
      <c r="D2073" s="1110">
        <v>0</v>
      </c>
      <c r="E2073" s="1110">
        <v>0</v>
      </c>
      <c r="F2073" s="1110">
        <v>0</v>
      </c>
      <c r="G2073" s="1110">
        <v>0</v>
      </c>
      <c r="H2073" s="1094"/>
      <c r="I2073" s="1094"/>
      <c r="J2073" s="1094"/>
      <c r="K2073" s="1094"/>
    </row>
    <row r="2074" spans="1:11" ht="14.1" customHeight="1" x14ac:dyDescent="0.25">
      <c r="A2074" s="1094"/>
      <c r="B2074" s="1094"/>
      <c r="C2074" s="1109" t="s">
        <v>1049</v>
      </c>
      <c r="D2074" s="1110">
        <v>0</v>
      </c>
      <c r="E2074" s="1110">
        <v>0</v>
      </c>
      <c r="F2074" s="1110">
        <v>0</v>
      </c>
      <c r="G2074" s="1110">
        <v>0</v>
      </c>
      <c r="H2074" s="1094"/>
      <c r="I2074" s="1094"/>
      <c r="J2074" s="1094"/>
      <c r="K2074" s="1094"/>
    </row>
    <row r="2075" spans="1:11" ht="14.1" customHeight="1" x14ac:dyDescent="0.25">
      <c r="A2075" s="1094"/>
      <c r="B2075" s="1094"/>
      <c r="C2075" s="1109" t="s">
        <v>1051</v>
      </c>
      <c r="D2075" s="1110">
        <v>0</v>
      </c>
      <c r="E2075" s="1110">
        <v>0</v>
      </c>
      <c r="F2075" s="1110">
        <v>0</v>
      </c>
      <c r="G2075" s="1110">
        <v>0</v>
      </c>
      <c r="H2075" s="1094"/>
      <c r="I2075" s="1094"/>
      <c r="J2075" s="1094"/>
      <c r="K2075" s="1094"/>
    </row>
    <row r="2076" spans="1:11" ht="14.1" customHeight="1" x14ac:dyDescent="0.25">
      <c r="A2076" s="1094"/>
      <c r="B2076" s="1094"/>
      <c r="C2076" s="1109" t="s">
        <v>1048</v>
      </c>
      <c r="D2076" s="1110">
        <v>0</v>
      </c>
      <c r="E2076" s="1110">
        <v>0</v>
      </c>
      <c r="F2076" s="1110">
        <v>0</v>
      </c>
      <c r="G2076" s="1110">
        <v>0</v>
      </c>
      <c r="H2076" s="1094"/>
      <c r="I2076" s="1094"/>
      <c r="J2076" s="1094"/>
      <c r="K2076" s="1094"/>
    </row>
    <row r="2077" spans="1:11" ht="14.1" customHeight="1" x14ac:dyDescent="0.25">
      <c r="A2077" s="1094"/>
      <c r="B2077" s="1094"/>
      <c r="C2077" s="1109" t="s">
        <v>1049</v>
      </c>
      <c r="D2077" s="1110">
        <v>0</v>
      </c>
      <c r="E2077" s="1110">
        <v>0</v>
      </c>
      <c r="F2077" s="1110">
        <v>0</v>
      </c>
      <c r="G2077" s="1110">
        <v>0</v>
      </c>
      <c r="H2077" s="1094"/>
      <c r="I2077" s="1094"/>
      <c r="J2077" s="1094"/>
      <c r="K2077" s="1094"/>
    </row>
    <row r="2078" spans="1:11" ht="14.1" customHeight="1" x14ac:dyDescent="0.25">
      <c r="A2078" s="1094"/>
      <c r="B2078" s="1094"/>
      <c r="C2078" s="1109" t="s">
        <v>1052</v>
      </c>
      <c r="D2078" s="1110">
        <v>0</v>
      </c>
      <c r="E2078" s="1110">
        <v>0</v>
      </c>
      <c r="F2078" s="1110">
        <v>0</v>
      </c>
      <c r="G2078" s="1110">
        <v>0</v>
      </c>
      <c r="H2078" s="1094"/>
      <c r="I2078" s="1094"/>
      <c r="J2078" s="1094"/>
      <c r="K2078" s="1094"/>
    </row>
    <row r="2079" spans="1:11" ht="14.1" customHeight="1" x14ac:dyDescent="0.25">
      <c r="A2079" s="1094"/>
      <c r="B2079" s="1094"/>
      <c r="C2079" s="1109" t="s">
        <v>1048</v>
      </c>
      <c r="D2079" s="1110">
        <v>0</v>
      </c>
      <c r="E2079" s="1110">
        <v>0</v>
      </c>
      <c r="F2079" s="1110">
        <v>0</v>
      </c>
      <c r="G2079" s="1110">
        <v>0</v>
      </c>
      <c r="H2079" s="1094"/>
      <c r="I2079" s="1094"/>
      <c r="J2079" s="1094"/>
      <c r="K2079" s="1094"/>
    </row>
    <row r="2080" spans="1:11" ht="14.1" customHeight="1" x14ac:dyDescent="0.25">
      <c r="A2080" s="1094"/>
      <c r="B2080" s="1094"/>
      <c r="C2080" s="1109" t="s">
        <v>1049</v>
      </c>
      <c r="D2080" s="1110">
        <v>0</v>
      </c>
      <c r="E2080" s="1110">
        <v>0</v>
      </c>
      <c r="F2080" s="1110">
        <v>0</v>
      </c>
      <c r="G2080" s="1110">
        <v>0</v>
      </c>
      <c r="H2080" s="1094"/>
      <c r="I2080" s="1094"/>
      <c r="J2080" s="1094"/>
      <c r="K2080" s="1094"/>
    </row>
    <row r="2081" spans="1:11" ht="14.1" customHeight="1" x14ac:dyDescent="0.25">
      <c r="A2081" s="1094"/>
      <c r="B2081" s="1094"/>
      <c r="C2081" s="1109" t="s">
        <v>1053</v>
      </c>
      <c r="D2081" s="1110">
        <v>0</v>
      </c>
      <c r="E2081" s="1110">
        <v>0</v>
      </c>
      <c r="F2081" s="1110">
        <v>0</v>
      </c>
      <c r="G2081" s="1110">
        <v>0</v>
      </c>
      <c r="H2081" s="1094"/>
      <c r="I2081" s="1094"/>
      <c r="J2081" s="1094"/>
      <c r="K2081" s="1094"/>
    </row>
    <row r="2082" spans="1:11" ht="14.1" customHeight="1" x14ac:dyDescent="0.25">
      <c r="A2082" s="1094"/>
      <c r="B2082" s="1094"/>
      <c r="C2082" s="1109" t="s">
        <v>1048</v>
      </c>
      <c r="D2082" s="1110">
        <v>0</v>
      </c>
      <c r="E2082" s="1110">
        <v>0</v>
      </c>
      <c r="F2082" s="1110">
        <v>0</v>
      </c>
      <c r="G2082" s="1110">
        <v>0</v>
      </c>
      <c r="H2082" s="1094"/>
      <c r="I2082" s="1094"/>
      <c r="J2082" s="1094"/>
      <c r="K2082" s="1094"/>
    </row>
    <row r="2083" spans="1:11" ht="14.1" customHeight="1" x14ac:dyDescent="0.25">
      <c r="A2083" s="1094"/>
      <c r="B2083" s="1094"/>
      <c r="C2083" s="1109" t="s">
        <v>1049</v>
      </c>
      <c r="D2083" s="1110">
        <v>0</v>
      </c>
      <c r="E2083" s="1110">
        <v>0</v>
      </c>
      <c r="F2083" s="1110">
        <v>0</v>
      </c>
      <c r="G2083" s="1110">
        <v>0</v>
      </c>
      <c r="H2083" s="1094"/>
      <c r="I2083" s="1094"/>
      <c r="J2083" s="1094"/>
      <c r="K2083" s="1094"/>
    </row>
    <row r="2084" spans="1:11" ht="14.1" customHeight="1" x14ac:dyDescent="0.25">
      <c r="A2084" s="1094"/>
      <c r="B2084" s="1094"/>
      <c r="C2084" s="1109" t="s">
        <v>1054</v>
      </c>
      <c r="D2084" s="1110">
        <v>0</v>
      </c>
      <c r="E2084" s="1110">
        <v>0</v>
      </c>
      <c r="F2084" s="1110">
        <v>0</v>
      </c>
      <c r="G2084" s="1110">
        <v>0</v>
      </c>
      <c r="H2084" s="1094"/>
      <c r="I2084" s="1094"/>
      <c r="J2084" s="1094"/>
      <c r="K2084" s="1094"/>
    </row>
    <row r="2085" spans="1:11" ht="14.1" customHeight="1" x14ac:dyDescent="0.25">
      <c r="A2085" s="1094"/>
      <c r="B2085" s="1094"/>
      <c r="C2085" s="1109" t="s">
        <v>1048</v>
      </c>
      <c r="D2085" s="1110">
        <v>0</v>
      </c>
      <c r="E2085" s="1110">
        <v>0</v>
      </c>
      <c r="F2085" s="1110">
        <v>0</v>
      </c>
      <c r="G2085" s="1110">
        <v>0</v>
      </c>
      <c r="H2085" s="1094"/>
      <c r="I2085" s="1094"/>
      <c r="J2085" s="1094"/>
      <c r="K2085" s="1094"/>
    </row>
    <row r="2086" spans="1:11" ht="14.1" customHeight="1" x14ac:dyDescent="0.25">
      <c r="A2086" s="1094"/>
      <c r="B2086" s="1094"/>
      <c r="C2086" s="1109" t="s">
        <v>1049</v>
      </c>
      <c r="D2086" s="1110">
        <v>0</v>
      </c>
      <c r="E2086" s="1110">
        <v>0</v>
      </c>
      <c r="F2086" s="1110">
        <v>0</v>
      </c>
      <c r="G2086" s="1110">
        <v>0</v>
      </c>
      <c r="H2086" s="1094"/>
      <c r="I2086" s="1094"/>
      <c r="J2086" s="1094"/>
      <c r="K2086" s="1094"/>
    </row>
    <row r="2087" spans="1:11" ht="14.1" customHeight="1" x14ac:dyDescent="0.25">
      <c r="A2087" s="1094"/>
      <c r="B2087" s="1094"/>
      <c r="C2087" s="1109" t="s">
        <v>1055</v>
      </c>
      <c r="D2087" s="1110">
        <v>0</v>
      </c>
      <c r="E2087" s="1110">
        <v>0</v>
      </c>
      <c r="F2087" s="1110">
        <v>0</v>
      </c>
      <c r="G2087" s="1110">
        <v>0</v>
      </c>
      <c r="H2087" s="1094"/>
      <c r="I2087" s="1094"/>
      <c r="J2087" s="1094"/>
      <c r="K2087" s="1094"/>
    </row>
    <row r="2088" spans="1:11" ht="14.1" customHeight="1" x14ac:dyDescent="0.25">
      <c r="A2088" s="1094"/>
      <c r="B2088" s="1094"/>
      <c r="C2088" s="1109" t="s">
        <v>1048</v>
      </c>
      <c r="D2088" s="1110">
        <v>0</v>
      </c>
      <c r="E2088" s="1110">
        <v>0</v>
      </c>
      <c r="F2088" s="1110">
        <v>0</v>
      </c>
      <c r="G2088" s="1110">
        <v>0</v>
      </c>
      <c r="H2088" s="1094"/>
      <c r="I2088" s="1094"/>
      <c r="J2088" s="1094"/>
      <c r="K2088" s="1094"/>
    </row>
    <row r="2089" spans="1:11" ht="14.1" customHeight="1" x14ac:dyDescent="0.25">
      <c r="A2089" s="1094"/>
      <c r="B2089" s="1094"/>
      <c r="C2089" s="1109" t="s">
        <v>1049</v>
      </c>
      <c r="D2089" s="1110">
        <v>0</v>
      </c>
      <c r="E2089" s="1110">
        <v>0</v>
      </c>
      <c r="F2089" s="1110">
        <v>0</v>
      </c>
      <c r="G2089" s="1110">
        <v>0</v>
      </c>
      <c r="H2089" s="1094"/>
      <c r="I2089" s="1094"/>
      <c r="J2089" s="1094"/>
      <c r="K2089" s="1094"/>
    </row>
    <row r="2090" spans="1:11" ht="14.1" customHeight="1" x14ac:dyDescent="0.25">
      <c r="A2090" s="1094"/>
      <c r="B2090" s="1094"/>
      <c r="C2090" s="1109" t="s">
        <v>1056</v>
      </c>
      <c r="D2090" s="1110">
        <v>0</v>
      </c>
      <c r="E2090" s="1110">
        <v>0</v>
      </c>
      <c r="F2090" s="1110">
        <v>0</v>
      </c>
      <c r="G2090" s="1110">
        <v>0</v>
      </c>
      <c r="H2090" s="1094"/>
      <c r="I2090" s="1094"/>
      <c r="J2090" s="1094"/>
      <c r="K2090" s="1094"/>
    </row>
    <row r="2091" spans="1:11" ht="14.1" customHeight="1" x14ac:dyDescent="0.25">
      <c r="A2091" s="1094"/>
      <c r="B2091" s="1094"/>
      <c r="C2091" s="1109" t="s">
        <v>1048</v>
      </c>
      <c r="D2091" s="1110">
        <v>0</v>
      </c>
      <c r="E2091" s="1110">
        <v>0</v>
      </c>
      <c r="F2091" s="1110">
        <v>0</v>
      </c>
      <c r="G2091" s="1110">
        <v>0</v>
      </c>
      <c r="H2091" s="1094"/>
      <c r="I2091" s="1094"/>
      <c r="J2091" s="1094"/>
      <c r="K2091" s="1094"/>
    </row>
    <row r="2092" spans="1:11" ht="14.1" customHeight="1" x14ac:dyDescent="0.25">
      <c r="A2092" s="1094"/>
      <c r="B2092" s="1094"/>
      <c r="C2092" s="1109" t="s">
        <v>1057</v>
      </c>
      <c r="D2092" s="1110">
        <v>0</v>
      </c>
      <c r="E2092" s="1110">
        <v>0</v>
      </c>
      <c r="F2092" s="1110">
        <v>0</v>
      </c>
      <c r="G2092" s="1110">
        <v>0</v>
      </c>
      <c r="H2092" s="1094"/>
      <c r="I2092" s="1094"/>
      <c r="J2092" s="1094"/>
      <c r="K2092" s="1094"/>
    </row>
    <row r="2093" spans="1:11" ht="14.1" customHeight="1" x14ac:dyDescent="0.25">
      <c r="A2093" s="1094"/>
      <c r="B2093" s="1094"/>
      <c r="C2093" s="1109" t="s">
        <v>1058</v>
      </c>
      <c r="D2093" s="1110">
        <v>0</v>
      </c>
      <c r="E2093" s="1110">
        <v>0</v>
      </c>
      <c r="F2093" s="1110">
        <v>0</v>
      </c>
      <c r="G2093" s="1110">
        <v>0</v>
      </c>
      <c r="H2093" s="1094"/>
      <c r="I2093" s="1094"/>
      <c r="J2093" s="1094"/>
      <c r="K2093" s="1094"/>
    </row>
    <row r="2094" spans="1:11" ht="14.1" customHeight="1" x14ac:dyDescent="0.25">
      <c r="A2094" s="1094"/>
      <c r="B2094" s="1094"/>
      <c r="C2094" s="1109" t="s">
        <v>1059</v>
      </c>
      <c r="D2094" s="1110">
        <v>0</v>
      </c>
      <c r="E2094" s="1110">
        <v>0</v>
      </c>
      <c r="F2094" s="1110">
        <v>0</v>
      </c>
      <c r="G2094" s="1110">
        <v>0</v>
      </c>
      <c r="H2094" s="1094"/>
      <c r="I2094" s="1094"/>
      <c r="J2094" s="1094"/>
      <c r="K2094" s="1094"/>
    </row>
    <row r="2095" spans="1:11" ht="14.1" customHeight="1" x14ac:dyDescent="0.25">
      <c r="A2095" s="1094"/>
      <c r="B2095" s="1094"/>
      <c r="C2095" s="1109" t="s">
        <v>1060</v>
      </c>
      <c r="D2095" s="1110">
        <v>0</v>
      </c>
      <c r="E2095" s="1110">
        <v>0</v>
      </c>
      <c r="F2095" s="1110">
        <v>0</v>
      </c>
      <c r="G2095" s="1110">
        <v>0</v>
      </c>
      <c r="H2095" s="1094"/>
      <c r="I2095" s="1094"/>
      <c r="J2095" s="1094"/>
      <c r="K2095" s="1094"/>
    </row>
    <row r="2096" spans="1:11" ht="14.1" customHeight="1" x14ac:dyDescent="0.25">
      <c r="A2096" s="1094"/>
      <c r="B2096" s="1094"/>
      <c r="C2096" s="1109" t="s">
        <v>1061</v>
      </c>
      <c r="D2096" s="1110">
        <v>0</v>
      </c>
      <c r="E2096" s="1110">
        <v>2793712</v>
      </c>
      <c r="F2096" s="1110">
        <v>0</v>
      </c>
      <c r="G2096" s="1110">
        <v>0</v>
      </c>
      <c r="H2096" s="1094"/>
      <c r="I2096" s="1094"/>
      <c r="J2096" s="1094"/>
      <c r="K2096" s="1094"/>
    </row>
    <row r="2097" spans="1:11" ht="14.1" customHeight="1" x14ac:dyDescent="0.25">
      <c r="A2097" s="1094"/>
      <c r="B2097" s="1094"/>
      <c r="C2097" s="1109" t="s">
        <v>1048</v>
      </c>
      <c r="D2097" s="1110">
        <v>0</v>
      </c>
      <c r="E2097" s="1110">
        <v>2793712</v>
      </c>
      <c r="F2097" s="1110">
        <v>0</v>
      </c>
      <c r="G2097" s="1110">
        <v>0</v>
      </c>
      <c r="H2097" s="1094"/>
      <c r="I2097" s="1094"/>
      <c r="J2097" s="1094"/>
      <c r="K2097" s="1094"/>
    </row>
    <row r="2098" spans="1:11" ht="14.1" customHeight="1" x14ac:dyDescent="0.25">
      <c r="A2098" s="1094"/>
      <c r="B2098" s="1094"/>
      <c r="C2098" s="1109" t="s">
        <v>1057</v>
      </c>
      <c r="D2098" s="1110">
        <v>0</v>
      </c>
      <c r="E2098" s="1110">
        <v>0</v>
      </c>
      <c r="F2098" s="1110">
        <v>0</v>
      </c>
      <c r="G2098" s="1110">
        <v>0</v>
      </c>
      <c r="H2098" s="1094"/>
      <c r="I2098" s="1094"/>
      <c r="J2098" s="1094"/>
      <c r="K2098" s="1094"/>
    </row>
    <row r="2099" spans="1:11" ht="14.1" customHeight="1" x14ac:dyDescent="0.25">
      <c r="A2099" s="1094"/>
      <c r="B2099" s="1094"/>
      <c r="C2099" s="1109" t="s">
        <v>1058</v>
      </c>
      <c r="D2099" s="1110">
        <v>0</v>
      </c>
      <c r="E2099" s="1110">
        <v>0</v>
      </c>
      <c r="F2099" s="1110">
        <v>0</v>
      </c>
      <c r="G2099" s="1110">
        <v>0</v>
      </c>
      <c r="H2099" s="1094"/>
      <c r="I2099" s="1094"/>
      <c r="J2099" s="1094"/>
      <c r="K2099" s="1094"/>
    </row>
    <row r="2100" spans="1:11" ht="14.1" customHeight="1" x14ac:dyDescent="0.25">
      <c r="A2100" s="1094"/>
      <c r="B2100" s="1094"/>
      <c r="C2100" s="1109" t="s">
        <v>1059</v>
      </c>
      <c r="D2100" s="1110">
        <v>0</v>
      </c>
      <c r="E2100" s="1110">
        <v>0</v>
      </c>
      <c r="F2100" s="1110">
        <v>0</v>
      </c>
      <c r="G2100" s="1110">
        <v>0</v>
      </c>
      <c r="H2100" s="1094"/>
      <c r="I2100" s="1094"/>
      <c r="J2100" s="1094"/>
      <c r="K2100" s="1094"/>
    </row>
    <row r="2101" spans="1:11" ht="14.1" customHeight="1" x14ac:dyDescent="0.25">
      <c r="A2101" s="1094"/>
      <c r="B2101" s="1094"/>
      <c r="C2101" s="1109" t="s">
        <v>1060</v>
      </c>
      <c r="D2101" s="1110">
        <v>0</v>
      </c>
      <c r="E2101" s="1110">
        <v>0</v>
      </c>
      <c r="F2101" s="1110">
        <v>0</v>
      </c>
      <c r="G2101" s="1110">
        <v>0</v>
      </c>
      <c r="H2101" s="1094"/>
      <c r="I2101" s="1094"/>
      <c r="J2101" s="1094"/>
      <c r="K2101" s="1094"/>
    </row>
    <row r="2102" spans="1:11" ht="14.1" customHeight="1" x14ac:dyDescent="0.25">
      <c r="A2102" s="1094"/>
      <c r="B2102" s="1094"/>
      <c r="C2102" s="1109" t="s">
        <v>1062</v>
      </c>
      <c r="D2102" s="1110">
        <v>0</v>
      </c>
      <c r="E2102" s="1110">
        <v>0</v>
      </c>
      <c r="F2102" s="1110">
        <v>0</v>
      </c>
      <c r="G2102" s="1110">
        <v>0</v>
      </c>
      <c r="H2102" s="1094"/>
      <c r="I2102" s="1094"/>
      <c r="J2102" s="1094"/>
      <c r="K2102" s="1094"/>
    </row>
    <row r="2103" spans="1:11" ht="14.1" customHeight="1" x14ac:dyDescent="0.25">
      <c r="A2103" s="1094"/>
      <c r="B2103" s="1094"/>
      <c r="C2103" s="1109" t="s">
        <v>1048</v>
      </c>
      <c r="D2103" s="1110">
        <v>0</v>
      </c>
      <c r="E2103" s="1110">
        <v>0</v>
      </c>
      <c r="F2103" s="1110">
        <v>0</v>
      </c>
      <c r="G2103" s="1110">
        <v>0</v>
      </c>
      <c r="H2103" s="1094"/>
      <c r="I2103" s="1094"/>
      <c r="J2103" s="1094"/>
      <c r="K2103" s="1094"/>
    </row>
    <row r="2104" spans="1:11" ht="14.1" customHeight="1" x14ac:dyDescent="0.25">
      <c r="A2104" s="1094"/>
      <c r="B2104" s="1094"/>
      <c r="C2104" s="1109" t="s">
        <v>1057</v>
      </c>
      <c r="D2104" s="1110">
        <v>0</v>
      </c>
      <c r="E2104" s="1110">
        <v>0</v>
      </c>
      <c r="F2104" s="1110">
        <v>0</v>
      </c>
      <c r="G2104" s="1110">
        <v>0</v>
      </c>
      <c r="H2104" s="1094"/>
      <c r="I2104" s="1094"/>
      <c r="J2104" s="1094"/>
      <c r="K2104" s="1094"/>
    </row>
    <row r="2105" spans="1:11" ht="14.1" customHeight="1" x14ac:dyDescent="0.25">
      <c r="A2105" s="1094"/>
      <c r="B2105" s="1094"/>
      <c r="C2105" s="1109" t="s">
        <v>1058</v>
      </c>
      <c r="D2105" s="1110">
        <v>0</v>
      </c>
      <c r="E2105" s="1110">
        <v>0</v>
      </c>
      <c r="F2105" s="1110">
        <v>0</v>
      </c>
      <c r="G2105" s="1110">
        <v>0</v>
      </c>
      <c r="H2105" s="1094"/>
      <c r="I2105" s="1094"/>
      <c r="J2105" s="1094"/>
      <c r="K2105" s="1094"/>
    </row>
    <row r="2106" spans="1:11" ht="14.1" customHeight="1" x14ac:dyDescent="0.25">
      <c r="A2106" s="1094"/>
      <c r="B2106" s="1094"/>
      <c r="C2106" s="1109" t="s">
        <v>1059</v>
      </c>
      <c r="D2106" s="1110">
        <v>0</v>
      </c>
      <c r="E2106" s="1110">
        <v>0</v>
      </c>
      <c r="F2106" s="1110">
        <v>0</v>
      </c>
      <c r="G2106" s="1110">
        <v>0</v>
      </c>
      <c r="H2106" s="1094"/>
      <c r="I2106" s="1094"/>
      <c r="J2106" s="1094"/>
      <c r="K2106" s="1094"/>
    </row>
    <row r="2107" spans="1:11" ht="14.1" customHeight="1" x14ac:dyDescent="0.25">
      <c r="A2107" s="1094"/>
      <c r="B2107" s="1094"/>
      <c r="C2107" s="1109" t="s">
        <v>1060</v>
      </c>
      <c r="D2107" s="1110">
        <v>0</v>
      </c>
      <c r="E2107" s="1110">
        <v>0</v>
      </c>
      <c r="F2107" s="1110">
        <v>0</v>
      </c>
      <c r="G2107" s="1110">
        <v>0</v>
      </c>
      <c r="H2107" s="1094"/>
      <c r="I2107" s="1094"/>
      <c r="J2107" s="1094"/>
      <c r="K2107" s="1094"/>
    </row>
    <row r="2108" spans="1:11" ht="14.1" customHeight="1" x14ac:dyDescent="0.25">
      <c r="A2108" s="1094"/>
      <c r="B2108" s="1094"/>
      <c r="C2108" s="1109" t="s">
        <v>1063</v>
      </c>
      <c r="D2108" s="1110">
        <v>0</v>
      </c>
      <c r="E2108" s="1110">
        <v>0</v>
      </c>
      <c r="F2108" s="1110">
        <v>0</v>
      </c>
      <c r="G2108" s="1110">
        <v>0</v>
      </c>
      <c r="H2108" s="1094"/>
      <c r="I2108" s="1094"/>
      <c r="J2108" s="1094"/>
      <c r="K2108" s="1094"/>
    </row>
    <row r="2109" spans="1:11" ht="14.1" customHeight="1" x14ac:dyDescent="0.25">
      <c r="A2109" s="1094"/>
      <c r="B2109" s="1094"/>
      <c r="C2109" s="1109" t="s">
        <v>1064</v>
      </c>
      <c r="D2109" s="1110">
        <v>0</v>
      </c>
      <c r="E2109" s="1110">
        <v>0</v>
      </c>
      <c r="F2109" s="1110">
        <v>0</v>
      </c>
      <c r="G2109" s="1110">
        <v>0</v>
      </c>
      <c r="H2109" s="1094"/>
      <c r="I2109" s="1094"/>
      <c r="J2109" s="1094"/>
      <c r="K2109" s="1094"/>
    </row>
    <row r="2110" spans="1:11" ht="14.1" customHeight="1" x14ac:dyDescent="0.25">
      <c r="A2110" s="1094"/>
      <c r="B2110" s="1094"/>
      <c r="C2110" s="1111" t="s">
        <v>572</v>
      </c>
      <c r="D2110" s="1110">
        <v>0</v>
      </c>
      <c r="E2110" s="1110">
        <v>2793712</v>
      </c>
      <c r="F2110" s="1110">
        <v>0</v>
      </c>
      <c r="G2110" s="1110">
        <v>0</v>
      </c>
      <c r="H2110" s="1094"/>
      <c r="I2110" s="1094"/>
      <c r="J2110" s="1094"/>
      <c r="K2110" s="1094"/>
    </row>
    <row r="2111" spans="1:11" ht="14.1" customHeight="1" x14ac:dyDescent="0.25">
      <c r="A2111" s="1094"/>
      <c r="B2111" s="1094"/>
      <c r="C2111" s="1102" t="s">
        <v>3724</v>
      </c>
      <c r="D2111" s="1234" t="s">
        <v>3725</v>
      </c>
      <c r="E2111" s="1235"/>
      <c r="F2111" s="1235"/>
      <c r="G2111" s="1235"/>
      <c r="H2111" s="1094"/>
      <c r="I2111" s="1094"/>
      <c r="J2111" s="1094"/>
      <c r="K2111" s="1094"/>
    </row>
    <row r="2112" spans="1:11" ht="14.1" customHeight="1" x14ac:dyDescent="0.25">
      <c r="A2112" s="1094"/>
      <c r="B2112" s="1094"/>
      <c r="C2112" s="1103" t="s">
        <v>1022</v>
      </c>
      <c r="D2112" s="1232" t="s">
        <v>3726</v>
      </c>
      <c r="E2112" s="1233"/>
      <c r="F2112" s="1233"/>
      <c r="G2112" s="1233"/>
      <c r="H2112" s="1094"/>
      <c r="I2112" s="1094"/>
      <c r="J2112" s="1094"/>
      <c r="K2112" s="1094"/>
    </row>
    <row r="2113" spans="1:11" ht="14.1" customHeight="1" x14ac:dyDescent="0.25">
      <c r="A2113" s="1094"/>
      <c r="B2113" s="1094"/>
      <c r="C2113" s="1104" t="s">
        <v>1024</v>
      </c>
      <c r="D2113" s="1230" t="s">
        <v>3727</v>
      </c>
      <c r="E2113" s="1231"/>
      <c r="F2113" s="1231"/>
      <c r="G2113" s="1231"/>
      <c r="H2113" s="1094"/>
      <c r="I2113" s="1094"/>
      <c r="J2113" s="1094"/>
      <c r="K2113" s="1094"/>
    </row>
    <row r="2114" spans="1:11" ht="14.1" customHeight="1" x14ac:dyDescent="0.25">
      <c r="A2114" s="1094"/>
      <c r="B2114" s="1094"/>
      <c r="C2114" s="1104" t="s">
        <v>31</v>
      </c>
      <c r="D2114" s="1230" t="s">
        <v>1386</v>
      </c>
      <c r="E2114" s="1231"/>
      <c r="F2114" s="1231"/>
      <c r="G2114" s="1231"/>
      <c r="H2114" s="1094"/>
      <c r="I2114" s="1094"/>
      <c r="J2114" s="1094"/>
      <c r="K2114" s="1094"/>
    </row>
    <row r="2115" spans="1:11" ht="15" customHeight="1" x14ac:dyDescent="0.25">
      <c r="A2115" s="1094"/>
      <c r="B2115" s="1094"/>
      <c r="C2115" s="1105"/>
      <c r="D2115" s="1106">
        <v>2024</v>
      </c>
      <c r="E2115" s="1106">
        <v>2025</v>
      </c>
      <c r="F2115" s="1106">
        <v>2026</v>
      </c>
      <c r="G2115" s="1106">
        <v>2027</v>
      </c>
      <c r="H2115" s="1094"/>
      <c r="I2115" s="1094"/>
      <c r="J2115" s="1094"/>
      <c r="K2115" s="1094"/>
    </row>
    <row r="2116" spans="1:11" ht="15" customHeight="1" x14ac:dyDescent="0.25">
      <c r="A2116" s="1094"/>
      <c r="B2116" s="1094"/>
      <c r="C2116" s="1107"/>
      <c r="D2116" s="1108" t="s">
        <v>13</v>
      </c>
      <c r="E2116" s="1108" t="s">
        <v>14</v>
      </c>
      <c r="F2116" s="1108" t="s">
        <v>14</v>
      </c>
      <c r="G2116" s="1108" t="s">
        <v>14</v>
      </c>
      <c r="H2116" s="1094"/>
      <c r="I2116" s="1094"/>
      <c r="J2116" s="1094"/>
      <c r="K2116" s="1094"/>
    </row>
    <row r="2117" spans="1:11" ht="14.1" customHeight="1" x14ac:dyDescent="0.25">
      <c r="A2117" s="1094"/>
      <c r="B2117" s="1094"/>
      <c r="C2117" s="1097" t="s">
        <v>33</v>
      </c>
      <c r="D2117" s="1101" t="s">
        <v>1092</v>
      </c>
      <c r="E2117" s="1101" t="s">
        <v>1092</v>
      </c>
      <c r="F2117" s="1101" t="s">
        <v>1092</v>
      </c>
      <c r="G2117" s="1101" t="s">
        <v>1092</v>
      </c>
      <c r="H2117" s="1094"/>
      <c r="I2117" s="1094"/>
      <c r="J2117" s="1094"/>
      <c r="K2117" s="1094"/>
    </row>
    <row r="2118" spans="1:11" ht="14.1" customHeight="1" x14ac:dyDescent="0.25">
      <c r="A2118" s="1094"/>
      <c r="B2118" s="1094"/>
      <c r="C2118" s="1097" t="s">
        <v>1029</v>
      </c>
      <c r="D2118" s="1101" t="s">
        <v>1433</v>
      </c>
      <c r="E2118" s="1101" t="s">
        <v>3728</v>
      </c>
      <c r="F2118" s="1101" t="s">
        <v>1361</v>
      </c>
      <c r="G2118" s="1101" t="s">
        <v>3729</v>
      </c>
      <c r="H2118" s="1094"/>
      <c r="I2118" s="1094"/>
      <c r="J2118" s="1094"/>
      <c r="K2118" s="1094"/>
    </row>
    <row r="2119" spans="1:11" ht="14.1" customHeight="1" x14ac:dyDescent="0.25">
      <c r="A2119" s="1094"/>
      <c r="B2119" s="1094"/>
      <c r="C2119" s="1097" t="s">
        <v>1032</v>
      </c>
      <c r="D2119" s="1101" t="s">
        <v>1433</v>
      </c>
      <c r="E2119" s="1101" t="s">
        <v>3728</v>
      </c>
      <c r="F2119" s="1101" t="s">
        <v>1361</v>
      </c>
      <c r="G2119" s="1101" t="s">
        <v>3729</v>
      </c>
      <c r="H2119" s="1094"/>
      <c r="I2119" s="1094"/>
      <c r="J2119" s="1094"/>
      <c r="K2119" s="1094"/>
    </row>
    <row r="2120" spans="1:11" ht="14.1" customHeight="1" x14ac:dyDescent="0.25">
      <c r="A2120" s="1094"/>
      <c r="B2120" s="1094"/>
      <c r="C2120" s="1097" t="s">
        <v>1037</v>
      </c>
      <c r="D2120" s="1101" t="s">
        <v>1038</v>
      </c>
      <c r="E2120" s="1101" t="s">
        <v>1039</v>
      </c>
      <c r="F2120" s="1101" t="s">
        <v>1039</v>
      </c>
      <c r="G2120" s="1101" t="s">
        <v>1039</v>
      </c>
      <c r="H2120" s="1094"/>
      <c r="I2120" s="1094"/>
      <c r="J2120" s="1094"/>
      <c r="K2120" s="1094"/>
    </row>
    <row r="2121" spans="1:11" ht="14.1" customHeight="1" x14ac:dyDescent="0.25">
      <c r="A2121" s="1094"/>
      <c r="B2121" s="1094"/>
      <c r="C2121" s="1097" t="s">
        <v>1042</v>
      </c>
      <c r="D2121" s="1101" t="s">
        <v>1038</v>
      </c>
      <c r="E2121" s="1101" t="s">
        <v>3730</v>
      </c>
      <c r="F2121" s="1101" t="s">
        <v>3731</v>
      </c>
      <c r="G2121" s="1101" t="s">
        <v>3732</v>
      </c>
      <c r="H2121" s="1094"/>
      <c r="I2121" s="1094"/>
      <c r="J2121" s="1094"/>
      <c r="K2121" s="1094"/>
    </row>
    <row r="2122" spans="1:11" ht="14.1" customHeight="1" x14ac:dyDescent="0.25">
      <c r="A2122" s="1094"/>
      <c r="B2122" s="1094"/>
      <c r="C2122" s="1097" t="s">
        <v>39</v>
      </c>
      <c r="D2122" s="1101" t="s">
        <v>1038</v>
      </c>
      <c r="E2122" s="1101" t="s">
        <v>3730</v>
      </c>
      <c r="F2122" s="1101" t="s">
        <v>3731</v>
      </c>
      <c r="G2122" s="1101" t="s">
        <v>3732</v>
      </c>
      <c r="H2122" s="1094"/>
      <c r="I2122" s="1094"/>
      <c r="J2122" s="1094"/>
      <c r="K2122" s="1094"/>
    </row>
    <row r="2123" spans="1:11" ht="14.1" customHeight="1" x14ac:dyDescent="0.25">
      <c r="A2123" s="1094"/>
      <c r="B2123" s="1094"/>
      <c r="C2123" s="1228" t="s">
        <v>1046</v>
      </c>
      <c r="D2123" s="1229"/>
      <c r="E2123" s="1229"/>
      <c r="F2123" s="1229"/>
      <c r="G2123" s="1229"/>
      <c r="H2123" s="1094"/>
      <c r="I2123" s="1094"/>
      <c r="J2123" s="1094"/>
      <c r="K2123" s="1094"/>
    </row>
    <row r="2124" spans="1:11" ht="14.1" customHeight="1" x14ac:dyDescent="0.25">
      <c r="A2124" s="1094"/>
      <c r="B2124" s="1094"/>
      <c r="C2124" s="1105"/>
      <c r="D2124" s="1106">
        <v>2024</v>
      </c>
      <c r="E2124" s="1106">
        <v>2025</v>
      </c>
      <c r="F2124" s="1106">
        <v>2026</v>
      </c>
      <c r="G2124" s="1106">
        <v>2027</v>
      </c>
      <c r="H2124" s="1094"/>
      <c r="I2124" s="1094"/>
      <c r="J2124" s="1094"/>
      <c r="K2124" s="1094"/>
    </row>
    <row r="2125" spans="1:11" ht="14.1" customHeight="1" x14ac:dyDescent="0.25">
      <c r="A2125" s="1094"/>
      <c r="B2125" s="1094"/>
      <c r="C2125" s="1107"/>
      <c r="D2125" s="1108" t="s">
        <v>13</v>
      </c>
      <c r="E2125" s="1108" t="s">
        <v>14</v>
      </c>
      <c r="F2125" s="1108" t="s">
        <v>14</v>
      </c>
      <c r="G2125" s="1108" t="s">
        <v>14</v>
      </c>
      <c r="H2125" s="1094"/>
      <c r="I2125" s="1094"/>
      <c r="J2125" s="1094"/>
      <c r="K2125" s="1094"/>
    </row>
    <row r="2126" spans="1:11" ht="14.1" customHeight="1" x14ac:dyDescent="0.25">
      <c r="A2126" s="1094"/>
      <c r="B2126" s="1094"/>
      <c r="C2126" s="1109" t="s">
        <v>1047</v>
      </c>
      <c r="D2126" s="1110">
        <v>0</v>
      </c>
      <c r="E2126" s="1110">
        <v>0</v>
      </c>
      <c r="F2126" s="1110">
        <v>0</v>
      </c>
      <c r="G2126" s="1110">
        <v>0</v>
      </c>
      <c r="H2126" s="1094"/>
      <c r="I2126" s="1094"/>
      <c r="J2126" s="1094"/>
      <c r="K2126" s="1094"/>
    </row>
    <row r="2127" spans="1:11" ht="14.1" customHeight="1" x14ac:dyDescent="0.25">
      <c r="A2127" s="1094"/>
      <c r="B2127" s="1094"/>
      <c r="C2127" s="1109" t="s">
        <v>1048</v>
      </c>
      <c r="D2127" s="1110">
        <v>0</v>
      </c>
      <c r="E2127" s="1110">
        <v>0</v>
      </c>
      <c r="F2127" s="1110">
        <v>0</v>
      </c>
      <c r="G2127" s="1110">
        <v>0</v>
      </c>
      <c r="H2127" s="1094"/>
      <c r="I2127" s="1094"/>
      <c r="J2127" s="1094"/>
      <c r="K2127" s="1094"/>
    </row>
    <row r="2128" spans="1:11" ht="14.1" customHeight="1" x14ac:dyDescent="0.25">
      <c r="A2128" s="1094"/>
      <c r="B2128" s="1094"/>
      <c r="C2128" s="1109" t="s">
        <v>1049</v>
      </c>
      <c r="D2128" s="1110">
        <v>0</v>
      </c>
      <c r="E2128" s="1110">
        <v>0</v>
      </c>
      <c r="F2128" s="1110">
        <v>0</v>
      </c>
      <c r="G2128" s="1110">
        <v>0</v>
      </c>
      <c r="H2128" s="1094"/>
      <c r="I2128" s="1094"/>
      <c r="J2128" s="1094"/>
      <c r="K2128" s="1094"/>
    </row>
    <row r="2129" spans="1:11" ht="14.1" customHeight="1" x14ac:dyDescent="0.25">
      <c r="A2129" s="1094"/>
      <c r="B2129" s="1094"/>
      <c r="C2129" s="1109" t="s">
        <v>1050</v>
      </c>
      <c r="D2129" s="1110">
        <v>0</v>
      </c>
      <c r="E2129" s="1110">
        <v>0</v>
      </c>
      <c r="F2129" s="1110">
        <v>0</v>
      </c>
      <c r="G2129" s="1110">
        <v>0</v>
      </c>
      <c r="H2129" s="1094"/>
      <c r="I2129" s="1094"/>
      <c r="J2129" s="1094"/>
      <c r="K2129" s="1094"/>
    </row>
    <row r="2130" spans="1:11" ht="14.1" customHeight="1" x14ac:dyDescent="0.25">
      <c r="A2130" s="1094"/>
      <c r="B2130" s="1094"/>
      <c r="C2130" s="1109" t="s">
        <v>1048</v>
      </c>
      <c r="D2130" s="1110">
        <v>0</v>
      </c>
      <c r="E2130" s="1110">
        <v>0</v>
      </c>
      <c r="F2130" s="1110">
        <v>0</v>
      </c>
      <c r="G2130" s="1110">
        <v>0</v>
      </c>
      <c r="H2130" s="1094"/>
      <c r="I2130" s="1094"/>
      <c r="J2130" s="1094"/>
      <c r="K2130" s="1094"/>
    </row>
    <row r="2131" spans="1:11" ht="14.1" customHeight="1" x14ac:dyDescent="0.25">
      <c r="A2131" s="1094"/>
      <c r="B2131" s="1094"/>
      <c r="C2131" s="1109" t="s">
        <v>1049</v>
      </c>
      <c r="D2131" s="1110">
        <v>0</v>
      </c>
      <c r="E2131" s="1110">
        <v>0</v>
      </c>
      <c r="F2131" s="1110">
        <v>0</v>
      </c>
      <c r="G2131" s="1110">
        <v>0</v>
      </c>
      <c r="H2131" s="1094"/>
      <c r="I2131" s="1094"/>
      <c r="J2131" s="1094"/>
      <c r="K2131" s="1094"/>
    </row>
    <row r="2132" spans="1:11" ht="14.1" customHeight="1" x14ac:dyDescent="0.25">
      <c r="A2132" s="1094"/>
      <c r="B2132" s="1094"/>
      <c r="C2132" s="1109" t="s">
        <v>1051</v>
      </c>
      <c r="D2132" s="1110">
        <v>0</v>
      </c>
      <c r="E2132" s="1110">
        <v>0</v>
      </c>
      <c r="F2132" s="1110">
        <v>0</v>
      </c>
      <c r="G2132" s="1110">
        <v>0</v>
      </c>
      <c r="H2132" s="1094"/>
      <c r="I2132" s="1094"/>
      <c r="J2132" s="1094"/>
      <c r="K2132" s="1094"/>
    </row>
    <row r="2133" spans="1:11" ht="14.1" customHeight="1" x14ac:dyDescent="0.25">
      <c r="A2133" s="1094"/>
      <c r="B2133" s="1094"/>
      <c r="C2133" s="1109" t="s">
        <v>1048</v>
      </c>
      <c r="D2133" s="1110">
        <v>0</v>
      </c>
      <c r="E2133" s="1110">
        <v>0</v>
      </c>
      <c r="F2133" s="1110">
        <v>0</v>
      </c>
      <c r="G2133" s="1110">
        <v>0</v>
      </c>
      <c r="H2133" s="1094"/>
      <c r="I2133" s="1094"/>
      <c r="J2133" s="1094"/>
      <c r="K2133" s="1094"/>
    </row>
    <row r="2134" spans="1:11" ht="14.1" customHeight="1" x14ac:dyDescent="0.25">
      <c r="A2134" s="1094"/>
      <c r="B2134" s="1094"/>
      <c r="C2134" s="1109" t="s">
        <v>1049</v>
      </c>
      <c r="D2134" s="1110">
        <v>0</v>
      </c>
      <c r="E2134" s="1110">
        <v>0</v>
      </c>
      <c r="F2134" s="1110">
        <v>0</v>
      </c>
      <c r="G2134" s="1110">
        <v>0</v>
      </c>
      <c r="H2134" s="1094"/>
      <c r="I2134" s="1094"/>
      <c r="J2134" s="1094"/>
      <c r="K2134" s="1094"/>
    </row>
    <row r="2135" spans="1:11" ht="14.1" customHeight="1" x14ac:dyDescent="0.25">
      <c r="A2135" s="1094"/>
      <c r="B2135" s="1094"/>
      <c r="C2135" s="1109" t="s">
        <v>1052</v>
      </c>
      <c r="D2135" s="1110">
        <v>0</v>
      </c>
      <c r="E2135" s="1110">
        <v>0</v>
      </c>
      <c r="F2135" s="1110">
        <v>0</v>
      </c>
      <c r="G2135" s="1110">
        <v>0</v>
      </c>
      <c r="H2135" s="1094"/>
      <c r="I2135" s="1094"/>
      <c r="J2135" s="1094"/>
      <c r="K2135" s="1094"/>
    </row>
    <row r="2136" spans="1:11" ht="14.1" customHeight="1" x14ac:dyDescent="0.25">
      <c r="A2136" s="1094"/>
      <c r="B2136" s="1094"/>
      <c r="C2136" s="1109" t="s">
        <v>1048</v>
      </c>
      <c r="D2136" s="1110">
        <v>0</v>
      </c>
      <c r="E2136" s="1110">
        <v>0</v>
      </c>
      <c r="F2136" s="1110">
        <v>0</v>
      </c>
      <c r="G2136" s="1110">
        <v>0</v>
      </c>
      <c r="H2136" s="1094"/>
      <c r="I2136" s="1094"/>
      <c r="J2136" s="1094"/>
      <c r="K2136" s="1094"/>
    </row>
    <row r="2137" spans="1:11" ht="14.1" customHeight="1" x14ac:dyDescent="0.25">
      <c r="A2137" s="1094"/>
      <c r="B2137" s="1094"/>
      <c r="C2137" s="1109" t="s">
        <v>1049</v>
      </c>
      <c r="D2137" s="1110">
        <v>0</v>
      </c>
      <c r="E2137" s="1110">
        <v>0</v>
      </c>
      <c r="F2137" s="1110">
        <v>0</v>
      </c>
      <c r="G2137" s="1110">
        <v>0</v>
      </c>
      <c r="H2137" s="1094"/>
      <c r="I2137" s="1094"/>
      <c r="J2137" s="1094"/>
      <c r="K2137" s="1094"/>
    </row>
    <row r="2138" spans="1:11" ht="14.1" customHeight="1" x14ac:dyDescent="0.25">
      <c r="A2138" s="1094"/>
      <c r="B2138" s="1094"/>
      <c r="C2138" s="1109" t="s">
        <v>1053</v>
      </c>
      <c r="D2138" s="1110">
        <v>0</v>
      </c>
      <c r="E2138" s="1110">
        <v>0</v>
      </c>
      <c r="F2138" s="1110">
        <v>0</v>
      </c>
      <c r="G2138" s="1110">
        <v>0</v>
      </c>
      <c r="H2138" s="1094"/>
      <c r="I2138" s="1094"/>
      <c r="J2138" s="1094"/>
      <c r="K2138" s="1094"/>
    </row>
    <row r="2139" spans="1:11" ht="14.1" customHeight="1" x14ac:dyDescent="0.25">
      <c r="A2139" s="1094"/>
      <c r="B2139" s="1094"/>
      <c r="C2139" s="1109" t="s">
        <v>1048</v>
      </c>
      <c r="D2139" s="1110">
        <v>0</v>
      </c>
      <c r="E2139" s="1110">
        <v>0</v>
      </c>
      <c r="F2139" s="1110">
        <v>0</v>
      </c>
      <c r="G2139" s="1110">
        <v>0</v>
      </c>
      <c r="H2139" s="1094"/>
      <c r="I2139" s="1094"/>
      <c r="J2139" s="1094"/>
      <c r="K2139" s="1094"/>
    </row>
    <row r="2140" spans="1:11" ht="14.1" customHeight="1" x14ac:dyDescent="0.25">
      <c r="A2140" s="1094"/>
      <c r="B2140" s="1094"/>
      <c r="C2140" s="1109" t="s">
        <v>1049</v>
      </c>
      <c r="D2140" s="1110">
        <v>0</v>
      </c>
      <c r="E2140" s="1110">
        <v>0</v>
      </c>
      <c r="F2140" s="1110">
        <v>0</v>
      </c>
      <c r="G2140" s="1110">
        <v>0</v>
      </c>
      <c r="H2140" s="1094"/>
      <c r="I2140" s="1094"/>
      <c r="J2140" s="1094"/>
      <c r="K2140" s="1094"/>
    </row>
    <row r="2141" spans="1:11" ht="14.1" customHeight="1" x14ac:dyDescent="0.25">
      <c r="A2141" s="1094"/>
      <c r="B2141" s="1094"/>
      <c r="C2141" s="1109" t="s">
        <v>1054</v>
      </c>
      <c r="D2141" s="1110">
        <v>0</v>
      </c>
      <c r="E2141" s="1110">
        <v>0</v>
      </c>
      <c r="F2141" s="1110">
        <v>0</v>
      </c>
      <c r="G2141" s="1110">
        <v>0</v>
      </c>
      <c r="H2141" s="1094"/>
      <c r="I2141" s="1094"/>
      <c r="J2141" s="1094"/>
      <c r="K2141" s="1094"/>
    </row>
    <row r="2142" spans="1:11" ht="14.1" customHeight="1" x14ac:dyDescent="0.25">
      <c r="A2142" s="1094"/>
      <c r="B2142" s="1094"/>
      <c r="C2142" s="1109" t="s">
        <v>1048</v>
      </c>
      <c r="D2142" s="1110">
        <v>0</v>
      </c>
      <c r="E2142" s="1110">
        <v>0</v>
      </c>
      <c r="F2142" s="1110">
        <v>0</v>
      </c>
      <c r="G2142" s="1110">
        <v>0</v>
      </c>
      <c r="H2142" s="1094"/>
      <c r="I2142" s="1094"/>
      <c r="J2142" s="1094"/>
      <c r="K2142" s="1094"/>
    </row>
    <row r="2143" spans="1:11" ht="14.1" customHeight="1" x14ac:dyDescent="0.25">
      <c r="A2143" s="1094"/>
      <c r="B2143" s="1094"/>
      <c r="C2143" s="1109" t="s">
        <v>1049</v>
      </c>
      <c r="D2143" s="1110">
        <v>0</v>
      </c>
      <c r="E2143" s="1110">
        <v>0</v>
      </c>
      <c r="F2143" s="1110">
        <v>0</v>
      </c>
      <c r="G2143" s="1110">
        <v>0</v>
      </c>
      <c r="H2143" s="1094"/>
      <c r="I2143" s="1094"/>
      <c r="J2143" s="1094"/>
      <c r="K2143" s="1094"/>
    </row>
    <row r="2144" spans="1:11" ht="14.1" customHeight="1" x14ac:dyDescent="0.25">
      <c r="A2144" s="1094"/>
      <c r="B2144" s="1094"/>
      <c r="C2144" s="1109" t="s">
        <v>1055</v>
      </c>
      <c r="D2144" s="1110">
        <v>0</v>
      </c>
      <c r="E2144" s="1110">
        <v>0</v>
      </c>
      <c r="F2144" s="1110">
        <v>0</v>
      </c>
      <c r="G2144" s="1110">
        <v>0</v>
      </c>
      <c r="H2144" s="1094"/>
      <c r="I2144" s="1094"/>
      <c r="J2144" s="1094"/>
      <c r="K2144" s="1094"/>
    </row>
    <row r="2145" spans="1:11" ht="14.1" customHeight="1" x14ac:dyDescent="0.25">
      <c r="A2145" s="1094"/>
      <c r="B2145" s="1094"/>
      <c r="C2145" s="1109" t="s">
        <v>1048</v>
      </c>
      <c r="D2145" s="1110">
        <v>0</v>
      </c>
      <c r="E2145" s="1110">
        <v>0</v>
      </c>
      <c r="F2145" s="1110">
        <v>0</v>
      </c>
      <c r="G2145" s="1110">
        <v>0</v>
      </c>
      <c r="H2145" s="1094"/>
      <c r="I2145" s="1094"/>
      <c r="J2145" s="1094"/>
      <c r="K2145" s="1094"/>
    </row>
    <row r="2146" spans="1:11" ht="14.1" customHeight="1" x14ac:dyDescent="0.25">
      <c r="A2146" s="1094"/>
      <c r="B2146" s="1094"/>
      <c r="C2146" s="1109" t="s">
        <v>1049</v>
      </c>
      <c r="D2146" s="1110">
        <v>0</v>
      </c>
      <c r="E2146" s="1110">
        <v>0</v>
      </c>
      <c r="F2146" s="1110">
        <v>0</v>
      </c>
      <c r="G2146" s="1110">
        <v>0</v>
      </c>
      <c r="H2146" s="1094"/>
      <c r="I2146" s="1094"/>
      <c r="J2146" s="1094"/>
      <c r="K2146" s="1094"/>
    </row>
    <row r="2147" spans="1:11" ht="14.1" customHeight="1" x14ac:dyDescent="0.25">
      <c r="A2147" s="1094"/>
      <c r="B2147" s="1094"/>
      <c r="C2147" s="1109" t="s">
        <v>1056</v>
      </c>
      <c r="D2147" s="1110">
        <v>0</v>
      </c>
      <c r="E2147" s="1110">
        <v>0</v>
      </c>
      <c r="F2147" s="1110">
        <v>0</v>
      </c>
      <c r="G2147" s="1110">
        <v>0</v>
      </c>
      <c r="H2147" s="1094"/>
      <c r="I2147" s="1094"/>
      <c r="J2147" s="1094"/>
      <c r="K2147" s="1094"/>
    </row>
    <row r="2148" spans="1:11" ht="14.1" customHeight="1" x14ac:dyDescent="0.25">
      <c r="A2148" s="1094"/>
      <c r="B2148" s="1094"/>
      <c r="C2148" s="1109" t="s">
        <v>1048</v>
      </c>
      <c r="D2148" s="1110">
        <v>0</v>
      </c>
      <c r="E2148" s="1110">
        <v>0</v>
      </c>
      <c r="F2148" s="1110">
        <v>0</v>
      </c>
      <c r="G2148" s="1110">
        <v>0</v>
      </c>
      <c r="H2148" s="1094"/>
      <c r="I2148" s="1094"/>
      <c r="J2148" s="1094"/>
      <c r="K2148" s="1094"/>
    </row>
    <row r="2149" spans="1:11" ht="14.1" customHeight="1" x14ac:dyDescent="0.25">
      <c r="A2149" s="1094"/>
      <c r="B2149" s="1094"/>
      <c r="C2149" s="1109" t="s">
        <v>1057</v>
      </c>
      <c r="D2149" s="1110">
        <v>0</v>
      </c>
      <c r="E2149" s="1110">
        <v>0</v>
      </c>
      <c r="F2149" s="1110">
        <v>0</v>
      </c>
      <c r="G2149" s="1110">
        <v>0</v>
      </c>
      <c r="H2149" s="1094"/>
      <c r="I2149" s="1094"/>
      <c r="J2149" s="1094"/>
      <c r="K2149" s="1094"/>
    </row>
    <row r="2150" spans="1:11" ht="14.1" customHeight="1" x14ac:dyDescent="0.25">
      <c r="A2150" s="1094"/>
      <c r="B2150" s="1094"/>
      <c r="C2150" s="1109" t="s">
        <v>1058</v>
      </c>
      <c r="D2150" s="1110">
        <v>0</v>
      </c>
      <c r="E2150" s="1110">
        <v>0</v>
      </c>
      <c r="F2150" s="1110">
        <v>0</v>
      </c>
      <c r="G2150" s="1110">
        <v>0</v>
      </c>
      <c r="H2150" s="1094"/>
      <c r="I2150" s="1094"/>
      <c r="J2150" s="1094"/>
      <c r="K2150" s="1094"/>
    </row>
    <row r="2151" spans="1:11" ht="14.1" customHeight="1" x14ac:dyDescent="0.25">
      <c r="A2151" s="1094"/>
      <c r="B2151" s="1094"/>
      <c r="C2151" s="1109" t="s">
        <v>1059</v>
      </c>
      <c r="D2151" s="1110">
        <v>0</v>
      </c>
      <c r="E2151" s="1110">
        <v>0</v>
      </c>
      <c r="F2151" s="1110">
        <v>0</v>
      </c>
      <c r="G2151" s="1110">
        <v>0</v>
      </c>
      <c r="H2151" s="1094"/>
      <c r="I2151" s="1094"/>
      <c r="J2151" s="1094"/>
      <c r="K2151" s="1094"/>
    </row>
    <row r="2152" spans="1:11" ht="14.1" customHeight="1" x14ac:dyDescent="0.25">
      <c r="A2152" s="1094"/>
      <c r="B2152" s="1094"/>
      <c r="C2152" s="1109" t="s">
        <v>1060</v>
      </c>
      <c r="D2152" s="1110">
        <v>0</v>
      </c>
      <c r="E2152" s="1110">
        <v>0</v>
      </c>
      <c r="F2152" s="1110">
        <v>0</v>
      </c>
      <c r="G2152" s="1110">
        <v>0</v>
      </c>
      <c r="H2152" s="1094"/>
      <c r="I2152" s="1094"/>
      <c r="J2152" s="1094"/>
      <c r="K2152" s="1094"/>
    </row>
    <row r="2153" spans="1:11" ht="14.1" customHeight="1" x14ac:dyDescent="0.25">
      <c r="A2153" s="1094"/>
      <c r="B2153" s="1094"/>
      <c r="C2153" s="1109" t="s">
        <v>1061</v>
      </c>
      <c r="D2153" s="1110">
        <v>0</v>
      </c>
      <c r="E2153" s="1110">
        <v>14250000</v>
      </c>
      <c r="F2153" s="1110">
        <v>10000000</v>
      </c>
      <c r="G2153" s="1110">
        <v>7403183</v>
      </c>
      <c r="H2153" s="1094"/>
      <c r="I2153" s="1094"/>
      <c r="J2153" s="1094"/>
      <c r="K2153" s="1094"/>
    </row>
    <row r="2154" spans="1:11" ht="14.1" customHeight="1" x14ac:dyDescent="0.25">
      <c r="A2154" s="1094"/>
      <c r="B2154" s="1094"/>
      <c r="C2154" s="1109" t="s">
        <v>1048</v>
      </c>
      <c r="D2154" s="1110">
        <v>0</v>
      </c>
      <c r="E2154" s="1110">
        <v>0</v>
      </c>
      <c r="F2154" s="1110">
        <v>0</v>
      </c>
      <c r="G2154" s="1110">
        <v>0</v>
      </c>
      <c r="H2154" s="1094"/>
      <c r="I2154" s="1094"/>
      <c r="J2154" s="1094"/>
      <c r="K2154" s="1094"/>
    </row>
    <row r="2155" spans="1:11" ht="14.1" customHeight="1" x14ac:dyDescent="0.25">
      <c r="A2155" s="1094"/>
      <c r="B2155" s="1094"/>
      <c r="C2155" s="1109" t="s">
        <v>1057</v>
      </c>
      <c r="D2155" s="1110">
        <v>0</v>
      </c>
      <c r="E2155" s="1110">
        <v>14250000</v>
      </c>
      <c r="F2155" s="1110">
        <v>10000000</v>
      </c>
      <c r="G2155" s="1110">
        <v>7403183</v>
      </c>
      <c r="H2155" s="1094"/>
      <c r="I2155" s="1094"/>
      <c r="J2155" s="1094"/>
      <c r="K2155" s="1094"/>
    </row>
    <row r="2156" spans="1:11" ht="14.1" customHeight="1" x14ac:dyDescent="0.25">
      <c r="A2156" s="1094"/>
      <c r="B2156" s="1094"/>
      <c r="C2156" s="1109" t="s">
        <v>1058</v>
      </c>
      <c r="D2156" s="1110">
        <v>0</v>
      </c>
      <c r="E2156" s="1110">
        <v>0</v>
      </c>
      <c r="F2156" s="1110">
        <v>0</v>
      </c>
      <c r="G2156" s="1110">
        <v>0</v>
      </c>
      <c r="H2156" s="1094"/>
      <c r="I2156" s="1094"/>
      <c r="J2156" s="1094"/>
      <c r="K2156" s="1094"/>
    </row>
    <row r="2157" spans="1:11" ht="14.1" customHeight="1" x14ac:dyDescent="0.25">
      <c r="A2157" s="1094"/>
      <c r="B2157" s="1094"/>
      <c r="C2157" s="1109" t="s">
        <v>1059</v>
      </c>
      <c r="D2157" s="1110">
        <v>0</v>
      </c>
      <c r="E2157" s="1110">
        <v>0</v>
      </c>
      <c r="F2157" s="1110">
        <v>0</v>
      </c>
      <c r="G2157" s="1110">
        <v>0</v>
      </c>
      <c r="H2157" s="1094"/>
      <c r="I2157" s="1094"/>
      <c r="J2157" s="1094"/>
      <c r="K2157" s="1094"/>
    </row>
    <row r="2158" spans="1:11" ht="14.1" customHeight="1" x14ac:dyDescent="0.25">
      <c r="A2158" s="1094"/>
      <c r="B2158" s="1094"/>
      <c r="C2158" s="1109" t="s">
        <v>1060</v>
      </c>
      <c r="D2158" s="1110">
        <v>0</v>
      </c>
      <c r="E2158" s="1110">
        <v>0</v>
      </c>
      <c r="F2158" s="1110">
        <v>0</v>
      </c>
      <c r="G2158" s="1110">
        <v>0</v>
      </c>
      <c r="H2158" s="1094"/>
      <c r="I2158" s="1094"/>
      <c r="J2158" s="1094"/>
      <c r="K2158" s="1094"/>
    </row>
    <row r="2159" spans="1:11" ht="14.1" customHeight="1" x14ac:dyDescent="0.25">
      <c r="A2159" s="1094"/>
      <c r="B2159" s="1094"/>
      <c r="C2159" s="1109" t="s">
        <v>1062</v>
      </c>
      <c r="D2159" s="1110">
        <v>0</v>
      </c>
      <c r="E2159" s="1110">
        <v>0</v>
      </c>
      <c r="F2159" s="1110">
        <v>0</v>
      </c>
      <c r="G2159" s="1110">
        <v>0</v>
      </c>
      <c r="H2159" s="1094"/>
      <c r="I2159" s="1094"/>
      <c r="J2159" s="1094"/>
      <c r="K2159" s="1094"/>
    </row>
    <row r="2160" spans="1:11" ht="14.1" customHeight="1" x14ac:dyDescent="0.25">
      <c r="A2160" s="1094"/>
      <c r="B2160" s="1094"/>
      <c r="C2160" s="1109" t="s">
        <v>1048</v>
      </c>
      <c r="D2160" s="1110">
        <v>0</v>
      </c>
      <c r="E2160" s="1110">
        <v>0</v>
      </c>
      <c r="F2160" s="1110">
        <v>0</v>
      </c>
      <c r="G2160" s="1110">
        <v>0</v>
      </c>
      <c r="H2160" s="1094"/>
      <c r="I2160" s="1094"/>
      <c r="J2160" s="1094"/>
      <c r="K2160" s="1094"/>
    </row>
    <row r="2161" spans="1:11" ht="14.1" customHeight="1" x14ac:dyDescent="0.25">
      <c r="A2161" s="1094"/>
      <c r="B2161" s="1094"/>
      <c r="C2161" s="1109" t="s">
        <v>1057</v>
      </c>
      <c r="D2161" s="1110">
        <v>0</v>
      </c>
      <c r="E2161" s="1110">
        <v>0</v>
      </c>
      <c r="F2161" s="1110">
        <v>0</v>
      </c>
      <c r="G2161" s="1110">
        <v>0</v>
      </c>
      <c r="H2161" s="1094"/>
      <c r="I2161" s="1094"/>
      <c r="J2161" s="1094"/>
      <c r="K2161" s="1094"/>
    </row>
    <row r="2162" spans="1:11" ht="14.1" customHeight="1" x14ac:dyDescent="0.25">
      <c r="A2162" s="1094"/>
      <c r="B2162" s="1094"/>
      <c r="C2162" s="1109" t="s">
        <v>1058</v>
      </c>
      <c r="D2162" s="1110">
        <v>0</v>
      </c>
      <c r="E2162" s="1110">
        <v>0</v>
      </c>
      <c r="F2162" s="1110">
        <v>0</v>
      </c>
      <c r="G2162" s="1110">
        <v>0</v>
      </c>
      <c r="H2162" s="1094"/>
      <c r="I2162" s="1094"/>
      <c r="J2162" s="1094"/>
      <c r="K2162" s="1094"/>
    </row>
    <row r="2163" spans="1:11" ht="14.1" customHeight="1" x14ac:dyDescent="0.25">
      <c r="A2163" s="1094"/>
      <c r="B2163" s="1094"/>
      <c r="C2163" s="1109" t="s">
        <v>1059</v>
      </c>
      <c r="D2163" s="1110">
        <v>0</v>
      </c>
      <c r="E2163" s="1110">
        <v>0</v>
      </c>
      <c r="F2163" s="1110">
        <v>0</v>
      </c>
      <c r="G2163" s="1110">
        <v>0</v>
      </c>
      <c r="H2163" s="1094"/>
      <c r="I2163" s="1094"/>
      <c r="J2163" s="1094"/>
      <c r="K2163" s="1094"/>
    </row>
    <row r="2164" spans="1:11" ht="14.1" customHeight="1" x14ac:dyDescent="0.25">
      <c r="A2164" s="1094"/>
      <c r="B2164" s="1094"/>
      <c r="C2164" s="1109" t="s">
        <v>1060</v>
      </c>
      <c r="D2164" s="1110">
        <v>0</v>
      </c>
      <c r="E2164" s="1110">
        <v>0</v>
      </c>
      <c r="F2164" s="1110">
        <v>0</v>
      </c>
      <c r="G2164" s="1110">
        <v>0</v>
      </c>
      <c r="H2164" s="1094"/>
      <c r="I2164" s="1094"/>
      <c r="J2164" s="1094"/>
      <c r="K2164" s="1094"/>
    </row>
    <row r="2165" spans="1:11" ht="14.1" customHeight="1" x14ac:dyDescent="0.25">
      <c r="A2165" s="1094"/>
      <c r="B2165" s="1094"/>
      <c r="C2165" s="1109" t="s">
        <v>1063</v>
      </c>
      <c r="D2165" s="1110">
        <v>0</v>
      </c>
      <c r="E2165" s="1110">
        <v>0</v>
      </c>
      <c r="F2165" s="1110">
        <v>0</v>
      </c>
      <c r="G2165" s="1110">
        <v>0</v>
      </c>
      <c r="H2165" s="1094"/>
      <c r="I2165" s="1094"/>
      <c r="J2165" s="1094"/>
      <c r="K2165" s="1094"/>
    </row>
    <row r="2166" spans="1:11" ht="14.1" customHeight="1" x14ac:dyDescent="0.25">
      <c r="A2166" s="1094"/>
      <c r="B2166" s="1094"/>
      <c r="C2166" s="1109" t="s">
        <v>1064</v>
      </c>
      <c r="D2166" s="1110">
        <v>0</v>
      </c>
      <c r="E2166" s="1110">
        <v>0</v>
      </c>
      <c r="F2166" s="1110">
        <v>0</v>
      </c>
      <c r="G2166" s="1110">
        <v>0</v>
      </c>
      <c r="H2166" s="1094"/>
      <c r="I2166" s="1094"/>
      <c r="J2166" s="1094"/>
      <c r="K2166" s="1094"/>
    </row>
    <row r="2167" spans="1:11" ht="14.1" customHeight="1" x14ac:dyDescent="0.25">
      <c r="A2167" s="1094"/>
      <c r="B2167" s="1094"/>
      <c r="C2167" s="1111" t="s">
        <v>572</v>
      </c>
      <c r="D2167" s="1110">
        <v>0</v>
      </c>
      <c r="E2167" s="1110">
        <v>14250000</v>
      </c>
      <c r="F2167" s="1110">
        <v>10000000</v>
      </c>
      <c r="G2167" s="1110">
        <v>7403183</v>
      </c>
      <c r="H2167" s="1094"/>
      <c r="I2167" s="1094"/>
      <c r="J2167" s="1094"/>
      <c r="K2167" s="1094"/>
    </row>
    <row r="2168" spans="1:11" ht="14.1" customHeight="1" x14ac:dyDescent="0.25">
      <c r="A2168" s="1094"/>
      <c r="B2168" s="1094"/>
      <c r="C2168" s="1102" t="s">
        <v>3733</v>
      </c>
      <c r="D2168" s="1234" t="s">
        <v>3734</v>
      </c>
      <c r="E2168" s="1235"/>
      <c r="F2168" s="1235"/>
      <c r="G2168" s="1235"/>
      <c r="H2168" s="1094"/>
      <c r="I2168" s="1094"/>
      <c r="J2168" s="1094"/>
      <c r="K2168" s="1094"/>
    </row>
    <row r="2169" spans="1:11" ht="14.1" customHeight="1" x14ac:dyDescent="0.25">
      <c r="A2169" s="1094"/>
      <c r="B2169" s="1094"/>
      <c r="C2169" s="1103" t="s">
        <v>1022</v>
      </c>
      <c r="D2169" s="1232" t="s">
        <v>3735</v>
      </c>
      <c r="E2169" s="1233"/>
      <c r="F2169" s="1233"/>
      <c r="G2169" s="1233"/>
      <c r="H2169" s="1094"/>
      <c r="I2169" s="1094"/>
      <c r="J2169" s="1094"/>
      <c r="K2169" s="1094"/>
    </row>
    <row r="2170" spans="1:11" ht="14.1" customHeight="1" x14ac:dyDescent="0.25">
      <c r="A2170" s="1094"/>
      <c r="B2170" s="1094"/>
      <c r="C2170" s="1104" t="s">
        <v>1024</v>
      </c>
      <c r="D2170" s="1230" t="s">
        <v>3734</v>
      </c>
      <c r="E2170" s="1231"/>
      <c r="F2170" s="1231"/>
      <c r="G2170" s="1231"/>
      <c r="H2170" s="1094"/>
      <c r="I2170" s="1094"/>
      <c r="J2170" s="1094"/>
      <c r="K2170" s="1094"/>
    </row>
    <row r="2171" spans="1:11" ht="14.1" customHeight="1" x14ac:dyDescent="0.25">
      <c r="A2171" s="1094"/>
      <c r="B2171" s="1094"/>
      <c r="C2171" s="1104" t="s">
        <v>31</v>
      </c>
      <c r="D2171" s="1230" t="s">
        <v>1386</v>
      </c>
      <c r="E2171" s="1231"/>
      <c r="F2171" s="1231"/>
      <c r="G2171" s="1231"/>
      <c r="H2171" s="1094"/>
      <c r="I2171" s="1094"/>
      <c r="J2171" s="1094"/>
      <c r="K2171" s="1094"/>
    </row>
    <row r="2172" spans="1:11" ht="15" customHeight="1" x14ac:dyDescent="0.25">
      <c r="A2172" s="1094"/>
      <c r="B2172" s="1094"/>
      <c r="C2172" s="1105"/>
      <c r="D2172" s="1106">
        <v>2024</v>
      </c>
      <c r="E2172" s="1106">
        <v>2025</v>
      </c>
      <c r="F2172" s="1106">
        <v>2026</v>
      </c>
      <c r="G2172" s="1106">
        <v>2027</v>
      </c>
      <c r="H2172" s="1094"/>
      <c r="I2172" s="1094"/>
      <c r="J2172" s="1094"/>
      <c r="K2172" s="1094"/>
    </row>
    <row r="2173" spans="1:11" ht="15" customHeight="1" x14ac:dyDescent="0.25">
      <c r="A2173" s="1094"/>
      <c r="B2173" s="1094"/>
      <c r="C2173" s="1107"/>
      <c r="D2173" s="1108" t="s">
        <v>13</v>
      </c>
      <c r="E2173" s="1108" t="s">
        <v>14</v>
      </c>
      <c r="F2173" s="1108" t="s">
        <v>14</v>
      </c>
      <c r="G2173" s="1108" t="s">
        <v>14</v>
      </c>
      <c r="H2173" s="1094"/>
      <c r="I2173" s="1094"/>
      <c r="J2173" s="1094"/>
      <c r="K2173" s="1094"/>
    </row>
    <row r="2174" spans="1:11" ht="14.1" customHeight="1" x14ac:dyDescent="0.25">
      <c r="A2174" s="1094"/>
      <c r="B2174" s="1094"/>
      <c r="C2174" s="1097" t="s">
        <v>33</v>
      </c>
      <c r="D2174" s="1101" t="s">
        <v>1092</v>
      </c>
      <c r="E2174" s="1101" t="s">
        <v>1092</v>
      </c>
      <c r="F2174" s="1101" t="s">
        <v>1092</v>
      </c>
      <c r="G2174" s="1101" t="s">
        <v>1092</v>
      </c>
      <c r="H2174" s="1094"/>
      <c r="I2174" s="1094"/>
      <c r="J2174" s="1094"/>
      <c r="K2174" s="1094"/>
    </row>
    <row r="2175" spans="1:11" ht="14.1" customHeight="1" x14ac:dyDescent="0.25">
      <c r="A2175" s="1094"/>
      <c r="B2175" s="1094"/>
      <c r="C2175" s="1097" t="s">
        <v>1029</v>
      </c>
      <c r="D2175" s="1101" t="s">
        <v>3736</v>
      </c>
      <c r="E2175" s="1101" t="s">
        <v>3737</v>
      </c>
      <c r="F2175" s="1101" t="s">
        <v>3738</v>
      </c>
      <c r="G2175" s="1101" t="s">
        <v>3739</v>
      </c>
      <c r="H2175" s="1094"/>
      <c r="I2175" s="1094"/>
      <c r="J2175" s="1094"/>
      <c r="K2175" s="1094"/>
    </row>
    <row r="2176" spans="1:11" ht="14.1" customHeight="1" x14ac:dyDescent="0.25">
      <c r="A2176" s="1094"/>
      <c r="B2176" s="1094"/>
      <c r="C2176" s="1097" t="s">
        <v>1032</v>
      </c>
      <c r="D2176" s="1101" t="s">
        <v>3736</v>
      </c>
      <c r="E2176" s="1101" t="s">
        <v>3737</v>
      </c>
      <c r="F2176" s="1101" t="s">
        <v>3738</v>
      </c>
      <c r="G2176" s="1101" t="s">
        <v>3739</v>
      </c>
      <c r="H2176" s="1094"/>
      <c r="I2176" s="1094"/>
      <c r="J2176" s="1094"/>
      <c r="K2176" s="1094"/>
    </row>
    <row r="2177" spans="1:11" ht="14.1" customHeight="1" x14ac:dyDescent="0.25">
      <c r="A2177" s="1094"/>
      <c r="B2177" s="1094"/>
      <c r="C2177" s="1097" t="s">
        <v>1037</v>
      </c>
      <c r="D2177" s="1101" t="s">
        <v>1038</v>
      </c>
      <c r="E2177" s="1101" t="s">
        <v>1039</v>
      </c>
      <c r="F2177" s="1101" t="s">
        <v>1039</v>
      </c>
      <c r="G2177" s="1101" t="s">
        <v>1039</v>
      </c>
      <c r="H2177" s="1094"/>
      <c r="I2177" s="1094"/>
      <c r="J2177" s="1094"/>
      <c r="K2177" s="1094"/>
    </row>
    <row r="2178" spans="1:11" ht="14.1" customHeight="1" x14ac:dyDescent="0.25">
      <c r="A2178" s="1094"/>
      <c r="B2178" s="1094"/>
      <c r="C2178" s="1097" t="s">
        <v>1042</v>
      </c>
      <c r="D2178" s="1101" t="s">
        <v>1038</v>
      </c>
      <c r="E2178" s="1101" t="s">
        <v>3740</v>
      </c>
      <c r="F2178" s="1101" t="s">
        <v>3741</v>
      </c>
      <c r="G2178" s="1101" t="s">
        <v>3742</v>
      </c>
      <c r="H2178" s="1094"/>
      <c r="I2178" s="1094"/>
      <c r="J2178" s="1094"/>
      <c r="K2178" s="1094"/>
    </row>
    <row r="2179" spans="1:11" ht="14.1" customHeight="1" x14ac:dyDescent="0.25">
      <c r="A2179" s="1094"/>
      <c r="B2179" s="1094"/>
      <c r="C2179" s="1097" t="s">
        <v>39</v>
      </c>
      <c r="D2179" s="1101" t="s">
        <v>1038</v>
      </c>
      <c r="E2179" s="1101" t="s">
        <v>3740</v>
      </c>
      <c r="F2179" s="1101" t="s">
        <v>3741</v>
      </c>
      <c r="G2179" s="1101" t="s">
        <v>3742</v>
      </c>
      <c r="H2179" s="1094"/>
      <c r="I2179" s="1094"/>
      <c r="J2179" s="1094"/>
      <c r="K2179" s="1094"/>
    </row>
    <row r="2180" spans="1:11" ht="14.1" customHeight="1" x14ac:dyDescent="0.25">
      <c r="A2180" s="1094"/>
      <c r="B2180" s="1094"/>
      <c r="C2180" s="1228" t="s">
        <v>1046</v>
      </c>
      <c r="D2180" s="1229"/>
      <c r="E2180" s="1229"/>
      <c r="F2180" s="1229"/>
      <c r="G2180" s="1229"/>
      <c r="H2180" s="1094"/>
      <c r="I2180" s="1094"/>
      <c r="J2180" s="1094"/>
      <c r="K2180" s="1094"/>
    </row>
    <row r="2181" spans="1:11" ht="14.1" customHeight="1" x14ac:dyDescent="0.25">
      <c r="A2181" s="1094"/>
      <c r="B2181" s="1094"/>
      <c r="C2181" s="1105"/>
      <c r="D2181" s="1106">
        <v>2024</v>
      </c>
      <c r="E2181" s="1106">
        <v>2025</v>
      </c>
      <c r="F2181" s="1106">
        <v>2026</v>
      </c>
      <c r="G2181" s="1106">
        <v>2027</v>
      </c>
      <c r="H2181" s="1094"/>
      <c r="I2181" s="1094"/>
      <c r="J2181" s="1094"/>
      <c r="K2181" s="1094"/>
    </row>
    <row r="2182" spans="1:11" ht="14.1" customHeight="1" x14ac:dyDescent="0.25">
      <c r="A2182" s="1094"/>
      <c r="B2182" s="1094"/>
      <c r="C2182" s="1107"/>
      <c r="D2182" s="1108" t="s">
        <v>13</v>
      </c>
      <c r="E2182" s="1108" t="s">
        <v>14</v>
      </c>
      <c r="F2182" s="1108" t="s">
        <v>14</v>
      </c>
      <c r="G2182" s="1108" t="s">
        <v>14</v>
      </c>
      <c r="H2182" s="1094"/>
      <c r="I2182" s="1094"/>
      <c r="J2182" s="1094"/>
      <c r="K2182" s="1094"/>
    </row>
    <row r="2183" spans="1:11" ht="14.1" customHeight="1" x14ac:dyDescent="0.25">
      <c r="A2183" s="1094"/>
      <c r="B2183" s="1094"/>
      <c r="C2183" s="1109" t="s">
        <v>1047</v>
      </c>
      <c r="D2183" s="1110">
        <v>0</v>
      </c>
      <c r="E2183" s="1110">
        <v>0</v>
      </c>
      <c r="F2183" s="1110">
        <v>0</v>
      </c>
      <c r="G2183" s="1110">
        <v>0</v>
      </c>
      <c r="H2183" s="1094"/>
      <c r="I2183" s="1094"/>
      <c r="J2183" s="1094"/>
      <c r="K2183" s="1094"/>
    </row>
    <row r="2184" spans="1:11" ht="14.1" customHeight="1" x14ac:dyDescent="0.25">
      <c r="A2184" s="1094"/>
      <c r="B2184" s="1094"/>
      <c r="C2184" s="1109" t="s">
        <v>1048</v>
      </c>
      <c r="D2184" s="1110">
        <v>0</v>
      </c>
      <c r="E2184" s="1110">
        <v>0</v>
      </c>
      <c r="F2184" s="1110">
        <v>0</v>
      </c>
      <c r="G2184" s="1110">
        <v>0</v>
      </c>
      <c r="H2184" s="1094"/>
      <c r="I2184" s="1094"/>
      <c r="J2184" s="1094"/>
      <c r="K2184" s="1094"/>
    </row>
    <row r="2185" spans="1:11" ht="14.1" customHeight="1" x14ac:dyDescent="0.25">
      <c r="A2185" s="1094"/>
      <c r="B2185" s="1094"/>
      <c r="C2185" s="1109" t="s">
        <v>1049</v>
      </c>
      <c r="D2185" s="1110">
        <v>0</v>
      </c>
      <c r="E2185" s="1110">
        <v>0</v>
      </c>
      <c r="F2185" s="1110">
        <v>0</v>
      </c>
      <c r="G2185" s="1110">
        <v>0</v>
      </c>
      <c r="H2185" s="1094"/>
      <c r="I2185" s="1094"/>
      <c r="J2185" s="1094"/>
      <c r="K2185" s="1094"/>
    </row>
    <row r="2186" spans="1:11" ht="14.1" customHeight="1" x14ac:dyDescent="0.25">
      <c r="A2186" s="1094"/>
      <c r="B2186" s="1094"/>
      <c r="C2186" s="1109" t="s">
        <v>1050</v>
      </c>
      <c r="D2186" s="1110">
        <v>0</v>
      </c>
      <c r="E2186" s="1110">
        <v>0</v>
      </c>
      <c r="F2186" s="1110">
        <v>0</v>
      </c>
      <c r="G2186" s="1110">
        <v>0</v>
      </c>
      <c r="H2186" s="1094"/>
      <c r="I2186" s="1094"/>
      <c r="J2186" s="1094"/>
      <c r="K2186" s="1094"/>
    </row>
    <row r="2187" spans="1:11" ht="14.1" customHeight="1" x14ac:dyDescent="0.25">
      <c r="A2187" s="1094"/>
      <c r="B2187" s="1094"/>
      <c r="C2187" s="1109" t="s">
        <v>1048</v>
      </c>
      <c r="D2187" s="1110">
        <v>0</v>
      </c>
      <c r="E2187" s="1110">
        <v>0</v>
      </c>
      <c r="F2187" s="1110">
        <v>0</v>
      </c>
      <c r="G2187" s="1110">
        <v>0</v>
      </c>
      <c r="H2187" s="1094"/>
      <c r="I2187" s="1094"/>
      <c r="J2187" s="1094"/>
      <c r="K2187" s="1094"/>
    </row>
    <row r="2188" spans="1:11" ht="14.1" customHeight="1" x14ac:dyDescent="0.25">
      <c r="A2188" s="1094"/>
      <c r="B2188" s="1094"/>
      <c r="C2188" s="1109" t="s">
        <v>1049</v>
      </c>
      <c r="D2188" s="1110">
        <v>0</v>
      </c>
      <c r="E2188" s="1110">
        <v>0</v>
      </c>
      <c r="F2188" s="1110">
        <v>0</v>
      </c>
      <c r="G2188" s="1110">
        <v>0</v>
      </c>
      <c r="H2188" s="1094"/>
      <c r="I2188" s="1094"/>
      <c r="J2188" s="1094"/>
      <c r="K2188" s="1094"/>
    </row>
    <row r="2189" spans="1:11" ht="14.1" customHeight="1" x14ac:dyDescent="0.25">
      <c r="A2189" s="1094"/>
      <c r="B2189" s="1094"/>
      <c r="C2189" s="1109" t="s">
        <v>1051</v>
      </c>
      <c r="D2189" s="1110">
        <v>0</v>
      </c>
      <c r="E2189" s="1110">
        <v>0</v>
      </c>
      <c r="F2189" s="1110">
        <v>0</v>
      </c>
      <c r="G2189" s="1110">
        <v>0</v>
      </c>
      <c r="H2189" s="1094"/>
      <c r="I2189" s="1094"/>
      <c r="J2189" s="1094"/>
      <c r="K2189" s="1094"/>
    </row>
    <row r="2190" spans="1:11" ht="14.1" customHeight="1" x14ac:dyDescent="0.25">
      <c r="A2190" s="1094"/>
      <c r="B2190" s="1094"/>
      <c r="C2190" s="1109" t="s">
        <v>1048</v>
      </c>
      <c r="D2190" s="1110">
        <v>0</v>
      </c>
      <c r="E2190" s="1110">
        <v>0</v>
      </c>
      <c r="F2190" s="1110">
        <v>0</v>
      </c>
      <c r="G2190" s="1110">
        <v>0</v>
      </c>
      <c r="H2190" s="1094"/>
      <c r="I2190" s="1094"/>
      <c r="J2190" s="1094"/>
      <c r="K2190" s="1094"/>
    </row>
    <row r="2191" spans="1:11" ht="14.1" customHeight="1" x14ac:dyDescent="0.25">
      <c r="A2191" s="1094"/>
      <c r="B2191" s="1094"/>
      <c r="C2191" s="1109" t="s">
        <v>1049</v>
      </c>
      <c r="D2191" s="1110">
        <v>0</v>
      </c>
      <c r="E2191" s="1110">
        <v>0</v>
      </c>
      <c r="F2191" s="1110">
        <v>0</v>
      </c>
      <c r="G2191" s="1110">
        <v>0</v>
      </c>
      <c r="H2191" s="1094"/>
      <c r="I2191" s="1094"/>
      <c r="J2191" s="1094"/>
      <c r="K2191" s="1094"/>
    </row>
    <row r="2192" spans="1:11" ht="14.1" customHeight="1" x14ac:dyDescent="0.25">
      <c r="A2192" s="1094"/>
      <c r="B2192" s="1094"/>
      <c r="C2192" s="1109" t="s">
        <v>1052</v>
      </c>
      <c r="D2192" s="1110">
        <v>0</v>
      </c>
      <c r="E2192" s="1110">
        <v>0</v>
      </c>
      <c r="F2192" s="1110">
        <v>0</v>
      </c>
      <c r="G2192" s="1110">
        <v>0</v>
      </c>
      <c r="H2192" s="1094"/>
      <c r="I2192" s="1094"/>
      <c r="J2192" s="1094"/>
      <c r="K2192" s="1094"/>
    </row>
    <row r="2193" spans="1:11" ht="14.1" customHeight="1" x14ac:dyDescent="0.25">
      <c r="A2193" s="1094"/>
      <c r="B2193" s="1094"/>
      <c r="C2193" s="1109" t="s">
        <v>1048</v>
      </c>
      <c r="D2193" s="1110">
        <v>0</v>
      </c>
      <c r="E2193" s="1110">
        <v>0</v>
      </c>
      <c r="F2193" s="1110">
        <v>0</v>
      </c>
      <c r="G2193" s="1110">
        <v>0</v>
      </c>
      <c r="H2193" s="1094"/>
      <c r="I2193" s="1094"/>
      <c r="J2193" s="1094"/>
      <c r="K2193" s="1094"/>
    </row>
    <row r="2194" spans="1:11" ht="14.1" customHeight="1" x14ac:dyDescent="0.25">
      <c r="A2194" s="1094"/>
      <c r="B2194" s="1094"/>
      <c r="C2194" s="1109" t="s">
        <v>1049</v>
      </c>
      <c r="D2194" s="1110">
        <v>0</v>
      </c>
      <c r="E2194" s="1110">
        <v>0</v>
      </c>
      <c r="F2194" s="1110">
        <v>0</v>
      </c>
      <c r="G2194" s="1110">
        <v>0</v>
      </c>
      <c r="H2194" s="1094"/>
      <c r="I2194" s="1094"/>
      <c r="J2194" s="1094"/>
      <c r="K2194" s="1094"/>
    </row>
    <row r="2195" spans="1:11" ht="14.1" customHeight="1" x14ac:dyDescent="0.25">
      <c r="A2195" s="1094"/>
      <c r="B2195" s="1094"/>
      <c r="C2195" s="1109" t="s">
        <v>1053</v>
      </c>
      <c r="D2195" s="1110">
        <v>0</v>
      </c>
      <c r="E2195" s="1110">
        <v>0</v>
      </c>
      <c r="F2195" s="1110">
        <v>0</v>
      </c>
      <c r="G2195" s="1110">
        <v>0</v>
      </c>
      <c r="H2195" s="1094"/>
      <c r="I2195" s="1094"/>
      <c r="J2195" s="1094"/>
      <c r="K2195" s="1094"/>
    </row>
    <row r="2196" spans="1:11" ht="14.1" customHeight="1" x14ac:dyDescent="0.25">
      <c r="A2196" s="1094"/>
      <c r="B2196" s="1094"/>
      <c r="C2196" s="1109" t="s">
        <v>1048</v>
      </c>
      <c r="D2196" s="1110">
        <v>0</v>
      </c>
      <c r="E2196" s="1110">
        <v>0</v>
      </c>
      <c r="F2196" s="1110">
        <v>0</v>
      </c>
      <c r="G2196" s="1110">
        <v>0</v>
      </c>
      <c r="H2196" s="1094"/>
      <c r="I2196" s="1094"/>
      <c r="J2196" s="1094"/>
      <c r="K2196" s="1094"/>
    </row>
    <row r="2197" spans="1:11" ht="14.1" customHeight="1" x14ac:dyDescent="0.25">
      <c r="A2197" s="1094"/>
      <c r="B2197" s="1094"/>
      <c r="C2197" s="1109" t="s">
        <v>1049</v>
      </c>
      <c r="D2197" s="1110">
        <v>0</v>
      </c>
      <c r="E2197" s="1110">
        <v>0</v>
      </c>
      <c r="F2197" s="1110">
        <v>0</v>
      </c>
      <c r="G2197" s="1110">
        <v>0</v>
      </c>
      <c r="H2197" s="1094"/>
      <c r="I2197" s="1094"/>
      <c r="J2197" s="1094"/>
      <c r="K2197" s="1094"/>
    </row>
    <row r="2198" spans="1:11" ht="14.1" customHeight="1" x14ac:dyDescent="0.25">
      <c r="A2198" s="1094"/>
      <c r="B2198" s="1094"/>
      <c r="C2198" s="1109" t="s">
        <v>1054</v>
      </c>
      <c r="D2198" s="1110">
        <v>0</v>
      </c>
      <c r="E2198" s="1110">
        <v>0</v>
      </c>
      <c r="F2198" s="1110">
        <v>0</v>
      </c>
      <c r="G2198" s="1110">
        <v>0</v>
      </c>
      <c r="H2198" s="1094"/>
      <c r="I2198" s="1094"/>
      <c r="J2198" s="1094"/>
      <c r="K2198" s="1094"/>
    </row>
    <row r="2199" spans="1:11" ht="14.1" customHeight="1" x14ac:dyDescent="0.25">
      <c r="A2199" s="1094"/>
      <c r="B2199" s="1094"/>
      <c r="C2199" s="1109" t="s">
        <v>1048</v>
      </c>
      <c r="D2199" s="1110">
        <v>0</v>
      </c>
      <c r="E2199" s="1110">
        <v>0</v>
      </c>
      <c r="F2199" s="1110">
        <v>0</v>
      </c>
      <c r="G2199" s="1110">
        <v>0</v>
      </c>
      <c r="H2199" s="1094"/>
      <c r="I2199" s="1094"/>
      <c r="J2199" s="1094"/>
      <c r="K2199" s="1094"/>
    </row>
    <row r="2200" spans="1:11" ht="14.1" customHeight="1" x14ac:dyDescent="0.25">
      <c r="A2200" s="1094"/>
      <c r="B2200" s="1094"/>
      <c r="C2200" s="1109" t="s">
        <v>1049</v>
      </c>
      <c r="D2200" s="1110">
        <v>0</v>
      </c>
      <c r="E2200" s="1110">
        <v>0</v>
      </c>
      <c r="F2200" s="1110">
        <v>0</v>
      </c>
      <c r="G2200" s="1110">
        <v>0</v>
      </c>
      <c r="H2200" s="1094"/>
      <c r="I2200" s="1094"/>
      <c r="J2200" s="1094"/>
      <c r="K2200" s="1094"/>
    </row>
    <row r="2201" spans="1:11" ht="14.1" customHeight="1" x14ac:dyDescent="0.25">
      <c r="A2201" s="1094"/>
      <c r="B2201" s="1094"/>
      <c r="C2201" s="1109" t="s">
        <v>1055</v>
      </c>
      <c r="D2201" s="1110">
        <v>0</v>
      </c>
      <c r="E2201" s="1110">
        <v>0</v>
      </c>
      <c r="F2201" s="1110">
        <v>0</v>
      </c>
      <c r="G2201" s="1110">
        <v>0</v>
      </c>
      <c r="H2201" s="1094"/>
      <c r="I2201" s="1094"/>
      <c r="J2201" s="1094"/>
      <c r="K2201" s="1094"/>
    </row>
    <row r="2202" spans="1:11" ht="14.1" customHeight="1" x14ac:dyDescent="0.25">
      <c r="A2202" s="1094"/>
      <c r="B2202" s="1094"/>
      <c r="C2202" s="1109" t="s">
        <v>1048</v>
      </c>
      <c r="D2202" s="1110">
        <v>0</v>
      </c>
      <c r="E2202" s="1110">
        <v>0</v>
      </c>
      <c r="F2202" s="1110">
        <v>0</v>
      </c>
      <c r="G2202" s="1110">
        <v>0</v>
      </c>
      <c r="H2202" s="1094"/>
      <c r="I2202" s="1094"/>
      <c r="J2202" s="1094"/>
      <c r="K2202" s="1094"/>
    </row>
    <row r="2203" spans="1:11" ht="14.1" customHeight="1" x14ac:dyDescent="0.25">
      <c r="A2203" s="1094"/>
      <c r="B2203" s="1094"/>
      <c r="C2203" s="1109" t="s">
        <v>1049</v>
      </c>
      <c r="D2203" s="1110">
        <v>0</v>
      </c>
      <c r="E2203" s="1110">
        <v>0</v>
      </c>
      <c r="F2203" s="1110">
        <v>0</v>
      </c>
      <c r="G2203" s="1110">
        <v>0</v>
      </c>
      <c r="H2203" s="1094"/>
      <c r="I2203" s="1094"/>
      <c r="J2203" s="1094"/>
      <c r="K2203" s="1094"/>
    </row>
    <row r="2204" spans="1:11" ht="14.1" customHeight="1" x14ac:dyDescent="0.25">
      <c r="A2204" s="1094"/>
      <c r="B2204" s="1094"/>
      <c r="C2204" s="1109" t="s">
        <v>1056</v>
      </c>
      <c r="D2204" s="1110">
        <v>0</v>
      </c>
      <c r="E2204" s="1110">
        <v>0</v>
      </c>
      <c r="F2204" s="1110">
        <v>0</v>
      </c>
      <c r="G2204" s="1110">
        <v>0</v>
      </c>
      <c r="H2204" s="1094"/>
      <c r="I2204" s="1094"/>
      <c r="J2204" s="1094"/>
      <c r="K2204" s="1094"/>
    </row>
    <row r="2205" spans="1:11" ht="14.1" customHeight="1" x14ac:dyDescent="0.25">
      <c r="A2205" s="1094"/>
      <c r="B2205" s="1094"/>
      <c r="C2205" s="1109" t="s">
        <v>1048</v>
      </c>
      <c r="D2205" s="1110">
        <v>0</v>
      </c>
      <c r="E2205" s="1110">
        <v>0</v>
      </c>
      <c r="F2205" s="1110">
        <v>0</v>
      </c>
      <c r="G2205" s="1110">
        <v>0</v>
      </c>
      <c r="H2205" s="1094"/>
      <c r="I2205" s="1094"/>
      <c r="J2205" s="1094"/>
      <c r="K2205" s="1094"/>
    </row>
    <row r="2206" spans="1:11" ht="14.1" customHeight="1" x14ac:dyDescent="0.25">
      <c r="A2206" s="1094"/>
      <c r="B2206" s="1094"/>
      <c r="C2206" s="1109" t="s">
        <v>1057</v>
      </c>
      <c r="D2206" s="1110">
        <v>0</v>
      </c>
      <c r="E2206" s="1110">
        <v>0</v>
      </c>
      <c r="F2206" s="1110">
        <v>0</v>
      </c>
      <c r="G2206" s="1110">
        <v>0</v>
      </c>
      <c r="H2206" s="1094"/>
      <c r="I2206" s="1094"/>
      <c r="J2206" s="1094"/>
      <c r="K2206" s="1094"/>
    </row>
    <row r="2207" spans="1:11" ht="14.1" customHeight="1" x14ac:dyDescent="0.25">
      <c r="A2207" s="1094"/>
      <c r="B2207" s="1094"/>
      <c r="C2207" s="1109" t="s">
        <v>1058</v>
      </c>
      <c r="D2207" s="1110">
        <v>0</v>
      </c>
      <c r="E2207" s="1110">
        <v>0</v>
      </c>
      <c r="F2207" s="1110">
        <v>0</v>
      </c>
      <c r="G2207" s="1110">
        <v>0</v>
      </c>
      <c r="H2207" s="1094"/>
      <c r="I2207" s="1094"/>
      <c r="J2207" s="1094"/>
      <c r="K2207" s="1094"/>
    </row>
    <row r="2208" spans="1:11" ht="14.1" customHeight="1" x14ac:dyDescent="0.25">
      <c r="A2208" s="1094"/>
      <c r="B2208" s="1094"/>
      <c r="C2208" s="1109" t="s">
        <v>1059</v>
      </c>
      <c r="D2208" s="1110">
        <v>0</v>
      </c>
      <c r="E2208" s="1110">
        <v>0</v>
      </c>
      <c r="F2208" s="1110">
        <v>0</v>
      </c>
      <c r="G2208" s="1110">
        <v>0</v>
      </c>
      <c r="H2208" s="1094"/>
      <c r="I2208" s="1094"/>
      <c r="J2208" s="1094"/>
      <c r="K2208" s="1094"/>
    </row>
    <row r="2209" spans="1:11" ht="14.1" customHeight="1" x14ac:dyDescent="0.25">
      <c r="A2209" s="1094"/>
      <c r="B2209" s="1094"/>
      <c r="C2209" s="1109" t="s">
        <v>1060</v>
      </c>
      <c r="D2209" s="1110">
        <v>0</v>
      </c>
      <c r="E2209" s="1110">
        <v>0</v>
      </c>
      <c r="F2209" s="1110">
        <v>0</v>
      </c>
      <c r="G2209" s="1110">
        <v>0</v>
      </c>
      <c r="H2209" s="1094"/>
      <c r="I2209" s="1094"/>
      <c r="J2209" s="1094"/>
      <c r="K2209" s="1094"/>
    </row>
    <row r="2210" spans="1:11" ht="14.1" customHeight="1" x14ac:dyDescent="0.25">
      <c r="A2210" s="1094"/>
      <c r="B2210" s="1094"/>
      <c r="C2210" s="1109" t="s">
        <v>1061</v>
      </c>
      <c r="D2210" s="1110">
        <v>0</v>
      </c>
      <c r="E2210" s="1110">
        <v>303076005</v>
      </c>
      <c r="F2210" s="1110">
        <v>366872381</v>
      </c>
      <c r="G2210" s="1110">
        <v>350000000</v>
      </c>
      <c r="H2210" s="1094"/>
      <c r="I2210" s="1094"/>
      <c r="J2210" s="1094"/>
      <c r="K2210" s="1094"/>
    </row>
    <row r="2211" spans="1:11" ht="14.1" customHeight="1" x14ac:dyDescent="0.25">
      <c r="A2211" s="1094"/>
      <c r="B2211" s="1094"/>
      <c r="C2211" s="1109" t="s">
        <v>1048</v>
      </c>
      <c r="D2211" s="1110">
        <v>0</v>
      </c>
      <c r="E2211" s="1110">
        <v>0</v>
      </c>
      <c r="F2211" s="1110">
        <v>0</v>
      </c>
      <c r="G2211" s="1110">
        <v>0</v>
      </c>
      <c r="H2211" s="1094"/>
      <c r="I2211" s="1094"/>
      <c r="J2211" s="1094"/>
      <c r="K2211" s="1094"/>
    </row>
    <row r="2212" spans="1:11" ht="14.1" customHeight="1" x14ac:dyDescent="0.25">
      <c r="A2212" s="1094"/>
      <c r="B2212" s="1094"/>
      <c r="C2212" s="1109" t="s">
        <v>1057</v>
      </c>
      <c r="D2212" s="1110">
        <v>0</v>
      </c>
      <c r="E2212" s="1110">
        <v>303076005</v>
      </c>
      <c r="F2212" s="1110">
        <v>366872381</v>
      </c>
      <c r="G2212" s="1110">
        <v>350000000</v>
      </c>
      <c r="H2212" s="1094"/>
      <c r="I2212" s="1094"/>
      <c r="J2212" s="1094"/>
      <c r="K2212" s="1094"/>
    </row>
    <row r="2213" spans="1:11" ht="14.1" customHeight="1" x14ac:dyDescent="0.25">
      <c r="A2213" s="1094"/>
      <c r="B2213" s="1094"/>
      <c r="C2213" s="1109" t="s">
        <v>1058</v>
      </c>
      <c r="D2213" s="1110">
        <v>0</v>
      </c>
      <c r="E2213" s="1110">
        <v>0</v>
      </c>
      <c r="F2213" s="1110">
        <v>0</v>
      </c>
      <c r="G2213" s="1110">
        <v>0</v>
      </c>
      <c r="H2213" s="1094"/>
      <c r="I2213" s="1094"/>
      <c r="J2213" s="1094"/>
      <c r="K2213" s="1094"/>
    </row>
    <row r="2214" spans="1:11" ht="14.1" customHeight="1" x14ac:dyDescent="0.25">
      <c r="A2214" s="1094"/>
      <c r="B2214" s="1094"/>
      <c r="C2214" s="1109" t="s">
        <v>1059</v>
      </c>
      <c r="D2214" s="1110">
        <v>0</v>
      </c>
      <c r="E2214" s="1110">
        <v>0</v>
      </c>
      <c r="F2214" s="1110">
        <v>0</v>
      </c>
      <c r="G2214" s="1110">
        <v>0</v>
      </c>
      <c r="H2214" s="1094"/>
      <c r="I2214" s="1094"/>
      <c r="J2214" s="1094"/>
      <c r="K2214" s="1094"/>
    </row>
    <row r="2215" spans="1:11" ht="14.1" customHeight="1" x14ac:dyDescent="0.25">
      <c r="A2215" s="1094"/>
      <c r="B2215" s="1094"/>
      <c r="C2215" s="1109" t="s">
        <v>1060</v>
      </c>
      <c r="D2215" s="1110">
        <v>0</v>
      </c>
      <c r="E2215" s="1110">
        <v>0</v>
      </c>
      <c r="F2215" s="1110">
        <v>0</v>
      </c>
      <c r="G2215" s="1110">
        <v>0</v>
      </c>
      <c r="H2215" s="1094"/>
      <c r="I2215" s="1094"/>
      <c r="J2215" s="1094"/>
      <c r="K2215" s="1094"/>
    </row>
    <row r="2216" spans="1:11" ht="14.1" customHeight="1" x14ac:dyDescent="0.25">
      <c r="A2216" s="1094"/>
      <c r="B2216" s="1094"/>
      <c r="C2216" s="1109" t="s">
        <v>1062</v>
      </c>
      <c r="D2216" s="1110">
        <v>0</v>
      </c>
      <c r="E2216" s="1110">
        <v>0</v>
      </c>
      <c r="F2216" s="1110">
        <v>0</v>
      </c>
      <c r="G2216" s="1110">
        <v>0</v>
      </c>
      <c r="H2216" s="1094"/>
      <c r="I2216" s="1094"/>
      <c r="J2216" s="1094"/>
      <c r="K2216" s="1094"/>
    </row>
    <row r="2217" spans="1:11" ht="14.1" customHeight="1" x14ac:dyDescent="0.25">
      <c r="A2217" s="1094"/>
      <c r="B2217" s="1094"/>
      <c r="C2217" s="1109" t="s">
        <v>1048</v>
      </c>
      <c r="D2217" s="1110">
        <v>0</v>
      </c>
      <c r="E2217" s="1110">
        <v>0</v>
      </c>
      <c r="F2217" s="1110">
        <v>0</v>
      </c>
      <c r="G2217" s="1110">
        <v>0</v>
      </c>
      <c r="H2217" s="1094"/>
      <c r="I2217" s="1094"/>
      <c r="J2217" s="1094"/>
      <c r="K2217" s="1094"/>
    </row>
    <row r="2218" spans="1:11" ht="14.1" customHeight="1" x14ac:dyDescent="0.25">
      <c r="A2218" s="1094"/>
      <c r="B2218" s="1094"/>
      <c r="C2218" s="1109" t="s">
        <v>1057</v>
      </c>
      <c r="D2218" s="1110">
        <v>0</v>
      </c>
      <c r="E2218" s="1110">
        <v>0</v>
      </c>
      <c r="F2218" s="1110">
        <v>0</v>
      </c>
      <c r="G2218" s="1110">
        <v>0</v>
      </c>
      <c r="H2218" s="1094"/>
      <c r="I2218" s="1094"/>
      <c r="J2218" s="1094"/>
      <c r="K2218" s="1094"/>
    </row>
    <row r="2219" spans="1:11" ht="14.1" customHeight="1" x14ac:dyDescent="0.25">
      <c r="A2219" s="1094"/>
      <c r="B2219" s="1094"/>
      <c r="C2219" s="1109" t="s">
        <v>1058</v>
      </c>
      <c r="D2219" s="1110">
        <v>0</v>
      </c>
      <c r="E2219" s="1110">
        <v>0</v>
      </c>
      <c r="F2219" s="1110">
        <v>0</v>
      </c>
      <c r="G2219" s="1110">
        <v>0</v>
      </c>
      <c r="H2219" s="1094"/>
      <c r="I2219" s="1094"/>
      <c r="J2219" s="1094"/>
      <c r="K2219" s="1094"/>
    </row>
    <row r="2220" spans="1:11" ht="14.1" customHeight="1" x14ac:dyDescent="0.25">
      <c r="A2220" s="1094"/>
      <c r="B2220" s="1094"/>
      <c r="C2220" s="1109" t="s">
        <v>1059</v>
      </c>
      <c r="D2220" s="1110">
        <v>0</v>
      </c>
      <c r="E2220" s="1110">
        <v>0</v>
      </c>
      <c r="F2220" s="1110">
        <v>0</v>
      </c>
      <c r="G2220" s="1110">
        <v>0</v>
      </c>
      <c r="H2220" s="1094"/>
      <c r="I2220" s="1094"/>
      <c r="J2220" s="1094"/>
      <c r="K2220" s="1094"/>
    </row>
    <row r="2221" spans="1:11" ht="14.1" customHeight="1" x14ac:dyDescent="0.25">
      <c r="A2221" s="1094"/>
      <c r="B2221" s="1094"/>
      <c r="C2221" s="1109" t="s">
        <v>1060</v>
      </c>
      <c r="D2221" s="1110">
        <v>0</v>
      </c>
      <c r="E2221" s="1110">
        <v>0</v>
      </c>
      <c r="F2221" s="1110">
        <v>0</v>
      </c>
      <c r="G2221" s="1110">
        <v>0</v>
      </c>
      <c r="H2221" s="1094"/>
      <c r="I2221" s="1094"/>
      <c r="J2221" s="1094"/>
      <c r="K2221" s="1094"/>
    </row>
    <row r="2222" spans="1:11" ht="14.1" customHeight="1" x14ac:dyDescent="0.25">
      <c r="A2222" s="1094"/>
      <c r="B2222" s="1094"/>
      <c r="C2222" s="1109" t="s">
        <v>1063</v>
      </c>
      <c r="D2222" s="1110">
        <v>0</v>
      </c>
      <c r="E2222" s="1110">
        <v>0</v>
      </c>
      <c r="F2222" s="1110">
        <v>0</v>
      </c>
      <c r="G2222" s="1110">
        <v>0</v>
      </c>
      <c r="H2222" s="1094"/>
      <c r="I2222" s="1094"/>
      <c r="J2222" s="1094"/>
      <c r="K2222" s="1094"/>
    </row>
    <row r="2223" spans="1:11" ht="14.1" customHeight="1" x14ac:dyDescent="0.25">
      <c r="A2223" s="1094"/>
      <c r="B2223" s="1094"/>
      <c r="C2223" s="1109" t="s">
        <v>1064</v>
      </c>
      <c r="D2223" s="1110">
        <v>0</v>
      </c>
      <c r="E2223" s="1110">
        <v>0</v>
      </c>
      <c r="F2223" s="1110">
        <v>0</v>
      </c>
      <c r="G2223" s="1110">
        <v>0</v>
      </c>
      <c r="H2223" s="1094"/>
      <c r="I2223" s="1094"/>
      <c r="J2223" s="1094"/>
      <c r="K2223" s="1094"/>
    </row>
    <row r="2224" spans="1:11" ht="14.1" customHeight="1" x14ac:dyDescent="0.25">
      <c r="A2224" s="1094"/>
      <c r="B2224" s="1094"/>
      <c r="C2224" s="1111" t="s">
        <v>572</v>
      </c>
      <c r="D2224" s="1110">
        <v>0</v>
      </c>
      <c r="E2224" s="1110">
        <v>303076005</v>
      </c>
      <c r="F2224" s="1110">
        <v>366872381</v>
      </c>
      <c r="G2224" s="1110">
        <v>350000000</v>
      </c>
      <c r="H2224" s="1094"/>
      <c r="I2224" s="1094"/>
      <c r="J2224" s="1094"/>
      <c r="K2224" s="1094"/>
    </row>
    <row r="2225" spans="1:11" ht="14.1" customHeight="1" x14ac:dyDescent="0.25">
      <c r="A2225" s="1094"/>
      <c r="B2225" s="1094"/>
      <c r="C2225" s="1102" t="s">
        <v>3743</v>
      </c>
      <c r="D2225" s="1234" t="s">
        <v>3744</v>
      </c>
      <c r="E2225" s="1235"/>
      <c r="F2225" s="1235"/>
      <c r="G2225" s="1235"/>
      <c r="H2225" s="1094"/>
      <c r="I2225" s="1094"/>
      <c r="J2225" s="1094"/>
      <c r="K2225" s="1094"/>
    </row>
    <row r="2226" spans="1:11" ht="14.1" customHeight="1" x14ac:dyDescent="0.25">
      <c r="A2226" s="1094"/>
      <c r="B2226" s="1094"/>
      <c r="C2226" s="1103" t="s">
        <v>1022</v>
      </c>
      <c r="D2226" s="1232" t="s">
        <v>3745</v>
      </c>
      <c r="E2226" s="1233"/>
      <c r="F2226" s="1233"/>
      <c r="G2226" s="1233"/>
      <c r="H2226" s="1094"/>
      <c r="I2226" s="1094"/>
      <c r="J2226" s="1094"/>
      <c r="K2226" s="1094"/>
    </row>
    <row r="2227" spans="1:11" ht="14.1" customHeight="1" x14ac:dyDescent="0.25">
      <c r="A2227" s="1094"/>
      <c r="B2227" s="1094"/>
      <c r="C2227" s="1104" t="s">
        <v>1024</v>
      </c>
      <c r="D2227" s="1230" t="s">
        <v>3746</v>
      </c>
      <c r="E2227" s="1231"/>
      <c r="F2227" s="1231"/>
      <c r="G2227" s="1231"/>
      <c r="H2227" s="1094"/>
      <c r="I2227" s="1094"/>
      <c r="J2227" s="1094"/>
      <c r="K2227" s="1094"/>
    </row>
    <row r="2228" spans="1:11" ht="14.1" customHeight="1" x14ac:dyDescent="0.25">
      <c r="A2228" s="1094"/>
      <c r="B2228" s="1094"/>
      <c r="C2228" s="1104" t="s">
        <v>31</v>
      </c>
      <c r="D2228" s="1230" t="s">
        <v>1138</v>
      </c>
      <c r="E2228" s="1231"/>
      <c r="F2228" s="1231"/>
      <c r="G2228" s="1231"/>
      <c r="H2228" s="1094"/>
      <c r="I2228" s="1094"/>
      <c r="J2228" s="1094"/>
      <c r="K2228" s="1094"/>
    </row>
    <row r="2229" spans="1:11" ht="15" customHeight="1" x14ac:dyDescent="0.25">
      <c r="A2229" s="1094"/>
      <c r="B2229" s="1094"/>
      <c r="C2229" s="1105"/>
      <c r="D2229" s="1106">
        <v>2024</v>
      </c>
      <c r="E2229" s="1106">
        <v>2025</v>
      </c>
      <c r="F2229" s="1106">
        <v>2026</v>
      </c>
      <c r="G2229" s="1106">
        <v>2027</v>
      </c>
      <c r="H2229" s="1094"/>
      <c r="I2229" s="1094"/>
      <c r="J2229" s="1094"/>
      <c r="K2229" s="1094"/>
    </row>
    <row r="2230" spans="1:11" ht="15" customHeight="1" x14ac:dyDescent="0.25">
      <c r="A2230" s="1094"/>
      <c r="B2230" s="1094"/>
      <c r="C2230" s="1107"/>
      <c r="D2230" s="1108" t="s">
        <v>13</v>
      </c>
      <c r="E2230" s="1108" t="s">
        <v>14</v>
      </c>
      <c r="F2230" s="1108" t="s">
        <v>14</v>
      </c>
      <c r="G2230" s="1108" t="s">
        <v>14</v>
      </c>
      <c r="H2230" s="1094"/>
      <c r="I2230" s="1094"/>
      <c r="J2230" s="1094"/>
      <c r="K2230" s="1094"/>
    </row>
    <row r="2231" spans="1:11" ht="14.1" customHeight="1" x14ac:dyDescent="0.25">
      <c r="A2231" s="1094"/>
      <c r="B2231" s="1094"/>
      <c r="C2231" s="1097" t="s">
        <v>33</v>
      </c>
      <c r="D2231" s="1101" t="s">
        <v>1092</v>
      </c>
      <c r="E2231" s="1101" t="s">
        <v>1092</v>
      </c>
      <c r="F2231" s="1101" t="s">
        <v>1092</v>
      </c>
      <c r="G2231" s="1101" t="s">
        <v>1092</v>
      </c>
      <c r="H2231" s="1094"/>
      <c r="I2231" s="1094"/>
      <c r="J2231" s="1094"/>
      <c r="K2231" s="1094"/>
    </row>
    <row r="2232" spans="1:11" ht="14.1" customHeight="1" x14ac:dyDescent="0.25">
      <c r="A2232" s="1094"/>
      <c r="B2232" s="1094"/>
      <c r="C2232" s="1097" t="s">
        <v>1029</v>
      </c>
      <c r="D2232" s="1101" t="s">
        <v>1039</v>
      </c>
      <c r="E2232" s="1101" t="s">
        <v>1360</v>
      </c>
      <c r="F2232" s="1101" t="s">
        <v>1080</v>
      </c>
      <c r="G2232" s="1101" t="s">
        <v>1080</v>
      </c>
      <c r="H2232" s="1094"/>
      <c r="I2232" s="1094"/>
      <c r="J2232" s="1094"/>
      <c r="K2232" s="1094"/>
    </row>
    <row r="2233" spans="1:11" ht="14.1" customHeight="1" x14ac:dyDescent="0.25">
      <c r="A2233" s="1094"/>
      <c r="B2233" s="1094"/>
      <c r="C2233" s="1097" t="s">
        <v>1032</v>
      </c>
      <c r="D2233" s="1101" t="s">
        <v>1039</v>
      </c>
      <c r="E2233" s="1101" t="s">
        <v>1360</v>
      </c>
      <c r="F2233" s="1101" t="s">
        <v>1080</v>
      </c>
      <c r="G2233" s="1101" t="s">
        <v>1080</v>
      </c>
      <c r="H2233" s="1094"/>
      <c r="I2233" s="1094"/>
      <c r="J2233" s="1094"/>
      <c r="K2233" s="1094"/>
    </row>
    <row r="2234" spans="1:11" ht="14.1" customHeight="1" x14ac:dyDescent="0.25">
      <c r="A2234" s="1094"/>
      <c r="B2234" s="1094"/>
      <c r="C2234" s="1097" t="s">
        <v>1037</v>
      </c>
      <c r="D2234" s="1101" t="s">
        <v>1038</v>
      </c>
      <c r="E2234" s="1101" t="s">
        <v>1039</v>
      </c>
      <c r="F2234" s="1101" t="s">
        <v>1039</v>
      </c>
      <c r="G2234" s="1101" t="s">
        <v>1039</v>
      </c>
      <c r="H2234" s="1094"/>
      <c r="I2234" s="1094"/>
      <c r="J2234" s="1094"/>
      <c r="K2234" s="1094"/>
    </row>
    <row r="2235" spans="1:11" ht="14.1" customHeight="1" x14ac:dyDescent="0.25">
      <c r="A2235" s="1094"/>
      <c r="B2235" s="1094"/>
      <c r="C2235" s="1097" t="s">
        <v>1042</v>
      </c>
      <c r="D2235" s="1101" t="s">
        <v>1038</v>
      </c>
      <c r="E2235" s="1101" t="s">
        <v>1038</v>
      </c>
      <c r="F2235" s="1101" t="s">
        <v>3747</v>
      </c>
      <c r="G2235" s="1101" t="s">
        <v>1039</v>
      </c>
      <c r="H2235" s="1094"/>
      <c r="I2235" s="1094"/>
      <c r="J2235" s="1094"/>
      <c r="K2235" s="1094"/>
    </row>
    <row r="2236" spans="1:11" ht="14.1" customHeight="1" x14ac:dyDescent="0.25">
      <c r="A2236" s="1094"/>
      <c r="B2236" s="1094"/>
      <c r="C2236" s="1097" t="s">
        <v>39</v>
      </c>
      <c r="D2236" s="1101" t="s">
        <v>1038</v>
      </c>
      <c r="E2236" s="1101" t="s">
        <v>1038</v>
      </c>
      <c r="F2236" s="1101" t="s">
        <v>3747</v>
      </c>
      <c r="G2236" s="1101" t="s">
        <v>1039</v>
      </c>
      <c r="H2236" s="1094"/>
      <c r="I2236" s="1094"/>
      <c r="J2236" s="1094"/>
      <c r="K2236" s="1094"/>
    </row>
    <row r="2237" spans="1:11" ht="14.1" customHeight="1" x14ac:dyDescent="0.25">
      <c r="A2237" s="1094"/>
      <c r="B2237" s="1094"/>
      <c r="C2237" s="1228" t="s">
        <v>1046</v>
      </c>
      <c r="D2237" s="1229"/>
      <c r="E2237" s="1229"/>
      <c r="F2237" s="1229"/>
      <c r="G2237" s="1229"/>
      <c r="H2237" s="1094"/>
      <c r="I2237" s="1094"/>
      <c r="J2237" s="1094"/>
      <c r="K2237" s="1094"/>
    </row>
    <row r="2238" spans="1:11" ht="14.1" customHeight="1" x14ac:dyDescent="0.25">
      <c r="A2238" s="1094"/>
      <c r="B2238" s="1094"/>
      <c r="C2238" s="1105"/>
      <c r="D2238" s="1106">
        <v>2024</v>
      </c>
      <c r="E2238" s="1106">
        <v>2025</v>
      </c>
      <c r="F2238" s="1106">
        <v>2026</v>
      </c>
      <c r="G2238" s="1106">
        <v>2027</v>
      </c>
      <c r="H2238" s="1094"/>
      <c r="I2238" s="1094"/>
      <c r="J2238" s="1094"/>
      <c r="K2238" s="1094"/>
    </row>
    <row r="2239" spans="1:11" ht="14.1" customHeight="1" x14ac:dyDescent="0.25">
      <c r="A2239" s="1094"/>
      <c r="B2239" s="1094"/>
      <c r="C2239" s="1107"/>
      <c r="D2239" s="1108" t="s">
        <v>13</v>
      </c>
      <c r="E2239" s="1108" t="s">
        <v>14</v>
      </c>
      <c r="F2239" s="1108" t="s">
        <v>14</v>
      </c>
      <c r="G2239" s="1108" t="s">
        <v>14</v>
      </c>
      <c r="H2239" s="1094"/>
      <c r="I2239" s="1094"/>
      <c r="J2239" s="1094"/>
      <c r="K2239" s="1094"/>
    </row>
    <row r="2240" spans="1:11" ht="14.1" customHeight="1" x14ac:dyDescent="0.25">
      <c r="A2240" s="1094"/>
      <c r="B2240" s="1094"/>
      <c r="C2240" s="1109" t="s">
        <v>1047</v>
      </c>
      <c r="D2240" s="1110">
        <v>0</v>
      </c>
      <c r="E2240" s="1110">
        <v>0</v>
      </c>
      <c r="F2240" s="1110">
        <v>0</v>
      </c>
      <c r="G2240" s="1110">
        <v>0</v>
      </c>
      <c r="H2240" s="1094"/>
      <c r="I2240" s="1094"/>
      <c r="J2240" s="1094"/>
      <c r="K2240" s="1094"/>
    </row>
    <row r="2241" spans="1:11" ht="14.1" customHeight="1" x14ac:dyDescent="0.25">
      <c r="A2241" s="1094"/>
      <c r="B2241" s="1094"/>
      <c r="C2241" s="1109" t="s">
        <v>1048</v>
      </c>
      <c r="D2241" s="1110">
        <v>0</v>
      </c>
      <c r="E2241" s="1110">
        <v>0</v>
      </c>
      <c r="F2241" s="1110">
        <v>0</v>
      </c>
      <c r="G2241" s="1110">
        <v>0</v>
      </c>
      <c r="H2241" s="1094"/>
      <c r="I2241" s="1094"/>
      <c r="J2241" s="1094"/>
      <c r="K2241" s="1094"/>
    </row>
    <row r="2242" spans="1:11" ht="14.1" customHeight="1" x14ac:dyDescent="0.25">
      <c r="A2242" s="1094"/>
      <c r="B2242" s="1094"/>
      <c r="C2242" s="1109" t="s">
        <v>1049</v>
      </c>
      <c r="D2242" s="1110">
        <v>0</v>
      </c>
      <c r="E2242" s="1110">
        <v>0</v>
      </c>
      <c r="F2242" s="1110">
        <v>0</v>
      </c>
      <c r="G2242" s="1110">
        <v>0</v>
      </c>
      <c r="H2242" s="1094"/>
      <c r="I2242" s="1094"/>
      <c r="J2242" s="1094"/>
      <c r="K2242" s="1094"/>
    </row>
    <row r="2243" spans="1:11" ht="14.1" customHeight="1" x14ac:dyDescent="0.25">
      <c r="A2243" s="1094"/>
      <c r="B2243" s="1094"/>
      <c r="C2243" s="1109" t="s">
        <v>1050</v>
      </c>
      <c r="D2243" s="1110">
        <v>0</v>
      </c>
      <c r="E2243" s="1110">
        <v>0</v>
      </c>
      <c r="F2243" s="1110">
        <v>0</v>
      </c>
      <c r="G2243" s="1110">
        <v>0</v>
      </c>
      <c r="H2243" s="1094"/>
      <c r="I2243" s="1094"/>
      <c r="J2243" s="1094"/>
      <c r="K2243" s="1094"/>
    </row>
    <row r="2244" spans="1:11" ht="14.1" customHeight="1" x14ac:dyDescent="0.25">
      <c r="A2244" s="1094"/>
      <c r="B2244" s="1094"/>
      <c r="C2244" s="1109" t="s">
        <v>1048</v>
      </c>
      <c r="D2244" s="1110">
        <v>0</v>
      </c>
      <c r="E2244" s="1110">
        <v>0</v>
      </c>
      <c r="F2244" s="1110">
        <v>0</v>
      </c>
      <c r="G2244" s="1110">
        <v>0</v>
      </c>
      <c r="H2244" s="1094"/>
      <c r="I2244" s="1094"/>
      <c r="J2244" s="1094"/>
      <c r="K2244" s="1094"/>
    </row>
    <row r="2245" spans="1:11" ht="14.1" customHeight="1" x14ac:dyDescent="0.25">
      <c r="A2245" s="1094"/>
      <c r="B2245" s="1094"/>
      <c r="C2245" s="1109" t="s">
        <v>1049</v>
      </c>
      <c r="D2245" s="1110">
        <v>0</v>
      </c>
      <c r="E2245" s="1110">
        <v>0</v>
      </c>
      <c r="F2245" s="1110">
        <v>0</v>
      </c>
      <c r="G2245" s="1110">
        <v>0</v>
      </c>
      <c r="H2245" s="1094"/>
      <c r="I2245" s="1094"/>
      <c r="J2245" s="1094"/>
      <c r="K2245" s="1094"/>
    </row>
    <row r="2246" spans="1:11" ht="14.1" customHeight="1" x14ac:dyDescent="0.25">
      <c r="A2246" s="1094"/>
      <c r="B2246" s="1094"/>
      <c r="C2246" s="1109" t="s">
        <v>1051</v>
      </c>
      <c r="D2246" s="1110">
        <v>0</v>
      </c>
      <c r="E2246" s="1110">
        <v>0</v>
      </c>
      <c r="F2246" s="1110">
        <v>0</v>
      </c>
      <c r="G2246" s="1110">
        <v>0</v>
      </c>
      <c r="H2246" s="1094"/>
      <c r="I2246" s="1094"/>
      <c r="J2246" s="1094"/>
      <c r="K2246" s="1094"/>
    </row>
    <row r="2247" spans="1:11" ht="14.1" customHeight="1" x14ac:dyDescent="0.25">
      <c r="A2247" s="1094"/>
      <c r="B2247" s="1094"/>
      <c r="C2247" s="1109" t="s">
        <v>1048</v>
      </c>
      <c r="D2247" s="1110">
        <v>0</v>
      </c>
      <c r="E2247" s="1110">
        <v>0</v>
      </c>
      <c r="F2247" s="1110">
        <v>0</v>
      </c>
      <c r="G2247" s="1110">
        <v>0</v>
      </c>
      <c r="H2247" s="1094"/>
      <c r="I2247" s="1094"/>
      <c r="J2247" s="1094"/>
      <c r="K2247" s="1094"/>
    </row>
    <row r="2248" spans="1:11" ht="14.1" customHeight="1" x14ac:dyDescent="0.25">
      <c r="A2248" s="1094"/>
      <c r="B2248" s="1094"/>
      <c r="C2248" s="1109" t="s">
        <v>1049</v>
      </c>
      <c r="D2248" s="1110">
        <v>0</v>
      </c>
      <c r="E2248" s="1110">
        <v>0</v>
      </c>
      <c r="F2248" s="1110">
        <v>0</v>
      </c>
      <c r="G2248" s="1110">
        <v>0</v>
      </c>
      <c r="H2248" s="1094"/>
      <c r="I2248" s="1094"/>
      <c r="J2248" s="1094"/>
      <c r="K2248" s="1094"/>
    </row>
    <row r="2249" spans="1:11" ht="14.1" customHeight="1" x14ac:dyDescent="0.25">
      <c r="A2249" s="1094"/>
      <c r="B2249" s="1094"/>
      <c r="C2249" s="1109" t="s">
        <v>1052</v>
      </c>
      <c r="D2249" s="1110">
        <v>0</v>
      </c>
      <c r="E2249" s="1110">
        <v>0</v>
      </c>
      <c r="F2249" s="1110">
        <v>0</v>
      </c>
      <c r="G2249" s="1110">
        <v>0</v>
      </c>
      <c r="H2249" s="1094"/>
      <c r="I2249" s="1094"/>
      <c r="J2249" s="1094"/>
      <c r="K2249" s="1094"/>
    </row>
    <row r="2250" spans="1:11" ht="14.1" customHeight="1" x14ac:dyDescent="0.25">
      <c r="A2250" s="1094"/>
      <c r="B2250" s="1094"/>
      <c r="C2250" s="1109" t="s">
        <v>1048</v>
      </c>
      <c r="D2250" s="1110">
        <v>0</v>
      </c>
      <c r="E2250" s="1110">
        <v>0</v>
      </c>
      <c r="F2250" s="1110">
        <v>0</v>
      </c>
      <c r="G2250" s="1110">
        <v>0</v>
      </c>
      <c r="H2250" s="1094"/>
      <c r="I2250" s="1094"/>
      <c r="J2250" s="1094"/>
      <c r="K2250" s="1094"/>
    </row>
    <row r="2251" spans="1:11" ht="14.1" customHeight="1" x14ac:dyDescent="0.25">
      <c r="A2251" s="1094"/>
      <c r="B2251" s="1094"/>
      <c r="C2251" s="1109" t="s">
        <v>1049</v>
      </c>
      <c r="D2251" s="1110">
        <v>0</v>
      </c>
      <c r="E2251" s="1110">
        <v>0</v>
      </c>
      <c r="F2251" s="1110">
        <v>0</v>
      </c>
      <c r="G2251" s="1110">
        <v>0</v>
      </c>
      <c r="H2251" s="1094"/>
      <c r="I2251" s="1094"/>
      <c r="J2251" s="1094"/>
      <c r="K2251" s="1094"/>
    </row>
    <row r="2252" spans="1:11" ht="14.1" customHeight="1" x14ac:dyDescent="0.25">
      <c r="A2252" s="1094"/>
      <c r="B2252" s="1094"/>
      <c r="C2252" s="1109" t="s">
        <v>1053</v>
      </c>
      <c r="D2252" s="1110">
        <v>0</v>
      </c>
      <c r="E2252" s="1110">
        <v>0</v>
      </c>
      <c r="F2252" s="1110">
        <v>0</v>
      </c>
      <c r="G2252" s="1110">
        <v>0</v>
      </c>
      <c r="H2252" s="1094"/>
      <c r="I2252" s="1094"/>
      <c r="J2252" s="1094"/>
      <c r="K2252" s="1094"/>
    </row>
    <row r="2253" spans="1:11" ht="14.1" customHeight="1" x14ac:dyDescent="0.25">
      <c r="A2253" s="1094"/>
      <c r="B2253" s="1094"/>
      <c r="C2253" s="1109" t="s">
        <v>1048</v>
      </c>
      <c r="D2253" s="1110">
        <v>0</v>
      </c>
      <c r="E2253" s="1110">
        <v>0</v>
      </c>
      <c r="F2253" s="1110">
        <v>0</v>
      </c>
      <c r="G2253" s="1110">
        <v>0</v>
      </c>
      <c r="H2253" s="1094"/>
      <c r="I2253" s="1094"/>
      <c r="J2253" s="1094"/>
      <c r="K2253" s="1094"/>
    </row>
    <row r="2254" spans="1:11" ht="14.1" customHeight="1" x14ac:dyDescent="0.25">
      <c r="A2254" s="1094"/>
      <c r="B2254" s="1094"/>
      <c r="C2254" s="1109" t="s">
        <v>1049</v>
      </c>
      <c r="D2254" s="1110">
        <v>0</v>
      </c>
      <c r="E2254" s="1110">
        <v>0</v>
      </c>
      <c r="F2254" s="1110">
        <v>0</v>
      </c>
      <c r="G2254" s="1110">
        <v>0</v>
      </c>
      <c r="H2254" s="1094"/>
      <c r="I2254" s="1094"/>
      <c r="J2254" s="1094"/>
      <c r="K2254" s="1094"/>
    </row>
    <row r="2255" spans="1:11" ht="14.1" customHeight="1" x14ac:dyDescent="0.25">
      <c r="A2255" s="1094"/>
      <c r="B2255" s="1094"/>
      <c r="C2255" s="1109" t="s">
        <v>1054</v>
      </c>
      <c r="D2255" s="1110">
        <v>0</v>
      </c>
      <c r="E2255" s="1110">
        <v>0</v>
      </c>
      <c r="F2255" s="1110">
        <v>0</v>
      </c>
      <c r="G2255" s="1110">
        <v>0</v>
      </c>
      <c r="H2255" s="1094"/>
      <c r="I2255" s="1094"/>
      <c r="J2255" s="1094"/>
      <c r="K2255" s="1094"/>
    </row>
    <row r="2256" spans="1:11" ht="14.1" customHeight="1" x14ac:dyDescent="0.25">
      <c r="A2256" s="1094"/>
      <c r="B2256" s="1094"/>
      <c r="C2256" s="1109" t="s">
        <v>1048</v>
      </c>
      <c r="D2256" s="1110">
        <v>0</v>
      </c>
      <c r="E2256" s="1110">
        <v>0</v>
      </c>
      <c r="F2256" s="1110">
        <v>0</v>
      </c>
      <c r="G2256" s="1110">
        <v>0</v>
      </c>
      <c r="H2256" s="1094"/>
      <c r="I2256" s="1094"/>
      <c r="J2256" s="1094"/>
      <c r="K2256" s="1094"/>
    </row>
    <row r="2257" spans="1:11" ht="14.1" customHeight="1" x14ac:dyDescent="0.25">
      <c r="A2257" s="1094"/>
      <c r="B2257" s="1094"/>
      <c r="C2257" s="1109" t="s">
        <v>1049</v>
      </c>
      <c r="D2257" s="1110">
        <v>0</v>
      </c>
      <c r="E2257" s="1110">
        <v>0</v>
      </c>
      <c r="F2257" s="1110">
        <v>0</v>
      </c>
      <c r="G2257" s="1110">
        <v>0</v>
      </c>
      <c r="H2257" s="1094"/>
      <c r="I2257" s="1094"/>
      <c r="J2257" s="1094"/>
      <c r="K2257" s="1094"/>
    </row>
    <row r="2258" spans="1:11" ht="14.1" customHeight="1" x14ac:dyDescent="0.25">
      <c r="A2258" s="1094"/>
      <c r="B2258" s="1094"/>
      <c r="C2258" s="1109" t="s">
        <v>1055</v>
      </c>
      <c r="D2258" s="1110">
        <v>0</v>
      </c>
      <c r="E2258" s="1110">
        <v>0</v>
      </c>
      <c r="F2258" s="1110">
        <v>0</v>
      </c>
      <c r="G2258" s="1110">
        <v>0</v>
      </c>
      <c r="H2258" s="1094"/>
      <c r="I2258" s="1094"/>
      <c r="J2258" s="1094"/>
      <c r="K2258" s="1094"/>
    </row>
    <row r="2259" spans="1:11" ht="14.1" customHeight="1" x14ac:dyDescent="0.25">
      <c r="A2259" s="1094"/>
      <c r="B2259" s="1094"/>
      <c r="C2259" s="1109" t="s">
        <v>1048</v>
      </c>
      <c r="D2259" s="1110">
        <v>0</v>
      </c>
      <c r="E2259" s="1110">
        <v>0</v>
      </c>
      <c r="F2259" s="1110">
        <v>0</v>
      </c>
      <c r="G2259" s="1110">
        <v>0</v>
      </c>
      <c r="H2259" s="1094"/>
      <c r="I2259" s="1094"/>
      <c r="J2259" s="1094"/>
      <c r="K2259" s="1094"/>
    </row>
    <row r="2260" spans="1:11" ht="14.1" customHeight="1" x14ac:dyDescent="0.25">
      <c r="A2260" s="1094"/>
      <c r="B2260" s="1094"/>
      <c r="C2260" s="1109" t="s">
        <v>1049</v>
      </c>
      <c r="D2260" s="1110">
        <v>0</v>
      </c>
      <c r="E2260" s="1110">
        <v>0</v>
      </c>
      <c r="F2260" s="1110">
        <v>0</v>
      </c>
      <c r="G2260" s="1110">
        <v>0</v>
      </c>
      <c r="H2260" s="1094"/>
      <c r="I2260" s="1094"/>
      <c r="J2260" s="1094"/>
      <c r="K2260" s="1094"/>
    </row>
    <row r="2261" spans="1:11" ht="14.1" customHeight="1" x14ac:dyDescent="0.25">
      <c r="A2261" s="1094"/>
      <c r="B2261" s="1094"/>
      <c r="C2261" s="1109" t="s">
        <v>1056</v>
      </c>
      <c r="D2261" s="1110">
        <v>0</v>
      </c>
      <c r="E2261" s="1110">
        <v>0</v>
      </c>
      <c r="F2261" s="1110">
        <v>0</v>
      </c>
      <c r="G2261" s="1110">
        <v>0</v>
      </c>
      <c r="H2261" s="1094"/>
      <c r="I2261" s="1094"/>
      <c r="J2261" s="1094"/>
      <c r="K2261" s="1094"/>
    </row>
    <row r="2262" spans="1:11" ht="14.1" customHeight="1" x14ac:dyDescent="0.25">
      <c r="A2262" s="1094"/>
      <c r="B2262" s="1094"/>
      <c r="C2262" s="1109" t="s">
        <v>1048</v>
      </c>
      <c r="D2262" s="1110">
        <v>0</v>
      </c>
      <c r="E2262" s="1110">
        <v>0</v>
      </c>
      <c r="F2262" s="1110">
        <v>0</v>
      </c>
      <c r="G2262" s="1110">
        <v>0</v>
      </c>
      <c r="H2262" s="1094"/>
      <c r="I2262" s="1094"/>
      <c r="J2262" s="1094"/>
      <c r="K2262" s="1094"/>
    </row>
    <row r="2263" spans="1:11" ht="14.1" customHeight="1" x14ac:dyDescent="0.25">
      <c r="A2263" s="1094"/>
      <c r="B2263" s="1094"/>
      <c r="C2263" s="1109" t="s">
        <v>1057</v>
      </c>
      <c r="D2263" s="1110">
        <v>0</v>
      </c>
      <c r="E2263" s="1110">
        <v>0</v>
      </c>
      <c r="F2263" s="1110">
        <v>0</v>
      </c>
      <c r="G2263" s="1110">
        <v>0</v>
      </c>
      <c r="H2263" s="1094"/>
      <c r="I2263" s="1094"/>
      <c r="J2263" s="1094"/>
      <c r="K2263" s="1094"/>
    </row>
    <row r="2264" spans="1:11" ht="14.1" customHeight="1" x14ac:dyDescent="0.25">
      <c r="A2264" s="1094"/>
      <c r="B2264" s="1094"/>
      <c r="C2264" s="1109" t="s">
        <v>1058</v>
      </c>
      <c r="D2264" s="1110">
        <v>0</v>
      </c>
      <c r="E2264" s="1110">
        <v>0</v>
      </c>
      <c r="F2264" s="1110">
        <v>0</v>
      </c>
      <c r="G2264" s="1110">
        <v>0</v>
      </c>
      <c r="H2264" s="1094"/>
      <c r="I2264" s="1094"/>
      <c r="J2264" s="1094"/>
      <c r="K2264" s="1094"/>
    </row>
    <row r="2265" spans="1:11" ht="14.1" customHeight="1" x14ac:dyDescent="0.25">
      <c r="A2265" s="1094"/>
      <c r="B2265" s="1094"/>
      <c r="C2265" s="1109" t="s">
        <v>1059</v>
      </c>
      <c r="D2265" s="1110">
        <v>0</v>
      </c>
      <c r="E2265" s="1110">
        <v>0</v>
      </c>
      <c r="F2265" s="1110">
        <v>0</v>
      </c>
      <c r="G2265" s="1110">
        <v>0</v>
      </c>
      <c r="H2265" s="1094"/>
      <c r="I2265" s="1094"/>
      <c r="J2265" s="1094"/>
      <c r="K2265" s="1094"/>
    </row>
    <row r="2266" spans="1:11" ht="14.1" customHeight="1" x14ac:dyDescent="0.25">
      <c r="A2266" s="1094"/>
      <c r="B2266" s="1094"/>
      <c r="C2266" s="1109" t="s">
        <v>1060</v>
      </c>
      <c r="D2266" s="1110">
        <v>0</v>
      </c>
      <c r="E2266" s="1110">
        <v>0</v>
      </c>
      <c r="F2266" s="1110">
        <v>0</v>
      </c>
      <c r="G2266" s="1110">
        <v>0</v>
      </c>
      <c r="H2266" s="1094"/>
      <c r="I2266" s="1094"/>
      <c r="J2266" s="1094"/>
      <c r="K2266" s="1094"/>
    </row>
    <row r="2267" spans="1:11" ht="14.1" customHeight="1" x14ac:dyDescent="0.25">
      <c r="A2267" s="1094"/>
      <c r="B2267" s="1094"/>
      <c r="C2267" s="1109" t="s">
        <v>1061</v>
      </c>
      <c r="D2267" s="1110">
        <v>0</v>
      </c>
      <c r="E2267" s="1110">
        <v>100000000</v>
      </c>
      <c r="F2267" s="1110">
        <v>500000</v>
      </c>
      <c r="G2267" s="1110">
        <v>500000</v>
      </c>
      <c r="H2267" s="1094"/>
      <c r="I2267" s="1094"/>
      <c r="J2267" s="1094"/>
      <c r="K2267" s="1094"/>
    </row>
    <row r="2268" spans="1:11" ht="14.1" customHeight="1" x14ac:dyDescent="0.25">
      <c r="A2268" s="1094"/>
      <c r="B2268" s="1094"/>
      <c r="C2268" s="1109" t="s">
        <v>1048</v>
      </c>
      <c r="D2268" s="1110">
        <v>0</v>
      </c>
      <c r="E2268" s="1110">
        <v>0</v>
      </c>
      <c r="F2268" s="1110">
        <v>0</v>
      </c>
      <c r="G2268" s="1110">
        <v>0</v>
      </c>
      <c r="H2268" s="1094"/>
      <c r="I2268" s="1094"/>
      <c r="J2268" s="1094"/>
      <c r="K2268" s="1094"/>
    </row>
    <row r="2269" spans="1:11" ht="14.1" customHeight="1" x14ac:dyDescent="0.25">
      <c r="A2269" s="1094"/>
      <c r="B2269" s="1094"/>
      <c r="C2269" s="1109" t="s">
        <v>1057</v>
      </c>
      <c r="D2269" s="1110">
        <v>0</v>
      </c>
      <c r="E2269" s="1110">
        <v>0</v>
      </c>
      <c r="F2269" s="1110">
        <v>0</v>
      </c>
      <c r="G2269" s="1110">
        <v>0</v>
      </c>
      <c r="H2269" s="1094"/>
      <c r="I2269" s="1094"/>
      <c r="J2269" s="1094"/>
      <c r="K2269" s="1094"/>
    </row>
    <row r="2270" spans="1:11" ht="14.1" customHeight="1" x14ac:dyDescent="0.25">
      <c r="A2270" s="1094"/>
      <c r="B2270" s="1094"/>
      <c r="C2270" s="1109" t="s">
        <v>1058</v>
      </c>
      <c r="D2270" s="1110">
        <v>0</v>
      </c>
      <c r="E2270" s="1110">
        <v>100000000</v>
      </c>
      <c r="F2270" s="1110">
        <v>500000</v>
      </c>
      <c r="G2270" s="1110">
        <v>500000</v>
      </c>
      <c r="H2270" s="1094"/>
      <c r="I2270" s="1094"/>
      <c r="J2270" s="1094"/>
      <c r="K2270" s="1094"/>
    </row>
    <row r="2271" spans="1:11" ht="14.1" customHeight="1" x14ac:dyDescent="0.25">
      <c r="A2271" s="1094"/>
      <c r="B2271" s="1094"/>
      <c r="C2271" s="1109" t="s">
        <v>1059</v>
      </c>
      <c r="D2271" s="1110">
        <v>0</v>
      </c>
      <c r="E2271" s="1110">
        <v>0</v>
      </c>
      <c r="F2271" s="1110">
        <v>0</v>
      </c>
      <c r="G2271" s="1110">
        <v>0</v>
      </c>
      <c r="H2271" s="1094"/>
      <c r="I2271" s="1094"/>
      <c r="J2271" s="1094"/>
      <c r="K2271" s="1094"/>
    </row>
    <row r="2272" spans="1:11" ht="14.1" customHeight="1" x14ac:dyDescent="0.25">
      <c r="A2272" s="1094"/>
      <c r="B2272" s="1094"/>
      <c r="C2272" s="1109" t="s">
        <v>1060</v>
      </c>
      <c r="D2272" s="1110">
        <v>0</v>
      </c>
      <c r="E2272" s="1110">
        <v>0</v>
      </c>
      <c r="F2272" s="1110">
        <v>0</v>
      </c>
      <c r="G2272" s="1110">
        <v>0</v>
      </c>
      <c r="H2272" s="1094"/>
      <c r="I2272" s="1094"/>
      <c r="J2272" s="1094"/>
      <c r="K2272" s="1094"/>
    </row>
    <row r="2273" spans="1:11" ht="14.1" customHeight="1" x14ac:dyDescent="0.25">
      <c r="A2273" s="1094"/>
      <c r="B2273" s="1094"/>
      <c r="C2273" s="1109" t="s">
        <v>1062</v>
      </c>
      <c r="D2273" s="1110">
        <v>0</v>
      </c>
      <c r="E2273" s="1110">
        <v>0</v>
      </c>
      <c r="F2273" s="1110">
        <v>0</v>
      </c>
      <c r="G2273" s="1110">
        <v>0</v>
      </c>
      <c r="H2273" s="1094"/>
      <c r="I2273" s="1094"/>
      <c r="J2273" s="1094"/>
      <c r="K2273" s="1094"/>
    </row>
    <row r="2274" spans="1:11" ht="14.1" customHeight="1" x14ac:dyDescent="0.25">
      <c r="A2274" s="1094"/>
      <c r="B2274" s="1094"/>
      <c r="C2274" s="1109" t="s">
        <v>1048</v>
      </c>
      <c r="D2274" s="1110">
        <v>0</v>
      </c>
      <c r="E2274" s="1110">
        <v>0</v>
      </c>
      <c r="F2274" s="1110">
        <v>0</v>
      </c>
      <c r="G2274" s="1110">
        <v>0</v>
      </c>
      <c r="H2274" s="1094"/>
      <c r="I2274" s="1094"/>
      <c r="J2274" s="1094"/>
      <c r="K2274" s="1094"/>
    </row>
    <row r="2275" spans="1:11" ht="14.1" customHeight="1" x14ac:dyDescent="0.25">
      <c r="A2275" s="1094"/>
      <c r="B2275" s="1094"/>
      <c r="C2275" s="1109" t="s">
        <v>1057</v>
      </c>
      <c r="D2275" s="1110">
        <v>0</v>
      </c>
      <c r="E2275" s="1110">
        <v>0</v>
      </c>
      <c r="F2275" s="1110">
        <v>0</v>
      </c>
      <c r="G2275" s="1110">
        <v>0</v>
      </c>
      <c r="H2275" s="1094"/>
      <c r="I2275" s="1094"/>
      <c r="J2275" s="1094"/>
      <c r="K2275" s="1094"/>
    </row>
    <row r="2276" spans="1:11" ht="14.1" customHeight="1" x14ac:dyDescent="0.25">
      <c r="A2276" s="1094"/>
      <c r="B2276" s="1094"/>
      <c r="C2276" s="1109" t="s">
        <v>1058</v>
      </c>
      <c r="D2276" s="1110">
        <v>0</v>
      </c>
      <c r="E2276" s="1110">
        <v>0</v>
      </c>
      <c r="F2276" s="1110">
        <v>0</v>
      </c>
      <c r="G2276" s="1110">
        <v>0</v>
      </c>
      <c r="H2276" s="1094"/>
      <c r="I2276" s="1094"/>
      <c r="J2276" s="1094"/>
      <c r="K2276" s="1094"/>
    </row>
    <row r="2277" spans="1:11" ht="14.1" customHeight="1" x14ac:dyDescent="0.25">
      <c r="A2277" s="1094"/>
      <c r="B2277" s="1094"/>
      <c r="C2277" s="1109" t="s">
        <v>1059</v>
      </c>
      <c r="D2277" s="1110">
        <v>0</v>
      </c>
      <c r="E2277" s="1110">
        <v>0</v>
      </c>
      <c r="F2277" s="1110">
        <v>0</v>
      </c>
      <c r="G2277" s="1110">
        <v>0</v>
      </c>
      <c r="H2277" s="1094"/>
      <c r="I2277" s="1094"/>
      <c r="J2277" s="1094"/>
      <c r="K2277" s="1094"/>
    </row>
    <row r="2278" spans="1:11" ht="14.1" customHeight="1" x14ac:dyDescent="0.25">
      <c r="A2278" s="1094"/>
      <c r="B2278" s="1094"/>
      <c r="C2278" s="1109" t="s">
        <v>1060</v>
      </c>
      <c r="D2278" s="1110">
        <v>0</v>
      </c>
      <c r="E2278" s="1110">
        <v>0</v>
      </c>
      <c r="F2278" s="1110">
        <v>0</v>
      </c>
      <c r="G2278" s="1110">
        <v>0</v>
      </c>
      <c r="H2278" s="1094"/>
      <c r="I2278" s="1094"/>
      <c r="J2278" s="1094"/>
      <c r="K2278" s="1094"/>
    </row>
    <row r="2279" spans="1:11" ht="14.1" customHeight="1" x14ac:dyDescent="0.25">
      <c r="A2279" s="1094"/>
      <c r="B2279" s="1094"/>
      <c r="C2279" s="1109" t="s">
        <v>1063</v>
      </c>
      <c r="D2279" s="1110">
        <v>0</v>
      </c>
      <c r="E2279" s="1110">
        <v>0</v>
      </c>
      <c r="F2279" s="1110">
        <v>0</v>
      </c>
      <c r="G2279" s="1110">
        <v>0</v>
      </c>
      <c r="H2279" s="1094"/>
      <c r="I2279" s="1094"/>
      <c r="J2279" s="1094"/>
      <c r="K2279" s="1094"/>
    </row>
    <row r="2280" spans="1:11" ht="14.1" customHeight="1" x14ac:dyDescent="0.25">
      <c r="A2280" s="1094"/>
      <c r="B2280" s="1094"/>
      <c r="C2280" s="1109" t="s">
        <v>1064</v>
      </c>
      <c r="D2280" s="1110">
        <v>0</v>
      </c>
      <c r="E2280" s="1110">
        <v>0</v>
      </c>
      <c r="F2280" s="1110">
        <v>0</v>
      </c>
      <c r="G2280" s="1110">
        <v>0</v>
      </c>
      <c r="H2280" s="1094"/>
      <c r="I2280" s="1094"/>
      <c r="J2280" s="1094"/>
      <c r="K2280" s="1094"/>
    </row>
    <row r="2281" spans="1:11" ht="14.1" customHeight="1" x14ac:dyDescent="0.25">
      <c r="A2281" s="1094"/>
      <c r="B2281" s="1094"/>
      <c r="C2281" s="1111" t="s">
        <v>572</v>
      </c>
      <c r="D2281" s="1110">
        <v>0</v>
      </c>
      <c r="E2281" s="1110">
        <v>100000000</v>
      </c>
      <c r="F2281" s="1110">
        <v>500000</v>
      </c>
      <c r="G2281" s="1110">
        <v>500000</v>
      </c>
      <c r="H2281" s="1094"/>
      <c r="I2281" s="1094"/>
      <c r="J2281" s="1094"/>
      <c r="K2281" s="1094"/>
    </row>
    <row r="2282" spans="1:11" ht="14.1" customHeight="1" x14ac:dyDescent="0.25">
      <c r="A2282" s="1094"/>
      <c r="B2282" s="1094"/>
      <c r="C2282" s="1103" t="s">
        <v>1022</v>
      </c>
      <c r="D2282" s="1232" t="s">
        <v>3748</v>
      </c>
      <c r="E2282" s="1233"/>
      <c r="F2282" s="1233"/>
      <c r="G2282" s="1233"/>
      <c r="H2282" s="1094"/>
      <c r="I2282" s="1094"/>
      <c r="J2282" s="1094"/>
      <c r="K2282" s="1094"/>
    </row>
    <row r="2283" spans="1:11" ht="14.1" customHeight="1" x14ac:dyDescent="0.25">
      <c r="A2283" s="1094"/>
      <c r="B2283" s="1094"/>
      <c r="C2283" s="1104" t="s">
        <v>1024</v>
      </c>
      <c r="D2283" s="1230" t="s">
        <v>3749</v>
      </c>
      <c r="E2283" s="1231"/>
      <c r="F2283" s="1231"/>
      <c r="G2283" s="1231"/>
      <c r="H2283" s="1094"/>
      <c r="I2283" s="1094"/>
      <c r="J2283" s="1094"/>
      <c r="K2283" s="1094"/>
    </row>
    <row r="2284" spans="1:11" ht="14.1" customHeight="1" x14ac:dyDescent="0.25">
      <c r="A2284" s="1094"/>
      <c r="B2284" s="1094"/>
      <c r="C2284" s="1104" t="s">
        <v>31</v>
      </c>
      <c r="D2284" s="1230" t="s">
        <v>1138</v>
      </c>
      <c r="E2284" s="1231"/>
      <c r="F2284" s="1231"/>
      <c r="G2284" s="1231"/>
      <c r="H2284" s="1094"/>
      <c r="I2284" s="1094"/>
      <c r="J2284" s="1094"/>
      <c r="K2284" s="1094"/>
    </row>
    <row r="2285" spans="1:11" ht="15" customHeight="1" x14ac:dyDescent="0.25">
      <c r="A2285" s="1094"/>
      <c r="B2285" s="1094"/>
      <c r="C2285" s="1105"/>
      <c r="D2285" s="1106">
        <v>2024</v>
      </c>
      <c r="E2285" s="1106">
        <v>2025</v>
      </c>
      <c r="F2285" s="1106">
        <v>2026</v>
      </c>
      <c r="G2285" s="1106">
        <v>2027</v>
      </c>
      <c r="H2285" s="1094"/>
      <c r="I2285" s="1094"/>
      <c r="J2285" s="1094"/>
      <c r="K2285" s="1094"/>
    </row>
    <row r="2286" spans="1:11" ht="15" customHeight="1" x14ac:dyDescent="0.25">
      <c r="A2286" s="1094"/>
      <c r="B2286" s="1094"/>
      <c r="C2286" s="1107"/>
      <c r="D2286" s="1108" t="s">
        <v>13</v>
      </c>
      <c r="E2286" s="1108" t="s">
        <v>14</v>
      </c>
      <c r="F2286" s="1108" t="s">
        <v>14</v>
      </c>
      <c r="G2286" s="1108" t="s">
        <v>14</v>
      </c>
      <c r="H2286" s="1094"/>
      <c r="I2286" s="1094"/>
      <c r="J2286" s="1094"/>
      <c r="K2286" s="1094"/>
    </row>
    <row r="2287" spans="1:11" ht="14.1" customHeight="1" x14ac:dyDescent="0.25">
      <c r="A2287" s="1094"/>
      <c r="B2287" s="1094"/>
      <c r="C2287" s="1097" t="s">
        <v>33</v>
      </c>
      <c r="D2287" s="1101" t="s">
        <v>1038</v>
      </c>
      <c r="E2287" s="1101" t="s">
        <v>1092</v>
      </c>
      <c r="F2287" s="1101" t="s">
        <v>1092</v>
      </c>
      <c r="G2287" s="1101" t="s">
        <v>1092</v>
      </c>
      <c r="H2287" s="1094"/>
      <c r="I2287" s="1094"/>
      <c r="J2287" s="1094"/>
      <c r="K2287" s="1094"/>
    </row>
    <row r="2288" spans="1:11" ht="14.1" customHeight="1" x14ac:dyDescent="0.25">
      <c r="A2288" s="1094"/>
      <c r="B2288" s="1094"/>
      <c r="C2288" s="1097" t="s">
        <v>1029</v>
      </c>
      <c r="D2288" s="1101" t="s">
        <v>1039</v>
      </c>
      <c r="E2288" s="1101" t="s">
        <v>1080</v>
      </c>
      <c r="F2288" s="1101" t="s">
        <v>1080</v>
      </c>
      <c r="G2288" s="1101" t="s">
        <v>1080</v>
      </c>
      <c r="H2288" s="1094"/>
      <c r="I2288" s="1094"/>
      <c r="J2288" s="1094"/>
      <c r="K2288" s="1094"/>
    </row>
    <row r="2289" spans="1:11" ht="14.1" customHeight="1" x14ac:dyDescent="0.25">
      <c r="A2289" s="1094"/>
      <c r="B2289" s="1094"/>
      <c r="C2289" s="1097" t="s">
        <v>1032</v>
      </c>
      <c r="D2289" s="1101" t="s">
        <v>1039</v>
      </c>
      <c r="E2289" s="1101" t="s">
        <v>1080</v>
      </c>
      <c r="F2289" s="1101" t="s">
        <v>1080</v>
      </c>
      <c r="G2289" s="1101" t="s">
        <v>1080</v>
      </c>
      <c r="H2289" s="1094"/>
      <c r="I2289" s="1094"/>
      <c r="J2289" s="1094"/>
      <c r="K2289" s="1094"/>
    </row>
    <row r="2290" spans="1:11" ht="14.1" customHeight="1" x14ac:dyDescent="0.25">
      <c r="A2290" s="1094"/>
      <c r="B2290" s="1094"/>
      <c r="C2290" s="1097" t="s">
        <v>1037</v>
      </c>
      <c r="D2290" s="1101" t="s">
        <v>1038</v>
      </c>
      <c r="E2290" s="1101" t="s">
        <v>1038</v>
      </c>
      <c r="F2290" s="1101" t="s">
        <v>1039</v>
      </c>
      <c r="G2290" s="1101" t="s">
        <v>1039</v>
      </c>
      <c r="H2290" s="1094"/>
      <c r="I2290" s="1094"/>
      <c r="J2290" s="1094"/>
      <c r="K2290" s="1094"/>
    </row>
    <row r="2291" spans="1:11" ht="14.1" customHeight="1" x14ac:dyDescent="0.25">
      <c r="A2291" s="1094"/>
      <c r="B2291" s="1094"/>
      <c r="C2291" s="1097" t="s">
        <v>1042</v>
      </c>
      <c r="D2291" s="1101" t="s">
        <v>1038</v>
      </c>
      <c r="E2291" s="1101" t="s">
        <v>1038</v>
      </c>
      <c r="F2291" s="1101" t="s">
        <v>1039</v>
      </c>
      <c r="G2291" s="1101" t="s">
        <v>1039</v>
      </c>
      <c r="H2291" s="1094"/>
      <c r="I2291" s="1094"/>
      <c r="J2291" s="1094"/>
      <c r="K2291" s="1094"/>
    </row>
    <row r="2292" spans="1:11" ht="14.1" customHeight="1" x14ac:dyDescent="0.25">
      <c r="A2292" s="1094"/>
      <c r="B2292" s="1094"/>
      <c r="C2292" s="1097" t="s">
        <v>39</v>
      </c>
      <c r="D2292" s="1101" t="s">
        <v>1038</v>
      </c>
      <c r="E2292" s="1101" t="s">
        <v>1038</v>
      </c>
      <c r="F2292" s="1101" t="s">
        <v>1039</v>
      </c>
      <c r="G2292" s="1101" t="s">
        <v>1039</v>
      </c>
      <c r="H2292" s="1094"/>
      <c r="I2292" s="1094"/>
      <c r="J2292" s="1094"/>
      <c r="K2292" s="1094"/>
    </row>
    <row r="2293" spans="1:11" ht="14.1" customHeight="1" x14ac:dyDescent="0.25">
      <c r="A2293" s="1094"/>
      <c r="B2293" s="1094"/>
      <c r="C2293" s="1228" t="s">
        <v>1046</v>
      </c>
      <c r="D2293" s="1229"/>
      <c r="E2293" s="1229"/>
      <c r="F2293" s="1229"/>
      <c r="G2293" s="1229"/>
      <c r="H2293" s="1094"/>
      <c r="I2293" s="1094"/>
      <c r="J2293" s="1094"/>
      <c r="K2293" s="1094"/>
    </row>
    <row r="2294" spans="1:11" ht="14.1" customHeight="1" x14ac:dyDescent="0.25">
      <c r="A2294" s="1094"/>
      <c r="B2294" s="1094"/>
      <c r="C2294" s="1105"/>
      <c r="D2294" s="1106">
        <v>2024</v>
      </c>
      <c r="E2294" s="1106">
        <v>2025</v>
      </c>
      <c r="F2294" s="1106">
        <v>2026</v>
      </c>
      <c r="G2294" s="1106">
        <v>2027</v>
      </c>
      <c r="H2294" s="1094"/>
      <c r="I2294" s="1094"/>
      <c r="J2294" s="1094"/>
      <c r="K2294" s="1094"/>
    </row>
    <row r="2295" spans="1:11" ht="14.1" customHeight="1" x14ac:dyDescent="0.25">
      <c r="A2295" s="1094"/>
      <c r="B2295" s="1094"/>
      <c r="C2295" s="1107"/>
      <c r="D2295" s="1108" t="s">
        <v>13</v>
      </c>
      <c r="E2295" s="1108" t="s">
        <v>14</v>
      </c>
      <c r="F2295" s="1108" t="s">
        <v>14</v>
      </c>
      <c r="G2295" s="1108" t="s">
        <v>14</v>
      </c>
      <c r="H2295" s="1094"/>
      <c r="I2295" s="1094"/>
      <c r="J2295" s="1094"/>
      <c r="K2295" s="1094"/>
    </row>
    <row r="2296" spans="1:11" ht="14.1" customHeight="1" x14ac:dyDescent="0.25">
      <c r="A2296" s="1094"/>
      <c r="B2296" s="1094"/>
      <c r="C2296" s="1109" t="s">
        <v>1047</v>
      </c>
      <c r="D2296" s="1110">
        <v>0</v>
      </c>
      <c r="E2296" s="1110">
        <v>0</v>
      </c>
      <c r="F2296" s="1110">
        <v>0</v>
      </c>
      <c r="G2296" s="1110">
        <v>0</v>
      </c>
      <c r="H2296" s="1094"/>
      <c r="I2296" s="1094"/>
      <c r="J2296" s="1094"/>
      <c r="K2296" s="1094"/>
    </row>
    <row r="2297" spans="1:11" ht="14.1" customHeight="1" x14ac:dyDescent="0.25">
      <c r="A2297" s="1094"/>
      <c r="B2297" s="1094"/>
      <c r="C2297" s="1109" t="s">
        <v>1048</v>
      </c>
      <c r="D2297" s="1110">
        <v>0</v>
      </c>
      <c r="E2297" s="1110">
        <v>0</v>
      </c>
      <c r="F2297" s="1110">
        <v>0</v>
      </c>
      <c r="G2297" s="1110">
        <v>0</v>
      </c>
      <c r="H2297" s="1094"/>
      <c r="I2297" s="1094"/>
      <c r="J2297" s="1094"/>
      <c r="K2297" s="1094"/>
    </row>
    <row r="2298" spans="1:11" ht="14.1" customHeight="1" x14ac:dyDescent="0.25">
      <c r="A2298" s="1094"/>
      <c r="B2298" s="1094"/>
      <c r="C2298" s="1109" t="s">
        <v>1049</v>
      </c>
      <c r="D2298" s="1110">
        <v>0</v>
      </c>
      <c r="E2298" s="1110">
        <v>0</v>
      </c>
      <c r="F2298" s="1110">
        <v>0</v>
      </c>
      <c r="G2298" s="1110">
        <v>0</v>
      </c>
      <c r="H2298" s="1094"/>
      <c r="I2298" s="1094"/>
      <c r="J2298" s="1094"/>
      <c r="K2298" s="1094"/>
    </row>
    <row r="2299" spans="1:11" ht="14.1" customHeight="1" x14ac:dyDescent="0.25">
      <c r="A2299" s="1094"/>
      <c r="B2299" s="1094"/>
      <c r="C2299" s="1109" t="s">
        <v>1050</v>
      </c>
      <c r="D2299" s="1110">
        <v>0</v>
      </c>
      <c r="E2299" s="1110">
        <v>0</v>
      </c>
      <c r="F2299" s="1110">
        <v>0</v>
      </c>
      <c r="G2299" s="1110">
        <v>0</v>
      </c>
      <c r="H2299" s="1094"/>
      <c r="I2299" s="1094"/>
      <c r="J2299" s="1094"/>
      <c r="K2299" s="1094"/>
    </row>
    <row r="2300" spans="1:11" ht="14.1" customHeight="1" x14ac:dyDescent="0.25">
      <c r="A2300" s="1094"/>
      <c r="B2300" s="1094"/>
      <c r="C2300" s="1109" t="s">
        <v>1048</v>
      </c>
      <c r="D2300" s="1110">
        <v>0</v>
      </c>
      <c r="E2300" s="1110">
        <v>0</v>
      </c>
      <c r="F2300" s="1110">
        <v>0</v>
      </c>
      <c r="G2300" s="1110">
        <v>0</v>
      </c>
      <c r="H2300" s="1094"/>
      <c r="I2300" s="1094"/>
      <c r="J2300" s="1094"/>
      <c r="K2300" s="1094"/>
    </row>
    <row r="2301" spans="1:11" ht="14.1" customHeight="1" x14ac:dyDescent="0.25">
      <c r="A2301" s="1094"/>
      <c r="B2301" s="1094"/>
      <c r="C2301" s="1109" t="s">
        <v>1049</v>
      </c>
      <c r="D2301" s="1110">
        <v>0</v>
      </c>
      <c r="E2301" s="1110">
        <v>0</v>
      </c>
      <c r="F2301" s="1110">
        <v>0</v>
      </c>
      <c r="G2301" s="1110">
        <v>0</v>
      </c>
      <c r="H2301" s="1094"/>
      <c r="I2301" s="1094"/>
      <c r="J2301" s="1094"/>
      <c r="K2301" s="1094"/>
    </row>
    <row r="2302" spans="1:11" ht="14.1" customHeight="1" x14ac:dyDescent="0.25">
      <c r="A2302" s="1094"/>
      <c r="B2302" s="1094"/>
      <c r="C2302" s="1109" t="s">
        <v>1051</v>
      </c>
      <c r="D2302" s="1110">
        <v>0</v>
      </c>
      <c r="E2302" s="1110">
        <v>0</v>
      </c>
      <c r="F2302" s="1110">
        <v>0</v>
      </c>
      <c r="G2302" s="1110">
        <v>0</v>
      </c>
      <c r="H2302" s="1094"/>
      <c r="I2302" s="1094"/>
      <c r="J2302" s="1094"/>
      <c r="K2302" s="1094"/>
    </row>
    <row r="2303" spans="1:11" ht="14.1" customHeight="1" x14ac:dyDescent="0.25">
      <c r="A2303" s="1094"/>
      <c r="B2303" s="1094"/>
      <c r="C2303" s="1109" t="s">
        <v>1048</v>
      </c>
      <c r="D2303" s="1110">
        <v>0</v>
      </c>
      <c r="E2303" s="1110">
        <v>0</v>
      </c>
      <c r="F2303" s="1110">
        <v>0</v>
      </c>
      <c r="G2303" s="1110">
        <v>0</v>
      </c>
      <c r="H2303" s="1094"/>
      <c r="I2303" s="1094"/>
      <c r="J2303" s="1094"/>
      <c r="K2303" s="1094"/>
    </row>
    <row r="2304" spans="1:11" ht="14.1" customHeight="1" x14ac:dyDescent="0.25">
      <c r="A2304" s="1094"/>
      <c r="B2304" s="1094"/>
      <c r="C2304" s="1109" t="s">
        <v>1049</v>
      </c>
      <c r="D2304" s="1110">
        <v>0</v>
      </c>
      <c r="E2304" s="1110">
        <v>0</v>
      </c>
      <c r="F2304" s="1110">
        <v>0</v>
      </c>
      <c r="G2304" s="1110">
        <v>0</v>
      </c>
      <c r="H2304" s="1094"/>
      <c r="I2304" s="1094"/>
      <c r="J2304" s="1094"/>
      <c r="K2304" s="1094"/>
    </row>
    <row r="2305" spans="1:11" ht="14.1" customHeight="1" x14ac:dyDescent="0.25">
      <c r="A2305" s="1094"/>
      <c r="B2305" s="1094"/>
      <c r="C2305" s="1109" t="s">
        <v>1052</v>
      </c>
      <c r="D2305" s="1110">
        <v>0</v>
      </c>
      <c r="E2305" s="1110">
        <v>0</v>
      </c>
      <c r="F2305" s="1110">
        <v>0</v>
      </c>
      <c r="G2305" s="1110">
        <v>0</v>
      </c>
      <c r="H2305" s="1094"/>
      <c r="I2305" s="1094"/>
      <c r="J2305" s="1094"/>
      <c r="K2305" s="1094"/>
    </row>
    <row r="2306" spans="1:11" ht="14.1" customHeight="1" x14ac:dyDescent="0.25">
      <c r="A2306" s="1094"/>
      <c r="B2306" s="1094"/>
      <c r="C2306" s="1109" t="s">
        <v>1048</v>
      </c>
      <c r="D2306" s="1110">
        <v>0</v>
      </c>
      <c r="E2306" s="1110">
        <v>0</v>
      </c>
      <c r="F2306" s="1110">
        <v>0</v>
      </c>
      <c r="G2306" s="1110">
        <v>0</v>
      </c>
      <c r="H2306" s="1094"/>
      <c r="I2306" s="1094"/>
      <c r="J2306" s="1094"/>
      <c r="K2306" s="1094"/>
    </row>
    <row r="2307" spans="1:11" ht="14.1" customHeight="1" x14ac:dyDescent="0.25">
      <c r="A2307" s="1094"/>
      <c r="B2307" s="1094"/>
      <c r="C2307" s="1109" t="s">
        <v>1049</v>
      </c>
      <c r="D2307" s="1110">
        <v>0</v>
      </c>
      <c r="E2307" s="1110">
        <v>0</v>
      </c>
      <c r="F2307" s="1110">
        <v>0</v>
      </c>
      <c r="G2307" s="1110">
        <v>0</v>
      </c>
      <c r="H2307" s="1094"/>
      <c r="I2307" s="1094"/>
      <c r="J2307" s="1094"/>
      <c r="K2307" s="1094"/>
    </row>
    <row r="2308" spans="1:11" ht="14.1" customHeight="1" x14ac:dyDescent="0.25">
      <c r="A2308" s="1094"/>
      <c r="B2308" s="1094"/>
      <c r="C2308" s="1109" t="s">
        <v>1053</v>
      </c>
      <c r="D2308" s="1110">
        <v>0</v>
      </c>
      <c r="E2308" s="1110">
        <v>0</v>
      </c>
      <c r="F2308" s="1110">
        <v>0</v>
      </c>
      <c r="G2308" s="1110">
        <v>0</v>
      </c>
      <c r="H2308" s="1094"/>
      <c r="I2308" s="1094"/>
      <c r="J2308" s="1094"/>
      <c r="K2308" s="1094"/>
    </row>
    <row r="2309" spans="1:11" ht="14.1" customHeight="1" x14ac:dyDescent="0.25">
      <c r="A2309" s="1094"/>
      <c r="B2309" s="1094"/>
      <c r="C2309" s="1109" t="s">
        <v>1048</v>
      </c>
      <c r="D2309" s="1110">
        <v>0</v>
      </c>
      <c r="E2309" s="1110">
        <v>0</v>
      </c>
      <c r="F2309" s="1110">
        <v>0</v>
      </c>
      <c r="G2309" s="1110">
        <v>0</v>
      </c>
      <c r="H2309" s="1094"/>
      <c r="I2309" s="1094"/>
      <c r="J2309" s="1094"/>
      <c r="K2309" s="1094"/>
    </row>
    <row r="2310" spans="1:11" ht="14.1" customHeight="1" x14ac:dyDescent="0.25">
      <c r="A2310" s="1094"/>
      <c r="B2310" s="1094"/>
      <c r="C2310" s="1109" t="s">
        <v>1049</v>
      </c>
      <c r="D2310" s="1110">
        <v>0</v>
      </c>
      <c r="E2310" s="1110">
        <v>0</v>
      </c>
      <c r="F2310" s="1110">
        <v>0</v>
      </c>
      <c r="G2310" s="1110">
        <v>0</v>
      </c>
      <c r="H2310" s="1094"/>
      <c r="I2310" s="1094"/>
      <c r="J2310" s="1094"/>
      <c r="K2310" s="1094"/>
    </row>
    <row r="2311" spans="1:11" ht="14.1" customHeight="1" x14ac:dyDescent="0.25">
      <c r="A2311" s="1094"/>
      <c r="B2311" s="1094"/>
      <c r="C2311" s="1109" t="s">
        <v>1054</v>
      </c>
      <c r="D2311" s="1110">
        <v>0</v>
      </c>
      <c r="E2311" s="1110">
        <v>0</v>
      </c>
      <c r="F2311" s="1110">
        <v>0</v>
      </c>
      <c r="G2311" s="1110">
        <v>0</v>
      </c>
      <c r="H2311" s="1094"/>
      <c r="I2311" s="1094"/>
      <c r="J2311" s="1094"/>
      <c r="K2311" s="1094"/>
    </row>
    <row r="2312" spans="1:11" ht="14.1" customHeight="1" x14ac:dyDescent="0.25">
      <c r="A2312" s="1094"/>
      <c r="B2312" s="1094"/>
      <c r="C2312" s="1109" t="s">
        <v>1048</v>
      </c>
      <c r="D2312" s="1110">
        <v>0</v>
      </c>
      <c r="E2312" s="1110">
        <v>0</v>
      </c>
      <c r="F2312" s="1110">
        <v>0</v>
      </c>
      <c r="G2312" s="1110">
        <v>0</v>
      </c>
      <c r="H2312" s="1094"/>
      <c r="I2312" s="1094"/>
      <c r="J2312" s="1094"/>
      <c r="K2312" s="1094"/>
    </row>
    <row r="2313" spans="1:11" ht="14.1" customHeight="1" x14ac:dyDescent="0.25">
      <c r="A2313" s="1094"/>
      <c r="B2313" s="1094"/>
      <c r="C2313" s="1109" t="s">
        <v>1049</v>
      </c>
      <c r="D2313" s="1110">
        <v>0</v>
      </c>
      <c r="E2313" s="1110">
        <v>0</v>
      </c>
      <c r="F2313" s="1110">
        <v>0</v>
      </c>
      <c r="G2313" s="1110">
        <v>0</v>
      </c>
      <c r="H2313" s="1094"/>
      <c r="I2313" s="1094"/>
      <c r="J2313" s="1094"/>
      <c r="K2313" s="1094"/>
    </row>
    <row r="2314" spans="1:11" ht="14.1" customHeight="1" x14ac:dyDescent="0.25">
      <c r="A2314" s="1094"/>
      <c r="B2314" s="1094"/>
      <c r="C2314" s="1109" t="s">
        <v>1055</v>
      </c>
      <c r="D2314" s="1110">
        <v>0</v>
      </c>
      <c r="E2314" s="1110">
        <v>0</v>
      </c>
      <c r="F2314" s="1110">
        <v>0</v>
      </c>
      <c r="G2314" s="1110">
        <v>0</v>
      </c>
      <c r="H2314" s="1094"/>
      <c r="I2314" s="1094"/>
      <c r="J2314" s="1094"/>
      <c r="K2314" s="1094"/>
    </row>
    <row r="2315" spans="1:11" ht="14.1" customHeight="1" x14ac:dyDescent="0.25">
      <c r="A2315" s="1094"/>
      <c r="B2315" s="1094"/>
      <c r="C2315" s="1109" t="s">
        <v>1048</v>
      </c>
      <c r="D2315" s="1110">
        <v>0</v>
      </c>
      <c r="E2315" s="1110">
        <v>0</v>
      </c>
      <c r="F2315" s="1110">
        <v>0</v>
      </c>
      <c r="G2315" s="1110">
        <v>0</v>
      </c>
      <c r="H2315" s="1094"/>
      <c r="I2315" s="1094"/>
      <c r="J2315" s="1094"/>
      <c r="K2315" s="1094"/>
    </row>
    <row r="2316" spans="1:11" ht="14.1" customHeight="1" x14ac:dyDescent="0.25">
      <c r="A2316" s="1094"/>
      <c r="B2316" s="1094"/>
      <c r="C2316" s="1109" t="s">
        <v>1049</v>
      </c>
      <c r="D2316" s="1110">
        <v>0</v>
      </c>
      <c r="E2316" s="1110">
        <v>0</v>
      </c>
      <c r="F2316" s="1110">
        <v>0</v>
      </c>
      <c r="G2316" s="1110">
        <v>0</v>
      </c>
      <c r="H2316" s="1094"/>
      <c r="I2316" s="1094"/>
      <c r="J2316" s="1094"/>
      <c r="K2316" s="1094"/>
    </row>
    <row r="2317" spans="1:11" ht="14.1" customHeight="1" x14ac:dyDescent="0.25">
      <c r="A2317" s="1094"/>
      <c r="B2317" s="1094"/>
      <c r="C2317" s="1109" t="s">
        <v>1056</v>
      </c>
      <c r="D2317" s="1110">
        <v>0</v>
      </c>
      <c r="E2317" s="1110">
        <v>0</v>
      </c>
      <c r="F2317" s="1110">
        <v>0</v>
      </c>
      <c r="G2317" s="1110">
        <v>0</v>
      </c>
      <c r="H2317" s="1094"/>
      <c r="I2317" s="1094"/>
      <c r="J2317" s="1094"/>
      <c r="K2317" s="1094"/>
    </row>
    <row r="2318" spans="1:11" ht="14.1" customHeight="1" x14ac:dyDescent="0.25">
      <c r="A2318" s="1094"/>
      <c r="B2318" s="1094"/>
      <c r="C2318" s="1109" t="s">
        <v>1048</v>
      </c>
      <c r="D2318" s="1110">
        <v>0</v>
      </c>
      <c r="E2318" s="1110">
        <v>0</v>
      </c>
      <c r="F2318" s="1110">
        <v>0</v>
      </c>
      <c r="G2318" s="1110">
        <v>0</v>
      </c>
      <c r="H2318" s="1094"/>
      <c r="I2318" s="1094"/>
      <c r="J2318" s="1094"/>
      <c r="K2318" s="1094"/>
    </row>
    <row r="2319" spans="1:11" ht="14.1" customHeight="1" x14ac:dyDescent="0.25">
      <c r="A2319" s="1094"/>
      <c r="B2319" s="1094"/>
      <c r="C2319" s="1109" t="s">
        <v>1057</v>
      </c>
      <c r="D2319" s="1110">
        <v>0</v>
      </c>
      <c r="E2319" s="1110">
        <v>0</v>
      </c>
      <c r="F2319" s="1110">
        <v>0</v>
      </c>
      <c r="G2319" s="1110">
        <v>0</v>
      </c>
      <c r="H2319" s="1094"/>
      <c r="I2319" s="1094"/>
      <c r="J2319" s="1094"/>
      <c r="K2319" s="1094"/>
    </row>
    <row r="2320" spans="1:11" ht="14.1" customHeight="1" x14ac:dyDescent="0.25">
      <c r="A2320" s="1094"/>
      <c r="B2320" s="1094"/>
      <c r="C2320" s="1109" t="s">
        <v>1058</v>
      </c>
      <c r="D2320" s="1110">
        <v>0</v>
      </c>
      <c r="E2320" s="1110">
        <v>0</v>
      </c>
      <c r="F2320" s="1110">
        <v>0</v>
      </c>
      <c r="G2320" s="1110">
        <v>0</v>
      </c>
      <c r="H2320" s="1094"/>
      <c r="I2320" s="1094"/>
      <c r="J2320" s="1094"/>
      <c r="K2320" s="1094"/>
    </row>
    <row r="2321" spans="1:11" ht="14.1" customHeight="1" x14ac:dyDescent="0.25">
      <c r="A2321" s="1094"/>
      <c r="B2321" s="1094"/>
      <c r="C2321" s="1109" t="s">
        <v>1059</v>
      </c>
      <c r="D2321" s="1110">
        <v>0</v>
      </c>
      <c r="E2321" s="1110">
        <v>0</v>
      </c>
      <c r="F2321" s="1110">
        <v>0</v>
      </c>
      <c r="G2321" s="1110">
        <v>0</v>
      </c>
      <c r="H2321" s="1094"/>
      <c r="I2321" s="1094"/>
      <c r="J2321" s="1094"/>
      <c r="K2321" s="1094"/>
    </row>
    <row r="2322" spans="1:11" ht="14.1" customHeight="1" x14ac:dyDescent="0.25">
      <c r="A2322" s="1094"/>
      <c r="B2322" s="1094"/>
      <c r="C2322" s="1109" t="s">
        <v>1060</v>
      </c>
      <c r="D2322" s="1110">
        <v>0</v>
      </c>
      <c r="E2322" s="1110">
        <v>0</v>
      </c>
      <c r="F2322" s="1110">
        <v>0</v>
      </c>
      <c r="G2322" s="1110">
        <v>0</v>
      </c>
      <c r="H2322" s="1094"/>
      <c r="I2322" s="1094"/>
      <c r="J2322" s="1094"/>
      <c r="K2322" s="1094"/>
    </row>
    <row r="2323" spans="1:11" ht="14.1" customHeight="1" x14ac:dyDescent="0.25">
      <c r="A2323" s="1094"/>
      <c r="B2323" s="1094"/>
      <c r="C2323" s="1109" t="s">
        <v>1061</v>
      </c>
      <c r="D2323" s="1110">
        <v>0</v>
      </c>
      <c r="E2323" s="1110">
        <v>500000</v>
      </c>
      <c r="F2323" s="1110">
        <v>500000</v>
      </c>
      <c r="G2323" s="1110">
        <v>500000</v>
      </c>
      <c r="H2323" s="1094"/>
      <c r="I2323" s="1094"/>
      <c r="J2323" s="1094"/>
      <c r="K2323" s="1094"/>
    </row>
    <row r="2324" spans="1:11" ht="14.1" customHeight="1" x14ac:dyDescent="0.25">
      <c r="A2324" s="1094"/>
      <c r="B2324" s="1094"/>
      <c r="C2324" s="1109" t="s">
        <v>1048</v>
      </c>
      <c r="D2324" s="1110">
        <v>0</v>
      </c>
      <c r="E2324" s="1110">
        <v>0</v>
      </c>
      <c r="F2324" s="1110">
        <v>0</v>
      </c>
      <c r="G2324" s="1110">
        <v>0</v>
      </c>
      <c r="H2324" s="1094"/>
      <c r="I2324" s="1094"/>
      <c r="J2324" s="1094"/>
      <c r="K2324" s="1094"/>
    </row>
    <row r="2325" spans="1:11" ht="14.1" customHeight="1" x14ac:dyDescent="0.25">
      <c r="A2325" s="1094"/>
      <c r="B2325" s="1094"/>
      <c r="C2325" s="1109" t="s">
        <v>1057</v>
      </c>
      <c r="D2325" s="1110">
        <v>0</v>
      </c>
      <c r="E2325" s="1110">
        <v>500000</v>
      </c>
      <c r="F2325" s="1110">
        <v>500000</v>
      </c>
      <c r="G2325" s="1110">
        <v>500000</v>
      </c>
      <c r="H2325" s="1094"/>
      <c r="I2325" s="1094"/>
      <c r="J2325" s="1094"/>
      <c r="K2325" s="1094"/>
    </row>
    <row r="2326" spans="1:11" ht="14.1" customHeight="1" x14ac:dyDescent="0.25">
      <c r="A2326" s="1094"/>
      <c r="B2326" s="1094"/>
      <c r="C2326" s="1109" t="s">
        <v>1058</v>
      </c>
      <c r="D2326" s="1110">
        <v>0</v>
      </c>
      <c r="E2326" s="1110">
        <v>0</v>
      </c>
      <c r="F2326" s="1110">
        <v>0</v>
      </c>
      <c r="G2326" s="1110">
        <v>0</v>
      </c>
      <c r="H2326" s="1094"/>
      <c r="I2326" s="1094"/>
      <c r="J2326" s="1094"/>
      <c r="K2326" s="1094"/>
    </row>
    <row r="2327" spans="1:11" ht="14.1" customHeight="1" x14ac:dyDescent="0.25">
      <c r="A2327" s="1094"/>
      <c r="B2327" s="1094"/>
      <c r="C2327" s="1109" t="s">
        <v>1059</v>
      </c>
      <c r="D2327" s="1110">
        <v>0</v>
      </c>
      <c r="E2327" s="1110">
        <v>0</v>
      </c>
      <c r="F2327" s="1110">
        <v>0</v>
      </c>
      <c r="G2327" s="1110">
        <v>0</v>
      </c>
      <c r="H2327" s="1094"/>
      <c r="I2327" s="1094"/>
      <c r="J2327" s="1094"/>
      <c r="K2327" s="1094"/>
    </row>
    <row r="2328" spans="1:11" ht="14.1" customHeight="1" x14ac:dyDescent="0.25">
      <c r="A2328" s="1094"/>
      <c r="B2328" s="1094"/>
      <c r="C2328" s="1109" t="s">
        <v>1060</v>
      </c>
      <c r="D2328" s="1110">
        <v>0</v>
      </c>
      <c r="E2328" s="1110">
        <v>0</v>
      </c>
      <c r="F2328" s="1110">
        <v>0</v>
      </c>
      <c r="G2328" s="1110">
        <v>0</v>
      </c>
      <c r="H2328" s="1094"/>
      <c r="I2328" s="1094"/>
      <c r="J2328" s="1094"/>
      <c r="K2328" s="1094"/>
    </row>
    <row r="2329" spans="1:11" ht="14.1" customHeight="1" x14ac:dyDescent="0.25">
      <c r="A2329" s="1094"/>
      <c r="B2329" s="1094"/>
      <c r="C2329" s="1109" t="s">
        <v>1062</v>
      </c>
      <c r="D2329" s="1110">
        <v>0</v>
      </c>
      <c r="E2329" s="1110">
        <v>0</v>
      </c>
      <c r="F2329" s="1110">
        <v>0</v>
      </c>
      <c r="G2329" s="1110">
        <v>0</v>
      </c>
      <c r="H2329" s="1094"/>
      <c r="I2329" s="1094"/>
      <c r="J2329" s="1094"/>
      <c r="K2329" s="1094"/>
    </row>
    <row r="2330" spans="1:11" ht="14.1" customHeight="1" x14ac:dyDescent="0.25">
      <c r="A2330" s="1094"/>
      <c r="B2330" s="1094"/>
      <c r="C2330" s="1109" t="s">
        <v>1048</v>
      </c>
      <c r="D2330" s="1110">
        <v>0</v>
      </c>
      <c r="E2330" s="1110">
        <v>0</v>
      </c>
      <c r="F2330" s="1110">
        <v>0</v>
      </c>
      <c r="G2330" s="1110">
        <v>0</v>
      </c>
      <c r="H2330" s="1094"/>
      <c r="I2330" s="1094"/>
      <c r="J2330" s="1094"/>
      <c r="K2330" s="1094"/>
    </row>
    <row r="2331" spans="1:11" ht="14.1" customHeight="1" x14ac:dyDescent="0.25">
      <c r="A2331" s="1094"/>
      <c r="B2331" s="1094"/>
      <c r="C2331" s="1109" t="s">
        <v>1057</v>
      </c>
      <c r="D2331" s="1110">
        <v>0</v>
      </c>
      <c r="E2331" s="1110">
        <v>0</v>
      </c>
      <c r="F2331" s="1110">
        <v>0</v>
      </c>
      <c r="G2331" s="1110">
        <v>0</v>
      </c>
      <c r="H2331" s="1094"/>
      <c r="I2331" s="1094"/>
      <c r="J2331" s="1094"/>
      <c r="K2331" s="1094"/>
    </row>
    <row r="2332" spans="1:11" ht="14.1" customHeight="1" x14ac:dyDescent="0.25">
      <c r="A2332" s="1094"/>
      <c r="B2332" s="1094"/>
      <c r="C2332" s="1109" t="s">
        <v>1058</v>
      </c>
      <c r="D2332" s="1110">
        <v>0</v>
      </c>
      <c r="E2332" s="1110">
        <v>0</v>
      </c>
      <c r="F2332" s="1110">
        <v>0</v>
      </c>
      <c r="G2332" s="1110">
        <v>0</v>
      </c>
      <c r="H2332" s="1094"/>
      <c r="I2332" s="1094"/>
      <c r="J2332" s="1094"/>
      <c r="K2332" s="1094"/>
    </row>
    <row r="2333" spans="1:11" ht="14.1" customHeight="1" x14ac:dyDescent="0.25">
      <c r="A2333" s="1094"/>
      <c r="B2333" s="1094"/>
      <c r="C2333" s="1109" t="s">
        <v>1059</v>
      </c>
      <c r="D2333" s="1110">
        <v>0</v>
      </c>
      <c r="E2333" s="1110">
        <v>0</v>
      </c>
      <c r="F2333" s="1110">
        <v>0</v>
      </c>
      <c r="G2333" s="1110">
        <v>0</v>
      </c>
      <c r="H2333" s="1094"/>
      <c r="I2333" s="1094"/>
      <c r="J2333" s="1094"/>
      <c r="K2333" s="1094"/>
    </row>
    <row r="2334" spans="1:11" ht="14.1" customHeight="1" x14ac:dyDescent="0.25">
      <c r="A2334" s="1094"/>
      <c r="B2334" s="1094"/>
      <c r="C2334" s="1109" t="s">
        <v>1060</v>
      </c>
      <c r="D2334" s="1110">
        <v>0</v>
      </c>
      <c r="E2334" s="1110">
        <v>0</v>
      </c>
      <c r="F2334" s="1110">
        <v>0</v>
      </c>
      <c r="G2334" s="1110">
        <v>0</v>
      </c>
      <c r="H2334" s="1094"/>
      <c r="I2334" s="1094"/>
      <c r="J2334" s="1094"/>
      <c r="K2334" s="1094"/>
    </row>
    <row r="2335" spans="1:11" ht="14.1" customHeight="1" x14ac:dyDescent="0.25">
      <c r="A2335" s="1094"/>
      <c r="B2335" s="1094"/>
      <c r="C2335" s="1109" t="s">
        <v>1063</v>
      </c>
      <c r="D2335" s="1110">
        <v>0</v>
      </c>
      <c r="E2335" s="1110">
        <v>0</v>
      </c>
      <c r="F2335" s="1110">
        <v>0</v>
      </c>
      <c r="G2335" s="1110">
        <v>0</v>
      </c>
      <c r="H2335" s="1094"/>
      <c r="I2335" s="1094"/>
      <c r="J2335" s="1094"/>
      <c r="K2335" s="1094"/>
    </row>
    <row r="2336" spans="1:11" ht="14.1" customHeight="1" x14ac:dyDescent="0.25">
      <c r="A2336" s="1094"/>
      <c r="B2336" s="1094"/>
      <c r="C2336" s="1109" t="s">
        <v>1064</v>
      </c>
      <c r="D2336" s="1110">
        <v>0</v>
      </c>
      <c r="E2336" s="1110">
        <v>0</v>
      </c>
      <c r="F2336" s="1110">
        <v>0</v>
      </c>
      <c r="G2336" s="1110">
        <v>0</v>
      </c>
      <c r="H2336" s="1094"/>
      <c r="I2336" s="1094"/>
      <c r="J2336" s="1094"/>
      <c r="K2336" s="1094"/>
    </row>
    <row r="2337" spans="1:11" ht="14.1" customHeight="1" x14ac:dyDescent="0.25">
      <c r="A2337" s="1094"/>
      <c r="B2337" s="1094"/>
      <c r="C2337" s="1111" t="s">
        <v>572</v>
      </c>
      <c r="D2337" s="1110">
        <v>0</v>
      </c>
      <c r="E2337" s="1110">
        <v>500000</v>
      </c>
      <c r="F2337" s="1110">
        <v>500000</v>
      </c>
      <c r="G2337" s="1110">
        <v>500000</v>
      </c>
      <c r="H2337" s="1094"/>
      <c r="I2337" s="1094"/>
      <c r="J2337" s="1094"/>
      <c r="K2337" s="1094"/>
    </row>
    <row r="2338" spans="1:11" ht="14.1" customHeight="1" x14ac:dyDescent="0.25">
      <c r="A2338" s="1094"/>
      <c r="B2338" s="1094"/>
      <c r="C2338" s="1102" t="s">
        <v>3750</v>
      </c>
      <c r="D2338" s="1234" t="s">
        <v>3751</v>
      </c>
      <c r="E2338" s="1235"/>
      <c r="F2338" s="1235"/>
      <c r="G2338" s="1235"/>
      <c r="H2338" s="1094"/>
      <c r="I2338" s="1094"/>
      <c r="J2338" s="1094"/>
      <c r="K2338" s="1094"/>
    </row>
    <row r="2339" spans="1:11" ht="14.1" customHeight="1" x14ac:dyDescent="0.25">
      <c r="A2339" s="1094"/>
      <c r="B2339" s="1094"/>
      <c r="C2339" s="1103" t="s">
        <v>1022</v>
      </c>
      <c r="D2339" s="1232" t="s">
        <v>3752</v>
      </c>
      <c r="E2339" s="1233"/>
      <c r="F2339" s="1233"/>
      <c r="G2339" s="1233"/>
      <c r="H2339" s="1094"/>
      <c r="I2339" s="1094"/>
      <c r="J2339" s="1094"/>
      <c r="K2339" s="1094"/>
    </row>
    <row r="2340" spans="1:11" ht="14.1" customHeight="1" x14ac:dyDescent="0.25">
      <c r="A2340" s="1094"/>
      <c r="B2340" s="1094"/>
      <c r="C2340" s="1104" t="s">
        <v>1024</v>
      </c>
      <c r="D2340" s="1230" t="s">
        <v>3751</v>
      </c>
      <c r="E2340" s="1231"/>
      <c r="F2340" s="1231"/>
      <c r="G2340" s="1231"/>
      <c r="H2340" s="1094"/>
      <c r="I2340" s="1094"/>
      <c r="J2340" s="1094"/>
      <c r="K2340" s="1094"/>
    </row>
    <row r="2341" spans="1:11" ht="14.1" customHeight="1" x14ac:dyDescent="0.25">
      <c r="A2341" s="1094"/>
      <c r="B2341" s="1094"/>
      <c r="C2341" s="1104" t="s">
        <v>31</v>
      </c>
      <c r="D2341" s="1230" t="s">
        <v>1138</v>
      </c>
      <c r="E2341" s="1231"/>
      <c r="F2341" s="1231"/>
      <c r="G2341" s="1231"/>
      <c r="H2341" s="1094"/>
      <c r="I2341" s="1094"/>
      <c r="J2341" s="1094"/>
      <c r="K2341" s="1094"/>
    </row>
    <row r="2342" spans="1:11" ht="15" customHeight="1" x14ac:dyDescent="0.25">
      <c r="A2342" s="1094"/>
      <c r="B2342" s="1094"/>
      <c r="C2342" s="1105"/>
      <c r="D2342" s="1106">
        <v>2024</v>
      </c>
      <c r="E2342" s="1106">
        <v>2025</v>
      </c>
      <c r="F2342" s="1106">
        <v>2026</v>
      </c>
      <c r="G2342" s="1106">
        <v>2027</v>
      </c>
      <c r="H2342" s="1094"/>
      <c r="I2342" s="1094"/>
      <c r="J2342" s="1094"/>
      <c r="K2342" s="1094"/>
    </row>
    <row r="2343" spans="1:11" ht="15" customHeight="1" x14ac:dyDescent="0.25">
      <c r="A2343" s="1094"/>
      <c r="B2343" s="1094"/>
      <c r="C2343" s="1107"/>
      <c r="D2343" s="1108" t="s">
        <v>13</v>
      </c>
      <c r="E2343" s="1108" t="s">
        <v>14</v>
      </c>
      <c r="F2343" s="1108" t="s">
        <v>14</v>
      </c>
      <c r="G2343" s="1108" t="s">
        <v>14</v>
      </c>
      <c r="H2343" s="1094"/>
      <c r="I2343" s="1094"/>
      <c r="J2343" s="1094"/>
      <c r="K2343" s="1094"/>
    </row>
    <row r="2344" spans="1:11" ht="14.1" customHeight="1" x14ac:dyDescent="0.25">
      <c r="A2344" s="1094"/>
      <c r="B2344" s="1094"/>
      <c r="C2344" s="1097" t="s">
        <v>33</v>
      </c>
      <c r="D2344" s="1101" t="s">
        <v>1092</v>
      </c>
      <c r="E2344" s="1101" t="s">
        <v>1092</v>
      </c>
      <c r="F2344" s="1101" t="s">
        <v>1092</v>
      </c>
      <c r="G2344" s="1101" t="s">
        <v>1092</v>
      </c>
      <c r="H2344" s="1094"/>
      <c r="I2344" s="1094"/>
      <c r="J2344" s="1094"/>
      <c r="K2344" s="1094"/>
    </row>
    <row r="2345" spans="1:11" ht="14.1" customHeight="1" x14ac:dyDescent="0.25">
      <c r="A2345" s="1094"/>
      <c r="B2345" s="1094"/>
      <c r="C2345" s="1097" t="s">
        <v>1029</v>
      </c>
      <c r="D2345" s="1101" t="s">
        <v>1039</v>
      </c>
      <c r="E2345" s="1101" t="s">
        <v>1080</v>
      </c>
      <c r="F2345" s="1101" t="s">
        <v>1080</v>
      </c>
      <c r="G2345" s="1101" t="s">
        <v>1080</v>
      </c>
      <c r="H2345" s="1094"/>
      <c r="I2345" s="1094"/>
      <c r="J2345" s="1094"/>
      <c r="K2345" s="1094"/>
    </row>
    <row r="2346" spans="1:11" ht="14.1" customHeight="1" x14ac:dyDescent="0.25">
      <c r="A2346" s="1094"/>
      <c r="B2346" s="1094"/>
      <c r="C2346" s="1097" t="s">
        <v>1032</v>
      </c>
      <c r="D2346" s="1101" t="s">
        <v>1039</v>
      </c>
      <c r="E2346" s="1101" t="s">
        <v>1080</v>
      </c>
      <c r="F2346" s="1101" t="s">
        <v>1080</v>
      </c>
      <c r="G2346" s="1101" t="s">
        <v>1080</v>
      </c>
      <c r="H2346" s="1094"/>
      <c r="I2346" s="1094"/>
      <c r="J2346" s="1094"/>
      <c r="K2346" s="1094"/>
    </row>
    <row r="2347" spans="1:11" ht="14.1" customHeight="1" x14ac:dyDescent="0.25">
      <c r="A2347" s="1094"/>
      <c r="B2347" s="1094"/>
      <c r="C2347" s="1097" t="s">
        <v>1037</v>
      </c>
      <c r="D2347" s="1101" t="s">
        <v>1038</v>
      </c>
      <c r="E2347" s="1101" t="s">
        <v>1039</v>
      </c>
      <c r="F2347" s="1101" t="s">
        <v>1039</v>
      </c>
      <c r="G2347" s="1101" t="s">
        <v>1039</v>
      </c>
      <c r="H2347" s="1094"/>
      <c r="I2347" s="1094"/>
      <c r="J2347" s="1094"/>
      <c r="K2347" s="1094"/>
    </row>
    <row r="2348" spans="1:11" ht="14.1" customHeight="1" x14ac:dyDescent="0.25">
      <c r="A2348" s="1094"/>
      <c r="B2348" s="1094"/>
      <c r="C2348" s="1097" t="s">
        <v>1042</v>
      </c>
      <c r="D2348" s="1101" t="s">
        <v>1038</v>
      </c>
      <c r="E2348" s="1101" t="s">
        <v>1038</v>
      </c>
      <c r="F2348" s="1101" t="s">
        <v>1039</v>
      </c>
      <c r="G2348" s="1101" t="s">
        <v>1039</v>
      </c>
      <c r="H2348" s="1094"/>
      <c r="I2348" s="1094"/>
      <c r="J2348" s="1094"/>
      <c r="K2348" s="1094"/>
    </row>
    <row r="2349" spans="1:11" ht="14.1" customHeight="1" x14ac:dyDescent="0.25">
      <c r="A2349" s="1094"/>
      <c r="B2349" s="1094"/>
      <c r="C2349" s="1097" t="s">
        <v>39</v>
      </c>
      <c r="D2349" s="1101" t="s">
        <v>1038</v>
      </c>
      <c r="E2349" s="1101" t="s">
        <v>1038</v>
      </c>
      <c r="F2349" s="1101" t="s">
        <v>1039</v>
      </c>
      <c r="G2349" s="1101" t="s">
        <v>1039</v>
      </c>
      <c r="H2349" s="1094"/>
      <c r="I2349" s="1094"/>
      <c r="J2349" s="1094"/>
      <c r="K2349" s="1094"/>
    </row>
    <row r="2350" spans="1:11" ht="14.1" customHeight="1" x14ac:dyDescent="0.25">
      <c r="A2350" s="1094"/>
      <c r="B2350" s="1094"/>
      <c r="C2350" s="1228" t="s">
        <v>1046</v>
      </c>
      <c r="D2350" s="1229"/>
      <c r="E2350" s="1229"/>
      <c r="F2350" s="1229"/>
      <c r="G2350" s="1229"/>
      <c r="H2350" s="1094"/>
      <c r="I2350" s="1094"/>
      <c r="J2350" s="1094"/>
      <c r="K2350" s="1094"/>
    </row>
    <row r="2351" spans="1:11" ht="14.1" customHeight="1" x14ac:dyDescent="0.25">
      <c r="A2351" s="1094"/>
      <c r="B2351" s="1094"/>
      <c r="C2351" s="1105"/>
      <c r="D2351" s="1106">
        <v>2024</v>
      </c>
      <c r="E2351" s="1106">
        <v>2025</v>
      </c>
      <c r="F2351" s="1106">
        <v>2026</v>
      </c>
      <c r="G2351" s="1106">
        <v>2027</v>
      </c>
      <c r="H2351" s="1094"/>
      <c r="I2351" s="1094"/>
      <c r="J2351" s="1094"/>
      <c r="K2351" s="1094"/>
    </row>
    <row r="2352" spans="1:11" ht="14.1" customHeight="1" x14ac:dyDescent="0.25">
      <c r="A2352" s="1094"/>
      <c r="B2352" s="1094"/>
      <c r="C2352" s="1107"/>
      <c r="D2352" s="1108" t="s">
        <v>13</v>
      </c>
      <c r="E2352" s="1108" t="s">
        <v>14</v>
      </c>
      <c r="F2352" s="1108" t="s">
        <v>14</v>
      </c>
      <c r="G2352" s="1108" t="s">
        <v>14</v>
      </c>
      <c r="H2352" s="1094"/>
      <c r="I2352" s="1094"/>
      <c r="J2352" s="1094"/>
      <c r="K2352" s="1094"/>
    </row>
    <row r="2353" spans="1:11" ht="14.1" customHeight="1" x14ac:dyDescent="0.25">
      <c r="A2353" s="1094"/>
      <c r="B2353" s="1094"/>
      <c r="C2353" s="1109" t="s">
        <v>1047</v>
      </c>
      <c r="D2353" s="1110">
        <v>0</v>
      </c>
      <c r="E2353" s="1110">
        <v>0</v>
      </c>
      <c r="F2353" s="1110">
        <v>0</v>
      </c>
      <c r="G2353" s="1110">
        <v>0</v>
      </c>
      <c r="H2353" s="1094"/>
      <c r="I2353" s="1094"/>
      <c r="J2353" s="1094"/>
      <c r="K2353" s="1094"/>
    </row>
    <row r="2354" spans="1:11" ht="14.1" customHeight="1" x14ac:dyDescent="0.25">
      <c r="A2354" s="1094"/>
      <c r="B2354" s="1094"/>
      <c r="C2354" s="1109" t="s">
        <v>1048</v>
      </c>
      <c r="D2354" s="1110">
        <v>0</v>
      </c>
      <c r="E2354" s="1110">
        <v>0</v>
      </c>
      <c r="F2354" s="1110">
        <v>0</v>
      </c>
      <c r="G2354" s="1110">
        <v>0</v>
      </c>
      <c r="H2354" s="1094"/>
      <c r="I2354" s="1094"/>
      <c r="J2354" s="1094"/>
      <c r="K2354" s="1094"/>
    </row>
    <row r="2355" spans="1:11" ht="14.1" customHeight="1" x14ac:dyDescent="0.25">
      <c r="A2355" s="1094"/>
      <c r="B2355" s="1094"/>
      <c r="C2355" s="1109" t="s">
        <v>1049</v>
      </c>
      <c r="D2355" s="1110">
        <v>0</v>
      </c>
      <c r="E2355" s="1110">
        <v>0</v>
      </c>
      <c r="F2355" s="1110">
        <v>0</v>
      </c>
      <c r="G2355" s="1110">
        <v>0</v>
      </c>
      <c r="H2355" s="1094"/>
      <c r="I2355" s="1094"/>
      <c r="J2355" s="1094"/>
      <c r="K2355" s="1094"/>
    </row>
    <row r="2356" spans="1:11" ht="14.1" customHeight="1" x14ac:dyDescent="0.25">
      <c r="A2356" s="1094"/>
      <c r="B2356" s="1094"/>
      <c r="C2356" s="1109" t="s">
        <v>1050</v>
      </c>
      <c r="D2356" s="1110">
        <v>0</v>
      </c>
      <c r="E2356" s="1110">
        <v>0</v>
      </c>
      <c r="F2356" s="1110">
        <v>0</v>
      </c>
      <c r="G2356" s="1110">
        <v>0</v>
      </c>
      <c r="H2356" s="1094"/>
      <c r="I2356" s="1094"/>
      <c r="J2356" s="1094"/>
      <c r="K2356" s="1094"/>
    </row>
    <row r="2357" spans="1:11" ht="14.1" customHeight="1" x14ac:dyDescent="0.25">
      <c r="A2357" s="1094"/>
      <c r="B2357" s="1094"/>
      <c r="C2357" s="1109" t="s">
        <v>1048</v>
      </c>
      <c r="D2357" s="1110">
        <v>0</v>
      </c>
      <c r="E2357" s="1110">
        <v>0</v>
      </c>
      <c r="F2357" s="1110">
        <v>0</v>
      </c>
      <c r="G2357" s="1110">
        <v>0</v>
      </c>
      <c r="H2357" s="1094"/>
      <c r="I2357" s="1094"/>
      <c r="J2357" s="1094"/>
      <c r="K2357" s="1094"/>
    </row>
    <row r="2358" spans="1:11" ht="14.1" customHeight="1" x14ac:dyDescent="0.25">
      <c r="A2358" s="1094"/>
      <c r="B2358" s="1094"/>
      <c r="C2358" s="1109" t="s">
        <v>1049</v>
      </c>
      <c r="D2358" s="1110">
        <v>0</v>
      </c>
      <c r="E2358" s="1110">
        <v>0</v>
      </c>
      <c r="F2358" s="1110">
        <v>0</v>
      </c>
      <c r="G2358" s="1110">
        <v>0</v>
      </c>
      <c r="H2358" s="1094"/>
      <c r="I2358" s="1094"/>
      <c r="J2358" s="1094"/>
      <c r="K2358" s="1094"/>
    </row>
    <row r="2359" spans="1:11" ht="14.1" customHeight="1" x14ac:dyDescent="0.25">
      <c r="A2359" s="1094"/>
      <c r="B2359" s="1094"/>
      <c r="C2359" s="1109" t="s">
        <v>1051</v>
      </c>
      <c r="D2359" s="1110">
        <v>0</v>
      </c>
      <c r="E2359" s="1110">
        <v>0</v>
      </c>
      <c r="F2359" s="1110">
        <v>0</v>
      </c>
      <c r="G2359" s="1110">
        <v>0</v>
      </c>
      <c r="H2359" s="1094"/>
      <c r="I2359" s="1094"/>
      <c r="J2359" s="1094"/>
      <c r="K2359" s="1094"/>
    </row>
    <row r="2360" spans="1:11" ht="14.1" customHeight="1" x14ac:dyDescent="0.25">
      <c r="A2360" s="1094"/>
      <c r="B2360" s="1094"/>
      <c r="C2360" s="1109" t="s">
        <v>1048</v>
      </c>
      <c r="D2360" s="1110">
        <v>0</v>
      </c>
      <c r="E2360" s="1110">
        <v>0</v>
      </c>
      <c r="F2360" s="1110">
        <v>0</v>
      </c>
      <c r="G2360" s="1110">
        <v>0</v>
      </c>
      <c r="H2360" s="1094"/>
      <c r="I2360" s="1094"/>
      <c r="J2360" s="1094"/>
      <c r="K2360" s="1094"/>
    </row>
    <row r="2361" spans="1:11" ht="14.1" customHeight="1" x14ac:dyDescent="0.25">
      <c r="A2361" s="1094"/>
      <c r="B2361" s="1094"/>
      <c r="C2361" s="1109" t="s">
        <v>1049</v>
      </c>
      <c r="D2361" s="1110">
        <v>0</v>
      </c>
      <c r="E2361" s="1110">
        <v>0</v>
      </c>
      <c r="F2361" s="1110">
        <v>0</v>
      </c>
      <c r="G2361" s="1110">
        <v>0</v>
      </c>
      <c r="H2361" s="1094"/>
      <c r="I2361" s="1094"/>
      <c r="J2361" s="1094"/>
      <c r="K2361" s="1094"/>
    </row>
    <row r="2362" spans="1:11" ht="14.1" customHeight="1" x14ac:dyDescent="0.25">
      <c r="A2362" s="1094"/>
      <c r="B2362" s="1094"/>
      <c r="C2362" s="1109" t="s">
        <v>1052</v>
      </c>
      <c r="D2362" s="1110">
        <v>0</v>
      </c>
      <c r="E2362" s="1110">
        <v>0</v>
      </c>
      <c r="F2362" s="1110">
        <v>0</v>
      </c>
      <c r="G2362" s="1110">
        <v>0</v>
      </c>
      <c r="H2362" s="1094"/>
      <c r="I2362" s="1094"/>
      <c r="J2362" s="1094"/>
      <c r="K2362" s="1094"/>
    </row>
    <row r="2363" spans="1:11" ht="14.1" customHeight="1" x14ac:dyDescent="0.25">
      <c r="A2363" s="1094"/>
      <c r="B2363" s="1094"/>
      <c r="C2363" s="1109" t="s">
        <v>1048</v>
      </c>
      <c r="D2363" s="1110">
        <v>0</v>
      </c>
      <c r="E2363" s="1110">
        <v>0</v>
      </c>
      <c r="F2363" s="1110">
        <v>0</v>
      </c>
      <c r="G2363" s="1110">
        <v>0</v>
      </c>
      <c r="H2363" s="1094"/>
      <c r="I2363" s="1094"/>
      <c r="J2363" s="1094"/>
      <c r="K2363" s="1094"/>
    </row>
    <row r="2364" spans="1:11" ht="14.1" customHeight="1" x14ac:dyDescent="0.25">
      <c r="A2364" s="1094"/>
      <c r="B2364" s="1094"/>
      <c r="C2364" s="1109" t="s">
        <v>1049</v>
      </c>
      <c r="D2364" s="1110">
        <v>0</v>
      </c>
      <c r="E2364" s="1110">
        <v>0</v>
      </c>
      <c r="F2364" s="1110">
        <v>0</v>
      </c>
      <c r="G2364" s="1110">
        <v>0</v>
      </c>
      <c r="H2364" s="1094"/>
      <c r="I2364" s="1094"/>
      <c r="J2364" s="1094"/>
      <c r="K2364" s="1094"/>
    </row>
    <row r="2365" spans="1:11" ht="14.1" customHeight="1" x14ac:dyDescent="0.25">
      <c r="A2365" s="1094"/>
      <c r="B2365" s="1094"/>
      <c r="C2365" s="1109" t="s">
        <v>1053</v>
      </c>
      <c r="D2365" s="1110">
        <v>0</v>
      </c>
      <c r="E2365" s="1110">
        <v>0</v>
      </c>
      <c r="F2365" s="1110">
        <v>0</v>
      </c>
      <c r="G2365" s="1110">
        <v>0</v>
      </c>
      <c r="H2365" s="1094"/>
      <c r="I2365" s="1094"/>
      <c r="J2365" s="1094"/>
      <c r="K2365" s="1094"/>
    </row>
    <row r="2366" spans="1:11" ht="14.1" customHeight="1" x14ac:dyDescent="0.25">
      <c r="A2366" s="1094"/>
      <c r="B2366" s="1094"/>
      <c r="C2366" s="1109" t="s">
        <v>1048</v>
      </c>
      <c r="D2366" s="1110">
        <v>0</v>
      </c>
      <c r="E2366" s="1110">
        <v>0</v>
      </c>
      <c r="F2366" s="1110">
        <v>0</v>
      </c>
      <c r="G2366" s="1110">
        <v>0</v>
      </c>
      <c r="H2366" s="1094"/>
      <c r="I2366" s="1094"/>
      <c r="J2366" s="1094"/>
      <c r="K2366" s="1094"/>
    </row>
    <row r="2367" spans="1:11" ht="14.1" customHeight="1" x14ac:dyDescent="0.25">
      <c r="A2367" s="1094"/>
      <c r="B2367" s="1094"/>
      <c r="C2367" s="1109" t="s">
        <v>1049</v>
      </c>
      <c r="D2367" s="1110">
        <v>0</v>
      </c>
      <c r="E2367" s="1110">
        <v>0</v>
      </c>
      <c r="F2367" s="1110">
        <v>0</v>
      </c>
      <c r="G2367" s="1110">
        <v>0</v>
      </c>
      <c r="H2367" s="1094"/>
      <c r="I2367" s="1094"/>
      <c r="J2367" s="1094"/>
      <c r="K2367" s="1094"/>
    </row>
    <row r="2368" spans="1:11" ht="14.1" customHeight="1" x14ac:dyDescent="0.25">
      <c r="A2368" s="1094"/>
      <c r="B2368" s="1094"/>
      <c r="C2368" s="1109" t="s">
        <v>1054</v>
      </c>
      <c r="D2368" s="1110">
        <v>0</v>
      </c>
      <c r="E2368" s="1110">
        <v>0</v>
      </c>
      <c r="F2368" s="1110">
        <v>0</v>
      </c>
      <c r="G2368" s="1110">
        <v>0</v>
      </c>
      <c r="H2368" s="1094"/>
      <c r="I2368" s="1094"/>
      <c r="J2368" s="1094"/>
      <c r="K2368" s="1094"/>
    </row>
    <row r="2369" spans="1:11" ht="14.1" customHeight="1" x14ac:dyDescent="0.25">
      <c r="A2369" s="1094"/>
      <c r="B2369" s="1094"/>
      <c r="C2369" s="1109" t="s">
        <v>1048</v>
      </c>
      <c r="D2369" s="1110">
        <v>0</v>
      </c>
      <c r="E2369" s="1110">
        <v>0</v>
      </c>
      <c r="F2369" s="1110">
        <v>0</v>
      </c>
      <c r="G2369" s="1110">
        <v>0</v>
      </c>
      <c r="H2369" s="1094"/>
      <c r="I2369" s="1094"/>
      <c r="J2369" s="1094"/>
      <c r="K2369" s="1094"/>
    </row>
    <row r="2370" spans="1:11" ht="14.1" customHeight="1" x14ac:dyDescent="0.25">
      <c r="A2370" s="1094"/>
      <c r="B2370" s="1094"/>
      <c r="C2370" s="1109" t="s">
        <v>1049</v>
      </c>
      <c r="D2370" s="1110">
        <v>0</v>
      </c>
      <c r="E2370" s="1110">
        <v>0</v>
      </c>
      <c r="F2370" s="1110">
        <v>0</v>
      </c>
      <c r="G2370" s="1110">
        <v>0</v>
      </c>
      <c r="H2370" s="1094"/>
      <c r="I2370" s="1094"/>
      <c r="J2370" s="1094"/>
      <c r="K2370" s="1094"/>
    </row>
    <row r="2371" spans="1:11" ht="14.1" customHeight="1" x14ac:dyDescent="0.25">
      <c r="A2371" s="1094"/>
      <c r="B2371" s="1094"/>
      <c r="C2371" s="1109" t="s">
        <v>1055</v>
      </c>
      <c r="D2371" s="1110">
        <v>0</v>
      </c>
      <c r="E2371" s="1110">
        <v>0</v>
      </c>
      <c r="F2371" s="1110">
        <v>0</v>
      </c>
      <c r="G2371" s="1110">
        <v>0</v>
      </c>
      <c r="H2371" s="1094"/>
      <c r="I2371" s="1094"/>
      <c r="J2371" s="1094"/>
      <c r="K2371" s="1094"/>
    </row>
    <row r="2372" spans="1:11" ht="14.1" customHeight="1" x14ac:dyDescent="0.25">
      <c r="A2372" s="1094"/>
      <c r="B2372" s="1094"/>
      <c r="C2372" s="1109" t="s">
        <v>1048</v>
      </c>
      <c r="D2372" s="1110">
        <v>0</v>
      </c>
      <c r="E2372" s="1110">
        <v>0</v>
      </c>
      <c r="F2372" s="1110">
        <v>0</v>
      </c>
      <c r="G2372" s="1110">
        <v>0</v>
      </c>
      <c r="H2372" s="1094"/>
      <c r="I2372" s="1094"/>
      <c r="J2372" s="1094"/>
      <c r="K2372" s="1094"/>
    </row>
    <row r="2373" spans="1:11" ht="14.1" customHeight="1" x14ac:dyDescent="0.25">
      <c r="A2373" s="1094"/>
      <c r="B2373" s="1094"/>
      <c r="C2373" s="1109" t="s">
        <v>1049</v>
      </c>
      <c r="D2373" s="1110">
        <v>0</v>
      </c>
      <c r="E2373" s="1110">
        <v>0</v>
      </c>
      <c r="F2373" s="1110">
        <v>0</v>
      </c>
      <c r="G2373" s="1110">
        <v>0</v>
      </c>
      <c r="H2373" s="1094"/>
      <c r="I2373" s="1094"/>
      <c r="J2373" s="1094"/>
      <c r="K2373" s="1094"/>
    </row>
    <row r="2374" spans="1:11" ht="14.1" customHeight="1" x14ac:dyDescent="0.25">
      <c r="A2374" s="1094"/>
      <c r="B2374" s="1094"/>
      <c r="C2374" s="1109" t="s">
        <v>1056</v>
      </c>
      <c r="D2374" s="1110">
        <v>0</v>
      </c>
      <c r="E2374" s="1110">
        <v>0</v>
      </c>
      <c r="F2374" s="1110">
        <v>0</v>
      </c>
      <c r="G2374" s="1110">
        <v>0</v>
      </c>
      <c r="H2374" s="1094"/>
      <c r="I2374" s="1094"/>
      <c r="J2374" s="1094"/>
      <c r="K2374" s="1094"/>
    </row>
    <row r="2375" spans="1:11" ht="14.1" customHeight="1" x14ac:dyDescent="0.25">
      <c r="A2375" s="1094"/>
      <c r="B2375" s="1094"/>
      <c r="C2375" s="1109" t="s">
        <v>1048</v>
      </c>
      <c r="D2375" s="1110">
        <v>0</v>
      </c>
      <c r="E2375" s="1110">
        <v>0</v>
      </c>
      <c r="F2375" s="1110">
        <v>0</v>
      </c>
      <c r="G2375" s="1110">
        <v>0</v>
      </c>
      <c r="H2375" s="1094"/>
      <c r="I2375" s="1094"/>
      <c r="J2375" s="1094"/>
      <c r="K2375" s="1094"/>
    </row>
    <row r="2376" spans="1:11" ht="14.1" customHeight="1" x14ac:dyDescent="0.25">
      <c r="A2376" s="1094"/>
      <c r="B2376" s="1094"/>
      <c r="C2376" s="1109" t="s">
        <v>1057</v>
      </c>
      <c r="D2376" s="1110">
        <v>0</v>
      </c>
      <c r="E2376" s="1110">
        <v>0</v>
      </c>
      <c r="F2376" s="1110">
        <v>0</v>
      </c>
      <c r="G2376" s="1110">
        <v>0</v>
      </c>
      <c r="H2376" s="1094"/>
      <c r="I2376" s="1094"/>
      <c r="J2376" s="1094"/>
      <c r="K2376" s="1094"/>
    </row>
    <row r="2377" spans="1:11" ht="14.1" customHeight="1" x14ac:dyDescent="0.25">
      <c r="A2377" s="1094"/>
      <c r="B2377" s="1094"/>
      <c r="C2377" s="1109" t="s">
        <v>1058</v>
      </c>
      <c r="D2377" s="1110">
        <v>0</v>
      </c>
      <c r="E2377" s="1110">
        <v>0</v>
      </c>
      <c r="F2377" s="1110">
        <v>0</v>
      </c>
      <c r="G2377" s="1110">
        <v>0</v>
      </c>
      <c r="H2377" s="1094"/>
      <c r="I2377" s="1094"/>
      <c r="J2377" s="1094"/>
      <c r="K2377" s="1094"/>
    </row>
    <row r="2378" spans="1:11" ht="14.1" customHeight="1" x14ac:dyDescent="0.25">
      <c r="A2378" s="1094"/>
      <c r="B2378" s="1094"/>
      <c r="C2378" s="1109" t="s">
        <v>1059</v>
      </c>
      <c r="D2378" s="1110">
        <v>0</v>
      </c>
      <c r="E2378" s="1110">
        <v>0</v>
      </c>
      <c r="F2378" s="1110">
        <v>0</v>
      </c>
      <c r="G2378" s="1110">
        <v>0</v>
      </c>
      <c r="H2378" s="1094"/>
      <c r="I2378" s="1094"/>
      <c r="J2378" s="1094"/>
      <c r="K2378" s="1094"/>
    </row>
    <row r="2379" spans="1:11" ht="14.1" customHeight="1" x14ac:dyDescent="0.25">
      <c r="A2379" s="1094"/>
      <c r="B2379" s="1094"/>
      <c r="C2379" s="1109" t="s">
        <v>1060</v>
      </c>
      <c r="D2379" s="1110">
        <v>0</v>
      </c>
      <c r="E2379" s="1110">
        <v>0</v>
      </c>
      <c r="F2379" s="1110">
        <v>0</v>
      </c>
      <c r="G2379" s="1110">
        <v>0</v>
      </c>
      <c r="H2379" s="1094"/>
      <c r="I2379" s="1094"/>
      <c r="J2379" s="1094"/>
      <c r="K2379" s="1094"/>
    </row>
    <row r="2380" spans="1:11" ht="14.1" customHeight="1" x14ac:dyDescent="0.25">
      <c r="A2380" s="1094"/>
      <c r="B2380" s="1094"/>
      <c r="C2380" s="1109" t="s">
        <v>1061</v>
      </c>
      <c r="D2380" s="1110">
        <v>0</v>
      </c>
      <c r="E2380" s="1110">
        <v>500000</v>
      </c>
      <c r="F2380" s="1110">
        <v>500000</v>
      </c>
      <c r="G2380" s="1110">
        <v>500000</v>
      </c>
      <c r="H2380" s="1094"/>
      <c r="I2380" s="1094"/>
      <c r="J2380" s="1094"/>
      <c r="K2380" s="1094"/>
    </row>
    <row r="2381" spans="1:11" ht="14.1" customHeight="1" x14ac:dyDescent="0.25">
      <c r="A2381" s="1094"/>
      <c r="B2381" s="1094"/>
      <c r="C2381" s="1109" t="s">
        <v>1048</v>
      </c>
      <c r="D2381" s="1110">
        <v>0</v>
      </c>
      <c r="E2381" s="1110">
        <v>0</v>
      </c>
      <c r="F2381" s="1110">
        <v>0</v>
      </c>
      <c r="G2381" s="1110">
        <v>0</v>
      </c>
      <c r="H2381" s="1094"/>
      <c r="I2381" s="1094"/>
      <c r="J2381" s="1094"/>
      <c r="K2381" s="1094"/>
    </row>
    <row r="2382" spans="1:11" ht="14.1" customHeight="1" x14ac:dyDescent="0.25">
      <c r="A2382" s="1094"/>
      <c r="B2382" s="1094"/>
      <c r="C2382" s="1109" t="s">
        <v>1057</v>
      </c>
      <c r="D2382" s="1110">
        <v>0</v>
      </c>
      <c r="E2382" s="1110">
        <v>0</v>
      </c>
      <c r="F2382" s="1110">
        <v>0</v>
      </c>
      <c r="G2382" s="1110">
        <v>0</v>
      </c>
      <c r="H2382" s="1094"/>
      <c r="I2382" s="1094"/>
      <c r="J2382" s="1094"/>
      <c r="K2382" s="1094"/>
    </row>
    <row r="2383" spans="1:11" ht="14.1" customHeight="1" x14ac:dyDescent="0.25">
      <c r="A2383" s="1094"/>
      <c r="B2383" s="1094"/>
      <c r="C2383" s="1109" t="s">
        <v>1058</v>
      </c>
      <c r="D2383" s="1110">
        <v>0</v>
      </c>
      <c r="E2383" s="1110">
        <v>500000</v>
      </c>
      <c r="F2383" s="1110">
        <v>500000</v>
      </c>
      <c r="G2383" s="1110">
        <v>500000</v>
      </c>
      <c r="H2383" s="1094"/>
      <c r="I2383" s="1094"/>
      <c r="J2383" s="1094"/>
      <c r="K2383" s="1094"/>
    </row>
    <row r="2384" spans="1:11" ht="14.1" customHeight="1" x14ac:dyDescent="0.25">
      <c r="A2384" s="1094"/>
      <c r="B2384" s="1094"/>
      <c r="C2384" s="1109" t="s">
        <v>1059</v>
      </c>
      <c r="D2384" s="1110">
        <v>0</v>
      </c>
      <c r="E2384" s="1110">
        <v>0</v>
      </c>
      <c r="F2384" s="1110">
        <v>0</v>
      </c>
      <c r="G2384" s="1110">
        <v>0</v>
      </c>
      <c r="H2384" s="1094"/>
      <c r="I2384" s="1094"/>
      <c r="J2384" s="1094"/>
      <c r="K2384" s="1094"/>
    </row>
    <row r="2385" spans="1:11" ht="14.1" customHeight="1" x14ac:dyDescent="0.25">
      <c r="A2385" s="1094"/>
      <c r="B2385" s="1094"/>
      <c r="C2385" s="1109" t="s">
        <v>1060</v>
      </c>
      <c r="D2385" s="1110">
        <v>0</v>
      </c>
      <c r="E2385" s="1110">
        <v>0</v>
      </c>
      <c r="F2385" s="1110">
        <v>0</v>
      </c>
      <c r="G2385" s="1110">
        <v>0</v>
      </c>
      <c r="H2385" s="1094"/>
      <c r="I2385" s="1094"/>
      <c r="J2385" s="1094"/>
      <c r="K2385" s="1094"/>
    </row>
    <row r="2386" spans="1:11" ht="14.1" customHeight="1" x14ac:dyDescent="0.25">
      <c r="A2386" s="1094"/>
      <c r="B2386" s="1094"/>
      <c r="C2386" s="1109" t="s">
        <v>1062</v>
      </c>
      <c r="D2386" s="1110">
        <v>0</v>
      </c>
      <c r="E2386" s="1110">
        <v>0</v>
      </c>
      <c r="F2386" s="1110">
        <v>0</v>
      </c>
      <c r="G2386" s="1110">
        <v>0</v>
      </c>
      <c r="H2386" s="1094"/>
      <c r="I2386" s="1094"/>
      <c r="J2386" s="1094"/>
      <c r="K2386" s="1094"/>
    </row>
    <row r="2387" spans="1:11" ht="14.1" customHeight="1" x14ac:dyDescent="0.25">
      <c r="A2387" s="1094"/>
      <c r="B2387" s="1094"/>
      <c r="C2387" s="1109" t="s">
        <v>1048</v>
      </c>
      <c r="D2387" s="1110">
        <v>0</v>
      </c>
      <c r="E2387" s="1110">
        <v>0</v>
      </c>
      <c r="F2387" s="1110">
        <v>0</v>
      </c>
      <c r="G2387" s="1110">
        <v>0</v>
      </c>
      <c r="H2387" s="1094"/>
      <c r="I2387" s="1094"/>
      <c r="J2387" s="1094"/>
      <c r="K2387" s="1094"/>
    </row>
    <row r="2388" spans="1:11" ht="14.1" customHeight="1" x14ac:dyDescent="0.25">
      <c r="A2388" s="1094"/>
      <c r="B2388" s="1094"/>
      <c r="C2388" s="1109" t="s">
        <v>1057</v>
      </c>
      <c r="D2388" s="1110">
        <v>0</v>
      </c>
      <c r="E2388" s="1110">
        <v>0</v>
      </c>
      <c r="F2388" s="1110">
        <v>0</v>
      </c>
      <c r="G2388" s="1110">
        <v>0</v>
      </c>
      <c r="H2388" s="1094"/>
      <c r="I2388" s="1094"/>
      <c r="J2388" s="1094"/>
      <c r="K2388" s="1094"/>
    </row>
    <row r="2389" spans="1:11" ht="14.1" customHeight="1" x14ac:dyDescent="0.25">
      <c r="A2389" s="1094"/>
      <c r="B2389" s="1094"/>
      <c r="C2389" s="1109" t="s">
        <v>1058</v>
      </c>
      <c r="D2389" s="1110">
        <v>0</v>
      </c>
      <c r="E2389" s="1110">
        <v>0</v>
      </c>
      <c r="F2389" s="1110">
        <v>0</v>
      </c>
      <c r="G2389" s="1110">
        <v>0</v>
      </c>
      <c r="H2389" s="1094"/>
      <c r="I2389" s="1094"/>
      <c r="J2389" s="1094"/>
      <c r="K2389" s="1094"/>
    </row>
    <row r="2390" spans="1:11" ht="14.1" customHeight="1" x14ac:dyDescent="0.25">
      <c r="A2390" s="1094"/>
      <c r="B2390" s="1094"/>
      <c r="C2390" s="1109" t="s">
        <v>1059</v>
      </c>
      <c r="D2390" s="1110">
        <v>0</v>
      </c>
      <c r="E2390" s="1110">
        <v>0</v>
      </c>
      <c r="F2390" s="1110">
        <v>0</v>
      </c>
      <c r="G2390" s="1110">
        <v>0</v>
      </c>
      <c r="H2390" s="1094"/>
      <c r="I2390" s="1094"/>
      <c r="J2390" s="1094"/>
      <c r="K2390" s="1094"/>
    </row>
    <row r="2391" spans="1:11" ht="14.1" customHeight="1" x14ac:dyDescent="0.25">
      <c r="A2391" s="1094"/>
      <c r="B2391" s="1094"/>
      <c r="C2391" s="1109" t="s">
        <v>1060</v>
      </c>
      <c r="D2391" s="1110">
        <v>0</v>
      </c>
      <c r="E2391" s="1110">
        <v>0</v>
      </c>
      <c r="F2391" s="1110">
        <v>0</v>
      </c>
      <c r="G2391" s="1110">
        <v>0</v>
      </c>
      <c r="H2391" s="1094"/>
      <c r="I2391" s="1094"/>
      <c r="J2391" s="1094"/>
      <c r="K2391" s="1094"/>
    </row>
    <row r="2392" spans="1:11" ht="14.1" customHeight="1" x14ac:dyDescent="0.25">
      <c r="A2392" s="1094"/>
      <c r="B2392" s="1094"/>
      <c r="C2392" s="1109" t="s">
        <v>1063</v>
      </c>
      <c r="D2392" s="1110">
        <v>0</v>
      </c>
      <c r="E2392" s="1110">
        <v>0</v>
      </c>
      <c r="F2392" s="1110">
        <v>0</v>
      </c>
      <c r="G2392" s="1110">
        <v>0</v>
      </c>
      <c r="H2392" s="1094"/>
      <c r="I2392" s="1094"/>
      <c r="J2392" s="1094"/>
      <c r="K2392" s="1094"/>
    </row>
    <row r="2393" spans="1:11" ht="14.1" customHeight="1" x14ac:dyDescent="0.25">
      <c r="A2393" s="1094"/>
      <c r="B2393" s="1094"/>
      <c r="C2393" s="1109" t="s">
        <v>1064</v>
      </c>
      <c r="D2393" s="1110">
        <v>0</v>
      </c>
      <c r="E2393" s="1110">
        <v>0</v>
      </c>
      <c r="F2393" s="1110">
        <v>0</v>
      </c>
      <c r="G2393" s="1110">
        <v>0</v>
      </c>
      <c r="H2393" s="1094"/>
      <c r="I2393" s="1094"/>
      <c r="J2393" s="1094"/>
      <c r="K2393" s="1094"/>
    </row>
    <row r="2394" spans="1:11" ht="14.1" customHeight="1" x14ac:dyDescent="0.25">
      <c r="A2394" s="1094"/>
      <c r="B2394" s="1094"/>
      <c r="C2394" s="1111" t="s">
        <v>572</v>
      </c>
      <c r="D2394" s="1110">
        <v>0</v>
      </c>
      <c r="E2394" s="1110">
        <v>500000</v>
      </c>
      <c r="F2394" s="1110">
        <v>500000</v>
      </c>
      <c r="G2394" s="1110">
        <v>500000</v>
      </c>
      <c r="H2394" s="1094"/>
      <c r="I2394" s="1094"/>
      <c r="J2394" s="1094"/>
      <c r="K2394" s="1094"/>
    </row>
    <row r="2395" spans="1:11" ht="14.1" customHeight="1" x14ac:dyDescent="0.25">
      <c r="A2395" s="1094"/>
      <c r="B2395" s="1094"/>
      <c r="C2395" s="1102" t="s">
        <v>3753</v>
      </c>
      <c r="D2395" s="1234" t="s">
        <v>3754</v>
      </c>
      <c r="E2395" s="1235"/>
      <c r="F2395" s="1235"/>
      <c r="G2395" s="1235"/>
      <c r="H2395" s="1094"/>
      <c r="I2395" s="1094"/>
      <c r="J2395" s="1094"/>
      <c r="K2395" s="1094"/>
    </row>
    <row r="2396" spans="1:11" ht="14.1" customHeight="1" x14ac:dyDescent="0.25">
      <c r="A2396" s="1094"/>
      <c r="B2396" s="1094"/>
      <c r="C2396" s="1103" t="s">
        <v>1022</v>
      </c>
      <c r="D2396" s="1232" t="s">
        <v>3755</v>
      </c>
      <c r="E2396" s="1233"/>
      <c r="F2396" s="1233"/>
      <c r="G2396" s="1233"/>
      <c r="H2396" s="1094"/>
      <c r="I2396" s="1094"/>
      <c r="J2396" s="1094"/>
      <c r="K2396" s="1094"/>
    </row>
    <row r="2397" spans="1:11" ht="14.1" customHeight="1" x14ac:dyDescent="0.25">
      <c r="A2397" s="1094"/>
      <c r="B2397" s="1094"/>
      <c r="C2397" s="1104" t="s">
        <v>1024</v>
      </c>
      <c r="D2397" s="1230" t="s">
        <v>3754</v>
      </c>
      <c r="E2397" s="1231"/>
      <c r="F2397" s="1231"/>
      <c r="G2397" s="1231"/>
      <c r="H2397" s="1094"/>
      <c r="I2397" s="1094"/>
      <c r="J2397" s="1094"/>
      <c r="K2397" s="1094"/>
    </row>
    <row r="2398" spans="1:11" ht="14.1" customHeight="1" x14ac:dyDescent="0.25">
      <c r="A2398" s="1094"/>
      <c r="B2398" s="1094"/>
      <c r="C2398" s="1104" t="s">
        <v>31</v>
      </c>
      <c r="D2398" s="1230" t="s">
        <v>1138</v>
      </c>
      <c r="E2398" s="1231"/>
      <c r="F2398" s="1231"/>
      <c r="G2398" s="1231"/>
      <c r="H2398" s="1094"/>
      <c r="I2398" s="1094"/>
      <c r="J2398" s="1094"/>
      <c r="K2398" s="1094"/>
    </row>
    <row r="2399" spans="1:11" ht="15" customHeight="1" x14ac:dyDescent="0.25">
      <c r="A2399" s="1094"/>
      <c r="B2399" s="1094"/>
      <c r="C2399" s="1105"/>
      <c r="D2399" s="1106">
        <v>2024</v>
      </c>
      <c r="E2399" s="1106">
        <v>2025</v>
      </c>
      <c r="F2399" s="1106">
        <v>2026</v>
      </c>
      <c r="G2399" s="1106">
        <v>2027</v>
      </c>
      <c r="H2399" s="1094"/>
      <c r="I2399" s="1094"/>
      <c r="J2399" s="1094"/>
      <c r="K2399" s="1094"/>
    </row>
    <row r="2400" spans="1:11" ht="15" customHeight="1" x14ac:dyDescent="0.25">
      <c r="A2400" s="1094"/>
      <c r="B2400" s="1094"/>
      <c r="C2400" s="1107"/>
      <c r="D2400" s="1108" t="s">
        <v>13</v>
      </c>
      <c r="E2400" s="1108" t="s">
        <v>14</v>
      </c>
      <c r="F2400" s="1108" t="s">
        <v>14</v>
      </c>
      <c r="G2400" s="1108" t="s">
        <v>14</v>
      </c>
      <c r="H2400" s="1094"/>
      <c r="I2400" s="1094"/>
      <c r="J2400" s="1094"/>
      <c r="K2400" s="1094"/>
    </row>
    <row r="2401" spans="1:11" ht="14.1" customHeight="1" x14ac:dyDescent="0.25">
      <c r="A2401" s="1094"/>
      <c r="B2401" s="1094"/>
      <c r="C2401" s="1097" t="s">
        <v>33</v>
      </c>
      <c r="D2401" s="1101" t="s">
        <v>1092</v>
      </c>
      <c r="E2401" s="1101" t="s">
        <v>1092</v>
      </c>
      <c r="F2401" s="1101" t="s">
        <v>1092</v>
      </c>
      <c r="G2401" s="1101" t="s">
        <v>1092</v>
      </c>
      <c r="H2401" s="1094"/>
      <c r="I2401" s="1094"/>
      <c r="J2401" s="1094"/>
      <c r="K2401" s="1094"/>
    </row>
    <row r="2402" spans="1:11" ht="14.1" customHeight="1" x14ac:dyDescent="0.25">
      <c r="A2402" s="1094"/>
      <c r="B2402" s="1094"/>
      <c r="C2402" s="1097" t="s">
        <v>1029</v>
      </c>
      <c r="D2402" s="1101" t="s">
        <v>1039</v>
      </c>
      <c r="E2402" s="1101" t="s">
        <v>1080</v>
      </c>
      <c r="F2402" s="1101" t="s">
        <v>1080</v>
      </c>
      <c r="G2402" s="1101" t="s">
        <v>1080</v>
      </c>
      <c r="H2402" s="1094"/>
      <c r="I2402" s="1094"/>
      <c r="J2402" s="1094"/>
      <c r="K2402" s="1094"/>
    </row>
    <row r="2403" spans="1:11" ht="14.1" customHeight="1" x14ac:dyDescent="0.25">
      <c r="A2403" s="1094"/>
      <c r="B2403" s="1094"/>
      <c r="C2403" s="1097" t="s">
        <v>1032</v>
      </c>
      <c r="D2403" s="1101" t="s">
        <v>1039</v>
      </c>
      <c r="E2403" s="1101" t="s">
        <v>1080</v>
      </c>
      <c r="F2403" s="1101" t="s">
        <v>1080</v>
      </c>
      <c r="G2403" s="1101" t="s">
        <v>1080</v>
      </c>
      <c r="H2403" s="1094"/>
      <c r="I2403" s="1094"/>
      <c r="J2403" s="1094"/>
      <c r="K2403" s="1094"/>
    </row>
    <row r="2404" spans="1:11" ht="14.1" customHeight="1" x14ac:dyDescent="0.25">
      <c r="A2404" s="1094"/>
      <c r="B2404" s="1094"/>
      <c r="C2404" s="1097" t="s">
        <v>1037</v>
      </c>
      <c r="D2404" s="1101" t="s">
        <v>1038</v>
      </c>
      <c r="E2404" s="1101" t="s">
        <v>1039</v>
      </c>
      <c r="F2404" s="1101" t="s">
        <v>1039</v>
      </c>
      <c r="G2404" s="1101" t="s">
        <v>1039</v>
      </c>
      <c r="H2404" s="1094"/>
      <c r="I2404" s="1094"/>
      <c r="J2404" s="1094"/>
      <c r="K2404" s="1094"/>
    </row>
    <row r="2405" spans="1:11" ht="14.1" customHeight="1" x14ac:dyDescent="0.25">
      <c r="A2405" s="1094"/>
      <c r="B2405" s="1094"/>
      <c r="C2405" s="1097" t="s">
        <v>1042</v>
      </c>
      <c r="D2405" s="1101" t="s">
        <v>1038</v>
      </c>
      <c r="E2405" s="1101" t="s">
        <v>1038</v>
      </c>
      <c r="F2405" s="1101" t="s">
        <v>1039</v>
      </c>
      <c r="G2405" s="1101" t="s">
        <v>1039</v>
      </c>
      <c r="H2405" s="1094"/>
      <c r="I2405" s="1094"/>
      <c r="J2405" s="1094"/>
      <c r="K2405" s="1094"/>
    </row>
    <row r="2406" spans="1:11" ht="14.1" customHeight="1" x14ac:dyDescent="0.25">
      <c r="A2406" s="1094"/>
      <c r="B2406" s="1094"/>
      <c r="C2406" s="1097" t="s">
        <v>39</v>
      </c>
      <c r="D2406" s="1101" t="s">
        <v>1038</v>
      </c>
      <c r="E2406" s="1101" t="s">
        <v>1038</v>
      </c>
      <c r="F2406" s="1101" t="s">
        <v>1039</v>
      </c>
      <c r="G2406" s="1101" t="s">
        <v>1039</v>
      </c>
      <c r="H2406" s="1094"/>
      <c r="I2406" s="1094"/>
      <c r="J2406" s="1094"/>
      <c r="K2406" s="1094"/>
    </row>
    <row r="2407" spans="1:11" ht="14.1" customHeight="1" x14ac:dyDescent="0.25">
      <c r="A2407" s="1094"/>
      <c r="B2407" s="1094"/>
      <c r="C2407" s="1228" t="s">
        <v>1046</v>
      </c>
      <c r="D2407" s="1229"/>
      <c r="E2407" s="1229"/>
      <c r="F2407" s="1229"/>
      <c r="G2407" s="1229"/>
      <c r="H2407" s="1094"/>
      <c r="I2407" s="1094"/>
      <c r="J2407" s="1094"/>
      <c r="K2407" s="1094"/>
    </row>
    <row r="2408" spans="1:11" ht="14.1" customHeight="1" x14ac:dyDescent="0.25">
      <c r="A2408" s="1094"/>
      <c r="B2408" s="1094"/>
      <c r="C2408" s="1105"/>
      <c r="D2408" s="1106">
        <v>2024</v>
      </c>
      <c r="E2408" s="1106">
        <v>2025</v>
      </c>
      <c r="F2408" s="1106">
        <v>2026</v>
      </c>
      <c r="G2408" s="1106">
        <v>2027</v>
      </c>
      <c r="H2408" s="1094"/>
      <c r="I2408" s="1094"/>
      <c r="J2408" s="1094"/>
      <c r="K2408" s="1094"/>
    </row>
    <row r="2409" spans="1:11" ht="14.1" customHeight="1" x14ac:dyDescent="0.25">
      <c r="A2409" s="1094"/>
      <c r="B2409" s="1094"/>
      <c r="C2409" s="1107"/>
      <c r="D2409" s="1108" t="s">
        <v>13</v>
      </c>
      <c r="E2409" s="1108" t="s">
        <v>14</v>
      </c>
      <c r="F2409" s="1108" t="s">
        <v>14</v>
      </c>
      <c r="G2409" s="1108" t="s">
        <v>14</v>
      </c>
      <c r="H2409" s="1094"/>
      <c r="I2409" s="1094"/>
      <c r="J2409" s="1094"/>
      <c r="K2409" s="1094"/>
    </row>
    <row r="2410" spans="1:11" ht="14.1" customHeight="1" x14ac:dyDescent="0.25">
      <c r="A2410" s="1094"/>
      <c r="B2410" s="1094"/>
      <c r="C2410" s="1109" t="s">
        <v>1047</v>
      </c>
      <c r="D2410" s="1110">
        <v>0</v>
      </c>
      <c r="E2410" s="1110">
        <v>0</v>
      </c>
      <c r="F2410" s="1110">
        <v>0</v>
      </c>
      <c r="G2410" s="1110">
        <v>0</v>
      </c>
      <c r="H2410" s="1094"/>
      <c r="I2410" s="1094"/>
      <c r="J2410" s="1094"/>
      <c r="K2410" s="1094"/>
    </row>
    <row r="2411" spans="1:11" ht="14.1" customHeight="1" x14ac:dyDescent="0.25">
      <c r="A2411" s="1094"/>
      <c r="B2411" s="1094"/>
      <c r="C2411" s="1109" t="s">
        <v>1048</v>
      </c>
      <c r="D2411" s="1110">
        <v>0</v>
      </c>
      <c r="E2411" s="1110">
        <v>0</v>
      </c>
      <c r="F2411" s="1110">
        <v>0</v>
      </c>
      <c r="G2411" s="1110">
        <v>0</v>
      </c>
      <c r="H2411" s="1094"/>
      <c r="I2411" s="1094"/>
      <c r="J2411" s="1094"/>
      <c r="K2411" s="1094"/>
    </row>
    <row r="2412" spans="1:11" ht="14.1" customHeight="1" x14ac:dyDescent="0.25">
      <c r="A2412" s="1094"/>
      <c r="B2412" s="1094"/>
      <c r="C2412" s="1109" t="s">
        <v>1049</v>
      </c>
      <c r="D2412" s="1110">
        <v>0</v>
      </c>
      <c r="E2412" s="1110">
        <v>0</v>
      </c>
      <c r="F2412" s="1110">
        <v>0</v>
      </c>
      <c r="G2412" s="1110">
        <v>0</v>
      </c>
      <c r="H2412" s="1094"/>
      <c r="I2412" s="1094"/>
      <c r="J2412" s="1094"/>
      <c r="K2412" s="1094"/>
    </row>
    <row r="2413" spans="1:11" ht="14.1" customHeight="1" x14ac:dyDescent="0.25">
      <c r="A2413" s="1094"/>
      <c r="B2413" s="1094"/>
      <c r="C2413" s="1109" t="s">
        <v>1050</v>
      </c>
      <c r="D2413" s="1110">
        <v>0</v>
      </c>
      <c r="E2413" s="1110">
        <v>0</v>
      </c>
      <c r="F2413" s="1110">
        <v>0</v>
      </c>
      <c r="G2413" s="1110">
        <v>0</v>
      </c>
      <c r="H2413" s="1094"/>
      <c r="I2413" s="1094"/>
      <c r="J2413" s="1094"/>
      <c r="K2413" s="1094"/>
    </row>
    <row r="2414" spans="1:11" ht="14.1" customHeight="1" x14ac:dyDescent="0.25">
      <c r="A2414" s="1094"/>
      <c r="B2414" s="1094"/>
      <c r="C2414" s="1109" t="s">
        <v>1048</v>
      </c>
      <c r="D2414" s="1110">
        <v>0</v>
      </c>
      <c r="E2414" s="1110">
        <v>0</v>
      </c>
      <c r="F2414" s="1110">
        <v>0</v>
      </c>
      <c r="G2414" s="1110">
        <v>0</v>
      </c>
      <c r="H2414" s="1094"/>
      <c r="I2414" s="1094"/>
      <c r="J2414" s="1094"/>
      <c r="K2414" s="1094"/>
    </row>
    <row r="2415" spans="1:11" ht="14.1" customHeight="1" x14ac:dyDescent="0.25">
      <c r="A2415" s="1094"/>
      <c r="B2415" s="1094"/>
      <c r="C2415" s="1109" t="s">
        <v>1049</v>
      </c>
      <c r="D2415" s="1110">
        <v>0</v>
      </c>
      <c r="E2415" s="1110">
        <v>0</v>
      </c>
      <c r="F2415" s="1110">
        <v>0</v>
      </c>
      <c r="G2415" s="1110">
        <v>0</v>
      </c>
      <c r="H2415" s="1094"/>
      <c r="I2415" s="1094"/>
      <c r="J2415" s="1094"/>
      <c r="K2415" s="1094"/>
    </row>
    <row r="2416" spans="1:11" ht="14.1" customHeight="1" x14ac:dyDescent="0.25">
      <c r="A2416" s="1094"/>
      <c r="B2416" s="1094"/>
      <c r="C2416" s="1109" t="s">
        <v>1051</v>
      </c>
      <c r="D2416" s="1110">
        <v>0</v>
      </c>
      <c r="E2416" s="1110">
        <v>0</v>
      </c>
      <c r="F2416" s="1110">
        <v>0</v>
      </c>
      <c r="G2416" s="1110">
        <v>0</v>
      </c>
      <c r="H2416" s="1094"/>
      <c r="I2416" s="1094"/>
      <c r="J2416" s="1094"/>
      <c r="K2416" s="1094"/>
    </row>
    <row r="2417" spans="1:11" ht="14.1" customHeight="1" x14ac:dyDescent="0.25">
      <c r="A2417" s="1094"/>
      <c r="B2417" s="1094"/>
      <c r="C2417" s="1109" t="s">
        <v>1048</v>
      </c>
      <c r="D2417" s="1110">
        <v>0</v>
      </c>
      <c r="E2417" s="1110">
        <v>0</v>
      </c>
      <c r="F2417" s="1110">
        <v>0</v>
      </c>
      <c r="G2417" s="1110">
        <v>0</v>
      </c>
      <c r="H2417" s="1094"/>
      <c r="I2417" s="1094"/>
      <c r="J2417" s="1094"/>
      <c r="K2417" s="1094"/>
    </row>
    <row r="2418" spans="1:11" ht="14.1" customHeight="1" x14ac:dyDescent="0.25">
      <c r="A2418" s="1094"/>
      <c r="B2418" s="1094"/>
      <c r="C2418" s="1109" t="s">
        <v>1049</v>
      </c>
      <c r="D2418" s="1110">
        <v>0</v>
      </c>
      <c r="E2418" s="1110">
        <v>0</v>
      </c>
      <c r="F2418" s="1110">
        <v>0</v>
      </c>
      <c r="G2418" s="1110">
        <v>0</v>
      </c>
      <c r="H2418" s="1094"/>
      <c r="I2418" s="1094"/>
      <c r="J2418" s="1094"/>
      <c r="K2418" s="1094"/>
    </row>
    <row r="2419" spans="1:11" ht="14.1" customHeight="1" x14ac:dyDescent="0.25">
      <c r="A2419" s="1094"/>
      <c r="B2419" s="1094"/>
      <c r="C2419" s="1109" t="s">
        <v>1052</v>
      </c>
      <c r="D2419" s="1110">
        <v>0</v>
      </c>
      <c r="E2419" s="1110">
        <v>0</v>
      </c>
      <c r="F2419" s="1110">
        <v>0</v>
      </c>
      <c r="G2419" s="1110">
        <v>0</v>
      </c>
      <c r="H2419" s="1094"/>
      <c r="I2419" s="1094"/>
      <c r="J2419" s="1094"/>
      <c r="K2419" s="1094"/>
    </row>
    <row r="2420" spans="1:11" ht="14.1" customHeight="1" x14ac:dyDescent="0.25">
      <c r="A2420" s="1094"/>
      <c r="B2420" s="1094"/>
      <c r="C2420" s="1109" t="s">
        <v>1048</v>
      </c>
      <c r="D2420" s="1110">
        <v>0</v>
      </c>
      <c r="E2420" s="1110">
        <v>0</v>
      </c>
      <c r="F2420" s="1110">
        <v>0</v>
      </c>
      <c r="G2420" s="1110">
        <v>0</v>
      </c>
      <c r="H2420" s="1094"/>
      <c r="I2420" s="1094"/>
      <c r="J2420" s="1094"/>
      <c r="K2420" s="1094"/>
    </row>
    <row r="2421" spans="1:11" ht="14.1" customHeight="1" x14ac:dyDescent="0.25">
      <c r="A2421" s="1094"/>
      <c r="B2421" s="1094"/>
      <c r="C2421" s="1109" t="s">
        <v>1049</v>
      </c>
      <c r="D2421" s="1110">
        <v>0</v>
      </c>
      <c r="E2421" s="1110">
        <v>0</v>
      </c>
      <c r="F2421" s="1110">
        <v>0</v>
      </c>
      <c r="G2421" s="1110">
        <v>0</v>
      </c>
      <c r="H2421" s="1094"/>
      <c r="I2421" s="1094"/>
      <c r="J2421" s="1094"/>
      <c r="K2421" s="1094"/>
    </row>
    <row r="2422" spans="1:11" ht="14.1" customHeight="1" x14ac:dyDescent="0.25">
      <c r="A2422" s="1094"/>
      <c r="B2422" s="1094"/>
      <c r="C2422" s="1109" t="s">
        <v>1053</v>
      </c>
      <c r="D2422" s="1110">
        <v>0</v>
      </c>
      <c r="E2422" s="1110">
        <v>0</v>
      </c>
      <c r="F2422" s="1110">
        <v>0</v>
      </c>
      <c r="G2422" s="1110">
        <v>0</v>
      </c>
      <c r="H2422" s="1094"/>
      <c r="I2422" s="1094"/>
      <c r="J2422" s="1094"/>
      <c r="K2422" s="1094"/>
    </row>
    <row r="2423" spans="1:11" ht="14.1" customHeight="1" x14ac:dyDescent="0.25">
      <c r="A2423" s="1094"/>
      <c r="B2423" s="1094"/>
      <c r="C2423" s="1109" t="s">
        <v>1048</v>
      </c>
      <c r="D2423" s="1110">
        <v>0</v>
      </c>
      <c r="E2423" s="1110">
        <v>0</v>
      </c>
      <c r="F2423" s="1110">
        <v>0</v>
      </c>
      <c r="G2423" s="1110">
        <v>0</v>
      </c>
      <c r="H2423" s="1094"/>
      <c r="I2423" s="1094"/>
      <c r="J2423" s="1094"/>
      <c r="K2423" s="1094"/>
    </row>
    <row r="2424" spans="1:11" ht="14.1" customHeight="1" x14ac:dyDescent="0.25">
      <c r="A2424" s="1094"/>
      <c r="B2424" s="1094"/>
      <c r="C2424" s="1109" t="s">
        <v>1049</v>
      </c>
      <c r="D2424" s="1110">
        <v>0</v>
      </c>
      <c r="E2424" s="1110">
        <v>0</v>
      </c>
      <c r="F2424" s="1110">
        <v>0</v>
      </c>
      <c r="G2424" s="1110">
        <v>0</v>
      </c>
      <c r="H2424" s="1094"/>
      <c r="I2424" s="1094"/>
      <c r="J2424" s="1094"/>
      <c r="K2424" s="1094"/>
    </row>
    <row r="2425" spans="1:11" ht="14.1" customHeight="1" x14ac:dyDescent="0.25">
      <c r="A2425" s="1094"/>
      <c r="B2425" s="1094"/>
      <c r="C2425" s="1109" t="s">
        <v>1054</v>
      </c>
      <c r="D2425" s="1110">
        <v>0</v>
      </c>
      <c r="E2425" s="1110">
        <v>0</v>
      </c>
      <c r="F2425" s="1110">
        <v>0</v>
      </c>
      <c r="G2425" s="1110">
        <v>0</v>
      </c>
      <c r="H2425" s="1094"/>
      <c r="I2425" s="1094"/>
      <c r="J2425" s="1094"/>
      <c r="K2425" s="1094"/>
    </row>
    <row r="2426" spans="1:11" ht="14.1" customHeight="1" x14ac:dyDescent="0.25">
      <c r="A2426" s="1094"/>
      <c r="B2426" s="1094"/>
      <c r="C2426" s="1109" t="s">
        <v>1048</v>
      </c>
      <c r="D2426" s="1110">
        <v>0</v>
      </c>
      <c r="E2426" s="1110">
        <v>0</v>
      </c>
      <c r="F2426" s="1110">
        <v>0</v>
      </c>
      <c r="G2426" s="1110">
        <v>0</v>
      </c>
      <c r="H2426" s="1094"/>
      <c r="I2426" s="1094"/>
      <c r="J2426" s="1094"/>
      <c r="K2426" s="1094"/>
    </row>
    <row r="2427" spans="1:11" ht="14.1" customHeight="1" x14ac:dyDescent="0.25">
      <c r="A2427" s="1094"/>
      <c r="B2427" s="1094"/>
      <c r="C2427" s="1109" t="s">
        <v>1049</v>
      </c>
      <c r="D2427" s="1110">
        <v>0</v>
      </c>
      <c r="E2427" s="1110">
        <v>0</v>
      </c>
      <c r="F2427" s="1110">
        <v>0</v>
      </c>
      <c r="G2427" s="1110">
        <v>0</v>
      </c>
      <c r="H2427" s="1094"/>
      <c r="I2427" s="1094"/>
      <c r="J2427" s="1094"/>
      <c r="K2427" s="1094"/>
    </row>
    <row r="2428" spans="1:11" ht="14.1" customHeight="1" x14ac:dyDescent="0.25">
      <c r="A2428" s="1094"/>
      <c r="B2428" s="1094"/>
      <c r="C2428" s="1109" t="s">
        <v>1055</v>
      </c>
      <c r="D2428" s="1110">
        <v>0</v>
      </c>
      <c r="E2428" s="1110">
        <v>0</v>
      </c>
      <c r="F2428" s="1110">
        <v>0</v>
      </c>
      <c r="G2428" s="1110">
        <v>0</v>
      </c>
      <c r="H2428" s="1094"/>
      <c r="I2428" s="1094"/>
      <c r="J2428" s="1094"/>
      <c r="K2428" s="1094"/>
    </row>
    <row r="2429" spans="1:11" ht="14.1" customHeight="1" x14ac:dyDescent="0.25">
      <c r="A2429" s="1094"/>
      <c r="B2429" s="1094"/>
      <c r="C2429" s="1109" t="s">
        <v>1048</v>
      </c>
      <c r="D2429" s="1110">
        <v>0</v>
      </c>
      <c r="E2429" s="1110">
        <v>0</v>
      </c>
      <c r="F2429" s="1110">
        <v>0</v>
      </c>
      <c r="G2429" s="1110">
        <v>0</v>
      </c>
      <c r="H2429" s="1094"/>
      <c r="I2429" s="1094"/>
      <c r="J2429" s="1094"/>
      <c r="K2429" s="1094"/>
    </row>
    <row r="2430" spans="1:11" ht="14.1" customHeight="1" x14ac:dyDescent="0.25">
      <c r="A2430" s="1094"/>
      <c r="B2430" s="1094"/>
      <c r="C2430" s="1109" t="s">
        <v>1049</v>
      </c>
      <c r="D2430" s="1110">
        <v>0</v>
      </c>
      <c r="E2430" s="1110">
        <v>0</v>
      </c>
      <c r="F2430" s="1110">
        <v>0</v>
      </c>
      <c r="G2430" s="1110">
        <v>0</v>
      </c>
      <c r="H2430" s="1094"/>
      <c r="I2430" s="1094"/>
      <c r="J2430" s="1094"/>
      <c r="K2430" s="1094"/>
    </row>
    <row r="2431" spans="1:11" ht="14.1" customHeight="1" x14ac:dyDescent="0.25">
      <c r="A2431" s="1094"/>
      <c r="B2431" s="1094"/>
      <c r="C2431" s="1109" t="s">
        <v>1056</v>
      </c>
      <c r="D2431" s="1110">
        <v>0</v>
      </c>
      <c r="E2431" s="1110">
        <v>0</v>
      </c>
      <c r="F2431" s="1110">
        <v>0</v>
      </c>
      <c r="G2431" s="1110">
        <v>0</v>
      </c>
      <c r="H2431" s="1094"/>
      <c r="I2431" s="1094"/>
      <c r="J2431" s="1094"/>
      <c r="K2431" s="1094"/>
    </row>
    <row r="2432" spans="1:11" ht="14.1" customHeight="1" x14ac:dyDescent="0.25">
      <c r="A2432" s="1094"/>
      <c r="B2432" s="1094"/>
      <c r="C2432" s="1109" t="s">
        <v>1048</v>
      </c>
      <c r="D2432" s="1110">
        <v>0</v>
      </c>
      <c r="E2432" s="1110">
        <v>0</v>
      </c>
      <c r="F2432" s="1110">
        <v>0</v>
      </c>
      <c r="G2432" s="1110">
        <v>0</v>
      </c>
      <c r="H2432" s="1094"/>
      <c r="I2432" s="1094"/>
      <c r="J2432" s="1094"/>
      <c r="K2432" s="1094"/>
    </row>
    <row r="2433" spans="1:11" ht="14.1" customHeight="1" x14ac:dyDescent="0.25">
      <c r="A2433" s="1094"/>
      <c r="B2433" s="1094"/>
      <c r="C2433" s="1109" t="s">
        <v>1057</v>
      </c>
      <c r="D2433" s="1110">
        <v>0</v>
      </c>
      <c r="E2433" s="1110">
        <v>0</v>
      </c>
      <c r="F2433" s="1110">
        <v>0</v>
      </c>
      <c r="G2433" s="1110">
        <v>0</v>
      </c>
      <c r="H2433" s="1094"/>
      <c r="I2433" s="1094"/>
      <c r="J2433" s="1094"/>
      <c r="K2433" s="1094"/>
    </row>
    <row r="2434" spans="1:11" ht="14.1" customHeight="1" x14ac:dyDescent="0.25">
      <c r="A2434" s="1094"/>
      <c r="B2434" s="1094"/>
      <c r="C2434" s="1109" t="s">
        <v>1058</v>
      </c>
      <c r="D2434" s="1110">
        <v>0</v>
      </c>
      <c r="E2434" s="1110">
        <v>0</v>
      </c>
      <c r="F2434" s="1110">
        <v>0</v>
      </c>
      <c r="G2434" s="1110">
        <v>0</v>
      </c>
      <c r="H2434" s="1094"/>
      <c r="I2434" s="1094"/>
      <c r="J2434" s="1094"/>
      <c r="K2434" s="1094"/>
    </row>
    <row r="2435" spans="1:11" ht="14.1" customHeight="1" x14ac:dyDescent="0.25">
      <c r="A2435" s="1094"/>
      <c r="B2435" s="1094"/>
      <c r="C2435" s="1109" t="s">
        <v>1059</v>
      </c>
      <c r="D2435" s="1110">
        <v>0</v>
      </c>
      <c r="E2435" s="1110">
        <v>0</v>
      </c>
      <c r="F2435" s="1110">
        <v>0</v>
      </c>
      <c r="G2435" s="1110">
        <v>0</v>
      </c>
      <c r="H2435" s="1094"/>
      <c r="I2435" s="1094"/>
      <c r="J2435" s="1094"/>
      <c r="K2435" s="1094"/>
    </row>
    <row r="2436" spans="1:11" ht="14.1" customHeight="1" x14ac:dyDescent="0.25">
      <c r="A2436" s="1094"/>
      <c r="B2436" s="1094"/>
      <c r="C2436" s="1109" t="s">
        <v>1060</v>
      </c>
      <c r="D2436" s="1110">
        <v>0</v>
      </c>
      <c r="E2436" s="1110">
        <v>0</v>
      </c>
      <c r="F2436" s="1110">
        <v>0</v>
      </c>
      <c r="G2436" s="1110">
        <v>0</v>
      </c>
      <c r="H2436" s="1094"/>
      <c r="I2436" s="1094"/>
      <c r="J2436" s="1094"/>
      <c r="K2436" s="1094"/>
    </row>
    <row r="2437" spans="1:11" ht="14.1" customHeight="1" x14ac:dyDescent="0.25">
      <c r="A2437" s="1094"/>
      <c r="B2437" s="1094"/>
      <c r="C2437" s="1109" t="s">
        <v>1061</v>
      </c>
      <c r="D2437" s="1110">
        <v>0</v>
      </c>
      <c r="E2437" s="1110">
        <v>500000</v>
      </c>
      <c r="F2437" s="1110">
        <v>500000</v>
      </c>
      <c r="G2437" s="1110">
        <v>500000</v>
      </c>
      <c r="H2437" s="1094"/>
      <c r="I2437" s="1094"/>
      <c r="J2437" s="1094"/>
      <c r="K2437" s="1094"/>
    </row>
    <row r="2438" spans="1:11" ht="14.1" customHeight="1" x14ac:dyDescent="0.25">
      <c r="A2438" s="1094"/>
      <c r="B2438" s="1094"/>
      <c r="C2438" s="1109" t="s">
        <v>1048</v>
      </c>
      <c r="D2438" s="1110">
        <v>0</v>
      </c>
      <c r="E2438" s="1110">
        <v>0</v>
      </c>
      <c r="F2438" s="1110">
        <v>0</v>
      </c>
      <c r="G2438" s="1110">
        <v>0</v>
      </c>
      <c r="H2438" s="1094"/>
      <c r="I2438" s="1094"/>
      <c r="J2438" s="1094"/>
      <c r="K2438" s="1094"/>
    </row>
    <row r="2439" spans="1:11" ht="14.1" customHeight="1" x14ac:dyDescent="0.25">
      <c r="A2439" s="1094"/>
      <c r="B2439" s="1094"/>
      <c r="C2439" s="1109" t="s">
        <v>1057</v>
      </c>
      <c r="D2439" s="1110">
        <v>0</v>
      </c>
      <c r="E2439" s="1110">
        <v>0</v>
      </c>
      <c r="F2439" s="1110">
        <v>0</v>
      </c>
      <c r="G2439" s="1110">
        <v>0</v>
      </c>
      <c r="H2439" s="1094"/>
      <c r="I2439" s="1094"/>
      <c r="J2439" s="1094"/>
      <c r="K2439" s="1094"/>
    </row>
    <row r="2440" spans="1:11" ht="14.1" customHeight="1" x14ac:dyDescent="0.25">
      <c r="A2440" s="1094"/>
      <c r="B2440" s="1094"/>
      <c r="C2440" s="1109" t="s">
        <v>1058</v>
      </c>
      <c r="D2440" s="1110">
        <v>0</v>
      </c>
      <c r="E2440" s="1110">
        <v>500000</v>
      </c>
      <c r="F2440" s="1110">
        <v>500000</v>
      </c>
      <c r="G2440" s="1110">
        <v>500000</v>
      </c>
      <c r="H2440" s="1094"/>
      <c r="I2440" s="1094"/>
      <c r="J2440" s="1094"/>
      <c r="K2440" s="1094"/>
    </row>
    <row r="2441" spans="1:11" ht="14.1" customHeight="1" x14ac:dyDescent="0.25">
      <c r="A2441" s="1094"/>
      <c r="B2441" s="1094"/>
      <c r="C2441" s="1109" t="s">
        <v>1059</v>
      </c>
      <c r="D2441" s="1110">
        <v>0</v>
      </c>
      <c r="E2441" s="1110">
        <v>0</v>
      </c>
      <c r="F2441" s="1110">
        <v>0</v>
      </c>
      <c r="G2441" s="1110">
        <v>0</v>
      </c>
      <c r="H2441" s="1094"/>
      <c r="I2441" s="1094"/>
      <c r="J2441" s="1094"/>
      <c r="K2441" s="1094"/>
    </row>
    <row r="2442" spans="1:11" ht="14.1" customHeight="1" x14ac:dyDescent="0.25">
      <c r="A2442" s="1094"/>
      <c r="B2442" s="1094"/>
      <c r="C2442" s="1109" t="s">
        <v>1060</v>
      </c>
      <c r="D2442" s="1110">
        <v>0</v>
      </c>
      <c r="E2442" s="1110">
        <v>0</v>
      </c>
      <c r="F2442" s="1110">
        <v>0</v>
      </c>
      <c r="G2442" s="1110">
        <v>0</v>
      </c>
      <c r="H2442" s="1094"/>
      <c r="I2442" s="1094"/>
      <c r="J2442" s="1094"/>
      <c r="K2442" s="1094"/>
    </row>
    <row r="2443" spans="1:11" ht="14.1" customHeight="1" x14ac:dyDescent="0.25">
      <c r="A2443" s="1094"/>
      <c r="B2443" s="1094"/>
      <c r="C2443" s="1109" t="s">
        <v>1062</v>
      </c>
      <c r="D2443" s="1110">
        <v>0</v>
      </c>
      <c r="E2443" s="1110">
        <v>0</v>
      </c>
      <c r="F2443" s="1110">
        <v>0</v>
      </c>
      <c r="G2443" s="1110">
        <v>0</v>
      </c>
      <c r="H2443" s="1094"/>
      <c r="I2443" s="1094"/>
      <c r="J2443" s="1094"/>
      <c r="K2443" s="1094"/>
    </row>
    <row r="2444" spans="1:11" ht="14.1" customHeight="1" x14ac:dyDescent="0.25">
      <c r="A2444" s="1094"/>
      <c r="B2444" s="1094"/>
      <c r="C2444" s="1109" t="s">
        <v>1048</v>
      </c>
      <c r="D2444" s="1110">
        <v>0</v>
      </c>
      <c r="E2444" s="1110">
        <v>0</v>
      </c>
      <c r="F2444" s="1110">
        <v>0</v>
      </c>
      <c r="G2444" s="1110">
        <v>0</v>
      </c>
      <c r="H2444" s="1094"/>
      <c r="I2444" s="1094"/>
      <c r="J2444" s="1094"/>
      <c r="K2444" s="1094"/>
    </row>
    <row r="2445" spans="1:11" ht="14.1" customHeight="1" x14ac:dyDescent="0.25">
      <c r="A2445" s="1094"/>
      <c r="B2445" s="1094"/>
      <c r="C2445" s="1109" t="s">
        <v>1057</v>
      </c>
      <c r="D2445" s="1110">
        <v>0</v>
      </c>
      <c r="E2445" s="1110">
        <v>0</v>
      </c>
      <c r="F2445" s="1110">
        <v>0</v>
      </c>
      <c r="G2445" s="1110">
        <v>0</v>
      </c>
      <c r="H2445" s="1094"/>
      <c r="I2445" s="1094"/>
      <c r="J2445" s="1094"/>
      <c r="K2445" s="1094"/>
    </row>
    <row r="2446" spans="1:11" ht="14.1" customHeight="1" x14ac:dyDescent="0.25">
      <c r="A2446" s="1094"/>
      <c r="B2446" s="1094"/>
      <c r="C2446" s="1109" t="s">
        <v>1058</v>
      </c>
      <c r="D2446" s="1110">
        <v>0</v>
      </c>
      <c r="E2446" s="1110">
        <v>0</v>
      </c>
      <c r="F2446" s="1110">
        <v>0</v>
      </c>
      <c r="G2446" s="1110">
        <v>0</v>
      </c>
      <c r="H2446" s="1094"/>
      <c r="I2446" s="1094"/>
      <c r="J2446" s="1094"/>
      <c r="K2446" s="1094"/>
    </row>
    <row r="2447" spans="1:11" ht="14.1" customHeight="1" x14ac:dyDescent="0.25">
      <c r="A2447" s="1094"/>
      <c r="B2447" s="1094"/>
      <c r="C2447" s="1109" t="s">
        <v>1059</v>
      </c>
      <c r="D2447" s="1110">
        <v>0</v>
      </c>
      <c r="E2447" s="1110">
        <v>0</v>
      </c>
      <c r="F2447" s="1110">
        <v>0</v>
      </c>
      <c r="G2447" s="1110">
        <v>0</v>
      </c>
      <c r="H2447" s="1094"/>
      <c r="I2447" s="1094"/>
      <c r="J2447" s="1094"/>
      <c r="K2447" s="1094"/>
    </row>
    <row r="2448" spans="1:11" ht="14.1" customHeight="1" x14ac:dyDescent="0.25">
      <c r="A2448" s="1094"/>
      <c r="B2448" s="1094"/>
      <c r="C2448" s="1109" t="s">
        <v>1060</v>
      </c>
      <c r="D2448" s="1110">
        <v>0</v>
      </c>
      <c r="E2448" s="1110">
        <v>0</v>
      </c>
      <c r="F2448" s="1110">
        <v>0</v>
      </c>
      <c r="G2448" s="1110">
        <v>0</v>
      </c>
      <c r="H2448" s="1094"/>
      <c r="I2448" s="1094"/>
      <c r="J2448" s="1094"/>
      <c r="K2448" s="1094"/>
    </row>
    <row r="2449" spans="1:11" ht="14.1" customHeight="1" x14ac:dyDescent="0.25">
      <c r="A2449" s="1094"/>
      <c r="B2449" s="1094"/>
      <c r="C2449" s="1109" t="s">
        <v>1063</v>
      </c>
      <c r="D2449" s="1110">
        <v>0</v>
      </c>
      <c r="E2449" s="1110">
        <v>0</v>
      </c>
      <c r="F2449" s="1110">
        <v>0</v>
      </c>
      <c r="G2449" s="1110">
        <v>0</v>
      </c>
      <c r="H2449" s="1094"/>
      <c r="I2449" s="1094"/>
      <c r="J2449" s="1094"/>
      <c r="K2449" s="1094"/>
    </row>
    <row r="2450" spans="1:11" ht="14.1" customHeight="1" x14ac:dyDescent="0.25">
      <c r="A2450" s="1094"/>
      <c r="B2450" s="1094"/>
      <c r="C2450" s="1109" t="s">
        <v>1064</v>
      </c>
      <c r="D2450" s="1110">
        <v>0</v>
      </c>
      <c r="E2450" s="1110">
        <v>0</v>
      </c>
      <c r="F2450" s="1110">
        <v>0</v>
      </c>
      <c r="G2450" s="1110">
        <v>0</v>
      </c>
      <c r="H2450" s="1094"/>
      <c r="I2450" s="1094"/>
      <c r="J2450" s="1094"/>
      <c r="K2450" s="1094"/>
    </row>
    <row r="2451" spans="1:11" ht="14.1" customHeight="1" x14ac:dyDescent="0.25">
      <c r="A2451" s="1094"/>
      <c r="B2451" s="1094"/>
      <c r="C2451" s="1111" t="s">
        <v>572</v>
      </c>
      <c r="D2451" s="1110">
        <v>0</v>
      </c>
      <c r="E2451" s="1110">
        <v>500000</v>
      </c>
      <c r="F2451" s="1110">
        <v>500000</v>
      </c>
      <c r="G2451" s="1110">
        <v>500000</v>
      </c>
      <c r="H2451" s="1094"/>
      <c r="I2451" s="1094"/>
      <c r="J2451" s="1094"/>
      <c r="K2451" s="1094"/>
    </row>
    <row r="2452" spans="1:11" ht="14.1" customHeight="1" x14ac:dyDescent="0.25">
      <c r="A2452" s="1094"/>
      <c r="B2452" s="1094"/>
      <c r="C2452" s="1102" t="s">
        <v>3756</v>
      </c>
      <c r="D2452" s="1234" t="s">
        <v>3757</v>
      </c>
      <c r="E2452" s="1235"/>
      <c r="F2452" s="1235"/>
      <c r="G2452" s="1235"/>
      <c r="H2452" s="1094"/>
      <c r="I2452" s="1094"/>
      <c r="J2452" s="1094"/>
      <c r="K2452" s="1094"/>
    </row>
    <row r="2453" spans="1:11" ht="14.1" customHeight="1" x14ac:dyDescent="0.25">
      <c r="A2453" s="1094"/>
      <c r="B2453" s="1094"/>
      <c r="C2453" s="1103" t="s">
        <v>1022</v>
      </c>
      <c r="D2453" s="1232" t="s">
        <v>3758</v>
      </c>
      <c r="E2453" s="1233"/>
      <c r="F2453" s="1233"/>
      <c r="G2453" s="1233"/>
      <c r="H2453" s="1094"/>
      <c r="I2453" s="1094"/>
      <c r="J2453" s="1094"/>
      <c r="K2453" s="1094"/>
    </row>
    <row r="2454" spans="1:11" ht="14.1" customHeight="1" x14ac:dyDescent="0.25">
      <c r="A2454" s="1094"/>
      <c r="B2454" s="1094"/>
      <c r="C2454" s="1104" t="s">
        <v>1024</v>
      </c>
      <c r="D2454" s="1230" t="s">
        <v>1038</v>
      </c>
      <c r="E2454" s="1231"/>
      <c r="F2454" s="1231"/>
      <c r="G2454" s="1231"/>
      <c r="H2454" s="1094"/>
      <c r="I2454" s="1094"/>
      <c r="J2454" s="1094"/>
      <c r="K2454" s="1094"/>
    </row>
    <row r="2455" spans="1:11" ht="14.1" customHeight="1" x14ac:dyDescent="0.25">
      <c r="A2455" s="1094"/>
      <c r="B2455" s="1094"/>
      <c r="C2455" s="1104" t="s">
        <v>31</v>
      </c>
      <c r="D2455" s="1230" t="s">
        <v>778</v>
      </c>
      <c r="E2455" s="1231"/>
      <c r="F2455" s="1231"/>
      <c r="G2455" s="1231"/>
      <c r="H2455" s="1094"/>
      <c r="I2455" s="1094"/>
      <c r="J2455" s="1094"/>
      <c r="K2455" s="1094"/>
    </row>
    <row r="2456" spans="1:11" ht="15" customHeight="1" x14ac:dyDescent="0.25">
      <c r="A2456" s="1094"/>
      <c r="B2456" s="1094"/>
      <c r="C2456" s="1105"/>
      <c r="D2456" s="1106">
        <v>2024</v>
      </c>
      <c r="E2456" s="1106">
        <v>2025</v>
      </c>
      <c r="F2456" s="1106">
        <v>2026</v>
      </c>
      <c r="G2456" s="1106">
        <v>2027</v>
      </c>
      <c r="H2456" s="1094"/>
      <c r="I2456" s="1094"/>
      <c r="J2456" s="1094"/>
      <c r="K2456" s="1094"/>
    </row>
    <row r="2457" spans="1:11" ht="15" customHeight="1" x14ac:dyDescent="0.25">
      <c r="A2457" s="1094"/>
      <c r="B2457" s="1094"/>
      <c r="C2457" s="1107"/>
      <c r="D2457" s="1108" t="s">
        <v>13</v>
      </c>
      <c r="E2457" s="1108" t="s">
        <v>14</v>
      </c>
      <c r="F2457" s="1108" t="s">
        <v>14</v>
      </c>
      <c r="G2457" s="1108" t="s">
        <v>14</v>
      </c>
      <c r="H2457" s="1094"/>
      <c r="I2457" s="1094"/>
      <c r="J2457" s="1094"/>
      <c r="K2457" s="1094"/>
    </row>
    <row r="2458" spans="1:11" ht="14.1" customHeight="1" x14ac:dyDescent="0.25">
      <c r="A2458" s="1094"/>
      <c r="B2458" s="1094"/>
      <c r="C2458" s="1097" t="s">
        <v>33</v>
      </c>
      <c r="D2458" s="1101" t="s">
        <v>1092</v>
      </c>
      <c r="E2458" s="1101" t="s">
        <v>1092</v>
      </c>
      <c r="F2458" s="1101" t="s">
        <v>1039</v>
      </c>
      <c r="G2458" s="1101" t="s">
        <v>1039</v>
      </c>
      <c r="H2458" s="1094"/>
      <c r="I2458" s="1094"/>
      <c r="J2458" s="1094"/>
      <c r="K2458" s="1094"/>
    </row>
    <row r="2459" spans="1:11" ht="14.1" customHeight="1" x14ac:dyDescent="0.25">
      <c r="A2459" s="1094"/>
      <c r="B2459" s="1094"/>
      <c r="C2459" s="1097" t="s">
        <v>1029</v>
      </c>
      <c r="D2459" s="1101" t="s">
        <v>3759</v>
      </c>
      <c r="E2459" s="1101" t="s">
        <v>3760</v>
      </c>
      <c r="F2459" s="1101" t="s">
        <v>1039</v>
      </c>
      <c r="G2459" s="1101" t="s">
        <v>1039</v>
      </c>
      <c r="H2459" s="1094"/>
      <c r="I2459" s="1094"/>
      <c r="J2459" s="1094"/>
      <c r="K2459" s="1094"/>
    </row>
    <row r="2460" spans="1:11" ht="14.1" customHeight="1" x14ac:dyDescent="0.25">
      <c r="A2460" s="1094"/>
      <c r="B2460" s="1094"/>
      <c r="C2460" s="1097" t="s">
        <v>1032</v>
      </c>
      <c r="D2460" s="1101" t="s">
        <v>3759</v>
      </c>
      <c r="E2460" s="1101" t="s">
        <v>3760</v>
      </c>
      <c r="F2460" s="1101" t="s">
        <v>1039</v>
      </c>
      <c r="G2460" s="1101" t="s">
        <v>1039</v>
      </c>
      <c r="H2460" s="1094"/>
      <c r="I2460" s="1094"/>
      <c r="J2460" s="1094"/>
      <c r="K2460" s="1094"/>
    </row>
    <row r="2461" spans="1:11" ht="14.1" customHeight="1" x14ac:dyDescent="0.25">
      <c r="A2461" s="1094"/>
      <c r="B2461" s="1094"/>
      <c r="C2461" s="1097" t="s">
        <v>1037</v>
      </c>
      <c r="D2461" s="1101" t="s">
        <v>1038</v>
      </c>
      <c r="E2461" s="1101" t="s">
        <v>1039</v>
      </c>
      <c r="F2461" s="1101" t="s">
        <v>1083</v>
      </c>
      <c r="G2461" s="1101" t="s">
        <v>1038</v>
      </c>
      <c r="H2461" s="1094"/>
      <c r="I2461" s="1094"/>
      <c r="J2461" s="1094"/>
      <c r="K2461" s="1094"/>
    </row>
    <row r="2462" spans="1:11" ht="14.1" customHeight="1" x14ac:dyDescent="0.25">
      <c r="A2462" s="1094"/>
      <c r="B2462" s="1094"/>
      <c r="C2462" s="1097" t="s">
        <v>1042</v>
      </c>
      <c r="D2462" s="1101" t="s">
        <v>1038</v>
      </c>
      <c r="E2462" s="1101" t="s">
        <v>3761</v>
      </c>
      <c r="F2462" s="1101" t="s">
        <v>1083</v>
      </c>
      <c r="G2462" s="1101" t="s">
        <v>1038</v>
      </c>
      <c r="H2462" s="1094"/>
      <c r="I2462" s="1094"/>
      <c r="J2462" s="1094"/>
      <c r="K2462" s="1094"/>
    </row>
    <row r="2463" spans="1:11" ht="14.1" customHeight="1" x14ac:dyDescent="0.25">
      <c r="A2463" s="1094"/>
      <c r="B2463" s="1094"/>
      <c r="C2463" s="1097" t="s">
        <v>39</v>
      </c>
      <c r="D2463" s="1101" t="s">
        <v>1038</v>
      </c>
      <c r="E2463" s="1101" t="s">
        <v>3761</v>
      </c>
      <c r="F2463" s="1101" t="s">
        <v>1083</v>
      </c>
      <c r="G2463" s="1101" t="s">
        <v>1038</v>
      </c>
      <c r="H2463" s="1094"/>
      <c r="I2463" s="1094"/>
      <c r="J2463" s="1094"/>
      <c r="K2463" s="1094"/>
    </row>
    <row r="2464" spans="1:11" ht="14.1" customHeight="1" x14ac:dyDescent="0.25">
      <c r="A2464" s="1094"/>
      <c r="B2464" s="1094"/>
      <c r="C2464" s="1228" t="s">
        <v>1046</v>
      </c>
      <c r="D2464" s="1229"/>
      <c r="E2464" s="1229"/>
      <c r="F2464" s="1229"/>
      <c r="G2464" s="1229"/>
      <c r="H2464" s="1094"/>
      <c r="I2464" s="1094"/>
      <c r="J2464" s="1094"/>
      <c r="K2464" s="1094"/>
    </row>
    <row r="2465" spans="1:11" ht="14.1" customHeight="1" x14ac:dyDescent="0.25">
      <c r="A2465" s="1094"/>
      <c r="B2465" s="1094"/>
      <c r="C2465" s="1105"/>
      <c r="D2465" s="1106">
        <v>2024</v>
      </c>
      <c r="E2465" s="1106">
        <v>2025</v>
      </c>
      <c r="F2465" s="1106">
        <v>2026</v>
      </c>
      <c r="G2465" s="1106">
        <v>2027</v>
      </c>
      <c r="H2465" s="1094"/>
      <c r="I2465" s="1094"/>
      <c r="J2465" s="1094"/>
      <c r="K2465" s="1094"/>
    </row>
    <row r="2466" spans="1:11" ht="14.1" customHeight="1" x14ac:dyDescent="0.25">
      <c r="A2466" s="1094"/>
      <c r="B2466" s="1094"/>
      <c r="C2466" s="1107"/>
      <c r="D2466" s="1108" t="s">
        <v>13</v>
      </c>
      <c r="E2466" s="1108" t="s">
        <v>14</v>
      </c>
      <c r="F2466" s="1108" t="s">
        <v>14</v>
      </c>
      <c r="G2466" s="1108" t="s">
        <v>14</v>
      </c>
      <c r="H2466" s="1094"/>
      <c r="I2466" s="1094"/>
      <c r="J2466" s="1094"/>
      <c r="K2466" s="1094"/>
    </row>
    <row r="2467" spans="1:11" ht="14.1" customHeight="1" x14ac:dyDescent="0.25">
      <c r="A2467" s="1094"/>
      <c r="B2467" s="1094"/>
      <c r="C2467" s="1109" t="s">
        <v>1047</v>
      </c>
      <c r="D2467" s="1110">
        <v>0</v>
      </c>
      <c r="E2467" s="1110">
        <v>0</v>
      </c>
      <c r="F2467" s="1110">
        <v>0</v>
      </c>
      <c r="G2467" s="1110">
        <v>0</v>
      </c>
      <c r="H2467" s="1094"/>
      <c r="I2467" s="1094"/>
      <c r="J2467" s="1094"/>
      <c r="K2467" s="1094"/>
    </row>
    <row r="2468" spans="1:11" ht="14.1" customHeight="1" x14ac:dyDescent="0.25">
      <c r="A2468" s="1094"/>
      <c r="B2468" s="1094"/>
      <c r="C2468" s="1109" t="s">
        <v>1048</v>
      </c>
      <c r="D2468" s="1110">
        <v>0</v>
      </c>
      <c r="E2468" s="1110">
        <v>0</v>
      </c>
      <c r="F2468" s="1110">
        <v>0</v>
      </c>
      <c r="G2468" s="1110">
        <v>0</v>
      </c>
      <c r="H2468" s="1094"/>
      <c r="I2468" s="1094"/>
      <c r="J2468" s="1094"/>
      <c r="K2468" s="1094"/>
    </row>
    <row r="2469" spans="1:11" ht="14.1" customHeight="1" x14ac:dyDescent="0.25">
      <c r="A2469" s="1094"/>
      <c r="B2469" s="1094"/>
      <c r="C2469" s="1109" t="s">
        <v>1049</v>
      </c>
      <c r="D2469" s="1110">
        <v>0</v>
      </c>
      <c r="E2469" s="1110">
        <v>0</v>
      </c>
      <c r="F2469" s="1110">
        <v>0</v>
      </c>
      <c r="G2469" s="1110">
        <v>0</v>
      </c>
      <c r="H2469" s="1094"/>
      <c r="I2469" s="1094"/>
      <c r="J2469" s="1094"/>
      <c r="K2469" s="1094"/>
    </row>
    <row r="2470" spans="1:11" ht="14.1" customHeight="1" x14ac:dyDescent="0.25">
      <c r="A2470" s="1094"/>
      <c r="B2470" s="1094"/>
      <c r="C2470" s="1109" t="s">
        <v>1050</v>
      </c>
      <c r="D2470" s="1110">
        <v>0</v>
      </c>
      <c r="E2470" s="1110">
        <v>0</v>
      </c>
      <c r="F2470" s="1110">
        <v>0</v>
      </c>
      <c r="G2470" s="1110">
        <v>0</v>
      </c>
      <c r="H2470" s="1094"/>
      <c r="I2470" s="1094"/>
      <c r="J2470" s="1094"/>
      <c r="K2470" s="1094"/>
    </row>
    <row r="2471" spans="1:11" ht="14.1" customHeight="1" x14ac:dyDescent="0.25">
      <c r="A2471" s="1094"/>
      <c r="B2471" s="1094"/>
      <c r="C2471" s="1109" t="s">
        <v>1048</v>
      </c>
      <c r="D2471" s="1110">
        <v>0</v>
      </c>
      <c r="E2471" s="1110">
        <v>0</v>
      </c>
      <c r="F2471" s="1110">
        <v>0</v>
      </c>
      <c r="G2471" s="1110">
        <v>0</v>
      </c>
      <c r="H2471" s="1094"/>
      <c r="I2471" s="1094"/>
      <c r="J2471" s="1094"/>
      <c r="K2471" s="1094"/>
    </row>
    <row r="2472" spans="1:11" ht="14.1" customHeight="1" x14ac:dyDescent="0.25">
      <c r="A2472" s="1094"/>
      <c r="B2472" s="1094"/>
      <c r="C2472" s="1109" t="s">
        <v>1049</v>
      </c>
      <c r="D2472" s="1110">
        <v>0</v>
      </c>
      <c r="E2472" s="1110">
        <v>0</v>
      </c>
      <c r="F2472" s="1110">
        <v>0</v>
      </c>
      <c r="G2472" s="1110">
        <v>0</v>
      </c>
      <c r="H2472" s="1094"/>
      <c r="I2472" s="1094"/>
      <c r="J2472" s="1094"/>
      <c r="K2472" s="1094"/>
    </row>
    <row r="2473" spans="1:11" ht="14.1" customHeight="1" x14ac:dyDescent="0.25">
      <c r="A2473" s="1094"/>
      <c r="B2473" s="1094"/>
      <c r="C2473" s="1109" t="s">
        <v>1051</v>
      </c>
      <c r="D2473" s="1110">
        <v>0</v>
      </c>
      <c r="E2473" s="1110">
        <v>0</v>
      </c>
      <c r="F2473" s="1110">
        <v>0</v>
      </c>
      <c r="G2473" s="1110">
        <v>0</v>
      </c>
      <c r="H2473" s="1094"/>
      <c r="I2473" s="1094"/>
      <c r="J2473" s="1094"/>
      <c r="K2473" s="1094"/>
    </row>
    <row r="2474" spans="1:11" ht="14.1" customHeight="1" x14ac:dyDescent="0.25">
      <c r="A2474" s="1094"/>
      <c r="B2474" s="1094"/>
      <c r="C2474" s="1109" t="s">
        <v>1048</v>
      </c>
      <c r="D2474" s="1110">
        <v>0</v>
      </c>
      <c r="E2474" s="1110">
        <v>0</v>
      </c>
      <c r="F2474" s="1110">
        <v>0</v>
      </c>
      <c r="G2474" s="1110">
        <v>0</v>
      </c>
      <c r="H2474" s="1094"/>
      <c r="I2474" s="1094"/>
      <c r="J2474" s="1094"/>
      <c r="K2474" s="1094"/>
    </row>
    <row r="2475" spans="1:11" ht="14.1" customHeight="1" x14ac:dyDescent="0.25">
      <c r="A2475" s="1094"/>
      <c r="B2475" s="1094"/>
      <c r="C2475" s="1109" t="s">
        <v>1049</v>
      </c>
      <c r="D2475" s="1110">
        <v>0</v>
      </c>
      <c r="E2475" s="1110">
        <v>0</v>
      </c>
      <c r="F2475" s="1110">
        <v>0</v>
      </c>
      <c r="G2475" s="1110">
        <v>0</v>
      </c>
      <c r="H2475" s="1094"/>
      <c r="I2475" s="1094"/>
      <c r="J2475" s="1094"/>
      <c r="K2475" s="1094"/>
    </row>
    <row r="2476" spans="1:11" ht="14.1" customHeight="1" x14ac:dyDescent="0.25">
      <c r="A2476" s="1094"/>
      <c r="B2476" s="1094"/>
      <c r="C2476" s="1109" t="s">
        <v>1052</v>
      </c>
      <c r="D2476" s="1110">
        <v>0</v>
      </c>
      <c r="E2476" s="1110">
        <v>0</v>
      </c>
      <c r="F2476" s="1110">
        <v>0</v>
      </c>
      <c r="G2476" s="1110">
        <v>0</v>
      </c>
      <c r="H2476" s="1094"/>
      <c r="I2476" s="1094"/>
      <c r="J2476" s="1094"/>
      <c r="K2476" s="1094"/>
    </row>
    <row r="2477" spans="1:11" ht="14.1" customHeight="1" x14ac:dyDescent="0.25">
      <c r="A2477" s="1094"/>
      <c r="B2477" s="1094"/>
      <c r="C2477" s="1109" t="s">
        <v>1048</v>
      </c>
      <c r="D2477" s="1110">
        <v>0</v>
      </c>
      <c r="E2477" s="1110">
        <v>0</v>
      </c>
      <c r="F2477" s="1110">
        <v>0</v>
      </c>
      <c r="G2477" s="1110">
        <v>0</v>
      </c>
      <c r="H2477" s="1094"/>
      <c r="I2477" s="1094"/>
      <c r="J2477" s="1094"/>
      <c r="K2477" s="1094"/>
    </row>
    <row r="2478" spans="1:11" ht="14.1" customHeight="1" x14ac:dyDescent="0.25">
      <c r="A2478" s="1094"/>
      <c r="B2478" s="1094"/>
      <c r="C2478" s="1109" t="s">
        <v>1049</v>
      </c>
      <c r="D2478" s="1110">
        <v>0</v>
      </c>
      <c r="E2478" s="1110">
        <v>0</v>
      </c>
      <c r="F2478" s="1110">
        <v>0</v>
      </c>
      <c r="G2478" s="1110">
        <v>0</v>
      </c>
      <c r="H2478" s="1094"/>
      <c r="I2478" s="1094"/>
      <c r="J2478" s="1094"/>
      <c r="K2478" s="1094"/>
    </row>
    <row r="2479" spans="1:11" ht="14.1" customHeight="1" x14ac:dyDescent="0.25">
      <c r="A2479" s="1094"/>
      <c r="B2479" s="1094"/>
      <c r="C2479" s="1109" t="s">
        <v>1053</v>
      </c>
      <c r="D2479" s="1110">
        <v>0</v>
      </c>
      <c r="E2479" s="1110">
        <v>0</v>
      </c>
      <c r="F2479" s="1110">
        <v>0</v>
      </c>
      <c r="G2479" s="1110">
        <v>0</v>
      </c>
      <c r="H2479" s="1094"/>
      <c r="I2479" s="1094"/>
      <c r="J2479" s="1094"/>
      <c r="K2479" s="1094"/>
    </row>
    <row r="2480" spans="1:11" ht="14.1" customHeight="1" x14ac:dyDescent="0.25">
      <c r="A2480" s="1094"/>
      <c r="B2480" s="1094"/>
      <c r="C2480" s="1109" t="s">
        <v>1048</v>
      </c>
      <c r="D2480" s="1110">
        <v>0</v>
      </c>
      <c r="E2480" s="1110">
        <v>0</v>
      </c>
      <c r="F2480" s="1110">
        <v>0</v>
      </c>
      <c r="G2480" s="1110">
        <v>0</v>
      </c>
      <c r="H2480" s="1094"/>
      <c r="I2480" s="1094"/>
      <c r="J2480" s="1094"/>
      <c r="K2480" s="1094"/>
    </row>
    <row r="2481" spans="1:11" ht="14.1" customHeight="1" x14ac:dyDescent="0.25">
      <c r="A2481" s="1094"/>
      <c r="B2481" s="1094"/>
      <c r="C2481" s="1109" t="s">
        <v>1049</v>
      </c>
      <c r="D2481" s="1110">
        <v>0</v>
      </c>
      <c r="E2481" s="1110">
        <v>0</v>
      </c>
      <c r="F2481" s="1110">
        <v>0</v>
      </c>
      <c r="G2481" s="1110">
        <v>0</v>
      </c>
      <c r="H2481" s="1094"/>
      <c r="I2481" s="1094"/>
      <c r="J2481" s="1094"/>
      <c r="K2481" s="1094"/>
    </row>
    <row r="2482" spans="1:11" ht="14.1" customHeight="1" x14ac:dyDescent="0.25">
      <c r="A2482" s="1094"/>
      <c r="B2482" s="1094"/>
      <c r="C2482" s="1109" t="s">
        <v>1054</v>
      </c>
      <c r="D2482" s="1110">
        <v>0</v>
      </c>
      <c r="E2482" s="1110">
        <v>0</v>
      </c>
      <c r="F2482" s="1110">
        <v>0</v>
      </c>
      <c r="G2482" s="1110">
        <v>0</v>
      </c>
      <c r="H2482" s="1094"/>
      <c r="I2482" s="1094"/>
      <c r="J2482" s="1094"/>
      <c r="K2482" s="1094"/>
    </row>
    <row r="2483" spans="1:11" ht="14.1" customHeight="1" x14ac:dyDescent="0.25">
      <c r="A2483" s="1094"/>
      <c r="B2483" s="1094"/>
      <c r="C2483" s="1109" t="s">
        <v>1048</v>
      </c>
      <c r="D2483" s="1110">
        <v>0</v>
      </c>
      <c r="E2483" s="1110">
        <v>0</v>
      </c>
      <c r="F2483" s="1110">
        <v>0</v>
      </c>
      <c r="G2483" s="1110">
        <v>0</v>
      </c>
      <c r="H2483" s="1094"/>
      <c r="I2483" s="1094"/>
      <c r="J2483" s="1094"/>
      <c r="K2483" s="1094"/>
    </row>
    <row r="2484" spans="1:11" ht="14.1" customHeight="1" x14ac:dyDescent="0.25">
      <c r="A2484" s="1094"/>
      <c r="B2484" s="1094"/>
      <c r="C2484" s="1109" t="s">
        <v>1049</v>
      </c>
      <c r="D2484" s="1110">
        <v>0</v>
      </c>
      <c r="E2484" s="1110">
        <v>0</v>
      </c>
      <c r="F2484" s="1110">
        <v>0</v>
      </c>
      <c r="G2484" s="1110">
        <v>0</v>
      </c>
      <c r="H2484" s="1094"/>
      <c r="I2484" s="1094"/>
      <c r="J2484" s="1094"/>
      <c r="K2484" s="1094"/>
    </row>
    <row r="2485" spans="1:11" ht="14.1" customHeight="1" x14ac:dyDescent="0.25">
      <c r="A2485" s="1094"/>
      <c r="B2485" s="1094"/>
      <c r="C2485" s="1109" t="s">
        <v>1055</v>
      </c>
      <c r="D2485" s="1110">
        <v>0</v>
      </c>
      <c r="E2485" s="1110">
        <v>0</v>
      </c>
      <c r="F2485" s="1110">
        <v>0</v>
      </c>
      <c r="G2485" s="1110">
        <v>0</v>
      </c>
      <c r="H2485" s="1094"/>
      <c r="I2485" s="1094"/>
      <c r="J2485" s="1094"/>
      <c r="K2485" s="1094"/>
    </row>
    <row r="2486" spans="1:11" ht="14.1" customHeight="1" x14ac:dyDescent="0.25">
      <c r="A2486" s="1094"/>
      <c r="B2486" s="1094"/>
      <c r="C2486" s="1109" t="s">
        <v>1048</v>
      </c>
      <c r="D2486" s="1110">
        <v>0</v>
      </c>
      <c r="E2486" s="1110">
        <v>0</v>
      </c>
      <c r="F2486" s="1110">
        <v>0</v>
      </c>
      <c r="G2486" s="1110">
        <v>0</v>
      </c>
      <c r="H2486" s="1094"/>
      <c r="I2486" s="1094"/>
      <c r="J2486" s="1094"/>
      <c r="K2486" s="1094"/>
    </row>
    <row r="2487" spans="1:11" ht="14.1" customHeight="1" x14ac:dyDescent="0.25">
      <c r="A2487" s="1094"/>
      <c r="B2487" s="1094"/>
      <c r="C2487" s="1109" t="s">
        <v>1049</v>
      </c>
      <c r="D2487" s="1110">
        <v>0</v>
      </c>
      <c r="E2487" s="1110">
        <v>0</v>
      </c>
      <c r="F2487" s="1110">
        <v>0</v>
      </c>
      <c r="G2487" s="1110">
        <v>0</v>
      </c>
      <c r="H2487" s="1094"/>
      <c r="I2487" s="1094"/>
      <c r="J2487" s="1094"/>
      <c r="K2487" s="1094"/>
    </row>
    <row r="2488" spans="1:11" ht="14.1" customHeight="1" x14ac:dyDescent="0.25">
      <c r="A2488" s="1094"/>
      <c r="B2488" s="1094"/>
      <c r="C2488" s="1109" t="s">
        <v>1056</v>
      </c>
      <c r="D2488" s="1110">
        <v>0</v>
      </c>
      <c r="E2488" s="1110">
        <v>0</v>
      </c>
      <c r="F2488" s="1110">
        <v>0</v>
      </c>
      <c r="G2488" s="1110">
        <v>0</v>
      </c>
      <c r="H2488" s="1094"/>
      <c r="I2488" s="1094"/>
      <c r="J2488" s="1094"/>
      <c r="K2488" s="1094"/>
    </row>
    <row r="2489" spans="1:11" ht="14.1" customHeight="1" x14ac:dyDescent="0.25">
      <c r="A2489" s="1094"/>
      <c r="B2489" s="1094"/>
      <c r="C2489" s="1109" t="s">
        <v>1048</v>
      </c>
      <c r="D2489" s="1110">
        <v>0</v>
      </c>
      <c r="E2489" s="1110">
        <v>0</v>
      </c>
      <c r="F2489" s="1110">
        <v>0</v>
      </c>
      <c r="G2489" s="1110">
        <v>0</v>
      </c>
      <c r="H2489" s="1094"/>
      <c r="I2489" s="1094"/>
      <c r="J2489" s="1094"/>
      <c r="K2489" s="1094"/>
    </row>
    <row r="2490" spans="1:11" ht="14.1" customHeight="1" x14ac:dyDescent="0.25">
      <c r="A2490" s="1094"/>
      <c r="B2490" s="1094"/>
      <c r="C2490" s="1109" t="s">
        <v>1057</v>
      </c>
      <c r="D2490" s="1110">
        <v>0</v>
      </c>
      <c r="E2490" s="1110">
        <v>0</v>
      </c>
      <c r="F2490" s="1110">
        <v>0</v>
      </c>
      <c r="G2490" s="1110">
        <v>0</v>
      </c>
      <c r="H2490" s="1094"/>
      <c r="I2490" s="1094"/>
      <c r="J2490" s="1094"/>
      <c r="K2490" s="1094"/>
    </row>
    <row r="2491" spans="1:11" ht="14.1" customHeight="1" x14ac:dyDescent="0.25">
      <c r="A2491" s="1094"/>
      <c r="B2491" s="1094"/>
      <c r="C2491" s="1109" t="s">
        <v>1058</v>
      </c>
      <c r="D2491" s="1110">
        <v>0</v>
      </c>
      <c r="E2491" s="1110">
        <v>0</v>
      </c>
      <c r="F2491" s="1110">
        <v>0</v>
      </c>
      <c r="G2491" s="1110">
        <v>0</v>
      </c>
      <c r="H2491" s="1094"/>
      <c r="I2491" s="1094"/>
      <c r="J2491" s="1094"/>
      <c r="K2491" s="1094"/>
    </row>
    <row r="2492" spans="1:11" ht="14.1" customHeight="1" x14ac:dyDescent="0.25">
      <c r="A2492" s="1094"/>
      <c r="B2492" s="1094"/>
      <c r="C2492" s="1109" t="s">
        <v>1059</v>
      </c>
      <c r="D2492" s="1110">
        <v>0</v>
      </c>
      <c r="E2492" s="1110">
        <v>0</v>
      </c>
      <c r="F2492" s="1110">
        <v>0</v>
      </c>
      <c r="G2492" s="1110">
        <v>0</v>
      </c>
      <c r="H2492" s="1094"/>
      <c r="I2492" s="1094"/>
      <c r="J2492" s="1094"/>
      <c r="K2492" s="1094"/>
    </row>
    <row r="2493" spans="1:11" ht="14.1" customHeight="1" x14ac:dyDescent="0.25">
      <c r="A2493" s="1094"/>
      <c r="B2493" s="1094"/>
      <c r="C2493" s="1109" t="s">
        <v>1060</v>
      </c>
      <c r="D2493" s="1110">
        <v>0</v>
      </c>
      <c r="E2493" s="1110">
        <v>0</v>
      </c>
      <c r="F2493" s="1110">
        <v>0</v>
      </c>
      <c r="G2493" s="1110">
        <v>0</v>
      </c>
      <c r="H2493" s="1094"/>
      <c r="I2493" s="1094"/>
      <c r="J2493" s="1094"/>
      <c r="K2493" s="1094"/>
    </row>
    <row r="2494" spans="1:11" ht="14.1" customHeight="1" x14ac:dyDescent="0.25">
      <c r="A2494" s="1094"/>
      <c r="B2494" s="1094"/>
      <c r="C2494" s="1109" t="s">
        <v>1061</v>
      </c>
      <c r="D2494" s="1110">
        <v>0</v>
      </c>
      <c r="E2494" s="1110">
        <v>3809524</v>
      </c>
      <c r="F2494" s="1110">
        <v>0</v>
      </c>
      <c r="G2494" s="1110">
        <v>0</v>
      </c>
      <c r="H2494" s="1094"/>
      <c r="I2494" s="1094"/>
      <c r="J2494" s="1094"/>
      <c r="K2494" s="1094"/>
    </row>
    <row r="2495" spans="1:11" ht="14.1" customHeight="1" x14ac:dyDescent="0.25">
      <c r="A2495" s="1094"/>
      <c r="B2495" s="1094"/>
      <c r="C2495" s="1109" t="s">
        <v>1048</v>
      </c>
      <c r="D2495" s="1110">
        <v>0</v>
      </c>
      <c r="E2495" s="1110">
        <v>3809524</v>
      </c>
      <c r="F2495" s="1110">
        <v>0</v>
      </c>
      <c r="G2495" s="1110">
        <v>0</v>
      </c>
      <c r="H2495" s="1094"/>
      <c r="I2495" s="1094"/>
      <c r="J2495" s="1094"/>
      <c r="K2495" s="1094"/>
    </row>
    <row r="2496" spans="1:11" ht="14.1" customHeight="1" x14ac:dyDescent="0.25">
      <c r="A2496" s="1094"/>
      <c r="B2496" s="1094"/>
      <c r="C2496" s="1109" t="s">
        <v>1057</v>
      </c>
      <c r="D2496" s="1110">
        <v>0</v>
      </c>
      <c r="E2496" s="1110">
        <v>0</v>
      </c>
      <c r="F2496" s="1110">
        <v>0</v>
      </c>
      <c r="G2496" s="1110">
        <v>0</v>
      </c>
      <c r="H2496" s="1094"/>
      <c r="I2496" s="1094"/>
      <c r="J2496" s="1094"/>
      <c r="K2496" s="1094"/>
    </row>
    <row r="2497" spans="1:11" ht="14.1" customHeight="1" x14ac:dyDescent="0.25">
      <c r="A2497" s="1094"/>
      <c r="B2497" s="1094"/>
      <c r="C2497" s="1109" t="s">
        <v>1058</v>
      </c>
      <c r="D2497" s="1110">
        <v>0</v>
      </c>
      <c r="E2497" s="1110">
        <v>0</v>
      </c>
      <c r="F2497" s="1110">
        <v>0</v>
      </c>
      <c r="G2497" s="1110">
        <v>0</v>
      </c>
      <c r="H2497" s="1094"/>
      <c r="I2497" s="1094"/>
      <c r="J2497" s="1094"/>
      <c r="K2497" s="1094"/>
    </row>
    <row r="2498" spans="1:11" ht="14.1" customHeight="1" x14ac:dyDescent="0.25">
      <c r="A2498" s="1094"/>
      <c r="B2498" s="1094"/>
      <c r="C2498" s="1109" t="s">
        <v>1059</v>
      </c>
      <c r="D2498" s="1110">
        <v>0</v>
      </c>
      <c r="E2498" s="1110">
        <v>0</v>
      </c>
      <c r="F2498" s="1110">
        <v>0</v>
      </c>
      <c r="G2498" s="1110">
        <v>0</v>
      </c>
      <c r="H2498" s="1094"/>
      <c r="I2498" s="1094"/>
      <c r="J2498" s="1094"/>
      <c r="K2498" s="1094"/>
    </row>
    <row r="2499" spans="1:11" ht="14.1" customHeight="1" x14ac:dyDescent="0.25">
      <c r="A2499" s="1094"/>
      <c r="B2499" s="1094"/>
      <c r="C2499" s="1109" t="s">
        <v>1060</v>
      </c>
      <c r="D2499" s="1110">
        <v>0</v>
      </c>
      <c r="E2499" s="1110">
        <v>0</v>
      </c>
      <c r="F2499" s="1110">
        <v>0</v>
      </c>
      <c r="G2499" s="1110">
        <v>0</v>
      </c>
      <c r="H2499" s="1094"/>
      <c r="I2499" s="1094"/>
      <c r="J2499" s="1094"/>
      <c r="K2499" s="1094"/>
    </row>
    <row r="2500" spans="1:11" ht="14.1" customHeight="1" x14ac:dyDescent="0.25">
      <c r="A2500" s="1094"/>
      <c r="B2500" s="1094"/>
      <c r="C2500" s="1109" t="s">
        <v>1062</v>
      </c>
      <c r="D2500" s="1110">
        <v>0</v>
      </c>
      <c r="E2500" s="1110">
        <v>0</v>
      </c>
      <c r="F2500" s="1110">
        <v>0</v>
      </c>
      <c r="G2500" s="1110">
        <v>0</v>
      </c>
      <c r="H2500" s="1094"/>
      <c r="I2500" s="1094"/>
      <c r="J2500" s="1094"/>
      <c r="K2500" s="1094"/>
    </row>
    <row r="2501" spans="1:11" ht="14.1" customHeight="1" x14ac:dyDescent="0.25">
      <c r="A2501" s="1094"/>
      <c r="B2501" s="1094"/>
      <c r="C2501" s="1109" t="s">
        <v>1048</v>
      </c>
      <c r="D2501" s="1110">
        <v>0</v>
      </c>
      <c r="E2501" s="1110">
        <v>0</v>
      </c>
      <c r="F2501" s="1110">
        <v>0</v>
      </c>
      <c r="G2501" s="1110">
        <v>0</v>
      </c>
      <c r="H2501" s="1094"/>
      <c r="I2501" s="1094"/>
      <c r="J2501" s="1094"/>
      <c r="K2501" s="1094"/>
    </row>
    <row r="2502" spans="1:11" ht="14.1" customHeight="1" x14ac:dyDescent="0.25">
      <c r="A2502" s="1094"/>
      <c r="B2502" s="1094"/>
      <c r="C2502" s="1109" t="s">
        <v>1057</v>
      </c>
      <c r="D2502" s="1110">
        <v>0</v>
      </c>
      <c r="E2502" s="1110">
        <v>0</v>
      </c>
      <c r="F2502" s="1110">
        <v>0</v>
      </c>
      <c r="G2502" s="1110">
        <v>0</v>
      </c>
      <c r="H2502" s="1094"/>
      <c r="I2502" s="1094"/>
      <c r="J2502" s="1094"/>
      <c r="K2502" s="1094"/>
    </row>
    <row r="2503" spans="1:11" ht="14.1" customHeight="1" x14ac:dyDescent="0.25">
      <c r="A2503" s="1094"/>
      <c r="B2503" s="1094"/>
      <c r="C2503" s="1109" t="s">
        <v>1058</v>
      </c>
      <c r="D2503" s="1110">
        <v>0</v>
      </c>
      <c r="E2503" s="1110">
        <v>0</v>
      </c>
      <c r="F2503" s="1110">
        <v>0</v>
      </c>
      <c r="G2503" s="1110">
        <v>0</v>
      </c>
      <c r="H2503" s="1094"/>
      <c r="I2503" s="1094"/>
      <c r="J2503" s="1094"/>
      <c r="K2503" s="1094"/>
    </row>
    <row r="2504" spans="1:11" ht="14.1" customHeight="1" x14ac:dyDescent="0.25">
      <c r="A2504" s="1094"/>
      <c r="B2504" s="1094"/>
      <c r="C2504" s="1109" t="s">
        <v>1059</v>
      </c>
      <c r="D2504" s="1110">
        <v>0</v>
      </c>
      <c r="E2504" s="1110">
        <v>0</v>
      </c>
      <c r="F2504" s="1110">
        <v>0</v>
      </c>
      <c r="G2504" s="1110">
        <v>0</v>
      </c>
      <c r="H2504" s="1094"/>
      <c r="I2504" s="1094"/>
      <c r="J2504" s="1094"/>
      <c r="K2504" s="1094"/>
    </row>
    <row r="2505" spans="1:11" ht="14.1" customHeight="1" x14ac:dyDescent="0.25">
      <c r="A2505" s="1094"/>
      <c r="B2505" s="1094"/>
      <c r="C2505" s="1109" t="s">
        <v>1060</v>
      </c>
      <c r="D2505" s="1110">
        <v>0</v>
      </c>
      <c r="E2505" s="1110">
        <v>0</v>
      </c>
      <c r="F2505" s="1110">
        <v>0</v>
      </c>
      <c r="G2505" s="1110">
        <v>0</v>
      </c>
      <c r="H2505" s="1094"/>
      <c r="I2505" s="1094"/>
      <c r="J2505" s="1094"/>
      <c r="K2505" s="1094"/>
    </row>
    <row r="2506" spans="1:11" ht="14.1" customHeight="1" x14ac:dyDescent="0.25">
      <c r="A2506" s="1094"/>
      <c r="B2506" s="1094"/>
      <c r="C2506" s="1109" t="s">
        <v>1063</v>
      </c>
      <c r="D2506" s="1110">
        <v>0</v>
      </c>
      <c r="E2506" s="1110">
        <v>0</v>
      </c>
      <c r="F2506" s="1110">
        <v>0</v>
      </c>
      <c r="G2506" s="1110">
        <v>0</v>
      </c>
      <c r="H2506" s="1094"/>
      <c r="I2506" s="1094"/>
      <c r="J2506" s="1094"/>
      <c r="K2506" s="1094"/>
    </row>
    <row r="2507" spans="1:11" ht="14.1" customHeight="1" x14ac:dyDescent="0.25">
      <c r="A2507" s="1094"/>
      <c r="B2507" s="1094"/>
      <c r="C2507" s="1109" t="s">
        <v>1064</v>
      </c>
      <c r="D2507" s="1110">
        <v>0</v>
      </c>
      <c r="E2507" s="1110">
        <v>0</v>
      </c>
      <c r="F2507" s="1110">
        <v>0</v>
      </c>
      <c r="G2507" s="1110">
        <v>0</v>
      </c>
      <c r="H2507" s="1094"/>
      <c r="I2507" s="1094"/>
      <c r="J2507" s="1094"/>
      <c r="K2507" s="1094"/>
    </row>
    <row r="2508" spans="1:11" ht="14.1" customHeight="1" x14ac:dyDescent="0.25">
      <c r="A2508" s="1094"/>
      <c r="B2508" s="1094"/>
      <c r="C2508" s="1111" t="s">
        <v>572</v>
      </c>
      <c r="D2508" s="1110">
        <v>0</v>
      </c>
      <c r="E2508" s="1110">
        <v>3809524</v>
      </c>
      <c r="F2508" s="1110">
        <v>0</v>
      </c>
      <c r="G2508" s="1110">
        <v>0</v>
      </c>
      <c r="H2508" s="1094"/>
      <c r="I2508" s="1094"/>
      <c r="J2508" s="1094"/>
      <c r="K2508" s="1094"/>
    </row>
    <row r="2509" spans="1:11" ht="14.1" customHeight="1" x14ac:dyDescent="0.25">
      <c r="A2509" s="1094"/>
      <c r="B2509" s="1094"/>
      <c r="C2509" s="1103" t="s">
        <v>1022</v>
      </c>
      <c r="D2509" s="1232" t="s">
        <v>3762</v>
      </c>
      <c r="E2509" s="1233"/>
      <c r="F2509" s="1233"/>
      <c r="G2509" s="1233"/>
      <c r="H2509" s="1094"/>
      <c r="I2509" s="1094"/>
      <c r="J2509" s="1094"/>
      <c r="K2509" s="1094"/>
    </row>
    <row r="2510" spans="1:11" ht="14.1" customHeight="1" x14ac:dyDescent="0.25">
      <c r="A2510" s="1094"/>
      <c r="B2510" s="1094"/>
      <c r="C2510" s="1104" t="s">
        <v>1024</v>
      </c>
      <c r="D2510" s="1230" t="s">
        <v>1038</v>
      </c>
      <c r="E2510" s="1231"/>
      <c r="F2510" s="1231"/>
      <c r="G2510" s="1231"/>
      <c r="H2510" s="1094"/>
      <c r="I2510" s="1094"/>
      <c r="J2510" s="1094"/>
      <c r="K2510" s="1094"/>
    </row>
    <row r="2511" spans="1:11" ht="14.1" customHeight="1" x14ac:dyDescent="0.25">
      <c r="A2511" s="1094"/>
      <c r="B2511" s="1094"/>
      <c r="C2511" s="1104" t="s">
        <v>31</v>
      </c>
      <c r="D2511" s="1230" t="s">
        <v>3387</v>
      </c>
      <c r="E2511" s="1231"/>
      <c r="F2511" s="1231"/>
      <c r="G2511" s="1231"/>
      <c r="H2511" s="1094"/>
      <c r="I2511" s="1094"/>
      <c r="J2511" s="1094"/>
      <c r="K2511" s="1094"/>
    </row>
    <row r="2512" spans="1:11" ht="15" customHeight="1" x14ac:dyDescent="0.25">
      <c r="A2512" s="1094"/>
      <c r="B2512" s="1094"/>
      <c r="C2512" s="1105"/>
      <c r="D2512" s="1106">
        <v>2024</v>
      </c>
      <c r="E2512" s="1106">
        <v>2025</v>
      </c>
      <c r="F2512" s="1106">
        <v>2026</v>
      </c>
      <c r="G2512" s="1106">
        <v>2027</v>
      </c>
      <c r="H2512" s="1094"/>
      <c r="I2512" s="1094"/>
      <c r="J2512" s="1094"/>
      <c r="K2512" s="1094"/>
    </row>
    <row r="2513" spans="1:11" ht="15" customHeight="1" x14ac:dyDescent="0.25">
      <c r="A2513" s="1094"/>
      <c r="B2513" s="1094"/>
      <c r="C2513" s="1107"/>
      <c r="D2513" s="1108" t="s">
        <v>13</v>
      </c>
      <c r="E2513" s="1108" t="s">
        <v>14</v>
      </c>
      <c r="F2513" s="1108" t="s">
        <v>14</v>
      </c>
      <c r="G2513" s="1108" t="s">
        <v>14</v>
      </c>
      <c r="H2513" s="1094"/>
      <c r="I2513" s="1094"/>
      <c r="J2513" s="1094"/>
      <c r="K2513" s="1094"/>
    </row>
    <row r="2514" spans="1:11" ht="14.1" customHeight="1" x14ac:dyDescent="0.25">
      <c r="A2514" s="1094"/>
      <c r="B2514" s="1094"/>
      <c r="C2514" s="1097" t="s">
        <v>33</v>
      </c>
      <c r="D2514" s="1101" t="s">
        <v>1092</v>
      </c>
      <c r="E2514" s="1101" t="s">
        <v>1092</v>
      </c>
      <c r="F2514" s="1101" t="s">
        <v>1092</v>
      </c>
      <c r="G2514" s="1101" t="s">
        <v>1039</v>
      </c>
      <c r="H2514" s="1094"/>
      <c r="I2514" s="1094"/>
      <c r="J2514" s="1094"/>
      <c r="K2514" s="1094"/>
    </row>
    <row r="2515" spans="1:11" ht="14.1" customHeight="1" x14ac:dyDescent="0.25">
      <c r="A2515" s="1094"/>
      <c r="B2515" s="1094"/>
      <c r="C2515" s="1097" t="s">
        <v>1029</v>
      </c>
      <c r="D2515" s="1101" t="s">
        <v>3763</v>
      </c>
      <c r="E2515" s="1101" t="s">
        <v>3764</v>
      </c>
      <c r="F2515" s="1101" t="s">
        <v>1039</v>
      </c>
      <c r="G2515" s="1101" t="s">
        <v>1039</v>
      </c>
      <c r="H2515" s="1094"/>
      <c r="I2515" s="1094"/>
      <c r="J2515" s="1094"/>
      <c r="K2515" s="1094"/>
    </row>
    <row r="2516" spans="1:11" ht="14.1" customHeight="1" x14ac:dyDescent="0.25">
      <c r="A2516" s="1094"/>
      <c r="B2516" s="1094"/>
      <c r="C2516" s="1097" t="s">
        <v>1032</v>
      </c>
      <c r="D2516" s="1101" t="s">
        <v>3763</v>
      </c>
      <c r="E2516" s="1101" t="s">
        <v>3764</v>
      </c>
      <c r="F2516" s="1101" t="s">
        <v>1039</v>
      </c>
      <c r="G2516" s="1101" t="s">
        <v>1039</v>
      </c>
      <c r="H2516" s="1094"/>
      <c r="I2516" s="1094"/>
      <c r="J2516" s="1094"/>
      <c r="K2516" s="1094"/>
    </row>
    <row r="2517" spans="1:11" ht="14.1" customHeight="1" x14ac:dyDescent="0.25">
      <c r="A2517" s="1094"/>
      <c r="B2517" s="1094"/>
      <c r="C2517" s="1097" t="s">
        <v>1037</v>
      </c>
      <c r="D2517" s="1101" t="s">
        <v>1038</v>
      </c>
      <c r="E2517" s="1101" t="s">
        <v>1039</v>
      </c>
      <c r="F2517" s="1101" t="s">
        <v>1039</v>
      </c>
      <c r="G2517" s="1101" t="s">
        <v>1083</v>
      </c>
      <c r="H2517" s="1094"/>
      <c r="I2517" s="1094"/>
      <c r="J2517" s="1094"/>
      <c r="K2517" s="1094"/>
    </row>
    <row r="2518" spans="1:11" ht="14.1" customHeight="1" x14ac:dyDescent="0.25">
      <c r="A2518" s="1094"/>
      <c r="B2518" s="1094"/>
      <c r="C2518" s="1097" t="s">
        <v>1042</v>
      </c>
      <c r="D2518" s="1101" t="s">
        <v>1038</v>
      </c>
      <c r="E2518" s="1101" t="s">
        <v>3765</v>
      </c>
      <c r="F2518" s="1101" t="s">
        <v>1083</v>
      </c>
      <c r="G2518" s="1101" t="s">
        <v>1038</v>
      </c>
      <c r="H2518" s="1094"/>
      <c r="I2518" s="1094"/>
      <c r="J2518" s="1094"/>
      <c r="K2518" s="1094"/>
    </row>
    <row r="2519" spans="1:11" ht="14.1" customHeight="1" x14ac:dyDescent="0.25">
      <c r="A2519" s="1094"/>
      <c r="B2519" s="1094"/>
      <c r="C2519" s="1097" t="s">
        <v>39</v>
      </c>
      <c r="D2519" s="1101" t="s">
        <v>1038</v>
      </c>
      <c r="E2519" s="1101" t="s">
        <v>3765</v>
      </c>
      <c r="F2519" s="1101" t="s">
        <v>1083</v>
      </c>
      <c r="G2519" s="1101" t="s">
        <v>1038</v>
      </c>
      <c r="H2519" s="1094"/>
      <c r="I2519" s="1094"/>
      <c r="J2519" s="1094"/>
      <c r="K2519" s="1094"/>
    </row>
    <row r="2520" spans="1:11" ht="14.1" customHeight="1" x14ac:dyDescent="0.25">
      <c r="A2520" s="1094"/>
      <c r="B2520" s="1094"/>
      <c r="C2520" s="1228" t="s">
        <v>1046</v>
      </c>
      <c r="D2520" s="1229"/>
      <c r="E2520" s="1229"/>
      <c r="F2520" s="1229"/>
      <c r="G2520" s="1229"/>
      <c r="H2520" s="1094"/>
      <c r="I2520" s="1094"/>
      <c r="J2520" s="1094"/>
      <c r="K2520" s="1094"/>
    </row>
    <row r="2521" spans="1:11" ht="14.1" customHeight="1" x14ac:dyDescent="0.25">
      <c r="A2521" s="1094"/>
      <c r="B2521" s="1094"/>
      <c r="C2521" s="1105"/>
      <c r="D2521" s="1106">
        <v>2024</v>
      </c>
      <c r="E2521" s="1106">
        <v>2025</v>
      </c>
      <c r="F2521" s="1106">
        <v>2026</v>
      </c>
      <c r="G2521" s="1106">
        <v>2027</v>
      </c>
      <c r="H2521" s="1094"/>
      <c r="I2521" s="1094"/>
      <c r="J2521" s="1094"/>
      <c r="K2521" s="1094"/>
    </row>
    <row r="2522" spans="1:11" ht="14.1" customHeight="1" x14ac:dyDescent="0.25">
      <c r="A2522" s="1094"/>
      <c r="B2522" s="1094"/>
      <c r="C2522" s="1107"/>
      <c r="D2522" s="1108" t="s">
        <v>13</v>
      </c>
      <c r="E2522" s="1108" t="s">
        <v>14</v>
      </c>
      <c r="F2522" s="1108" t="s">
        <v>14</v>
      </c>
      <c r="G2522" s="1108" t="s">
        <v>14</v>
      </c>
      <c r="H2522" s="1094"/>
      <c r="I2522" s="1094"/>
      <c r="J2522" s="1094"/>
      <c r="K2522" s="1094"/>
    </row>
    <row r="2523" spans="1:11" ht="14.1" customHeight="1" x14ac:dyDescent="0.25">
      <c r="A2523" s="1094"/>
      <c r="B2523" s="1094"/>
      <c r="C2523" s="1109" t="s">
        <v>1047</v>
      </c>
      <c r="D2523" s="1110">
        <v>0</v>
      </c>
      <c r="E2523" s="1110">
        <v>0</v>
      </c>
      <c r="F2523" s="1110">
        <v>0</v>
      </c>
      <c r="G2523" s="1110">
        <v>0</v>
      </c>
      <c r="H2523" s="1094"/>
      <c r="I2523" s="1094"/>
      <c r="J2523" s="1094"/>
      <c r="K2523" s="1094"/>
    </row>
    <row r="2524" spans="1:11" ht="14.1" customHeight="1" x14ac:dyDescent="0.25">
      <c r="A2524" s="1094"/>
      <c r="B2524" s="1094"/>
      <c r="C2524" s="1109" t="s">
        <v>1048</v>
      </c>
      <c r="D2524" s="1110">
        <v>0</v>
      </c>
      <c r="E2524" s="1110">
        <v>0</v>
      </c>
      <c r="F2524" s="1110">
        <v>0</v>
      </c>
      <c r="G2524" s="1110">
        <v>0</v>
      </c>
      <c r="H2524" s="1094"/>
      <c r="I2524" s="1094"/>
      <c r="J2524" s="1094"/>
      <c r="K2524" s="1094"/>
    </row>
    <row r="2525" spans="1:11" ht="14.1" customHeight="1" x14ac:dyDescent="0.25">
      <c r="A2525" s="1094"/>
      <c r="B2525" s="1094"/>
      <c r="C2525" s="1109" t="s">
        <v>1049</v>
      </c>
      <c r="D2525" s="1110">
        <v>0</v>
      </c>
      <c r="E2525" s="1110">
        <v>0</v>
      </c>
      <c r="F2525" s="1110">
        <v>0</v>
      </c>
      <c r="G2525" s="1110">
        <v>0</v>
      </c>
      <c r="H2525" s="1094"/>
      <c r="I2525" s="1094"/>
      <c r="J2525" s="1094"/>
      <c r="K2525" s="1094"/>
    </row>
    <row r="2526" spans="1:11" ht="14.1" customHeight="1" x14ac:dyDescent="0.25">
      <c r="A2526" s="1094"/>
      <c r="B2526" s="1094"/>
      <c r="C2526" s="1109" t="s">
        <v>1050</v>
      </c>
      <c r="D2526" s="1110">
        <v>0</v>
      </c>
      <c r="E2526" s="1110">
        <v>0</v>
      </c>
      <c r="F2526" s="1110">
        <v>0</v>
      </c>
      <c r="G2526" s="1110">
        <v>0</v>
      </c>
      <c r="H2526" s="1094"/>
      <c r="I2526" s="1094"/>
      <c r="J2526" s="1094"/>
      <c r="K2526" s="1094"/>
    </row>
    <row r="2527" spans="1:11" ht="14.1" customHeight="1" x14ac:dyDescent="0.25">
      <c r="A2527" s="1094"/>
      <c r="B2527" s="1094"/>
      <c r="C2527" s="1109" t="s">
        <v>1048</v>
      </c>
      <c r="D2527" s="1110">
        <v>0</v>
      </c>
      <c r="E2527" s="1110">
        <v>0</v>
      </c>
      <c r="F2527" s="1110">
        <v>0</v>
      </c>
      <c r="G2527" s="1110">
        <v>0</v>
      </c>
      <c r="H2527" s="1094"/>
      <c r="I2527" s="1094"/>
      <c r="J2527" s="1094"/>
      <c r="K2527" s="1094"/>
    </row>
    <row r="2528" spans="1:11" ht="14.1" customHeight="1" x14ac:dyDescent="0.25">
      <c r="A2528" s="1094"/>
      <c r="B2528" s="1094"/>
      <c r="C2528" s="1109" t="s">
        <v>1049</v>
      </c>
      <c r="D2528" s="1110">
        <v>0</v>
      </c>
      <c r="E2528" s="1110">
        <v>0</v>
      </c>
      <c r="F2528" s="1110">
        <v>0</v>
      </c>
      <c r="G2528" s="1110">
        <v>0</v>
      </c>
      <c r="H2528" s="1094"/>
      <c r="I2528" s="1094"/>
      <c r="J2528" s="1094"/>
      <c r="K2528" s="1094"/>
    </row>
    <row r="2529" spans="1:11" ht="14.1" customHeight="1" x14ac:dyDescent="0.25">
      <c r="A2529" s="1094"/>
      <c r="B2529" s="1094"/>
      <c r="C2529" s="1109" t="s">
        <v>1051</v>
      </c>
      <c r="D2529" s="1110">
        <v>0</v>
      </c>
      <c r="E2529" s="1110">
        <v>0</v>
      </c>
      <c r="F2529" s="1110">
        <v>0</v>
      </c>
      <c r="G2529" s="1110">
        <v>0</v>
      </c>
      <c r="H2529" s="1094"/>
      <c r="I2529" s="1094"/>
      <c r="J2529" s="1094"/>
      <c r="K2529" s="1094"/>
    </row>
    <row r="2530" spans="1:11" ht="14.1" customHeight="1" x14ac:dyDescent="0.25">
      <c r="A2530" s="1094"/>
      <c r="B2530" s="1094"/>
      <c r="C2530" s="1109" t="s">
        <v>1048</v>
      </c>
      <c r="D2530" s="1110">
        <v>0</v>
      </c>
      <c r="E2530" s="1110">
        <v>0</v>
      </c>
      <c r="F2530" s="1110">
        <v>0</v>
      </c>
      <c r="G2530" s="1110">
        <v>0</v>
      </c>
      <c r="H2530" s="1094"/>
      <c r="I2530" s="1094"/>
      <c r="J2530" s="1094"/>
      <c r="K2530" s="1094"/>
    </row>
    <row r="2531" spans="1:11" ht="14.1" customHeight="1" x14ac:dyDescent="0.25">
      <c r="A2531" s="1094"/>
      <c r="B2531" s="1094"/>
      <c r="C2531" s="1109" t="s">
        <v>1049</v>
      </c>
      <c r="D2531" s="1110">
        <v>0</v>
      </c>
      <c r="E2531" s="1110">
        <v>0</v>
      </c>
      <c r="F2531" s="1110">
        <v>0</v>
      </c>
      <c r="G2531" s="1110">
        <v>0</v>
      </c>
      <c r="H2531" s="1094"/>
      <c r="I2531" s="1094"/>
      <c r="J2531" s="1094"/>
      <c r="K2531" s="1094"/>
    </row>
    <row r="2532" spans="1:11" ht="14.1" customHeight="1" x14ac:dyDescent="0.25">
      <c r="A2532" s="1094"/>
      <c r="B2532" s="1094"/>
      <c r="C2532" s="1109" t="s">
        <v>1052</v>
      </c>
      <c r="D2532" s="1110">
        <v>0</v>
      </c>
      <c r="E2532" s="1110">
        <v>0</v>
      </c>
      <c r="F2532" s="1110">
        <v>0</v>
      </c>
      <c r="G2532" s="1110">
        <v>0</v>
      </c>
      <c r="H2532" s="1094"/>
      <c r="I2532" s="1094"/>
      <c r="J2532" s="1094"/>
      <c r="K2532" s="1094"/>
    </row>
    <row r="2533" spans="1:11" ht="14.1" customHeight="1" x14ac:dyDescent="0.25">
      <c r="A2533" s="1094"/>
      <c r="B2533" s="1094"/>
      <c r="C2533" s="1109" t="s">
        <v>1048</v>
      </c>
      <c r="D2533" s="1110">
        <v>0</v>
      </c>
      <c r="E2533" s="1110">
        <v>0</v>
      </c>
      <c r="F2533" s="1110">
        <v>0</v>
      </c>
      <c r="G2533" s="1110">
        <v>0</v>
      </c>
      <c r="H2533" s="1094"/>
      <c r="I2533" s="1094"/>
      <c r="J2533" s="1094"/>
      <c r="K2533" s="1094"/>
    </row>
    <row r="2534" spans="1:11" ht="14.1" customHeight="1" x14ac:dyDescent="0.25">
      <c r="A2534" s="1094"/>
      <c r="B2534" s="1094"/>
      <c r="C2534" s="1109" t="s">
        <v>1049</v>
      </c>
      <c r="D2534" s="1110">
        <v>0</v>
      </c>
      <c r="E2534" s="1110">
        <v>0</v>
      </c>
      <c r="F2534" s="1110">
        <v>0</v>
      </c>
      <c r="G2534" s="1110">
        <v>0</v>
      </c>
      <c r="H2534" s="1094"/>
      <c r="I2534" s="1094"/>
      <c r="J2534" s="1094"/>
      <c r="K2534" s="1094"/>
    </row>
    <row r="2535" spans="1:11" ht="14.1" customHeight="1" x14ac:dyDescent="0.25">
      <c r="A2535" s="1094"/>
      <c r="B2535" s="1094"/>
      <c r="C2535" s="1109" t="s">
        <v>1053</v>
      </c>
      <c r="D2535" s="1110">
        <v>0</v>
      </c>
      <c r="E2535" s="1110">
        <v>0</v>
      </c>
      <c r="F2535" s="1110">
        <v>0</v>
      </c>
      <c r="G2535" s="1110">
        <v>0</v>
      </c>
      <c r="H2535" s="1094"/>
      <c r="I2535" s="1094"/>
      <c r="J2535" s="1094"/>
      <c r="K2535" s="1094"/>
    </row>
    <row r="2536" spans="1:11" ht="14.1" customHeight="1" x14ac:dyDescent="0.25">
      <c r="A2536" s="1094"/>
      <c r="B2536" s="1094"/>
      <c r="C2536" s="1109" t="s">
        <v>1048</v>
      </c>
      <c r="D2536" s="1110">
        <v>0</v>
      </c>
      <c r="E2536" s="1110">
        <v>0</v>
      </c>
      <c r="F2536" s="1110">
        <v>0</v>
      </c>
      <c r="G2536" s="1110">
        <v>0</v>
      </c>
      <c r="H2536" s="1094"/>
      <c r="I2536" s="1094"/>
      <c r="J2536" s="1094"/>
      <c r="K2536" s="1094"/>
    </row>
    <row r="2537" spans="1:11" ht="14.1" customHeight="1" x14ac:dyDescent="0.25">
      <c r="A2537" s="1094"/>
      <c r="B2537" s="1094"/>
      <c r="C2537" s="1109" t="s">
        <v>1049</v>
      </c>
      <c r="D2537" s="1110">
        <v>0</v>
      </c>
      <c r="E2537" s="1110">
        <v>0</v>
      </c>
      <c r="F2537" s="1110">
        <v>0</v>
      </c>
      <c r="G2537" s="1110">
        <v>0</v>
      </c>
      <c r="H2537" s="1094"/>
      <c r="I2537" s="1094"/>
      <c r="J2537" s="1094"/>
      <c r="K2537" s="1094"/>
    </row>
    <row r="2538" spans="1:11" ht="14.1" customHeight="1" x14ac:dyDescent="0.25">
      <c r="A2538" s="1094"/>
      <c r="B2538" s="1094"/>
      <c r="C2538" s="1109" t="s">
        <v>1054</v>
      </c>
      <c r="D2538" s="1110">
        <v>0</v>
      </c>
      <c r="E2538" s="1110">
        <v>0</v>
      </c>
      <c r="F2538" s="1110">
        <v>0</v>
      </c>
      <c r="G2538" s="1110">
        <v>0</v>
      </c>
      <c r="H2538" s="1094"/>
      <c r="I2538" s="1094"/>
      <c r="J2538" s="1094"/>
      <c r="K2538" s="1094"/>
    </row>
    <row r="2539" spans="1:11" ht="14.1" customHeight="1" x14ac:dyDescent="0.25">
      <c r="A2539" s="1094"/>
      <c r="B2539" s="1094"/>
      <c r="C2539" s="1109" t="s">
        <v>1048</v>
      </c>
      <c r="D2539" s="1110">
        <v>0</v>
      </c>
      <c r="E2539" s="1110">
        <v>0</v>
      </c>
      <c r="F2539" s="1110">
        <v>0</v>
      </c>
      <c r="G2539" s="1110">
        <v>0</v>
      </c>
      <c r="H2539" s="1094"/>
      <c r="I2539" s="1094"/>
      <c r="J2539" s="1094"/>
      <c r="K2539" s="1094"/>
    </row>
    <row r="2540" spans="1:11" ht="14.1" customHeight="1" x14ac:dyDescent="0.25">
      <c r="A2540" s="1094"/>
      <c r="B2540" s="1094"/>
      <c r="C2540" s="1109" t="s">
        <v>1049</v>
      </c>
      <c r="D2540" s="1110">
        <v>0</v>
      </c>
      <c r="E2540" s="1110">
        <v>0</v>
      </c>
      <c r="F2540" s="1110">
        <v>0</v>
      </c>
      <c r="G2540" s="1110">
        <v>0</v>
      </c>
      <c r="H2540" s="1094"/>
      <c r="I2540" s="1094"/>
      <c r="J2540" s="1094"/>
      <c r="K2540" s="1094"/>
    </row>
    <row r="2541" spans="1:11" ht="14.1" customHeight="1" x14ac:dyDescent="0.25">
      <c r="A2541" s="1094"/>
      <c r="B2541" s="1094"/>
      <c r="C2541" s="1109" t="s">
        <v>1055</v>
      </c>
      <c r="D2541" s="1110">
        <v>0</v>
      </c>
      <c r="E2541" s="1110">
        <v>0</v>
      </c>
      <c r="F2541" s="1110">
        <v>0</v>
      </c>
      <c r="G2541" s="1110">
        <v>0</v>
      </c>
      <c r="H2541" s="1094"/>
      <c r="I2541" s="1094"/>
      <c r="J2541" s="1094"/>
      <c r="K2541" s="1094"/>
    </row>
    <row r="2542" spans="1:11" ht="14.1" customHeight="1" x14ac:dyDescent="0.25">
      <c r="A2542" s="1094"/>
      <c r="B2542" s="1094"/>
      <c r="C2542" s="1109" t="s">
        <v>1048</v>
      </c>
      <c r="D2542" s="1110">
        <v>0</v>
      </c>
      <c r="E2542" s="1110">
        <v>0</v>
      </c>
      <c r="F2542" s="1110">
        <v>0</v>
      </c>
      <c r="G2542" s="1110">
        <v>0</v>
      </c>
      <c r="H2542" s="1094"/>
      <c r="I2542" s="1094"/>
      <c r="J2542" s="1094"/>
      <c r="K2542" s="1094"/>
    </row>
    <row r="2543" spans="1:11" ht="14.1" customHeight="1" x14ac:dyDescent="0.25">
      <c r="A2543" s="1094"/>
      <c r="B2543" s="1094"/>
      <c r="C2543" s="1109" t="s">
        <v>1049</v>
      </c>
      <c r="D2543" s="1110">
        <v>0</v>
      </c>
      <c r="E2543" s="1110">
        <v>0</v>
      </c>
      <c r="F2543" s="1110">
        <v>0</v>
      </c>
      <c r="G2543" s="1110">
        <v>0</v>
      </c>
      <c r="H2543" s="1094"/>
      <c r="I2543" s="1094"/>
      <c r="J2543" s="1094"/>
      <c r="K2543" s="1094"/>
    </row>
    <row r="2544" spans="1:11" ht="14.1" customHeight="1" x14ac:dyDescent="0.25">
      <c r="A2544" s="1094"/>
      <c r="B2544" s="1094"/>
      <c r="C2544" s="1109" t="s">
        <v>1056</v>
      </c>
      <c r="D2544" s="1110">
        <v>0</v>
      </c>
      <c r="E2544" s="1110">
        <v>0</v>
      </c>
      <c r="F2544" s="1110">
        <v>0</v>
      </c>
      <c r="G2544" s="1110">
        <v>0</v>
      </c>
      <c r="H2544" s="1094"/>
      <c r="I2544" s="1094"/>
      <c r="J2544" s="1094"/>
      <c r="K2544" s="1094"/>
    </row>
    <row r="2545" spans="1:11" ht="14.1" customHeight="1" x14ac:dyDescent="0.25">
      <c r="A2545" s="1094"/>
      <c r="B2545" s="1094"/>
      <c r="C2545" s="1109" t="s">
        <v>1048</v>
      </c>
      <c r="D2545" s="1110">
        <v>0</v>
      </c>
      <c r="E2545" s="1110">
        <v>0</v>
      </c>
      <c r="F2545" s="1110">
        <v>0</v>
      </c>
      <c r="G2545" s="1110">
        <v>0</v>
      </c>
      <c r="H2545" s="1094"/>
      <c r="I2545" s="1094"/>
      <c r="J2545" s="1094"/>
      <c r="K2545" s="1094"/>
    </row>
    <row r="2546" spans="1:11" ht="14.1" customHeight="1" x14ac:dyDescent="0.25">
      <c r="A2546" s="1094"/>
      <c r="B2546" s="1094"/>
      <c r="C2546" s="1109" t="s">
        <v>1057</v>
      </c>
      <c r="D2546" s="1110">
        <v>0</v>
      </c>
      <c r="E2546" s="1110">
        <v>0</v>
      </c>
      <c r="F2546" s="1110">
        <v>0</v>
      </c>
      <c r="G2546" s="1110">
        <v>0</v>
      </c>
      <c r="H2546" s="1094"/>
      <c r="I2546" s="1094"/>
      <c r="J2546" s="1094"/>
      <c r="K2546" s="1094"/>
    </row>
    <row r="2547" spans="1:11" ht="14.1" customHeight="1" x14ac:dyDescent="0.25">
      <c r="A2547" s="1094"/>
      <c r="B2547" s="1094"/>
      <c r="C2547" s="1109" t="s">
        <v>1058</v>
      </c>
      <c r="D2547" s="1110">
        <v>0</v>
      </c>
      <c r="E2547" s="1110">
        <v>0</v>
      </c>
      <c r="F2547" s="1110">
        <v>0</v>
      </c>
      <c r="G2547" s="1110">
        <v>0</v>
      </c>
      <c r="H2547" s="1094"/>
      <c r="I2547" s="1094"/>
      <c r="J2547" s="1094"/>
      <c r="K2547" s="1094"/>
    </row>
    <row r="2548" spans="1:11" ht="14.1" customHeight="1" x14ac:dyDescent="0.25">
      <c r="A2548" s="1094"/>
      <c r="B2548" s="1094"/>
      <c r="C2548" s="1109" t="s">
        <v>1059</v>
      </c>
      <c r="D2548" s="1110">
        <v>0</v>
      </c>
      <c r="E2548" s="1110">
        <v>0</v>
      </c>
      <c r="F2548" s="1110">
        <v>0</v>
      </c>
      <c r="G2548" s="1110">
        <v>0</v>
      </c>
      <c r="H2548" s="1094"/>
      <c r="I2548" s="1094"/>
      <c r="J2548" s="1094"/>
      <c r="K2548" s="1094"/>
    </row>
    <row r="2549" spans="1:11" ht="14.1" customHeight="1" x14ac:dyDescent="0.25">
      <c r="A2549" s="1094"/>
      <c r="B2549" s="1094"/>
      <c r="C2549" s="1109" t="s">
        <v>1060</v>
      </c>
      <c r="D2549" s="1110">
        <v>0</v>
      </c>
      <c r="E2549" s="1110">
        <v>0</v>
      </c>
      <c r="F2549" s="1110">
        <v>0</v>
      </c>
      <c r="G2549" s="1110">
        <v>0</v>
      </c>
      <c r="H2549" s="1094"/>
      <c r="I2549" s="1094"/>
      <c r="J2549" s="1094"/>
      <c r="K2549" s="1094"/>
    </row>
    <row r="2550" spans="1:11" ht="14.1" customHeight="1" x14ac:dyDescent="0.25">
      <c r="A2550" s="1094"/>
      <c r="B2550" s="1094"/>
      <c r="C2550" s="1109" t="s">
        <v>1061</v>
      </c>
      <c r="D2550" s="1110">
        <v>0</v>
      </c>
      <c r="E2550" s="1110">
        <v>21511118</v>
      </c>
      <c r="F2550" s="1110">
        <v>0</v>
      </c>
      <c r="G2550" s="1110">
        <v>0</v>
      </c>
      <c r="H2550" s="1094"/>
      <c r="I2550" s="1094"/>
      <c r="J2550" s="1094"/>
      <c r="K2550" s="1094"/>
    </row>
    <row r="2551" spans="1:11" ht="14.1" customHeight="1" x14ac:dyDescent="0.25">
      <c r="A2551" s="1094"/>
      <c r="B2551" s="1094"/>
      <c r="C2551" s="1109" t="s">
        <v>1048</v>
      </c>
      <c r="D2551" s="1110">
        <v>0</v>
      </c>
      <c r="E2551" s="1110">
        <v>21511118</v>
      </c>
      <c r="F2551" s="1110">
        <v>0</v>
      </c>
      <c r="G2551" s="1110">
        <v>0</v>
      </c>
      <c r="H2551" s="1094"/>
      <c r="I2551" s="1094"/>
      <c r="J2551" s="1094"/>
      <c r="K2551" s="1094"/>
    </row>
    <row r="2552" spans="1:11" ht="14.1" customHeight="1" x14ac:dyDescent="0.25">
      <c r="A2552" s="1094"/>
      <c r="B2552" s="1094"/>
      <c r="C2552" s="1109" t="s">
        <v>1057</v>
      </c>
      <c r="D2552" s="1110">
        <v>0</v>
      </c>
      <c r="E2552" s="1110">
        <v>0</v>
      </c>
      <c r="F2552" s="1110">
        <v>0</v>
      </c>
      <c r="G2552" s="1110">
        <v>0</v>
      </c>
      <c r="H2552" s="1094"/>
      <c r="I2552" s="1094"/>
      <c r="J2552" s="1094"/>
      <c r="K2552" s="1094"/>
    </row>
    <row r="2553" spans="1:11" ht="14.1" customHeight="1" x14ac:dyDescent="0.25">
      <c r="A2553" s="1094"/>
      <c r="B2553" s="1094"/>
      <c r="C2553" s="1109" t="s">
        <v>1058</v>
      </c>
      <c r="D2553" s="1110">
        <v>0</v>
      </c>
      <c r="E2553" s="1110">
        <v>0</v>
      </c>
      <c r="F2553" s="1110">
        <v>0</v>
      </c>
      <c r="G2553" s="1110">
        <v>0</v>
      </c>
      <c r="H2553" s="1094"/>
      <c r="I2553" s="1094"/>
      <c r="J2553" s="1094"/>
      <c r="K2553" s="1094"/>
    </row>
    <row r="2554" spans="1:11" ht="14.1" customHeight="1" x14ac:dyDescent="0.25">
      <c r="A2554" s="1094"/>
      <c r="B2554" s="1094"/>
      <c r="C2554" s="1109" t="s">
        <v>1059</v>
      </c>
      <c r="D2554" s="1110">
        <v>0</v>
      </c>
      <c r="E2554" s="1110">
        <v>0</v>
      </c>
      <c r="F2554" s="1110">
        <v>0</v>
      </c>
      <c r="G2554" s="1110">
        <v>0</v>
      </c>
      <c r="H2554" s="1094"/>
      <c r="I2554" s="1094"/>
      <c r="J2554" s="1094"/>
      <c r="K2554" s="1094"/>
    </row>
    <row r="2555" spans="1:11" ht="14.1" customHeight="1" x14ac:dyDescent="0.25">
      <c r="A2555" s="1094"/>
      <c r="B2555" s="1094"/>
      <c r="C2555" s="1109" t="s">
        <v>1060</v>
      </c>
      <c r="D2555" s="1110">
        <v>0</v>
      </c>
      <c r="E2555" s="1110">
        <v>0</v>
      </c>
      <c r="F2555" s="1110">
        <v>0</v>
      </c>
      <c r="G2555" s="1110">
        <v>0</v>
      </c>
      <c r="H2555" s="1094"/>
      <c r="I2555" s="1094"/>
      <c r="J2555" s="1094"/>
      <c r="K2555" s="1094"/>
    </row>
    <row r="2556" spans="1:11" ht="14.1" customHeight="1" x14ac:dyDescent="0.25">
      <c r="A2556" s="1094"/>
      <c r="B2556" s="1094"/>
      <c r="C2556" s="1109" t="s">
        <v>1062</v>
      </c>
      <c r="D2556" s="1110">
        <v>0</v>
      </c>
      <c r="E2556" s="1110">
        <v>0</v>
      </c>
      <c r="F2556" s="1110">
        <v>0</v>
      </c>
      <c r="G2556" s="1110">
        <v>0</v>
      </c>
      <c r="H2556" s="1094"/>
      <c r="I2556" s="1094"/>
      <c r="J2556" s="1094"/>
      <c r="K2556" s="1094"/>
    </row>
    <row r="2557" spans="1:11" ht="14.1" customHeight="1" x14ac:dyDescent="0.25">
      <c r="A2557" s="1094"/>
      <c r="B2557" s="1094"/>
      <c r="C2557" s="1109" t="s">
        <v>1048</v>
      </c>
      <c r="D2557" s="1110">
        <v>0</v>
      </c>
      <c r="E2557" s="1110">
        <v>0</v>
      </c>
      <c r="F2557" s="1110">
        <v>0</v>
      </c>
      <c r="G2557" s="1110">
        <v>0</v>
      </c>
      <c r="H2557" s="1094"/>
      <c r="I2557" s="1094"/>
      <c r="J2557" s="1094"/>
      <c r="K2557" s="1094"/>
    </row>
    <row r="2558" spans="1:11" ht="14.1" customHeight="1" x14ac:dyDescent="0.25">
      <c r="A2558" s="1094"/>
      <c r="B2558" s="1094"/>
      <c r="C2558" s="1109" t="s">
        <v>1057</v>
      </c>
      <c r="D2558" s="1110">
        <v>0</v>
      </c>
      <c r="E2558" s="1110">
        <v>0</v>
      </c>
      <c r="F2558" s="1110">
        <v>0</v>
      </c>
      <c r="G2558" s="1110">
        <v>0</v>
      </c>
      <c r="H2558" s="1094"/>
      <c r="I2558" s="1094"/>
      <c r="J2558" s="1094"/>
      <c r="K2558" s="1094"/>
    </row>
    <row r="2559" spans="1:11" ht="14.1" customHeight="1" x14ac:dyDescent="0.25">
      <c r="A2559" s="1094"/>
      <c r="B2559" s="1094"/>
      <c r="C2559" s="1109" t="s">
        <v>1058</v>
      </c>
      <c r="D2559" s="1110">
        <v>0</v>
      </c>
      <c r="E2559" s="1110">
        <v>0</v>
      </c>
      <c r="F2559" s="1110">
        <v>0</v>
      </c>
      <c r="G2559" s="1110">
        <v>0</v>
      </c>
      <c r="H2559" s="1094"/>
      <c r="I2559" s="1094"/>
      <c r="J2559" s="1094"/>
      <c r="K2559" s="1094"/>
    </row>
    <row r="2560" spans="1:11" ht="14.1" customHeight="1" x14ac:dyDescent="0.25">
      <c r="A2560" s="1094"/>
      <c r="B2560" s="1094"/>
      <c r="C2560" s="1109" t="s">
        <v>1059</v>
      </c>
      <c r="D2560" s="1110">
        <v>0</v>
      </c>
      <c r="E2560" s="1110">
        <v>0</v>
      </c>
      <c r="F2560" s="1110">
        <v>0</v>
      </c>
      <c r="G2560" s="1110">
        <v>0</v>
      </c>
      <c r="H2560" s="1094"/>
      <c r="I2560" s="1094"/>
      <c r="J2560" s="1094"/>
      <c r="K2560" s="1094"/>
    </row>
    <row r="2561" spans="1:11" ht="14.1" customHeight="1" x14ac:dyDescent="0.25">
      <c r="A2561" s="1094"/>
      <c r="B2561" s="1094"/>
      <c r="C2561" s="1109" t="s">
        <v>1060</v>
      </c>
      <c r="D2561" s="1110">
        <v>0</v>
      </c>
      <c r="E2561" s="1110">
        <v>0</v>
      </c>
      <c r="F2561" s="1110">
        <v>0</v>
      </c>
      <c r="G2561" s="1110">
        <v>0</v>
      </c>
      <c r="H2561" s="1094"/>
      <c r="I2561" s="1094"/>
      <c r="J2561" s="1094"/>
      <c r="K2561" s="1094"/>
    </row>
    <row r="2562" spans="1:11" ht="14.1" customHeight="1" x14ac:dyDescent="0.25">
      <c r="A2562" s="1094"/>
      <c r="B2562" s="1094"/>
      <c r="C2562" s="1109" t="s">
        <v>1063</v>
      </c>
      <c r="D2562" s="1110">
        <v>0</v>
      </c>
      <c r="E2562" s="1110">
        <v>0</v>
      </c>
      <c r="F2562" s="1110">
        <v>0</v>
      </c>
      <c r="G2562" s="1110">
        <v>0</v>
      </c>
      <c r="H2562" s="1094"/>
      <c r="I2562" s="1094"/>
      <c r="J2562" s="1094"/>
      <c r="K2562" s="1094"/>
    </row>
    <row r="2563" spans="1:11" ht="14.1" customHeight="1" x14ac:dyDescent="0.25">
      <c r="A2563" s="1094"/>
      <c r="B2563" s="1094"/>
      <c r="C2563" s="1109" t="s">
        <v>1064</v>
      </c>
      <c r="D2563" s="1110">
        <v>0</v>
      </c>
      <c r="E2563" s="1110">
        <v>0</v>
      </c>
      <c r="F2563" s="1110">
        <v>0</v>
      </c>
      <c r="G2563" s="1110">
        <v>0</v>
      </c>
      <c r="H2563" s="1094"/>
      <c r="I2563" s="1094"/>
      <c r="J2563" s="1094"/>
      <c r="K2563" s="1094"/>
    </row>
    <row r="2564" spans="1:11" ht="14.1" customHeight="1" x14ac:dyDescent="0.25">
      <c r="A2564" s="1094"/>
      <c r="B2564" s="1094"/>
      <c r="C2564" s="1111" t="s">
        <v>572</v>
      </c>
      <c r="D2564" s="1110">
        <v>0</v>
      </c>
      <c r="E2564" s="1110">
        <v>21511118</v>
      </c>
      <c r="F2564" s="1110">
        <v>0</v>
      </c>
      <c r="G2564" s="1110">
        <v>0</v>
      </c>
      <c r="H2564" s="1094"/>
      <c r="I2564" s="1094"/>
      <c r="J2564" s="1094"/>
      <c r="K2564" s="1094"/>
    </row>
    <row r="2565" spans="1:11" ht="14.1" customHeight="1" x14ac:dyDescent="0.25">
      <c r="A2565" s="1094"/>
      <c r="B2565" s="1094"/>
      <c r="C2565" s="1102" t="s">
        <v>3766</v>
      </c>
      <c r="D2565" s="1234" t="s">
        <v>3767</v>
      </c>
      <c r="E2565" s="1235"/>
      <c r="F2565" s="1235"/>
      <c r="G2565" s="1235"/>
      <c r="H2565" s="1094"/>
      <c r="I2565" s="1094"/>
      <c r="J2565" s="1094"/>
      <c r="K2565" s="1094"/>
    </row>
    <row r="2566" spans="1:11" ht="14.1" customHeight="1" x14ac:dyDescent="0.25">
      <c r="A2566" s="1094"/>
      <c r="B2566" s="1094"/>
      <c r="C2566" s="1103" t="s">
        <v>1022</v>
      </c>
      <c r="D2566" s="1232" t="s">
        <v>3768</v>
      </c>
      <c r="E2566" s="1233"/>
      <c r="F2566" s="1233"/>
      <c r="G2566" s="1233"/>
      <c r="H2566" s="1094"/>
      <c r="I2566" s="1094"/>
      <c r="J2566" s="1094"/>
      <c r="K2566" s="1094"/>
    </row>
    <row r="2567" spans="1:11" ht="14.1" customHeight="1" x14ac:dyDescent="0.25">
      <c r="A2567" s="1094"/>
      <c r="B2567" s="1094"/>
      <c r="C2567" s="1104" t="s">
        <v>1024</v>
      </c>
      <c r="D2567" s="1230" t="s">
        <v>1038</v>
      </c>
      <c r="E2567" s="1231"/>
      <c r="F2567" s="1231"/>
      <c r="G2567" s="1231"/>
      <c r="H2567" s="1094"/>
      <c r="I2567" s="1094"/>
      <c r="J2567" s="1094"/>
      <c r="K2567" s="1094"/>
    </row>
    <row r="2568" spans="1:11" ht="14.1" customHeight="1" x14ac:dyDescent="0.25">
      <c r="A2568" s="1094"/>
      <c r="B2568" s="1094"/>
      <c r="C2568" s="1104" t="s">
        <v>31</v>
      </c>
      <c r="D2568" s="1230" t="s">
        <v>778</v>
      </c>
      <c r="E2568" s="1231"/>
      <c r="F2568" s="1231"/>
      <c r="G2568" s="1231"/>
      <c r="H2568" s="1094"/>
      <c r="I2568" s="1094"/>
      <c r="J2568" s="1094"/>
      <c r="K2568" s="1094"/>
    </row>
    <row r="2569" spans="1:11" ht="15" customHeight="1" x14ac:dyDescent="0.25">
      <c r="A2569" s="1094"/>
      <c r="B2569" s="1094"/>
      <c r="C2569" s="1105"/>
      <c r="D2569" s="1106">
        <v>2024</v>
      </c>
      <c r="E2569" s="1106">
        <v>2025</v>
      </c>
      <c r="F2569" s="1106">
        <v>2026</v>
      </c>
      <c r="G2569" s="1106">
        <v>2027</v>
      </c>
      <c r="H2569" s="1094"/>
      <c r="I2569" s="1094"/>
      <c r="J2569" s="1094"/>
      <c r="K2569" s="1094"/>
    </row>
    <row r="2570" spans="1:11" ht="15" customHeight="1" x14ac:dyDescent="0.25">
      <c r="A2570" s="1094"/>
      <c r="B2570" s="1094"/>
      <c r="C2570" s="1107"/>
      <c r="D2570" s="1108" t="s">
        <v>13</v>
      </c>
      <c r="E2570" s="1108" t="s">
        <v>14</v>
      </c>
      <c r="F2570" s="1108" t="s">
        <v>14</v>
      </c>
      <c r="G2570" s="1108" t="s">
        <v>14</v>
      </c>
      <c r="H2570" s="1094"/>
      <c r="I2570" s="1094"/>
      <c r="J2570" s="1094"/>
      <c r="K2570" s="1094"/>
    </row>
    <row r="2571" spans="1:11" ht="14.1" customHeight="1" x14ac:dyDescent="0.25">
      <c r="A2571" s="1094"/>
      <c r="B2571" s="1094"/>
      <c r="C2571" s="1097" t="s">
        <v>33</v>
      </c>
      <c r="D2571" s="1101" t="s">
        <v>1092</v>
      </c>
      <c r="E2571" s="1101" t="s">
        <v>1092</v>
      </c>
      <c r="F2571" s="1101" t="s">
        <v>1092</v>
      </c>
      <c r="G2571" s="1101" t="s">
        <v>1092</v>
      </c>
      <c r="H2571" s="1094"/>
      <c r="I2571" s="1094"/>
      <c r="J2571" s="1094"/>
      <c r="K2571" s="1094"/>
    </row>
    <row r="2572" spans="1:11" ht="14.1" customHeight="1" x14ac:dyDescent="0.25">
      <c r="A2572" s="1094"/>
      <c r="B2572" s="1094"/>
      <c r="C2572" s="1097" t="s">
        <v>1029</v>
      </c>
      <c r="D2572" s="1101" t="s">
        <v>3769</v>
      </c>
      <c r="E2572" s="1101" t="s">
        <v>3770</v>
      </c>
      <c r="F2572" s="1101" t="s">
        <v>1039</v>
      </c>
      <c r="G2572" s="1101" t="s">
        <v>1039</v>
      </c>
      <c r="H2572" s="1094"/>
      <c r="I2572" s="1094"/>
      <c r="J2572" s="1094"/>
      <c r="K2572" s="1094"/>
    </row>
    <row r="2573" spans="1:11" ht="14.1" customHeight="1" x14ac:dyDescent="0.25">
      <c r="A2573" s="1094"/>
      <c r="B2573" s="1094"/>
      <c r="C2573" s="1097" t="s">
        <v>1032</v>
      </c>
      <c r="D2573" s="1101" t="s">
        <v>3769</v>
      </c>
      <c r="E2573" s="1101" t="s">
        <v>3770</v>
      </c>
      <c r="F2573" s="1101" t="s">
        <v>1039</v>
      </c>
      <c r="G2573" s="1101" t="s">
        <v>1039</v>
      </c>
      <c r="H2573" s="1094"/>
      <c r="I2573" s="1094"/>
      <c r="J2573" s="1094"/>
      <c r="K2573" s="1094"/>
    </row>
    <row r="2574" spans="1:11" ht="14.1" customHeight="1" x14ac:dyDescent="0.25">
      <c r="A2574" s="1094"/>
      <c r="B2574" s="1094"/>
      <c r="C2574" s="1097" t="s">
        <v>1037</v>
      </c>
      <c r="D2574" s="1101" t="s">
        <v>1038</v>
      </c>
      <c r="E2574" s="1101" t="s">
        <v>1039</v>
      </c>
      <c r="F2574" s="1101" t="s">
        <v>1039</v>
      </c>
      <c r="G2574" s="1101" t="s">
        <v>1039</v>
      </c>
      <c r="H2574" s="1094"/>
      <c r="I2574" s="1094"/>
      <c r="J2574" s="1094"/>
      <c r="K2574" s="1094"/>
    </row>
    <row r="2575" spans="1:11" ht="14.1" customHeight="1" x14ac:dyDescent="0.25">
      <c r="A2575" s="1094"/>
      <c r="B2575" s="1094"/>
      <c r="C2575" s="1097" t="s">
        <v>1042</v>
      </c>
      <c r="D2575" s="1101" t="s">
        <v>1038</v>
      </c>
      <c r="E2575" s="1101" t="s">
        <v>3771</v>
      </c>
      <c r="F2575" s="1101" t="s">
        <v>1083</v>
      </c>
      <c r="G2575" s="1101" t="s">
        <v>1038</v>
      </c>
      <c r="H2575" s="1094"/>
      <c r="I2575" s="1094"/>
      <c r="J2575" s="1094"/>
      <c r="K2575" s="1094"/>
    </row>
    <row r="2576" spans="1:11" ht="14.1" customHeight="1" x14ac:dyDescent="0.25">
      <c r="A2576" s="1094"/>
      <c r="B2576" s="1094"/>
      <c r="C2576" s="1097" t="s">
        <v>39</v>
      </c>
      <c r="D2576" s="1101" t="s">
        <v>1038</v>
      </c>
      <c r="E2576" s="1101" t="s">
        <v>3771</v>
      </c>
      <c r="F2576" s="1101" t="s">
        <v>1083</v>
      </c>
      <c r="G2576" s="1101" t="s">
        <v>1038</v>
      </c>
      <c r="H2576" s="1094"/>
      <c r="I2576" s="1094"/>
      <c r="J2576" s="1094"/>
      <c r="K2576" s="1094"/>
    </row>
    <row r="2577" spans="1:11" ht="14.1" customHeight="1" x14ac:dyDescent="0.25">
      <c r="A2577" s="1094"/>
      <c r="B2577" s="1094"/>
      <c r="C2577" s="1228" t="s">
        <v>1046</v>
      </c>
      <c r="D2577" s="1229"/>
      <c r="E2577" s="1229"/>
      <c r="F2577" s="1229"/>
      <c r="G2577" s="1229"/>
      <c r="H2577" s="1094"/>
      <c r="I2577" s="1094"/>
      <c r="J2577" s="1094"/>
      <c r="K2577" s="1094"/>
    </row>
    <row r="2578" spans="1:11" ht="14.1" customHeight="1" x14ac:dyDescent="0.25">
      <c r="A2578" s="1094"/>
      <c r="B2578" s="1094"/>
      <c r="C2578" s="1105"/>
      <c r="D2578" s="1106">
        <v>2024</v>
      </c>
      <c r="E2578" s="1106">
        <v>2025</v>
      </c>
      <c r="F2578" s="1106">
        <v>2026</v>
      </c>
      <c r="G2578" s="1106">
        <v>2027</v>
      </c>
      <c r="H2578" s="1094"/>
      <c r="I2578" s="1094"/>
      <c r="J2578" s="1094"/>
      <c r="K2578" s="1094"/>
    </row>
    <row r="2579" spans="1:11" ht="14.1" customHeight="1" x14ac:dyDescent="0.25">
      <c r="A2579" s="1094"/>
      <c r="B2579" s="1094"/>
      <c r="C2579" s="1107"/>
      <c r="D2579" s="1108" t="s">
        <v>13</v>
      </c>
      <c r="E2579" s="1108" t="s">
        <v>14</v>
      </c>
      <c r="F2579" s="1108" t="s">
        <v>14</v>
      </c>
      <c r="G2579" s="1108" t="s">
        <v>14</v>
      </c>
      <c r="H2579" s="1094"/>
      <c r="I2579" s="1094"/>
      <c r="J2579" s="1094"/>
      <c r="K2579" s="1094"/>
    </row>
    <row r="2580" spans="1:11" ht="14.1" customHeight="1" x14ac:dyDescent="0.25">
      <c r="A2580" s="1094"/>
      <c r="B2580" s="1094"/>
      <c r="C2580" s="1109" t="s">
        <v>1047</v>
      </c>
      <c r="D2580" s="1110">
        <v>0</v>
      </c>
      <c r="E2580" s="1110">
        <v>0</v>
      </c>
      <c r="F2580" s="1110">
        <v>0</v>
      </c>
      <c r="G2580" s="1110">
        <v>0</v>
      </c>
      <c r="H2580" s="1094"/>
      <c r="I2580" s="1094"/>
      <c r="J2580" s="1094"/>
      <c r="K2580" s="1094"/>
    </row>
    <row r="2581" spans="1:11" ht="14.1" customHeight="1" x14ac:dyDescent="0.25">
      <c r="A2581" s="1094"/>
      <c r="B2581" s="1094"/>
      <c r="C2581" s="1109" t="s">
        <v>1048</v>
      </c>
      <c r="D2581" s="1110">
        <v>0</v>
      </c>
      <c r="E2581" s="1110">
        <v>0</v>
      </c>
      <c r="F2581" s="1110">
        <v>0</v>
      </c>
      <c r="G2581" s="1110">
        <v>0</v>
      </c>
      <c r="H2581" s="1094"/>
      <c r="I2581" s="1094"/>
      <c r="J2581" s="1094"/>
      <c r="K2581" s="1094"/>
    </row>
    <row r="2582" spans="1:11" ht="14.1" customHeight="1" x14ac:dyDescent="0.25">
      <c r="A2582" s="1094"/>
      <c r="B2582" s="1094"/>
      <c r="C2582" s="1109" t="s">
        <v>1049</v>
      </c>
      <c r="D2582" s="1110">
        <v>0</v>
      </c>
      <c r="E2582" s="1110">
        <v>0</v>
      </c>
      <c r="F2582" s="1110">
        <v>0</v>
      </c>
      <c r="G2582" s="1110">
        <v>0</v>
      </c>
      <c r="H2582" s="1094"/>
      <c r="I2582" s="1094"/>
      <c r="J2582" s="1094"/>
      <c r="K2582" s="1094"/>
    </row>
    <row r="2583" spans="1:11" ht="14.1" customHeight="1" x14ac:dyDescent="0.25">
      <c r="A2583" s="1094"/>
      <c r="B2583" s="1094"/>
      <c r="C2583" s="1109" t="s">
        <v>1050</v>
      </c>
      <c r="D2583" s="1110">
        <v>0</v>
      </c>
      <c r="E2583" s="1110">
        <v>0</v>
      </c>
      <c r="F2583" s="1110">
        <v>0</v>
      </c>
      <c r="G2583" s="1110">
        <v>0</v>
      </c>
      <c r="H2583" s="1094"/>
      <c r="I2583" s="1094"/>
      <c r="J2583" s="1094"/>
      <c r="K2583" s="1094"/>
    </row>
    <row r="2584" spans="1:11" ht="14.1" customHeight="1" x14ac:dyDescent="0.25">
      <c r="A2584" s="1094"/>
      <c r="B2584" s="1094"/>
      <c r="C2584" s="1109" t="s">
        <v>1048</v>
      </c>
      <c r="D2584" s="1110">
        <v>0</v>
      </c>
      <c r="E2584" s="1110">
        <v>0</v>
      </c>
      <c r="F2584" s="1110">
        <v>0</v>
      </c>
      <c r="G2584" s="1110">
        <v>0</v>
      </c>
      <c r="H2584" s="1094"/>
      <c r="I2584" s="1094"/>
      <c r="J2584" s="1094"/>
      <c r="K2584" s="1094"/>
    </row>
    <row r="2585" spans="1:11" ht="14.1" customHeight="1" x14ac:dyDescent="0.25">
      <c r="A2585" s="1094"/>
      <c r="B2585" s="1094"/>
      <c r="C2585" s="1109" t="s">
        <v>1049</v>
      </c>
      <c r="D2585" s="1110">
        <v>0</v>
      </c>
      <c r="E2585" s="1110">
        <v>0</v>
      </c>
      <c r="F2585" s="1110">
        <v>0</v>
      </c>
      <c r="G2585" s="1110">
        <v>0</v>
      </c>
      <c r="H2585" s="1094"/>
      <c r="I2585" s="1094"/>
      <c r="J2585" s="1094"/>
      <c r="K2585" s="1094"/>
    </row>
    <row r="2586" spans="1:11" ht="14.1" customHeight="1" x14ac:dyDescent="0.25">
      <c r="A2586" s="1094"/>
      <c r="B2586" s="1094"/>
      <c r="C2586" s="1109" t="s">
        <v>1051</v>
      </c>
      <c r="D2586" s="1110">
        <v>0</v>
      </c>
      <c r="E2586" s="1110">
        <v>0</v>
      </c>
      <c r="F2586" s="1110">
        <v>0</v>
      </c>
      <c r="G2586" s="1110">
        <v>0</v>
      </c>
      <c r="H2586" s="1094"/>
      <c r="I2586" s="1094"/>
      <c r="J2586" s="1094"/>
      <c r="K2586" s="1094"/>
    </row>
    <row r="2587" spans="1:11" ht="14.1" customHeight="1" x14ac:dyDescent="0.25">
      <c r="A2587" s="1094"/>
      <c r="B2587" s="1094"/>
      <c r="C2587" s="1109" t="s">
        <v>1048</v>
      </c>
      <c r="D2587" s="1110">
        <v>0</v>
      </c>
      <c r="E2587" s="1110">
        <v>0</v>
      </c>
      <c r="F2587" s="1110">
        <v>0</v>
      </c>
      <c r="G2587" s="1110">
        <v>0</v>
      </c>
      <c r="H2587" s="1094"/>
      <c r="I2587" s="1094"/>
      <c r="J2587" s="1094"/>
      <c r="K2587" s="1094"/>
    </row>
    <row r="2588" spans="1:11" ht="14.1" customHeight="1" x14ac:dyDescent="0.25">
      <c r="A2588" s="1094"/>
      <c r="B2588" s="1094"/>
      <c r="C2588" s="1109" t="s">
        <v>1049</v>
      </c>
      <c r="D2588" s="1110">
        <v>0</v>
      </c>
      <c r="E2588" s="1110">
        <v>0</v>
      </c>
      <c r="F2588" s="1110">
        <v>0</v>
      </c>
      <c r="G2588" s="1110">
        <v>0</v>
      </c>
      <c r="H2588" s="1094"/>
      <c r="I2588" s="1094"/>
      <c r="J2588" s="1094"/>
      <c r="K2588" s="1094"/>
    </row>
    <row r="2589" spans="1:11" ht="14.1" customHeight="1" x14ac:dyDescent="0.25">
      <c r="A2589" s="1094"/>
      <c r="B2589" s="1094"/>
      <c r="C2589" s="1109" t="s">
        <v>1052</v>
      </c>
      <c r="D2589" s="1110">
        <v>0</v>
      </c>
      <c r="E2589" s="1110">
        <v>0</v>
      </c>
      <c r="F2589" s="1110">
        <v>0</v>
      </c>
      <c r="G2589" s="1110">
        <v>0</v>
      </c>
      <c r="H2589" s="1094"/>
      <c r="I2589" s="1094"/>
      <c r="J2589" s="1094"/>
      <c r="K2589" s="1094"/>
    </row>
    <row r="2590" spans="1:11" ht="14.1" customHeight="1" x14ac:dyDescent="0.25">
      <c r="A2590" s="1094"/>
      <c r="B2590" s="1094"/>
      <c r="C2590" s="1109" t="s">
        <v>1048</v>
      </c>
      <c r="D2590" s="1110">
        <v>0</v>
      </c>
      <c r="E2590" s="1110">
        <v>0</v>
      </c>
      <c r="F2590" s="1110">
        <v>0</v>
      </c>
      <c r="G2590" s="1110">
        <v>0</v>
      </c>
      <c r="H2590" s="1094"/>
      <c r="I2590" s="1094"/>
      <c r="J2590" s="1094"/>
      <c r="K2590" s="1094"/>
    </row>
    <row r="2591" spans="1:11" ht="14.1" customHeight="1" x14ac:dyDescent="0.25">
      <c r="A2591" s="1094"/>
      <c r="B2591" s="1094"/>
      <c r="C2591" s="1109" t="s">
        <v>1049</v>
      </c>
      <c r="D2591" s="1110">
        <v>0</v>
      </c>
      <c r="E2591" s="1110">
        <v>0</v>
      </c>
      <c r="F2591" s="1110">
        <v>0</v>
      </c>
      <c r="G2591" s="1110">
        <v>0</v>
      </c>
      <c r="H2591" s="1094"/>
      <c r="I2591" s="1094"/>
      <c r="J2591" s="1094"/>
      <c r="K2591" s="1094"/>
    </row>
    <row r="2592" spans="1:11" ht="14.1" customHeight="1" x14ac:dyDescent="0.25">
      <c r="A2592" s="1094"/>
      <c r="B2592" s="1094"/>
      <c r="C2592" s="1109" t="s">
        <v>1053</v>
      </c>
      <c r="D2592" s="1110">
        <v>0</v>
      </c>
      <c r="E2592" s="1110">
        <v>0</v>
      </c>
      <c r="F2592" s="1110">
        <v>0</v>
      </c>
      <c r="G2592" s="1110">
        <v>0</v>
      </c>
      <c r="H2592" s="1094"/>
      <c r="I2592" s="1094"/>
      <c r="J2592" s="1094"/>
      <c r="K2592" s="1094"/>
    </row>
    <row r="2593" spans="1:11" ht="14.1" customHeight="1" x14ac:dyDescent="0.25">
      <c r="A2593" s="1094"/>
      <c r="B2593" s="1094"/>
      <c r="C2593" s="1109" t="s">
        <v>1048</v>
      </c>
      <c r="D2593" s="1110">
        <v>0</v>
      </c>
      <c r="E2593" s="1110">
        <v>0</v>
      </c>
      <c r="F2593" s="1110">
        <v>0</v>
      </c>
      <c r="G2593" s="1110">
        <v>0</v>
      </c>
      <c r="H2593" s="1094"/>
      <c r="I2593" s="1094"/>
      <c r="J2593" s="1094"/>
      <c r="K2593" s="1094"/>
    </row>
    <row r="2594" spans="1:11" ht="14.1" customHeight="1" x14ac:dyDescent="0.25">
      <c r="A2594" s="1094"/>
      <c r="B2594" s="1094"/>
      <c r="C2594" s="1109" t="s">
        <v>1049</v>
      </c>
      <c r="D2594" s="1110">
        <v>0</v>
      </c>
      <c r="E2594" s="1110">
        <v>0</v>
      </c>
      <c r="F2594" s="1110">
        <v>0</v>
      </c>
      <c r="G2594" s="1110">
        <v>0</v>
      </c>
      <c r="H2594" s="1094"/>
      <c r="I2594" s="1094"/>
      <c r="J2594" s="1094"/>
      <c r="K2594" s="1094"/>
    </row>
    <row r="2595" spans="1:11" ht="14.1" customHeight="1" x14ac:dyDescent="0.25">
      <c r="A2595" s="1094"/>
      <c r="B2595" s="1094"/>
      <c r="C2595" s="1109" t="s">
        <v>1054</v>
      </c>
      <c r="D2595" s="1110">
        <v>0</v>
      </c>
      <c r="E2595" s="1110">
        <v>0</v>
      </c>
      <c r="F2595" s="1110">
        <v>0</v>
      </c>
      <c r="G2595" s="1110">
        <v>0</v>
      </c>
      <c r="H2595" s="1094"/>
      <c r="I2595" s="1094"/>
      <c r="J2595" s="1094"/>
      <c r="K2595" s="1094"/>
    </row>
    <row r="2596" spans="1:11" ht="14.1" customHeight="1" x14ac:dyDescent="0.25">
      <c r="A2596" s="1094"/>
      <c r="B2596" s="1094"/>
      <c r="C2596" s="1109" t="s">
        <v>1048</v>
      </c>
      <c r="D2596" s="1110">
        <v>0</v>
      </c>
      <c r="E2596" s="1110">
        <v>0</v>
      </c>
      <c r="F2596" s="1110">
        <v>0</v>
      </c>
      <c r="G2596" s="1110">
        <v>0</v>
      </c>
      <c r="H2596" s="1094"/>
      <c r="I2596" s="1094"/>
      <c r="J2596" s="1094"/>
      <c r="K2596" s="1094"/>
    </row>
    <row r="2597" spans="1:11" ht="14.1" customHeight="1" x14ac:dyDescent="0.25">
      <c r="A2597" s="1094"/>
      <c r="B2597" s="1094"/>
      <c r="C2597" s="1109" t="s">
        <v>1049</v>
      </c>
      <c r="D2597" s="1110">
        <v>0</v>
      </c>
      <c r="E2597" s="1110">
        <v>0</v>
      </c>
      <c r="F2597" s="1110">
        <v>0</v>
      </c>
      <c r="G2597" s="1110">
        <v>0</v>
      </c>
      <c r="H2597" s="1094"/>
      <c r="I2597" s="1094"/>
      <c r="J2597" s="1094"/>
      <c r="K2597" s="1094"/>
    </row>
    <row r="2598" spans="1:11" ht="14.1" customHeight="1" x14ac:dyDescent="0.25">
      <c r="A2598" s="1094"/>
      <c r="B2598" s="1094"/>
      <c r="C2598" s="1109" t="s">
        <v>1055</v>
      </c>
      <c r="D2598" s="1110">
        <v>0</v>
      </c>
      <c r="E2598" s="1110">
        <v>0</v>
      </c>
      <c r="F2598" s="1110">
        <v>0</v>
      </c>
      <c r="G2598" s="1110">
        <v>0</v>
      </c>
      <c r="H2598" s="1094"/>
      <c r="I2598" s="1094"/>
      <c r="J2598" s="1094"/>
      <c r="K2598" s="1094"/>
    </row>
    <row r="2599" spans="1:11" ht="14.1" customHeight="1" x14ac:dyDescent="0.25">
      <c r="A2599" s="1094"/>
      <c r="B2599" s="1094"/>
      <c r="C2599" s="1109" t="s">
        <v>1048</v>
      </c>
      <c r="D2599" s="1110">
        <v>0</v>
      </c>
      <c r="E2599" s="1110">
        <v>0</v>
      </c>
      <c r="F2599" s="1110">
        <v>0</v>
      </c>
      <c r="G2599" s="1110">
        <v>0</v>
      </c>
      <c r="H2599" s="1094"/>
      <c r="I2599" s="1094"/>
      <c r="J2599" s="1094"/>
      <c r="K2599" s="1094"/>
    </row>
    <row r="2600" spans="1:11" ht="14.1" customHeight="1" x14ac:dyDescent="0.25">
      <c r="A2600" s="1094"/>
      <c r="B2600" s="1094"/>
      <c r="C2600" s="1109" t="s">
        <v>1049</v>
      </c>
      <c r="D2600" s="1110">
        <v>0</v>
      </c>
      <c r="E2600" s="1110">
        <v>0</v>
      </c>
      <c r="F2600" s="1110">
        <v>0</v>
      </c>
      <c r="G2600" s="1110">
        <v>0</v>
      </c>
      <c r="H2600" s="1094"/>
      <c r="I2600" s="1094"/>
      <c r="J2600" s="1094"/>
      <c r="K2600" s="1094"/>
    </row>
    <row r="2601" spans="1:11" ht="14.1" customHeight="1" x14ac:dyDescent="0.25">
      <c r="A2601" s="1094"/>
      <c r="B2601" s="1094"/>
      <c r="C2601" s="1109" t="s">
        <v>1056</v>
      </c>
      <c r="D2601" s="1110">
        <v>0</v>
      </c>
      <c r="E2601" s="1110">
        <v>0</v>
      </c>
      <c r="F2601" s="1110">
        <v>0</v>
      </c>
      <c r="G2601" s="1110">
        <v>0</v>
      </c>
      <c r="H2601" s="1094"/>
      <c r="I2601" s="1094"/>
      <c r="J2601" s="1094"/>
      <c r="K2601" s="1094"/>
    </row>
    <row r="2602" spans="1:11" ht="14.1" customHeight="1" x14ac:dyDescent="0.25">
      <c r="A2602" s="1094"/>
      <c r="B2602" s="1094"/>
      <c r="C2602" s="1109" t="s">
        <v>1048</v>
      </c>
      <c r="D2602" s="1110">
        <v>0</v>
      </c>
      <c r="E2602" s="1110">
        <v>0</v>
      </c>
      <c r="F2602" s="1110">
        <v>0</v>
      </c>
      <c r="G2602" s="1110">
        <v>0</v>
      </c>
      <c r="H2602" s="1094"/>
      <c r="I2602" s="1094"/>
      <c r="J2602" s="1094"/>
      <c r="K2602" s="1094"/>
    </row>
    <row r="2603" spans="1:11" ht="14.1" customHeight="1" x14ac:dyDescent="0.25">
      <c r="A2603" s="1094"/>
      <c r="B2603" s="1094"/>
      <c r="C2603" s="1109" t="s">
        <v>1057</v>
      </c>
      <c r="D2603" s="1110">
        <v>0</v>
      </c>
      <c r="E2603" s="1110">
        <v>0</v>
      </c>
      <c r="F2603" s="1110">
        <v>0</v>
      </c>
      <c r="G2603" s="1110">
        <v>0</v>
      </c>
      <c r="H2603" s="1094"/>
      <c r="I2603" s="1094"/>
      <c r="J2603" s="1094"/>
      <c r="K2603" s="1094"/>
    </row>
    <row r="2604" spans="1:11" ht="14.1" customHeight="1" x14ac:dyDescent="0.25">
      <c r="A2604" s="1094"/>
      <c r="B2604" s="1094"/>
      <c r="C2604" s="1109" t="s">
        <v>1058</v>
      </c>
      <c r="D2604" s="1110">
        <v>0</v>
      </c>
      <c r="E2604" s="1110">
        <v>0</v>
      </c>
      <c r="F2604" s="1110">
        <v>0</v>
      </c>
      <c r="G2604" s="1110">
        <v>0</v>
      </c>
      <c r="H2604" s="1094"/>
      <c r="I2604" s="1094"/>
      <c r="J2604" s="1094"/>
      <c r="K2604" s="1094"/>
    </row>
    <row r="2605" spans="1:11" ht="14.1" customHeight="1" x14ac:dyDescent="0.25">
      <c r="A2605" s="1094"/>
      <c r="B2605" s="1094"/>
      <c r="C2605" s="1109" t="s">
        <v>1059</v>
      </c>
      <c r="D2605" s="1110">
        <v>0</v>
      </c>
      <c r="E2605" s="1110">
        <v>0</v>
      </c>
      <c r="F2605" s="1110">
        <v>0</v>
      </c>
      <c r="G2605" s="1110">
        <v>0</v>
      </c>
      <c r="H2605" s="1094"/>
      <c r="I2605" s="1094"/>
      <c r="J2605" s="1094"/>
      <c r="K2605" s="1094"/>
    </row>
    <row r="2606" spans="1:11" ht="14.1" customHeight="1" x14ac:dyDescent="0.25">
      <c r="A2606" s="1094"/>
      <c r="B2606" s="1094"/>
      <c r="C2606" s="1109" t="s">
        <v>1060</v>
      </c>
      <c r="D2606" s="1110">
        <v>0</v>
      </c>
      <c r="E2606" s="1110">
        <v>0</v>
      </c>
      <c r="F2606" s="1110">
        <v>0</v>
      </c>
      <c r="G2606" s="1110">
        <v>0</v>
      </c>
      <c r="H2606" s="1094"/>
      <c r="I2606" s="1094"/>
      <c r="J2606" s="1094"/>
      <c r="K2606" s="1094"/>
    </row>
    <row r="2607" spans="1:11" ht="14.1" customHeight="1" x14ac:dyDescent="0.25">
      <c r="A2607" s="1094"/>
      <c r="B2607" s="1094"/>
      <c r="C2607" s="1109" t="s">
        <v>1061</v>
      </c>
      <c r="D2607" s="1110">
        <v>0</v>
      </c>
      <c r="E2607" s="1110">
        <v>211953103</v>
      </c>
      <c r="F2607" s="1110">
        <v>0</v>
      </c>
      <c r="G2607" s="1110">
        <v>0</v>
      </c>
      <c r="H2607" s="1094"/>
      <c r="I2607" s="1094"/>
      <c r="J2607" s="1094"/>
      <c r="K2607" s="1094"/>
    </row>
    <row r="2608" spans="1:11" ht="14.1" customHeight="1" x14ac:dyDescent="0.25">
      <c r="A2608" s="1094"/>
      <c r="B2608" s="1094"/>
      <c r="C2608" s="1109" t="s">
        <v>1048</v>
      </c>
      <c r="D2608" s="1110">
        <v>0</v>
      </c>
      <c r="E2608" s="1110">
        <v>211953103</v>
      </c>
      <c r="F2608" s="1110">
        <v>0</v>
      </c>
      <c r="G2608" s="1110">
        <v>0</v>
      </c>
      <c r="H2608" s="1094"/>
      <c r="I2608" s="1094"/>
      <c r="J2608" s="1094"/>
      <c r="K2608" s="1094"/>
    </row>
    <row r="2609" spans="1:11" ht="14.1" customHeight="1" x14ac:dyDescent="0.25">
      <c r="A2609" s="1094"/>
      <c r="B2609" s="1094"/>
      <c r="C2609" s="1109" t="s">
        <v>1057</v>
      </c>
      <c r="D2609" s="1110">
        <v>0</v>
      </c>
      <c r="E2609" s="1110">
        <v>0</v>
      </c>
      <c r="F2609" s="1110">
        <v>0</v>
      </c>
      <c r="G2609" s="1110">
        <v>0</v>
      </c>
      <c r="H2609" s="1094"/>
      <c r="I2609" s="1094"/>
      <c r="J2609" s="1094"/>
      <c r="K2609" s="1094"/>
    </row>
    <row r="2610" spans="1:11" ht="14.1" customHeight="1" x14ac:dyDescent="0.25">
      <c r="A2610" s="1094"/>
      <c r="B2610" s="1094"/>
      <c r="C2610" s="1109" t="s">
        <v>1058</v>
      </c>
      <c r="D2610" s="1110">
        <v>0</v>
      </c>
      <c r="E2610" s="1110">
        <v>0</v>
      </c>
      <c r="F2610" s="1110">
        <v>0</v>
      </c>
      <c r="G2610" s="1110">
        <v>0</v>
      </c>
      <c r="H2610" s="1094"/>
      <c r="I2610" s="1094"/>
      <c r="J2610" s="1094"/>
      <c r="K2610" s="1094"/>
    </row>
    <row r="2611" spans="1:11" ht="14.1" customHeight="1" x14ac:dyDescent="0.25">
      <c r="A2611" s="1094"/>
      <c r="B2611" s="1094"/>
      <c r="C2611" s="1109" t="s">
        <v>1059</v>
      </c>
      <c r="D2611" s="1110">
        <v>0</v>
      </c>
      <c r="E2611" s="1110">
        <v>0</v>
      </c>
      <c r="F2611" s="1110">
        <v>0</v>
      </c>
      <c r="G2611" s="1110">
        <v>0</v>
      </c>
      <c r="H2611" s="1094"/>
      <c r="I2611" s="1094"/>
      <c r="J2611" s="1094"/>
      <c r="K2611" s="1094"/>
    </row>
    <row r="2612" spans="1:11" ht="14.1" customHeight="1" x14ac:dyDescent="0.25">
      <c r="A2612" s="1094"/>
      <c r="B2612" s="1094"/>
      <c r="C2612" s="1109" t="s">
        <v>1060</v>
      </c>
      <c r="D2612" s="1110">
        <v>0</v>
      </c>
      <c r="E2612" s="1110">
        <v>0</v>
      </c>
      <c r="F2612" s="1110">
        <v>0</v>
      </c>
      <c r="G2612" s="1110">
        <v>0</v>
      </c>
      <c r="H2612" s="1094"/>
      <c r="I2612" s="1094"/>
      <c r="J2612" s="1094"/>
      <c r="K2612" s="1094"/>
    </row>
    <row r="2613" spans="1:11" ht="14.1" customHeight="1" x14ac:dyDescent="0.25">
      <c r="A2613" s="1094"/>
      <c r="B2613" s="1094"/>
      <c r="C2613" s="1109" t="s">
        <v>1062</v>
      </c>
      <c r="D2613" s="1110">
        <v>0</v>
      </c>
      <c r="E2613" s="1110">
        <v>0</v>
      </c>
      <c r="F2613" s="1110">
        <v>0</v>
      </c>
      <c r="G2613" s="1110">
        <v>0</v>
      </c>
      <c r="H2613" s="1094"/>
      <c r="I2613" s="1094"/>
      <c r="J2613" s="1094"/>
      <c r="K2613" s="1094"/>
    </row>
    <row r="2614" spans="1:11" ht="14.1" customHeight="1" x14ac:dyDescent="0.25">
      <c r="A2614" s="1094"/>
      <c r="B2614" s="1094"/>
      <c r="C2614" s="1109" t="s">
        <v>1048</v>
      </c>
      <c r="D2614" s="1110">
        <v>0</v>
      </c>
      <c r="E2614" s="1110">
        <v>0</v>
      </c>
      <c r="F2614" s="1110">
        <v>0</v>
      </c>
      <c r="G2614" s="1110">
        <v>0</v>
      </c>
      <c r="H2614" s="1094"/>
      <c r="I2614" s="1094"/>
      <c r="J2614" s="1094"/>
      <c r="K2614" s="1094"/>
    </row>
    <row r="2615" spans="1:11" ht="14.1" customHeight="1" x14ac:dyDescent="0.25">
      <c r="A2615" s="1094"/>
      <c r="B2615" s="1094"/>
      <c r="C2615" s="1109" t="s">
        <v>1057</v>
      </c>
      <c r="D2615" s="1110">
        <v>0</v>
      </c>
      <c r="E2615" s="1110">
        <v>0</v>
      </c>
      <c r="F2615" s="1110">
        <v>0</v>
      </c>
      <c r="G2615" s="1110">
        <v>0</v>
      </c>
      <c r="H2615" s="1094"/>
      <c r="I2615" s="1094"/>
      <c r="J2615" s="1094"/>
      <c r="K2615" s="1094"/>
    </row>
    <row r="2616" spans="1:11" ht="14.1" customHeight="1" x14ac:dyDescent="0.25">
      <c r="A2616" s="1094"/>
      <c r="B2616" s="1094"/>
      <c r="C2616" s="1109" t="s">
        <v>1058</v>
      </c>
      <c r="D2616" s="1110">
        <v>0</v>
      </c>
      <c r="E2616" s="1110">
        <v>0</v>
      </c>
      <c r="F2616" s="1110">
        <v>0</v>
      </c>
      <c r="G2616" s="1110">
        <v>0</v>
      </c>
      <c r="H2616" s="1094"/>
      <c r="I2616" s="1094"/>
      <c r="J2616" s="1094"/>
      <c r="K2616" s="1094"/>
    </row>
    <row r="2617" spans="1:11" ht="14.1" customHeight="1" x14ac:dyDescent="0.25">
      <c r="A2617" s="1094"/>
      <c r="B2617" s="1094"/>
      <c r="C2617" s="1109" t="s">
        <v>1059</v>
      </c>
      <c r="D2617" s="1110">
        <v>0</v>
      </c>
      <c r="E2617" s="1110">
        <v>0</v>
      </c>
      <c r="F2617" s="1110">
        <v>0</v>
      </c>
      <c r="G2617" s="1110">
        <v>0</v>
      </c>
      <c r="H2617" s="1094"/>
      <c r="I2617" s="1094"/>
      <c r="J2617" s="1094"/>
      <c r="K2617" s="1094"/>
    </row>
    <row r="2618" spans="1:11" ht="14.1" customHeight="1" x14ac:dyDescent="0.25">
      <c r="A2618" s="1094"/>
      <c r="B2618" s="1094"/>
      <c r="C2618" s="1109" t="s">
        <v>1060</v>
      </c>
      <c r="D2618" s="1110">
        <v>0</v>
      </c>
      <c r="E2618" s="1110">
        <v>0</v>
      </c>
      <c r="F2618" s="1110">
        <v>0</v>
      </c>
      <c r="G2618" s="1110">
        <v>0</v>
      </c>
      <c r="H2618" s="1094"/>
      <c r="I2618" s="1094"/>
      <c r="J2618" s="1094"/>
      <c r="K2618" s="1094"/>
    </row>
    <row r="2619" spans="1:11" ht="14.1" customHeight="1" x14ac:dyDescent="0.25">
      <c r="A2619" s="1094"/>
      <c r="B2619" s="1094"/>
      <c r="C2619" s="1109" t="s">
        <v>1063</v>
      </c>
      <c r="D2619" s="1110">
        <v>0</v>
      </c>
      <c r="E2619" s="1110">
        <v>0</v>
      </c>
      <c r="F2619" s="1110">
        <v>0</v>
      </c>
      <c r="G2619" s="1110">
        <v>0</v>
      </c>
      <c r="H2619" s="1094"/>
      <c r="I2619" s="1094"/>
      <c r="J2619" s="1094"/>
      <c r="K2619" s="1094"/>
    </row>
    <row r="2620" spans="1:11" ht="14.1" customHeight="1" x14ac:dyDescent="0.25">
      <c r="A2620" s="1094"/>
      <c r="B2620" s="1094"/>
      <c r="C2620" s="1109" t="s">
        <v>1064</v>
      </c>
      <c r="D2620" s="1110">
        <v>0</v>
      </c>
      <c r="E2620" s="1110">
        <v>0</v>
      </c>
      <c r="F2620" s="1110">
        <v>0</v>
      </c>
      <c r="G2620" s="1110">
        <v>0</v>
      </c>
      <c r="H2620" s="1094"/>
      <c r="I2620" s="1094"/>
      <c r="J2620" s="1094"/>
      <c r="K2620" s="1094"/>
    </row>
    <row r="2621" spans="1:11" ht="14.1" customHeight="1" x14ac:dyDescent="0.25">
      <c r="A2621" s="1094"/>
      <c r="B2621" s="1094"/>
      <c r="C2621" s="1111" t="s">
        <v>572</v>
      </c>
      <c r="D2621" s="1110">
        <v>0</v>
      </c>
      <c r="E2621" s="1110">
        <v>211953103</v>
      </c>
      <c r="F2621" s="1110">
        <v>0</v>
      </c>
      <c r="G2621" s="1110">
        <v>0</v>
      </c>
      <c r="H2621" s="1094"/>
      <c r="I2621" s="1094"/>
      <c r="J2621" s="1094"/>
      <c r="K2621" s="1094"/>
    </row>
    <row r="2622" spans="1:11" ht="14.1" customHeight="1" x14ac:dyDescent="0.25">
      <c r="A2622" s="1094"/>
      <c r="B2622" s="1094"/>
      <c r="C2622" s="1102" t="s">
        <v>3772</v>
      </c>
      <c r="D2622" s="1234" t="s">
        <v>3773</v>
      </c>
      <c r="E2622" s="1235"/>
      <c r="F2622" s="1235"/>
      <c r="G2622" s="1235"/>
      <c r="H2622" s="1094"/>
      <c r="I2622" s="1094"/>
      <c r="J2622" s="1094"/>
      <c r="K2622" s="1094"/>
    </row>
    <row r="2623" spans="1:11" ht="36.950000000000003" customHeight="1" x14ac:dyDescent="0.25">
      <c r="A2623" s="1094"/>
      <c r="B2623" s="1094"/>
      <c r="C2623" s="1103" t="s">
        <v>1022</v>
      </c>
      <c r="D2623" s="1232" t="s">
        <v>3774</v>
      </c>
      <c r="E2623" s="1233"/>
      <c r="F2623" s="1233"/>
      <c r="G2623" s="1233"/>
      <c r="H2623" s="1094"/>
      <c r="I2623" s="1094"/>
      <c r="J2623" s="1094"/>
      <c r="K2623" s="1094"/>
    </row>
    <row r="2624" spans="1:11" ht="36.950000000000003" customHeight="1" x14ac:dyDescent="0.25">
      <c r="A2624" s="1094"/>
      <c r="B2624" s="1094"/>
      <c r="C2624" s="1104" t="s">
        <v>1024</v>
      </c>
      <c r="D2624" s="1230" t="s">
        <v>3775</v>
      </c>
      <c r="E2624" s="1231"/>
      <c r="F2624" s="1231"/>
      <c r="G2624" s="1231"/>
      <c r="H2624" s="1094"/>
      <c r="I2624" s="1094"/>
      <c r="J2624" s="1094"/>
      <c r="K2624" s="1094"/>
    </row>
    <row r="2625" spans="1:11" ht="36.950000000000003" customHeight="1" x14ac:dyDescent="0.25">
      <c r="A2625" s="1094"/>
      <c r="B2625" s="1094"/>
      <c r="C2625" s="1104" t="s">
        <v>31</v>
      </c>
      <c r="D2625" s="1230" t="s">
        <v>3387</v>
      </c>
      <c r="E2625" s="1231"/>
      <c r="F2625" s="1231"/>
      <c r="G2625" s="1231"/>
      <c r="H2625" s="1094"/>
      <c r="I2625" s="1094"/>
      <c r="J2625" s="1094"/>
      <c r="K2625" s="1094"/>
    </row>
    <row r="2626" spans="1:11" ht="15" customHeight="1" x14ac:dyDescent="0.25">
      <c r="A2626" s="1094"/>
      <c r="B2626" s="1094"/>
      <c r="C2626" s="1105"/>
      <c r="D2626" s="1106">
        <v>2024</v>
      </c>
      <c r="E2626" s="1106">
        <v>2025</v>
      </c>
      <c r="F2626" s="1106">
        <v>2026</v>
      </c>
      <c r="G2626" s="1106">
        <v>2027</v>
      </c>
      <c r="H2626" s="1094"/>
      <c r="I2626" s="1094"/>
      <c r="J2626" s="1094"/>
      <c r="K2626" s="1094"/>
    </row>
    <row r="2627" spans="1:11" ht="15" customHeight="1" x14ac:dyDescent="0.25">
      <c r="A2627" s="1094"/>
      <c r="B2627" s="1094"/>
      <c r="C2627" s="1107"/>
      <c r="D2627" s="1108" t="s">
        <v>13</v>
      </c>
      <c r="E2627" s="1108" t="s">
        <v>14</v>
      </c>
      <c r="F2627" s="1108" t="s">
        <v>14</v>
      </c>
      <c r="G2627" s="1108" t="s">
        <v>14</v>
      </c>
      <c r="H2627" s="1094"/>
      <c r="I2627" s="1094"/>
      <c r="J2627" s="1094"/>
      <c r="K2627" s="1094"/>
    </row>
    <row r="2628" spans="1:11" ht="14.1" customHeight="1" x14ac:dyDescent="0.25">
      <c r="A2628" s="1094"/>
      <c r="B2628" s="1094"/>
      <c r="C2628" s="1097" t="s">
        <v>33</v>
      </c>
      <c r="D2628" s="1101" t="s">
        <v>1038</v>
      </c>
      <c r="E2628" s="1101" t="s">
        <v>1092</v>
      </c>
      <c r="F2628" s="1101" t="s">
        <v>1092</v>
      </c>
      <c r="G2628" s="1101" t="s">
        <v>1092</v>
      </c>
      <c r="H2628" s="1094"/>
      <c r="I2628" s="1094"/>
      <c r="J2628" s="1094"/>
      <c r="K2628" s="1094"/>
    </row>
    <row r="2629" spans="1:11" ht="14.1" customHeight="1" x14ac:dyDescent="0.25">
      <c r="A2629" s="1094"/>
      <c r="B2629" s="1094"/>
      <c r="C2629" s="1097" t="s">
        <v>1029</v>
      </c>
      <c r="D2629" s="1101" t="s">
        <v>3776</v>
      </c>
      <c r="E2629" s="1101" t="s">
        <v>3434</v>
      </c>
      <c r="F2629" s="1101" t="s">
        <v>3434</v>
      </c>
      <c r="G2629" s="1101" t="s">
        <v>3777</v>
      </c>
      <c r="H2629" s="1094"/>
      <c r="I2629" s="1094"/>
      <c r="J2629" s="1094"/>
      <c r="K2629" s="1094"/>
    </row>
    <row r="2630" spans="1:11" ht="14.1" customHeight="1" x14ac:dyDescent="0.25">
      <c r="A2630" s="1094"/>
      <c r="B2630" s="1094"/>
      <c r="C2630" s="1097" t="s">
        <v>1032</v>
      </c>
      <c r="D2630" s="1101" t="s">
        <v>1039</v>
      </c>
      <c r="E2630" s="1101" t="s">
        <v>3434</v>
      </c>
      <c r="F2630" s="1101" t="s">
        <v>3434</v>
      </c>
      <c r="G2630" s="1101" t="s">
        <v>3777</v>
      </c>
      <c r="H2630" s="1094"/>
      <c r="I2630" s="1094"/>
      <c r="J2630" s="1094"/>
      <c r="K2630" s="1094"/>
    </row>
    <row r="2631" spans="1:11" ht="14.1" customHeight="1" x14ac:dyDescent="0.25">
      <c r="A2631" s="1094"/>
      <c r="B2631" s="1094"/>
      <c r="C2631" s="1097" t="s">
        <v>1037</v>
      </c>
      <c r="D2631" s="1101" t="s">
        <v>1038</v>
      </c>
      <c r="E2631" s="1101" t="s">
        <v>1038</v>
      </c>
      <c r="F2631" s="1101" t="s">
        <v>1039</v>
      </c>
      <c r="G2631" s="1101" t="s">
        <v>1039</v>
      </c>
      <c r="H2631" s="1094"/>
      <c r="I2631" s="1094"/>
      <c r="J2631" s="1094"/>
      <c r="K2631" s="1094"/>
    </row>
    <row r="2632" spans="1:11" ht="14.1" customHeight="1" x14ac:dyDescent="0.25">
      <c r="A2632" s="1094"/>
      <c r="B2632" s="1094"/>
      <c r="C2632" s="1097" t="s">
        <v>1042</v>
      </c>
      <c r="D2632" s="1101" t="s">
        <v>1038</v>
      </c>
      <c r="E2632" s="1101" t="s">
        <v>3778</v>
      </c>
      <c r="F2632" s="1101" t="s">
        <v>1039</v>
      </c>
      <c r="G2632" s="1101" t="s">
        <v>3779</v>
      </c>
      <c r="H2632" s="1094"/>
      <c r="I2632" s="1094"/>
      <c r="J2632" s="1094"/>
      <c r="K2632" s="1094"/>
    </row>
    <row r="2633" spans="1:11" ht="14.1" customHeight="1" x14ac:dyDescent="0.25">
      <c r="A2633" s="1094"/>
      <c r="B2633" s="1094"/>
      <c r="C2633" s="1097" t="s">
        <v>39</v>
      </c>
      <c r="D2633" s="1101" t="s">
        <v>1038</v>
      </c>
      <c r="E2633" s="1101" t="s">
        <v>1038</v>
      </c>
      <c r="F2633" s="1101" t="s">
        <v>1039</v>
      </c>
      <c r="G2633" s="1101" t="s">
        <v>3779</v>
      </c>
      <c r="H2633" s="1094"/>
      <c r="I2633" s="1094"/>
      <c r="J2633" s="1094"/>
      <c r="K2633" s="1094"/>
    </row>
    <row r="2634" spans="1:11" ht="14.1" customHeight="1" x14ac:dyDescent="0.25">
      <c r="A2634" s="1094"/>
      <c r="B2634" s="1094"/>
      <c r="C2634" s="1228" t="s">
        <v>1046</v>
      </c>
      <c r="D2634" s="1229"/>
      <c r="E2634" s="1229"/>
      <c r="F2634" s="1229"/>
      <c r="G2634" s="1229"/>
      <c r="H2634" s="1094"/>
      <c r="I2634" s="1094"/>
      <c r="J2634" s="1094"/>
      <c r="K2634" s="1094"/>
    </row>
    <row r="2635" spans="1:11" ht="14.1" customHeight="1" x14ac:dyDescent="0.25">
      <c r="A2635" s="1094"/>
      <c r="B2635" s="1094"/>
      <c r="C2635" s="1105"/>
      <c r="D2635" s="1106">
        <v>2024</v>
      </c>
      <c r="E2635" s="1106">
        <v>2025</v>
      </c>
      <c r="F2635" s="1106">
        <v>2026</v>
      </c>
      <c r="G2635" s="1106">
        <v>2027</v>
      </c>
      <c r="H2635" s="1094"/>
      <c r="I2635" s="1094"/>
      <c r="J2635" s="1094"/>
      <c r="K2635" s="1094"/>
    </row>
    <row r="2636" spans="1:11" ht="14.1" customHeight="1" x14ac:dyDescent="0.25">
      <c r="A2636" s="1094"/>
      <c r="B2636" s="1094"/>
      <c r="C2636" s="1107"/>
      <c r="D2636" s="1108" t="s">
        <v>13</v>
      </c>
      <c r="E2636" s="1108" t="s">
        <v>14</v>
      </c>
      <c r="F2636" s="1108" t="s">
        <v>14</v>
      </c>
      <c r="G2636" s="1108" t="s">
        <v>14</v>
      </c>
      <c r="H2636" s="1094"/>
      <c r="I2636" s="1094"/>
      <c r="J2636" s="1094"/>
      <c r="K2636" s="1094"/>
    </row>
    <row r="2637" spans="1:11" ht="14.1" customHeight="1" x14ac:dyDescent="0.25">
      <c r="A2637" s="1094"/>
      <c r="B2637" s="1094"/>
      <c r="C2637" s="1109" t="s">
        <v>1047</v>
      </c>
      <c r="D2637" s="1110">
        <v>0</v>
      </c>
      <c r="E2637" s="1110">
        <v>0</v>
      </c>
      <c r="F2637" s="1110">
        <v>0</v>
      </c>
      <c r="G2637" s="1110">
        <v>0</v>
      </c>
      <c r="H2637" s="1094"/>
      <c r="I2637" s="1094"/>
      <c r="J2637" s="1094"/>
      <c r="K2637" s="1094"/>
    </row>
    <row r="2638" spans="1:11" ht="14.1" customHeight="1" x14ac:dyDescent="0.25">
      <c r="A2638" s="1094"/>
      <c r="B2638" s="1094"/>
      <c r="C2638" s="1109" t="s">
        <v>1048</v>
      </c>
      <c r="D2638" s="1110">
        <v>0</v>
      </c>
      <c r="E2638" s="1110">
        <v>0</v>
      </c>
      <c r="F2638" s="1110">
        <v>0</v>
      </c>
      <c r="G2638" s="1110">
        <v>0</v>
      </c>
      <c r="H2638" s="1094"/>
      <c r="I2638" s="1094"/>
      <c r="J2638" s="1094"/>
      <c r="K2638" s="1094"/>
    </row>
    <row r="2639" spans="1:11" ht="14.1" customHeight="1" x14ac:dyDescent="0.25">
      <c r="A2639" s="1094"/>
      <c r="B2639" s="1094"/>
      <c r="C2639" s="1109" t="s">
        <v>1049</v>
      </c>
      <c r="D2639" s="1110">
        <v>0</v>
      </c>
      <c r="E2639" s="1110">
        <v>0</v>
      </c>
      <c r="F2639" s="1110">
        <v>0</v>
      </c>
      <c r="G2639" s="1110">
        <v>0</v>
      </c>
      <c r="H2639" s="1094"/>
      <c r="I2639" s="1094"/>
      <c r="J2639" s="1094"/>
      <c r="K2639" s="1094"/>
    </row>
    <row r="2640" spans="1:11" ht="14.1" customHeight="1" x14ac:dyDescent="0.25">
      <c r="A2640" s="1094"/>
      <c r="B2640" s="1094"/>
      <c r="C2640" s="1109" t="s">
        <v>1050</v>
      </c>
      <c r="D2640" s="1110">
        <v>0</v>
      </c>
      <c r="E2640" s="1110">
        <v>0</v>
      </c>
      <c r="F2640" s="1110">
        <v>0</v>
      </c>
      <c r="G2640" s="1110">
        <v>0</v>
      </c>
      <c r="H2640" s="1094"/>
      <c r="I2640" s="1094"/>
      <c r="J2640" s="1094"/>
      <c r="K2640" s="1094"/>
    </row>
    <row r="2641" spans="1:11" ht="14.1" customHeight="1" x14ac:dyDescent="0.25">
      <c r="A2641" s="1094"/>
      <c r="B2641" s="1094"/>
      <c r="C2641" s="1109" t="s">
        <v>1048</v>
      </c>
      <c r="D2641" s="1110">
        <v>0</v>
      </c>
      <c r="E2641" s="1110">
        <v>0</v>
      </c>
      <c r="F2641" s="1110">
        <v>0</v>
      </c>
      <c r="G2641" s="1110">
        <v>0</v>
      </c>
      <c r="H2641" s="1094"/>
      <c r="I2641" s="1094"/>
      <c r="J2641" s="1094"/>
      <c r="K2641" s="1094"/>
    </row>
    <row r="2642" spans="1:11" ht="14.1" customHeight="1" x14ac:dyDescent="0.25">
      <c r="A2642" s="1094"/>
      <c r="B2642" s="1094"/>
      <c r="C2642" s="1109" t="s">
        <v>1049</v>
      </c>
      <c r="D2642" s="1110">
        <v>0</v>
      </c>
      <c r="E2642" s="1110">
        <v>0</v>
      </c>
      <c r="F2642" s="1110">
        <v>0</v>
      </c>
      <c r="G2642" s="1110">
        <v>0</v>
      </c>
      <c r="H2642" s="1094"/>
      <c r="I2642" s="1094"/>
      <c r="J2642" s="1094"/>
      <c r="K2642" s="1094"/>
    </row>
    <row r="2643" spans="1:11" ht="14.1" customHeight="1" x14ac:dyDescent="0.25">
      <c r="A2643" s="1094"/>
      <c r="B2643" s="1094"/>
      <c r="C2643" s="1109" t="s">
        <v>1051</v>
      </c>
      <c r="D2643" s="1110">
        <v>0</v>
      </c>
      <c r="E2643" s="1110">
        <v>0</v>
      </c>
      <c r="F2643" s="1110">
        <v>0</v>
      </c>
      <c r="G2643" s="1110">
        <v>0</v>
      </c>
      <c r="H2643" s="1094"/>
      <c r="I2643" s="1094"/>
      <c r="J2643" s="1094"/>
      <c r="K2643" s="1094"/>
    </row>
    <row r="2644" spans="1:11" ht="14.1" customHeight="1" x14ac:dyDescent="0.25">
      <c r="A2644" s="1094"/>
      <c r="B2644" s="1094"/>
      <c r="C2644" s="1109" t="s">
        <v>1048</v>
      </c>
      <c r="D2644" s="1110">
        <v>0</v>
      </c>
      <c r="E2644" s="1110">
        <v>0</v>
      </c>
      <c r="F2644" s="1110">
        <v>0</v>
      </c>
      <c r="G2644" s="1110">
        <v>0</v>
      </c>
      <c r="H2644" s="1094"/>
      <c r="I2644" s="1094"/>
      <c r="J2644" s="1094"/>
      <c r="K2644" s="1094"/>
    </row>
    <row r="2645" spans="1:11" ht="14.1" customHeight="1" x14ac:dyDescent="0.25">
      <c r="A2645" s="1094"/>
      <c r="B2645" s="1094"/>
      <c r="C2645" s="1109" t="s">
        <v>1049</v>
      </c>
      <c r="D2645" s="1110">
        <v>0</v>
      </c>
      <c r="E2645" s="1110">
        <v>0</v>
      </c>
      <c r="F2645" s="1110">
        <v>0</v>
      </c>
      <c r="G2645" s="1110">
        <v>0</v>
      </c>
      <c r="H2645" s="1094"/>
      <c r="I2645" s="1094"/>
      <c r="J2645" s="1094"/>
      <c r="K2645" s="1094"/>
    </row>
    <row r="2646" spans="1:11" ht="14.1" customHeight="1" x14ac:dyDescent="0.25">
      <c r="A2646" s="1094"/>
      <c r="B2646" s="1094"/>
      <c r="C2646" s="1109" t="s">
        <v>1052</v>
      </c>
      <c r="D2646" s="1110">
        <v>0</v>
      </c>
      <c r="E2646" s="1110">
        <v>0</v>
      </c>
      <c r="F2646" s="1110">
        <v>0</v>
      </c>
      <c r="G2646" s="1110">
        <v>0</v>
      </c>
      <c r="H2646" s="1094"/>
      <c r="I2646" s="1094"/>
      <c r="J2646" s="1094"/>
      <c r="K2646" s="1094"/>
    </row>
    <row r="2647" spans="1:11" ht="14.1" customHeight="1" x14ac:dyDescent="0.25">
      <c r="A2647" s="1094"/>
      <c r="B2647" s="1094"/>
      <c r="C2647" s="1109" t="s">
        <v>1048</v>
      </c>
      <c r="D2647" s="1110">
        <v>0</v>
      </c>
      <c r="E2647" s="1110">
        <v>0</v>
      </c>
      <c r="F2647" s="1110">
        <v>0</v>
      </c>
      <c r="G2647" s="1110">
        <v>0</v>
      </c>
      <c r="H2647" s="1094"/>
      <c r="I2647" s="1094"/>
      <c r="J2647" s="1094"/>
      <c r="K2647" s="1094"/>
    </row>
    <row r="2648" spans="1:11" ht="14.1" customHeight="1" x14ac:dyDescent="0.25">
      <c r="A2648" s="1094"/>
      <c r="B2648" s="1094"/>
      <c r="C2648" s="1109" t="s">
        <v>1049</v>
      </c>
      <c r="D2648" s="1110">
        <v>0</v>
      </c>
      <c r="E2648" s="1110">
        <v>0</v>
      </c>
      <c r="F2648" s="1110">
        <v>0</v>
      </c>
      <c r="G2648" s="1110">
        <v>0</v>
      </c>
      <c r="H2648" s="1094"/>
      <c r="I2648" s="1094"/>
      <c r="J2648" s="1094"/>
      <c r="K2648" s="1094"/>
    </row>
    <row r="2649" spans="1:11" ht="14.1" customHeight="1" x14ac:dyDescent="0.25">
      <c r="A2649" s="1094"/>
      <c r="B2649" s="1094"/>
      <c r="C2649" s="1109" t="s">
        <v>1053</v>
      </c>
      <c r="D2649" s="1110">
        <v>0</v>
      </c>
      <c r="E2649" s="1110">
        <v>0</v>
      </c>
      <c r="F2649" s="1110">
        <v>0</v>
      </c>
      <c r="G2649" s="1110">
        <v>0</v>
      </c>
      <c r="H2649" s="1094"/>
      <c r="I2649" s="1094"/>
      <c r="J2649" s="1094"/>
      <c r="K2649" s="1094"/>
    </row>
    <row r="2650" spans="1:11" ht="14.1" customHeight="1" x14ac:dyDescent="0.25">
      <c r="A2650" s="1094"/>
      <c r="B2650" s="1094"/>
      <c r="C2650" s="1109" t="s">
        <v>1048</v>
      </c>
      <c r="D2650" s="1110">
        <v>0</v>
      </c>
      <c r="E2650" s="1110">
        <v>0</v>
      </c>
      <c r="F2650" s="1110">
        <v>0</v>
      </c>
      <c r="G2650" s="1110">
        <v>0</v>
      </c>
      <c r="H2650" s="1094"/>
      <c r="I2650" s="1094"/>
      <c r="J2650" s="1094"/>
      <c r="K2650" s="1094"/>
    </row>
    <row r="2651" spans="1:11" ht="14.1" customHeight="1" x14ac:dyDescent="0.25">
      <c r="A2651" s="1094"/>
      <c r="B2651" s="1094"/>
      <c r="C2651" s="1109" t="s">
        <v>1049</v>
      </c>
      <c r="D2651" s="1110">
        <v>0</v>
      </c>
      <c r="E2651" s="1110">
        <v>0</v>
      </c>
      <c r="F2651" s="1110">
        <v>0</v>
      </c>
      <c r="G2651" s="1110">
        <v>0</v>
      </c>
      <c r="H2651" s="1094"/>
      <c r="I2651" s="1094"/>
      <c r="J2651" s="1094"/>
      <c r="K2651" s="1094"/>
    </row>
    <row r="2652" spans="1:11" ht="14.1" customHeight="1" x14ac:dyDescent="0.25">
      <c r="A2652" s="1094"/>
      <c r="B2652" s="1094"/>
      <c r="C2652" s="1109" t="s">
        <v>1054</v>
      </c>
      <c r="D2652" s="1110">
        <v>0</v>
      </c>
      <c r="E2652" s="1110">
        <v>0</v>
      </c>
      <c r="F2652" s="1110">
        <v>0</v>
      </c>
      <c r="G2652" s="1110">
        <v>0</v>
      </c>
      <c r="H2652" s="1094"/>
      <c r="I2652" s="1094"/>
      <c r="J2652" s="1094"/>
      <c r="K2652" s="1094"/>
    </row>
    <row r="2653" spans="1:11" ht="14.1" customHeight="1" x14ac:dyDescent="0.25">
      <c r="A2653" s="1094"/>
      <c r="B2653" s="1094"/>
      <c r="C2653" s="1109" t="s">
        <v>1048</v>
      </c>
      <c r="D2653" s="1110">
        <v>0</v>
      </c>
      <c r="E2653" s="1110">
        <v>0</v>
      </c>
      <c r="F2653" s="1110">
        <v>0</v>
      </c>
      <c r="G2653" s="1110">
        <v>0</v>
      </c>
      <c r="H2653" s="1094"/>
      <c r="I2653" s="1094"/>
      <c r="J2653" s="1094"/>
      <c r="K2653" s="1094"/>
    </row>
    <row r="2654" spans="1:11" ht="14.1" customHeight="1" x14ac:dyDescent="0.25">
      <c r="A2654" s="1094"/>
      <c r="B2654" s="1094"/>
      <c r="C2654" s="1109" t="s">
        <v>1049</v>
      </c>
      <c r="D2654" s="1110">
        <v>0</v>
      </c>
      <c r="E2654" s="1110">
        <v>0</v>
      </c>
      <c r="F2654" s="1110">
        <v>0</v>
      </c>
      <c r="G2654" s="1110">
        <v>0</v>
      </c>
      <c r="H2654" s="1094"/>
      <c r="I2654" s="1094"/>
      <c r="J2654" s="1094"/>
      <c r="K2654" s="1094"/>
    </row>
    <row r="2655" spans="1:11" ht="14.1" customHeight="1" x14ac:dyDescent="0.25">
      <c r="A2655" s="1094"/>
      <c r="B2655" s="1094"/>
      <c r="C2655" s="1109" t="s">
        <v>1055</v>
      </c>
      <c r="D2655" s="1110">
        <v>0</v>
      </c>
      <c r="E2655" s="1110">
        <v>0</v>
      </c>
      <c r="F2655" s="1110">
        <v>0</v>
      </c>
      <c r="G2655" s="1110">
        <v>0</v>
      </c>
      <c r="H2655" s="1094"/>
      <c r="I2655" s="1094"/>
      <c r="J2655" s="1094"/>
      <c r="K2655" s="1094"/>
    </row>
    <row r="2656" spans="1:11" ht="14.1" customHeight="1" x14ac:dyDescent="0.25">
      <c r="A2656" s="1094"/>
      <c r="B2656" s="1094"/>
      <c r="C2656" s="1109" t="s">
        <v>1048</v>
      </c>
      <c r="D2656" s="1110">
        <v>0</v>
      </c>
      <c r="E2656" s="1110">
        <v>0</v>
      </c>
      <c r="F2656" s="1110">
        <v>0</v>
      </c>
      <c r="G2656" s="1110">
        <v>0</v>
      </c>
      <c r="H2656" s="1094"/>
      <c r="I2656" s="1094"/>
      <c r="J2656" s="1094"/>
      <c r="K2656" s="1094"/>
    </row>
    <row r="2657" spans="1:11" ht="14.1" customHeight="1" x14ac:dyDescent="0.25">
      <c r="A2657" s="1094"/>
      <c r="B2657" s="1094"/>
      <c r="C2657" s="1109" t="s">
        <v>1049</v>
      </c>
      <c r="D2657" s="1110">
        <v>0</v>
      </c>
      <c r="E2657" s="1110">
        <v>0</v>
      </c>
      <c r="F2657" s="1110">
        <v>0</v>
      </c>
      <c r="G2657" s="1110">
        <v>0</v>
      </c>
      <c r="H2657" s="1094"/>
      <c r="I2657" s="1094"/>
      <c r="J2657" s="1094"/>
      <c r="K2657" s="1094"/>
    </row>
    <row r="2658" spans="1:11" ht="14.1" customHeight="1" x14ac:dyDescent="0.25">
      <c r="A2658" s="1094"/>
      <c r="B2658" s="1094"/>
      <c r="C2658" s="1109" t="s">
        <v>1056</v>
      </c>
      <c r="D2658" s="1110">
        <v>0</v>
      </c>
      <c r="E2658" s="1110">
        <v>0</v>
      </c>
      <c r="F2658" s="1110">
        <v>0</v>
      </c>
      <c r="G2658" s="1110">
        <v>0</v>
      </c>
      <c r="H2658" s="1094"/>
      <c r="I2658" s="1094"/>
      <c r="J2658" s="1094"/>
      <c r="K2658" s="1094"/>
    </row>
    <row r="2659" spans="1:11" ht="14.1" customHeight="1" x14ac:dyDescent="0.25">
      <c r="A2659" s="1094"/>
      <c r="B2659" s="1094"/>
      <c r="C2659" s="1109" t="s">
        <v>1048</v>
      </c>
      <c r="D2659" s="1110">
        <v>0</v>
      </c>
      <c r="E2659" s="1110">
        <v>0</v>
      </c>
      <c r="F2659" s="1110">
        <v>0</v>
      </c>
      <c r="G2659" s="1110">
        <v>0</v>
      </c>
      <c r="H2659" s="1094"/>
      <c r="I2659" s="1094"/>
      <c r="J2659" s="1094"/>
      <c r="K2659" s="1094"/>
    </row>
    <row r="2660" spans="1:11" ht="14.1" customHeight="1" x14ac:dyDescent="0.25">
      <c r="A2660" s="1094"/>
      <c r="B2660" s="1094"/>
      <c r="C2660" s="1109" t="s">
        <v>1057</v>
      </c>
      <c r="D2660" s="1110">
        <v>0</v>
      </c>
      <c r="E2660" s="1110">
        <v>0</v>
      </c>
      <c r="F2660" s="1110">
        <v>0</v>
      </c>
      <c r="G2660" s="1110">
        <v>0</v>
      </c>
      <c r="H2660" s="1094"/>
      <c r="I2660" s="1094"/>
      <c r="J2660" s="1094"/>
      <c r="K2660" s="1094"/>
    </row>
    <row r="2661" spans="1:11" ht="14.1" customHeight="1" x14ac:dyDescent="0.25">
      <c r="A2661" s="1094"/>
      <c r="B2661" s="1094"/>
      <c r="C2661" s="1109" t="s">
        <v>1058</v>
      </c>
      <c r="D2661" s="1110">
        <v>0</v>
      </c>
      <c r="E2661" s="1110">
        <v>0</v>
      </c>
      <c r="F2661" s="1110">
        <v>0</v>
      </c>
      <c r="G2661" s="1110">
        <v>0</v>
      </c>
      <c r="H2661" s="1094"/>
      <c r="I2661" s="1094"/>
      <c r="J2661" s="1094"/>
      <c r="K2661" s="1094"/>
    </row>
    <row r="2662" spans="1:11" ht="14.1" customHeight="1" x14ac:dyDescent="0.25">
      <c r="A2662" s="1094"/>
      <c r="B2662" s="1094"/>
      <c r="C2662" s="1109" t="s">
        <v>1059</v>
      </c>
      <c r="D2662" s="1110">
        <v>0</v>
      </c>
      <c r="E2662" s="1110">
        <v>0</v>
      </c>
      <c r="F2662" s="1110">
        <v>0</v>
      </c>
      <c r="G2662" s="1110">
        <v>0</v>
      </c>
      <c r="H2662" s="1094"/>
      <c r="I2662" s="1094"/>
      <c r="J2662" s="1094"/>
      <c r="K2662" s="1094"/>
    </row>
    <row r="2663" spans="1:11" ht="14.1" customHeight="1" x14ac:dyDescent="0.25">
      <c r="A2663" s="1094"/>
      <c r="B2663" s="1094"/>
      <c r="C2663" s="1109" t="s">
        <v>1060</v>
      </c>
      <c r="D2663" s="1110">
        <v>0</v>
      </c>
      <c r="E2663" s="1110">
        <v>0</v>
      </c>
      <c r="F2663" s="1110">
        <v>0</v>
      </c>
      <c r="G2663" s="1110">
        <v>0</v>
      </c>
      <c r="H2663" s="1094"/>
      <c r="I2663" s="1094"/>
      <c r="J2663" s="1094"/>
      <c r="K2663" s="1094"/>
    </row>
    <row r="2664" spans="1:11" ht="14.1" customHeight="1" x14ac:dyDescent="0.25">
      <c r="A2664" s="1094"/>
      <c r="B2664" s="1094"/>
      <c r="C2664" s="1109" t="s">
        <v>1061</v>
      </c>
      <c r="D2664" s="1110">
        <v>0</v>
      </c>
      <c r="E2664" s="1110">
        <v>450000000</v>
      </c>
      <c r="F2664" s="1110">
        <v>450000000</v>
      </c>
      <c r="G2664" s="1110">
        <v>252234218</v>
      </c>
      <c r="H2664" s="1094"/>
      <c r="I2664" s="1094"/>
      <c r="J2664" s="1094"/>
      <c r="K2664" s="1094"/>
    </row>
    <row r="2665" spans="1:11" ht="14.1" customHeight="1" x14ac:dyDescent="0.25">
      <c r="A2665" s="1094"/>
      <c r="B2665" s="1094"/>
      <c r="C2665" s="1109" t="s">
        <v>1048</v>
      </c>
      <c r="D2665" s="1110">
        <v>0</v>
      </c>
      <c r="E2665" s="1110">
        <v>450000000</v>
      </c>
      <c r="F2665" s="1110">
        <v>450000000</v>
      </c>
      <c r="G2665" s="1110">
        <v>252234218</v>
      </c>
      <c r="H2665" s="1094"/>
      <c r="I2665" s="1094"/>
      <c r="J2665" s="1094"/>
      <c r="K2665" s="1094"/>
    </row>
    <row r="2666" spans="1:11" ht="14.1" customHeight="1" x14ac:dyDescent="0.25">
      <c r="A2666" s="1094"/>
      <c r="B2666" s="1094"/>
      <c r="C2666" s="1109" t="s">
        <v>1057</v>
      </c>
      <c r="D2666" s="1110">
        <v>0</v>
      </c>
      <c r="E2666" s="1110">
        <v>0</v>
      </c>
      <c r="F2666" s="1110">
        <v>0</v>
      </c>
      <c r="G2666" s="1110">
        <v>0</v>
      </c>
      <c r="H2666" s="1094"/>
      <c r="I2666" s="1094"/>
      <c r="J2666" s="1094"/>
      <c r="K2666" s="1094"/>
    </row>
    <row r="2667" spans="1:11" ht="14.1" customHeight="1" x14ac:dyDescent="0.25">
      <c r="A2667" s="1094"/>
      <c r="B2667" s="1094"/>
      <c r="C2667" s="1109" t="s">
        <v>1058</v>
      </c>
      <c r="D2667" s="1110">
        <v>0</v>
      </c>
      <c r="E2667" s="1110">
        <v>0</v>
      </c>
      <c r="F2667" s="1110">
        <v>0</v>
      </c>
      <c r="G2667" s="1110">
        <v>0</v>
      </c>
      <c r="H2667" s="1094"/>
      <c r="I2667" s="1094"/>
      <c r="J2667" s="1094"/>
      <c r="K2667" s="1094"/>
    </row>
    <row r="2668" spans="1:11" ht="14.1" customHeight="1" x14ac:dyDescent="0.25">
      <c r="A2668" s="1094"/>
      <c r="B2668" s="1094"/>
      <c r="C2668" s="1109" t="s">
        <v>1059</v>
      </c>
      <c r="D2668" s="1110">
        <v>0</v>
      </c>
      <c r="E2668" s="1110">
        <v>0</v>
      </c>
      <c r="F2668" s="1110">
        <v>0</v>
      </c>
      <c r="G2668" s="1110">
        <v>0</v>
      </c>
      <c r="H2668" s="1094"/>
      <c r="I2668" s="1094"/>
      <c r="J2668" s="1094"/>
      <c r="K2668" s="1094"/>
    </row>
    <row r="2669" spans="1:11" ht="14.1" customHeight="1" x14ac:dyDescent="0.25">
      <c r="A2669" s="1094"/>
      <c r="B2669" s="1094"/>
      <c r="C2669" s="1109" t="s">
        <v>1060</v>
      </c>
      <c r="D2669" s="1110">
        <v>0</v>
      </c>
      <c r="E2669" s="1110">
        <v>0</v>
      </c>
      <c r="F2669" s="1110">
        <v>0</v>
      </c>
      <c r="G2669" s="1110">
        <v>0</v>
      </c>
      <c r="H2669" s="1094"/>
      <c r="I2669" s="1094"/>
      <c r="J2669" s="1094"/>
      <c r="K2669" s="1094"/>
    </row>
    <row r="2670" spans="1:11" ht="14.1" customHeight="1" x14ac:dyDescent="0.25">
      <c r="A2670" s="1094"/>
      <c r="B2670" s="1094"/>
      <c r="C2670" s="1109" t="s">
        <v>1062</v>
      </c>
      <c r="D2670" s="1110">
        <v>0</v>
      </c>
      <c r="E2670" s="1110">
        <v>0</v>
      </c>
      <c r="F2670" s="1110">
        <v>0</v>
      </c>
      <c r="G2670" s="1110">
        <v>0</v>
      </c>
      <c r="H2670" s="1094"/>
      <c r="I2670" s="1094"/>
      <c r="J2670" s="1094"/>
      <c r="K2670" s="1094"/>
    </row>
    <row r="2671" spans="1:11" ht="14.1" customHeight="1" x14ac:dyDescent="0.25">
      <c r="A2671" s="1094"/>
      <c r="B2671" s="1094"/>
      <c r="C2671" s="1109" t="s">
        <v>1048</v>
      </c>
      <c r="D2671" s="1110">
        <v>0</v>
      </c>
      <c r="E2671" s="1110">
        <v>0</v>
      </c>
      <c r="F2671" s="1110">
        <v>0</v>
      </c>
      <c r="G2671" s="1110">
        <v>0</v>
      </c>
      <c r="H2671" s="1094"/>
      <c r="I2671" s="1094"/>
      <c r="J2671" s="1094"/>
      <c r="K2671" s="1094"/>
    </row>
    <row r="2672" spans="1:11" ht="14.1" customHeight="1" x14ac:dyDescent="0.25">
      <c r="A2672" s="1094"/>
      <c r="B2672" s="1094"/>
      <c r="C2672" s="1109" t="s">
        <v>1057</v>
      </c>
      <c r="D2672" s="1110">
        <v>0</v>
      </c>
      <c r="E2672" s="1110">
        <v>0</v>
      </c>
      <c r="F2672" s="1110">
        <v>0</v>
      </c>
      <c r="G2672" s="1110">
        <v>0</v>
      </c>
      <c r="H2672" s="1094"/>
      <c r="I2672" s="1094"/>
      <c r="J2672" s="1094"/>
      <c r="K2672" s="1094"/>
    </row>
    <row r="2673" spans="1:11" ht="14.1" customHeight="1" x14ac:dyDescent="0.25">
      <c r="A2673" s="1094"/>
      <c r="B2673" s="1094"/>
      <c r="C2673" s="1109" t="s">
        <v>1058</v>
      </c>
      <c r="D2673" s="1110">
        <v>0</v>
      </c>
      <c r="E2673" s="1110">
        <v>0</v>
      </c>
      <c r="F2673" s="1110">
        <v>0</v>
      </c>
      <c r="G2673" s="1110">
        <v>0</v>
      </c>
      <c r="H2673" s="1094"/>
      <c r="I2673" s="1094"/>
      <c r="J2673" s="1094"/>
      <c r="K2673" s="1094"/>
    </row>
    <row r="2674" spans="1:11" ht="14.1" customHeight="1" x14ac:dyDescent="0.25">
      <c r="A2674" s="1094"/>
      <c r="B2674" s="1094"/>
      <c r="C2674" s="1109" t="s">
        <v>1059</v>
      </c>
      <c r="D2674" s="1110">
        <v>0</v>
      </c>
      <c r="E2674" s="1110">
        <v>0</v>
      </c>
      <c r="F2674" s="1110">
        <v>0</v>
      </c>
      <c r="G2674" s="1110">
        <v>0</v>
      </c>
      <c r="H2674" s="1094"/>
      <c r="I2674" s="1094"/>
      <c r="J2674" s="1094"/>
      <c r="K2674" s="1094"/>
    </row>
    <row r="2675" spans="1:11" ht="14.1" customHeight="1" x14ac:dyDescent="0.25">
      <c r="A2675" s="1094"/>
      <c r="B2675" s="1094"/>
      <c r="C2675" s="1109" t="s">
        <v>1060</v>
      </c>
      <c r="D2675" s="1110">
        <v>0</v>
      </c>
      <c r="E2675" s="1110">
        <v>0</v>
      </c>
      <c r="F2675" s="1110">
        <v>0</v>
      </c>
      <c r="G2675" s="1110">
        <v>0</v>
      </c>
      <c r="H2675" s="1094"/>
      <c r="I2675" s="1094"/>
      <c r="J2675" s="1094"/>
      <c r="K2675" s="1094"/>
    </row>
    <row r="2676" spans="1:11" ht="14.1" customHeight="1" x14ac:dyDescent="0.25">
      <c r="A2676" s="1094"/>
      <c r="B2676" s="1094"/>
      <c r="C2676" s="1109" t="s">
        <v>1063</v>
      </c>
      <c r="D2676" s="1110">
        <v>0</v>
      </c>
      <c r="E2676" s="1110">
        <v>0</v>
      </c>
      <c r="F2676" s="1110">
        <v>0</v>
      </c>
      <c r="G2676" s="1110">
        <v>0</v>
      </c>
      <c r="H2676" s="1094"/>
      <c r="I2676" s="1094"/>
      <c r="J2676" s="1094"/>
      <c r="K2676" s="1094"/>
    </row>
    <row r="2677" spans="1:11" ht="14.1" customHeight="1" x14ac:dyDescent="0.25">
      <c r="A2677" s="1094"/>
      <c r="B2677" s="1094"/>
      <c r="C2677" s="1109" t="s">
        <v>1064</v>
      </c>
      <c r="D2677" s="1110">
        <v>0</v>
      </c>
      <c r="E2677" s="1110">
        <v>0</v>
      </c>
      <c r="F2677" s="1110">
        <v>0</v>
      </c>
      <c r="G2677" s="1110">
        <v>0</v>
      </c>
      <c r="H2677" s="1094"/>
      <c r="I2677" s="1094"/>
      <c r="J2677" s="1094"/>
      <c r="K2677" s="1094"/>
    </row>
    <row r="2678" spans="1:11" ht="14.1" customHeight="1" x14ac:dyDescent="0.25">
      <c r="A2678" s="1094"/>
      <c r="B2678" s="1094"/>
      <c r="C2678" s="1111" t="s">
        <v>572</v>
      </c>
      <c r="D2678" s="1110">
        <v>0</v>
      </c>
      <c r="E2678" s="1110">
        <v>450000000</v>
      </c>
      <c r="F2678" s="1110">
        <v>450000000</v>
      </c>
      <c r="G2678" s="1110">
        <v>252234218</v>
      </c>
      <c r="H2678" s="1094"/>
      <c r="I2678" s="1094"/>
      <c r="J2678" s="1094"/>
      <c r="K2678" s="1094"/>
    </row>
    <row r="2679" spans="1:11" ht="36.950000000000003" customHeight="1" x14ac:dyDescent="0.25">
      <c r="A2679" s="1094"/>
      <c r="B2679" s="1094"/>
      <c r="C2679" s="1103" t="s">
        <v>1022</v>
      </c>
      <c r="D2679" s="1232" t="s">
        <v>3780</v>
      </c>
      <c r="E2679" s="1233"/>
      <c r="F2679" s="1233"/>
      <c r="G2679" s="1233"/>
      <c r="H2679" s="1094"/>
      <c r="I2679" s="1094"/>
      <c r="J2679" s="1094"/>
      <c r="K2679" s="1094"/>
    </row>
    <row r="2680" spans="1:11" ht="36.950000000000003" customHeight="1" x14ac:dyDescent="0.25">
      <c r="A2680" s="1094"/>
      <c r="B2680" s="1094"/>
      <c r="C2680" s="1104" t="s">
        <v>1024</v>
      </c>
      <c r="D2680" s="1230" t="s">
        <v>3781</v>
      </c>
      <c r="E2680" s="1231"/>
      <c r="F2680" s="1231"/>
      <c r="G2680" s="1231"/>
      <c r="H2680" s="1094"/>
      <c r="I2680" s="1094"/>
      <c r="J2680" s="1094"/>
      <c r="K2680" s="1094"/>
    </row>
    <row r="2681" spans="1:11" ht="36.950000000000003" customHeight="1" x14ac:dyDescent="0.25">
      <c r="A2681" s="1094"/>
      <c r="B2681" s="1094"/>
      <c r="C2681" s="1104" t="s">
        <v>31</v>
      </c>
      <c r="D2681" s="1230" t="s">
        <v>3387</v>
      </c>
      <c r="E2681" s="1231"/>
      <c r="F2681" s="1231"/>
      <c r="G2681" s="1231"/>
      <c r="H2681" s="1094"/>
      <c r="I2681" s="1094"/>
      <c r="J2681" s="1094"/>
      <c r="K2681" s="1094"/>
    </row>
    <row r="2682" spans="1:11" ht="15" customHeight="1" x14ac:dyDescent="0.25">
      <c r="A2682" s="1094"/>
      <c r="B2682" s="1094"/>
      <c r="C2682" s="1105"/>
      <c r="D2682" s="1106">
        <v>2024</v>
      </c>
      <c r="E2682" s="1106">
        <v>2025</v>
      </c>
      <c r="F2682" s="1106">
        <v>2026</v>
      </c>
      <c r="G2682" s="1106">
        <v>2027</v>
      </c>
      <c r="H2682" s="1094"/>
      <c r="I2682" s="1094"/>
      <c r="J2682" s="1094"/>
      <c r="K2682" s="1094"/>
    </row>
    <row r="2683" spans="1:11" ht="15" customHeight="1" x14ac:dyDescent="0.25">
      <c r="A2683" s="1094"/>
      <c r="B2683" s="1094"/>
      <c r="C2683" s="1107"/>
      <c r="D2683" s="1108" t="s">
        <v>13</v>
      </c>
      <c r="E2683" s="1108" t="s">
        <v>14</v>
      </c>
      <c r="F2683" s="1108" t="s">
        <v>14</v>
      </c>
      <c r="G2683" s="1108" t="s">
        <v>14</v>
      </c>
      <c r="H2683" s="1094"/>
      <c r="I2683" s="1094"/>
      <c r="J2683" s="1094"/>
      <c r="K2683" s="1094"/>
    </row>
    <row r="2684" spans="1:11" ht="14.1" customHeight="1" x14ac:dyDescent="0.25">
      <c r="A2684" s="1094"/>
      <c r="B2684" s="1094"/>
      <c r="C2684" s="1097" t="s">
        <v>33</v>
      </c>
      <c r="D2684" s="1101" t="s">
        <v>1038</v>
      </c>
      <c r="E2684" s="1101" t="s">
        <v>1092</v>
      </c>
      <c r="F2684" s="1101" t="s">
        <v>1092</v>
      </c>
      <c r="G2684" s="1101" t="s">
        <v>1092</v>
      </c>
      <c r="H2684" s="1094"/>
      <c r="I2684" s="1094"/>
      <c r="J2684" s="1094"/>
      <c r="K2684" s="1094"/>
    </row>
    <row r="2685" spans="1:11" ht="14.1" customHeight="1" x14ac:dyDescent="0.25">
      <c r="A2685" s="1094"/>
      <c r="B2685" s="1094"/>
      <c r="C2685" s="1097" t="s">
        <v>1029</v>
      </c>
      <c r="D2685" s="1101" t="s">
        <v>3782</v>
      </c>
      <c r="E2685" s="1101" t="s">
        <v>3434</v>
      </c>
      <c r="F2685" s="1101" t="s">
        <v>3434</v>
      </c>
      <c r="G2685" s="1101" t="s">
        <v>3783</v>
      </c>
      <c r="H2685" s="1094"/>
      <c r="I2685" s="1094"/>
      <c r="J2685" s="1094"/>
      <c r="K2685" s="1094"/>
    </row>
    <row r="2686" spans="1:11" ht="14.1" customHeight="1" x14ac:dyDescent="0.25">
      <c r="A2686" s="1094"/>
      <c r="B2686" s="1094"/>
      <c r="C2686" s="1097" t="s">
        <v>1032</v>
      </c>
      <c r="D2686" s="1101" t="s">
        <v>1039</v>
      </c>
      <c r="E2686" s="1101" t="s">
        <v>3434</v>
      </c>
      <c r="F2686" s="1101" t="s">
        <v>3434</v>
      </c>
      <c r="G2686" s="1101" t="s">
        <v>3783</v>
      </c>
      <c r="H2686" s="1094"/>
      <c r="I2686" s="1094"/>
      <c r="J2686" s="1094"/>
      <c r="K2686" s="1094"/>
    </row>
    <row r="2687" spans="1:11" ht="14.1" customHeight="1" x14ac:dyDescent="0.25">
      <c r="A2687" s="1094"/>
      <c r="B2687" s="1094"/>
      <c r="C2687" s="1097" t="s">
        <v>1037</v>
      </c>
      <c r="D2687" s="1101" t="s">
        <v>1038</v>
      </c>
      <c r="E2687" s="1101" t="s">
        <v>1038</v>
      </c>
      <c r="F2687" s="1101" t="s">
        <v>1039</v>
      </c>
      <c r="G2687" s="1101" t="s">
        <v>1039</v>
      </c>
      <c r="H2687" s="1094"/>
      <c r="I2687" s="1094"/>
      <c r="J2687" s="1094"/>
      <c r="K2687" s="1094"/>
    </row>
    <row r="2688" spans="1:11" ht="14.1" customHeight="1" x14ac:dyDescent="0.25">
      <c r="A2688" s="1094"/>
      <c r="B2688" s="1094"/>
      <c r="C2688" s="1097" t="s">
        <v>1042</v>
      </c>
      <c r="D2688" s="1101" t="s">
        <v>1038</v>
      </c>
      <c r="E2688" s="1101" t="s">
        <v>3784</v>
      </c>
      <c r="F2688" s="1101" t="s">
        <v>1039</v>
      </c>
      <c r="G2688" s="1101" t="s">
        <v>3785</v>
      </c>
      <c r="H2688" s="1094"/>
      <c r="I2688" s="1094"/>
      <c r="J2688" s="1094"/>
      <c r="K2688" s="1094"/>
    </row>
    <row r="2689" spans="1:11" ht="14.1" customHeight="1" x14ac:dyDescent="0.25">
      <c r="A2689" s="1094"/>
      <c r="B2689" s="1094"/>
      <c r="C2689" s="1097" t="s">
        <v>39</v>
      </c>
      <c r="D2689" s="1101" t="s">
        <v>1038</v>
      </c>
      <c r="E2689" s="1101" t="s">
        <v>1038</v>
      </c>
      <c r="F2689" s="1101" t="s">
        <v>1039</v>
      </c>
      <c r="G2689" s="1101" t="s">
        <v>3785</v>
      </c>
      <c r="H2689" s="1094"/>
      <c r="I2689" s="1094"/>
      <c r="J2689" s="1094"/>
      <c r="K2689" s="1094"/>
    </row>
    <row r="2690" spans="1:11" ht="14.1" customHeight="1" x14ac:dyDescent="0.25">
      <c r="A2690" s="1094"/>
      <c r="B2690" s="1094"/>
      <c r="C2690" s="1228" t="s">
        <v>1046</v>
      </c>
      <c r="D2690" s="1229"/>
      <c r="E2690" s="1229"/>
      <c r="F2690" s="1229"/>
      <c r="G2690" s="1229"/>
      <c r="H2690" s="1094"/>
      <c r="I2690" s="1094"/>
      <c r="J2690" s="1094"/>
      <c r="K2690" s="1094"/>
    </row>
    <row r="2691" spans="1:11" ht="14.1" customHeight="1" x14ac:dyDescent="0.25">
      <c r="A2691" s="1094"/>
      <c r="B2691" s="1094"/>
      <c r="C2691" s="1105"/>
      <c r="D2691" s="1106">
        <v>2024</v>
      </c>
      <c r="E2691" s="1106">
        <v>2025</v>
      </c>
      <c r="F2691" s="1106">
        <v>2026</v>
      </c>
      <c r="G2691" s="1106">
        <v>2027</v>
      </c>
      <c r="H2691" s="1094"/>
      <c r="I2691" s="1094"/>
      <c r="J2691" s="1094"/>
      <c r="K2691" s="1094"/>
    </row>
    <row r="2692" spans="1:11" ht="14.1" customHeight="1" x14ac:dyDescent="0.25">
      <c r="A2692" s="1094"/>
      <c r="B2692" s="1094"/>
      <c r="C2692" s="1107"/>
      <c r="D2692" s="1108" t="s">
        <v>13</v>
      </c>
      <c r="E2692" s="1108" t="s">
        <v>14</v>
      </c>
      <c r="F2692" s="1108" t="s">
        <v>14</v>
      </c>
      <c r="G2692" s="1108" t="s">
        <v>14</v>
      </c>
      <c r="H2692" s="1094"/>
      <c r="I2692" s="1094"/>
      <c r="J2692" s="1094"/>
      <c r="K2692" s="1094"/>
    </row>
    <row r="2693" spans="1:11" ht="14.1" customHeight="1" x14ac:dyDescent="0.25">
      <c r="A2693" s="1094"/>
      <c r="B2693" s="1094"/>
      <c r="C2693" s="1109" t="s">
        <v>1047</v>
      </c>
      <c r="D2693" s="1110">
        <v>0</v>
      </c>
      <c r="E2693" s="1110">
        <v>0</v>
      </c>
      <c r="F2693" s="1110">
        <v>0</v>
      </c>
      <c r="G2693" s="1110">
        <v>0</v>
      </c>
      <c r="H2693" s="1094"/>
      <c r="I2693" s="1094"/>
      <c r="J2693" s="1094"/>
      <c r="K2693" s="1094"/>
    </row>
    <row r="2694" spans="1:11" ht="14.1" customHeight="1" x14ac:dyDescent="0.25">
      <c r="A2694" s="1094"/>
      <c r="B2694" s="1094"/>
      <c r="C2694" s="1109" t="s">
        <v>1048</v>
      </c>
      <c r="D2694" s="1110">
        <v>0</v>
      </c>
      <c r="E2694" s="1110">
        <v>0</v>
      </c>
      <c r="F2694" s="1110">
        <v>0</v>
      </c>
      <c r="G2694" s="1110">
        <v>0</v>
      </c>
      <c r="H2694" s="1094"/>
      <c r="I2694" s="1094"/>
      <c r="J2694" s="1094"/>
      <c r="K2694" s="1094"/>
    </row>
    <row r="2695" spans="1:11" ht="14.1" customHeight="1" x14ac:dyDescent="0.25">
      <c r="A2695" s="1094"/>
      <c r="B2695" s="1094"/>
      <c r="C2695" s="1109" t="s">
        <v>1049</v>
      </c>
      <c r="D2695" s="1110">
        <v>0</v>
      </c>
      <c r="E2695" s="1110">
        <v>0</v>
      </c>
      <c r="F2695" s="1110">
        <v>0</v>
      </c>
      <c r="G2695" s="1110">
        <v>0</v>
      </c>
      <c r="H2695" s="1094"/>
      <c r="I2695" s="1094"/>
      <c r="J2695" s="1094"/>
      <c r="K2695" s="1094"/>
    </row>
    <row r="2696" spans="1:11" ht="14.1" customHeight="1" x14ac:dyDescent="0.25">
      <c r="A2696" s="1094"/>
      <c r="B2696" s="1094"/>
      <c r="C2696" s="1109" t="s">
        <v>1050</v>
      </c>
      <c r="D2696" s="1110">
        <v>0</v>
      </c>
      <c r="E2696" s="1110">
        <v>0</v>
      </c>
      <c r="F2696" s="1110">
        <v>0</v>
      </c>
      <c r="G2696" s="1110">
        <v>0</v>
      </c>
      <c r="H2696" s="1094"/>
      <c r="I2696" s="1094"/>
      <c r="J2696" s="1094"/>
      <c r="K2696" s="1094"/>
    </row>
    <row r="2697" spans="1:11" ht="14.1" customHeight="1" x14ac:dyDescent="0.25">
      <c r="A2697" s="1094"/>
      <c r="B2697" s="1094"/>
      <c r="C2697" s="1109" t="s">
        <v>1048</v>
      </c>
      <c r="D2697" s="1110">
        <v>0</v>
      </c>
      <c r="E2697" s="1110">
        <v>0</v>
      </c>
      <c r="F2697" s="1110">
        <v>0</v>
      </c>
      <c r="G2697" s="1110">
        <v>0</v>
      </c>
      <c r="H2697" s="1094"/>
      <c r="I2697" s="1094"/>
      <c r="J2697" s="1094"/>
      <c r="K2697" s="1094"/>
    </row>
    <row r="2698" spans="1:11" ht="14.1" customHeight="1" x14ac:dyDescent="0.25">
      <c r="A2698" s="1094"/>
      <c r="B2698" s="1094"/>
      <c r="C2698" s="1109" t="s">
        <v>1049</v>
      </c>
      <c r="D2698" s="1110">
        <v>0</v>
      </c>
      <c r="E2698" s="1110">
        <v>0</v>
      </c>
      <c r="F2698" s="1110">
        <v>0</v>
      </c>
      <c r="G2698" s="1110">
        <v>0</v>
      </c>
      <c r="H2698" s="1094"/>
      <c r="I2698" s="1094"/>
      <c r="J2698" s="1094"/>
      <c r="K2698" s="1094"/>
    </row>
    <row r="2699" spans="1:11" ht="14.1" customHeight="1" x14ac:dyDescent="0.25">
      <c r="A2699" s="1094"/>
      <c r="B2699" s="1094"/>
      <c r="C2699" s="1109" t="s">
        <v>1051</v>
      </c>
      <c r="D2699" s="1110">
        <v>0</v>
      </c>
      <c r="E2699" s="1110">
        <v>0</v>
      </c>
      <c r="F2699" s="1110">
        <v>0</v>
      </c>
      <c r="G2699" s="1110">
        <v>0</v>
      </c>
      <c r="H2699" s="1094"/>
      <c r="I2699" s="1094"/>
      <c r="J2699" s="1094"/>
      <c r="K2699" s="1094"/>
    </row>
    <row r="2700" spans="1:11" ht="14.1" customHeight="1" x14ac:dyDescent="0.25">
      <c r="A2700" s="1094"/>
      <c r="B2700" s="1094"/>
      <c r="C2700" s="1109" t="s">
        <v>1048</v>
      </c>
      <c r="D2700" s="1110">
        <v>0</v>
      </c>
      <c r="E2700" s="1110">
        <v>0</v>
      </c>
      <c r="F2700" s="1110">
        <v>0</v>
      </c>
      <c r="G2700" s="1110">
        <v>0</v>
      </c>
      <c r="H2700" s="1094"/>
      <c r="I2700" s="1094"/>
      <c r="J2700" s="1094"/>
      <c r="K2700" s="1094"/>
    </row>
    <row r="2701" spans="1:11" ht="14.1" customHeight="1" x14ac:dyDescent="0.25">
      <c r="A2701" s="1094"/>
      <c r="B2701" s="1094"/>
      <c r="C2701" s="1109" t="s">
        <v>1049</v>
      </c>
      <c r="D2701" s="1110">
        <v>0</v>
      </c>
      <c r="E2701" s="1110">
        <v>0</v>
      </c>
      <c r="F2701" s="1110">
        <v>0</v>
      </c>
      <c r="G2701" s="1110">
        <v>0</v>
      </c>
      <c r="H2701" s="1094"/>
      <c r="I2701" s="1094"/>
      <c r="J2701" s="1094"/>
      <c r="K2701" s="1094"/>
    </row>
    <row r="2702" spans="1:11" ht="14.1" customHeight="1" x14ac:dyDescent="0.25">
      <c r="A2702" s="1094"/>
      <c r="B2702" s="1094"/>
      <c r="C2702" s="1109" t="s">
        <v>1052</v>
      </c>
      <c r="D2702" s="1110">
        <v>0</v>
      </c>
      <c r="E2702" s="1110">
        <v>0</v>
      </c>
      <c r="F2702" s="1110">
        <v>0</v>
      </c>
      <c r="G2702" s="1110">
        <v>0</v>
      </c>
      <c r="H2702" s="1094"/>
      <c r="I2702" s="1094"/>
      <c r="J2702" s="1094"/>
      <c r="K2702" s="1094"/>
    </row>
    <row r="2703" spans="1:11" ht="14.1" customHeight="1" x14ac:dyDescent="0.25">
      <c r="A2703" s="1094"/>
      <c r="B2703" s="1094"/>
      <c r="C2703" s="1109" t="s">
        <v>1048</v>
      </c>
      <c r="D2703" s="1110">
        <v>0</v>
      </c>
      <c r="E2703" s="1110">
        <v>0</v>
      </c>
      <c r="F2703" s="1110">
        <v>0</v>
      </c>
      <c r="G2703" s="1110">
        <v>0</v>
      </c>
      <c r="H2703" s="1094"/>
      <c r="I2703" s="1094"/>
      <c r="J2703" s="1094"/>
      <c r="K2703" s="1094"/>
    </row>
    <row r="2704" spans="1:11" ht="14.1" customHeight="1" x14ac:dyDescent="0.25">
      <c r="A2704" s="1094"/>
      <c r="B2704" s="1094"/>
      <c r="C2704" s="1109" t="s">
        <v>1049</v>
      </c>
      <c r="D2704" s="1110">
        <v>0</v>
      </c>
      <c r="E2704" s="1110">
        <v>0</v>
      </c>
      <c r="F2704" s="1110">
        <v>0</v>
      </c>
      <c r="G2704" s="1110">
        <v>0</v>
      </c>
      <c r="H2704" s="1094"/>
      <c r="I2704" s="1094"/>
      <c r="J2704" s="1094"/>
      <c r="K2704" s="1094"/>
    </row>
    <row r="2705" spans="1:11" ht="14.1" customHeight="1" x14ac:dyDescent="0.25">
      <c r="A2705" s="1094"/>
      <c r="B2705" s="1094"/>
      <c r="C2705" s="1109" t="s">
        <v>1053</v>
      </c>
      <c r="D2705" s="1110">
        <v>0</v>
      </c>
      <c r="E2705" s="1110">
        <v>0</v>
      </c>
      <c r="F2705" s="1110">
        <v>0</v>
      </c>
      <c r="G2705" s="1110">
        <v>0</v>
      </c>
      <c r="H2705" s="1094"/>
      <c r="I2705" s="1094"/>
      <c r="J2705" s="1094"/>
      <c r="K2705" s="1094"/>
    </row>
    <row r="2706" spans="1:11" ht="14.1" customHeight="1" x14ac:dyDescent="0.25">
      <c r="A2706" s="1094"/>
      <c r="B2706" s="1094"/>
      <c r="C2706" s="1109" t="s">
        <v>1048</v>
      </c>
      <c r="D2706" s="1110">
        <v>0</v>
      </c>
      <c r="E2706" s="1110">
        <v>0</v>
      </c>
      <c r="F2706" s="1110">
        <v>0</v>
      </c>
      <c r="G2706" s="1110">
        <v>0</v>
      </c>
      <c r="H2706" s="1094"/>
      <c r="I2706" s="1094"/>
      <c r="J2706" s="1094"/>
      <c r="K2706" s="1094"/>
    </row>
    <row r="2707" spans="1:11" ht="14.1" customHeight="1" x14ac:dyDescent="0.25">
      <c r="A2707" s="1094"/>
      <c r="B2707" s="1094"/>
      <c r="C2707" s="1109" t="s">
        <v>1049</v>
      </c>
      <c r="D2707" s="1110">
        <v>0</v>
      </c>
      <c r="E2707" s="1110">
        <v>0</v>
      </c>
      <c r="F2707" s="1110">
        <v>0</v>
      </c>
      <c r="G2707" s="1110">
        <v>0</v>
      </c>
      <c r="H2707" s="1094"/>
      <c r="I2707" s="1094"/>
      <c r="J2707" s="1094"/>
      <c r="K2707" s="1094"/>
    </row>
    <row r="2708" spans="1:11" ht="14.1" customHeight="1" x14ac:dyDescent="0.25">
      <c r="A2708" s="1094"/>
      <c r="B2708" s="1094"/>
      <c r="C2708" s="1109" t="s">
        <v>1054</v>
      </c>
      <c r="D2708" s="1110">
        <v>0</v>
      </c>
      <c r="E2708" s="1110">
        <v>0</v>
      </c>
      <c r="F2708" s="1110">
        <v>0</v>
      </c>
      <c r="G2708" s="1110">
        <v>0</v>
      </c>
      <c r="H2708" s="1094"/>
      <c r="I2708" s="1094"/>
      <c r="J2708" s="1094"/>
      <c r="K2708" s="1094"/>
    </row>
    <row r="2709" spans="1:11" ht="14.1" customHeight="1" x14ac:dyDescent="0.25">
      <c r="A2709" s="1094"/>
      <c r="B2709" s="1094"/>
      <c r="C2709" s="1109" t="s">
        <v>1048</v>
      </c>
      <c r="D2709" s="1110">
        <v>0</v>
      </c>
      <c r="E2709" s="1110">
        <v>0</v>
      </c>
      <c r="F2709" s="1110">
        <v>0</v>
      </c>
      <c r="G2709" s="1110">
        <v>0</v>
      </c>
      <c r="H2709" s="1094"/>
      <c r="I2709" s="1094"/>
      <c r="J2709" s="1094"/>
      <c r="K2709" s="1094"/>
    </row>
    <row r="2710" spans="1:11" ht="14.1" customHeight="1" x14ac:dyDescent="0.25">
      <c r="A2710" s="1094"/>
      <c r="B2710" s="1094"/>
      <c r="C2710" s="1109" t="s">
        <v>1049</v>
      </c>
      <c r="D2710" s="1110">
        <v>0</v>
      </c>
      <c r="E2710" s="1110">
        <v>0</v>
      </c>
      <c r="F2710" s="1110">
        <v>0</v>
      </c>
      <c r="G2710" s="1110">
        <v>0</v>
      </c>
      <c r="H2710" s="1094"/>
      <c r="I2710" s="1094"/>
      <c r="J2710" s="1094"/>
      <c r="K2710" s="1094"/>
    </row>
    <row r="2711" spans="1:11" ht="14.1" customHeight="1" x14ac:dyDescent="0.25">
      <c r="A2711" s="1094"/>
      <c r="B2711" s="1094"/>
      <c r="C2711" s="1109" t="s">
        <v>1055</v>
      </c>
      <c r="D2711" s="1110">
        <v>0</v>
      </c>
      <c r="E2711" s="1110">
        <v>0</v>
      </c>
      <c r="F2711" s="1110">
        <v>0</v>
      </c>
      <c r="G2711" s="1110">
        <v>0</v>
      </c>
      <c r="H2711" s="1094"/>
      <c r="I2711" s="1094"/>
      <c r="J2711" s="1094"/>
      <c r="K2711" s="1094"/>
    </row>
    <row r="2712" spans="1:11" ht="14.1" customHeight="1" x14ac:dyDescent="0.25">
      <c r="A2712" s="1094"/>
      <c r="B2712" s="1094"/>
      <c r="C2712" s="1109" t="s">
        <v>1048</v>
      </c>
      <c r="D2712" s="1110">
        <v>0</v>
      </c>
      <c r="E2712" s="1110">
        <v>0</v>
      </c>
      <c r="F2712" s="1110">
        <v>0</v>
      </c>
      <c r="G2712" s="1110">
        <v>0</v>
      </c>
      <c r="H2712" s="1094"/>
      <c r="I2712" s="1094"/>
      <c r="J2712" s="1094"/>
      <c r="K2712" s="1094"/>
    </row>
    <row r="2713" spans="1:11" ht="14.1" customHeight="1" x14ac:dyDescent="0.25">
      <c r="A2713" s="1094"/>
      <c r="B2713" s="1094"/>
      <c r="C2713" s="1109" t="s">
        <v>1049</v>
      </c>
      <c r="D2713" s="1110">
        <v>0</v>
      </c>
      <c r="E2713" s="1110">
        <v>0</v>
      </c>
      <c r="F2713" s="1110">
        <v>0</v>
      </c>
      <c r="G2713" s="1110">
        <v>0</v>
      </c>
      <c r="H2713" s="1094"/>
      <c r="I2713" s="1094"/>
      <c r="J2713" s="1094"/>
      <c r="K2713" s="1094"/>
    </row>
    <row r="2714" spans="1:11" ht="14.1" customHeight="1" x14ac:dyDescent="0.25">
      <c r="A2714" s="1094"/>
      <c r="B2714" s="1094"/>
      <c r="C2714" s="1109" t="s">
        <v>1056</v>
      </c>
      <c r="D2714" s="1110">
        <v>0</v>
      </c>
      <c r="E2714" s="1110">
        <v>0</v>
      </c>
      <c r="F2714" s="1110">
        <v>0</v>
      </c>
      <c r="G2714" s="1110">
        <v>0</v>
      </c>
      <c r="H2714" s="1094"/>
      <c r="I2714" s="1094"/>
      <c r="J2714" s="1094"/>
      <c r="K2714" s="1094"/>
    </row>
    <row r="2715" spans="1:11" ht="14.1" customHeight="1" x14ac:dyDescent="0.25">
      <c r="A2715" s="1094"/>
      <c r="B2715" s="1094"/>
      <c r="C2715" s="1109" t="s">
        <v>1048</v>
      </c>
      <c r="D2715" s="1110">
        <v>0</v>
      </c>
      <c r="E2715" s="1110">
        <v>0</v>
      </c>
      <c r="F2715" s="1110">
        <v>0</v>
      </c>
      <c r="G2715" s="1110">
        <v>0</v>
      </c>
      <c r="H2715" s="1094"/>
      <c r="I2715" s="1094"/>
      <c r="J2715" s="1094"/>
      <c r="K2715" s="1094"/>
    </row>
    <row r="2716" spans="1:11" ht="14.1" customHeight="1" x14ac:dyDescent="0.25">
      <c r="A2716" s="1094"/>
      <c r="B2716" s="1094"/>
      <c r="C2716" s="1109" t="s">
        <v>1057</v>
      </c>
      <c r="D2716" s="1110">
        <v>0</v>
      </c>
      <c r="E2716" s="1110">
        <v>0</v>
      </c>
      <c r="F2716" s="1110">
        <v>0</v>
      </c>
      <c r="G2716" s="1110">
        <v>0</v>
      </c>
      <c r="H2716" s="1094"/>
      <c r="I2716" s="1094"/>
      <c r="J2716" s="1094"/>
      <c r="K2716" s="1094"/>
    </row>
    <row r="2717" spans="1:11" ht="14.1" customHeight="1" x14ac:dyDescent="0.25">
      <c r="A2717" s="1094"/>
      <c r="B2717" s="1094"/>
      <c r="C2717" s="1109" t="s">
        <v>1058</v>
      </c>
      <c r="D2717" s="1110">
        <v>0</v>
      </c>
      <c r="E2717" s="1110">
        <v>0</v>
      </c>
      <c r="F2717" s="1110">
        <v>0</v>
      </c>
      <c r="G2717" s="1110">
        <v>0</v>
      </c>
      <c r="H2717" s="1094"/>
      <c r="I2717" s="1094"/>
      <c r="J2717" s="1094"/>
      <c r="K2717" s="1094"/>
    </row>
    <row r="2718" spans="1:11" ht="14.1" customHeight="1" x14ac:dyDescent="0.25">
      <c r="A2718" s="1094"/>
      <c r="B2718" s="1094"/>
      <c r="C2718" s="1109" t="s">
        <v>1059</v>
      </c>
      <c r="D2718" s="1110">
        <v>0</v>
      </c>
      <c r="E2718" s="1110">
        <v>0</v>
      </c>
      <c r="F2718" s="1110">
        <v>0</v>
      </c>
      <c r="G2718" s="1110">
        <v>0</v>
      </c>
      <c r="H2718" s="1094"/>
      <c r="I2718" s="1094"/>
      <c r="J2718" s="1094"/>
      <c r="K2718" s="1094"/>
    </row>
    <row r="2719" spans="1:11" ht="14.1" customHeight="1" x14ac:dyDescent="0.25">
      <c r="A2719" s="1094"/>
      <c r="B2719" s="1094"/>
      <c r="C2719" s="1109" t="s">
        <v>1060</v>
      </c>
      <c r="D2719" s="1110">
        <v>0</v>
      </c>
      <c r="E2719" s="1110">
        <v>0</v>
      </c>
      <c r="F2719" s="1110">
        <v>0</v>
      </c>
      <c r="G2719" s="1110">
        <v>0</v>
      </c>
      <c r="H2719" s="1094"/>
      <c r="I2719" s="1094"/>
      <c r="J2719" s="1094"/>
      <c r="K2719" s="1094"/>
    </row>
    <row r="2720" spans="1:11" ht="14.1" customHeight="1" x14ac:dyDescent="0.25">
      <c r="A2720" s="1094"/>
      <c r="B2720" s="1094"/>
      <c r="C2720" s="1109" t="s">
        <v>1061</v>
      </c>
      <c r="D2720" s="1110">
        <v>0</v>
      </c>
      <c r="E2720" s="1110">
        <v>450000000</v>
      </c>
      <c r="F2720" s="1110">
        <v>450000000</v>
      </c>
      <c r="G2720" s="1110">
        <v>328655200</v>
      </c>
      <c r="H2720" s="1094"/>
      <c r="I2720" s="1094"/>
      <c r="J2720" s="1094"/>
      <c r="K2720" s="1094"/>
    </row>
    <row r="2721" spans="1:11" ht="14.1" customHeight="1" x14ac:dyDescent="0.25">
      <c r="A2721" s="1094"/>
      <c r="B2721" s="1094"/>
      <c r="C2721" s="1109" t="s">
        <v>1048</v>
      </c>
      <c r="D2721" s="1110">
        <v>0</v>
      </c>
      <c r="E2721" s="1110">
        <v>450000000</v>
      </c>
      <c r="F2721" s="1110">
        <v>450000000</v>
      </c>
      <c r="G2721" s="1110">
        <v>328655200</v>
      </c>
      <c r="H2721" s="1094"/>
      <c r="I2721" s="1094"/>
      <c r="J2721" s="1094"/>
      <c r="K2721" s="1094"/>
    </row>
    <row r="2722" spans="1:11" ht="14.1" customHeight="1" x14ac:dyDescent="0.25">
      <c r="A2722" s="1094"/>
      <c r="B2722" s="1094"/>
      <c r="C2722" s="1109" t="s">
        <v>1057</v>
      </c>
      <c r="D2722" s="1110">
        <v>0</v>
      </c>
      <c r="E2722" s="1110">
        <v>0</v>
      </c>
      <c r="F2722" s="1110">
        <v>0</v>
      </c>
      <c r="G2722" s="1110">
        <v>0</v>
      </c>
      <c r="H2722" s="1094"/>
      <c r="I2722" s="1094"/>
      <c r="J2722" s="1094"/>
      <c r="K2722" s="1094"/>
    </row>
    <row r="2723" spans="1:11" ht="14.1" customHeight="1" x14ac:dyDescent="0.25">
      <c r="A2723" s="1094"/>
      <c r="B2723" s="1094"/>
      <c r="C2723" s="1109" t="s">
        <v>1058</v>
      </c>
      <c r="D2723" s="1110">
        <v>0</v>
      </c>
      <c r="E2723" s="1110">
        <v>0</v>
      </c>
      <c r="F2723" s="1110">
        <v>0</v>
      </c>
      <c r="G2723" s="1110">
        <v>0</v>
      </c>
      <c r="H2723" s="1094"/>
      <c r="I2723" s="1094"/>
      <c r="J2723" s="1094"/>
      <c r="K2723" s="1094"/>
    </row>
    <row r="2724" spans="1:11" ht="14.1" customHeight="1" x14ac:dyDescent="0.25">
      <c r="A2724" s="1094"/>
      <c r="B2724" s="1094"/>
      <c r="C2724" s="1109" t="s">
        <v>1059</v>
      </c>
      <c r="D2724" s="1110">
        <v>0</v>
      </c>
      <c r="E2724" s="1110">
        <v>0</v>
      </c>
      <c r="F2724" s="1110">
        <v>0</v>
      </c>
      <c r="G2724" s="1110">
        <v>0</v>
      </c>
      <c r="H2724" s="1094"/>
      <c r="I2724" s="1094"/>
      <c r="J2724" s="1094"/>
      <c r="K2724" s="1094"/>
    </row>
    <row r="2725" spans="1:11" ht="14.1" customHeight="1" x14ac:dyDescent="0.25">
      <c r="A2725" s="1094"/>
      <c r="B2725" s="1094"/>
      <c r="C2725" s="1109" t="s">
        <v>1060</v>
      </c>
      <c r="D2725" s="1110">
        <v>0</v>
      </c>
      <c r="E2725" s="1110">
        <v>0</v>
      </c>
      <c r="F2725" s="1110">
        <v>0</v>
      </c>
      <c r="G2725" s="1110">
        <v>0</v>
      </c>
      <c r="H2725" s="1094"/>
      <c r="I2725" s="1094"/>
      <c r="J2725" s="1094"/>
      <c r="K2725" s="1094"/>
    </row>
    <row r="2726" spans="1:11" ht="14.1" customHeight="1" x14ac:dyDescent="0.25">
      <c r="A2726" s="1094"/>
      <c r="B2726" s="1094"/>
      <c r="C2726" s="1109" t="s">
        <v>1062</v>
      </c>
      <c r="D2726" s="1110">
        <v>0</v>
      </c>
      <c r="E2726" s="1110">
        <v>0</v>
      </c>
      <c r="F2726" s="1110">
        <v>0</v>
      </c>
      <c r="G2726" s="1110">
        <v>0</v>
      </c>
      <c r="H2726" s="1094"/>
      <c r="I2726" s="1094"/>
      <c r="J2726" s="1094"/>
      <c r="K2726" s="1094"/>
    </row>
    <row r="2727" spans="1:11" ht="14.1" customHeight="1" x14ac:dyDescent="0.25">
      <c r="A2727" s="1094"/>
      <c r="B2727" s="1094"/>
      <c r="C2727" s="1109" t="s">
        <v>1048</v>
      </c>
      <c r="D2727" s="1110">
        <v>0</v>
      </c>
      <c r="E2727" s="1110">
        <v>0</v>
      </c>
      <c r="F2727" s="1110">
        <v>0</v>
      </c>
      <c r="G2727" s="1110">
        <v>0</v>
      </c>
      <c r="H2727" s="1094"/>
      <c r="I2727" s="1094"/>
      <c r="J2727" s="1094"/>
      <c r="K2727" s="1094"/>
    </row>
    <row r="2728" spans="1:11" ht="14.1" customHeight="1" x14ac:dyDescent="0.25">
      <c r="A2728" s="1094"/>
      <c r="B2728" s="1094"/>
      <c r="C2728" s="1109" t="s">
        <v>1057</v>
      </c>
      <c r="D2728" s="1110">
        <v>0</v>
      </c>
      <c r="E2728" s="1110">
        <v>0</v>
      </c>
      <c r="F2728" s="1110">
        <v>0</v>
      </c>
      <c r="G2728" s="1110">
        <v>0</v>
      </c>
      <c r="H2728" s="1094"/>
      <c r="I2728" s="1094"/>
      <c r="J2728" s="1094"/>
      <c r="K2728" s="1094"/>
    </row>
    <row r="2729" spans="1:11" ht="14.1" customHeight="1" x14ac:dyDescent="0.25">
      <c r="A2729" s="1094"/>
      <c r="B2729" s="1094"/>
      <c r="C2729" s="1109" t="s">
        <v>1058</v>
      </c>
      <c r="D2729" s="1110">
        <v>0</v>
      </c>
      <c r="E2729" s="1110">
        <v>0</v>
      </c>
      <c r="F2729" s="1110">
        <v>0</v>
      </c>
      <c r="G2729" s="1110">
        <v>0</v>
      </c>
      <c r="H2729" s="1094"/>
      <c r="I2729" s="1094"/>
      <c r="J2729" s="1094"/>
      <c r="K2729" s="1094"/>
    </row>
    <row r="2730" spans="1:11" ht="14.1" customHeight="1" x14ac:dyDescent="0.25">
      <c r="A2730" s="1094"/>
      <c r="B2730" s="1094"/>
      <c r="C2730" s="1109" t="s">
        <v>1059</v>
      </c>
      <c r="D2730" s="1110">
        <v>0</v>
      </c>
      <c r="E2730" s="1110">
        <v>0</v>
      </c>
      <c r="F2730" s="1110">
        <v>0</v>
      </c>
      <c r="G2730" s="1110">
        <v>0</v>
      </c>
      <c r="H2730" s="1094"/>
      <c r="I2730" s="1094"/>
      <c r="J2730" s="1094"/>
      <c r="K2730" s="1094"/>
    </row>
    <row r="2731" spans="1:11" ht="14.1" customHeight="1" x14ac:dyDescent="0.25">
      <c r="A2731" s="1094"/>
      <c r="B2731" s="1094"/>
      <c r="C2731" s="1109" t="s">
        <v>1060</v>
      </c>
      <c r="D2731" s="1110">
        <v>0</v>
      </c>
      <c r="E2731" s="1110">
        <v>0</v>
      </c>
      <c r="F2731" s="1110">
        <v>0</v>
      </c>
      <c r="G2731" s="1110">
        <v>0</v>
      </c>
      <c r="H2731" s="1094"/>
      <c r="I2731" s="1094"/>
      <c r="J2731" s="1094"/>
      <c r="K2731" s="1094"/>
    </row>
    <row r="2732" spans="1:11" ht="14.1" customHeight="1" x14ac:dyDescent="0.25">
      <c r="A2732" s="1094"/>
      <c r="B2732" s="1094"/>
      <c r="C2732" s="1109" t="s">
        <v>1063</v>
      </c>
      <c r="D2732" s="1110">
        <v>0</v>
      </c>
      <c r="E2732" s="1110">
        <v>0</v>
      </c>
      <c r="F2732" s="1110">
        <v>0</v>
      </c>
      <c r="G2732" s="1110">
        <v>0</v>
      </c>
      <c r="H2732" s="1094"/>
      <c r="I2732" s="1094"/>
      <c r="J2732" s="1094"/>
      <c r="K2732" s="1094"/>
    </row>
    <row r="2733" spans="1:11" ht="14.1" customHeight="1" x14ac:dyDescent="0.25">
      <c r="A2733" s="1094"/>
      <c r="B2733" s="1094"/>
      <c r="C2733" s="1109" t="s">
        <v>1064</v>
      </c>
      <c r="D2733" s="1110">
        <v>0</v>
      </c>
      <c r="E2733" s="1110">
        <v>0</v>
      </c>
      <c r="F2733" s="1110">
        <v>0</v>
      </c>
      <c r="G2733" s="1110">
        <v>0</v>
      </c>
      <c r="H2733" s="1094"/>
      <c r="I2733" s="1094"/>
      <c r="J2733" s="1094"/>
      <c r="K2733" s="1094"/>
    </row>
    <row r="2734" spans="1:11" ht="14.1" customHeight="1" x14ac:dyDescent="0.25">
      <c r="A2734" s="1094"/>
      <c r="B2734" s="1094"/>
      <c r="C2734" s="1111" t="s">
        <v>572</v>
      </c>
      <c r="D2734" s="1110">
        <v>0</v>
      </c>
      <c r="E2734" s="1110">
        <v>450000000</v>
      </c>
      <c r="F2734" s="1110">
        <v>450000000</v>
      </c>
      <c r="G2734" s="1110">
        <v>328655200</v>
      </c>
      <c r="H2734" s="1094"/>
      <c r="I2734" s="1094"/>
      <c r="J2734" s="1094"/>
      <c r="K2734" s="1094"/>
    </row>
    <row r="2735" spans="1:11" ht="20.100000000000001" customHeight="1" x14ac:dyDescent="0.25">
      <c r="A2735" s="1094"/>
      <c r="B2735" s="1094"/>
      <c r="C2735" s="1102" t="s">
        <v>3786</v>
      </c>
      <c r="D2735" s="1234" t="s">
        <v>3787</v>
      </c>
      <c r="E2735" s="1235"/>
      <c r="F2735" s="1235"/>
      <c r="G2735" s="1235"/>
      <c r="H2735" s="1094"/>
      <c r="I2735" s="1094"/>
      <c r="J2735" s="1094"/>
      <c r="K2735" s="1094"/>
    </row>
    <row r="2736" spans="1:11" ht="18" customHeight="1" x14ac:dyDescent="0.25">
      <c r="A2736" s="1094"/>
      <c r="B2736" s="1094"/>
      <c r="C2736" s="1103" t="s">
        <v>1022</v>
      </c>
      <c r="D2736" s="1232" t="s">
        <v>3788</v>
      </c>
      <c r="E2736" s="1233"/>
      <c r="F2736" s="1233"/>
      <c r="G2736" s="1233"/>
      <c r="H2736" s="1094"/>
      <c r="I2736" s="1094"/>
      <c r="J2736" s="1094"/>
      <c r="K2736" s="1094"/>
    </row>
    <row r="2737" spans="1:11" ht="18" customHeight="1" x14ac:dyDescent="0.25">
      <c r="A2737" s="1094"/>
      <c r="B2737" s="1094"/>
      <c r="C2737" s="1104" t="s">
        <v>1024</v>
      </c>
      <c r="D2737" s="1230" t="s">
        <v>1038</v>
      </c>
      <c r="E2737" s="1231"/>
      <c r="F2737" s="1231"/>
      <c r="G2737" s="1231"/>
      <c r="H2737" s="1094"/>
      <c r="I2737" s="1094"/>
      <c r="J2737" s="1094"/>
      <c r="K2737" s="1094"/>
    </row>
    <row r="2738" spans="1:11" ht="18" customHeight="1" x14ac:dyDescent="0.25">
      <c r="A2738" s="1094"/>
      <c r="B2738" s="1094"/>
      <c r="C2738" s="1104" t="s">
        <v>31</v>
      </c>
      <c r="D2738" s="1230" t="s">
        <v>3387</v>
      </c>
      <c r="E2738" s="1231"/>
      <c r="F2738" s="1231"/>
      <c r="G2738" s="1231"/>
      <c r="H2738" s="1094"/>
      <c r="I2738" s="1094"/>
      <c r="J2738" s="1094"/>
      <c r="K2738" s="1094"/>
    </row>
    <row r="2739" spans="1:11" ht="15" customHeight="1" x14ac:dyDescent="0.25">
      <c r="A2739" s="1094"/>
      <c r="B2739" s="1094"/>
      <c r="C2739" s="1105"/>
      <c r="D2739" s="1106">
        <v>2024</v>
      </c>
      <c r="E2739" s="1106">
        <v>2025</v>
      </c>
      <c r="F2739" s="1106">
        <v>2026</v>
      </c>
      <c r="G2739" s="1106">
        <v>2027</v>
      </c>
      <c r="H2739" s="1094"/>
      <c r="I2739" s="1094"/>
      <c r="J2739" s="1094"/>
      <c r="K2739" s="1094"/>
    </row>
    <row r="2740" spans="1:11" ht="15" customHeight="1" x14ac:dyDescent="0.25">
      <c r="A2740" s="1094"/>
      <c r="B2740" s="1094"/>
      <c r="C2740" s="1107"/>
      <c r="D2740" s="1108" t="s">
        <v>13</v>
      </c>
      <c r="E2740" s="1108" t="s">
        <v>14</v>
      </c>
      <c r="F2740" s="1108" t="s">
        <v>14</v>
      </c>
      <c r="G2740" s="1108" t="s">
        <v>14</v>
      </c>
      <c r="H2740" s="1094"/>
      <c r="I2740" s="1094"/>
      <c r="J2740" s="1094"/>
      <c r="K2740" s="1094"/>
    </row>
    <row r="2741" spans="1:11" ht="14.1" customHeight="1" x14ac:dyDescent="0.25">
      <c r="A2741" s="1094"/>
      <c r="B2741" s="1094"/>
      <c r="C2741" s="1097" t="s">
        <v>33</v>
      </c>
      <c r="D2741" s="1101" t="s">
        <v>1092</v>
      </c>
      <c r="E2741" s="1101" t="s">
        <v>1092</v>
      </c>
      <c r="F2741" s="1101" t="s">
        <v>1092</v>
      </c>
      <c r="G2741" s="1101" t="s">
        <v>1092</v>
      </c>
      <c r="H2741" s="1094"/>
      <c r="I2741" s="1094"/>
      <c r="J2741" s="1094"/>
      <c r="K2741" s="1094"/>
    </row>
    <row r="2742" spans="1:11" ht="14.1" customHeight="1" x14ac:dyDescent="0.25">
      <c r="A2742" s="1094"/>
      <c r="B2742" s="1094"/>
      <c r="C2742" s="1097" t="s">
        <v>1029</v>
      </c>
      <c r="D2742" s="1101" t="s">
        <v>1039</v>
      </c>
      <c r="E2742" s="1101" t="s">
        <v>3789</v>
      </c>
      <c r="F2742" s="1101" t="s">
        <v>3790</v>
      </c>
      <c r="G2742" s="1101" t="s">
        <v>3791</v>
      </c>
      <c r="H2742" s="1094"/>
      <c r="I2742" s="1094"/>
      <c r="J2742" s="1094"/>
      <c r="K2742" s="1094"/>
    </row>
    <row r="2743" spans="1:11" ht="14.1" customHeight="1" x14ac:dyDescent="0.25">
      <c r="A2743" s="1094"/>
      <c r="B2743" s="1094"/>
      <c r="C2743" s="1097" t="s">
        <v>1032</v>
      </c>
      <c r="D2743" s="1101" t="s">
        <v>1039</v>
      </c>
      <c r="E2743" s="1101" t="s">
        <v>3789</v>
      </c>
      <c r="F2743" s="1101" t="s">
        <v>3790</v>
      </c>
      <c r="G2743" s="1101" t="s">
        <v>3791</v>
      </c>
      <c r="H2743" s="1094"/>
      <c r="I2743" s="1094"/>
      <c r="J2743" s="1094"/>
      <c r="K2743" s="1094"/>
    </row>
    <row r="2744" spans="1:11" ht="14.1" customHeight="1" x14ac:dyDescent="0.25">
      <c r="A2744" s="1094"/>
      <c r="B2744" s="1094"/>
      <c r="C2744" s="1097" t="s">
        <v>1037</v>
      </c>
      <c r="D2744" s="1101" t="s">
        <v>1038</v>
      </c>
      <c r="E2744" s="1101" t="s">
        <v>1039</v>
      </c>
      <c r="F2744" s="1101" t="s">
        <v>1039</v>
      </c>
      <c r="G2744" s="1101" t="s">
        <v>1039</v>
      </c>
      <c r="H2744" s="1094"/>
      <c r="I2744" s="1094"/>
      <c r="J2744" s="1094"/>
      <c r="K2744" s="1094"/>
    </row>
    <row r="2745" spans="1:11" ht="14.1" customHeight="1" x14ac:dyDescent="0.25">
      <c r="A2745" s="1094"/>
      <c r="B2745" s="1094"/>
      <c r="C2745" s="1097" t="s">
        <v>1042</v>
      </c>
      <c r="D2745" s="1101" t="s">
        <v>1038</v>
      </c>
      <c r="E2745" s="1101" t="s">
        <v>1038</v>
      </c>
      <c r="F2745" s="1101" t="s">
        <v>1557</v>
      </c>
      <c r="G2745" s="1101" t="s">
        <v>3792</v>
      </c>
      <c r="H2745" s="1094"/>
      <c r="I2745" s="1094"/>
      <c r="J2745" s="1094"/>
      <c r="K2745" s="1094"/>
    </row>
    <row r="2746" spans="1:11" ht="14.1" customHeight="1" x14ac:dyDescent="0.25">
      <c r="A2746" s="1094"/>
      <c r="B2746" s="1094"/>
      <c r="C2746" s="1097" t="s">
        <v>39</v>
      </c>
      <c r="D2746" s="1101" t="s">
        <v>1038</v>
      </c>
      <c r="E2746" s="1101" t="s">
        <v>1038</v>
      </c>
      <c r="F2746" s="1101" t="s">
        <v>1557</v>
      </c>
      <c r="G2746" s="1101" t="s">
        <v>3792</v>
      </c>
      <c r="H2746" s="1094"/>
      <c r="I2746" s="1094"/>
      <c r="J2746" s="1094"/>
      <c r="K2746" s="1094"/>
    </row>
    <row r="2747" spans="1:11" ht="14.1" customHeight="1" x14ac:dyDescent="0.25">
      <c r="A2747" s="1094"/>
      <c r="B2747" s="1094"/>
      <c r="C2747" s="1228" t="s">
        <v>1046</v>
      </c>
      <c r="D2747" s="1229"/>
      <c r="E2747" s="1229"/>
      <c r="F2747" s="1229"/>
      <c r="G2747" s="1229"/>
      <c r="H2747" s="1094"/>
      <c r="I2747" s="1094"/>
      <c r="J2747" s="1094"/>
      <c r="K2747" s="1094"/>
    </row>
    <row r="2748" spans="1:11" ht="14.1" customHeight="1" x14ac:dyDescent="0.25">
      <c r="A2748" s="1094"/>
      <c r="B2748" s="1094"/>
      <c r="C2748" s="1105"/>
      <c r="D2748" s="1106">
        <v>2024</v>
      </c>
      <c r="E2748" s="1106">
        <v>2025</v>
      </c>
      <c r="F2748" s="1106">
        <v>2026</v>
      </c>
      <c r="G2748" s="1106">
        <v>2027</v>
      </c>
      <c r="H2748" s="1094"/>
      <c r="I2748" s="1094"/>
      <c r="J2748" s="1094"/>
      <c r="K2748" s="1094"/>
    </row>
    <row r="2749" spans="1:11" ht="14.1" customHeight="1" x14ac:dyDescent="0.25">
      <c r="A2749" s="1094"/>
      <c r="B2749" s="1094"/>
      <c r="C2749" s="1107"/>
      <c r="D2749" s="1108" t="s">
        <v>13</v>
      </c>
      <c r="E2749" s="1108" t="s">
        <v>14</v>
      </c>
      <c r="F2749" s="1108" t="s">
        <v>14</v>
      </c>
      <c r="G2749" s="1108" t="s">
        <v>14</v>
      </c>
      <c r="H2749" s="1094"/>
      <c r="I2749" s="1094"/>
      <c r="J2749" s="1094"/>
      <c r="K2749" s="1094"/>
    </row>
    <row r="2750" spans="1:11" ht="14.1" customHeight="1" x14ac:dyDescent="0.25">
      <c r="A2750" s="1094"/>
      <c r="B2750" s="1094"/>
      <c r="C2750" s="1109" t="s">
        <v>1047</v>
      </c>
      <c r="D2750" s="1110">
        <v>0</v>
      </c>
      <c r="E2750" s="1110">
        <v>0</v>
      </c>
      <c r="F2750" s="1110">
        <v>0</v>
      </c>
      <c r="G2750" s="1110">
        <v>0</v>
      </c>
      <c r="H2750" s="1094"/>
      <c r="I2750" s="1094"/>
      <c r="J2750" s="1094"/>
      <c r="K2750" s="1094"/>
    </row>
    <row r="2751" spans="1:11" ht="14.1" customHeight="1" x14ac:dyDescent="0.25">
      <c r="A2751" s="1094"/>
      <c r="B2751" s="1094"/>
      <c r="C2751" s="1109" t="s">
        <v>1048</v>
      </c>
      <c r="D2751" s="1110">
        <v>0</v>
      </c>
      <c r="E2751" s="1110">
        <v>0</v>
      </c>
      <c r="F2751" s="1110">
        <v>0</v>
      </c>
      <c r="G2751" s="1110">
        <v>0</v>
      </c>
      <c r="H2751" s="1094"/>
      <c r="I2751" s="1094"/>
      <c r="J2751" s="1094"/>
      <c r="K2751" s="1094"/>
    </row>
    <row r="2752" spans="1:11" ht="14.1" customHeight="1" x14ac:dyDescent="0.25">
      <c r="A2752" s="1094"/>
      <c r="B2752" s="1094"/>
      <c r="C2752" s="1109" t="s">
        <v>1049</v>
      </c>
      <c r="D2752" s="1110">
        <v>0</v>
      </c>
      <c r="E2752" s="1110">
        <v>0</v>
      </c>
      <c r="F2752" s="1110">
        <v>0</v>
      </c>
      <c r="G2752" s="1110">
        <v>0</v>
      </c>
      <c r="H2752" s="1094"/>
      <c r="I2752" s="1094"/>
      <c r="J2752" s="1094"/>
      <c r="K2752" s="1094"/>
    </row>
    <row r="2753" spans="1:11" ht="14.1" customHeight="1" x14ac:dyDescent="0.25">
      <c r="A2753" s="1094"/>
      <c r="B2753" s="1094"/>
      <c r="C2753" s="1109" t="s">
        <v>1050</v>
      </c>
      <c r="D2753" s="1110">
        <v>0</v>
      </c>
      <c r="E2753" s="1110">
        <v>0</v>
      </c>
      <c r="F2753" s="1110">
        <v>0</v>
      </c>
      <c r="G2753" s="1110">
        <v>0</v>
      </c>
      <c r="H2753" s="1094"/>
      <c r="I2753" s="1094"/>
      <c r="J2753" s="1094"/>
      <c r="K2753" s="1094"/>
    </row>
    <row r="2754" spans="1:11" ht="14.1" customHeight="1" x14ac:dyDescent="0.25">
      <c r="A2754" s="1094"/>
      <c r="B2754" s="1094"/>
      <c r="C2754" s="1109" t="s">
        <v>1048</v>
      </c>
      <c r="D2754" s="1110">
        <v>0</v>
      </c>
      <c r="E2754" s="1110">
        <v>0</v>
      </c>
      <c r="F2754" s="1110">
        <v>0</v>
      </c>
      <c r="G2754" s="1110">
        <v>0</v>
      </c>
      <c r="H2754" s="1094"/>
      <c r="I2754" s="1094"/>
      <c r="J2754" s="1094"/>
      <c r="K2754" s="1094"/>
    </row>
    <row r="2755" spans="1:11" ht="14.1" customHeight="1" x14ac:dyDescent="0.25">
      <c r="A2755" s="1094"/>
      <c r="B2755" s="1094"/>
      <c r="C2755" s="1109" t="s">
        <v>1049</v>
      </c>
      <c r="D2755" s="1110">
        <v>0</v>
      </c>
      <c r="E2755" s="1110">
        <v>0</v>
      </c>
      <c r="F2755" s="1110">
        <v>0</v>
      </c>
      <c r="G2755" s="1110">
        <v>0</v>
      </c>
      <c r="H2755" s="1094"/>
      <c r="I2755" s="1094"/>
      <c r="J2755" s="1094"/>
      <c r="K2755" s="1094"/>
    </row>
    <row r="2756" spans="1:11" ht="14.1" customHeight="1" x14ac:dyDescent="0.25">
      <c r="A2756" s="1094"/>
      <c r="B2756" s="1094"/>
      <c r="C2756" s="1109" t="s">
        <v>1051</v>
      </c>
      <c r="D2756" s="1110">
        <v>0</v>
      </c>
      <c r="E2756" s="1110">
        <v>0</v>
      </c>
      <c r="F2756" s="1110">
        <v>0</v>
      </c>
      <c r="G2756" s="1110">
        <v>0</v>
      </c>
      <c r="H2756" s="1094"/>
      <c r="I2756" s="1094"/>
      <c r="J2756" s="1094"/>
      <c r="K2756" s="1094"/>
    </row>
    <row r="2757" spans="1:11" ht="14.1" customHeight="1" x14ac:dyDescent="0.25">
      <c r="A2757" s="1094"/>
      <c r="B2757" s="1094"/>
      <c r="C2757" s="1109" t="s">
        <v>1048</v>
      </c>
      <c r="D2757" s="1110">
        <v>0</v>
      </c>
      <c r="E2757" s="1110">
        <v>0</v>
      </c>
      <c r="F2757" s="1110">
        <v>0</v>
      </c>
      <c r="G2757" s="1110">
        <v>0</v>
      </c>
      <c r="H2757" s="1094"/>
      <c r="I2757" s="1094"/>
      <c r="J2757" s="1094"/>
      <c r="K2757" s="1094"/>
    </row>
    <row r="2758" spans="1:11" ht="14.1" customHeight="1" x14ac:dyDescent="0.25">
      <c r="A2758" s="1094"/>
      <c r="B2758" s="1094"/>
      <c r="C2758" s="1109" t="s">
        <v>1049</v>
      </c>
      <c r="D2758" s="1110">
        <v>0</v>
      </c>
      <c r="E2758" s="1110">
        <v>0</v>
      </c>
      <c r="F2758" s="1110">
        <v>0</v>
      </c>
      <c r="G2758" s="1110">
        <v>0</v>
      </c>
      <c r="H2758" s="1094"/>
      <c r="I2758" s="1094"/>
      <c r="J2758" s="1094"/>
      <c r="K2758" s="1094"/>
    </row>
    <row r="2759" spans="1:11" ht="14.1" customHeight="1" x14ac:dyDescent="0.25">
      <c r="A2759" s="1094"/>
      <c r="B2759" s="1094"/>
      <c r="C2759" s="1109" t="s">
        <v>1052</v>
      </c>
      <c r="D2759" s="1110">
        <v>0</v>
      </c>
      <c r="E2759" s="1110">
        <v>0</v>
      </c>
      <c r="F2759" s="1110">
        <v>0</v>
      </c>
      <c r="G2759" s="1110">
        <v>0</v>
      </c>
      <c r="H2759" s="1094"/>
      <c r="I2759" s="1094"/>
      <c r="J2759" s="1094"/>
      <c r="K2759" s="1094"/>
    </row>
    <row r="2760" spans="1:11" ht="14.1" customHeight="1" x14ac:dyDescent="0.25">
      <c r="A2760" s="1094"/>
      <c r="B2760" s="1094"/>
      <c r="C2760" s="1109" t="s">
        <v>1048</v>
      </c>
      <c r="D2760" s="1110">
        <v>0</v>
      </c>
      <c r="E2760" s="1110">
        <v>0</v>
      </c>
      <c r="F2760" s="1110">
        <v>0</v>
      </c>
      <c r="G2760" s="1110">
        <v>0</v>
      </c>
      <c r="H2760" s="1094"/>
      <c r="I2760" s="1094"/>
      <c r="J2760" s="1094"/>
      <c r="K2760" s="1094"/>
    </row>
    <row r="2761" spans="1:11" ht="14.1" customHeight="1" x14ac:dyDescent="0.25">
      <c r="A2761" s="1094"/>
      <c r="B2761" s="1094"/>
      <c r="C2761" s="1109" t="s">
        <v>1049</v>
      </c>
      <c r="D2761" s="1110">
        <v>0</v>
      </c>
      <c r="E2761" s="1110">
        <v>0</v>
      </c>
      <c r="F2761" s="1110">
        <v>0</v>
      </c>
      <c r="G2761" s="1110">
        <v>0</v>
      </c>
      <c r="H2761" s="1094"/>
      <c r="I2761" s="1094"/>
      <c r="J2761" s="1094"/>
      <c r="K2761" s="1094"/>
    </row>
    <row r="2762" spans="1:11" ht="14.1" customHeight="1" x14ac:dyDescent="0.25">
      <c r="A2762" s="1094"/>
      <c r="B2762" s="1094"/>
      <c r="C2762" s="1109" t="s">
        <v>1053</v>
      </c>
      <c r="D2762" s="1110">
        <v>0</v>
      </c>
      <c r="E2762" s="1110">
        <v>0</v>
      </c>
      <c r="F2762" s="1110">
        <v>0</v>
      </c>
      <c r="G2762" s="1110">
        <v>0</v>
      </c>
      <c r="H2762" s="1094"/>
      <c r="I2762" s="1094"/>
      <c r="J2762" s="1094"/>
      <c r="K2762" s="1094"/>
    </row>
    <row r="2763" spans="1:11" ht="14.1" customHeight="1" x14ac:dyDescent="0.25">
      <c r="A2763" s="1094"/>
      <c r="B2763" s="1094"/>
      <c r="C2763" s="1109" t="s">
        <v>1048</v>
      </c>
      <c r="D2763" s="1110">
        <v>0</v>
      </c>
      <c r="E2763" s="1110">
        <v>0</v>
      </c>
      <c r="F2763" s="1110">
        <v>0</v>
      </c>
      <c r="G2763" s="1110">
        <v>0</v>
      </c>
      <c r="H2763" s="1094"/>
      <c r="I2763" s="1094"/>
      <c r="J2763" s="1094"/>
      <c r="K2763" s="1094"/>
    </row>
    <row r="2764" spans="1:11" ht="14.1" customHeight="1" x14ac:dyDescent="0.25">
      <c r="A2764" s="1094"/>
      <c r="B2764" s="1094"/>
      <c r="C2764" s="1109" t="s">
        <v>1049</v>
      </c>
      <c r="D2764" s="1110">
        <v>0</v>
      </c>
      <c r="E2764" s="1110">
        <v>0</v>
      </c>
      <c r="F2764" s="1110">
        <v>0</v>
      </c>
      <c r="G2764" s="1110">
        <v>0</v>
      </c>
      <c r="H2764" s="1094"/>
      <c r="I2764" s="1094"/>
      <c r="J2764" s="1094"/>
      <c r="K2764" s="1094"/>
    </row>
    <row r="2765" spans="1:11" ht="14.1" customHeight="1" x14ac:dyDescent="0.25">
      <c r="A2765" s="1094"/>
      <c r="B2765" s="1094"/>
      <c r="C2765" s="1109" t="s">
        <v>1054</v>
      </c>
      <c r="D2765" s="1110">
        <v>0</v>
      </c>
      <c r="E2765" s="1110">
        <v>0</v>
      </c>
      <c r="F2765" s="1110">
        <v>0</v>
      </c>
      <c r="G2765" s="1110">
        <v>0</v>
      </c>
      <c r="H2765" s="1094"/>
      <c r="I2765" s="1094"/>
      <c r="J2765" s="1094"/>
      <c r="K2765" s="1094"/>
    </row>
    <row r="2766" spans="1:11" ht="14.1" customHeight="1" x14ac:dyDescent="0.25">
      <c r="A2766" s="1094"/>
      <c r="B2766" s="1094"/>
      <c r="C2766" s="1109" t="s">
        <v>1048</v>
      </c>
      <c r="D2766" s="1110">
        <v>0</v>
      </c>
      <c r="E2766" s="1110">
        <v>0</v>
      </c>
      <c r="F2766" s="1110">
        <v>0</v>
      </c>
      <c r="G2766" s="1110">
        <v>0</v>
      </c>
      <c r="H2766" s="1094"/>
      <c r="I2766" s="1094"/>
      <c r="J2766" s="1094"/>
      <c r="K2766" s="1094"/>
    </row>
    <row r="2767" spans="1:11" ht="14.1" customHeight="1" x14ac:dyDescent="0.25">
      <c r="A2767" s="1094"/>
      <c r="B2767" s="1094"/>
      <c r="C2767" s="1109" t="s">
        <v>1049</v>
      </c>
      <c r="D2767" s="1110">
        <v>0</v>
      </c>
      <c r="E2767" s="1110">
        <v>0</v>
      </c>
      <c r="F2767" s="1110">
        <v>0</v>
      </c>
      <c r="G2767" s="1110">
        <v>0</v>
      </c>
      <c r="H2767" s="1094"/>
      <c r="I2767" s="1094"/>
      <c r="J2767" s="1094"/>
      <c r="K2767" s="1094"/>
    </row>
    <row r="2768" spans="1:11" ht="14.1" customHeight="1" x14ac:dyDescent="0.25">
      <c r="A2768" s="1094"/>
      <c r="B2768" s="1094"/>
      <c r="C2768" s="1109" t="s">
        <v>1055</v>
      </c>
      <c r="D2768" s="1110">
        <v>0</v>
      </c>
      <c r="E2768" s="1110">
        <v>0</v>
      </c>
      <c r="F2768" s="1110">
        <v>0</v>
      </c>
      <c r="G2768" s="1110">
        <v>0</v>
      </c>
      <c r="H2768" s="1094"/>
      <c r="I2768" s="1094"/>
      <c r="J2768" s="1094"/>
      <c r="K2768" s="1094"/>
    </row>
    <row r="2769" spans="1:11" ht="14.1" customHeight="1" x14ac:dyDescent="0.25">
      <c r="A2769" s="1094"/>
      <c r="B2769" s="1094"/>
      <c r="C2769" s="1109" t="s">
        <v>1048</v>
      </c>
      <c r="D2769" s="1110">
        <v>0</v>
      </c>
      <c r="E2769" s="1110">
        <v>0</v>
      </c>
      <c r="F2769" s="1110">
        <v>0</v>
      </c>
      <c r="G2769" s="1110">
        <v>0</v>
      </c>
      <c r="H2769" s="1094"/>
      <c r="I2769" s="1094"/>
      <c r="J2769" s="1094"/>
      <c r="K2769" s="1094"/>
    </row>
    <row r="2770" spans="1:11" ht="14.1" customHeight="1" x14ac:dyDescent="0.25">
      <c r="A2770" s="1094"/>
      <c r="B2770" s="1094"/>
      <c r="C2770" s="1109" t="s">
        <v>1049</v>
      </c>
      <c r="D2770" s="1110">
        <v>0</v>
      </c>
      <c r="E2770" s="1110">
        <v>0</v>
      </c>
      <c r="F2770" s="1110">
        <v>0</v>
      </c>
      <c r="G2770" s="1110">
        <v>0</v>
      </c>
      <c r="H2770" s="1094"/>
      <c r="I2770" s="1094"/>
      <c r="J2770" s="1094"/>
      <c r="K2770" s="1094"/>
    </row>
    <row r="2771" spans="1:11" ht="14.1" customHeight="1" x14ac:dyDescent="0.25">
      <c r="A2771" s="1094"/>
      <c r="B2771" s="1094"/>
      <c r="C2771" s="1109" t="s">
        <v>1056</v>
      </c>
      <c r="D2771" s="1110">
        <v>0</v>
      </c>
      <c r="E2771" s="1110">
        <v>0</v>
      </c>
      <c r="F2771" s="1110">
        <v>0</v>
      </c>
      <c r="G2771" s="1110">
        <v>0</v>
      </c>
      <c r="H2771" s="1094"/>
      <c r="I2771" s="1094"/>
      <c r="J2771" s="1094"/>
      <c r="K2771" s="1094"/>
    </row>
    <row r="2772" spans="1:11" ht="14.1" customHeight="1" x14ac:dyDescent="0.25">
      <c r="A2772" s="1094"/>
      <c r="B2772" s="1094"/>
      <c r="C2772" s="1109" t="s">
        <v>1048</v>
      </c>
      <c r="D2772" s="1110">
        <v>0</v>
      </c>
      <c r="E2772" s="1110">
        <v>0</v>
      </c>
      <c r="F2772" s="1110">
        <v>0</v>
      </c>
      <c r="G2772" s="1110">
        <v>0</v>
      </c>
      <c r="H2772" s="1094"/>
      <c r="I2772" s="1094"/>
      <c r="J2772" s="1094"/>
      <c r="K2772" s="1094"/>
    </row>
    <row r="2773" spans="1:11" ht="14.1" customHeight="1" x14ac:dyDescent="0.25">
      <c r="A2773" s="1094"/>
      <c r="B2773" s="1094"/>
      <c r="C2773" s="1109" t="s">
        <v>1057</v>
      </c>
      <c r="D2773" s="1110">
        <v>0</v>
      </c>
      <c r="E2773" s="1110">
        <v>0</v>
      </c>
      <c r="F2773" s="1110">
        <v>0</v>
      </c>
      <c r="G2773" s="1110">
        <v>0</v>
      </c>
      <c r="H2773" s="1094"/>
      <c r="I2773" s="1094"/>
      <c r="J2773" s="1094"/>
      <c r="K2773" s="1094"/>
    </row>
    <row r="2774" spans="1:11" ht="14.1" customHeight="1" x14ac:dyDescent="0.25">
      <c r="A2774" s="1094"/>
      <c r="B2774" s="1094"/>
      <c r="C2774" s="1109" t="s">
        <v>1058</v>
      </c>
      <c r="D2774" s="1110">
        <v>0</v>
      </c>
      <c r="E2774" s="1110">
        <v>0</v>
      </c>
      <c r="F2774" s="1110">
        <v>0</v>
      </c>
      <c r="G2774" s="1110">
        <v>0</v>
      </c>
      <c r="H2774" s="1094"/>
      <c r="I2774" s="1094"/>
      <c r="J2774" s="1094"/>
      <c r="K2774" s="1094"/>
    </row>
    <row r="2775" spans="1:11" ht="14.1" customHeight="1" x14ac:dyDescent="0.25">
      <c r="A2775" s="1094"/>
      <c r="B2775" s="1094"/>
      <c r="C2775" s="1109" t="s">
        <v>1059</v>
      </c>
      <c r="D2775" s="1110">
        <v>0</v>
      </c>
      <c r="E2775" s="1110">
        <v>0</v>
      </c>
      <c r="F2775" s="1110">
        <v>0</v>
      </c>
      <c r="G2775" s="1110">
        <v>0</v>
      </c>
      <c r="H2775" s="1094"/>
      <c r="I2775" s="1094"/>
      <c r="J2775" s="1094"/>
      <c r="K2775" s="1094"/>
    </row>
    <row r="2776" spans="1:11" ht="14.1" customHeight="1" x14ac:dyDescent="0.25">
      <c r="A2776" s="1094"/>
      <c r="B2776" s="1094"/>
      <c r="C2776" s="1109" t="s">
        <v>1060</v>
      </c>
      <c r="D2776" s="1110">
        <v>0</v>
      </c>
      <c r="E2776" s="1110">
        <v>0</v>
      </c>
      <c r="F2776" s="1110">
        <v>0</v>
      </c>
      <c r="G2776" s="1110">
        <v>0</v>
      </c>
      <c r="H2776" s="1094"/>
      <c r="I2776" s="1094"/>
      <c r="J2776" s="1094"/>
      <c r="K2776" s="1094"/>
    </row>
    <row r="2777" spans="1:11" ht="14.1" customHeight="1" x14ac:dyDescent="0.25">
      <c r="A2777" s="1094"/>
      <c r="B2777" s="1094"/>
      <c r="C2777" s="1109" t="s">
        <v>1061</v>
      </c>
      <c r="D2777" s="1110">
        <v>0</v>
      </c>
      <c r="E2777" s="1110">
        <v>72000000</v>
      </c>
      <c r="F2777" s="1110">
        <v>90000000</v>
      </c>
      <c r="G2777" s="1110">
        <v>78000000</v>
      </c>
      <c r="H2777" s="1094"/>
      <c r="I2777" s="1094"/>
      <c r="J2777" s="1094"/>
      <c r="K2777" s="1094"/>
    </row>
    <row r="2778" spans="1:11" ht="14.1" customHeight="1" x14ac:dyDescent="0.25">
      <c r="A2778" s="1094"/>
      <c r="B2778" s="1094"/>
      <c r="C2778" s="1109" t="s">
        <v>1048</v>
      </c>
      <c r="D2778" s="1110">
        <v>0</v>
      </c>
      <c r="E2778" s="1110">
        <v>72000000</v>
      </c>
      <c r="F2778" s="1110">
        <v>90000000</v>
      </c>
      <c r="G2778" s="1110">
        <v>78000000</v>
      </c>
      <c r="H2778" s="1094"/>
      <c r="I2778" s="1094"/>
      <c r="J2778" s="1094"/>
      <c r="K2778" s="1094"/>
    </row>
    <row r="2779" spans="1:11" ht="14.1" customHeight="1" x14ac:dyDescent="0.25">
      <c r="A2779" s="1094"/>
      <c r="B2779" s="1094"/>
      <c r="C2779" s="1109" t="s">
        <v>1057</v>
      </c>
      <c r="D2779" s="1110">
        <v>0</v>
      </c>
      <c r="E2779" s="1110">
        <v>0</v>
      </c>
      <c r="F2779" s="1110">
        <v>0</v>
      </c>
      <c r="G2779" s="1110">
        <v>0</v>
      </c>
      <c r="H2779" s="1094"/>
      <c r="I2779" s="1094"/>
      <c r="J2779" s="1094"/>
      <c r="K2779" s="1094"/>
    </row>
    <row r="2780" spans="1:11" ht="14.1" customHeight="1" x14ac:dyDescent="0.25">
      <c r="A2780" s="1094"/>
      <c r="B2780" s="1094"/>
      <c r="C2780" s="1109" t="s">
        <v>1058</v>
      </c>
      <c r="D2780" s="1110">
        <v>0</v>
      </c>
      <c r="E2780" s="1110">
        <v>0</v>
      </c>
      <c r="F2780" s="1110">
        <v>0</v>
      </c>
      <c r="G2780" s="1110">
        <v>0</v>
      </c>
      <c r="H2780" s="1094"/>
      <c r="I2780" s="1094"/>
      <c r="J2780" s="1094"/>
      <c r="K2780" s="1094"/>
    </row>
    <row r="2781" spans="1:11" ht="14.1" customHeight="1" x14ac:dyDescent="0.25">
      <c r="A2781" s="1094"/>
      <c r="B2781" s="1094"/>
      <c r="C2781" s="1109" t="s">
        <v>1059</v>
      </c>
      <c r="D2781" s="1110">
        <v>0</v>
      </c>
      <c r="E2781" s="1110">
        <v>0</v>
      </c>
      <c r="F2781" s="1110">
        <v>0</v>
      </c>
      <c r="G2781" s="1110">
        <v>0</v>
      </c>
      <c r="H2781" s="1094"/>
      <c r="I2781" s="1094"/>
      <c r="J2781" s="1094"/>
      <c r="K2781" s="1094"/>
    </row>
    <row r="2782" spans="1:11" ht="14.1" customHeight="1" x14ac:dyDescent="0.25">
      <c r="A2782" s="1094"/>
      <c r="B2782" s="1094"/>
      <c r="C2782" s="1109" t="s">
        <v>1060</v>
      </c>
      <c r="D2782" s="1110">
        <v>0</v>
      </c>
      <c r="E2782" s="1110">
        <v>0</v>
      </c>
      <c r="F2782" s="1110">
        <v>0</v>
      </c>
      <c r="G2782" s="1110">
        <v>0</v>
      </c>
      <c r="H2782" s="1094"/>
      <c r="I2782" s="1094"/>
      <c r="J2782" s="1094"/>
      <c r="K2782" s="1094"/>
    </row>
    <row r="2783" spans="1:11" ht="14.1" customHeight="1" x14ac:dyDescent="0.25">
      <c r="A2783" s="1094"/>
      <c r="B2783" s="1094"/>
      <c r="C2783" s="1109" t="s">
        <v>1062</v>
      </c>
      <c r="D2783" s="1110">
        <v>0</v>
      </c>
      <c r="E2783" s="1110">
        <v>0</v>
      </c>
      <c r="F2783" s="1110">
        <v>0</v>
      </c>
      <c r="G2783" s="1110">
        <v>0</v>
      </c>
      <c r="H2783" s="1094"/>
      <c r="I2783" s="1094"/>
      <c r="J2783" s="1094"/>
      <c r="K2783" s="1094"/>
    </row>
    <row r="2784" spans="1:11" ht="14.1" customHeight="1" x14ac:dyDescent="0.25">
      <c r="A2784" s="1094"/>
      <c r="B2784" s="1094"/>
      <c r="C2784" s="1109" t="s">
        <v>1048</v>
      </c>
      <c r="D2784" s="1110">
        <v>0</v>
      </c>
      <c r="E2784" s="1110">
        <v>0</v>
      </c>
      <c r="F2784" s="1110">
        <v>0</v>
      </c>
      <c r="G2784" s="1110">
        <v>0</v>
      </c>
      <c r="H2784" s="1094"/>
      <c r="I2784" s="1094"/>
      <c r="J2784" s="1094"/>
      <c r="K2784" s="1094"/>
    </row>
    <row r="2785" spans="1:11" ht="14.1" customHeight="1" x14ac:dyDescent="0.25">
      <c r="A2785" s="1094"/>
      <c r="B2785" s="1094"/>
      <c r="C2785" s="1109" t="s">
        <v>1057</v>
      </c>
      <c r="D2785" s="1110">
        <v>0</v>
      </c>
      <c r="E2785" s="1110">
        <v>0</v>
      </c>
      <c r="F2785" s="1110">
        <v>0</v>
      </c>
      <c r="G2785" s="1110">
        <v>0</v>
      </c>
      <c r="H2785" s="1094"/>
      <c r="I2785" s="1094"/>
      <c r="J2785" s="1094"/>
      <c r="K2785" s="1094"/>
    </row>
    <row r="2786" spans="1:11" ht="14.1" customHeight="1" x14ac:dyDescent="0.25">
      <c r="A2786" s="1094"/>
      <c r="B2786" s="1094"/>
      <c r="C2786" s="1109" t="s">
        <v>1058</v>
      </c>
      <c r="D2786" s="1110">
        <v>0</v>
      </c>
      <c r="E2786" s="1110">
        <v>0</v>
      </c>
      <c r="F2786" s="1110">
        <v>0</v>
      </c>
      <c r="G2786" s="1110">
        <v>0</v>
      </c>
      <c r="H2786" s="1094"/>
      <c r="I2786" s="1094"/>
      <c r="J2786" s="1094"/>
      <c r="K2786" s="1094"/>
    </row>
    <row r="2787" spans="1:11" ht="14.1" customHeight="1" x14ac:dyDescent="0.25">
      <c r="A2787" s="1094"/>
      <c r="B2787" s="1094"/>
      <c r="C2787" s="1109" t="s">
        <v>1059</v>
      </c>
      <c r="D2787" s="1110">
        <v>0</v>
      </c>
      <c r="E2787" s="1110">
        <v>0</v>
      </c>
      <c r="F2787" s="1110">
        <v>0</v>
      </c>
      <c r="G2787" s="1110">
        <v>0</v>
      </c>
      <c r="H2787" s="1094"/>
      <c r="I2787" s="1094"/>
      <c r="J2787" s="1094"/>
      <c r="K2787" s="1094"/>
    </row>
    <row r="2788" spans="1:11" ht="14.1" customHeight="1" x14ac:dyDescent="0.25">
      <c r="A2788" s="1094"/>
      <c r="B2788" s="1094"/>
      <c r="C2788" s="1109" t="s">
        <v>1060</v>
      </c>
      <c r="D2788" s="1110">
        <v>0</v>
      </c>
      <c r="E2788" s="1110">
        <v>0</v>
      </c>
      <c r="F2788" s="1110">
        <v>0</v>
      </c>
      <c r="G2788" s="1110">
        <v>0</v>
      </c>
      <c r="H2788" s="1094"/>
      <c r="I2788" s="1094"/>
      <c r="J2788" s="1094"/>
      <c r="K2788" s="1094"/>
    </row>
    <row r="2789" spans="1:11" ht="14.1" customHeight="1" x14ac:dyDescent="0.25">
      <c r="A2789" s="1094"/>
      <c r="B2789" s="1094"/>
      <c r="C2789" s="1109" t="s">
        <v>1063</v>
      </c>
      <c r="D2789" s="1110">
        <v>0</v>
      </c>
      <c r="E2789" s="1110">
        <v>0</v>
      </c>
      <c r="F2789" s="1110">
        <v>0</v>
      </c>
      <c r="G2789" s="1110">
        <v>0</v>
      </c>
      <c r="H2789" s="1094"/>
      <c r="I2789" s="1094"/>
      <c r="J2789" s="1094"/>
      <c r="K2789" s="1094"/>
    </row>
    <row r="2790" spans="1:11" ht="14.1" customHeight="1" x14ac:dyDescent="0.25">
      <c r="A2790" s="1094"/>
      <c r="B2790" s="1094"/>
      <c r="C2790" s="1109" t="s">
        <v>1064</v>
      </c>
      <c r="D2790" s="1110">
        <v>0</v>
      </c>
      <c r="E2790" s="1110">
        <v>0</v>
      </c>
      <c r="F2790" s="1110">
        <v>0</v>
      </c>
      <c r="G2790" s="1110">
        <v>0</v>
      </c>
      <c r="H2790" s="1094"/>
      <c r="I2790" s="1094"/>
      <c r="J2790" s="1094"/>
      <c r="K2790" s="1094"/>
    </row>
    <row r="2791" spans="1:11" ht="14.1" customHeight="1" x14ac:dyDescent="0.25">
      <c r="A2791" s="1094"/>
      <c r="B2791" s="1094"/>
      <c r="C2791" s="1111" t="s">
        <v>572</v>
      </c>
      <c r="D2791" s="1110">
        <v>0</v>
      </c>
      <c r="E2791" s="1110">
        <v>72000000</v>
      </c>
      <c r="F2791" s="1110">
        <v>90000000</v>
      </c>
      <c r="G2791" s="1110">
        <v>78000000</v>
      </c>
      <c r="H2791" s="1094"/>
      <c r="I2791" s="1094"/>
      <c r="J2791" s="1094"/>
      <c r="K2791" s="1094"/>
    </row>
    <row r="2792" spans="1:11" ht="20.100000000000001" customHeight="1" x14ac:dyDescent="0.25">
      <c r="A2792" s="1094"/>
      <c r="B2792" s="1094"/>
      <c r="C2792" s="1102" t="s">
        <v>3793</v>
      </c>
      <c r="D2792" s="1234" t="s">
        <v>3794</v>
      </c>
      <c r="E2792" s="1235"/>
      <c r="F2792" s="1235"/>
      <c r="G2792" s="1235"/>
      <c r="H2792" s="1094"/>
      <c r="I2792" s="1094"/>
      <c r="J2792" s="1094"/>
      <c r="K2792" s="1094"/>
    </row>
    <row r="2793" spans="1:11" ht="18" customHeight="1" x14ac:dyDescent="0.25">
      <c r="A2793" s="1094"/>
      <c r="B2793" s="1094"/>
      <c r="C2793" s="1103" t="s">
        <v>1022</v>
      </c>
      <c r="D2793" s="1232" t="s">
        <v>3795</v>
      </c>
      <c r="E2793" s="1233"/>
      <c r="F2793" s="1233"/>
      <c r="G2793" s="1233"/>
      <c r="H2793" s="1094"/>
      <c r="I2793" s="1094"/>
      <c r="J2793" s="1094"/>
      <c r="K2793" s="1094"/>
    </row>
    <row r="2794" spans="1:11" ht="18" customHeight="1" x14ac:dyDescent="0.25">
      <c r="A2794" s="1094"/>
      <c r="B2794" s="1094"/>
      <c r="C2794" s="1104" t="s">
        <v>1024</v>
      </c>
      <c r="D2794" s="1230" t="s">
        <v>3794</v>
      </c>
      <c r="E2794" s="1231"/>
      <c r="F2794" s="1231"/>
      <c r="G2794" s="1231"/>
      <c r="H2794" s="1094"/>
      <c r="I2794" s="1094"/>
      <c r="J2794" s="1094"/>
      <c r="K2794" s="1094"/>
    </row>
    <row r="2795" spans="1:11" ht="18" customHeight="1" x14ac:dyDescent="0.25">
      <c r="A2795" s="1094"/>
      <c r="B2795" s="1094"/>
      <c r="C2795" s="1104" t="s">
        <v>31</v>
      </c>
      <c r="D2795" s="1230" t="s">
        <v>3796</v>
      </c>
      <c r="E2795" s="1231"/>
      <c r="F2795" s="1231"/>
      <c r="G2795" s="1231"/>
      <c r="H2795" s="1094"/>
      <c r="I2795" s="1094"/>
      <c r="J2795" s="1094"/>
      <c r="K2795" s="1094"/>
    </row>
    <row r="2796" spans="1:11" ht="15" customHeight="1" x14ac:dyDescent="0.25">
      <c r="A2796" s="1094"/>
      <c r="B2796" s="1094"/>
      <c r="C2796" s="1105"/>
      <c r="D2796" s="1106">
        <v>2024</v>
      </c>
      <c r="E2796" s="1106">
        <v>2025</v>
      </c>
      <c r="F2796" s="1106">
        <v>2026</v>
      </c>
      <c r="G2796" s="1106">
        <v>2027</v>
      </c>
      <c r="H2796" s="1094"/>
      <c r="I2796" s="1094"/>
      <c r="J2796" s="1094"/>
      <c r="K2796" s="1094"/>
    </row>
    <row r="2797" spans="1:11" ht="15" customHeight="1" x14ac:dyDescent="0.25">
      <c r="A2797" s="1094"/>
      <c r="B2797" s="1094"/>
      <c r="C2797" s="1107"/>
      <c r="D2797" s="1108" t="s">
        <v>13</v>
      </c>
      <c r="E2797" s="1108" t="s">
        <v>14</v>
      </c>
      <c r="F2797" s="1108" t="s">
        <v>14</v>
      </c>
      <c r="G2797" s="1108" t="s">
        <v>14</v>
      </c>
      <c r="H2797" s="1094"/>
      <c r="I2797" s="1094"/>
      <c r="J2797" s="1094"/>
      <c r="K2797" s="1094"/>
    </row>
    <row r="2798" spans="1:11" ht="14.1" customHeight="1" x14ac:dyDescent="0.25">
      <c r="A2798" s="1094"/>
      <c r="B2798" s="1094"/>
      <c r="C2798" s="1097" t="s">
        <v>33</v>
      </c>
      <c r="D2798" s="1101" t="s">
        <v>1039</v>
      </c>
      <c r="E2798" s="1101" t="s">
        <v>1092</v>
      </c>
      <c r="F2798" s="1101" t="s">
        <v>1092</v>
      </c>
      <c r="G2798" s="1101" t="s">
        <v>1092</v>
      </c>
      <c r="H2798" s="1094"/>
      <c r="I2798" s="1094"/>
      <c r="J2798" s="1094"/>
      <c r="K2798" s="1094"/>
    </row>
    <row r="2799" spans="1:11" ht="14.1" customHeight="1" x14ac:dyDescent="0.25">
      <c r="A2799" s="1094"/>
      <c r="B2799" s="1094"/>
      <c r="C2799" s="1097" t="s">
        <v>1029</v>
      </c>
      <c r="D2799" s="1101" t="s">
        <v>1039</v>
      </c>
      <c r="E2799" s="1101" t="s">
        <v>3797</v>
      </c>
      <c r="F2799" s="1101" t="s">
        <v>3798</v>
      </c>
      <c r="G2799" s="1101" t="s">
        <v>3799</v>
      </c>
      <c r="H2799" s="1094"/>
      <c r="I2799" s="1094"/>
      <c r="J2799" s="1094"/>
      <c r="K2799" s="1094"/>
    </row>
    <row r="2800" spans="1:11" ht="14.1" customHeight="1" x14ac:dyDescent="0.25">
      <c r="A2800" s="1094"/>
      <c r="B2800" s="1094"/>
      <c r="C2800" s="1097" t="s">
        <v>1032</v>
      </c>
      <c r="D2800" s="1101" t="s">
        <v>1039</v>
      </c>
      <c r="E2800" s="1101" t="s">
        <v>3797</v>
      </c>
      <c r="F2800" s="1101" t="s">
        <v>3798</v>
      </c>
      <c r="G2800" s="1101" t="s">
        <v>3799</v>
      </c>
      <c r="H2800" s="1094"/>
      <c r="I2800" s="1094"/>
      <c r="J2800" s="1094"/>
      <c r="K2800" s="1094"/>
    </row>
    <row r="2801" spans="1:11" ht="14.1" customHeight="1" x14ac:dyDescent="0.25">
      <c r="A2801" s="1094"/>
      <c r="B2801" s="1094"/>
      <c r="C2801" s="1097" t="s">
        <v>1037</v>
      </c>
      <c r="D2801" s="1101" t="s">
        <v>1038</v>
      </c>
      <c r="E2801" s="1101" t="s">
        <v>1038</v>
      </c>
      <c r="F2801" s="1101" t="s">
        <v>1039</v>
      </c>
      <c r="G2801" s="1101" t="s">
        <v>1039</v>
      </c>
      <c r="H2801" s="1094"/>
      <c r="I2801" s="1094"/>
      <c r="J2801" s="1094"/>
      <c r="K2801" s="1094"/>
    </row>
    <row r="2802" spans="1:11" ht="14.1" customHeight="1" x14ac:dyDescent="0.25">
      <c r="A2802" s="1094"/>
      <c r="B2802" s="1094"/>
      <c r="C2802" s="1097" t="s">
        <v>1042</v>
      </c>
      <c r="D2802" s="1101" t="s">
        <v>1038</v>
      </c>
      <c r="E2802" s="1101" t="s">
        <v>1038</v>
      </c>
      <c r="F2802" s="1101" t="s">
        <v>3800</v>
      </c>
      <c r="G2802" s="1101" t="s">
        <v>3801</v>
      </c>
      <c r="H2802" s="1094"/>
      <c r="I2802" s="1094"/>
      <c r="J2802" s="1094"/>
      <c r="K2802" s="1094"/>
    </row>
    <row r="2803" spans="1:11" ht="14.1" customHeight="1" x14ac:dyDescent="0.25">
      <c r="A2803" s="1094"/>
      <c r="B2803" s="1094"/>
      <c r="C2803" s="1097" t="s">
        <v>39</v>
      </c>
      <c r="D2803" s="1101" t="s">
        <v>1038</v>
      </c>
      <c r="E2803" s="1101" t="s">
        <v>1038</v>
      </c>
      <c r="F2803" s="1101" t="s">
        <v>3800</v>
      </c>
      <c r="G2803" s="1101" t="s">
        <v>3801</v>
      </c>
      <c r="H2803" s="1094"/>
      <c r="I2803" s="1094"/>
      <c r="J2803" s="1094"/>
      <c r="K2803" s="1094"/>
    </row>
    <row r="2804" spans="1:11" ht="14.1" customHeight="1" x14ac:dyDescent="0.25">
      <c r="A2804" s="1094"/>
      <c r="B2804" s="1094"/>
      <c r="C2804" s="1228" t="s">
        <v>1046</v>
      </c>
      <c r="D2804" s="1229"/>
      <c r="E2804" s="1229"/>
      <c r="F2804" s="1229"/>
      <c r="G2804" s="1229"/>
      <c r="H2804" s="1094"/>
      <c r="I2804" s="1094"/>
      <c r="J2804" s="1094"/>
      <c r="K2804" s="1094"/>
    </row>
    <row r="2805" spans="1:11" ht="14.1" customHeight="1" x14ac:dyDescent="0.25">
      <c r="A2805" s="1094"/>
      <c r="B2805" s="1094"/>
      <c r="C2805" s="1105"/>
      <c r="D2805" s="1106">
        <v>2024</v>
      </c>
      <c r="E2805" s="1106">
        <v>2025</v>
      </c>
      <c r="F2805" s="1106">
        <v>2026</v>
      </c>
      <c r="G2805" s="1106">
        <v>2027</v>
      </c>
      <c r="H2805" s="1094"/>
      <c r="I2805" s="1094"/>
      <c r="J2805" s="1094"/>
      <c r="K2805" s="1094"/>
    </row>
    <row r="2806" spans="1:11" ht="14.1" customHeight="1" x14ac:dyDescent="0.25">
      <c r="A2806" s="1094"/>
      <c r="B2806" s="1094"/>
      <c r="C2806" s="1107"/>
      <c r="D2806" s="1108" t="s">
        <v>13</v>
      </c>
      <c r="E2806" s="1108" t="s">
        <v>14</v>
      </c>
      <c r="F2806" s="1108" t="s">
        <v>14</v>
      </c>
      <c r="G2806" s="1108" t="s">
        <v>14</v>
      </c>
      <c r="H2806" s="1094"/>
      <c r="I2806" s="1094"/>
      <c r="J2806" s="1094"/>
      <c r="K2806" s="1094"/>
    </row>
    <row r="2807" spans="1:11" ht="14.1" customHeight="1" x14ac:dyDescent="0.25">
      <c r="A2807" s="1094"/>
      <c r="B2807" s="1094"/>
      <c r="C2807" s="1109" t="s">
        <v>1047</v>
      </c>
      <c r="D2807" s="1110">
        <v>0</v>
      </c>
      <c r="E2807" s="1110">
        <v>0</v>
      </c>
      <c r="F2807" s="1110">
        <v>0</v>
      </c>
      <c r="G2807" s="1110">
        <v>0</v>
      </c>
      <c r="H2807" s="1094"/>
      <c r="I2807" s="1094"/>
      <c r="J2807" s="1094"/>
      <c r="K2807" s="1094"/>
    </row>
    <row r="2808" spans="1:11" ht="14.1" customHeight="1" x14ac:dyDescent="0.25">
      <c r="A2808" s="1094"/>
      <c r="B2808" s="1094"/>
      <c r="C2808" s="1109" t="s">
        <v>1048</v>
      </c>
      <c r="D2808" s="1110">
        <v>0</v>
      </c>
      <c r="E2808" s="1110">
        <v>0</v>
      </c>
      <c r="F2808" s="1110">
        <v>0</v>
      </c>
      <c r="G2808" s="1110">
        <v>0</v>
      </c>
      <c r="H2808" s="1094"/>
      <c r="I2808" s="1094"/>
      <c r="J2808" s="1094"/>
      <c r="K2808" s="1094"/>
    </row>
    <row r="2809" spans="1:11" ht="14.1" customHeight="1" x14ac:dyDescent="0.25">
      <c r="A2809" s="1094"/>
      <c r="B2809" s="1094"/>
      <c r="C2809" s="1109" t="s">
        <v>1049</v>
      </c>
      <c r="D2809" s="1110">
        <v>0</v>
      </c>
      <c r="E2809" s="1110">
        <v>0</v>
      </c>
      <c r="F2809" s="1110">
        <v>0</v>
      </c>
      <c r="G2809" s="1110">
        <v>0</v>
      </c>
      <c r="H2809" s="1094"/>
      <c r="I2809" s="1094"/>
      <c r="J2809" s="1094"/>
      <c r="K2809" s="1094"/>
    </row>
    <row r="2810" spans="1:11" ht="14.1" customHeight="1" x14ac:dyDescent="0.25">
      <c r="A2810" s="1094"/>
      <c r="B2810" s="1094"/>
      <c r="C2810" s="1109" t="s">
        <v>1050</v>
      </c>
      <c r="D2810" s="1110">
        <v>0</v>
      </c>
      <c r="E2810" s="1110">
        <v>0</v>
      </c>
      <c r="F2810" s="1110">
        <v>0</v>
      </c>
      <c r="G2810" s="1110">
        <v>0</v>
      </c>
      <c r="H2810" s="1094"/>
      <c r="I2810" s="1094"/>
      <c r="J2810" s="1094"/>
      <c r="K2810" s="1094"/>
    </row>
    <row r="2811" spans="1:11" ht="14.1" customHeight="1" x14ac:dyDescent="0.25">
      <c r="A2811" s="1094"/>
      <c r="B2811" s="1094"/>
      <c r="C2811" s="1109" t="s">
        <v>1048</v>
      </c>
      <c r="D2811" s="1110">
        <v>0</v>
      </c>
      <c r="E2811" s="1110">
        <v>0</v>
      </c>
      <c r="F2811" s="1110">
        <v>0</v>
      </c>
      <c r="G2811" s="1110">
        <v>0</v>
      </c>
      <c r="H2811" s="1094"/>
      <c r="I2811" s="1094"/>
      <c r="J2811" s="1094"/>
      <c r="K2811" s="1094"/>
    </row>
    <row r="2812" spans="1:11" ht="14.1" customHeight="1" x14ac:dyDescent="0.25">
      <c r="A2812" s="1094"/>
      <c r="B2812" s="1094"/>
      <c r="C2812" s="1109" t="s">
        <v>1049</v>
      </c>
      <c r="D2812" s="1110">
        <v>0</v>
      </c>
      <c r="E2812" s="1110">
        <v>0</v>
      </c>
      <c r="F2812" s="1110">
        <v>0</v>
      </c>
      <c r="G2812" s="1110">
        <v>0</v>
      </c>
      <c r="H2812" s="1094"/>
      <c r="I2812" s="1094"/>
      <c r="J2812" s="1094"/>
      <c r="K2812" s="1094"/>
    </row>
    <row r="2813" spans="1:11" ht="14.1" customHeight="1" x14ac:dyDescent="0.25">
      <c r="A2813" s="1094"/>
      <c r="B2813" s="1094"/>
      <c r="C2813" s="1109" t="s">
        <v>1051</v>
      </c>
      <c r="D2813" s="1110">
        <v>0</v>
      </c>
      <c r="E2813" s="1110">
        <v>0</v>
      </c>
      <c r="F2813" s="1110">
        <v>0</v>
      </c>
      <c r="G2813" s="1110">
        <v>0</v>
      </c>
      <c r="H2813" s="1094"/>
      <c r="I2813" s="1094"/>
      <c r="J2813" s="1094"/>
      <c r="K2813" s="1094"/>
    </row>
    <row r="2814" spans="1:11" ht="14.1" customHeight="1" x14ac:dyDescent="0.25">
      <c r="A2814" s="1094"/>
      <c r="B2814" s="1094"/>
      <c r="C2814" s="1109" t="s">
        <v>1048</v>
      </c>
      <c r="D2814" s="1110">
        <v>0</v>
      </c>
      <c r="E2814" s="1110">
        <v>0</v>
      </c>
      <c r="F2814" s="1110">
        <v>0</v>
      </c>
      <c r="G2814" s="1110">
        <v>0</v>
      </c>
      <c r="H2814" s="1094"/>
      <c r="I2814" s="1094"/>
      <c r="J2814" s="1094"/>
      <c r="K2814" s="1094"/>
    </row>
    <row r="2815" spans="1:11" ht="14.1" customHeight="1" x14ac:dyDescent="0.25">
      <c r="A2815" s="1094"/>
      <c r="B2815" s="1094"/>
      <c r="C2815" s="1109" t="s">
        <v>1049</v>
      </c>
      <c r="D2815" s="1110">
        <v>0</v>
      </c>
      <c r="E2815" s="1110">
        <v>0</v>
      </c>
      <c r="F2815" s="1110">
        <v>0</v>
      </c>
      <c r="G2815" s="1110">
        <v>0</v>
      </c>
      <c r="H2815" s="1094"/>
      <c r="I2815" s="1094"/>
      <c r="J2815" s="1094"/>
      <c r="K2815" s="1094"/>
    </row>
    <row r="2816" spans="1:11" ht="14.1" customHeight="1" x14ac:dyDescent="0.25">
      <c r="A2816" s="1094"/>
      <c r="B2816" s="1094"/>
      <c r="C2816" s="1109" t="s">
        <v>1052</v>
      </c>
      <c r="D2816" s="1110">
        <v>0</v>
      </c>
      <c r="E2816" s="1110">
        <v>0</v>
      </c>
      <c r="F2816" s="1110">
        <v>0</v>
      </c>
      <c r="G2816" s="1110">
        <v>0</v>
      </c>
      <c r="H2816" s="1094"/>
      <c r="I2816" s="1094"/>
      <c r="J2816" s="1094"/>
      <c r="K2816" s="1094"/>
    </row>
    <row r="2817" spans="1:11" ht="14.1" customHeight="1" x14ac:dyDescent="0.25">
      <c r="A2817" s="1094"/>
      <c r="B2817" s="1094"/>
      <c r="C2817" s="1109" t="s">
        <v>1048</v>
      </c>
      <c r="D2817" s="1110">
        <v>0</v>
      </c>
      <c r="E2817" s="1110">
        <v>0</v>
      </c>
      <c r="F2817" s="1110">
        <v>0</v>
      </c>
      <c r="G2817" s="1110">
        <v>0</v>
      </c>
      <c r="H2817" s="1094"/>
      <c r="I2817" s="1094"/>
      <c r="J2817" s="1094"/>
      <c r="K2817" s="1094"/>
    </row>
    <row r="2818" spans="1:11" ht="14.1" customHeight="1" x14ac:dyDescent="0.25">
      <c r="A2818" s="1094"/>
      <c r="B2818" s="1094"/>
      <c r="C2818" s="1109" t="s">
        <v>1049</v>
      </c>
      <c r="D2818" s="1110">
        <v>0</v>
      </c>
      <c r="E2818" s="1110">
        <v>0</v>
      </c>
      <c r="F2818" s="1110">
        <v>0</v>
      </c>
      <c r="G2818" s="1110">
        <v>0</v>
      </c>
      <c r="H2818" s="1094"/>
      <c r="I2818" s="1094"/>
      <c r="J2818" s="1094"/>
      <c r="K2818" s="1094"/>
    </row>
    <row r="2819" spans="1:11" ht="14.1" customHeight="1" x14ac:dyDescent="0.25">
      <c r="A2819" s="1094"/>
      <c r="B2819" s="1094"/>
      <c r="C2819" s="1109" t="s">
        <v>1053</v>
      </c>
      <c r="D2819" s="1110">
        <v>0</v>
      </c>
      <c r="E2819" s="1110">
        <v>0</v>
      </c>
      <c r="F2819" s="1110">
        <v>0</v>
      </c>
      <c r="G2819" s="1110">
        <v>0</v>
      </c>
      <c r="H2819" s="1094"/>
      <c r="I2819" s="1094"/>
      <c r="J2819" s="1094"/>
      <c r="K2819" s="1094"/>
    </row>
    <row r="2820" spans="1:11" ht="14.1" customHeight="1" x14ac:dyDescent="0.25">
      <c r="A2820" s="1094"/>
      <c r="B2820" s="1094"/>
      <c r="C2820" s="1109" t="s">
        <v>1048</v>
      </c>
      <c r="D2820" s="1110">
        <v>0</v>
      </c>
      <c r="E2820" s="1110">
        <v>0</v>
      </c>
      <c r="F2820" s="1110">
        <v>0</v>
      </c>
      <c r="G2820" s="1110">
        <v>0</v>
      </c>
      <c r="H2820" s="1094"/>
      <c r="I2820" s="1094"/>
      <c r="J2820" s="1094"/>
      <c r="K2820" s="1094"/>
    </row>
    <row r="2821" spans="1:11" ht="14.1" customHeight="1" x14ac:dyDescent="0.25">
      <c r="A2821" s="1094"/>
      <c r="B2821" s="1094"/>
      <c r="C2821" s="1109" t="s">
        <v>1049</v>
      </c>
      <c r="D2821" s="1110">
        <v>0</v>
      </c>
      <c r="E2821" s="1110">
        <v>0</v>
      </c>
      <c r="F2821" s="1110">
        <v>0</v>
      </c>
      <c r="G2821" s="1110">
        <v>0</v>
      </c>
      <c r="H2821" s="1094"/>
      <c r="I2821" s="1094"/>
      <c r="J2821" s="1094"/>
      <c r="K2821" s="1094"/>
    </row>
    <row r="2822" spans="1:11" ht="14.1" customHeight="1" x14ac:dyDescent="0.25">
      <c r="A2822" s="1094"/>
      <c r="B2822" s="1094"/>
      <c r="C2822" s="1109" t="s">
        <v>1054</v>
      </c>
      <c r="D2822" s="1110">
        <v>0</v>
      </c>
      <c r="E2822" s="1110">
        <v>0</v>
      </c>
      <c r="F2822" s="1110">
        <v>0</v>
      </c>
      <c r="G2822" s="1110">
        <v>0</v>
      </c>
      <c r="H2822" s="1094"/>
      <c r="I2822" s="1094"/>
      <c r="J2822" s="1094"/>
      <c r="K2822" s="1094"/>
    </row>
    <row r="2823" spans="1:11" ht="14.1" customHeight="1" x14ac:dyDescent="0.25">
      <c r="A2823" s="1094"/>
      <c r="B2823" s="1094"/>
      <c r="C2823" s="1109" t="s">
        <v>1048</v>
      </c>
      <c r="D2823" s="1110">
        <v>0</v>
      </c>
      <c r="E2823" s="1110">
        <v>0</v>
      </c>
      <c r="F2823" s="1110">
        <v>0</v>
      </c>
      <c r="G2823" s="1110">
        <v>0</v>
      </c>
      <c r="H2823" s="1094"/>
      <c r="I2823" s="1094"/>
      <c r="J2823" s="1094"/>
      <c r="K2823" s="1094"/>
    </row>
    <row r="2824" spans="1:11" ht="14.1" customHeight="1" x14ac:dyDescent="0.25">
      <c r="A2824" s="1094"/>
      <c r="B2824" s="1094"/>
      <c r="C2824" s="1109" t="s">
        <v>1049</v>
      </c>
      <c r="D2824" s="1110">
        <v>0</v>
      </c>
      <c r="E2824" s="1110">
        <v>0</v>
      </c>
      <c r="F2824" s="1110">
        <v>0</v>
      </c>
      <c r="G2824" s="1110">
        <v>0</v>
      </c>
      <c r="H2824" s="1094"/>
      <c r="I2824" s="1094"/>
      <c r="J2824" s="1094"/>
      <c r="K2824" s="1094"/>
    </row>
    <row r="2825" spans="1:11" ht="14.1" customHeight="1" x14ac:dyDescent="0.25">
      <c r="A2825" s="1094"/>
      <c r="B2825" s="1094"/>
      <c r="C2825" s="1109" t="s">
        <v>1055</v>
      </c>
      <c r="D2825" s="1110">
        <v>0</v>
      </c>
      <c r="E2825" s="1110">
        <v>0</v>
      </c>
      <c r="F2825" s="1110">
        <v>0</v>
      </c>
      <c r="G2825" s="1110">
        <v>0</v>
      </c>
      <c r="H2825" s="1094"/>
      <c r="I2825" s="1094"/>
      <c r="J2825" s="1094"/>
      <c r="K2825" s="1094"/>
    </row>
    <row r="2826" spans="1:11" ht="14.1" customHeight="1" x14ac:dyDescent="0.25">
      <c r="A2826" s="1094"/>
      <c r="B2826" s="1094"/>
      <c r="C2826" s="1109" t="s">
        <v>1048</v>
      </c>
      <c r="D2826" s="1110">
        <v>0</v>
      </c>
      <c r="E2826" s="1110">
        <v>0</v>
      </c>
      <c r="F2826" s="1110">
        <v>0</v>
      </c>
      <c r="G2826" s="1110">
        <v>0</v>
      </c>
      <c r="H2826" s="1094"/>
      <c r="I2826" s="1094"/>
      <c r="J2826" s="1094"/>
      <c r="K2826" s="1094"/>
    </row>
    <row r="2827" spans="1:11" ht="14.1" customHeight="1" x14ac:dyDescent="0.25">
      <c r="A2827" s="1094"/>
      <c r="B2827" s="1094"/>
      <c r="C2827" s="1109" t="s">
        <v>1049</v>
      </c>
      <c r="D2827" s="1110">
        <v>0</v>
      </c>
      <c r="E2827" s="1110">
        <v>0</v>
      </c>
      <c r="F2827" s="1110">
        <v>0</v>
      </c>
      <c r="G2827" s="1110">
        <v>0</v>
      </c>
      <c r="H2827" s="1094"/>
      <c r="I2827" s="1094"/>
      <c r="J2827" s="1094"/>
      <c r="K2827" s="1094"/>
    </row>
    <row r="2828" spans="1:11" ht="14.1" customHeight="1" x14ac:dyDescent="0.25">
      <c r="A2828" s="1094"/>
      <c r="B2828" s="1094"/>
      <c r="C2828" s="1109" t="s">
        <v>1056</v>
      </c>
      <c r="D2828" s="1110">
        <v>0</v>
      </c>
      <c r="E2828" s="1110">
        <v>0</v>
      </c>
      <c r="F2828" s="1110">
        <v>0</v>
      </c>
      <c r="G2828" s="1110">
        <v>0</v>
      </c>
      <c r="H2828" s="1094"/>
      <c r="I2828" s="1094"/>
      <c r="J2828" s="1094"/>
      <c r="K2828" s="1094"/>
    </row>
    <row r="2829" spans="1:11" ht="14.1" customHeight="1" x14ac:dyDescent="0.25">
      <c r="A2829" s="1094"/>
      <c r="B2829" s="1094"/>
      <c r="C2829" s="1109" t="s">
        <v>1048</v>
      </c>
      <c r="D2829" s="1110">
        <v>0</v>
      </c>
      <c r="E2829" s="1110">
        <v>0</v>
      </c>
      <c r="F2829" s="1110">
        <v>0</v>
      </c>
      <c r="G2829" s="1110">
        <v>0</v>
      </c>
      <c r="H2829" s="1094"/>
      <c r="I2829" s="1094"/>
      <c r="J2829" s="1094"/>
      <c r="K2829" s="1094"/>
    </row>
    <row r="2830" spans="1:11" ht="14.1" customHeight="1" x14ac:dyDescent="0.25">
      <c r="A2830" s="1094"/>
      <c r="B2830" s="1094"/>
      <c r="C2830" s="1109" t="s">
        <v>1057</v>
      </c>
      <c r="D2830" s="1110">
        <v>0</v>
      </c>
      <c r="E2830" s="1110">
        <v>0</v>
      </c>
      <c r="F2830" s="1110">
        <v>0</v>
      </c>
      <c r="G2830" s="1110">
        <v>0</v>
      </c>
      <c r="H2830" s="1094"/>
      <c r="I2830" s="1094"/>
      <c r="J2830" s="1094"/>
      <c r="K2830" s="1094"/>
    </row>
    <row r="2831" spans="1:11" ht="14.1" customHeight="1" x14ac:dyDescent="0.25">
      <c r="A2831" s="1094"/>
      <c r="B2831" s="1094"/>
      <c r="C2831" s="1109" t="s">
        <v>1058</v>
      </c>
      <c r="D2831" s="1110">
        <v>0</v>
      </c>
      <c r="E2831" s="1110">
        <v>0</v>
      </c>
      <c r="F2831" s="1110">
        <v>0</v>
      </c>
      <c r="G2831" s="1110">
        <v>0</v>
      </c>
      <c r="H2831" s="1094"/>
      <c r="I2831" s="1094"/>
      <c r="J2831" s="1094"/>
      <c r="K2831" s="1094"/>
    </row>
    <row r="2832" spans="1:11" ht="14.1" customHeight="1" x14ac:dyDescent="0.25">
      <c r="A2832" s="1094"/>
      <c r="B2832" s="1094"/>
      <c r="C2832" s="1109" t="s">
        <v>1059</v>
      </c>
      <c r="D2832" s="1110">
        <v>0</v>
      </c>
      <c r="E2832" s="1110">
        <v>0</v>
      </c>
      <c r="F2832" s="1110">
        <v>0</v>
      </c>
      <c r="G2832" s="1110">
        <v>0</v>
      </c>
      <c r="H2832" s="1094"/>
      <c r="I2832" s="1094"/>
      <c r="J2832" s="1094"/>
      <c r="K2832" s="1094"/>
    </row>
    <row r="2833" spans="1:11" ht="14.1" customHeight="1" x14ac:dyDescent="0.25">
      <c r="A2833" s="1094"/>
      <c r="B2833" s="1094"/>
      <c r="C2833" s="1109" t="s">
        <v>1060</v>
      </c>
      <c r="D2833" s="1110">
        <v>0</v>
      </c>
      <c r="E2833" s="1110">
        <v>0</v>
      </c>
      <c r="F2833" s="1110">
        <v>0</v>
      </c>
      <c r="G2833" s="1110">
        <v>0</v>
      </c>
      <c r="H2833" s="1094"/>
      <c r="I2833" s="1094"/>
      <c r="J2833" s="1094"/>
      <c r="K2833" s="1094"/>
    </row>
    <row r="2834" spans="1:11" ht="14.1" customHeight="1" x14ac:dyDescent="0.25">
      <c r="A2834" s="1094"/>
      <c r="B2834" s="1094"/>
      <c r="C2834" s="1109" t="s">
        <v>1061</v>
      </c>
      <c r="D2834" s="1110">
        <v>0</v>
      </c>
      <c r="E2834" s="1110">
        <v>58587674</v>
      </c>
      <c r="F2834" s="1110">
        <v>106707726</v>
      </c>
      <c r="G2834" s="1110">
        <v>29996846</v>
      </c>
      <c r="H2834" s="1094"/>
      <c r="I2834" s="1094"/>
      <c r="J2834" s="1094"/>
      <c r="K2834" s="1094"/>
    </row>
    <row r="2835" spans="1:11" ht="14.1" customHeight="1" x14ac:dyDescent="0.25">
      <c r="A2835" s="1094"/>
      <c r="B2835" s="1094"/>
      <c r="C2835" s="1109" t="s">
        <v>1048</v>
      </c>
      <c r="D2835" s="1110">
        <v>0</v>
      </c>
      <c r="E2835" s="1110">
        <v>58587674</v>
      </c>
      <c r="F2835" s="1110">
        <v>106707726</v>
      </c>
      <c r="G2835" s="1110">
        <v>29996846</v>
      </c>
      <c r="H2835" s="1094"/>
      <c r="I2835" s="1094"/>
      <c r="J2835" s="1094"/>
      <c r="K2835" s="1094"/>
    </row>
    <row r="2836" spans="1:11" ht="14.1" customHeight="1" x14ac:dyDescent="0.25">
      <c r="A2836" s="1094"/>
      <c r="B2836" s="1094"/>
      <c r="C2836" s="1109" t="s">
        <v>1057</v>
      </c>
      <c r="D2836" s="1110">
        <v>0</v>
      </c>
      <c r="E2836" s="1110">
        <v>0</v>
      </c>
      <c r="F2836" s="1110">
        <v>0</v>
      </c>
      <c r="G2836" s="1110">
        <v>0</v>
      </c>
      <c r="H2836" s="1094"/>
      <c r="I2836" s="1094"/>
      <c r="J2836" s="1094"/>
      <c r="K2836" s="1094"/>
    </row>
    <row r="2837" spans="1:11" ht="14.1" customHeight="1" x14ac:dyDescent="0.25">
      <c r="A2837" s="1094"/>
      <c r="B2837" s="1094"/>
      <c r="C2837" s="1109" t="s">
        <v>1058</v>
      </c>
      <c r="D2837" s="1110">
        <v>0</v>
      </c>
      <c r="E2837" s="1110">
        <v>0</v>
      </c>
      <c r="F2837" s="1110">
        <v>0</v>
      </c>
      <c r="G2837" s="1110">
        <v>0</v>
      </c>
      <c r="H2837" s="1094"/>
      <c r="I2837" s="1094"/>
      <c r="J2837" s="1094"/>
      <c r="K2837" s="1094"/>
    </row>
    <row r="2838" spans="1:11" ht="14.1" customHeight="1" x14ac:dyDescent="0.25">
      <c r="A2838" s="1094"/>
      <c r="B2838" s="1094"/>
      <c r="C2838" s="1109" t="s">
        <v>1059</v>
      </c>
      <c r="D2838" s="1110">
        <v>0</v>
      </c>
      <c r="E2838" s="1110">
        <v>0</v>
      </c>
      <c r="F2838" s="1110">
        <v>0</v>
      </c>
      <c r="G2838" s="1110">
        <v>0</v>
      </c>
      <c r="H2838" s="1094"/>
      <c r="I2838" s="1094"/>
      <c r="J2838" s="1094"/>
      <c r="K2838" s="1094"/>
    </row>
    <row r="2839" spans="1:11" ht="14.1" customHeight="1" x14ac:dyDescent="0.25">
      <c r="A2839" s="1094"/>
      <c r="B2839" s="1094"/>
      <c r="C2839" s="1109" t="s">
        <v>1060</v>
      </c>
      <c r="D2839" s="1110">
        <v>0</v>
      </c>
      <c r="E2839" s="1110">
        <v>0</v>
      </c>
      <c r="F2839" s="1110">
        <v>0</v>
      </c>
      <c r="G2839" s="1110">
        <v>0</v>
      </c>
      <c r="H2839" s="1094"/>
      <c r="I2839" s="1094"/>
      <c r="J2839" s="1094"/>
      <c r="K2839" s="1094"/>
    </row>
    <row r="2840" spans="1:11" ht="14.1" customHeight="1" x14ac:dyDescent="0.25">
      <c r="A2840" s="1094"/>
      <c r="B2840" s="1094"/>
      <c r="C2840" s="1109" t="s">
        <v>1062</v>
      </c>
      <c r="D2840" s="1110">
        <v>0</v>
      </c>
      <c r="E2840" s="1110">
        <v>0</v>
      </c>
      <c r="F2840" s="1110">
        <v>0</v>
      </c>
      <c r="G2840" s="1110">
        <v>0</v>
      </c>
      <c r="H2840" s="1094"/>
      <c r="I2840" s="1094"/>
      <c r="J2840" s="1094"/>
      <c r="K2840" s="1094"/>
    </row>
    <row r="2841" spans="1:11" ht="14.1" customHeight="1" x14ac:dyDescent="0.25">
      <c r="A2841" s="1094"/>
      <c r="B2841" s="1094"/>
      <c r="C2841" s="1109" t="s">
        <v>1048</v>
      </c>
      <c r="D2841" s="1110">
        <v>0</v>
      </c>
      <c r="E2841" s="1110">
        <v>0</v>
      </c>
      <c r="F2841" s="1110">
        <v>0</v>
      </c>
      <c r="G2841" s="1110">
        <v>0</v>
      </c>
      <c r="H2841" s="1094"/>
      <c r="I2841" s="1094"/>
      <c r="J2841" s="1094"/>
      <c r="K2841" s="1094"/>
    </row>
    <row r="2842" spans="1:11" ht="14.1" customHeight="1" x14ac:dyDescent="0.25">
      <c r="A2842" s="1094"/>
      <c r="B2842" s="1094"/>
      <c r="C2842" s="1109" t="s">
        <v>1057</v>
      </c>
      <c r="D2842" s="1110">
        <v>0</v>
      </c>
      <c r="E2842" s="1110">
        <v>0</v>
      </c>
      <c r="F2842" s="1110">
        <v>0</v>
      </c>
      <c r="G2842" s="1110">
        <v>0</v>
      </c>
      <c r="H2842" s="1094"/>
      <c r="I2842" s="1094"/>
      <c r="J2842" s="1094"/>
      <c r="K2842" s="1094"/>
    </row>
    <row r="2843" spans="1:11" ht="14.1" customHeight="1" x14ac:dyDescent="0.25">
      <c r="A2843" s="1094"/>
      <c r="B2843" s="1094"/>
      <c r="C2843" s="1109" t="s">
        <v>1058</v>
      </c>
      <c r="D2843" s="1110">
        <v>0</v>
      </c>
      <c r="E2843" s="1110">
        <v>0</v>
      </c>
      <c r="F2843" s="1110">
        <v>0</v>
      </c>
      <c r="G2843" s="1110">
        <v>0</v>
      </c>
      <c r="H2843" s="1094"/>
      <c r="I2843" s="1094"/>
      <c r="J2843" s="1094"/>
      <c r="K2843" s="1094"/>
    </row>
    <row r="2844" spans="1:11" ht="14.1" customHeight="1" x14ac:dyDescent="0.25">
      <c r="A2844" s="1094"/>
      <c r="B2844" s="1094"/>
      <c r="C2844" s="1109" t="s">
        <v>1059</v>
      </c>
      <c r="D2844" s="1110">
        <v>0</v>
      </c>
      <c r="E2844" s="1110">
        <v>0</v>
      </c>
      <c r="F2844" s="1110">
        <v>0</v>
      </c>
      <c r="G2844" s="1110">
        <v>0</v>
      </c>
      <c r="H2844" s="1094"/>
      <c r="I2844" s="1094"/>
      <c r="J2844" s="1094"/>
      <c r="K2844" s="1094"/>
    </row>
    <row r="2845" spans="1:11" ht="14.1" customHeight="1" x14ac:dyDescent="0.25">
      <c r="A2845" s="1094"/>
      <c r="B2845" s="1094"/>
      <c r="C2845" s="1109" t="s">
        <v>1060</v>
      </c>
      <c r="D2845" s="1110">
        <v>0</v>
      </c>
      <c r="E2845" s="1110">
        <v>0</v>
      </c>
      <c r="F2845" s="1110">
        <v>0</v>
      </c>
      <c r="G2845" s="1110">
        <v>0</v>
      </c>
      <c r="H2845" s="1094"/>
      <c r="I2845" s="1094"/>
      <c r="J2845" s="1094"/>
      <c r="K2845" s="1094"/>
    </row>
    <row r="2846" spans="1:11" ht="14.1" customHeight="1" x14ac:dyDescent="0.25">
      <c r="A2846" s="1094"/>
      <c r="B2846" s="1094"/>
      <c r="C2846" s="1109" t="s">
        <v>1063</v>
      </c>
      <c r="D2846" s="1110">
        <v>0</v>
      </c>
      <c r="E2846" s="1110">
        <v>0</v>
      </c>
      <c r="F2846" s="1110">
        <v>0</v>
      </c>
      <c r="G2846" s="1110">
        <v>0</v>
      </c>
      <c r="H2846" s="1094"/>
      <c r="I2846" s="1094"/>
      <c r="J2846" s="1094"/>
      <c r="K2846" s="1094"/>
    </row>
    <row r="2847" spans="1:11" ht="14.1" customHeight="1" x14ac:dyDescent="0.25">
      <c r="A2847" s="1094"/>
      <c r="B2847" s="1094"/>
      <c r="C2847" s="1109" t="s">
        <v>1064</v>
      </c>
      <c r="D2847" s="1110">
        <v>0</v>
      </c>
      <c r="E2847" s="1110">
        <v>0</v>
      </c>
      <c r="F2847" s="1110">
        <v>0</v>
      </c>
      <c r="G2847" s="1110">
        <v>0</v>
      </c>
      <c r="H2847" s="1094"/>
      <c r="I2847" s="1094"/>
      <c r="J2847" s="1094"/>
      <c r="K2847" s="1094"/>
    </row>
    <row r="2848" spans="1:11" ht="14.1" customHeight="1" x14ac:dyDescent="0.25">
      <c r="A2848" s="1094"/>
      <c r="B2848" s="1094"/>
      <c r="C2848" s="1111" t="s">
        <v>572</v>
      </c>
      <c r="D2848" s="1110">
        <v>0</v>
      </c>
      <c r="E2848" s="1110">
        <v>58587674</v>
      </c>
      <c r="F2848" s="1110">
        <v>106707726</v>
      </c>
      <c r="G2848" s="1110">
        <v>29996846</v>
      </c>
      <c r="H2848" s="1094"/>
      <c r="I2848" s="1094"/>
      <c r="J2848" s="1094"/>
      <c r="K2848" s="1094"/>
    </row>
    <row r="2849" spans="1:11" ht="30.95" customHeight="1" x14ac:dyDescent="0.25">
      <c r="A2849" s="1094"/>
      <c r="B2849" s="1094"/>
      <c r="C2849" s="1102" t="s">
        <v>3802</v>
      </c>
      <c r="D2849" s="1234" t="s">
        <v>3803</v>
      </c>
      <c r="E2849" s="1235"/>
      <c r="F2849" s="1235"/>
      <c r="G2849" s="1235"/>
      <c r="H2849" s="1094"/>
      <c r="I2849" s="1094"/>
      <c r="J2849" s="1094"/>
      <c r="K2849" s="1094"/>
    </row>
    <row r="2850" spans="1:11" ht="30.95" customHeight="1" x14ac:dyDescent="0.25">
      <c r="A2850" s="1094"/>
      <c r="B2850" s="1094"/>
      <c r="C2850" s="1103" t="s">
        <v>1022</v>
      </c>
      <c r="D2850" s="1232" t="s">
        <v>3804</v>
      </c>
      <c r="E2850" s="1233"/>
      <c r="F2850" s="1233"/>
      <c r="G2850" s="1233"/>
      <c r="H2850" s="1094"/>
      <c r="I2850" s="1094"/>
      <c r="J2850" s="1094"/>
      <c r="K2850" s="1094"/>
    </row>
    <row r="2851" spans="1:11" ht="30.95" customHeight="1" x14ac:dyDescent="0.25">
      <c r="A2851" s="1094"/>
      <c r="B2851" s="1094"/>
      <c r="C2851" s="1104" t="s">
        <v>1024</v>
      </c>
      <c r="D2851" s="1230" t="s">
        <v>3803</v>
      </c>
      <c r="E2851" s="1231"/>
      <c r="F2851" s="1231"/>
      <c r="G2851" s="1231"/>
      <c r="H2851" s="1094"/>
      <c r="I2851" s="1094"/>
      <c r="J2851" s="1094"/>
      <c r="K2851" s="1094"/>
    </row>
    <row r="2852" spans="1:11" ht="30.95" customHeight="1" x14ac:dyDescent="0.25">
      <c r="A2852" s="1094"/>
      <c r="B2852" s="1094"/>
      <c r="C2852" s="1104" t="s">
        <v>31</v>
      </c>
      <c r="D2852" s="1230" t="s">
        <v>3805</v>
      </c>
      <c r="E2852" s="1231"/>
      <c r="F2852" s="1231"/>
      <c r="G2852" s="1231"/>
      <c r="H2852" s="1094"/>
      <c r="I2852" s="1094"/>
      <c r="J2852" s="1094"/>
      <c r="K2852" s="1094"/>
    </row>
    <row r="2853" spans="1:11" ht="15" customHeight="1" x14ac:dyDescent="0.25">
      <c r="A2853" s="1094"/>
      <c r="B2853" s="1094"/>
      <c r="C2853" s="1105"/>
      <c r="D2853" s="1106">
        <v>2024</v>
      </c>
      <c r="E2853" s="1106">
        <v>2025</v>
      </c>
      <c r="F2853" s="1106">
        <v>2026</v>
      </c>
      <c r="G2853" s="1106">
        <v>2027</v>
      </c>
      <c r="H2853" s="1094"/>
      <c r="I2853" s="1094"/>
      <c r="J2853" s="1094"/>
      <c r="K2853" s="1094"/>
    </row>
    <row r="2854" spans="1:11" ht="15" customHeight="1" x14ac:dyDescent="0.25">
      <c r="A2854" s="1094"/>
      <c r="B2854" s="1094"/>
      <c r="C2854" s="1107"/>
      <c r="D2854" s="1108" t="s">
        <v>13</v>
      </c>
      <c r="E2854" s="1108" t="s">
        <v>14</v>
      </c>
      <c r="F2854" s="1108" t="s">
        <v>14</v>
      </c>
      <c r="G2854" s="1108" t="s">
        <v>14</v>
      </c>
      <c r="H2854" s="1094"/>
      <c r="I2854" s="1094"/>
      <c r="J2854" s="1094"/>
      <c r="K2854" s="1094"/>
    </row>
    <row r="2855" spans="1:11" ht="14.1" customHeight="1" x14ac:dyDescent="0.25">
      <c r="A2855" s="1094"/>
      <c r="B2855" s="1094"/>
      <c r="C2855" s="1097" t="s">
        <v>33</v>
      </c>
      <c r="D2855" s="1101" t="s">
        <v>1039</v>
      </c>
      <c r="E2855" s="1101" t="s">
        <v>1092</v>
      </c>
      <c r="F2855" s="1101" t="s">
        <v>1092</v>
      </c>
      <c r="G2855" s="1101" t="s">
        <v>1092</v>
      </c>
      <c r="H2855" s="1094"/>
      <c r="I2855" s="1094"/>
      <c r="J2855" s="1094"/>
      <c r="K2855" s="1094"/>
    </row>
    <row r="2856" spans="1:11" ht="14.1" customHeight="1" x14ac:dyDescent="0.25">
      <c r="A2856" s="1094"/>
      <c r="B2856" s="1094"/>
      <c r="C2856" s="1097" t="s">
        <v>1029</v>
      </c>
      <c r="D2856" s="1101" t="s">
        <v>1039</v>
      </c>
      <c r="E2856" s="1101" t="s">
        <v>3806</v>
      </c>
      <c r="F2856" s="1101" t="s">
        <v>3807</v>
      </c>
      <c r="G2856" s="1101" t="s">
        <v>1039</v>
      </c>
      <c r="H2856" s="1094"/>
      <c r="I2856" s="1094"/>
      <c r="J2856" s="1094"/>
      <c r="K2856" s="1094"/>
    </row>
    <row r="2857" spans="1:11" ht="14.1" customHeight="1" x14ac:dyDescent="0.25">
      <c r="A2857" s="1094"/>
      <c r="B2857" s="1094"/>
      <c r="C2857" s="1097" t="s">
        <v>1032</v>
      </c>
      <c r="D2857" s="1101" t="s">
        <v>1039</v>
      </c>
      <c r="E2857" s="1101" t="s">
        <v>3806</v>
      </c>
      <c r="F2857" s="1101" t="s">
        <v>3807</v>
      </c>
      <c r="G2857" s="1101" t="s">
        <v>1039</v>
      </c>
      <c r="H2857" s="1094"/>
      <c r="I2857" s="1094"/>
      <c r="J2857" s="1094"/>
      <c r="K2857" s="1094"/>
    </row>
    <row r="2858" spans="1:11" ht="14.1" customHeight="1" x14ac:dyDescent="0.25">
      <c r="A2858" s="1094"/>
      <c r="B2858" s="1094"/>
      <c r="C2858" s="1097" t="s">
        <v>1037</v>
      </c>
      <c r="D2858" s="1101" t="s">
        <v>1038</v>
      </c>
      <c r="E2858" s="1101" t="s">
        <v>1038</v>
      </c>
      <c r="F2858" s="1101" t="s">
        <v>1039</v>
      </c>
      <c r="G2858" s="1101" t="s">
        <v>1039</v>
      </c>
      <c r="H2858" s="1094"/>
      <c r="I2858" s="1094"/>
      <c r="J2858" s="1094"/>
      <c r="K2858" s="1094"/>
    </row>
    <row r="2859" spans="1:11" ht="14.1" customHeight="1" x14ac:dyDescent="0.25">
      <c r="A2859" s="1094"/>
      <c r="B2859" s="1094"/>
      <c r="C2859" s="1097" t="s">
        <v>1042</v>
      </c>
      <c r="D2859" s="1101" t="s">
        <v>1038</v>
      </c>
      <c r="E2859" s="1101" t="s">
        <v>1038</v>
      </c>
      <c r="F2859" s="1101" t="s">
        <v>3808</v>
      </c>
      <c r="G2859" s="1101" t="s">
        <v>1083</v>
      </c>
      <c r="H2859" s="1094"/>
      <c r="I2859" s="1094"/>
      <c r="J2859" s="1094"/>
      <c r="K2859" s="1094"/>
    </row>
    <row r="2860" spans="1:11" ht="14.1" customHeight="1" x14ac:dyDescent="0.25">
      <c r="A2860" s="1094"/>
      <c r="B2860" s="1094"/>
      <c r="C2860" s="1097" t="s">
        <v>39</v>
      </c>
      <c r="D2860" s="1101" t="s">
        <v>1038</v>
      </c>
      <c r="E2860" s="1101" t="s">
        <v>1038</v>
      </c>
      <c r="F2860" s="1101" t="s">
        <v>3808</v>
      </c>
      <c r="G2860" s="1101" t="s">
        <v>1083</v>
      </c>
      <c r="H2860" s="1094"/>
      <c r="I2860" s="1094"/>
      <c r="J2860" s="1094"/>
      <c r="K2860" s="1094"/>
    </row>
    <row r="2861" spans="1:11" ht="14.1" customHeight="1" x14ac:dyDescent="0.25">
      <c r="A2861" s="1094"/>
      <c r="B2861" s="1094"/>
      <c r="C2861" s="1228" t="s">
        <v>1046</v>
      </c>
      <c r="D2861" s="1229"/>
      <c r="E2861" s="1229"/>
      <c r="F2861" s="1229"/>
      <c r="G2861" s="1229"/>
      <c r="H2861" s="1094"/>
      <c r="I2861" s="1094"/>
      <c r="J2861" s="1094"/>
      <c r="K2861" s="1094"/>
    </row>
    <row r="2862" spans="1:11" ht="14.1" customHeight="1" x14ac:dyDescent="0.25">
      <c r="A2862" s="1094"/>
      <c r="B2862" s="1094"/>
      <c r="C2862" s="1105"/>
      <c r="D2862" s="1106">
        <v>2024</v>
      </c>
      <c r="E2862" s="1106">
        <v>2025</v>
      </c>
      <c r="F2862" s="1106">
        <v>2026</v>
      </c>
      <c r="G2862" s="1106">
        <v>2027</v>
      </c>
      <c r="H2862" s="1094"/>
      <c r="I2862" s="1094"/>
      <c r="J2862" s="1094"/>
      <c r="K2862" s="1094"/>
    </row>
    <row r="2863" spans="1:11" ht="14.1" customHeight="1" x14ac:dyDescent="0.25">
      <c r="A2863" s="1094"/>
      <c r="B2863" s="1094"/>
      <c r="C2863" s="1107"/>
      <c r="D2863" s="1108" t="s">
        <v>13</v>
      </c>
      <c r="E2863" s="1108" t="s">
        <v>14</v>
      </c>
      <c r="F2863" s="1108" t="s">
        <v>14</v>
      </c>
      <c r="G2863" s="1108" t="s">
        <v>14</v>
      </c>
      <c r="H2863" s="1094"/>
      <c r="I2863" s="1094"/>
      <c r="J2863" s="1094"/>
      <c r="K2863" s="1094"/>
    </row>
    <row r="2864" spans="1:11" ht="14.1" customHeight="1" x14ac:dyDescent="0.25">
      <c r="A2864" s="1094"/>
      <c r="B2864" s="1094"/>
      <c r="C2864" s="1109" t="s">
        <v>1047</v>
      </c>
      <c r="D2864" s="1110">
        <v>0</v>
      </c>
      <c r="E2864" s="1110">
        <v>0</v>
      </c>
      <c r="F2864" s="1110">
        <v>0</v>
      </c>
      <c r="G2864" s="1110">
        <v>0</v>
      </c>
      <c r="H2864" s="1094"/>
      <c r="I2864" s="1094"/>
      <c r="J2864" s="1094"/>
      <c r="K2864" s="1094"/>
    </row>
    <row r="2865" spans="1:11" ht="14.1" customHeight="1" x14ac:dyDescent="0.25">
      <c r="A2865" s="1094"/>
      <c r="B2865" s="1094"/>
      <c r="C2865" s="1109" t="s">
        <v>1048</v>
      </c>
      <c r="D2865" s="1110">
        <v>0</v>
      </c>
      <c r="E2865" s="1110">
        <v>0</v>
      </c>
      <c r="F2865" s="1110">
        <v>0</v>
      </c>
      <c r="G2865" s="1110">
        <v>0</v>
      </c>
      <c r="H2865" s="1094"/>
      <c r="I2865" s="1094"/>
      <c r="J2865" s="1094"/>
      <c r="K2865" s="1094"/>
    </row>
    <row r="2866" spans="1:11" ht="14.1" customHeight="1" x14ac:dyDescent="0.25">
      <c r="A2866" s="1094"/>
      <c r="B2866" s="1094"/>
      <c r="C2866" s="1109" t="s">
        <v>1049</v>
      </c>
      <c r="D2866" s="1110">
        <v>0</v>
      </c>
      <c r="E2866" s="1110">
        <v>0</v>
      </c>
      <c r="F2866" s="1110">
        <v>0</v>
      </c>
      <c r="G2866" s="1110">
        <v>0</v>
      </c>
      <c r="H2866" s="1094"/>
      <c r="I2866" s="1094"/>
      <c r="J2866" s="1094"/>
      <c r="K2866" s="1094"/>
    </row>
    <row r="2867" spans="1:11" ht="14.1" customHeight="1" x14ac:dyDescent="0.25">
      <c r="A2867" s="1094"/>
      <c r="B2867" s="1094"/>
      <c r="C2867" s="1109" t="s">
        <v>1050</v>
      </c>
      <c r="D2867" s="1110">
        <v>0</v>
      </c>
      <c r="E2867" s="1110">
        <v>0</v>
      </c>
      <c r="F2867" s="1110">
        <v>0</v>
      </c>
      <c r="G2867" s="1110">
        <v>0</v>
      </c>
      <c r="H2867" s="1094"/>
      <c r="I2867" s="1094"/>
      <c r="J2867" s="1094"/>
      <c r="K2867" s="1094"/>
    </row>
    <row r="2868" spans="1:11" ht="14.1" customHeight="1" x14ac:dyDescent="0.25">
      <c r="A2868" s="1094"/>
      <c r="B2868" s="1094"/>
      <c r="C2868" s="1109" t="s">
        <v>1048</v>
      </c>
      <c r="D2868" s="1110">
        <v>0</v>
      </c>
      <c r="E2868" s="1110">
        <v>0</v>
      </c>
      <c r="F2868" s="1110">
        <v>0</v>
      </c>
      <c r="G2868" s="1110">
        <v>0</v>
      </c>
      <c r="H2868" s="1094"/>
      <c r="I2868" s="1094"/>
      <c r="J2868" s="1094"/>
      <c r="K2868" s="1094"/>
    </row>
    <row r="2869" spans="1:11" ht="14.1" customHeight="1" x14ac:dyDescent="0.25">
      <c r="A2869" s="1094"/>
      <c r="B2869" s="1094"/>
      <c r="C2869" s="1109" t="s">
        <v>1049</v>
      </c>
      <c r="D2869" s="1110">
        <v>0</v>
      </c>
      <c r="E2869" s="1110">
        <v>0</v>
      </c>
      <c r="F2869" s="1110">
        <v>0</v>
      </c>
      <c r="G2869" s="1110">
        <v>0</v>
      </c>
      <c r="H2869" s="1094"/>
      <c r="I2869" s="1094"/>
      <c r="J2869" s="1094"/>
      <c r="K2869" s="1094"/>
    </row>
    <row r="2870" spans="1:11" ht="14.1" customHeight="1" x14ac:dyDescent="0.25">
      <c r="A2870" s="1094"/>
      <c r="B2870" s="1094"/>
      <c r="C2870" s="1109" t="s">
        <v>1051</v>
      </c>
      <c r="D2870" s="1110">
        <v>0</v>
      </c>
      <c r="E2870" s="1110">
        <v>0</v>
      </c>
      <c r="F2870" s="1110">
        <v>0</v>
      </c>
      <c r="G2870" s="1110">
        <v>0</v>
      </c>
      <c r="H2870" s="1094"/>
      <c r="I2870" s="1094"/>
      <c r="J2870" s="1094"/>
      <c r="K2870" s="1094"/>
    </row>
    <row r="2871" spans="1:11" ht="14.1" customHeight="1" x14ac:dyDescent="0.25">
      <c r="A2871" s="1094"/>
      <c r="B2871" s="1094"/>
      <c r="C2871" s="1109" t="s">
        <v>1048</v>
      </c>
      <c r="D2871" s="1110">
        <v>0</v>
      </c>
      <c r="E2871" s="1110">
        <v>0</v>
      </c>
      <c r="F2871" s="1110">
        <v>0</v>
      </c>
      <c r="G2871" s="1110">
        <v>0</v>
      </c>
      <c r="H2871" s="1094"/>
      <c r="I2871" s="1094"/>
      <c r="J2871" s="1094"/>
      <c r="K2871" s="1094"/>
    </row>
    <row r="2872" spans="1:11" ht="14.1" customHeight="1" x14ac:dyDescent="0.25">
      <c r="A2872" s="1094"/>
      <c r="B2872" s="1094"/>
      <c r="C2872" s="1109" t="s">
        <v>1049</v>
      </c>
      <c r="D2872" s="1110">
        <v>0</v>
      </c>
      <c r="E2872" s="1110">
        <v>0</v>
      </c>
      <c r="F2872" s="1110">
        <v>0</v>
      </c>
      <c r="G2872" s="1110">
        <v>0</v>
      </c>
      <c r="H2872" s="1094"/>
      <c r="I2872" s="1094"/>
      <c r="J2872" s="1094"/>
      <c r="K2872" s="1094"/>
    </row>
    <row r="2873" spans="1:11" ht="14.1" customHeight="1" x14ac:dyDescent="0.25">
      <c r="A2873" s="1094"/>
      <c r="B2873" s="1094"/>
      <c r="C2873" s="1109" t="s">
        <v>1052</v>
      </c>
      <c r="D2873" s="1110">
        <v>0</v>
      </c>
      <c r="E2873" s="1110">
        <v>0</v>
      </c>
      <c r="F2873" s="1110">
        <v>0</v>
      </c>
      <c r="G2873" s="1110">
        <v>0</v>
      </c>
      <c r="H2873" s="1094"/>
      <c r="I2873" s="1094"/>
      <c r="J2873" s="1094"/>
      <c r="K2873" s="1094"/>
    </row>
    <row r="2874" spans="1:11" ht="14.1" customHeight="1" x14ac:dyDescent="0.25">
      <c r="A2874" s="1094"/>
      <c r="B2874" s="1094"/>
      <c r="C2874" s="1109" t="s">
        <v>1048</v>
      </c>
      <c r="D2874" s="1110">
        <v>0</v>
      </c>
      <c r="E2874" s="1110">
        <v>0</v>
      </c>
      <c r="F2874" s="1110">
        <v>0</v>
      </c>
      <c r="G2874" s="1110">
        <v>0</v>
      </c>
      <c r="H2874" s="1094"/>
      <c r="I2874" s="1094"/>
      <c r="J2874" s="1094"/>
      <c r="K2874" s="1094"/>
    </row>
    <row r="2875" spans="1:11" ht="14.1" customHeight="1" x14ac:dyDescent="0.25">
      <c r="A2875" s="1094"/>
      <c r="B2875" s="1094"/>
      <c r="C2875" s="1109" t="s">
        <v>1049</v>
      </c>
      <c r="D2875" s="1110">
        <v>0</v>
      </c>
      <c r="E2875" s="1110">
        <v>0</v>
      </c>
      <c r="F2875" s="1110">
        <v>0</v>
      </c>
      <c r="G2875" s="1110">
        <v>0</v>
      </c>
      <c r="H2875" s="1094"/>
      <c r="I2875" s="1094"/>
      <c r="J2875" s="1094"/>
      <c r="K2875" s="1094"/>
    </row>
    <row r="2876" spans="1:11" ht="14.1" customHeight="1" x14ac:dyDescent="0.25">
      <c r="A2876" s="1094"/>
      <c r="B2876" s="1094"/>
      <c r="C2876" s="1109" t="s">
        <v>1053</v>
      </c>
      <c r="D2876" s="1110">
        <v>0</v>
      </c>
      <c r="E2876" s="1110">
        <v>0</v>
      </c>
      <c r="F2876" s="1110">
        <v>0</v>
      </c>
      <c r="G2876" s="1110">
        <v>0</v>
      </c>
      <c r="H2876" s="1094"/>
      <c r="I2876" s="1094"/>
      <c r="J2876" s="1094"/>
      <c r="K2876" s="1094"/>
    </row>
    <row r="2877" spans="1:11" ht="14.1" customHeight="1" x14ac:dyDescent="0.25">
      <c r="A2877" s="1094"/>
      <c r="B2877" s="1094"/>
      <c r="C2877" s="1109" t="s">
        <v>1048</v>
      </c>
      <c r="D2877" s="1110">
        <v>0</v>
      </c>
      <c r="E2877" s="1110">
        <v>0</v>
      </c>
      <c r="F2877" s="1110">
        <v>0</v>
      </c>
      <c r="G2877" s="1110">
        <v>0</v>
      </c>
      <c r="H2877" s="1094"/>
      <c r="I2877" s="1094"/>
      <c r="J2877" s="1094"/>
      <c r="K2877" s="1094"/>
    </row>
    <row r="2878" spans="1:11" ht="14.1" customHeight="1" x14ac:dyDescent="0.25">
      <c r="A2878" s="1094"/>
      <c r="B2878" s="1094"/>
      <c r="C2878" s="1109" t="s">
        <v>1049</v>
      </c>
      <c r="D2878" s="1110">
        <v>0</v>
      </c>
      <c r="E2878" s="1110">
        <v>0</v>
      </c>
      <c r="F2878" s="1110">
        <v>0</v>
      </c>
      <c r="G2878" s="1110">
        <v>0</v>
      </c>
      <c r="H2878" s="1094"/>
      <c r="I2878" s="1094"/>
      <c r="J2878" s="1094"/>
      <c r="K2878" s="1094"/>
    </row>
    <row r="2879" spans="1:11" ht="14.1" customHeight="1" x14ac:dyDescent="0.25">
      <c r="A2879" s="1094"/>
      <c r="B2879" s="1094"/>
      <c r="C2879" s="1109" t="s">
        <v>1054</v>
      </c>
      <c r="D2879" s="1110">
        <v>0</v>
      </c>
      <c r="E2879" s="1110">
        <v>0</v>
      </c>
      <c r="F2879" s="1110">
        <v>0</v>
      </c>
      <c r="G2879" s="1110">
        <v>0</v>
      </c>
      <c r="H2879" s="1094"/>
      <c r="I2879" s="1094"/>
      <c r="J2879" s="1094"/>
      <c r="K2879" s="1094"/>
    </row>
    <row r="2880" spans="1:11" ht="14.1" customHeight="1" x14ac:dyDescent="0.25">
      <c r="A2880" s="1094"/>
      <c r="B2880" s="1094"/>
      <c r="C2880" s="1109" t="s">
        <v>1048</v>
      </c>
      <c r="D2880" s="1110">
        <v>0</v>
      </c>
      <c r="E2880" s="1110">
        <v>0</v>
      </c>
      <c r="F2880" s="1110">
        <v>0</v>
      </c>
      <c r="G2880" s="1110">
        <v>0</v>
      </c>
      <c r="H2880" s="1094"/>
      <c r="I2880" s="1094"/>
      <c r="J2880" s="1094"/>
      <c r="K2880" s="1094"/>
    </row>
    <row r="2881" spans="1:11" ht="14.1" customHeight="1" x14ac:dyDescent="0.25">
      <c r="A2881" s="1094"/>
      <c r="B2881" s="1094"/>
      <c r="C2881" s="1109" t="s">
        <v>1049</v>
      </c>
      <c r="D2881" s="1110">
        <v>0</v>
      </c>
      <c r="E2881" s="1110">
        <v>0</v>
      </c>
      <c r="F2881" s="1110">
        <v>0</v>
      </c>
      <c r="G2881" s="1110">
        <v>0</v>
      </c>
      <c r="H2881" s="1094"/>
      <c r="I2881" s="1094"/>
      <c r="J2881" s="1094"/>
      <c r="K2881" s="1094"/>
    </row>
    <row r="2882" spans="1:11" ht="14.1" customHeight="1" x14ac:dyDescent="0.25">
      <c r="A2882" s="1094"/>
      <c r="B2882" s="1094"/>
      <c r="C2882" s="1109" t="s">
        <v>1055</v>
      </c>
      <c r="D2882" s="1110">
        <v>0</v>
      </c>
      <c r="E2882" s="1110">
        <v>0</v>
      </c>
      <c r="F2882" s="1110">
        <v>0</v>
      </c>
      <c r="G2882" s="1110">
        <v>0</v>
      </c>
      <c r="H2882" s="1094"/>
      <c r="I2882" s="1094"/>
      <c r="J2882" s="1094"/>
      <c r="K2882" s="1094"/>
    </row>
    <row r="2883" spans="1:11" ht="14.1" customHeight="1" x14ac:dyDescent="0.25">
      <c r="A2883" s="1094"/>
      <c r="B2883" s="1094"/>
      <c r="C2883" s="1109" t="s">
        <v>1048</v>
      </c>
      <c r="D2883" s="1110">
        <v>0</v>
      </c>
      <c r="E2883" s="1110">
        <v>0</v>
      </c>
      <c r="F2883" s="1110">
        <v>0</v>
      </c>
      <c r="G2883" s="1110">
        <v>0</v>
      </c>
      <c r="H2883" s="1094"/>
      <c r="I2883" s="1094"/>
      <c r="J2883" s="1094"/>
      <c r="K2883" s="1094"/>
    </row>
    <row r="2884" spans="1:11" ht="14.1" customHeight="1" x14ac:dyDescent="0.25">
      <c r="A2884" s="1094"/>
      <c r="B2884" s="1094"/>
      <c r="C2884" s="1109" t="s">
        <v>1049</v>
      </c>
      <c r="D2884" s="1110">
        <v>0</v>
      </c>
      <c r="E2884" s="1110">
        <v>0</v>
      </c>
      <c r="F2884" s="1110">
        <v>0</v>
      </c>
      <c r="G2884" s="1110">
        <v>0</v>
      </c>
      <c r="H2884" s="1094"/>
      <c r="I2884" s="1094"/>
      <c r="J2884" s="1094"/>
      <c r="K2884" s="1094"/>
    </row>
    <row r="2885" spans="1:11" ht="14.1" customHeight="1" x14ac:dyDescent="0.25">
      <c r="A2885" s="1094"/>
      <c r="B2885" s="1094"/>
      <c r="C2885" s="1109" t="s">
        <v>1056</v>
      </c>
      <c r="D2885" s="1110">
        <v>0</v>
      </c>
      <c r="E2885" s="1110">
        <v>0</v>
      </c>
      <c r="F2885" s="1110">
        <v>0</v>
      </c>
      <c r="G2885" s="1110">
        <v>0</v>
      </c>
      <c r="H2885" s="1094"/>
      <c r="I2885" s="1094"/>
      <c r="J2885" s="1094"/>
      <c r="K2885" s="1094"/>
    </row>
    <row r="2886" spans="1:11" ht="14.1" customHeight="1" x14ac:dyDescent="0.25">
      <c r="A2886" s="1094"/>
      <c r="B2886" s="1094"/>
      <c r="C2886" s="1109" t="s">
        <v>1048</v>
      </c>
      <c r="D2886" s="1110">
        <v>0</v>
      </c>
      <c r="E2886" s="1110">
        <v>0</v>
      </c>
      <c r="F2886" s="1110">
        <v>0</v>
      </c>
      <c r="G2886" s="1110">
        <v>0</v>
      </c>
      <c r="H2886" s="1094"/>
      <c r="I2886" s="1094"/>
      <c r="J2886" s="1094"/>
      <c r="K2886" s="1094"/>
    </row>
    <row r="2887" spans="1:11" ht="14.1" customHeight="1" x14ac:dyDescent="0.25">
      <c r="A2887" s="1094"/>
      <c r="B2887" s="1094"/>
      <c r="C2887" s="1109" t="s">
        <v>1057</v>
      </c>
      <c r="D2887" s="1110">
        <v>0</v>
      </c>
      <c r="E2887" s="1110">
        <v>0</v>
      </c>
      <c r="F2887" s="1110">
        <v>0</v>
      </c>
      <c r="G2887" s="1110">
        <v>0</v>
      </c>
      <c r="H2887" s="1094"/>
      <c r="I2887" s="1094"/>
      <c r="J2887" s="1094"/>
      <c r="K2887" s="1094"/>
    </row>
    <row r="2888" spans="1:11" ht="14.1" customHeight="1" x14ac:dyDescent="0.25">
      <c r="A2888" s="1094"/>
      <c r="B2888" s="1094"/>
      <c r="C2888" s="1109" t="s">
        <v>1058</v>
      </c>
      <c r="D2888" s="1110">
        <v>0</v>
      </c>
      <c r="E2888" s="1110">
        <v>0</v>
      </c>
      <c r="F2888" s="1110">
        <v>0</v>
      </c>
      <c r="G2888" s="1110">
        <v>0</v>
      </c>
      <c r="H2888" s="1094"/>
      <c r="I2888" s="1094"/>
      <c r="J2888" s="1094"/>
      <c r="K2888" s="1094"/>
    </row>
    <row r="2889" spans="1:11" ht="14.1" customHeight="1" x14ac:dyDescent="0.25">
      <c r="A2889" s="1094"/>
      <c r="B2889" s="1094"/>
      <c r="C2889" s="1109" t="s">
        <v>1059</v>
      </c>
      <c r="D2889" s="1110">
        <v>0</v>
      </c>
      <c r="E2889" s="1110">
        <v>0</v>
      </c>
      <c r="F2889" s="1110">
        <v>0</v>
      </c>
      <c r="G2889" s="1110">
        <v>0</v>
      </c>
      <c r="H2889" s="1094"/>
      <c r="I2889" s="1094"/>
      <c r="J2889" s="1094"/>
      <c r="K2889" s="1094"/>
    </row>
    <row r="2890" spans="1:11" ht="14.1" customHeight="1" x14ac:dyDescent="0.25">
      <c r="A2890" s="1094"/>
      <c r="B2890" s="1094"/>
      <c r="C2890" s="1109" t="s">
        <v>1060</v>
      </c>
      <c r="D2890" s="1110">
        <v>0</v>
      </c>
      <c r="E2890" s="1110">
        <v>0</v>
      </c>
      <c r="F2890" s="1110">
        <v>0</v>
      </c>
      <c r="G2890" s="1110">
        <v>0</v>
      </c>
      <c r="H2890" s="1094"/>
      <c r="I2890" s="1094"/>
      <c r="J2890" s="1094"/>
      <c r="K2890" s="1094"/>
    </row>
    <row r="2891" spans="1:11" ht="14.1" customHeight="1" x14ac:dyDescent="0.25">
      <c r="A2891" s="1094"/>
      <c r="B2891" s="1094"/>
      <c r="C2891" s="1109" t="s">
        <v>1061</v>
      </c>
      <c r="D2891" s="1110">
        <v>0</v>
      </c>
      <c r="E2891" s="1110">
        <v>102166949</v>
      </c>
      <c r="F2891" s="1110">
        <v>197833051</v>
      </c>
      <c r="G2891" s="1110">
        <v>0</v>
      </c>
      <c r="H2891" s="1094"/>
      <c r="I2891" s="1094"/>
      <c r="J2891" s="1094"/>
      <c r="K2891" s="1094"/>
    </row>
    <row r="2892" spans="1:11" ht="14.1" customHeight="1" x14ac:dyDescent="0.25">
      <c r="A2892" s="1094"/>
      <c r="B2892" s="1094"/>
      <c r="C2892" s="1109" t="s">
        <v>1048</v>
      </c>
      <c r="D2892" s="1110">
        <v>0</v>
      </c>
      <c r="E2892" s="1110">
        <v>102166949</v>
      </c>
      <c r="F2892" s="1110">
        <v>197833051</v>
      </c>
      <c r="G2892" s="1110">
        <v>0</v>
      </c>
      <c r="H2892" s="1094"/>
      <c r="I2892" s="1094"/>
      <c r="J2892" s="1094"/>
      <c r="K2892" s="1094"/>
    </row>
    <row r="2893" spans="1:11" ht="14.1" customHeight="1" x14ac:dyDescent="0.25">
      <c r="A2893" s="1094"/>
      <c r="B2893" s="1094"/>
      <c r="C2893" s="1109" t="s">
        <v>1057</v>
      </c>
      <c r="D2893" s="1110">
        <v>0</v>
      </c>
      <c r="E2893" s="1110">
        <v>0</v>
      </c>
      <c r="F2893" s="1110">
        <v>0</v>
      </c>
      <c r="G2893" s="1110">
        <v>0</v>
      </c>
      <c r="H2893" s="1094"/>
      <c r="I2893" s="1094"/>
      <c r="J2893" s="1094"/>
      <c r="K2893" s="1094"/>
    </row>
    <row r="2894" spans="1:11" ht="14.1" customHeight="1" x14ac:dyDescent="0.25">
      <c r="A2894" s="1094"/>
      <c r="B2894" s="1094"/>
      <c r="C2894" s="1109" t="s">
        <v>1058</v>
      </c>
      <c r="D2894" s="1110">
        <v>0</v>
      </c>
      <c r="E2894" s="1110">
        <v>0</v>
      </c>
      <c r="F2894" s="1110">
        <v>0</v>
      </c>
      <c r="G2894" s="1110">
        <v>0</v>
      </c>
      <c r="H2894" s="1094"/>
      <c r="I2894" s="1094"/>
      <c r="J2894" s="1094"/>
      <c r="K2894" s="1094"/>
    </row>
    <row r="2895" spans="1:11" ht="14.1" customHeight="1" x14ac:dyDescent="0.25">
      <c r="A2895" s="1094"/>
      <c r="B2895" s="1094"/>
      <c r="C2895" s="1109" t="s">
        <v>1059</v>
      </c>
      <c r="D2895" s="1110">
        <v>0</v>
      </c>
      <c r="E2895" s="1110">
        <v>0</v>
      </c>
      <c r="F2895" s="1110">
        <v>0</v>
      </c>
      <c r="G2895" s="1110">
        <v>0</v>
      </c>
      <c r="H2895" s="1094"/>
      <c r="I2895" s="1094"/>
      <c r="J2895" s="1094"/>
      <c r="K2895" s="1094"/>
    </row>
    <row r="2896" spans="1:11" ht="14.1" customHeight="1" x14ac:dyDescent="0.25">
      <c r="A2896" s="1094"/>
      <c r="B2896" s="1094"/>
      <c r="C2896" s="1109" t="s">
        <v>1060</v>
      </c>
      <c r="D2896" s="1110">
        <v>0</v>
      </c>
      <c r="E2896" s="1110">
        <v>0</v>
      </c>
      <c r="F2896" s="1110">
        <v>0</v>
      </c>
      <c r="G2896" s="1110">
        <v>0</v>
      </c>
      <c r="H2896" s="1094"/>
      <c r="I2896" s="1094"/>
      <c r="J2896" s="1094"/>
      <c r="K2896" s="1094"/>
    </row>
    <row r="2897" spans="1:11" ht="14.1" customHeight="1" x14ac:dyDescent="0.25">
      <c r="A2897" s="1094"/>
      <c r="B2897" s="1094"/>
      <c r="C2897" s="1109" t="s">
        <v>1062</v>
      </c>
      <c r="D2897" s="1110">
        <v>0</v>
      </c>
      <c r="E2897" s="1110">
        <v>0</v>
      </c>
      <c r="F2897" s="1110">
        <v>0</v>
      </c>
      <c r="G2897" s="1110">
        <v>0</v>
      </c>
      <c r="H2897" s="1094"/>
      <c r="I2897" s="1094"/>
      <c r="J2897" s="1094"/>
      <c r="K2897" s="1094"/>
    </row>
    <row r="2898" spans="1:11" ht="14.1" customHeight="1" x14ac:dyDescent="0.25">
      <c r="A2898" s="1094"/>
      <c r="B2898" s="1094"/>
      <c r="C2898" s="1109" t="s">
        <v>1048</v>
      </c>
      <c r="D2898" s="1110">
        <v>0</v>
      </c>
      <c r="E2898" s="1110">
        <v>0</v>
      </c>
      <c r="F2898" s="1110">
        <v>0</v>
      </c>
      <c r="G2898" s="1110">
        <v>0</v>
      </c>
      <c r="H2898" s="1094"/>
      <c r="I2898" s="1094"/>
      <c r="J2898" s="1094"/>
      <c r="K2898" s="1094"/>
    </row>
    <row r="2899" spans="1:11" ht="14.1" customHeight="1" x14ac:dyDescent="0.25">
      <c r="A2899" s="1094"/>
      <c r="B2899" s="1094"/>
      <c r="C2899" s="1109" t="s">
        <v>1057</v>
      </c>
      <c r="D2899" s="1110">
        <v>0</v>
      </c>
      <c r="E2899" s="1110">
        <v>0</v>
      </c>
      <c r="F2899" s="1110">
        <v>0</v>
      </c>
      <c r="G2899" s="1110">
        <v>0</v>
      </c>
      <c r="H2899" s="1094"/>
      <c r="I2899" s="1094"/>
      <c r="J2899" s="1094"/>
      <c r="K2899" s="1094"/>
    </row>
    <row r="2900" spans="1:11" ht="14.1" customHeight="1" x14ac:dyDescent="0.25">
      <c r="A2900" s="1094"/>
      <c r="B2900" s="1094"/>
      <c r="C2900" s="1109" t="s">
        <v>1058</v>
      </c>
      <c r="D2900" s="1110">
        <v>0</v>
      </c>
      <c r="E2900" s="1110">
        <v>0</v>
      </c>
      <c r="F2900" s="1110">
        <v>0</v>
      </c>
      <c r="G2900" s="1110">
        <v>0</v>
      </c>
      <c r="H2900" s="1094"/>
      <c r="I2900" s="1094"/>
      <c r="J2900" s="1094"/>
      <c r="K2900" s="1094"/>
    </row>
    <row r="2901" spans="1:11" ht="14.1" customHeight="1" x14ac:dyDescent="0.25">
      <c r="A2901" s="1094"/>
      <c r="B2901" s="1094"/>
      <c r="C2901" s="1109" t="s">
        <v>1059</v>
      </c>
      <c r="D2901" s="1110">
        <v>0</v>
      </c>
      <c r="E2901" s="1110">
        <v>0</v>
      </c>
      <c r="F2901" s="1110">
        <v>0</v>
      </c>
      <c r="G2901" s="1110">
        <v>0</v>
      </c>
      <c r="H2901" s="1094"/>
      <c r="I2901" s="1094"/>
      <c r="J2901" s="1094"/>
      <c r="K2901" s="1094"/>
    </row>
    <row r="2902" spans="1:11" ht="14.1" customHeight="1" x14ac:dyDescent="0.25">
      <c r="A2902" s="1094"/>
      <c r="B2902" s="1094"/>
      <c r="C2902" s="1109" t="s">
        <v>1060</v>
      </c>
      <c r="D2902" s="1110">
        <v>0</v>
      </c>
      <c r="E2902" s="1110">
        <v>0</v>
      </c>
      <c r="F2902" s="1110">
        <v>0</v>
      </c>
      <c r="G2902" s="1110">
        <v>0</v>
      </c>
      <c r="H2902" s="1094"/>
      <c r="I2902" s="1094"/>
      <c r="J2902" s="1094"/>
      <c r="K2902" s="1094"/>
    </row>
    <row r="2903" spans="1:11" ht="14.1" customHeight="1" x14ac:dyDescent="0.25">
      <c r="A2903" s="1094"/>
      <c r="B2903" s="1094"/>
      <c r="C2903" s="1109" t="s">
        <v>1063</v>
      </c>
      <c r="D2903" s="1110">
        <v>0</v>
      </c>
      <c r="E2903" s="1110">
        <v>0</v>
      </c>
      <c r="F2903" s="1110">
        <v>0</v>
      </c>
      <c r="G2903" s="1110">
        <v>0</v>
      </c>
      <c r="H2903" s="1094"/>
      <c r="I2903" s="1094"/>
      <c r="J2903" s="1094"/>
      <c r="K2903" s="1094"/>
    </row>
    <row r="2904" spans="1:11" ht="14.1" customHeight="1" x14ac:dyDescent="0.25">
      <c r="A2904" s="1094"/>
      <c r="B2904" s="1094"/>
      <c r="C2904" s="1109" t="s">
        <v>1064</v>
      </c>
      <c r="D2904" s="1110">
        <v>0</v>
      </c>
      <c r="E2904" s="1110">
        <v>0</v>
      </c>
      <c r="F2904" s="1110">
        <v>0</v>
      </c>
      <c r="G2904" s="1110">
        <v>0</v>
      </c>
      <c r="H2904" s="1094"/>
      <c r="I2904" s="1094"/>
      <c r="J2904" s="1094"/>
      <c r="K2904" s="1094"/>
    </row>
    <row r="2905" spans="1:11" ht="14.1" customHeight="1" x14ac:dyDescent="0.25">
      <c r="A2905" s="1094"/>
      <c r="B2905" s="1094"/>
      <c r="C2905" s="1111" t="s">
        <v>572</v>
      </c>
      <c r="D2905" s="1110">
        <v>0</v>
      </c>
      <c r="E2905" s="1110">
        <v>102166949</v>
      </c>
      <c r="F2905" s="1110">
        <v>197833051</v>
      </c>
      <c r="G2905" s="1110">
        <v>0</v>
      </c>
      <c r="H2905" s="1094"/>
      <c r="I2905" s="1094"/>
      <c r="J2905" s="1094"/>
      <c r="K2905" s="1094"/>
    </row>
    <row r="2906" spans="1:11" ht="20.100000000000001" customHeight="1" x14ac:dyDescent="0.25">
      <c r="A2906" s="1094"/>
      <c r="B2906" s="1094"/>
      <c r="C2906" s="1102" t="s">
        <v>3809</v>
      </c>
      <c r="D2906" s="1234" t="s">
        <v>3810</v>
      </c>
      <c r="E2906" s="1235"/>
      <c r="F2906" s="1235"/>
      <c r="G2906" s="1235"/>
      <c r="H2906" s="1094"/>
      <c r="I2906" s="1094"/>
      <c r="J2906" s="1094"/>
      <c r="K2906" s="1094"/>
    </row>
    <row r="2907" spans="1:11" ht="59.1" customHeight="1" x14ac:dyDescent="0.25">
      <c r="A2907" s="1094"/>
      <c r="B2907" s="1094"/>
      <c r="C2907" s="1103" t="s">
        <v>1022</v>
      </c>
      <c r="D2907" s="1232" t="s">
        <v>3811</v>
      </c>
      <c r="E2907" s="1233"/>
      <c r="F2907" s="1233"/>
      <c r="G2907" s="1233"/>
      <c r="H2907" s="1094"/>
      <c r="I2907" s="1094"/>
      <c r="J2907" s="1094"/>
      <c r="K2907" s="1094"/>
    </row>
    <row r="2908" spans="1:11" ht="59.1" customHeight="1" x14ac:dyDescent="0.25">
      <c r="A2908" s="1094"/>
      <c r="B2908" s="1094"/>
      <c r="C2908" s="1104" t="s">
        <v>1024</v>
      </c>
      <c r="D2908" s="1230" t="s">
        <v>3812</v>
      </c>
      <c r="E2908" s="1231"/>
      <c r="F2908" s="1231"/>
      <c r="G2908" s="1231"/>
      <c r="H2908" s="1094"/>
      <c r="I2908" s="1094"/>
      <c r="J2908" s="1094"/>
      <c r="K2908" s="1094"/>
    </row>
    <row r="2909" spans="1:11" ht="59.1" customHeight="1" x14ac:dyDescent="0.25">
      <c r="A2909" s="1094"/>
      <c r="B2909" s="1094"/>
      <c r="C2909" s="1104" t="s">
        <v>31</v>
      </c>
      <c r="D2909" s="1230" t="s">
        <v>3805</v>
      </c>
      <c r="E2909" s="1231"/>
      <c r="F2909" s="1231"/>
      <c r="G2909" s="1231"/>
      <c r="H2909" s="1094"/>
      <c r="I2909" s="1094"/>
      <c r="J2909" s="1094"/>
      <c r="K2909" s="1094"/>
    </row>
    <row r="2910" spans="1:11" ht="15" customHeight="1" x14ac:dyDescent="0.25">
      <c r="A2910" s="1094"/>
      <c r="B2910" s="1094"/>
      <c r="C2910" s="1105"/>
      <c r="D2910" s="1106">
        <v>2024</v>
      </c>
      <c r="E2910" s="1106">
        <v>2025</v>
      </c>
      <c r="F2910" s="1106">
        <v>2026</v>
      </c>
      <c r="G2910" s="1106">
        <v>2027</v>
      </c>
      <c r="H2910" s="1094"/>
      <c r="I2910" s="1094"/>
      <c r="J2910" s="1094"/>
      <c r="K2910" s="1094"/>
    </row>
    <row r="2911" spans="1:11" ht="15" customHeight="1" x14ac:dyDescent="0.25">
      <c r="A2911" s="1094"/>
      <c r="B2911" s="1094"/>
      <c r="C2911" s="1107"/>
      <c r="D2911" s="1108" t="s">
        <v>13</v>
      </c>
      <c r="E2911" s="1108" t="s">
        <v>14</v>
      </c>
      <c r="F2911" s="1108" t="s">
        <v>14</v>
      </c>
      <c r="G2911" s="1108" t="s">
        <v>14</v>
      </c>
      <c r="H2911" s="1094"/>
      <c r="I2911" s="1094"/>
      <c r="J2911" s="1094"/>
      <c r="K2911" s="1094"/>
    </row>
    <row r="2912" spans="1:11" ht="14.1" customHeight="1" x14ac:dyDescent="0.25">
      <c r="A2912" s="1094"/>
      <c r="B2912" s="1094"/>
      <c r="C2912" s="1097" t="s">
        <v>33</v>
      </c>
      <c r="D2912" s="1101" t="s">
        <v>1039</v>
      </c>
      <c r="E2912" s="1101" t="s">
        <v>1092</v>
      </c>
      <c r="F2912" s="1101" t="s">
        <v>1092</v>
      </c>
      <c r="G2912" s="1101" t="s">
        <v>1092</v>
      </c>
      <c r="H2912" s="1094"/>
      <c r="I2912" s="1094"/>
      <c r="J2912" s="1094"/>
      <c r="K2912" s="1094"/>
    </row>
    <row r="2913" spans="1:11" ht="14.1" customHeight="1" x14ac:dyDescent="0.25">
      <c r="A2913" s="1094"/>
      <c r="B2913" s="1094"/>
      <c r="C2913" s="1097" t="s">
        <v>1029</v>
      </c>
      <c r="D2913" s="1101" t="s">
        <v>3813</v>
      </c>
      <c r="E2913" s="1101" t="s">
        <v>1360</v>
      </c>
      <c r="F2913" s="1101" t="s">
        <v>3814</v>
      </c>
      <c r="G2913" s="1101" t="s">
        <v>3815</v>
      </c>
      <c r="H2913" s="1094"/>
      <c r="I2913" s="1094"/>
      <c r="J2913" s="1094"/>
      <c r="K2913" s="1094"/>
    </row>
    <row r="2914" spans="1:11" ht="14.1" customHeight="1" x14ac:dyDescent="0.25">
      <c r="A2914" s="1094"/>
      <c r="B2914" s="1094"/>
      <c r="C2914" s="1097" t="s">
        <v>1032</v>
      </c>
      <c r="D2914" s="1101" t="s">
        <v>1039</v>
      </c>
      <c r="E2914" s="1101" t="s">
        <v>1360</v>
      </c>
      <c r="F2914" s="1101" t="s">
        <v>3814</v>
      </c>
      <c r="G2914" s="1101" t="s">
        <v>3815</v>
      </c>
      <c r="H2914" s="1094"/>
      <c r="I2914" s="1094"/>
      <c r="J2914" s="1094"/>
      <c r="K2914" s="1094"/>
    </row>
    <row r="2915" spans="1:11" ht="14.1" customHeight="1" x14ac:dyDescent="0.25">
      <c r="A2915" s="1094"/>
      <c r="B2915" s="1094"/>
      <c r="C2915" s="1097" t="s">
        <v>1037</v>
      </c>
      <c r="D2915" s="1101" t="s">
        <v>1038</v>
      </c>
      <c r="E2915" s="1101" t="s">
        <v>1038</v>
      </c>
      <c r="F2915" s="1101" t="s">
        <v>1039</v>
      </c>
      <c r="G2915" s="1101" t="s">
        <v>1039</v>
      </c>
      <c r="H2915" s="1094"/>
      <c r="I2915" s="1094"/>
      <c r="J2915" s="1094"/>
      <c r="K2915" s="1094"/>
    </row>
    <row r="2916" spans="1:11" ht="14.1" customHeight="1" x14ac:dyDescent="0.25">
      <c r="A2916" s="1094"/>
      <c r="B2916" s="1094"/>
      <c r="C2916" s="1097" t="s">
        <v>1042</v>
      </c>
      <c r="D2916" s="1101" t="s">
        <v>1038</v>
      </c>
      <c r="E2916" s="1101" t="s">
        <v>3816</v>
      </c>
      <c r="F2916" s="1101" t="s">
        <v>3817</v>
      </c>
      <c r="G2916" s="1101" t="s">
        <v>3818</v>
      </c>
      <c r="H2916" s="1094"/>
      <c r="I2916" s="1094"/>
      <c r="J2916" s="1094"/>
      <c r="K2916" s="1094"/>
    </row>
    <row r="2917" spans="1:11" ht="14.1" customHeight="1" x14ac:dyDescent="0.25">
      <c r="A2917" s="1094"/>
      <c r="B2917" s="1094"/>
      <c r="C2917" s="1097" t="s">
        <v>39</v>
      </c>
      <c r="D2917" s="1101" t="s">
        <v>1038</v>
      </c>
      <c r="E2917" s="1101" t="s">
        <v>1038</v>
      </c>
      <c r="F2917" s="1101" t="s">
        <v>3817</v>
      </c>
      <c r="G2917" s="1101" t="s">
        <v>3818</v>
      </c>
      <c r="H2917" s="1094"/>
      <c r="I2917" s="1094"/>
      <c r="J2917" s="1094"/>
      <c r="K2917" s="1094"/>
    </row>
    <row r="2918" spans="1:11" ht="14.1" customHeight="1" x14ac:dyDescent="0.25">
      <c r="A2918" s="1094"/>
      <c r="B2918" s="1094"/>
      <c r="C2918" s="1228" t="s">
        <v>1046</v>
      </c>
      <c r="D2918" s="1229"/>
      <c r="E2918" s="1229"/>
      <c r="F2918" s="1229"/>
      <c r="G2918" s="1229"/>
      <c r="H2918" s="1094"/>
      <c r="I2918" s="1094"/>
      <c r="J2918" s="1094"/>
      <c r="K2918" s="1094"/>
    </row>
    <row r="2919" spans="1:11" ht="14.1" customHeight="1" x14ac:dyDescent="0.25">
      <c r="A2919" s="1094"/>
      <c r="B2919" s="1094"/>
      <c r="C2919" s="1105"/>
      <c r="D2919" s="1106">
        <v>2024</v>
      </c>
      <c r="E2919" s="1106">
        <v>2025</v>
      </c>
      <c r="F2919" s="1106">
        <v>2026</v>
      </c>
      <c r="G2919" s="1106">
        <v>2027</v>
      </c>
      <c r="H2919" s="1094"/>
      <c r="I2919" s="1094"/>
      <c r="J2919" s="1094"/>
      <c r="K2919" s="1094"/>
    </row>
    <row r="2920" spans="1:11" ht="14.1" customHeight="1" x14ac:dyDescent="0.25">
      <c r="A2920" s="1094"/>
      <c r="B2920" s="1094"/>
      <c r="C2920" s="1107"/>
      <c r="D2920" s="1108" t="s">
        <v>13</v>
      </c>
      <c r="E2920" s="1108" t="s">
        <v>14</v>
      </c>
      <c r="F2920" s="1108" t="s">
        <v>14</v>
      </c>
      <c r="G2920" s="1108" t="s">
        <v>14</v>
      </c>
      <c r="H2920" s="1094"/>
      <c r="I2920" s="1094"/>
      <c r="J2920" s="1094"/>
      <c r="K2920" s="1094"/>
    </row>
    <row r="2921" spans="1:11" ht="14.1" customHeight="1" x14ac:dyDescent="0.25">
      <c r="A2921" s="1094"/>
      <c r="B2921" s="1094"/>
      <c r="C2921" s="1109" t="s">
        <v>1047</v>
      </c>
      <c r="D2921" s="1110">
        <v>0</v>
      </c>
      <c r="E2921" s="1110">
        <v>0</v>
      </c>
      <c r="F2921" s="1110">
        <v>0</v>
      </c>
      <c r="G2921" s="1110">
        <v>0</v>
      </c>
      <c r="H2921" s="1094"/>
      <c r="I2921" s="1094"/>
      <c r="J2921" s="1094"/>
      <c r="K2921" s="1094"/>
    </row>
    <row r="2922" spans="1:11" ht="14.1" customHeight="1" x14ac:dyDescent="0.25">
      <c r="A2922" s="1094"/>
      <c r="B2922" s="1094"/>
      <c r="C2922" s="1109" t="s">
        <v>1048</v>
      </c>
      <c r="D2922" s="1110">
        <v>0</v>
      </c>
      <c r="E2922" s="1110">
        <v>0</v>
      </c>
      <c r="F2922" s="1110">
        <v>0</v>
      </c>
      <c r="G2922" s="1110">
        <v>0</v>
      </c>
      <c r="H2922" s="1094"/>
      <c r="I2922" s="1094"/>
      <c r="J2922" s="1094"/>
      <c r="K2922" s="1094"/>
    </row>
    <row r="2923" spans="1:11" ht="14.1" customHeight="1" x14ac:dyDescent="0.25">
      <c r="A2923" s="1094"/>
      <c r="B2923" s="1094"/>
      <c r="C2923" s="1109" t="s">
        <v>1049</v>
      </c>
      <c r="D2923" s="1110">
        <v>0</v>
      </c>
      <c r="E2923" s="1110">
        <v>0</v>
      </c>
      <c r="F2923" s="1110">
        <v>0</v>
      </c>
      <c r="G2923" s="1110">
        <v>0</v>
      </c>
      <c r="H2923" s="1094"/>
      <c r="I2923" s="1094"/>
      <c r="J2923" s="1094"/>
      <c r="K2923" s="1094"/>
    </row>
    <row r="2924" spans="1:11" ht="14.1" customHeight="1" x14ac:dyDescent="0.25">
      <c r="A2924" s="1094"/>
      <c r="B2924" s="1094"/>
      <c r="C2924" s="1109" t="s">
        <v>1050</v>
      </c>
      <c r="D2924" s="1110">
        <v>0</v>
      </c>
      <c r="E2924" s="1110">
        <v>0</v>
      </c>
      <c r="F2924" s="1110">
        <v>0</v>
      </c>
      <c r="G2924" s="1110">
        <v>0</v>
      </c>
      <c r="H2924" s="1094"/>
      <c r="I2924" s="1094"/>
      <c r="J2924" s="1094"/>
      <c r="K2924" s="1094"/>
    </row>
    <row r="2925" spans="1:11" ht="14.1" customHeight="1" x14ac:dyDescent="0.25">
      <c r="A2925" s="1094"/>
      <c r="B2925" s="1094"/>
      <c r="C2925" s="1109" t="s">
        <v>1048</v>
      </c>
      <c r="D2925" s="1110">
        <v>0</v>
      </c>
      <c r="E2925" s="1110">
        <v>0</v>
      </c>
      <c r="F2925" s="1110">
        <v>0</v>
      </c>
      <c r="G2925" s="1110">
        <v>0</v>
      </c>
      <c r="H2925" s="1094"/>
      <c r="I2925" s="1094"/>
      <c r="J2925" s="1094"/>
      <c r="K2925" s="1094"/>
    </row>
    <row r="2926" spans="1:11" ht="14.1" customHeight="1" x14ac:dyDescent="0.25">
      <c r="A2926" s="1094"/>
      <c r="B2926" s="1094"/>
      <c r="C2926" s="1109" t="s">
        <v>1049</v>
      </c>
      <c r="D2926" s="1110">
        <v>0</v>
      </c>
      <c r="E2926" s="1110">
        <v>0</v>
      </c>
      <c r="F2926" s="1110">
        <v>0</v>
      </c>
      <c r="G2926" s="1110">
        <v>0</v>
      </c>
      <c r="H2926" s="1094"/>
      <c r="I2926" s="1094"/>
      <c r="J2926" s="1094"/>
      <c r="K2926" s="1094"/>
    </row>
    <row r="2927" spans="1:11" ht="14.1" customHeight="1" x14ac:dyDescent="0.25">
      <c r="A2927" s="1094"/>
      <c r="B2927" s="1094"/>
      <c r="C2927" s="1109" t="s">
        <v>1051</v>
      </c>
      <c r="D2927" s="1110">
        <v>0</v>
      </c>
      <c r="E2927" s="1110">
        <v>0</v>
      </c>
      <c r="F2927" s="1110">
        <v>0</v>
      </c>
      <c r="G2927" s="1110">
        <v>0</v>
      </c>
      <c r="H2927" s="1094"/>
      <c r="I2927" s="1094"/>
      <c r="J2927" s="1094"/>
      <c r="K2927" s="1094"/>
    </row>
    <row r="2928" spans="1:11" ht="14.1" customHeight="1" x14ac:dyDescent="0.25">
      <c r="A2928" s="1094"/>
      <c r="B2928" s="1094"/>
      <c r="C2928" s="1109" t="s">
        <v>1048</v>
      </c>
      <c r="D2928" s="1110">
        <v>0</v>
      </c>
      <c r="E2928" s="1110">
        <v>0</v>
      </c>
      <c r="F2928" s="1110">
        <v>0</v>
      </c>
      <c r="G2928" s="1110">
        <v>0</v>
      </c>
      <c r="H2928" s="1094"/>
      <c r="I2928" s="1094"/>
      <c r="J2928" s="1094"/>
      <c r="K2928" s="1094"/>
    </row>
    <row r="2929" spans="1:11" ht="14.1" customHeight="1" x14ac:dyDescent="0.25">
      <c r="A2929" s="1094"/>
      <c r="B2929" s="1094"/>
      <c r="C2929" s="1109" t="s">
        <v>1049</v>
      </c>
      <c r="D2929" s="1110">
        <v>0</v>
      </c>
      <c r="E2929" s="1110">
        <v>0</v>
      </c>
      <c r="F2929" s="1110">
        <v>0</v>
      </c>
      <c r="G2929" s="1110">
        <v>0</v>
      </c>
      <c r="H2929" s="1094"/>
      <c r="I2929" s="1094"/>
      <c r="J2929" s="1094"/>
      <c r="K2929" s="1094"/>
    </row>
    <row r="2930" spans="1:11" ht="14.1" customHeight="1" x14ac:dyDescent="0.25">
      <c r="A2930" s="1094"/>
      <c r="B2930" s="1094"/>
      <c r="C2930" s="1109" t="s">
        <v>1052</v>
      </c>
      <c r="D2930" s="1110">
        <v>0</v>
      </c>
      <c r="E2930" s="1110">
        <v>0</v>
      </c>
      <c r="F2930" s="1110">
        <v>0</v>
      </c>
      <c r="G2930" s="1110">
        <v>0</v>
      </c>
      <c r="H2930" s="1094"/>
      <c r="I2930" s="1094"/>
      <c r="J2930" s="1094"/>
      <c r="K2930" s="1094"/>
    </row>
    <row r="2931" spans="1:11" ht="14.1" customHeight="1" x14ac:dyDescent="0.25">
      <c r="A2931" s="1094"/>
      <c r="B2931" s="1094"/>
      <c r="C2931" s="1109" t="s">
        <v>1048</v>
      </c>
      <c r="D2931" s="1110">
        <v>0</v>
      </c>
      <c r="E2931" s="1110">
        <v>0</v>
      </c>
      <c r="F2931" s="1110">
        <v>0</v>
      </c>
      <c r="G2931" s="1110">
        <v>0</v>
      </c>
      <c r="H2931" s="1094"/>
      <c r="I2931" s="1094"/>
      <c r="J2931" s="1094"/>
      <c r="K2931" s="1094"/>
    </row>
    <row r="2932" spans="1:11" ht="14.1" customHeight="1" x14ac:dyDescent="0.25">
      <c r="A2932" s="1094"/>
      <c r="B2932" s="1094"/>
      <c r="C2932" s="1109" t="s">
        <v>1049</v>
      </c>
      <c r="D2932" s="1110">
        <v>0</v>
      </c>
      <c r="E2932" s="1110">
        <v>0</v>
      </c>
      <c r="F2932" s="1110">
        <v>0</v>
      </c>
      <c r="G2932" s="1110">
        <v>0</v>
      </c>
      <c r="H2932" s="1094"/>
      <c r="I2932" s="1094"/>
      <c r="J2932" s="1094"/>
      <c r="K2932" s="1094"/>
    </row>
    <row r="2933" spans="1:11" ht="14.1" customHeight="1" x14ac:dyDescent="0.25">
      <c r="A2933" s="1094"/>
      <c r="B2933" s="1094"/>
      <c r="C2933" s="1109" t="s">
        <v>1053</v>
      </c>
      <c r="D2933" s="1110">
        <v>0</v>
      </c>
      <c r="E2933" s="1110">
        <v>0</v>
      </c>
      <c r="F2933" s="1110">
        <v>0</v>
      </c>
      <c r="G2933" s="1110">
        <v>0</v>
      </c>
      <c r="H2933" s="1094"/>
      <c r="I2933" s="1094"/>
      <c r="J2933" s="1094"/>
      <c r="K2933" s="1094"/>
    </row>
    <row r="2934" spans="1:11" ht="14.1" customHeight="1" x14ac:dyDescent="0.25">
      <c r="A2934" s="1094"/>
      <c r="B2934" s="1094"/>
      <c r="C2934" s="1109" t="s">
        <v>1048</v>
      </c>
      <c r="D2934" s="1110">
        <v>0</v>
      </c>
      <c r="E2934" s="1110">
        <v>0</v>
      </c>
      <c r="F2934" s="1110">
        <v>0</v>
      </c>
      <c r="G2934" s="1110">
        <v>0</v>
      </c>
      <c r="H2934" s="1094"/>
      <c r="I2934" s="1094"/>
      <c r="J2934" s="1094"/>
      <c r="K2934" s="1094"/>
    </row>
    <row r="2935" spans="1:11" ht="14.1" customHeight="1" x14ac:dyDescent="0.25">
      <c r="A2935" s="1094"/>
      <c r="B2935" s="1094"/>
      <c r="C2935" s="1109" t="s">
        <v>1049</v>
      </c>
      <c r="D2935" s="1110">
        <v>0</v>
      </c>
      <c r="E2935" s="1110">
        <v>0</v>
      </c>
      <c r="F2935" s="1110">
        <v>0</v>
      </c>
      <c r="G2935" s="1110">
        <v>0</v>
      </c>
      <c r="H2935" s="1094"/>
      <c r="I2935" s="1094"/>
      <c r="J2935" s="1094"/>
      <c r="K2935" s="1094"/>
    </row>
    <row r="2936" spans="1:11" ht="14.1" customHeight="1" x14ac:dyDescent="0.25">
      <c r="A2936" s="1094"/>
      <c r="B2936" s="1094"/>
      <c r="C2936" s="1109" t="s">
        <v>1054</v>
      </c>
      <c r="D2936" s="1110">
        <v>0</v>
      </c>
      <c r="E2936" s="1110">
        <v>0</v>
      </c>
      <c r="F2936" s="1110">
        <v>0</v>
      </c>
      <c r="G2936" s="1110">
        <v>0</v>
      </c>
      <c r="H2936" s="1094"/>
      <c r="I2936" s="1094"/>
      <c r="J2936" s="1094"/>
      <c r="K2936" s="1094"/>
    </row>
    <row r="2937" spans="1:11" ht="14.1" customHeight="1" x14ac:dyDescent="0.25">
      <c r="A2937" s="1094"/>
      <c r="B2937" s="1094"/>
      <c r="C2937" s="1109" t="s">
        <v>1048</v>
      </c>
      <c r="D2937" s="1110">
        <v>0</v>
      </c>
      <c r="E2937" s="1110">
        <v>0</v>
      </c>
      <c r="F2937" s="1110">
        <v>0</v>
      </c>
      <c r="G2937" s="1110">
        <v>0</v>
      </c>
      <c r="H2937" s="1094"/>
      <c r="I2937" s="1094"/>
      <c r="J2937" s="1094"/>
      <c r="K2937" s="1094"/>
    </row>
    <row r="2938" spans="1:11" ht="14.1" customHeight="1" x14ac:dyDescent="0.25">
      <c r="A2938" s="1094"/>
      <c r="B2938" s="1094"/>
      <c r="C2938" s="1109" t="s">
        <v>1049</v>
      </c>
      <c r="D2938" s="1110">
        <v>0</v>
      </c>
      <c r="E2938" s="1110">
        <v>0</v>
      </c>
      <c r="F2938" s="1110">
        <v>0</v>
      </c>
      <c r="G2938" s="1110">
        <v>0</v>
      </c>
      <c r="H2938" s="1094"/>
      <c r="I2938" s="1094"/>
      <c r="J2938" s="1094"/>
      <c r="K2938" s="1094"/>
    </row>
    <row r="2939" spans="1:11" ht="14.1" customHeight="1" x14ac:dyDescent="0.25">
      <c r="A2939" s="1094"/>
      <c r="B2939" s="1094"/>
      <c r="C2939" s="1109" t="s">
        <v>1055</v>
      </c>
      <c r="D2939" s="1110">
        <v>0</v>
      </c>
      <c r="E2939" s="1110">
        <v>0</v>
      </c>
      <c r="F2939" s="1110">
        <v>0</v>
      </c>
      <c r="G2939" s="1110">
        <v>0</v>
      </c>
      <c r="H2939" s="1094"/>
      <c r="I2939" s="1094"/>
      <c r="J2939" s="1094"/>
      <c r="K2939" s="1094"/>
    </row>
    <row r="2940" spans="1:11" ht="14.1" customHeight="1" x14ac:dyDescent="0.25">
      <c r="A2940" s="1094"/>
      <c r="B2940" s="1094"/>
      <c r="C2940" s="1109" t="s">
        <v>1048</v>
      </c>
      <c r="D2940" s="1110">
        <v>0</v>
      </c>
      <c r="E2940" s="1110">
        <v>0</v>
      </c>
      <c r="F2940" s="1110">
        <v>0</v>
      </c>
      <c r="G2940" s="1110">
        <v>0</v>
      </c>
      <c r="H2940" s="1094"/>
      <c r="I2940" s="1094"/>
      <c r="J2940" s="1094"/>
      <c r="K2940" s="1094"/>
    </row>
    <row r="2941" spans="1:11" ht="14.1" customHeight="1" x14ac:dyDescent="0.25">
      <c r="A2941" s="1094"/>
      <c r="B2941" s="1094"/>
      <c r="C2941" s="1109" t="s">
        <v>1049</v>
      </c>
      <c r="D2941" s="1110">
        <v>0</v>
      </c>
      <c r="E2941" s="1110">
        <v>0</v>
      </c>
      <c r="F2941" s="1110">
        <v>0</v>
      </c>
      <c r="G2941" s="1110">
        <v>0</v>
      </c>
      <c r="H2941" s="1094"/>
      <c r="I2941" s="1094"/>
      <c r="J2941" s="1094"/>
      <c r="K2941" s="1094"/>
    </row>
    <row r="2942" spans="1:11" ht="14.1" customHeight="1" x14ac:dyDescent="0.25">
      <c r="A2942" s="1094"/>
      <c r="B2942" s="1094"/>
      <c r="C2942" s="1109" t="s">
        <v>1056</v>
      </c>
      <c r="D2942" s="1110">
        <v>0</v>
      </c>
      <c r="E2942" s="1110">
        <v>0</v>
      </c>
      <c r="F2942" s="1110">
        <v>0</v>
      </c>
      <c r="G2942" s="1110">
        <v>0</v>
      </c>
      <c r="H2942" s="1094"/>
      <c r="I2942" s="1094"/>
      <c r="J2942" s="1094"/>
      <c r="K2942" s="1094"/>
    </row>
    <row r="2943" spans="1:11" ht="14.1" customHeight="1" x14ac:dyDescent="0.25">
      <c r="A2943" s="1094"/>
      <c r="B2943" s="1094"/>
      <c r="C2943" s="1109" t="s">
        <v>1048</v>
      </c>
      <c r="D2943" s="1110">
        <v>0</v>
      </c>
      <c r="E2943" s="1110">
        <v>0</v>
      </c>
      <c r="F2943" s="1110">
        <v>0</v>
      </c>
      <c r="G2943" s="1110">
        <v>0</v>
      </c>
      <c r="H2943" s="1094"/>
      <c r="I2943" s="1094"/>
      <c r="J2943" s="1094"/>
      <c r="K2943" s="1094"/>
    </row>
    <row r="2944" spans="1:11" ht="14.1" customHeight="1" x14ac:dyDescent="0.25">
      <c r="A2944" s="1094"/>
      <c r="B2944" s="1094"/>
      <c r="C2944" s="1109" t="s">
        <v>1057</v>
      </c>
      <c r="D2944" s="1110">
        <v>0</v>
      </c>
      <c r="E2944" s="1110">
        <v>0</v>
      </c>
      <c r="F2944" s="1110">
        <v>0</v>
      </c>
      <c r="G2944" s="1110">
        <v>0</v>
      </c>
      <c r="H2944" s="1094"/>
      <c r="I2944" s="1094"/>
      <c r="J2944" s="1094"/>
      <c r="K2944" s="1094"/>
    </row>
    <row r="2945" spans="1:11" ht="14.1" customHeight="1" x14ac:dyDescent="0.25">
      <c r="A2945" s="1094"/>
      <c r="B2945" s="1094"/>
      <c r="C2945" s="1109" t="s">
        <v>1058</v>
      </c>
      <c r="D2945" s="1110">
        <v>0</v>
      </c>
      <c r="E2945" s="1110">
        <v>0</v>
      </c>
      <c r="F2945" s="1110">
        <v>0</v>
      </c>
      <c r="G2945" s="1110">
        <v>0</v>
      </c>
      <c r="H2945" s="1094"/>
      <c r="I2945" s="1094"/>
      <c r="J2945" s="1094"/>
      <c r="K2945" s="1094"/>
    </row>
    <row r="2946" spans="1:11" ht="14.1" customHeight="1" x14ac:dyDescent="0.25">
      <c r="A2946" s="1094"/>
      <c r="B2946" s="1094"/>
      <c r="C2946" s="1109" t="s">
        <v>1059</v>
      </c>
      <c r="D2946" s="1110">
        <v>0</v>
      </c>
      <c r="E2946" s="1110">
        <v>0</v>
      </c>
      <c r="F2946" s="1110">
        <v>0</v>
      </c>
      <c r="G2946" s="1110">
        <v>0</v>
      </c>
      <c r="H2946" s="1094"/>
      <c r="I2946" s="1094"/>
      <c r="J2946" s="1094"/>
      <c r="K2946" s="1094"/>
    </row>
    <row r="2947" spans="1:11" ht="14.1" customHeight="1" x14ac:dyDescent="0.25">
      <c r="A2947" s="1094"/>
      <c r="B2947" s="1094"/>
      <c r="C2947" s="1109" t="s">
        <v>1060</v>
      </c>
      <c r="D2947" s="1110">
        <v>0</v>
      </c>
      <c r="E2947" s="1110">
        <v>0</v>
      </c>
      <c r="F2947" s="1110">
        <v>0</v>
      </c>
      <c r="G2947" s="1110">
        <v>0</v>
      </c>
      <c r="H2947" s="1094"/>
      <c r="I2947" s="1094"/>
      <c r="J2947" s="1094"/>
      <c r="K2947" s="1094"/>
    </row>
    <row r="2948" spans="1:11" ht="14.1" customHeight="1" x14ac:dyDescent="0.25">
      <c r="A2948" s="1094"/>
      <c r="B2948" s="1094"/>
      <c r="C2948" s="1109" t="s">
        <v>1061</v>
      </c>
      <c r="D2948" s="1110">
        <v>0</v>
      </c>
      <c r="E2948" s="1110">
        <v>100000000</v>
      </c>
      <c r="F2948" s="1110">
        <v>151309981</v>
      </c>
      <c r="G2948" s="1110">
        <v>7255619</v>
      </c>
      <c r="H2948" s="1094"/>
      <c r="I2948" s="1094"/>
      <c r="J2948" s="1094"/>
      <c r="K2948" s="1094"/>
    </row>
    <row r="2949" spans="1:11" ht="14.1" customHeight="1" x14ac:dyDescent="0.25">
      <c r="A2949" s="1094"/>
      <c r="B2949" s="1094"/>
      <c r="C2949" s="1109" t="s">
        <v>1048</v>
      </c>
      <c r="D2949" s="1110">
        <v>0</v>
      </c>
      <c r="E2949" s="1110">
        <v>100000000</v>
      </c>
      <c r="F2949" s="1110">
        <v>151309981</v>
      </c>
      <c r="G2949" s="1110">
        <v>7255619</v>
      </c>
      <c r="H2949" s="1094"/>
      <c r="I2949" s="1094"/>
      <c r="J2949" s="1094"/>
      <c r="K2949" s="1094"/>
    </row>
    <row r="2950" spans="1:11" ht="14.1" customHeight="1" x14ac:dyDescent="0.25">
      <c r="A2950" s="1094"/>
      <c r="B2950" s="1094"/>
      <c r="C2950" s="1109" t="s">
        <v>1057</v>
      </c>
      <c r="D2950" s="1110">
        <v>0</v>
      </c>
      <c r="E2950" s="1110">
        <v>0</v>
      </c>
      <c r="F2950" s="1110">
        <v>0</v>
      </c>
      <c r="G2950" s="1110">
        <v>0</v>
      </c>
      <c r="H2950" s="1094"/>
      <c r="I2950" s="1094"/>
      <c r="J2950" s="1094"/>
      <c r="K2950" s="1094"/>
    </row>
    <row r="2951" spans="1:11" ht="14.1" customHeight="1" x14ac:dyDescent="0.25">
      <c r="A2951" s="1094"/>
      <c r="B2951" s="1094"/>
      <c r="C2951" s="1109" t="s">
        <v>1058</v>
      </c>
      <c r="D2951" s="1110">
        <v>0</v>
      </c>
      <c r="E2951" s="1110">
        <v>0</v>
      </c>
      <c r="F2951" s="1110">
        <v>0</v>
      </c>
      <c r="G2951" s="1110">
        <v>0</v>
      </c>
      <c r="H2951" s="1094"/>
      <c r="I2951" s="1094"/>
      <c r="J2951" s="1094"/>
      <c r="K2951" s="1094"/>
    </row>
    <row r="2952" spans="1:11" ht="14.1" customHeight="1" x14ac:dyDescent="0.25">
      <c r="A2952" s="1094"/>
      <c r="B2952" s="1094"/>
      <c r="C2952" s="1109" t="s">
        <v>1059</v>
      </c>
      <c r="D2952" s="1110">
        <v>0</v>
      </c>
      <c r="E2952" s="1110">
        <v>0</v>
      </c>
      <c r="F2952" s="1110">
        <v>0</v>
      </c>
      <c r="G2952" s="1110">
        <v>0</v>
      </c>
      <c r="H2952" s="1094"/>
      <c r="I2952" s="1094"/>
      <c r="J2952" s="1094"/>
      <c r="K2952" s="1094"/>
    </row>
    <row r="2953" spans="1:11" ht="14.1" customHeight="1" x14ac:dyDescent="0.25">
      <c r="A2953" s="1094"/>
      <c r="B2953" s="1094"/>
      <c r="C2953" s="1109" t="s">
        <v>1060</v>
      </c>
      <c r="D2953" s="1110">
        <v>0</v>
      </c>
      <c r="E2953" s="1110">
        <v>0</v>
      </c>
      <c r="F2953" s="1110">
        <v>0</v>
      </c>
      <c r="G2953" s="1110">
        <v>0</v>
      </c>
      <c r="H2953" s="1094"/>
      <c r="I2953" s="1094"/>
      <c r="J2953" s="1094"/>
      <c r="K2953" s="1094"/>
    </row>
    <row r="2954" spans="1:11" ht="14.1" customHeight="1" x14ac:dyDescent="0.25">
      <c r="A2954" s="1094"/>
      <c r="B2954" s="1094"/>
      <c r="C2954" s="1109" t="s">
        <v>1062</v>
      </c>
      <c r="D2954" s="1110">
        <v>0</v>
      </c>
      <c r="E2954" s="1110">
        <v>0</v>
      </c>
      <c r="F2954" s="1110">
        <v>0</v>
      </c>
      <c r="G2954" s="1110">
        <v>0</v>
      </c>
      <c r="H2954" s="1094"/>
      <c r="I2954" s="1094"/>
      <c r="J2954" s="1094"/>
      <c r="K2954" s="1094"/>
    </row>
    <row r="2955" spans="1:11" ht="14.1" customHeight="1" x14ac:dyDescent="0.25">
      <c r="A2955" s="1094"/>
      <c r="B2955" s="1094"/>
      <c r="C2955" s="1109" t="s">
        <v>1048</v>
      </c>
      <c r="D2955" s="1110">
        <v>0</v>
      </c>
      <c r="E2955" s="1110">
        <v>0</v>
      </c>
      <c r="F2955" s="1110">
        <v>0</v>
      </c>
      <c r="G2955" s="1110">
        <v>0</v>
      </c>
      <c r="H2955" s="1094"/>
      <c r="I2955" s="1094"/>
      <c r="J2955" s="1094"/>
      <c r="K2955" s="1094"/>
    </row>
    <row r="2956" spans="1:11" ht="14.1" customHeight="1" x14ac:dyDescent="0.25">
      <c r="A2956" s="1094"/>
      <c r="B2956" s="1094"/>
      <c r="C2956" s="1109" t="s">
        <v>1057</v>
      </c>
      <c r="D2956" s="1110">
        <v>0</v>
      </c>
      <c r="E2956" s="1110">
        <v>0</v>
      </c>
      <c r="F2956" s="1110">
        <v>0</v>
      </c>
      <c r="G2956" s="1110">
        <v>0</v>
      </c>
      <c r="H2956" s="1094"/>
      <c r="I2956" s="1094"/>
      <c r="J2956" s="1094"/>
      <c r="K2956" s="1094"/>
    </row>
    <row r="2957" spans="1:11" ht="14.1" customHeight="1" x14ac:dyDescent="0.25">
      <c r="A2957" s="1094"/>
      <c r="B2957" s="1094"/>
      <c r="C2957" s="1109" t="s">
        <v>1058</v>
      </c>
      <c r="D2957" s="1110">
        <v>0</v>
      </c>
      <c r="E2957" s="1110">
        <v>0</v>
      </c>
      <c r="F2957" s="1110">
        <v>0</v>
      </c>
      <c r="G2957" s="1110">
        <v>0</v>
      </c>
      <c r="H2957" s="1094"/>
      <c r="I2957" s="1094"/>
      <c r="J2957" s="1094"/>
      <c r="K2957" s="1094"/>
    </row>
    <row r="2958" spans="1:11" ht="14.1" customHeight="1" x14ac:dyDescent="0.25">
      <c r="A2958" s="1094"/>
      <c r="B2958" s="1094"/>
      <c r="C2958" s="1109" t="s">
        <v>1059</v>
      </c>
      <c r="D2958" s="1110">
        <v>0</v>
      </c>
      <c r="E2958" s="1110">
        <v>0</v>
      </c>
      <c r="F2958" s="1110">
        <v>0</v>
      </c>
      <c r="G2958" s="1110">
        <v>0</v>
      </c>
      <c r="H2958" s="1094"/>
      <c r="I2958" s="1094"/>
      <c r="J2958" s="1094"/>
      <c r="K2958" s="1094"/>
    </row>
    <row r="2959" spans="1:11" ht="14.1" customHeight="1" x14ac:dyDescent="0.25">
      <c r="A2959" s="1094"/>
      <c r="B2959" s="1094"/>
      <c r="C2959" s="1109" t="s">
        <v>1060</v>
      </c>
      <c r="D2959" s="1110">
        <v>0</v>
      </c>
      <c r="E2959" s="1110">
        <v>0</v>
      </c>
      <c r="F2959" s="1110">
        <v>0</v>
      </c>
      <c r="G2959" s="1110">
        <v>0</v>
      </c>
      <c r="H2959" s="1094"/>
      <c r="I2959" s="1094"/>
      <c r="J2959" s="1094"/>
      <c r="K2959" s="1094"/>
    </row>
    <row r="2960" spans="1:11" ht="14.1" customHeight="1" x14ac:dyDescent="0.25">
      <c r="A2960" s="1094"/>
      <c r="B2960" s="1094"/>
      <c r="C2960" s="1109" t="s">
        <v>1063</v>
      </c>
      <c r="D2960" s="1110">
        <v>0</v>
      </c>
      <c r="E2960" s="1110">
        <v>0</v>
      </c>
      <c r="F2960" s="1110">
        <v>0</v>
      </c>
      <c r="G2960" s="1110">
        <v>0</v>
      </c>
      <c r="H2960" s="1094"/>
      <c r="I2960" s="1094"/>
      <c r="J2960" s="1094"/>
      <c r="K2960" s="1094"/>
    </row>
    <row r="2961" spans="1:11" ht="14.1" customHeight="1" x14ac:dyDescent="0.25">
      <c r="A2961" s="1094"/>
      <c r="B2961" s="1094"/>
      <c r="C2961" s="1109" t="s">
        <v>1064</v>
      </c>
      <c r="D2961" s="1110">
        <v>0</v>
      </c>
      <c r="E2961" s="1110">
        <v>0</v>
      </c>
      <c r="F2961" s="1110">
        <v>0</v>
      </c>
      <c r="G2961" s="1110">
        <v>0</v>
      </c>
      <c r="H2961" s="1094"/>
      <c r="I2961" s="1094"/>
      <c r="J2961" s="1094"/>
      <c r="K2961" s="1094"/>
    </row>
    <row r="2962" spans="1:11" ht="14.1" customHeight="1" x14ac:dyDescent="0.25">
      <c r="A2962" s="1094"/>
      <c r="B2962" s="1094"/>
      <c r="C2962" s="1111" t="s">
        <v>572</v>
      </c>
      <c r="D2962" s="1110">
        <v>0</v>
      </c>
      <c r="E2962" s="1110">
        <v>100000000</v>
      </c>
      <c r="F2962" s="1110">
        <v>151309981</v>
      </c>
      <c r="G2962" s="1110">
        <v>7255619</v>
      </c>
      <c r="H2962" s="1094"/>
      <c r="I2962" s="1094"/>
      <c r="J2962" s="1094"/>
      <c r="K2962" s="1094"/>
    </row>
    <row r="2963" spans="1:11" ht="20.100000000000001" customHeight="1" x14ac:dyDescent="0.25">
      <c r="A2963" s="1094"/>
      <c r="B2963" s="1094"/>
      <c r="C2963" s="1102" t="s">
        <v>3819</v>
      </c>
      <c r="D2963" s="1234" t="s">
        <v>3820</v>
      </c>
      <c r="E2963" s="1235"/>
      <c r="F2963" s="1235"/>
      <c r="G2963" s="1235"/>
      <c r="H2963" s="1094"/>
      <c r="I2963" s="1094"/>
      <c r="J2963" s="1094"/>
      <c r="K2963" s="1094"/>
    </row>
    <row r="2964" spans="1:11" ht="30.95" customHeight="1" x14ac:dyDescent="0.25">
      <c r="A2964" s="1094"/>
      <c r="B2964" s="1094"/>
      <c r="C2964" s="1103" t="s">
        <v>1022</v>
      </c>
      <c r="D2964" s="1232" t="s">
        <v>3821</v>
      </c>
      <c r="E2964" s="1233"/>
      <c r="F2964" s="1233"/>
      <c r="G2964" s="1233"/>
      <c r="H2964" s="1094"/>
      <c r="I2964" s="1094"/>
      <c r="J2964" s="1094"/>
      <c r="K2964" s="1094"/>
    </row>
    <row r="2965" spans="1:11" ht="30.95" customHeight="1" x14ac:dyDescent="0.25">
      <c r="A2965" s="1094"/>
      <c r="B2965" s="1094"/>
      <c r="C2965" s="1104" t="s">
        <v>1024</v>
      </c>
      <c r="D2965" s="1230" t="s">
        <v>3822</v>
      </c>
      <c r="E2965" s="1231"/>
      <c r="F2965" s="1231"/>
      <c r="G2965" s="1231"/>
      <c r="H2965" s="1094"/>
      <c r="I2965" s="1094"/>
      <c r="J2965" s="1094"/>
      <c r="K2965" s="1094"/>
    </row>
    <row r="2966" spans="1:11" ht="30.95" customHeight="1" x14ac:dyDescent="0.25">
      <c r="A2966" s="1094"/>
      <c r="B2966" s="1094"/>
      <c r="C2966" s="1104" t="s">
        <v>31</v>
      </c>
      <c r="D2966" s="1230" t="s">
        <v>3823</v>
      </c>
      <c r="E2966" s="1231"/>
      <c r="F2966" s="1231"/>
      <c r="G2966" s="1231"/>
      <c r="H2966" s="1094"/>
      <c r="I2966" s="1094"/>
      <c r="J2966" s="1094"/>
      <c r="K2966" s="1094"/>
    </row>
    <row r="2967" spans="1:11" ht="15" customHeight="1" x14ac:dyDescent="0.25">
      <c r="A2967" s="1094"/>
      <c r="B2967" s="1094"/>
      <c r="C2967" s="1105"/>
      <c r="D2967" s="1106">
        <v>2024</v>
      </c>
      <c r="E2967" s="1106">
        <v>2025</v>
      </c>
      <c r="F2967" s="1106">
        <v>2026</v>
      </c>
      <c r="G2967" s="1106">
        <v>2027</v>
      </c>
      <c r="H2967" s="1094"/>
      <c r="I2967" s="1094"/>
      <c r="J2967" s="1094"/>
      <c r="K2967" s="1094"/>
    </row>
    <row r="2968" spans="1:11" ht="15" customHeight="1" x14ac:dyDescent="0.25">
      <c r="A2968" s="1094"/>
      <c r="B2968" s="1094"/>
      <c r="C2968" s="1107"/>
      <c r="D2968" s="1108" t="s">
        <v>13</v>
      </c>
      <c r="E2968" s="1108" t="s">
        <v>14</v>
      </c>
      <c r="F2968" s="1108" t="s">
        <v>14</v>
      </c>
      <c r="G2968" s="1108" t="s">
        <v>14</v>
      </c>
      <c r="H2968" s="1094"/>
      <c r="I2968" s="1094"/>
      <c r="J2968" s="1094"/>
      <c r="K2968" s="1094"/>
    </row>
    <row r="2969" spans="1:11" ht="14.1" customHeight="1" x14ac:dyDescent="0.25">
      <c r="A2969" s="1094"/>
      <c r="B2969" s="1094"/>
      <c r="C2969" s="1097" t="s">
        <v>33</v>
      </c>
      <c r="D2969" s="1101" t="s">
        <v>1039</v>
      </c>
      <c r="E2969" s="1101" t="s">
        <v>1092</v>
      </c>
      <c r="F2969" s="1101" t="s">
        <v>1092</v>
      </c>
      <c r="G2969" s="1101" t="s">
        <v>1092</v>
      </c>
      <c r="H2969" s="1094"/>
      <c r="I2969" s="1094"/>
      <c r="J2969" s="1094"/>
      <c r="K2969" s="1094"/>
    </row>
    <row r="2970" spans="1:11" ht="14.1" customHeight="1" x14ac:dyDescent="0.25">
      <c r="A2970" s="1094"/>
      <c r="B2970" s="1094"/>
      <c r="C2970" s="1097" t="s">
        <v>1029</v>
      </c>
      <c r="D2970" s="1101" t="s">
        <v>3824</v>
      </c>
      <c r="E2970" s="1101" t="s">
        <v>1712</v>
      </c>
      <c r="F2970" s="1101" t="s">
        <v>1279</v>
      </c>
      <c r="G2970" s="1101" t="s">
        <v>3825</v>
      </c>
      <c r="H2970" s="1094"/>
      <c r="I2970" s="1094"/>
      <c r="J2970" s="1094"/>
      <c r="K2970" s="1094"/>
    </row>
    <row r="2971" spans="1:11" ht="14.1" customHeight="1" x14ac:dyDescent="0.25">
      <c r="A2971" s="1094"/>
      <c r="B2971" s="1094"/>
      <c r="C2971" s="1097" t="s">
        <v>1032</v>
      </c>
      <c r="D2971" s="1101" t="s">
        <v>1039</v>
      </c>
      <c r="E2971" s="1101" t="s">
        <v>1712</v>
      </c>
      <c r="F2971" s="1101" t="s">
        <v>1279</v>
      </c>
      <c r="G2971" s="1101" t="s">
        <v>3825</v>
      </c>
      <c r="H2971" s="1094"/>
      <c r="I2971" s="1094"/>
      <c r="J2971" s="1094"/>
      <c r="K2971" s="1094"/>
    </row>
    <row r="2972" spans="1:11" ht="14.1" customHeight="1" x14ac:dyDescent="0.25">
      <c r="A2972" s="1094"/>
      <c r="B2972" s="1094"/>
      <c r="C2972" s="1097" t="s">
        <v>1037</v>
      </c>
      <c r="D2972" s="1101" t="s">
        <v>1038</v>
      </c>
      <c r="E2972" s="1101" t="s">
        <v>1038</v>
      </c>
      <c r="F2972" s="1101" t="s">
        <v>1039</v>
      </c>
      <c r="G2972" s="1101" t="s">
        <v>1039</v>
      </c>
      <c r="H2972" s="1094"/>
      <c r="I2972" s="1094"/>
      <c r="J2972" s="1094"/>
      <c r="K2972" s="1094"/>
    </row>
    <row r="2973" spans="1:11" ht="14.1" customHeight="1" x14ac:dyDescent="0.25">
      <c r="A2973" s="1094"/>
      <c r="B2973" s="1094"/>
      <c r="C2973" s="1097" t="s">
        <v>1042</v>
      </c>
      <c r="D2973" s="1101" t="s">
        <v>1038</v>
      </c>
      <c r="E2973" s="1101" t="s">
        <v>3826</v>
      </c>
      <c r="F2973" s="1101" t="s">
        <v>1612</v>
      </c>
      <c r="G2973" s="1101" t="s">
        <v>3827</v>
      </c>
      <c r="H2973" s="1094"/>
      <c r="I2973" s="1094"/>
      <c r="J2973" s="1094"/>
      <c r="K2973" s="1094"/>
    </row>
    <row r="2974" spans="1:11" ht="14.1" customHeight="1" x14ac:dyDescent="0.25">
      <c r="A2974" s="1094"/>
      <c r="B2974" s="1094"/>
      <c r="C2974" s="1097" t="s">
        <v>39</v>
      </c>
      <c r="D2974" s="1101" t="s">
        <v>1038</v>
      </c>
      <c r="E2974" s="1101" t="s">
        <v>1038</v>
      </c>
      <c r="F2974" s="1101" t="s">
        <v>1612</v>
      </c>
      <c r="G2974" s="1101" t="s">
        <v>3827</v>
      </c>
      <c r="H2974" s="1094"/>
      <c r="I2974" s="1094"/>
      <c r="J2974" s="1094"/>
      <c r="K2974" s="1094"/>
    </row>
    <row r="2975" spans="1:11" ht="14.1" customHeight="1" x14ac:dyDescent="0.25">
      <c r="A2975" s="1094"/>
      <c r="B2975" s="1094"/>
      <c r="C2975" s="1228" t="s">
        <v>1046</v>
      </c>
      <c r="D2975" s="1229"/>
      <c r="E2975" s="1229"/>
      <c r="F2975" s="1229"/>
      <c r="G2975" s="1229"/>
      <c r="H2975" s="1094"/>
      <c r="I2975" s="1094"/>
      <c r="J2975" s="1094"/>
      <c r="K2975" s="1094"/>
    </row>
    <row r="2976" spans="1:11" ht="14.1" customHeight="1" x14ac:dyDescent="0.25">
      <c r="A2976" s="1094"/>
      <c r="B2976" s="1094"/>
      <c r="C2976" s="1105"/>
      <c r="D2976" s="1106">
        <v>2024</v>
      </c>
      <c r="E2976" s="1106">
        <v>2025</v>
      </c>
      <c r="F2976" s="1106">
        <v>2026</v>
      </c>
      <c r="G2976" s="1106">
        <v>2027</v>
      </c>
      <c r="H2976" s="1094"/>
      <c r="I2976" s="1094"/>
      <c r="J2976" s="1094"/>
      <c r="K2976" s="1094"/>
    </row>
    <row r="2977" spans="1:11" ht="14.1" customHeight="1" x14ac:dyDescent="0.25">
      <c r="A2977" s="1094"/>
      <c r="B2977" s="1094"/>
      <c r="C2977" s="1107"/>
      <c r="D2977" s="1108" t="s">
        <v>13</v>
      </c>
      <c r="E2977" s="1108" t="s">
        <v>14</v>
      </c>
      <c r="F2977" s="1108" t="s">
        <v>14</v>
      </c>
      <c r="G2977" s="1108" t="s">
        <v>14</v>
      </c>
      <c r="H2977" s="1094"/>
      <c r="I2977" s="1094"/>
      <c r="J2977" s="1094"/>
      <c r="K2977" s="1094"/>
    </row>
    <row r="2978" spans="1:11" ht="14.1" customHeight="1" x14ac:dyDescent="0.25">
      <c r="A2978" s="1094"/>
      <c r="B2978" s="1094"/>
      <c r="C2978" s="1109" t="s">
        <v>1047</v>
      </c>
      <c r="D2978" s="1110">
        <v>0</v>
      </c>
      <c r="E2978" s="1110">
        <v>0</v>
      </c>
      <c r="F2978" s="1110">
        <v>0</v>
      </c>
      <c r="G2978" s="1110">
        <v>0</v>
      </c>
      <c r="H2978" s="1094"/>
      <c r="I2978" s="1094"/>
      <c r="J2978" s="1094"/>
      <c r="K2978" s="1094"/>
    </row>
    <row r="2979" spans="1:11" ht="14.1" customHeight="1" x14ac:dyDescent="0.25">
      <c r="A2979" s="1094"/>
      <c r="B2979" s="1094"/>
      <c r="C2979" s="1109" t="s">
        <v>1048</v>
      </c>
      <c r="D2979" s="1110">
        <v>0</v>
      </c>
      <c r="E2979" s="1110">
        <v>0</v>
      </c>
      <c r="F2979" s="1110">
        <v>0</v>
      </c>
      <c r="G2979" s="1110">
        <v>0</v>
      </c>
      <c r="H2979" s="1094"/>
      <c r="I2979" s="1094"/>
      <c r="J2979" s="1094"/>
      <c r="K2979" s="1094"/>
    </row>
    <row r="2980" spans="1:11" ht="14.1" customHeight="1" x14ac:dyDescent="0.25">
      <c r="A2980" s="1094"/>
      <c r="B2980" s="1094"/>
      <c r="C2980" s="1109" t="s">
        <v>1049</v>
      </c>
      <c r="D2980" s="1110">
        <v>0</v>
      </c>
      <c r="E2980" s="1110">
        <v>0</v>
      </c>
      <c r="F2980" s="1110">
        <v>0</v>
      </c>
      <c r="G2980" s="1110">
        <v>0</v>
      </c>
      <c r="H2980" s="1094"/>
      <c r="I2980" s="1094"/>
      <c r="J2980" s="1094"/>
      <c r="K2980" s="1094"/>
    </row>
    <row r="2981" spans="1:11" ht="14.1" customHeight="1" x14ac:dyDescent="0.25">
      <c r="A2981" s="1094"/>
      <c r="B2981" s="1094"/>
      <c r="C2981" s="1109" t="s">
        <v>1050</v>
      </c>
      <c r="D2981" s="1110">
        <v>0</v>
      </c>
      <c r="E2981" s="1110">
        <v>0</v>
      </c>
      <c r="F2981" s="1110">
        <v>0</v>
      </c>
      <c r="G2981" s="1110">
        <v>0</v>
      </c>
      <c r="H2981" s="1094"/>
      <c r="I2981" s="1094"/>
      <c r="J2981" s="1094"/>
      <c r="K2981" s="1094"/>
    </row>
    <row r="2982" spans="1:11" ht="14.1" customHeight="1" x14ac:dyDescent="0.25">
      <c r="A2982" s="1094"/>
      <c r="B2982" s="1094"/>
      <c r="C2982" s="1109" t="s">
        <v>1048</v>
      </c>
      <c r="D2982" s="1110">
        <v>0</v>
      </c>
      <c r="E2982" s="1110">
        <v>0</v>
      </c>
      <c r="F2982" s="1110">
        <v>0</v>
      </c>
      <c r="G2982" s="1110">
        <v>0</v>
      </c>
      <c r="H2982" s="1094"/>
      <c r="I2982" s="1094"/>
      <c r="J2982" s="1094"/>
      <c r="K2982" s="1094"/>
    </row>
    <row r="2983" spans="1:11" ht="14.1" customHeight="1" x14ac:dyDescent="0.25">
      <c r="A2983" s="1094"/>
      <c r="B2983" s="1094"/>
      <c r="C2983" s="1109" t="s">
        <v>1049</v>
      </c>
      <c r="D2983" s="1110">
        <v>0</v>
      </c>
      <c r="E2983" s="1110">
        <v>0</v>
      </c>
      <c r="F2983" s="1110">
        <v>0</v>
      </c>
      <c r="G2983" s="1110">
        <v>0</v>
      </c>
      <c r="H2983" s="1094"/>
      <c r="I2983" s="1094"/>
      <c r="J2983" s="1094"/>
      <c r="K2983" s="1094"/>
    </row>
    <row r="2984" spans="1:11" ht="14.1" customHeight="1" x14ac:dyDescent="0.25">
      <c r="A2984" s="1094"/>
      <c r="B2984" s="1094"/>
      <c r="C2984" s="1109" t="s">
        <v>1051</v>
      </c>
      <c r="D2984" s="1110">
        <v>0</v>
      </c>
      <c r="E2984" s="1110">
        <v>0</v>
      </c>
      <c r="F2984" s="1110">
        <v>0</v>
      </c>
      <c r="G2984" s="1110">
        <v>0</v>
      </c>
      <c r="H2984" s="1094"/>
      <c r="I2984" s="1094"/>
      <c r="J2984" s="1094"/>
      <c r="K2984" s="1094"/>
    </row>
    <row r="2985" spans="1:11" ht="14.1" customHeight="1" x14ac:dyDescent="0.25">
      <c r="A2985" s="1094"/>
      <c r="B2985" s="1094"/>
      <c r="C2985" s="1109" t="s">
        <v>1048</v>
      </c>
      <c r="D2985" s="1110">
        <v>0</v>
      </c>
      <c r="E2985" s="1110">
        <v>0</v>
      </c>
      <c r="F2985" s="1110">
        <v>0</v>
      </c>
      <c r="G2985" s="1110">
        <v>0</v>
      </c>
      <c r="H2985" s="1094"/>
      <c r="I2985" s="1094"/>
      <c r="J2985" s="1094"/>
      <c r="K2985" s="1094"/>
    </row>
    <row r="2986" spans="1:11" ht="14.1" customHeight="1" x14ac:dyDescent="0.25">
      <c r="A2986" s="1094"/>
      <c r="B2986" s="1094"/>
      <c r="C2986" s="1109" t="s">
        <v>1049</v>
      </c>
      <c r="D2986" s="1110">
        <v>0</v>
      </c>
      <c r="E2986" s="1110">
        <v>0</v>
      </c>
      <c r="F2986" s="1110">
        <v>0</v>
      </c>
      <c r="G2986" s="1110">
        <v>0</v>
      </c>
      <c r="H2986" s="1094"/>
      <c r="I2986" s="1094"/>
      <c r="J2986" s="1094"/>
      <c r="K2986" s="1094"/>
    </row>
    <row r="2987" spans="1:11" ht="14.1" customHeight="1" x14ac:dyDescent="0.25">
      <c r="A2987" s="1094"/>
      <c r="B2987" s="1094"/>
      <c r="C2987" s="1109" t="s">
        <v>1052</v>
      </c>
      <c r="D2987" s="1110">
        <v>0</v>
      </c>
      <c r="E2987" s="1110">
        <v>0</v>
      </c>
      <c r="F2987" s="1110">
        <v>0</v>
      </c>
      <c r="G2987" s="1110">
        <v>0</v>
      </c>
      <c r="H2987" s="1094"/>
      <c r="I2987" s="1094"/>
      <c r="J2987" s="1094"/>
      <c r="K2987" s="1094"/>
    </row>
    <row r="2988" spans="1:11" ht="14.1" customHeight="1" x14ac:dyDescent="0.25">
      <c r="A2988" s="1094"/>
      <c r="B2988" s="1094"/>
      <c r="C2988" s="1109" t="s">
        <v>1048</v>
      </c>
      <c r="D2988" s="1110">
        <v>0</v>
      </c>
      <c r="E2988" s="1110">
        <v>0</v>
      </c>
      <c r="F2988" s="1110">
        <v>0</v>
      </c>
      <c r="G2988" s="1110">
        <v>0</v>
      </c>
      <c r="H2988" s="1094"/>
      <c r="I2988" s="1094"/>
      <c r="J2988" s="1094"/>
      <c r="K2988" s="1094"/>
    </row>
    <row r="2989" spans="1:11" ht="14.1" customHeight="1" x14ac:dyDescent="0.25">
      <c r="A2989" s="1094"/>
      <c r="B2989" s="1094"/>
      <c r="C2989" s="1109" t="s">
        <v>1049</v>
      </c>
      <c r="D2989" s="1110">
        <v>0</v>
      </c>
      <c r="E2989" s="1110">
        <v>0</v>
      </c>
      <c r="F2989" s="1110">
        <v>0</v>
      </c>
      <c r="G2989" s="1110">
        <v>0</v>
      </c>
      <c r="H2989" s="1094"/>
      <c r="I2989" s="1094"/>
      <c r="J2989" s="1094"/>
      <c r="K2989" s="1094"/>
    </row>
    <row r="2990" spans="1:11" ht="14.1" customHeight="1" x14ac:dyDescent="0.25">
      <c r="A2990" s="1094"/>
      <c r="B2990" s="1094"/>
      <c r="C2990" s="1109" t="s">
        <v>1053</v>
      </c>
      <c r="D2990" s="1110">
        <v>0</v>
      </c>
      <c r="E2990" s="1110">
        <v>0</v>
      </c>
      <c r="F2990" s="1110">
        <v>0</v>
      </c>
      <c r="G2990" s="1110">
        <v>0</v>
      </c>
      <c r="H2990" s="1094"/>
      <c r="I2990" s="1094"/>
      <c r="J2990" s="1094"/>
      <c r="K2990" s="1094"/>
    </row>
    <row r="2991" spans="1:11" ht="14.1" customHeight="1" x14ac:dyDescent="0.25">
      <c r="A2991" s="1094"/>
      <c r="B2991" s="1094"/>
      <c r="C2991" s="1109" t="s">
        <v>1048</v>
      </c>
      <c r="D2991" s="1110">
        <v>0</v>
      </c>
      <c r="E2991" s="1110">
        <v>0</v>
      </c>
      <c r="F2991" s="1110">
        <v>0</v>
      </c>
      <c r="G2991" s="1110">
        <v>0</v>
      </c>
      <c r="H2991" s="1094"/>
      <c r="I2991" s="1094"/>
      <c r="J2991" s="1094"/>
      <c r="K2991" s="1094"/>
    </row>
    <row r="2992" spans="1:11" ht="14.1" customHeight="1" x14ac:dyDescent="0.25">
      <c r="A2992" s="1094"/>
      <c r="B2992" s="1094"/>
      <c r="C2992" s="1109" t="s">
        <v>1049</v>
      </c>
      <c r="D2992" s="1110">
        <v>0</v>
      </c>
      <c r="E2992" s="1110">
        <v>0</v>
      </c>
      <c r="F2992" s="1110">
        <v>0</v>
      </c>
      <c r="G2992" s="1110">
        <v>0</v>
      </c>
      <c r="H2992" s="1094"/>
      <c r="I2992" s="1094"/>
      <c r="J2992" s="1094"/>
      <c r="K2992" s="1094"/>
    </row>
    <row r="2993" spans="1:11" ht="14.1" customHeight="1" x14ac:dyDescent="0.25">
      <c r="A2993" s="1094"/>
      <c r="B2993" s="1094"/>
      <c r="C2993" s="1109" t="s">
        <v>1054</v>
      </c>
      <c r="D2993" s="1110">
        <v>0</v>
      </c>
      <c r="E2993" s="1110">
        <v>0</v>
      </c>
      <c r="F2993" s="1110">
        <v>0</v>
      </c>
      <c r="G2993" s="1110">
        <v>0</v>
      </c>
      <c r="H2993" s="1094"/>
      <c r="I2993" s="1094"/>
      <c r="J2993" s="1094"/>
      <c r="K2993" s="1094"/>
    </row>
    <row r="2994" spans="1:11" ht="14.1" customHeight="1" x14ac:dyDescent="0.25">
      <c r="A2994" s="1094"/>
      <c r="B2994" s="1094"/>
      <c r="C2994" s="1109" t="s">
        <v>1048</v>
      </c>
      <c r="D2994" s="1110">
        <v>0</v>
      </c>
      <c r="E2994" s="1110">
        <v>0</v>
      </c>
      <c r="F2994" s="1110">
        <v>0</v>
      </c>
      <c r="G2994" s="1110">
        <v>0</v>
      </c>
      <c r="H2994" s="1094"/>
      <c r="I2994" s="1094"/>
      <c r="J2994" s="1094"/>
      <c r="K2994" s="1094"/>
    </row>
    <row r="2995" spans="1:11" ht="14.1" customHeight="1" x14ac:dyDescent="0.25">
      <c r="A2995" s="1094"/>
      <c r="B2995" s="1094"/>
      <c r="C2995" s="1109" t="s">
        <v>1049</v>
      </c>
      <c r="D2995" s="1110">
        <v>0</v>
      </c>
      <c r="E2995" s="1110">
        <v>0</v>
      </c>
      <c r="F2995" s="1110">
        <v>0</v>
      </c>
      <c r="G2995" s="1110">
        <v>0</v>
      </c>
      <c r="H2995" s="1094"/>
      <c r="I2995" s="1094"/>
      <c r="J2995" s="1094"/>
      <c r="K2995" s="1094"/>
    </row>
    <row r="2996" spans="1:11" ht="14.1" customHeight="1" x14ac:dyDescent="0.25">
      <c r="A2996" s="1094"/>
      <c r="B2996" s="1094"/>
      <c r="C2996" s="1109" t="s">
        <v>1055</v>
      </c>
      <c r="D2996" s="1110">
        <v>0</v>
      </c>
      <c r="E2996" s="1110">
        <v>0</v>
      </c>
      <c r="F2996" s="1110">
        <v>0</v>
      </c>
      <c r="G2996" s="1110">
        <v>0</v>
      </c>
      <c r="H2996" s="1094"/>
      <c r="I2996" s="1094"/>
      <c r="J2996" s="1094"/>
      <c r="K2996" s="1094"/>
    </row>
    <row r="2997" spans="1:11" ht="14.1" customHeight="1" x14ac:dyDescent="0.25">
      <c r="A2997" s="1094"/>
      <c r="B2997" s="1094"/>
      <c r="C2997" s="1109" t="s">
        <v>1048</v>
      </c>
      <c r="D2997" s="1110">
        <v>0</v>
      </c>
      <c r="E2997" s="1110">
        <v>0</v>
      </c>
      <c r="F2997" s="1110">
        <v>0</v>
      </c>
      <c r="G2997" s="1110">
        <v>0</v>
      </c>
      <c r="H2997" s="1094"/>
      <c r="I2997" s="1094"/>
      <c r="J2997" s="1094"/>
      <c r="K2997" s="1094"/>
    </row>
    <row r="2998" spans="1:11" ht="14.1" customHeight="1" x14ac:dyDescent="0.25">
      <c r="A2998" s="1094"/>
      <c r="B2998" s="1094"/>
      <c r="C2998" s="1109" t="s">
        <v>1049</v>
      </c>
      <c r="D2998" s="1110">
        <v>0</v>
      </c>
      <c r="E2998" s="1110">
        <v>0</v>
      </c>
      <c r="F2998" s="1110">
        <v>0</v>
      </c>
      <c r="G2998" s="1110">
        <v>0</v>
      </c>
      <c r="H2998" s="1094"/>
      <c r="I2998" s="1094"/>
      <c r="J2998" s="1094"/>
      <c r="K2998" s="1094"/>
    </row>
    <row r="2999" spans="1:11" ht="14.1" customHeight="1" x14ac:dyDescent="0.25">
      <c r="A2999" s="1094"/>
      <c r="B2999" s="1094"/>
      <c r="C2999" s="1109" t="s">
        <v>1056</v>
      </c>
      <c r="D2999" s="1110">
        <v>0</v>
      </c>
      <c r="E2999" s="1110">
        <v>0</v>
      </c>
      <c r="F2999" s="1110">
        <v>0</v>
      </c>
      <c r="G2999" s="1110">
        <v>0</v>
      </c>
      <c r="H2999" s="1094"/>
      <c r="I2999" s="1094"/>
      <c r="J2999" s="1094"/>
      <c r="K2999" s="1094"/>
    </row>
    <row r="3000" spans="1:11" ht="14.1" customHeight="1" x14ac:dyDescent="0.25">
      <c r="A3000" s="1094"/>
      <c r="B3000" s="1094"/>
      <c r="C3000" s="1109" t="s">
        <v>1048</v>
      </c>
      <c r="D3000" s="1110">
        <v>0</v>
      </c>
      <c r="E3000" s="1110">
        <v>0</v>
      </c>
      <c r="F3000" s="1110">
        <v>0</v>
      </c>
      <c r="G3000" s="1110">
        <v>0</v>
      </c>
      <c r="H3000" s="1094"/>
      <c r="I3000" s="1094"/>
      <c r="J3000" s="1094"/>
      <c r="K3000" s="1094"/>
    </row>
    <row r="3001" spans="1:11" ht="14.1" customHeight="1" x14ac:dyDescent="0.25">
      <c r="A3001" s="1094"/>
      <c r="B3001" s="1094"/>
      <c r="C3001" s="1109" t="s">
        <v>1057</v>
      </c>
      <c r="D3001" s="1110">
        <v>0</v>
      </c>
      <c r="E3001" s="1110">
        <v>0</v>
      </c>
      <c r="F3001" s="1110">
        <v>0</v>
      </c>
      <c r="G3001" s="1110">
        <v>0</v>
      </c>
      <c r="H3001" s="1094"/>
      <c r="I3001" s="1094"/>
      <c r="J3001" s="1094"/>
      <c r="K3001" s="1094"/>
    </row>
    <row r="3002" spans="1:11" ht="14.1" customHeight="1" x14ac:dyDescent="0.25">
      <c r="A3002" s="1094"/>
      <c r="B3002" s="1094"/>
      <c r="C3002" s="1109" t="s">
        <v>1058</v>
      </c>
      <c r="D3002" s="1110">
        <v>0</v>
      </c>
      <c r="E3002" s="1110">
        <v>0</v>
      </c>
      <c r="F3002" s="1110">
        <v>0</v>
      </c>
      <c r="G3002" s="1110">
        <v>0</v>
      </c>
      <c r="H3002" s="1094"/>
      <c r="I3002" s="1094"/>
      <c r="J3002" s="1094"/>
      <c r="K3002" s="1094"/>
    </row>
    <row r="3003" spans="1:11" ht="14.1" customHeight="1" x14ac:dyDescent="0.25">
      <c r="A3003" s="1094"/>
      <c r="B3003" s="1094"/>
      <c r="C3003" s="1109" t="s">
        <v>1059</v>
      </c>
      <c r="D3003" s="1110">
        <v>0</v>
      </c>
      <c r="E3003" s="1110">
        <v>0</v>
      </c>
      <c r="F3003" s="1110">
        <v>0</v>
      </c>
      <c r="G3003" s="1110">
        <v>0</v>
      </c>
      <c r="H3003" s="1094"/>
      <c r="I3003" s="1094"/>
      <c r="J3003" s="1094"/>
      <c r="K3003" s="1094"/>
    </row>
    <row r="3004" spans="1:11" ht="14.1" customHeight="1" x14ac:dyDescent="0.25">
      <c r="A3004" s="1094"/>
      <c r="B3004" s="1094"/>
      <c r="C3004" s="1109" t="s">
        <v>1060</v>
      </c>
      <c r="D3004" s="1110">
        <v>0</v>
      </c>
      <c r="E3004" s="1110">
        <v>0</v>
      </c>
      <c r="F3004" s="1110">
        <v>0</v>
      </c>
      <c r="G3004" s="1110">
        <v>0</v>
      </c>
      <c r="H3004" s="1094"/>
      <c r="I3004" s="1094"/>
      <c r="J3004" s="1094"/>
      <c r="K3004" s="1094"/>
    </row>
    <row r="3005" spans="1:11" ht="14.1" customHeight="1" x14ac:dyDescent="0.25">
      <c r="A3005" s="1094"/>
      <c r="B3005" s="1094"/>
      <c r="C3005" s="1109" t="s">
        <v>1061</v>
      </c>
      <c r="D3005" s="1110">
        <v>0</v>
      </c>
      <c r="E3005" s="1110">
        <v>250000000</v>
      </c>
      <c r="F3005" s="1110">
        <v>300000000</v>
      </c>
      <c r="G3005" s="1110">
        <v>193908321</v>
      </c>
      <c r="H3005" s="1094"/>
      <c r="I3005" s="1094"/>
      <c r="J3005" s="1094"/>
      <c r="K3005" s="1094"/>
    </row>
    <row r="3006" spans="1:11" ht="14.1" customHeight="1" x14ac:dyDescent="0.25">
      <c r="A3006" s="1094"/>
      <c r="B3006" s="1094"/>
      <c r="C3006" s="1109" t="s">
        <v>1048</v>
      </c>
      <c r="D3006" s="1110">
        <v>0</v>
      </c>
      <c r="E3006" s="1110">
        <v>250000000</v>
      </c>
      <c r="F3006" s="1110">
        <v>300000000</v>
      </c>
      <c r="G3006" s="1110">
        <v>193908321</v>
      </c>
      <c r="H3006" s="1094"/>
      <c r="I3006" s="1094"/>
      <c r="J3006" s="1094"/>
      <c r="K3006" s="1094"/>
    </row>
    <row r="3007" spans="1:11" ht="14.1" customHeight="1" x14ac:dyDescent="0.25">
      <c r="A3007" s="1094"/>
      <c r="B3007" s="1094"/>
      <c r="C3007" s="1109" t="s">
        <v>1057</v>
      </c>
      <c r="D3007" s="1110">
        <v>0</v>
      </c>
      <c r="E3007" s="1110">
        <v>0</v>
      </c>
      <c r="F3007" s="1110">
        <v>0</v>
      </c>
      <c r="G3007" s="1110">
        <v>0</v>
      </c>
      <c r="H3007" s="1094"/>
      <c r="I3007" s="1094"/>
      <c r="J3007" s="1094"/>
      <c r="K3007" s="1094"/>
    </row>
    <row r="3008" spans="1:11" ht="14.1" customHeight="1" x14ac:dyDescent="0.25">
      <c r="A3008" s="1094"/>
      <c r="B3008" s="1094"/>
      <c r="C3008" s="1109" t="s">
        <v>1058</v>
      </c>
      <c r="D3008" s="1110">
        <v>0</v>
      </c>
      <c r="E3008" s="1110">
        <v>0</v>
      </c>
      <c r="F3008" s="1110">
        <v>0</v>
      </c>
      <c r="G3008" s="1110">
        <v>0</v>
      </c>
      <c r="H3008" s="1094"/>
      <c r="I3008" s="1094"/>
      <c r="J3008" s="1094"/>
      <c r="K3008" s="1094"/>
    </row>
    <row r="3009" spans="1:11" ht="14.1" customHeight="1" x14ac:dyDescent="0.25">
      <c r="A3009" s="1094"/>
      <c r="B3009" s="1094"/>
      <c r="C3009" s="1109" t="s">
        <v>1059</v>
      </c>
      <c r="D3009" s="1110">
        <v>0</v>
      </c>
      <c r="E3009" s="1110">
        <v>0</v>
      </c>
      <c r="F3009" s="1110">
        <v>0</v>
      </c>
      <c r="G3009" s="1110">
        <v>0</v>
      </c>
      <c r="H3009" s="1094"/>
      <c r="I3009" s="1094"/>
      <c r="J3009" s="1094"/>
      <c r="K3009" s="1094"/>
    </row>
    <row r="3010" spans="1:11" ht="14.1" customHeight="1" x14ac:dyDescent="0.25">
      <c r="A3010" s="1094"/>
      <c r="B3010" s="1094"/>
      <c r="C3010" s="1109" t="s">
        <v>1060</v>
      </c>
      <c r="D3010" s="1110">
        <v>0</v>
      </c>
      <c r="E3010" s="1110">
        <v>0</v>
      </c>
      <c r="F3010" s="1110">
        <v>0</v>
      </c>
      <c r="G3010" s="1110">
        <v>0</v>
      </c>
      <c r="H3010" s="1094"/>
      <c r="I3010" s="1094"/>
      <c r="J3010" s="1094"/>
      <c r="K3010" s="1094"/>
    </row>
    <row r="3011" spans="1:11" ht="14.1" customHeight="1" x14ac:dyDescent="0.25">
      <c r="A3011" s="1094"/>
      <c r="B3011" s="1094"/>
      <c r="C3011" s="1109" t="s">
        <v>1062</v>
      </c>
      <c r="D3011" s="1110">
        <v>0</v>
      </c>
      <c r="E3011" s="1110">
        <v>0</v>
      </c>
      <c r="F3011" s="1110">
        <v>0</v>
      </c>
      <c r="G3011" s="1110">
        <v>0</v>
      </c>
      <c r="H3011" s="1094"/>
      <c r="I3011" s="1094"/>
      <c r="J3011" s="1094"/>
      <c r="K3011" s="1094"/>
    </row>
    <row r="3012" spans="1:11" ht="14.1" customHeight="1" x14ac:dyDescent="0.25">
      <c r="A3012" s="1094"/>
      <c r="B3012" s="1094"/>
      <c r="C3012" s="1109" t="s">
        <v>1048</v>
      </c>
      <c r="D3012" s="1110">
        <v>0</v>
      </c>
      <c r="E3012" s="1110">
        <v>0</v>
      </c>
      <c r="F3012" s="1110">
        <v>0</v>
      </c>
      <c r="G3012" s="1110">
        <v>0</v>
      </c>
      <c r="H3012" s="1094"/>
      <c r="I3012" s="1094"/>
      <c r="J3012" s="1094"/>
      <c r="K3012" s="1094"/>
    </row>
    <row r="3013" spans="1:11" ht="14.1" customHeight="1" x14ac:dyDescent="0.25">
      <c r="A3013" s="1094"/>
      <c r="B3013" s="1094"/>
      <c r="C3013" s="1109" t="s">
        <v>1057</v>
      </c>
      <c r="D3013" s="1110">
        <v>0</v>
      </c>
      <c r="E3013" s="1110">
        <v>0</v>
      </c>
      <c r="F3013" s="1110">
        <v>0</v>
      </c>
      <c r="G3013" s="1110">
        <v>0</v>
      </c>
      <c r="H3013" s="1094"/>
      <c r="I3013" s="1094"/>
      <c r="J3013" s="1094"/>
      <c r="K3013" s="1094"/>
    </row>
    <row r="3014" spans="1:11" ht="14.1" customHeight="1" x14ac:dyDescent="0.25">
      <c r="A3014" s="1094"/>
      <c r="B3014" s="1094"/>
      <c r="C3014" s="1109" t="s">
        <v>1058</v>
      </c>
      <c r="D3014" s="1110">
        <v>0</v>
      </c>
      <c r="E3014" s="1110">
        <v>0</v>
      </c>
      <c r="F3014" s="1110">
        <v>0</v>
      </c>
      <c r="G3014" s="1110">
        <v>0</v>
      </c>
      <c r="H3014" s="1094"/>
      <c r="I3014" s="1094"/>
      <c r="J3014" s="1094"/>
      <c r="K3014" s="1094"/>
    </row>
    <row r="3015" spans="1:11" ht="14.1" customHeight="1" x14ac:dyDescent="0.25">
      <c r="A3015" s="1094"/>
      <c r="B3015" s="1094"/>
      <c r="C3015" s="1109" t="s">
        <v>1059</v>
      </c>
      <c r="D3015" s="1110">
        <v>0</v>
      </c>
      <c r="E3015" s="1110">
        <v>0</v>
      </c>
      <c r="F3015" s="1110">
        <v>0</v>
      </c>
      <c r="G3015" s="1110">
        <v>0</v>
      </c>
      <c r="H3015" s="1094"/>
      <c r="I3015" s="1094"/>
      <c r="J3015" s="1094"/>
      <c r="K3015" s="1094"/>
    </row>
    <row r="3016" spans="1:11" ht="14.1" customHeight="1" x14ac:dyDescent="0.25">
      <c r="A3016" s="1094"/>
      <c r="B3016" s="1094"/>
      <c r="C3016" s="1109" t="s">
        <v>1060</v>
      </c>
      <c r="D3016" s="1110">
        <v>0</v>
      </c>
      <c r="E3016" s="1110">
        <v>0</v>
      </c>
      <c r="F3016" s="1110">
        <v>0</v>
      </c>
      <c r="G3016" s="1110">
        <v>0</v>
      </c>
      <c r="H3016" s="1094"/>
      <c r="I3016" s="1094"/>
      <c r="J3016" s="1094"/>
      <c r="K3016" s="1094"/>
    </row>
    <row r="3017" spans="1:11" ht="14.1" customHeight="1" x14ac:dyDescent="0.25">
      <c r="A3017" s="1094"/>
      <c r="B3017" s="1094"/>
      <c r="C3017" s="1109" t="s">
        <v>1063</v>
      </c>
      <c r="D3017" s="1110">
        <v>0</v>
      </c>
      <c r="E3017" s="1110">
        <v>0</v>
      </c>
      <c r="F3017" s="1110">
        <v>0</v>
      </c>
      <c r="G3017" s="1110">
        <v>0</v>
      </c>
      <c r="H3017" s="1094"/>
      <c r="I3017" s="1094"/>
      <c r="J3017" s="1094"/>
      <c r="K3017" s="1094"/>
    </row>
    <row r="3018" spans="1:11" ht="14.1" customHeight="1" x14ac:dyDescent="0.25">
      <c r="A3018" s="1094"/>
      <c r="B3018" s="1094"/>
      <c r="C3018" s="1109" t="s">
        <v>1064</v>
      </c>
      <c r="D3018" s="1110">
        <v>0</v>
      </c>
      <c r="E3018" s="1110">
        <v>0</v>
      </c>
      <c r="F3018" s="1110">
        <v>0</v>
      </c>
      <c r="G3018" s="1110">
        <v>0</v>
      </c>
      <c r="H3018" s="1094"/>
      <c r="I3018" s="1094"/>
      <c r="J3018" s="1094"/>
      <c r="K3018" s="1094"/>
    </row>
    <row r="3019" spans="1:11" ht="14.1" customHeight="1" x14ac:dyDescent="0.25">
      <c r="A3019" s="1094"/>
      <c r="B3019" s="1094"/>
      <c r="C3019" s="1111" t="s">
        <v>572</v>
      </c>
      <c r="D3019" s="1110">
        <v>0</v>
      </c>
      <c r="E3019" s="1110">
        <v>250000000</v>
      </c>
      <c r="F3019" s="1110">
        <v>300000000</v>
      </c>
      <c r="G3019" s="1110">
        <v>193908321</v>
      </c>
      <c r="H3019" s="1094"/>
      <c r="I3019" s="1094"/>
      <c r="J3019" s="1094"/>
      <c r="K3019" s="1094"/>
    </row>
    <row r="3020" spans="1:11" ht="20.100000000000001" customHeight="1" x14ac:dyDescent="0.25">
      <c r="A3020" s="1094"/>
      <c r="B3020" s="1094"/>
      <c r="C3020" s="1102" t="s">
        <v>3828</v>
      </c>
      <c r="D3020" s="1234" t="s">
        <v>3829</v>
      </c>
      <c r="E3020" s="1235"/>
      <c r="F3020" s="1235"/>
      <c r="G3020" s="1235"/>
      <c r="H3020" s="1094"/>
      <c r="I3020" s="1094"/>
      <c r="J3020" s="1094"/>
      <c r="K3020" s="1094"/>
    </row>
    <row r="3021" spans="1:11" ht="30.95" customHeight="1" x14ac:dyDescent="0.25">
      <c r="A3021" s="1094"/>
      <c r="B3021" s="1094"/>
      <c r="C3021" s="1103" t="s">
        <v>1022</v>
      </c>
      <c r="D3021" s="1232" t="s">
        <v>3830</v>
      </c>
      <c r="E3021" s="1233"/>
      <c r="F3021" s="1233"/>
      <c r="G3021" s="1233"/>
      <c r="H3021" s="1094"/>
      <c r="I3021" s="1094"/>
      <c r="J3021" s="1094"/>
      <c r="K3021" s="1094"/>
    </row>
    <row r="3022" spans="1:11" ht="30.95" customHeight="1" x14ac:dyDescent="0.25">
      <c r="A3022" s="1094"/>
      <c r="B3022" s="1094"/>
      <c r="C3022" s="1104" t="s">
        <v>1024</v>
      </c>
      <c r="D3022" s="1230" t="s">
        <v>3831</v>
      </c>
      <c r="E3022" s="1231"/>
      <c r="F3022" s="1231"/>
      <c r="G3022" s="1231"/>
      <c r="H3022" s="1094"/>
      <c r="I3022" s="1094"/>
      <c r="J3022" s="1094"/>
      <c r="K3022" s="1094"/>
    </row>
    <row r="3023" spans="1:11" ht="30.95" customHeight="1" x14ac:dyDescent="0.25">
      <c r="A3023" s="1094"/>
      <c r="B3023" s="1094"/>
      <c r="C3023" s="1104" t="s">
        <v>31</v>
      </c>
      <c r="D3023" s="1230" t="s">
        <v>3701</v>
      </c>
      <c r="E3023" s="1231"/>
      <c r="F3023" s="1231"/>
      <c r="G3023" s="1231"/>
      <c r="H3023" s="1094"/>
      <c r="I3023" s="1094"/>
      <c r="J3023" s="1094"/>
      <c r="K3023" s="1094"/>
    </row>
    <row r="3024" spans="1:11" ht="15" customHeight="1" x14ac:dyDescent="0.25">
      <c r="A3024" s="1094"/>
      <c r="B3024" s="1094"/>
      <c r="C3024" s="1105"/>
      <c r="D3024" s="1106">
        <v>2024</v>
      </c>
      <c r="E3024" s="1106">
        <v>2025</v>
      </c>
      <c r="F3024" s="1106">
        <v>2026</v>
      </c>
      <c r="G3024" s="1106">
        <v>2027</v>
      </c>
      <c r="H3024" s="1094"/>
      <c r="I3024" s="1094"/>
      <c r="J3024" s="1094"/>
      <c r="K3024" s="1094"/>
    </row>
    <row r="3025" spans="1:11" ht="15" customHeight="1" x14ac:dyDescent="0.25">
      <c r="A3025" s="1094"/>
      <c r="B3025" s="1094"/>
      <c r="C3025" s="1107"/>
      <c r="D3025" s="1108" t="s">
        <v>13</v>
      </c>
      <c r="E3025" s="1108" t="s">
        <v>14</v>
      </c>
      <c r="F3025" s="1108" t="s">
        <v>14</v>
      </c>
      <c r="G3025" s="1108" t="s">
        <v>14</v>
      </c>
      <c r="H3025" s="1094"/>
      <c r="I3025" s="1094"/>
      <c r="J3025" s="1094"/>
      <c r="K3025" s="1094"/>
    </row>
    <row r="3026" spans="1:11" ht="14.1" customHeight="1" x14ac:dyDescent="0.25">
      <c r="A3026" s="1094"/>
      <c r="B3026" s="1094"/>
      <c r="C3026" s="1097" t="s">
        <v>33</v>
      </c>
      <c r="D3026" s="1101" t="s">
        <v>1039</v>
      </c>
      <c r="E3026" s="1101" t="s">
        <v>1092</v>
      </c>
      <c r="F3026" s="1101" t="s">
        <v>1092</v>
      </c>
      <c r="G3026" s="1101" t="s">
        <v>1092</v>
      </c>
      <c r="H3026" s="1094"/>
      <c r="I3026" s="1094"/>
      <c r="J3026" s="1094"/>
      <c r="K3026" s="1094"/>
    </row>
    <row r="3027" spans="1:11" ht="14.1" customHeight="1" x14ac:dyDescent="0.25">
      <c r="A3027" s="1094"/>
      <c r="B3027" s="1094"/>
      <c r="C3027" s="1097" t="s">
        <v>1029</v>
      </c>
      <c r="D3027" s="1101" t="s">
        <v>1039</v>
      </c>
      <c r="E3027" s="1101" t="s">
        <v>3832</v>
      </c>
      <c r="F3027" s="1101" t="s">
        <v>1787</v>
      </c>
      <c r="G3027" s="1101" t="s">
        <v>3833</v>
      </c>
      <c r="H3027" s="1094"/>
      <c r="I3027" s="1094"/>
      <c r="J3027" s="1094"/>
      <c r="K3027" s="1094"/>
    </row>
    <row r="3028" spans="1:11" ht="14.1" customHeight="1" x14ac:dyDescent="0.25">
      <c r="A3028" s="1094"/>
      <c r="B3028" s="1094"/>
      <c r="C3028" s="1097" t="s">
        <v>1032</v>
      </c>
      <c r="D3028" s="1101" t="s">
        <v>1039</v>
      </c>
      <c r="E3028" s="1101" t="s">
        <v>3832</v>
      </c>
      <c r="F3028" s="1101" t="s">
        <v>1787</v>
      </c>
      <c r="G3028" s="1101" t="s">
        <v>3833</v>
      </c>
      <c r="H3028" s="1094"/>
      <c r="I3028" s="1094"/>
      <c r="J3028" s="1094"/>
      <c r="K3028" s="1094"/>
    </row>
    <row r="3029" spans="1:11" ht="14.1" customHeight="1" x14ac:dyDescent="0.25">
      <c r="A3029" s="1094"/>
      <c r="B3029" s="1094"/>
      <c r="C3029" s="1097" t="s">
        <v>1037</v>
      </c>
      <c r="D3029" s="1101" t="s">
        <v>1038</v>
      </c>
      <c r="E3029" s="1101" t="s">
        <v>1038</v>
      </c>
      <c r="F3029" s="1101" t="s">
        <v>1039</v>
      </c>
      <c r="G3029" s="1101" t="s">
        <v>1039</v>
      </c>
      <c r="H3029" s="1094"/>
      <c r="I3029" s="1094"/>
      <c r="J3029" s="1094"/>
      <c r="K3029" s="1094"/>
    </row>
    <row r="3030" spans="1:11" ht="14.1" customHeight="1" x14ac:dyDescent="0.25">
      <c r="A3030" s="1094"/>
      <c r="B3030" s="1094"/>
      <c r="C3030" s="1097" t="s">
        <v>1042</v>
      </c>
      <c r="D3030" s="1101" t="s">
        <v>1038</v>
      </c>
      <c r="E3030" s="1101" t="s">
        <v>1038</v>
      </c>
      <c r="F3030" s="1101" t="s">
        <v>3834</v>
      </c>
      <c r="G3030" s="1101" t="s">
        <v>3835</v>
      </c>
      <c r="H3030" s="1094"/>
      <c r="I3030" s="1094"/>
      <c r="J3030" s="1094"/>
      <c r="K3030" s="1094"/>
    </row>
    <row r="3031" spans="1:11" ht="14.1" customHeight="1" x14ac:dyDescent="0.25">
      <c r="A3031" s="1094"/>
      <c r="B3031" s="1094"/>
      <c r="C3031" s="1097" t="s">
        <v>39</v>
      </c>
      <c r="D3031" s="1101" t="s">
        <v>1038</v>
      </c>
      <c r="E3031" s="1101" t="s">
        <v>1038</v>
      </c>
      <c r="F3031" s="1101" t="s">
        <v>3834</v>
      </c>
      <c r="G3031" s="1101" t="s">
        <v>3835</v>
      </c>
      <c r="H3031" s="1094"/>
      <c r="I3031" s="1094"/>
      <c r="J3031" s="1094"/>
      <c r="K3031" s="1094"/>
    </row>
    <row r="3032" spans="1:11" ht="14.1" customHeight="1" x14ac:dyDescent="0.25">
      <c r="A3032" s="1094"/>
      <c r="B3032" s="1094"/>
      <c r="C3032" s="1228" t="s">
        <v>1046</v>
      </c>
      <c r="D3032" s="1229"/>
      <c r="E3032" s="1229"/>
      <c r="F3032" s="1229"/>
      <c r="G3032" s="1229"/>
      <c r="H3032" s="1094"/>
      <c r="I3032" s="1094"/>
      <c r="J3032" s="1094"/>
      <c r="K3032" s="1094"/>
    </row>
    <row r="3033" spans="1:11" ht="14.1" customHeight="1" x14ac:dyDescent="0.25">
      <c r="A3033" s="1094"/>
      <c r="B3033" s="1094"/>
      <c r="C3033" s="1105"/>
      <c r="D3033" s="1106">
        <v>2024</v>
      </c>
      <c r="E3033" s="1106">
        <v>2025</v>
      </c>
      <c r="F3033" s="1106">
        <v>2026</v>
      </c>
      <c r="G3033" s="1106">
        <v>2027</v>
      </c>
      <c r="H3033" s="1094"/>
      <c r="I3033" s="1094"/>
      <c r="J3033" s="1094"/>
      <c r="K3033" s="1094"/>
    </row>
    <row r="3034" spans="1:11" ht="14.1" customHeight="1" x14ac:dyDescent="0.25">
      <c r="A3034" s="1094"/>
      <c r="B3034" s="1094"/>
      <c r="C3034" s="1107"/>
      <c r="D3034" s="1108" t="s">
        <v>13</v>
      </c>
      <c r="E3034" s="1108" t="s">
        <v>14</v>
      </c>
      <c r="F3034" s="1108" t="s">
        <v>14</v>
      </c>
      <c r="G3034" s="1108" t="s">
        <v>14</v>
      </c>
      <c r="H3034" s="1094"/>
      <c r="I3034" s="1094"/>
      <c r="J3034" s="1094"/>
      <c r="K3034" s="1094"/>
    </row>
    <row r="3035" spans="1:11" ht="14.1" customHeight="1" x14ac:dyDescent="0.25">
      <c r="A3035" s="1094"/>
      <c r="B3035" s="1094"/>
      <c r="C3035" s="1109" t="s">
        <v>1047</v>
      </c>
      <c r="D3035" s="1110">
        <v>0</v>
      </c>
      <c r="E3035" s="1110">
        <v>0</v>
      </c>
      <c r="F3035" s="1110">
        <v>0</v>
      </c>
      <c r="G3035" s="1110">
        <v>0</v>
      </c>
      <c r="H3035" s="1094"/>
      <c r="I3035" s="1094"/>
      <c r="J3035" s="1094"/>
      <c r="K3035" s="1094"/>
    </row>
    <row r="3036" spans="1:11" ht="14.1" customHeight="1" x14ac:dyDescent="0.25">
      <c r="A3036" s="1094"/>
      <c r="B3036" s="1094"/>
      <c r="C3036" s="1109" t="s">
        <v>1048</v>
      </c>
      <c r="D3036" s="1110">
        <v>0</v>
      </c>
      <c r="E3036" s="1110">
        <v>0</v>
      </c>
      <c r="F3036" s="1110">
        <v>0</v>
      </c>
      <c r="G3036" s="1110">
        <v>0</v>
      </c>
      <c r="H3036" s="1094"/>
      <c r="I3036" s="1094"/>
      <c r="J3036" s="1094"/>
      <c r="K3036" s="1094"/>
    </row>
    <row r="3037" spans="1:11" ht="14.1" customHeight="1" x14ac:dyDescent="0.25">
      <c r="A3037" s="1094"/>
      <c r="B3037" s="1094"/>
      <c r="C3037" s="1109" t="s">
        <v>1049</v>
      </c>
      <c r="D3037" s="1110">
        <v>0</v>
      </c>
      <c r="E3037" s="1110">
        <v>0</v>
      </c>
      <c r="F3037" s="1110">
        <v>0</v>
      </c>
      <c r="G3037" s="1110">
        <v>0</v>
      </c>
      <c r="H3037" s="1094"/>
      <c r="I3037" s="1094"/>
      <c r="J3037" s="1094"/>
      <c r="K3037" s="1094"/>
    </row>
    <row r="3038" spans="1:11" ht="14.1" customHeight="1" x14ac:dyDescent="0.25">
      <c r="A3038" s="1094"/>
      <c r="B3038" s="1094"/>
      <c r="C3038" s="1109" t="s">
        <v>1050</v>
      </c>
      <c r="D3038" s="1110">
        <v>0</v>
      </c>
      <c r="E3038" s="1110">
        <v>0</v>
      </c>
      <c r="F3038" s="1110">
        <v>0</v>
      </c>
      <c r="G3038" s="1110">
        <v>0</v>
      </c>
      <c r="H3038" s="1094"/>
      <c r="I3038" s="1094"/>
      <c r="J3038" s="1094"/>
      <c r="K3038" s="1094"/>
    </row>
    <row r="3039" spans="1:11" ht="14.1" customHeight="1" x14ac:dyDescent="0.25">
      <c r="A3039" s="1094"/>
      <c r="B3039" s="1094"/>
      <c r="C3039" s="1109" t="s">
        <v>1048</v>
      </c>
      <c r="D3039" s="1110">
        <v>0</v>
      </c>
      <c r="E3039" s="1110">
        <v>0</v>
      </c>
      <c r="F3039" s="1110">
        <v>0</v>
      </c>
      <c r="G3039" s="1110">
        <v>0</v>
      </c>
      <c r="H3039" s="1094"/>
      <c r="I3039" s="1094"/>
      <c r="J3039" s="1094"/>
      <c r="K3039" s="1094"/>
    </row>
    <row r="3040" spans="1:11" ht="14.1" customHeight="1" x14ac:dyDescent="0.25">
      <c r="A3040" s="1094"/>
      <c r="B3040" s="1094"/>
      <c r="C3040" s="1109" t="s">
        <v>1049</v>
      </c>
      <c r="D3040" s="1110">
        <v>0</v>
      </c>
      <c r="E3040" s="1110">
        <v>0</v>
      </c>
      <c r="F3040" s="1110">
        <v>0</v>
      </c>
      <c r="G3040" s="1110">
        <v>0</v>
      </c>
      <c r="H3040" s="1094"/>
      <c r="I3040" s="1094"/>
      <c r="J3040" s="1094"/>
      <c r="K3040" s="1094"/>
    </row>
    <row r="3041" spans="1:11" ht="14.1" customHeight="1" x14ac:dyDescent="0.25">
      <c r="A3041" s="1094"/>
      <c r="B3041" s="1094"/>
      <c r="C3041" s="1109" t="s">
        <v>1051</v>
      </c>
      <c r="D3041" s="1110">
        <v>0</v>
      </c>
      <c r="E3041" s="1110">
        <v>0</v>
      </c>
      <c r="F3041" s="1110">
        <v>0</v>
      </c>
      <c r="G3041" s="1110">
        <v>0</v>
      </c>
      <c r="H3041" s="1094"/>
      <c r="I3041" s="1094"/>
      <c r="J3041" s="1094"/>
      <c r="K3041" s="1094"/>
    </row>
    <row r="3042" spans="1:11" ht="14.1" customHeight="1" x14ac:dyDescent="0.25">
      <c r="A3042" s="1094"/>
      <c r="B3042" s="1094"/>
      <c r="C3042" s="1109" t="s">
        <v>1048</v>
      </c>
      <c r="D3042" s="1110">
        <v>0</v>
      </c>
      <c r="E3042" s="1110">
        <v>0</v>
      </c>
      <c r="F3042" s="1110">
        <v>0</v>
      </c>
      <c r="G3042" s="1110">
        <v>0</v>
      </c>
      <c r="H3042" s="1094"/>
      <c r="I3042" s="1094"/>
      <c r="J3042" s="1094"/>
      <c r="K3042" s="1094"/>
    </row>
    <row r="3043" spans="1:11" ht="14.1" customHeight="1" x14ac:dyDescent="0.25">
      <c r="A3043" s="1094"/>
      <c r="B3043" s="1094"/>
      <c r="C3043" s="1109" t="s">
        <v>1049</v>
      </c>
      <c r="D3043" s="1110">
        <v>0</v>
      </c>
      <c r="E3043" s="1110">
        <v>0</v>
      </c>
      <c r="F3043" s="1110">
        <v>0</v>
      </c>
      <c r="G3043" s="1110">
        <v>0</v>
      </c>
      <c r="H3043" s="1094"/>
      <c r="I3043" s="1094"/>
      <c r="J3043" s="1094"/>
      <c r="K3043" s="1094"/>
    </row>
    <row r="3044" spans="1:11" ht="14.1" customHeight="1" x14ac:dyDescent="0.25">
      <c r="A3044" s="1094"/>
      <c r="B3044" s="1094"/>
      <c r="C3044" s="1109" t="s">
        <v>1052</v>
      </c>
      <c r="D3044" s="1110">
        <v>0</v>
      </c>
      <c r="E3044" s="1110">
        <v>0</v>
      </c>
      <c r="F3044" s="1110">
        <v>0</v>
      </c>
      <c r="G3044" s="1110">
        <v>0</v>
      </c>
      <c r="H3044" s="1094"/>
      <c r="I3044" s="1094"/>
      <c r="J3044" s="1094"/>
      <c r="K3044" s="1094"/>
    </row>
    <row r="3045" spans="1:11" ht="14.1" customHeight="1" x14ac:dyDescent="0.25">
      <c r="A3045" s="1094"/>
      <c r="B3045" s="1094"/>
      <c r="C3045" s="1109" t="s">
        <v>1048</v>
      </c>
      <c r="D3045" s="1110">
        <v>0</v>
      </c>
      <c r="E3045" s="1110">
        <v>0</v>
      </c>
      <c r="F3045" s="1110">
        <v>0</v>
      </c>
      <c r="G3045" s="1110">
        <v>0</v>
      </c>
      <c r="H3045" s="1094"/>
      <c r="I3045" s="1094"/>
      <c r="J3045" s="1094"/>
      <c r="K3045" s="1094"/>
    </row>
    <row r="3046" spans="1:11" ht="14.1" customHeight="1" x14ac:dyDescent="0.25">
      <c r="A3046" s="1094"/>
      <c r="B3046" s="1094"/>
      <c r="C3046" s="1109" t="s">
        <v>1049</v>
      </c>
      <c r="D3046" s="1110">
        <v>0</v>
      </c>
      <c r="E3046" s="1110">
        <v>0</v>
      </c>
      <c r="F3046" s="1110">
        <v>0</v>
      </c>
      <c r="G3046" s="1110">
        <v>0</v>
      </c>
      <c r="H3046" s="1094"/>
      <c r="I3046" s="1094"/>
      <c r="J3046" s="1094"/>
      <c r="K3046" s="1094"/>
    </row>
    <row r="3047" spans="1:11" ht="14.1" customHeight="1" x14ac:dyDescent="0.25">
      <c r="A3047" s="1094"/>
      <c r="B3047" s="1094"/>
      <c r="C3047" s="1109" t="s">
        <v>1053</v>
      </c>
      <c r="D3047" s="1110">
        <v>0</v>
      </c>
      <c r="E3047" s="1110">
        <v>0</v>
      </c>
      <c r="F3047" s="1110">
        <v>0</v>
      </c>
      <c r="G3047" s="1110">
        <v>0</v>
      </c>
      <c r="H3047" s="1094"/>
      <c r="I3047" s="1094"/>
      <c r="J3047" s="1094"/>
      <c r="K3047" s="1094"/>
    </row>
    <row r="3048" spans="1:11" ht="14.1" customHeight="1" x14ac:dyDescent="0.25">
      <c r="A3048" s="1094"/>
      <c r="B3048" s="1094"/>
      <c r="C3048" s="1109" t="s">
        <v>1048</v>
      </c>
      <c r="D3048" s="1110">
        <v>0</v>
      </c>
      <c r="E3048" s="1110">
        <v>0</v>
      </c>
      <c r="F3048" s="1110">
        <v>0</v>
      </c>
      <c r="G3048" s="1110">
        <v>0</v>
      </c>
      <c r="H3048" s="1094"/>
      <c r="I3048" s="1094"/>
      <c r="J3048" s="1094"/>
      <c r="K3048" s="1094"/>
    </row>
    <row r="3049" spans="1:11" ht="14.1" customHeight="1" x14ac:dyDescent="0.25">
      <c r="A3049" s="1094"/>
      <c r="B3049" s="1094"/>
      <c r="C3049" s="1109" t="s">
        <v>1049</v>
      </c>
      <c r="D3049" s="1110">
        <v>0</v>
      </c>
      <c r="E3049" s="1110">
        <v>0</v>
      </c>
      <c r="F3049" s="1110">
        <v>0</v>
      </c>
      <c r="G3049" s="1110">
        <v>0</v>
      </c>
      <c r="H3049" s="1094"/>
      <c r="I3049" s="1094"/>
      <c r="J3049" s="1094"/>
      <c r="K3049" s="1094"/>
    </row>
    <row r="3050" spans="1:11" ht="14.1" customHeight="1" x14ac:dyDescent="0.25">
      <c r="A3050" s="1094"/>
      <c r="B3050" s="1094"/>
      <c r="C3050" s="1109" t="s">
        <v>1054</v>
      </c>
      <c r="D3050" s="1110">
        <v>0</v>
      </c>
      <c r="E3050" s="1110">
        <v>0</v>
      </c>
      <c r="F3050" s="1110">
        <v>0</v>
      </c>
      <c r="G3050" s="1110">
        <v>0</v>
      </c>
      <c r="H3050" s="1094"/>
      <c r="I3050" s="1094"/>
      <c r="J3050" s="1094"/>
      <c r="K3050" s="1094"/>
    </row>
    <row r="3051" spans="1:11" ht="14.1" customHeight="1" x14ac:dyDescent="0.25">
      <c r="A3051" s="1094"/>
      <c r="B3051" s="1094"/>
      <c r="C3051" s="1109" t="s">
        <v>1048</v>
      </c>
      <c r="D3051" s="1110">
        <v>0</v>
      </c>
      <c r="E3051" s="1110">
        <v>0</v>
      </c>
      <c r="F3051" s="1110">
        <v>0</v>
      </c>
      <c r="G3051" s="1110">
        <v>0</v>
      </c>
      <c r="H3051" s="1094"/>
      <c r="I3051" s="1094"/>
      <c r="J3051" s="1094"/>
      <c r="K3051" s="1094"/>
    </row>
    <row r="3052" spans="1:11" ht="14.1" customHeight="1" x14ac:dyDescent="0.25">
      <c r="A3052" s="1094"/>
      <c r="B3052" s="1094"/>
      <c r="C3052" s="1109" t="s">
        <v>1049</v>
      </c>
      <c r="D3052" s="1110">
        <v>0</v>
      </c>
      <c r="E3052" s="1110">
        <v>0</v>
      </c>
      <c r="F3052" s="1110">
        <v>0</v>
      </c>
      <c r="G3052" s="1110">
        <v>0</v>
      </c>
      <c r="H3052" s="1094"/>
      <c r="I3052" s="1094"/>
      <c r="J3052" s="1094"/>
      <c r="K3052" s="1094"/>
    </row>
    <row r="3053" spans="1:11" ht="14.1" customHeight="1" x14ac:dyDescent="0.25">
      <c r="A3053" s="1094"/>
      <c r="B3053" s="1094"/>
      <c r="C3053" s="1109" t="s">
        <v>1055</v>
      </c>
      <c r="D3053" s="1110">
        <v>0</v>
      </c>
      <c r="E3053" s="1110">
        <v>0</v>
      </c>
      <c r="F3053" s="1110">
        <v>0</v>
      </c>
      <c r="G3053" s="1110">
        <v>0</v>
      </c>
      <c r="H3053" s="1094"/>
      <c r="I3053" s="1094"/>
      <c r="J3053" s="1094"/>
      <c r="K3053" s="1094"/>
    </row>
    <row r="3054" spans="1:11" ht="14.1" customHeight="1" x14ac:dyDescent="0.25">
      <c r="A3054" s="1094"/>
      <c r="B3054" s="1094"/>
      <c r="C3054" s="1109" t="s">
        <v>1048</v>
      </c>
      <c r="D3054" s="1110">
        <v>0</v>
      </c>
      <c r="E3054" s="1110">
        <v>0</v>
      </c>
      <c r="F3054" s="1110">
        <v>0</v>
      </c>
      <c r="G3054" s="1110">
        <v>0</v>
      </c>
      <c r="H3054" s="1094"/>
      <c r="I3054" s="1094"/>
      <c r="J3054" s="1094"/>
      <c r="K3054" s="1094"/>
    </row>
    <row r="3055" spans="1:11" ht="14.1" customHeight="1" x14ac:dyDescent="0.25">
      <c r="A3055" s="1094"/>
      <c r="B3055" s="1094"/>
      <c r="C3055" s="1109" t="s">
        <v>1049</v>
      </c>
      <c r="D3055" s="1110">
        <v>0</v>
      </c>
      <c r="E3055" s="1110">
        <v>0</v>
      </c>
      <c r="F3055" s="1110">
        <v>0</v>
      </c>
      <c r="G3055" s="1110">
        <v>0</v>
      </c>
      <c r="H3055" s="1094"/>
      <c r="I3055" s="1094"/>
      <c r="J3055" s="1094"/>
      <c r="K3055" s="1094"/>
    </row>
    <row r="3056" spans="1:11" ht="14.1" customHeight="1" x14ac:dyDescent="0.25">
      <c r="A3056" s="1094"/>
      <c r="B3056" s="1094"/>
      <c r="C3056" s="1109" t="s">
        <v>1056</v>
      </c>
      <c r="D3056" s="1110">
        <v>0</v>
      </c>
      <c r="E3056" s="1110">
        <v>0</v>
      </c>
      <c r="F3056" s="1110">
        <v>0</v>
      </c>
      <c r="G3056" s="1110">
        <v>0</v>
      </c>
      <c r="H3056" s="1094"/>
      <c r="I3056" s="1094"/>
      <c r="J3056" s="1094"/>
      <c r="K3056" s="1094"/>
    </row>
    <row r="3057" spans="1:11" ht="14.1" customHeight="1" x14ac:dyDescent="0.25">
      <c r="A3057" s="1094"/>
      <c r="B3057" s="1094"/>
      <c r="C3057" s="1109" t="s">
        <v>1048</v>
      </c>
      <c r="D3057" s="1110">
        <v>0</v>
      </c>
      <c r="E3057" s="1110">
        <v>0</v>
      </c>
      <c r="F3057" s="1110">
        <v>0</v>
      </c>
      <c r="G3057" s="1110">
        <v>0</v>
      </c>
      <c r="H3057" s="1094"/>
      <c r="I3057" s="1094"/>
      <c r="J3057" s="1094"/>
      <c r="K3057" s="1094"/>
    </row>
    <row r="3058" spans="1:11" ht="14.1" customHeight="1" x14ac:dyDescent="0.25">
      <c r="A3058" s="1094"/>
      <c r="B3058" s="1094"/>
      <c r="C3058" s="1109" t="s">
        <v>1057</v>
      </c>
      <c r="D3058" s="1110">
        <v>0</v>
      </c>
      <c r="E3058" s="1110">
        <v>0</v>
      </c>
      <c r="F3058" s="1110">
        <v>0</v>
      </c>
      <c r="G3058" s="1110">
        <v>0</v>
      </c>
      <c r="H3058" s="1094"/>
      <c r="I3058" s="1094"/>
      <c r="J3058" s="1094"/>
      <c r="K3058" s="1094"/>
    </row>
    <row r="3059" spans="1:11" ht="14.1" customHeight="1" x14ac:dyDescent="0.25">
      <c r="A3059" s="1094"/>
      <c r="B3059" s="1094"/>
      <c r="C3059" s="1109" t="s">
        <v>1058</v>
      </c>
      <c r="D3059" s="1110">
        <v>0</v>
      </c>
      <c r="E3059" s="1110">
        <v>0</v>
      </c>
      <c r="F3059" s="1110">
        <v>0</v>
      </c>
      <c r="G3059" s="1110">
        <v>0</v>
      </c>
      <c r="H3059" s="1094"/>
      <c r="I3059" s="1094"/>
      <c r="J3059" s="1094"/>
      <c r="K3059" s="1094"/>
    </row>
    <row r="3060" spans="1:11" ht="14.1" customHeight="1" x14ac:dyDescent="0.25">
      <c r="A3060" s="1094"/>
      <c r="B3060" s="1094"/>
      <c r="C3060" s="1109" t="s">
        <v>1059</v>
      </c>
      <c r="D3060" s="1110">
        <v>0</v>
      </c>
      <c r="E3060" s="1110">
        <v>0</v>
      </c>
      <c r="F3060" s="1110">
        <v>0</v>
      </c>
      <c r="G3060" s="1110">
        <v>0</v>
      </c>
      <c r="H3060" s="1094"/>
      <c r="I3060" s="1094"/>
      <c r="J3060" s="1094"/>
      <c r="K3060" s="1094"/>
    </row>
    <row r="3061" spans="1:11" ht="14.1" customHeight="1" x14ac:dyDescent="0.25">
      <c r="A3061" s="1094"/>
      <c r="B3061" s="1094"/>
      <c r="C3061" s="1109" t="s">
        <v>1060</v>
      </c>
      <c r="D3061" s="1110">
        <v>0</v>
      </c>
      <c r="E3061" s="1110">
        <v>0</v>
      </c>
      <c r="F3061" s="1110">
        <v>0</v>
      </c>
      <c r="G3061" s="1110">
        <v>0</v>
      </c>
      <c r="H3061" s="1094"/>
      <c r="I3061" s="1094"/>
      <c r="J3061" s="1094"/>
      <c r="K3061" s="1094"/>
    </row>
    <row r="3062" spans="1:11" ht="14.1" customHeight="1" x14ac:dyDescent="0.25">
      <c r="A3062" s="1094"/>
      <c r="B3062" s="1094"/>
      <c r="C3062" s="1109" t="s">
        <v>1061</v>
      </c>
      <c r="D3062" s="1110">
        <v>0</v>
      </c>
      <c r="E3062" s="1110">
        <v>131833051</v>
      </c>
      <c r="F3062" s="1110">
        <v>200000000</v>
      </c>
      <c r="G3062" s="1110">
        <v>107610452</v>
      </c>
      <c r="H3062" s="1094"/>
      <c r="I3062" s="1094"/>
      <c r="J3062" s="1094"/>
      <c r="K3062" s="1094"/>
    </row>
    <row r="3063" spans="1:11" ht="14.1" customHeight="1" x14ac:dyDescent="0.25">
      <c r="A3063" s="1094"/>
      <c r="B3063" s="1094"/>
      <c r="C3063" s="1109" t="s">
        <v>1048</v>
      </c>
      <c r="D3063" s="1110">
        <v>0</v>
      </c>
      <c r="E3063" s="1110">
        <v>131833051</v>
      </c>
      <c r="F3063" s="1110">
        <v>200000000</v>
      </c>
      <c r="G3063" s="1110">
        <v>107610452</v>
      </c>
      <c r="H3063" s="1094"/>
      <c r="I3063" s="1094"/>
      <c r="J3063" s="1094"/>
      <c r="K3063" s="1094"/>
    </row>
    <row r="3064" spans="1:11" ht="14.1" customHeight="1" x14ac:dyDescent="0.25">
      <c r="A3064" s="1094"/>
      <c r="B3064" s="1094"/>
      <c r="C3064" s="1109" t="s">
        <v>1057</v>
      </c>
      <c r="D3064" s="1110">
        <v>0</v>
      </c>
      <c r="E3064" s="1110">
        <v>0</v>
      </c>
      <c r="F3064" s="1110">
        <v>0</v>
      </c>
      <c r="G3064" s="1110">
        <v>0</v>
      </c>
      <c r="H3064" s="1094"/>
      <c r="I3064" s="1094"/>
      <c r="J3064" s="1094"/>
      <c r="K3064" s="1094"/>
    </row>
    <row r="3065" spans="1:11" ht="14.1" customHeight="1" x14ac:dyDescent="0.25">
      <c r="A3065" s="1094"/>
      <c r="B3065" s="1094"/>
      <c r="C3065" s="1109" t="s">
        <v>1058</v>
      </c>
      <c r="D3065" s="1110">
        <v>0</v>
      </c>
      <c r="E3065" s="1110">
        <v>0</v>
      </c>
      <c r="F3065" s="1110">
        <v>0</v>
      </c>
      <c r="G3065" s="1110">
        <v>0</v>
      </c>
      <c r="H3065" s="1094"/>
      <c r="I3065" s="1094"/>
      <c r="J3065" s="1094"/>
      <c r="K3065" s="1094"/>
    </row>
    <row r="3066" spans="1:11" ht="14.1" customHeight="1" x14ac:dyDescent="0.25">
      <c r="A3066" s="1094"/>
      <c r="B3066" s="1094"/>
      <c r="C3066" s="1109" t="s">
        <v>1059</v>
      </c>
      <c r="D3066" s="1110">
        <v>0</v>
      </c>
      <c r="E3066" s="1110">
        <v>0</v>
      </c>
      <c r="F3066" s="1110">
        <v>0</v>
      </c>
      <c r="G3066" s="1110">
        <v>0</v>
      </c>
      <c r="H3066" s="1094"/>
      <c r="I3066" s="1094"/>
      <c r="J3066" s="1094"/>
      <c r="K3066" s="1094"/>
    </row>
    <row r="3067" spans="1:11" ht="14.1" customHeight="1" x14ac:dyDescent="0.25">
      <c r="A3067" s="1094"/>
      <c r="B3067" s="1094"/>
      <c r="C3067" s="1109" t="s">
        <v>1060</v>
      </c>
      <c r="D3067" s="1110">
        <v>0</v>
      </c>
      <c r="E3067" s="1110">
        <v>0</v>
      </c>
      <c r="F3067" s="1110">
        <v>0</v>
      </c>
      <c r="G3067" s="1110">
        <v>0</v>
      </c>
      <c r="H3067" s="1094"/>
      <c r="I3067" s="1094"/>
      <c r="J3067" s="1094"/>
      <c r="K3067" s="1094"/>
    </row>
    <row r="3068" spans="1:11" ht="14.1" customHeight="1" x14ac:dyDescent="0.25">
      <c r="A3068" s="1094"/>
      <c r="B3068" s="1094"/>
      <c r="C3068" s="1109" t="s">
        <v>1062</v>
      </c>
      <c r="D3068" s="1110">
        <v>0</v>
      </c>
      <c r="E3068" s="1110">
        <v>0</v>
      </c>
      <c r="F3068" s="1110">
        <v>0</v>
      </c>
      <c r="G3068" s="1110">
        <v>0</v>
      </c>
      <c r="H3068" s="1094"/>
      <c r="I3068" s="1094"/>
      <c r="J3068" s="1094"/>
      <c r="K3068" s="1094"/>
    </row>
    <row r="3069" spans="1:11" ht="14.1" customHeight="1" x14ac:dyDescent="0.25">
      <c r="A3069" s="1094"/>
      <c r="B3069" s="1094"/>
      <c r="C3069" s="1109" t="s">
        <v>1048</v>
      </c>
      <c r="D3069" s="1110">
        <v>0</v>
      </c>
      <c r="E3069" s="1110">
        <v>0</v>
      </c>
      <c r="F3069" s="1110">
        <v>0</v>
      </c>
      <c r="G3069" s="1110">
        <v>0</v>
      </c>
      <c r="H3069" s="1094"/>
      <c r="I3069" s="1094"/>
      <c r="J3069" s="1094"/>
      <c r="K3069" s="1094"/>
    </row>
    <row r="3070" spans="1:11" ht="14.1" customHeight="1" x14ac:dyDescent="0.25">
      <c r="A3070" s="1094"/>
      <c r="B3070" s="1094"/>
      <c r="C3070" s="1109" t="s">
        <v>1057</v>
      </c>
      <c r="D3070" s="1110">
        <v>0</v>
      </c>
      <c r="E3070" s="1110">
        <v>0</v>
      </c>
      <c r="F3070" s="1110">
        <v>0</v>
      </c>
      <c r="G3070" s="1110">
        <v>0</v>
      </c>
      <c r="H3070" s="1094"/>
      <c r="I3070" s="1094"/>
      <c r="J3070" s="1094"/>
      <c r="K3070" s="1094"/>
    </row>
    <row r="3071" spans="1:11" ht="14.1" customHeight="1" x14ac:dyDescent="0.25">
      <c r="A3071" s="1094"/>
      <c r="B3071" s="1094"/>
      <c r="C3071" s="1109" t="s">
        <v>1058</v>
      </c>
      <c r="D3071" s="1110">
        <v>0</v>
      </c>
      <c r="E3071" s="1110">
        <v>0</v>
      </c>
      <c r="F3071" s="1110">
        <v>0</v>
      </c>
      <c r="G3071" s="1110">
        <v>0</v>
      </c>
      <c r="H3071" s="1094"/>
      <c r="I3071" s="1094"/>
      <c r="J3071" s="1094"/>
      <c r="K3071" s="1094"/>
    </row>
    <row r="3072" spans="1:11" ht="14.1" customHeight="1" x14ac:dyDescent="0.25">
      <c r="A3072" s="1094"/>
      <c r="B3072" s="1094"/>
      <c r="C3072" s="1109" t="s">
        <v>1059</v>
      </c>
      <c r="D3072" s="1110">
        <v>0</v>
      </c>
      <c r="E3072" s="1110">
        <v>0</v>
      </c>
      <c r="F3072" s="1110">
        <v>0</v>
      </c>
      <c r="G3072" s="1110">
        <v>0</v>
      </c>
      <c r="H3072" s="1094"/>
      <c r="I3072" s="1094"/>
      <c r="J3072" s="1094"/>
      <c r="K3072" s="1094"/>
    </row>
    <row r="3073" spans="1:11" ht="14.1" customHeight="1" x14ac:dyDescent="0.25">
      <c r="A3073" s="1094"/>
      <c r="B3073" s="1094"/>
      <c r="C3073" s="1109" t="s">
        <v>1060</v>
      </c>
      <c r="D3073" s="1110">
        <v>0</v>
      </c>
      <c r="E3073" s="1110">
        <v>0</v>
      </c>
      <c r="F3073" s="1110">
        <v>0</v>
      </c>
      <c r="G3073" s="1110">
        <v>0</v>
      </c>
      <c r="H3073" s="1094"/>
      <c r="I3073" s="1094"/>
      <c r="J3073" s="1094"/>
      <c r="K3073" s="1094"/>
    </row>
    <row r="3074" spans="1:11" ht="14.1" customHeight="1" x14ac:dyDescent="0.25">
      <c r="A3074" s="1094"/>
      <c r="B3074" s="1094"/>
      <c r="C3074" s="1109" t="s">
        <v>1063</v>
      </c>
      <c r="D3074" s="1110">
        <v>0</v>
      </c>
      <c r="E3074" s="1110">
        <v>0</v>
      </c>
      <c r="F3074" s="1110">
        <v>0</v>
      </c>
      <c r="G3074" s="1110">
        <v>0</v>
      </c>
      <c r="H3074" s="1094"/>
      <c r="I3074" s="1094"/>
      <c r="J3074" s="1094"/>
      <c r="K3074" s="1094"/>
    </row>
    <row r="3075" spans="1:11" ht="14.1" customHeight="1" x14ac:dyDescent="0.25">
      <c r="A3075" s="1094"/>
      <c r="B3075" s="1094"/>
      <c r="C3075" s="1109" t="s">
        <v>1064</v>
      </c>
      <c r="D3075" s="1110">
        <v>0</v>
      </c>
      <c r="E3075" s="1110">
        <v>0</v>
      </c>
      <c r="F3075" s="1110">
        <v>0</v>
      </c>
      <c r="G3075" s="1110">
        <v>0</v>
      </c>
      <c r="H3075" s="1094"/>
      <c r="I3075" s="1094"/>
      <c r="J3075" s="1094"/>
      <c r="K3075" s="1094"/>
    </row>
    <row r="3076" spans="1:11" ht="14.1" customHeight="1" x14ac:dyDescent="0.25">
      <c r="A3076" s="1094"/>
      <c r="B3076" s="1094"/>
      <c r="C3076" s="1111" t="s">
        <v>572</v>
      </c>
      <c r="D3076" s="1110">
        <v>0</v>
      </c>
      <c r="E3076" s="1110">
        <v>131833051</v>
      </c>
      <c r="F3076" s="1110">
        <v>200000000</v>
      </c>
      <c r="G3076" s="1110">
        <v>107610452</v>
      </c>
      <c r="H3076" s="1094"/>
      <c r="I3076" s="1094"/>
      <c r="J3076" s="1094"/>
      <c r="K3076" s="1094"/>
    </row>
    <row r="3077" spans="1:11" ht="20.100000000000001" customHeight="1" x14ac:dyDescent="0.25">
      <c r="A3077" s="1094"/>
      <c r="B3077" s="1094"/>
      <c r="C3077" s="1102" t="s">
        <v>3836</v>
      </c>
      <c r="D3077" s="1234" t="s">
        <v>3837</v>
      </c>
      <c r="E3077" s="1235"/>
      <c r="F3077" s="1235"/>
      <c r="G3077" s="1235"/>
      <c r="H3077" s="1094"/>
      <c r="I3077" s="1094"/>
      <c r="J3077" s="1094"/>
      <c r="K3077" s="1094"/>
    </row>
    <row r="3078" spans="1:11" ht="30.95" customHeight="1" x14ac:dyDescent="0.25">
      <c r="A3078" s="1094"/>
      <c r="B3078" s="1094"/>
      <c r="C3078" s="1103" t="s">
        <v>1022</v>
      </c>
      <c r="D3078" s="1232" t="s">
        <v>3838</v>
      </c>
      <c r="E3078" s="1233"/>
      <c r="F3078" s="1233"/>
      <c r="G3078" s="1233"/>
      <c r="H3078" s="1094"/>
      <c r="I3078" s="1094"/>
      <c r="J3078" s="1094"/>
      <c r="K3078" s="1094"/>
    </row>
    <row r="3079" spans="1:11" ht="30.95" customHeight="1" x14ac:dyDescent="0.25">
      <c r="A3079" s="1094"/>
      <c r="B3079" s="1094"/>
      <c r="C3079" s="1104" t="s">
        <v>1024</v>
      </c>
      <c r="D3079" s="1230" t="s">
        <v>3839</v>
      </c>
      <c r="E3079" s="1231"/>
      <c r="F3079" s="1231"/>
      <c r="G3079" s="1231"/>
      <c r="H3079" s="1094"/>
      <c r="I3079" s="1094"/>
      <c r="J3079" s="1094"/>
      <c r="K3079" s="1094"/>
    </row>
    <row r="3080" spans="1:11" ht="30.95" customHeight="1" x14ac:dyDescent="0.25">
      <c r="A3080" s="1094"/>
      <c r="B3080" s="1094"/>
      <c r="C3080" s="1104" t="s">
        <v>31</v>
      </c>
      <c r="D3080" s="1230" t="s">
        <v>3356</v>
      </c>
      <c r="E3080" s="1231"/>
      <c r="F3080" s="1231"/>
      <c r="G3080" s="1231"/>
      <c r="H3080" s="1094"/>
      <c r="I3080" s="1094"/>
      <c r="J3080" s="1094"/>
      <c r="K3080" s="1094"/>
    </row>
    <row r="3081" spans="1:11" ht="15" customHeight="1" x14ac:dyDescent="0.25">
      <c r="A3081" s="1094"/>
      <c r="B3081" s="1094"/>
      <c r="C3081" s="1105"/>
      <c r="D3081" s="1106">
        <v>2024</v>
      </c>
      <c r="E3081" s="1106">
        <v>2025</v>
      </c>
      <c r="F3081" s="1106">
        <v>2026</v>
      </c>
      <c r="G3081" s="1106">
        <v>2027</v>
      </c>
      <c r="H3081" s="1094"/>
      <c r="I3081" s="1094"/>
      <c r="J3081" s="1094"/>
      <c r="K3081" s="1094"/>
    </row>
    <row r="3082" spans="1:11" ht="15" customHeight="1" x14ac:dyDescent="0.25">
      <c r="A3082" s="1094"/>
      <c r="B3082" s="1094"/>
      <c r="C3082" s="1107"/>
      <c r="D3082" s="1108" t="s">
        <v>13</v>
      </c>
      <c r="E3082" s="1108" t="s">
        <v>14</v>
      </c>
      <c r="F3082" s="1108" t="s">
        <v>14</v>
      </c>
      <c r="G3082" s="1108" t="s">
        <v>14</v>
      </c>
      <c r="H3082" s="1094"/>
      <c r="I3082" s="1094"/>
      <c r="J3082" s="1094"/>
      <c r="K3082" s="1094"/>
    </row>
    <row r="3083" spans="1:11" ht="14.1" customHeight="1" x14ac:dyDescent="0.25">
      <c r="A3083" s="1094"/>
      <c r="B3083" s="1094"/>
      <c r="C3083" s="1097" t="s">
        <v>33</v>
      </c>
      <c r="D3083" s="1101" t="s">
        <v>1039</v>
      </c>
      <c r="E3083" s="1101" t="s">
        <v>1092</v>
      </c>
      <c r="F3083" s="1101" t="s">
        <v>1092</v>
      </c>
      <c r="G3083" s="1101" t="s">
        <v>1092</v>
      </c>
      <c r="H3083" s="1094"/>
      <c r="I3083" s="1094"/>
      <c r="J3083" s="1094"/>
      <c r="K3083" s="1094"/>
    </row>
    <row r="3084" spans="1:11" ht="14.1" customHeight="1" x14ac:dyDescent="0.25">
      <c r="A3084" s="1094"/>
      <c r="B3084" s="1094"/>
      <c r="C3084" s="1097" t="s">
        <v>1029</v>
      </c>
      <c r="D3084" s="1101" t="s">
        <v>3840</v>
      </c>
      <c r="E3084" s="1101" t="s">
        <v>1712</v>
      </c>
      <c r="F3084" s="1101" t="s">
        <v>3841</v>
      </c>
      <c r="G3084" s="1101" t="s">
        <v>3842</v>
      </c>
      <c r="H3084" s="1094"/>
      <c r="I3084" s="1094"/>
      <c r="J3084" s="1094"/>
      <c r="K3084" s="1094"/>
    </row>
    <row r="3085" spans="1:11" ht="14.1" customHeight="1" x14ac:dyDescent="0.25">
      <c r="A3085" s="1094"/>
      <c r="B3085" s="1094"/>
      <c r="C3085" s="1097" t="s">
        <v>1032</v>
      </c>
      <c r="D3085" s="1101" t="s">
        <v>1039</v>
      </c>
      <c r="E3085" s="1101" t="s">
        <v>1712</v>
      </c>
      <c r="F3085" s="1101" t="s">
        <v>3841</v>
      </c>
      <c r="G3085" s="1101" t="s">
        <v>3842</v>
      </c>
      <c r="H3085" s="1094"/>
      <c r="I3085" s="1094"/>
      <c r="J3085" s="1094"/>
      <c r="K3085" s="1094"/>
    </row>
    <row r="3086" spans="1:11" ht="14.1" customHeight="1" x14ac:dyDescent="0.25">
      <c r="A3086" s="1094"/>
      <c r="B3086" s="1094"/>
      <c r="C3086" s="1097" t="s">
        <v>1037</v>
      </c>
      <c r="D3086" s="1101" t="s">
        <v>1038</v>
      </c>
      <c r="E3086" s="1101" t="s">
        <v>1038</v>
      </c>
      <c r="F3086" s="1101" t="s">
        <v>1039</v>
      </c>
      <c r="G3086" s="1101" t="s">
        <v>1039</v>
      </c>
      <c r="H3086" s="1094"/>
      <c r="I3086" s="1094"/>
      <c r="J3086" s="1094"/>
      <c r="K3086" s="1094"/>
    </row>
    <row r="3087" spans="1:11" ht="14.1" customHeight="1" x14ac:dyDescent="0.25">
      <c r="A3087" s="1094"/>
      <c r="B3087" s="1094"/>
      <c r="C3087" s="1097" t="s">
        <v>1042</v>
      </c>
      <c r="D3087" s="1101" t="s">
        <v>1038</v>
      </c>
      <c r="E3087" s="1101" t="s">
        <v>3843</v>
      </c>
      <c r="F3087" s="1101" t="s">
        <v>3844</v>
      </c>
      <c r="G3087" s="1101" t="s">
        <v>3845</v>
      </c>
      <c r="H3087" s="1094"/>
      <c r="I3087" s="1094"/>
      <c r="J3087" s="1094"/>
      <c r="K3087" s="1094"/>
    </row>
    <row r="3088" spans="1:11" ht="14.1" customHeight="1" x14ac:dyDescent="0.25">
      <c r="A3088" s="1094"/>
      <c r="B3088" s="1094"/>
      <c r="C3088" s="1097" t="s">
        <v>39</v>
      </c>
      <c r="D3088" s="1101" t="s">
        <v>1038</v>
      </c>
      <c r="E3088" s="1101" t="s">
        <v>1038</v>
      </c>
      <c r="F3088" s="1101" t="s">
        <v>3844</v>
      </c>
      <c r="G3088" s="1101" t="s">
        <v>3845</v>
      </c>
      <c r="H3088" s="1094"/>
      <c r="I3088" s="1094"/>
      <c r="J3088" s="1094"/>
      <c r="K3088" s="1094"/>
    </row>
    <row r="3089" spans="1:11" ht="14.1" customHeight="1" x14ac:dyDescent="0.25">
      <c r="A3089" s="1094"/>
      <c r="B3089" s="1094"/>
      <c r="C3089" s="1228" t="s">
        <v>1046</v>
      </c>
      <c r="D3089" s="1229"/>
      <c r="E3089" s="1229"/>
      <c r="F3089" s="1229"/>
      <c r="G3089" s="1229"/>
      <c r="H3089" s="1094"/>
      <c r="I3089" s="1094"/>
      <c r="J3089" s="1094"/>
      <c r="K3089" s="1094"/>
    </row>
    <row r="3090" spans="1:11" ht="14.1" customHeight="1" x14ac:dyDescent="0.25">
      <c r="A3090" s="1094"/>
      <c r="B3090" s="1094"/>
      <c r="C3090" s="1105"/>
      <c r="D3090" s="1106">
        <v>2024</v>
      </c>
      <c r="E3090" s="1106">
        <v>2025</v>
      </c>
      <c r="F3090" s="1106">
        <v>2026</v>
      </c>
      <c r="G3090" s="1106">
        <v>2027</v>
      </c>
      <c r="H3090" s="1094"/>
      <c r="I3090" s="1094"/>
      <c r="J3090" s="1094"/>
      <c r="K3090" s="1094"/>
    </row>
    <row r="3091" spans="1:11" ht="14.1" customHeight="1" x14ac:dyDescent="0.25">
      <c r="A3091" s="1094"/>
      <c r="B3091" s="1094"/>
      <c r="C3091" s="1107"/>
      <c r="D3091" s="1108" t="s">
        <v>13</v>
      </c>
      <c r="E3091" s="1108" t="s">
        <v>14</v>
      </c>
      <c r="F3091" s="1108" t="s">
        <v>14</v>
      </c>
      <c r="G3091" s="1108" t="s">
        <v>14</v>
      </c>
      <c r="H3091" s="1094"/>
      <c r="I3091" s="1094"/>
      <c r="J3091" s="1094"/>
      <c r="K3091" s="1094"/>
    </row>
    <row r="3092" spans="1:11" ht="14.1" customHeight="1" x14ac:dyDescent="0.25">
      <c r="A3092" s="1094"/>
      <c r="B3092" s="1094"/>
      <c r="C3092" s="1109" t="s">
        <v>1047</v>
      </c>
      <c r="D3092" s="1110">
        <v>0</v>
      </c>
      <c r="E3092" s="1110">
        <v>0</v>
      </c>
      <c r="F3092" s="1110">
        <v>0</v>
      </c>
      <c r="G3092" s="1110">
        <v>0</v>
      </c>
      <c r="H3092" s="1094"/>
      <c r="I3092" s="1094"/>
      <c r="J3092" s="1094"/>
      <c r="K3092" s="1094"/>
    </row>
    <row r="3093" spans="1:11" ht="14.1" customHeight="1" x14ac:dyDescent="0.25">
      <c r="A3093" s="1094"/>
      <c r="B3093" s="1094"/>
      <c r="C3093" s="1109" t="s">
        <v>1048</v>
      </c>
      <c r="D3093" s="1110">
        <v>0</v>
      </c>
      <c r="E3093" s="1110">
        <v>0</v>
      </c>
      <c r="F3093" s="1110">
        <v>0</v>
      </c>
      <c r="G3093" s="1110">
        <v>0</v>
      </c>
      <c r="H3093" s="1094"/>
      <c r="I3093" s="1094"/>
      <c r="J3093" s="1094"/>
      <c r="K3093" s="1094"/>
    </row>
    <row r="3094" spans="1:11" ht="14.1" customHeight="1" x14ac:dyDescent="0.25">
      <c r="A3094" s="1094"/>
      <c r="B3094" s="1094"/>
      <c r="C3094" s="1109" t="s">
        <v>1049</v>
      </c>
      <c r="D3094" s="1110">
        <v>0</v>
      </c>
      <c r="E3094" s="1110">
        <v>0</v>
      </c>
      <c r="F3094" s="1110">
        <v>0</v>
      </c>
      <c r="G3094" s="1110">
        <v>0</v>
      </c>
      <c r="H3094" s="1094"/>
      <c r="I3094" s="1094"/>
      <c r="J3094" s="1094"/>
      <c r="K3094" s="1094"/>
    </row>
    <row r="3095" spans="1:11" ht="14.1" customHeight="1" x14ac:dyDescent="0.25">
      <c r="A3095" s="1094"/>
      <c r="B3095" s="1094"/>
      <c r="C3095" s="1109" t="s">
        <v>1050</v>
      </c>
      <c r="D3095" s="1110">
        <v>0</v>
      </c>
      <c r="E3095" s="1110">
        <v>0</v>
      </c>
      <c r="F3095" s="1110">
        <v>0</v>
      </c>
      <c r="G3095" s="1110">
        <v>0</v>
      </c>
      <c r="H3095" s="1094"/>
      <c r="I3095" s="1094"/>
      <c r="J3095" s="1094"/>
      <c r="K3095" s="1094"/>
    </row>
    <row r="3096" spans="1:11" ht="14.1" customHeight="1" x14ac:dyDescent="0.25">
      <c r="A3096" s="1094"/>
      <c r="B3096" s="1094"/>
      <c r="C3096" s="1109" t="s">
        <v>1048</v>
      </c>
      <c r="D3096" s="1110">
        <v>0</v>
      </c>
      <c r="E3096" s="1110">
        <v>0</v>
      </c>
      <c r="F3096" s="1110">
        <v>0</v>
      </c>
      <c r="G3096" s="1110">
        <v>0</v>
      </c>
      <c r="H3096" s="1094"/>
      <c r="I3096" s="1094"/>
      <c r="J3096" s="1094"/>
      <c r="K3096" s="1094"/>
    </row>
    <row r="3097" spans="1:11" ht="14.1" customHeight="1" x14ac:dyDescent="0.25">
      <c r="A3097" s="1094"/>
      <c r="B3097" s="1094"/>
      <c r="C3097" s="1109" t="s">
        <v>1049</v>
      </c>
      <c r="D3097" s="1110">
        <v>0</v>
      </c>
      <c r="E3097" s="1110">
        <v>0</v>
      </c>
      <c r="F3097" s="1110">
        <v>0</v>
      </c>
      <c r="G3097" s="1110">
        <v>0</v>
      </c>
      <c r="H3097" s="1094"/>
      <c r="I3097" s="1094"/>
      <c r="J3097" s="1094"/>
      <c r="K3097" s="1094"/>
    </row>
    <row r="3098" spans="1:11" ht="14.1" customHeight="1" x14ac:dyDescent="0.25">
      <c r="A3098" s="1094"/>
      <c r="B3098" s="1094"/>
      <c r="C3098" s="1109" t="s">
        <v>1051</v>
      </c>
      <c r="D3098" s="1110">
        <v>0</v>
      </c>
      <c r="E3098" s="1110">
        <v>0</v>
      </c>
      <c r="F3098" s="1110">
        <v>0</v>
      </c>
      <c r="G3098" s="1110">
        <v>0</v>
      </c>
      <c r="H3098" s="1094"/>
      <c r="I3098" s="1094"/>
      <c r="J3098" s="1094"/>
      <c r="K3098" s="1094"/>
    </row>
    <row r="3099" spans="1:11" ht="14.1" customHeight="1" x14ac:dyDescent="0.25">
      <c r="A3099" s="1094"/>
      <c r="B3099" s="1094"/>
      <c r="C3099" s="1109" t="s">
        <v>1048</v>
      </c>
      <c r="D3099" s="1110">
        <v>0</v>
      </c>
      <c r="E3099" s="1110">
        <v>0</v>
      </c>
      <c r="F3099" s="1110">
        <v>0</v>
      </c>
      <c r="G3099" s="1110">
        <v>0</v>
      </c>
      <c r="H3099" s="1094"/>
      <c r="I3099" s="1094"/>
      <c r="J3099" s="1094"/>
      <c r="K3099" s="1094"/>
    </row>
    <row r="3100" spans="1:11" ht="14.1" customHeight="1" x14ac:dyDescent="0.25">
      <c r="A3100" s="1094"/>
      <c r="B3100" s="1094"/>
      <c r="C3100" s="1109" t="s">
        <v>1049</v>
      </c>
      <c r="D3100" s="1110">
        <v>0</v>
      </c>
      <c r="E3100" s="1110">
        <v>0</v>
      </c>
      <c r="F3100" s="1110">
        <v>0</v>
      </c>
      <c r="G3100" s="1110">
        <v>0</v>
      </c>
      <c r="H3100" s="1094"/>
      <c r="I3100" s="1094"/>
      <c r="J3100" s="1094"/>
      <c r="K3100" s="1094"/>
    </row>
    <row r="3101" spans="1:11" ht="14.1" customHeight="1" x14ac:dyDescent="0.25">
      <c r="A3101" s="1094"/>
      <c r="B3101" s="1094"/>
      <c r="C3101" s="1109" t="s">
        <v>1052</v>
      </c>
      <c r="D3101" s="1110">
        <v>0</v>
      </c>
      <c r="E3101" s="1110">
        <v>0</v>
      </c>
      <c r="F3101" s="1110">
        <v>0</v>
      </c>
      <c r="G3101" s="1110">
        <v>0</v>
      </c>
      <c r="H3101" s="1094"/>
      <c r="I3101" s="1094"/>
      <c r="J3101" s="1094"/>
      <c r="K3101" s="1094"/>
    </row>
    <row r="3102" spans="1:11" ht="14.1" customHeight="1" x14ac:dyDescent="0.25">
      <c r="A3102" s="1094"/>
      <c r="B3102" s="1094"/>
      <c r="C3102" s="1109" t="s">
        <v>1048</v>
      </c>
      <c r="D3102" s="1110">
        <v>0</v>
      </c>
      <c r="E3102" s="1110">
        <v>0</v>
      </c>
      <c r="F3102" s="1110">
        <v>0</v>
      </c>
      <c r="G3102" s="1110">
        <v>0</v>
      </c>
      <c r="H3102" s="1094"/>
      <c r="I3102" s="1094"/>
      <c r="J3102" s="1094"/>
      <c r="K3102" s="1094"/>
    </row>
    <row r="3103" spans="1:11" ht="14.1" customHeight="1" x14ac:dyDescent="0.25">
      <c r="A3103" s="1094"/>
      <c r="B3103" s="1094"/>
      <c r="C3103" s="1109" t="s">
        <v>1049</v>
      </c>
      <c r="D3103" s="1110">
        <v>0</v>
      </c>
      <c r="E3103" s="1110">
        <v>0</v>
      </c>
      <c r="F3103" s="1110">
        <v>0</v>
      </c>
      <c r="G3103" s="1110">
        <v>0</v>
      </c>
      <c r="H3103" s="1094"/>
      <c r="I3103" s="1094"/>
      <c r="J3103" s="1094"/>
      <c r="K3103" s="1094"/>
    </row>
    <row r="3104" spans="1:11" ht="14.1" customHeight="1" x14ac:dyDescent="0.25">
      <c r="A3104" s="1094"/>
      <c r="B3104" s="1094"/>
      <c r="C3104" s="1109" t="s">
        <v>1053</v>
      </c>
      <c r="D3104" s="1110">
        <v>0</v>
      </c>
      <c r="E3104" s="1110">
        <v>0</v>
      </c>
      <c r="F3104" s="1110">
        <v>0</v>
      </c>
      <c r="G3104" s="1110">
        <v>0</v>
      </c>
      <c r="H3104" s="1094"/>
      <c r="I3104" s="1094"/>
      <c r="J3104" s="1094"/>
      <c r="K3104" s="1094"/>
    </row>
    <row r="3105" spans="1:11" ht="14.1" customHeight="1" x14ac:dyDescent="0.25">
      <c r="A3105" s="1094"/>
      <c r="B3105" s="1094"/>
      <c r="C3105" s="1109" t="s">
        <v>1048</v>
      </c>
      <c r="D3105" s="1110">
        <v>0</v>
      </c>
      <c r="E3105" s="1110">
        <v>0</v>
      </c>
      <c r="F3105" s="1110">
        <v>0</v>
      </c>
      <c r="G3105" s="1110">
        <v>0</v>
      </c>
      <c r="H3105" s="1094"/>
      <c r="I3105" s="1094"/>
      <c r="J3105" s="1094"/>
      <c r="K3105" s="1094"/>
    </row>
    <row r="3106" spans="1:11" ht="14.1" customHeight="1" x14ac:dyDescent="0.25">
      <c r="A3106" s="1094"/>
      <c r="B3106" s="1094"/>
      <c r="C3106" s="1109" t="s">
        <v>1049</v>
      </c>
      <c r="D3106" s="1110">
        <v>0</v>
      </c>
      <c r="E3106" s="1110">
        <v>0</v>
      </c>
      <c r="F3106" s="1110">
        <v>0</v>
      </c>
      <c r="G3106" s="1110">
        <v>0</v>
      </c>
      <c r="H3106" s="1094"/>
      <c r="I3106" s="1094"/>
      <c r="J3106" s="1094"/>
      <c r="K3106" s="1094"/>
    </row>
    <row r="3107" spans="1:11" ht="14.1" customHeight="1" x14ac:dyDescent="0.25">
      <c r="A3107" s="1094"/>
      <c r="B3107" s="1094"/>
      <c r="C3107" s="1109" t="s">
        <v>1054</v>
      </c>
      <c r="D3107" s="1110">
        <v>0</v>
      </c>
      <c r="E3107" s="1110">
        <v>0</v>
      </c>
      <c r="F3107" s="1110">
        <v>0</v>
      </c>
      <c r="G3107" s="1110">
        <v>0</v>
      </c>
      <c r="H3107" s="1094"/>
      <c r="I3107" s="1094"/>
      <c r="J3107" s="1094"/>
      <c r="K3107" s="1094"/>
    </row>
    <row r="3108" spans="1:11" ht="14.1" customHeight="1" x14ac:dyDescent="0.25">
      <c r="A3108" s="1094"/>
      <c r="B3108" s="1094"/>
      <c r="C3108" s="1109" t="s">
        <v>1048</v>
      </c>
      <c r="D3108" s="1110">
        <v>0</v>
      </c>
      <c r="E3108" s="1110">
        <v>0</v>
      </c>
      <c r="F3108" s="1110">
        <v>0</v>
      </c>
      <c r="G3108" s="1110">
        <v>0</v>
      </c>
      <c r="H3108" s="1094"/>
      <c r="I3108" s="1094"/>
      <c r="J3108" s="1094"/>
      <c r="K3108" s="1094"/>
    </row>
    <row r="3109" spans="1:11" ht="14.1" customHeight="1" x14ac:dyDescent="0.25">
      <c r="A3109" s="1094"/>
      <c r="B3109" s="1094"/>
      <c r="C3109" s="1109" t="s">
        <v>1049</v>
      </c>
      <c r="D3109" s="1110">
        <v>0</v>
      </c>
      <c r="E3109" s="1110">
        <v>0</v>
      </c>
      <c r="F3109" s="1110">
        <v>0</v>
      </c>
      <c r="G3109" s="1110">
        <v>0</v>
      </c>
      <c r="H3109" s="1094"/>
      <c r="I3109" s="1094"/>
      <c r="J3109" s="1094"/>
      <c r="K3109" s="1094"/>
    </row>
    <row r="3110" spans="1:11" ht="14.1" customHeight="1" x14ac:dyDescent="0.25">
      <c r="A3110" s="1094"/>
      <c r="B3110" s="1094"/>
      <c r="C3110" s="1109" t="s">
        <v>1055</v>
      </c>
      <c r="D3110" s="1110">
        <v>0</v>
      </c>
      <c r="E3110" s="1110">
        <v>0</v>
      </c>
      <c r="F3110" s="1110">
        <v>0</v>
      </c>
      <c r="G3110" s="1110">
        <v>0</v>
      </c>
      <c r="H3110" s="1094"/>
      <c r="I3110" s="1094"/>
      <c r="J3110" s="1094"/>
      <c r="K3110" s="1094"/>
    </row>
    <row r="3111" spans="1:11" ht="14.1" customHeight="1" x14ac:dyDescent="0.25">
      <c r="A3111" s="1094"/>
      <c r="B3111" s="1094"/>
      <c r="C3111" s="1109" t="s">
        <v>1048</v>
      </c>
      <c r="D3111" s="1110">
        <v>0</v>
      </c>
      <c r="E3111" s="1110">
        <v>0</v>
      </c>
      <c r="F3111" s="1110">
        <v>0</v>
      </c>
      <c r="G3111" s="1110">
        <v>0</v>
      </c>
      <c r="H3111" s="1094"/>
      <c r="I3111" s="1094"/>
      <c r="J3111" s="1094"/>
      <c r="K3111" s="1094"/>
    </row>
    <row r="3112" spans="1:11" ht="14.1" customHeight="1" x14ac:dyDescent="0.25">
      <c r="A3112" s="1094"/>
      <c r="B3112" s="1094"/>
      <c r="C3112" s="1109" t="s">
        <v>1049</v>
      </c>
      <c r="D3112" s="1110">
        <v>0</v>
      </c>
      <c r="E3112" s="1110">
        <v>0</v>
      </c>
      <c r="F3112" s="1110">
        <v>0</v>
      </c>
      <c r="G3112" s="1110">
        <v>0</v>
      </c>
      <c r="H3112" s="1094"/>
      <c r="I3112" s="1094"/>
      <c r="J3112" s="1094"/>
      <c r="K3112" s="1094"/>
    </row>
    <row r="3113" spans="1:11" ht="14.1" customHeight="1" x14ac:dyDescent="0.25">
      <c r="A3113" s="1094"/>
      <c r="B3113" s="1094"/>
      <c r="C3113" s="1109" t="s">
        <v>1056</v>
      </c>
      <c r="D3113" s="1110">
        <v>0</v>
      </c>
      <c r="E3113" s="1110">
        <v>0</v>
      </c>
      <c r="F3113" s="1110">
        <v>0</v>
      </c>
      <c r="G3113" s="1110">
        <v>0</v>
      </c>
      <c r="H3113" s="1094"/>
      <c r="I3113" s="1094"/>
      <c r="J3113" s="1094"/>
      <c r="K3113" s="1094"/>
    </row>
    <row r="3114" spans="1:11" ht="14.1" customHeight="1" x14ac:dyDescent="0.25">
      <c r="A3114" s="1094"/>
      <c r="B3114" s="1094"/>
      <c r="C3114" s="1109" t="s">
        <v>1048</v>
      </c>
      <c r="D3114" s="1110">
        <v>0</v>
      </c>
      <c r="E3114" s="1110">
        <v>0</v>
      </c>
      <c r="F3114" s="1110">
        <v>0</v>
      </c>
      <c r="G3114" s="1110">
        <v>0</v>
      </c>
      <c r="H3114" s="1094"/>
      <c r="I3114" s="1094"/>
      <c r="J3114" s="1094"/>
      <c r="K3114" s="1094"/>
    </row>
    <row r="3115" spans="1:11" ht="14.1" customHeight="1" x14ac:dyDescent="0.25">
      <c r="A3115" s="1094"/>
      <c r="B3115" s="1094"/>
      <c r="C3115" s="1109" t="s">
        <v>1057</v>
      </c>
      <c r="D3115" s="1110">
        <v>0</v>
      </c>
      <c r="E3115" s="1110">
        <v>0</v>
      </c>
      <c r="F3115" s="1110">
        <v>0</v>
      </c>
      <c r="G3115" s="1110">
        <v>0</v>
      </c>
      <c r="H3115" s="1094"/>
      <c r="I3115" s="1094"/>
      <c r="J3115" s="1094"/>
      <c r="K3115" s="1094"/>
    </row>
    <row r="3116" spans="1:11" ht="14.1" customHeight="1" x14ac:dyDescent="0.25">
      <c r="A3116" s="1094"/>
      <c r="B3116" s="1094"/>
      <c r="C3116" s="1109" t="s">
        <v>1058</v>
      </c>
      <c r="D3116" s="1110">
        <v>0</v>
      </c>
      <c r="E3116" s="1110">
        <v>0</v>
      </c>
      <c r="F3116" s="1110">
        <v>0</v>
      </c>
      <c r="G3116" s="1110">
        <v>0</v>
      </c>
      <c r="H3116" s="1094"/>
      <c r="I3116" s="1094"/>
      <c r="J3116" s="1094"/>
      <c r="K3116" s="1094"/>
    </row>
    <row r="3117" spans="1:11" ht="14.1" customHeight="1" x14ac:dyDescent="0.25">
      <c r="A3117" s="1094"/>
      <c r="B3117" s="1094"/>
      <c r="C3117" s="1109" t="s">
        <v>1059</v>
      </c>
      <c r="D3117" s="1110">
        <v>0</v>
      </c>
      <c r="E3117" s="1110">
        <v>0</v>
      </c>
      <c r="F3117" s="1110">
        <v>0</v>
      </c>
      <c r="G3117" s="1110">
        <v>0</v>
      </c>
      <c r="H3117" s="1094"/>
      <c r="I3117" s="1094"/>
      <c r="J3117" s="1094"/>
      <c r="K3117" s="1094"/>
    </row>
    <row r="3118" spans="1:11" ht="14.1" customHeight="1" x14ac:dyDescent="0.25">
      <c r="A3118" s="1094"/>
      <c r="B3118" s="1094"/>
      <c r="C3118" s="1109" t="s">
        <v>1060</v>
      </c>
      <c r="D3118" s="1110">
        <v>0</v>
      </c>
      <c r="E3118" s="1110">
        <v>0</v>
      </c>
      <c r="F3118" s="1110">
        <v>0</v>
      </c>
      <c r="G3118" s="1110">
        <v>0</v>
      </c>
      <c r="H3118" s="1094"/>
      <c r="I3118" s="1094"/>
      <c r="J3118" s="1094"/>
      <c r="K3118" s="1094"/>
    </row>
    <row r="3119" spans="1:11" ht="14.1" customHeight="1" x14ac:dyDescent="0.25">
      <c r="A3119" s="1094"/>
      <c r="B3119" s="1094"/>
      <c r="C3119" s="1109" t="s">
        <v>1061</v>
      </c>
      <c r="D3119" s="1110">
        <v>0</v>
      </c>
      <c r="E3119" s="1110">
        <v>250000000</v>
      </c>
      <c r="F3119" s="1110">
        <v>245999863</v>
      </c>
      <c r="G3119" s="1110">
        <v>144150857</v>
      </c>
      <c r="H3119" s="1094"/>
      <c r="I3119" s="1094"/>
      <c r="J3119" s="1094"/>
      <c r="K3119" s="1094"/>
    </row>
    <row r="3120" spans="1:11" ht="14.1" customHeight="1" x14ac:dyDescent="0.25">
      <c r="A3120" s="1094"/>
      <c r="B3120" s="1094"/>
      <c r="C3120" s="1109" t="s">
        <v>1048</v>
      </c>
      <c r="D3120" s="1110">
        <v>0</v>
      </c>
      <c r="E3120" s="1110">
        <v>250000000</v>
      </c>
      <c r="F3120" s="1110">
        <v>245999863</v>
      </c>
      <c r="G3120" s="1110">
        <v>144150857</v>
      </c>
      <c r="H3120" s="1094"/>
      <c r="I3120" s="1094"/>
      <c r="J3120" s="1094"/>
      <c r="K3120" s="1094"/>
    </row>
    <row r="3121" spans="1:11" ht="14.1" customHeight="1" x14ac:dyDescent="0.25">
      <c r="A3121" s="1094"/>
      <c r="B3121" s="1094"/>
      <c r="C3121" s="1109" t="s">
        <v>1057</v>
      </c>
      <c r="D3121" s="1110">
        <v>0</v>
      </c>
      <c r="E3121" s="1110">
        <v>0</v>
      </c>
      <c r="F3121" s="1110">
        <v>0</v>
      </c>
      <c r="G3121" s="1110">
        <v>0</v>
      </c>
      <c r="H3121" s="1094"/>
      <c r="I3121" s="1094"/>
      <c r="J3121" s="1094"/>
      <c r="K3121" s="1094"/>
    </row>
    <row r="3122" spans="1:11" ht="14.1" customHeight="1" x14ac:dyDescent="0.25">
      <c r="A3122" s="1094"/>
      <c r="B3122" s="1094"/>
      <c r="C3122" s="1109" t="s">
        <v>1058</v>
      </c>
      <c r="D3122" s="1110">
        <v>0</v>
      </c>
      <c r="E3122" s="1110">
        <v>0</v>
      </c>
      <c r="F3122" s="1110">
        <v>0</v>
      </c>
      <c r="G3122" s="1110">
        <v>0</v>
      </c>
      <c r="H3122" s="1094"/>
      <c r="I3122" s="1094"/>
      <c r="J3122" s="1094"/>
      <c r="K3122" s="1094"/>
    </row>
    <row r="3123" spans="1:11" ht="14.1" customHeight="1" x14ac:dyDescent="0.25">
      <c r="A3123" s="1094"/>
      <c r="B3123" s="1094"/>
      <c r="C3123" s="1109" t="s">
        <v>1059</v>
      </c>
      <c r="D3123" s="1110">
        <v>0</v>
      </c>
      <c r="E3123" s="1110">
        <v>0</v>
      </c>
      <c r="F3123" s="1110">
        <v>0</v>
      </c>
      <c r="G3123" s="1110">
        <v>0</v>
      </c>
      <c r="H3123" s="1094"/>
      <c r="I3123" s="1094"/>
      <c r="J3123" s="1094"/>
      <c r="K3123" s="1094"/>
    </row>
    <row r="3124" spans="1:11" ht="14.1" customHeight="1" x14ac:dyDescent="0.25">
      <c r="A3124" s="1094"/>
      <c r="B3124" s="1094"/>
      <c r="C3124" s="1109" t="s">
        <v>1060</v>
      </c>
      <c r="D3124" s="1110">
        <v>0</v>
      </c>
      <c r="E3124" s="1110">
        <v>0</v>
      </c>
      <c r="F3124" s="1110">
        <v>0</v>
      </c>
      <c r="G3124" s="1110">
        <v>0</v>
      </c>
      <c r="H3124" s="1094"/>
      <c r="I3124" s="1094"/>
      <c r="J3124" s="1094"/>
      <c r="K3124" s="1094"/>
    </row>
    <row r="3125" spans="1:11" ht="14.1" customHeight="1" x14ac:dyDescent="0.25">
      <c r="A3125" s="1094"/>
      <c r="B3125" s="1094"/>
      <c r="C3125" s="1109" t="s">
        <v>1062</v>
      </c>
      <c r="D3125" s="1110">
        <v>0</v>
      </c>
      <c r="E3125" s="1110">
        <v>0</v>
      </c>
      <c r="F3125" s="1110">
        <v>0</v>
      </c>
      <c r="G3125" s="1110">
        <v>0</v>
      </c>
      <c r="H3125" s="1094"/>
      <c r="I3125" s="1094"/>
      <c r="J3125" s="1094"/>
      <c r="K3125" s="1094"/>
    </row>
    <row r="3126" spans="1:11" ht="14.1" customHeight="1" x14ac:dyDescent="0.25">
      <c r="A3126" s="1094"/>
      <c r="B3126" s="1094"/>
      <c r="C3126" s="1109" t="s">
        <v>1048</v>
      </c>
      <c r="D3126" s="1110">
        <v>0</v>
      </c>
      <c r="E3126" s="1110">
        <v>0</v>
      </c>
      <c r="F3126" s="1110">
        <v>0</v>
      </c>
      <c r="G3126" s="1110">
        <v>0</v>
      </c>
      <c r="H3126" s="1094"/>
      <c r="I3126" s="1094"/>
      <c r="J3126" s="1094"/>
      <c r="K3126" s="1094"/>
    </row>
    <row r="3127" spans="1:11" ht="14.1" customHeight="1" x14ac:dyDescent="0.25">
      <c r="A3127" s="1094"/>
      <c r="B3127" s="1094"/>
      <c r="C3127" s="1109" t="s">
        <v>1057</v>
      </c>
      <c r="D3127" s="1110">
        <v>0</v>
      </c>
      <c r="E3127" s="1110">
        <v>0</v>
      </c>
      <c r="F3127" s="1110">
        <v>0</v>
      </c>
      <c r="G3127" s="1110">
        <v>0</v>
      </c>
      <c r="H3127" s="1094"/>
      <c r="I3127" s="1094"/>
      <c r="J3127" s="1094"/>
      <c r="K3127" s="1094"/>
    </row>
    <row r="3128" spans="1:11" ht="14.1" customHeight="1" x14ac:dyDescent="0.25">
      <c r="A3128" s="1094"/>
      <c r="B3128" s="1094"/>
      <c r="C3128" s="1109" t="s">
        <v>1058</v>
      </c>
      <c r="D3128" s="1110">
        <v>0</v>
      </c>
      <c r="E3128" s="1110">
        <v>0</v>
      </c>
      <c r="F3128" s="1110">
        <v>0</v>
      </c>
      <c r="G3128" s="1110">
        <v>0</v>
      </c>
      <c r="H3128" s="1094"/>
      <c r="I3128" s="1094"/>
      <c r="J3128" s="1094"/>
      <c r="K3128" s="1094"/>
    </row>
    <row r="3129" spans="1:11" ht="14.1" customHeight="1" x14ac:dyDescent="0.25">
      <c r="A3129" s="1094"/>
      <c r="B3129" s="1094"/>
      <c r="C3129" s="1109" t="s">
        <v>1059</v>
      </c>
      <c r="D3129" s="1110">
        <v>0</v>
      </c>
      <c r="E3129" s="1110">
        <v>0</v>
      </c>
      <c r="F3129" s="1110">
        <v>0</v>
      </c>
      <c r="G3129" s="1110">
        <v>0</v>
      </c>
      <c r="H3129" s="1094"/>
      <c r="I3129" s="1094"/>
      <c r="J3129" s="1094"/>
      <c r="K3129" s="1094"/>
    </row>
    <row r="3130" spans="1:11" ht="14.1" customHeight="1" x14ac:dyDescent="0.25">
      <c r="A3130" s="1094"/>
      <c r="B3130" s="1094"/>
      <c r="C3130" s="1109" t="s">
        <v>1060</v>
      </c>
      <c r="D3130" s="1110">
        <v>0</v>
      </c>
      <c r="E3130" s="1110">
        <v>0</v>
      </c>
      <c r="F3130" s="1110">
        <v>0</v>
      </c>
      <c r="G3130" s="1110">
        <v>0</v>
      </c>
      <c r="H3130" s="1094"/>
      <c r="I3130" s="1094"/>
      <c r="J3130" s="1094"/>
      <c r="K3130" s="1094"/>
    </row>
    <row r="3131" spans="1:11" ht="14.1" customHeight="1" x14ac:dyDescent="0.25">
      <c r="A3131" s="1094"/>
      <c r="B3131" s="1094"/>
      <c r="C3131" s="1109" t="s">
        <v>1063</v>
      </c>
      <c r="D3131" s="1110">
        <v>0</v>
      </c>
      <c r="E3131" s="1110">
        <v>0</v>
      </c>
      <c r="F3131" s="1110">
        <v>0</v>
      </c>
      <c r="G3131" s="1110">
        <v>0</v>
      </c>
      <c r="H3131" s="1094"/>
      <c r="I3131" s="1094"/>
      <c r="J3131" s="1094"/>
      <c r="K3131" s="1094"/>
    </row>
    <row r="3132" spans="1:11" ht="14.1" customHeight="1" x14ac:dyDescent="0.25">
      <c r="A3132" s="1094"/>
      <c r="B3132" s="1094"/>
      <c r="C3132" s="1109" t="s">
        <v>1064</v>
      </c>
      <c r="D3132" s="1110">
        <v>0</v>
      </c>
      <c r="E3132" s="1110">
        <v>0</v>
      </c>
      <c r="F3132" s="1110">
        <v>0</v>
      </c>
      <c r="G3132" s="1110">
        <v>0</v>
      </c>
      <c r="H3132" s="1094"/>
      <c r="I3132" s="1094"/>
      <c r="J3132" s="1094"/>
      <c r="K3132" s="1094"/>
    </row>
    <row r="3133" spans="1:11" ht="14.1" customHeight="1" x14ac:dyDescent="0.25">
      <c r="A3133" s="1094"/>
      <c r="B3133" s="1094"/>
      <c r="C3133" s="1111" t="s">
        <v>572</v>
      </c>
      <c r="D3133" s="1110">
        <v>0</v>
      </c>
      <c r="E3133" s="1110">
        <v>250000000</v>
      </c>
      <c r="F3133" s="1110">
        <v>245999863</v>
      </c>
      <c r="G3133" s="1110">
        <v>144150857</v>
      </c>
      <c r="H3133" s="1094"/>
      <c r="I3133" s="1094"/>
      <c r="J3133" s="1094"/>
      <c r="K3133" s="1094"/>
    </row>
    <row r="3134" spans="1:11" ht="14.1" customHeight="1" x14ac:dyDescent="0.25">
      <c r="A3134" s="1094"/>
      <c r="B3134" s="1094"/>
      <c r="C3134" s="1102" t="s">
        <v>3846</v>
      </c>
      <c r="D3134" s="1234" t="s">
        <v>3847</v>
      </c>
      <c r="E3134" s="1235"/>
      <c r="F3134" s="1235"/>
      <c r="G3134" s="1235"/>
      <c r="H3134" s="1094"/>
      <c r="I3134" s="1094"/>
      <c r="J3134" s="1094"/>
      <c r="K3134" s="1094"/>
    </row>
    <row r="3135" spans="1:11" ht="65.099999999999994" customHeight="1" x14ac:dyDescent="0.25">
      <c r="A3135" s="1094"/>
      <c r="B3135" s="1094"/>
      <c r="C3135" s="1103" t="s">
        <v>1022</v>
      </c>
      <c r="D3135" s="1232" t="s">
        <v>3848</v>
      </c>
      <c r="E3135" s="1233"/>
      <c r="F3135" s="1233"/>
      <c r="G3135" s="1233"/>
      <c r="H3135" s="1094"/>
      <c r="I3135" s="1094"/>
      <c r="J3135" s="1094"/>
      <c r="K3135" s="1094"/>
    </row>
    <row r="3136" spans="1:11" ht="65.099999999999994" customHeight="1" x14ac:dyDescent="0.25">
      <c r="A3136" s="1094"/>
      <c r="B3136" s="1094"/>
      <c r="C3136" s="1104" t="s">
        <v>1024</v>
      </c>
      <c r="D3136" s="1230" t="s">
        <v>3849</v>
      </c>
      <c r="E3136" s="1231"/>
      <c r="F3136" s="1231"/>
      <c r="G3136" s="1231"/>
      <c r="H3136" s="1094"/>
      <c r="I3136" s="1094"/>
      <c r="J3136" s="1094"/>
      <c r="K3136" s="1094"/>
    </row>
    <row r="3137" spans="1:11" ht="65.099999999999994" customHeight="1" x14ac:dyDescent="0.25">
      <c r="A3137" s="1094"/>
      <c r="B3137" s="1094"/>
      <c r="C3137" s="1104" t="s">
        <v>31</v>
      </c>
      <c r="D3137" s="1230" t="s">
        <v>3356</v>
      </c>
      <c r="E3137" s="1231"/>
      <c r="F3137" s="1231"/>
      <c r="G3137" s="1231"/>
      <c r="H3137" s="1094"/>
      <c r="I3137" s="1094"/>
      <c r="J3137" s="1094"/>
      <c r="K3137" s="1094"/>
    </row>
    <row r="3138" spans="1:11" ht="15" customHeight="1" x14ac:dyDescent="0.25">
      <c r="A3138" s="1094"/>
      <c r="B3138" s="1094"/>
      <c r="C3138" s="1105"/>
      <c r="D3138" s="1106">
        <v>2024</v>
      </c>
      <c r="E3138" s="1106">
        <v>2025</v>
      </c>
      <c r="F3138" s="1106">
        <v>2026</v>
      </c>
      <c r="G3138" s="1106">
        <v>2027</v>
      </c>
      <c r="H3138" s="1094"/>
      <c r="I3138" s="1094"/>
      <c r="J3138" s="1094"/>
      <c r="K3138" s="1094"/>
    </row>
    <row r="3139" spans="1:11" ht="15" customHeight="1" x14ac:dyDescent="0.25">
      <c r="A3139" s="1094"/>
      <c r="B3139" s="1094"/>
      <c r="C3139" s="1107"/>
      <c r="D3139" s="1108" t="s">
        <v>13</v>
      </c>
      <c r="E3139" s="1108" t="s">
        <v>14</v>
      </c>
      <c r="F3139" s="1108" t="s">
        <v>14</v>
      </c>
      <c r="G3139" s="1108" t="s">
        <v>14</v>
      </c>
      <c r="H3139" s="1094"/>
      <c r="I3139" s="1094"/>
      <c r="J3139" s="1094"/>
      <c r="K3139" s="1094"/>
    </row>
    <row r="3140" spans="1:11" ht="14.1" customHeight="1" x14ac:dyDescent="0.25">
      <c r="A3140" s="1094"/>
      <c r="B3140" s="1094"/>
      <c r="C3140" s="1097" t="s">
        <v>33</v>
      </c>
      <c r="D3140" s="1101" t="s">
        <v>1039</v>
      </c>
      <c r="E3140" s="1101" t="s">
        <v>1092</v>
      </c>
      <c r="F3140" s="1101" t="s">
        <v>1092</v>
      </c>
      <c r="G3140" s="1101" t="s">
        <v>1092</v>
      </c>
      <c r="H3140" s="1094"/>
      <c r="I3140" s="1094"/>
      <c r="J3140" s="1094"/>
      <c r="K3140" s="1094"/>
    </row>
    <row r="3141" spans="1:11" ht="14.1" customHeight="1" x14ac:dyDescent="0.25">
      <c r="A3141" s="1094"/>
      <c r="B3141" s="1094"/>
      <c r="C3141" s="1097" t="s">
        <v>1029</v>
      </c>
      <c r="D3141" s="1101" t="s">
        <v>3850</v>
      </c>
      <c r="E3141" s="1101" t="s">
        <v>3851</v>
      </c>
      <c r="F3141" s="1101" t="s">
        <v>3852</v>
      </c>
      <c r="G3141" s="1101" t="s">
        <v>3853</v>
      </c>
      <c r="H3141" s="1094"/>
      <c r="I3141" s="1094"/>
      <c r="J3141" s="1094"/>
      <c r="K3141" s="1094"/>
    </row>
    <row r="3142" spans="1:11" ht="14.1" customHeight="1" x14ac:dyDescent="0.25">
      <c r="A3142" s="1094"/>
      <c r="B3142" s="1094"/>
      <c r="C3142" s="1097" t="s">
        <v>1032</v>
      </c>
      <c r="D3142" s="1101" t="s">
        <v>1039</v>
      </c>
      <c r="E3142" s="1101" t="s">
        <v>3851</v>
      </c>
      <c r="F3142" s="1101" t="s">
        <v>3852</v>
      </c>
      <c r="G3142" s="1101" t="s">
        <v>3853</v>
      </c>
      <c r="H3142" s="1094"/>
      <c r="I3142" s="1094"/>
      <c r="J3142" s="1094"/>
      <c r="K3142" s="1094"/>
    </row>
    <row r="3143" spans="1:11" ht="14.1" customHeight="1" x14ac:dyDescent="0.25">
      <c r="A3143" s="1094"/>
      <c r="B3143" s="1094"/>
      <c r="C3143" s="1097" t="s">
        <v>1037</v>
      </c>
      <c r="D3143" s="1101" t="s">
        <v>1038</v>
      </c>
      <c r="E3143" s="1101" t="s">
        <v>1038</v>
      </c>
      <c r="F3143" s="1101" t="s">
        <v>1039</v>
      </c>
      <c r="G3143" s="1101" t="s">
        <v>1039</v>
      </c>
      <c r="H3143" s="1094"/>
      <c r="I3143" s="1094"/>
      <c r="J3143" s="1094"/>
      <c r="K3143" s="1094"/>
    </row>
    <row r="3144" spans="1:11" ht="14.1" customHeight="1" x14ac:dyDescent="0.25">
      <c r="A3144" s="1094"/>
      <c r="B3144" s="1094"/>
      <c r="C3144" s="1097" t="s">
        <v>1042</v>
      </c>
      <c r="D3144" s="1101" t="s">
        <v>1038</v>
      </c>
      <c r="E3144" s="1101" t="s">
        <v>3854</v>
      </c>
      <c r="F3144" s="1101" t="s">
        <v>1515</v>
      </c>
      <c r="G3144" s="1101" t="s">
        <v>3855</v>
      </c>
      <c r="H3144" s="1094"/>
      <c r="I3144" s="1094"/>
      <c r="J3144" s="1094"/>
      <c r="K3144" s="1094"/>
    </row>
    <row r="3145" spans="1:11" ht="14.1" customHeight="1" x14ac:dyDescent="0.25">
      <c r="A3145" s="1094"/>
      <c r="B3145" s="1094"/>
      <c r="C3145" s="1097" t="s">
        <v>39</v>
      </c>
      <c r="D3145" s="1101" t="s">
        <v>1038</v>
      </c>
      <c r="E3145" s="1101" t="s">
        <v>1038</v>
      </c>
      <c r="F3145" s="1101" t="s">
        <v>1515</v>
      </c>
      <c r="G3145" s="1101" t="s">
        <v>3855</v>
      </c>
      <c r="H3145" s="1094"/>
      <c r="I3145" s="1094"/>
      <c r="J3145" s="1094"/>
      <c r="K3145" s="1094"/>
    </row>
    <row r="3146" spans="1:11" ht="14.1" customHeight="1" x14ac:dyDescent="0.25">
      <c r="A3146" s="1094"/>
      <c r="B3146" s="1094"/>
      <c r="C3146" s="1228" t="s">
        <v>1046</v>
      </c>
      <c r="D3146" s="1229"/>
      <c r="E3146" s="1229"/>
      <c r="F3146" s="1229"/>
      <c r="G3146" s="1229"/>
      <c r="H3146" s="1094"/>
      <c r="I3146" s="1094"/>
      <c r="J3146" s="1094"/>
      <c r="K3146" s="1094"/>
    </row>
    <row r="3147" spans="1:11" ht="14.1" customHeight="1" x14ac:dyDescent="0.25">
      <c r="A3147" s="1094"/>
      <c r="B3147" s="1094"/>
      <c r="C3147" s="1105"/>
      <c r="D3147" s="1106">
        <v>2024</v>
      </c>
      <c r="E3147" s="1106">
        <v>2025</v>
      </c>
      <c r="F3147" s="1106">
        <v>2026</v>
      </c>
      <c r="G3147" s="1106">
        <v>2027</v>
      </c>
      <c r="H3147" s="1094"/>
      <c r="I3147" s="1094"/>
      <c r="J3147" s="1094"/>
      <c r="K3147" s="1094"/>
    </row>
    <row r="3148" spans="1:11" ht="14.1" customHeight="1" x14ac:dyDescent="0.25">
      <c r="A3148" s="1094"/>
      <c r="B3148" s="1094"/>
      <c r="C3148" s="1107"/>
      <c r="D3148" s="1108" t="s">
        <v>13</v>
      </c>
      <c r="E3148" s="1108" t="s">
        <v>14</v>
      </c>
      <c r="F3148" s="1108" t="s">
        <v>14</v>
      </c>
      <c r="G3148" s="1108" t="s">
        <v>14</v>
      </c>
      <c r="H3148" s="1094"/>
      <c r="I3148" s="1094"/>
      <c r="J3148" s="1094"/>
      <c r="K3148" s="1094"/>
    </row>
    <row r="3149" spans="1:11" ht="14.1" customHeight="1" x14ac:dyDescent="0.25">
      <c r="A3149" s="1094"/>
      <c r="B3149" s="1094"/>
      <c r="C3149" s="1109" t="s">
        <v>1047</v>
      </c>
      <c r="D3149" s="1110">
        <v>0</v>
      </c>
      <c r="E3149" s="1110">
        <v>0</v>
      </c>
      <c r="F3149" s="1110">
        <v>0</v>
      </c>
      <c r="G3149" s="1110">
        <v>0</v>
      </c>
      <c r="H3149" s="1094"/>
      <c r="I3149" s="1094"/>
      <c r="J3149" s="1094"/>
      <c r="K3149" s="1094"/>
    </row>
    <row r="3150" spans="1:11" ht="14.1" customHeight="1" x14ac:dyDescent="0.25">
      <c r="A3150" s="1094"/>
      <c r="B3150" s="1094"/>
      <c r="C3150" s="1109" t="s">
        <v>1048</v>
      </c>
      <c r="D3150" s="1110">
        <v>0</v>
      </c>
      <c r="E3150" s="1110">
        <v>0</v>
      </c>
      <c r="F3150" s="1110">
        <v>0</v>
      </c>
      <c r="G3150" s="1110">
        <v>0</v>
      </c>
      <c r="H3150" s="1094"/>
      <c r="I3150" s="1094"/>
      <c r="J3150" s="1094"/>
      <c r="K3150" s="1094"/>
    </row>
    <row r="3151" spans="1:11" ht="14.1" customHeight="1" x14ac:dyDescent="0.25">
      <c r="A3151" s="1094"/>
      <c r="B3151" s="1094"/>
      <c r="C3151" s="1109" t="s">
        <v>1049</v>
      </c>
      <c r="D3151" s="1110">
        <v>0</v>
      </c>
      <c r="E3151" s="1110">
        <v>0</v>
      </c>
      <c r="F3151" s="1110">
        <v>0</v>
      </c>
      <c r="G3151" s="1110">
        <v>0</v>
      </c>
      <c r="H3151" s="1094"/>
      <c r="I3151" s="1094"/>
      <c r="J3151" s="1094"/>
      <c r="K3151" s="1094"/>
    </row>
    <row r="3152" spans="1:11" ht="14.1" customHeight="1" x14ac:dyDescent="0.25">
      <c r="A3152" s="1094"/>
      <c r="B3152" s="1094"/>
      <c r="C3152" s="1109" t="s">
        <v>1050</v>
      </c>
      <c r="D3152" s="1110">
        <v>0</v>
      </c>
      <c r="E3152" s="1110">
        <v>0</v>
      </c>
      <c r="F3152" s="1110">
        <v>0</v>
      </c>
      <c r="G3152" s="1110">
        <v>0</v>
      </c>
      <c r="H3152" s="1094"/>
      <c r="I3152" s="1094"/>
      <c r="J3152" s="1094"/>
      <c r="K3152" s="1094"/>
    </row>
    <row r="3153" spans="1:11" ht="14.1" customHeight="1" x14ac:dyDescent="0.25">
      <c r="A3153" s="1094"/>
      <c r="B3153" s="1094"/>
      <c r="C3153" s="1109" t="s">
        <v>1048</v>
      </c>
      <c r="D3153" s="1110">
        <v>0</v>
      </c>
      <c r="E3153" s="1110">
        <v>0</v>
      </c>
      <c r="F3153" s="1110">
        <v>0</v>
      </c>
      <c r="G3153" s="1110">
        <v>0</v>
      </c>
      <c r="H3153" s="1094"/>
      <c r="I3153" s="1094"/>
      <c r="J3153" s="1094"/>
      <c r="K3153" s="1094"/>
    </row>
    <row r="3154" spans="1:11" ht="14.1" customHeight="1" x14ac:dyDescent="0.25">
      <c r="A3154" s="1094"/>
      <c r="B3154" s="1094"/>
      <c r="C3154" s="1109" t="s">
        <v>1049</v>
      </c>
      <c r="D3154" s="1110">
        <v>0</v>
      </c>
      <c r="E3154" s="1110">
        <v>0</v>
      </c>
      <c r="F3154" s="1110">
        <v>0</v>
      </c>
      <c r="G3154" s="1110">
        <v>0</v>
      </c>
      <c r="H3154" s="1094"/>
      <c r="I3154" s="1094"/>
      <c r="J3154" s="1094"/>
      <c r="K3154" s="1094"/>
    </row>
    <row r="3155" spans="1:11" ht="14.1" customHeight="1" x14ac:dyDescent="0.25">
      <c r="A3155" s="1094"/>
      <c r="B3155" s="1094"/>
      <c r="C3155" s="1109" t="s">
        <v>1051</v>
      </c>
      <c r="D3155" s="1110">
        <v>0</v>
      </c>
      <c r="E3155" s="1110">
        <v>0</v>
      </c>
      <c r="F3155" s="1110">
        <v>0</v>
      </c>
      <c r="G3155" s="1110">
        <v>0</v>
      </c>
      <c r="H3155" s="1094"/>
      <c r="I3155" s="1094"/>
      <c r="J3155" s="1094"/>
      <c r="K3155" s="1094"/>
    </row>
    <row r="3156" spans="1:11" ht="14.1" customHeight="1" x14ac:dyDescent="0.25">
      <c r="A3156" s="1094"/>
      <c r="B3156" s="1094"/>
      <c r="C3156" s="1109" t="s">
        <v>1048</v>
      </c>
      <c r="D3156" s="1110">
        <v>0</v>
      </c>
      <c r="E3156" s="1110">
        <v>0</v>
      </c>
      <c r="F3156" s="1110">
        <v>0</v>
      </c>
      <c r="G3156" s="1110">
        <v>0</v>
      </c>
      <c r="H3156" s="1094"/>
      <c r="I3156" s="1094"/>
      <c r="J3156" s="1094"/>
      <c r="K3156" s="1094"/>
    </row>
    <row r="3157" spans="1:11" ht="14.1" customHeight="1" x14ac:dyDescent="0.25">
      <c r="A3157" s="1094"/>
      <c r="B3157" s="1094"/>
      <c r="C3157" s="1109" t="s">
        <v>1049</v>
      </c>
      <c r="D3157" s="1110">
        <v>0</v>
      </c>
      <c r="E3157" s="1110">
        <v>0</v>
      </c>
      <c r="F3157" s="1110">
        <v>0</v>
      </c>
      <c r="G3157" s="1110">
        <v>0</v>
      </c>
      <c r="H3157" s="1094"/>
      <c r="I3157" s="1094"/>
      <c r="J3157" s="1094"/>
      <c r="K3157" s="1094"/>
    </row>
    <row r="3158" spans="1:11" ht="14.1" customHeight="1" x14ac:dyDescent="0.25">
      <c r="A3158" s="1094"/>
      <c r="B3158" s="1094"/>
      <c r="C3158" s="1109" t="s">
        <v>1052</v>
      </c>
      <c r="D3158" s="1110">
        <v>0</v>
      </c>
      <c r="E3158" s="1110">
        <v>0</v>
      </c>
      <c r="F3158" s="1110">
        <v>0</v>
      </c>
      <c r="G3158" s="1110">
        <v>0</v>
      </c>
      <c r="H3158" s="1094"/>
      <c r="I3158" s="1094"/>
      <c r="J3158" s="1094"/>
      <c r="K3158" s="1094"/>
    </row>
    <row r="3159" spans="1:11" ht="14.1" customHeight="1" x14ac:dyDescent="0.25">
      <c r="A3159" s="1094"/>
      <c r="B3159" s="1094"/>
      <c r="C3159" s="1109" t="s">
        <v>1048</v>
      </c>
      <c r="D3159" s="1110">
        <v>0</v>
      </c>
      <c r="E3159" s="1110">
        <v>0</v>
      </c>
      <c r="F3159" s="1110">
        <v>0</v>
      </c>
      <c r="G3159" s="1110">
        <v>0</v>
      </c>
      <c r="H3159" s="1094"/>
      <c r="I3159" s="1094"/>
      <c r="J3159" s="1094"/>
      <c r="K3159" s="1094"/>
    </row>
    <row r="3160" spans="1:11" ht="14.1" customHeight="1" x14ac:dyDescent="0.25">
      <c r="A3160" s="1094"/>
      <c r="B3160" s="1094"/>
      <c r="C3160" s="1109" t="s">
        <v>1049</v>
      </c>
      <c r="D3160" s="1110">
        <v>0</v>
      </c>
      <c r="E3160" s="1110">
        <v>0</v>
      </c>
      <c r="F3160" s="1110">
        <v>0</v>
      </c>
      <c r="G3160" s="1110">
        <v>0</v>
      </c>
      <c r="H3160" s="1094"/>
      <c r="I3160" s="1094"/>
      <c r="J3160" s="1094"/>
      <c r="K3160" s="1094"/>
    </row>
    <row r="3161" spans="1:11" ht="14.1" customHeight="1" x14ac:dyDescent="0.25">
      <c r="A3161" s="1094"/>
      <c r="B3161" s="1094"/>
      <c r="C3161" s="1109" t="s">
        <v>1053</v>
      </c>
      <c r="D3161" s="1110">
        <v>0</v>
      </c>
      <c r="E3161" s="1110">
        <v>0</v>
      </c>
      <c r="F3161" s="1110">
        <v>0</v>
      </c>
      <c r="G3161" s="1110">
        <v>0</v>
      </c>
      <c r="H3161" s="1094"/>
      <c r="I3161" s="1094"/>
      <c r="J3161" s="1094"/>
      <c r="K3161" s="1094"/>
    </row>
    <row r="3162" spans="1:11" ht="14.1" customHeight="1" x14ac:dyDescent="0.25">
      <c r="A3162" s="1094"/>
      <c r="B3162" s="1094"/>
      <c r="C3162" s="1109" t="s">
        <v>1048</v>
      </c>
      <c r="D3162" s="1110">
        <v>0</v>
      </c>
      <c r="E3162" s="1110">
        <v>0</v>
      </c>
      <c r="F3162" s="1110">
        <v>0</v>
      </c>
      <c r="G3162" s="1110">
        <v>0</v>
      </c>
      <c r="H3162" s="1094"/>
      <c r="I3162" s="1094"/>
      <c r="J3162" s="1094"/>
      <c r="K3162" s="1094"/>
    </row>
    <row r="3163" spans="1:11" ht="14.1" customHeight="1" x14ac:dyDescent="0.25">
      <c r="A3163" s="1094"/>
      <c r="B3163" s="1094"/>
      <c r="C3163" s="1109" t="s">
        <v>1049</v>
      </c>
      <c r="D3163" s="1110">
        <v>0</v>
      </c>
      <c r="E3163" s="1110">
        <v>0</v>
      </c>
      <c r="F3163" s="1110">
        <v>0</v>
      </c>
      <c r="G3163" s="1110">
        <v>0</v>
      </c>
      <c r="H3163" s="1094"/>
      <c r="I3163" s="1094"/>
      <c r="J3163" s="1094"/>
      <c r="K3163" s="1094"/>
    </row>
    <row r="3164" spans="1:11" ht="14.1" customHeight="1" x14ac:dyDescent="0.25">
      <c r="A3164" s="1094"/>
      <c r="B3164" s="1094"/>
      <c r="C3164" s="1109" t="s">
        <v>1054</v>
      </c>
      <c r="D3164" s="1110">
        <v>0</v>
      </c>
      <c r="E3164" s="1110">
        <v>0</v>
      </c>
      <c r="F3164" s="1110">
        <v>0</v>
      </c>
      <c r="G3164" s="1110">
        <v>0</v>
      </c>
      <c r="H3164" s="1094"/>
      <c r="I3164" s="1094"/>
      <c r="J3164" s="1094"/>
      <c r="K3164" s="1094"/>
    </row>
    <row r="3165" spans="1:11" ht="14.1" customHeight="1" x14ac:dyDescent="0.25">
      <c r="A3165" s="1094"/>
      <c r="B3165" s="1094"/>
      <c r="C3165" s="1109" t="s">
        <v>1048</v>
      </c>
      <c r="D3165" s="1110">
        <v>0</v>
      </c>
      <c r="E3165" s="1110">
        <v>0</v>
      </c>
      <c r="F3165" s="1110">
        <v>0</v>
      </c>
      <c r="G3165" s="1110">
        <v>0</v>
      </c>
      <c r="H3165" s="1094"/>
      <c r="I3165" s="1094"/>
      <c r="J3165" s="1094"/>
      <c r="K3165" s="1094"/>
    </row>
    <row r="3166" spans="1:11" ht="14.1" customHeight="1" x14ac:dyDescent="0.25">
      <c r="A3166" s="1094"/>
      <c r="B3166" s="1094"/>
      <c r="C3166" s="1109" t="s">
        <v>1049</v>
      </c>
      <c r="D3166" s="1110">
        <v>0</v>
      </c>
      <c r="E3166" s="1110">
        <v>0</v>
      </c>
      <c r="F3166" s="1110">
        <v>0</v>
      </c>
      <c r="G3166" s="1110">
        <v>0</v>
      </c>
      <c r="H3166" s="1094"/>
      <c r="I3166" s="1094"/>
      <c r="J3166" s="1094"/>
      <c r="K3166" s="1094"/>
    </row>
    <row r="3167" spans="1:11" ht="14.1" customHeight="1" x14ac:dyDescent="0.25">
      <c r="A3167" s="1094"/>
      <c r="B3167" s="1094"/>
      <c r="C3167" s="1109" t="s">
        <v>1055</v>
      </c>
      <c r="D3167" s="1110">
        <v>0</v>
      </c>
      <c r="E3167" s="1110">
        <v>0</v>
      </c>
      <c r="F3167" s="1110">
        <v>0</v>
      </c>
      <c r="G3167" s="1110">
        <v>0</v>
      </c>
      <c r="H3167" s="1094"/>
      <c r="I3167" s="1094"/>
      <c r="J3167" s="1094"/>
      <c r="K3167" s="1094"/>
    </row>
    <row r="3168" spans="1:11" ht="14.1" customHeight="1" x14ac:dyDescent="0.25">
      <c r="A3168" s="1094"/>
      <c r="B3168" s="1094"/>
      <c r="C3168" s="1109" t="s">
        <v>1048</v>
      </c>
      <c r="D3168" s="1110">
        <v>0</v>
      </c>
      <c r="E3168" s="1110">
        <v>0</v>
      </c>
      <c r="F3168" s="1110">
        <v>0</v>
      </c>
      <c r="G3168" s="1110">
        <v>0</v>
      </c>
      <c r="H3168" s="1094"/>
      <c r="I3168" s="1094"/>
      <c r="J3168" s="1094"/>
      <c r="K3168" s="1094"/>
    </row>
    <row r="3169" spans="1:11" ht="14.1" customHeight="1" x14ac:dyDescent="0.25">
      <c r="A3169" s="1094"/>
      <c r="B3169" s="1094"/>
      <c r="C3169" s="1109" t="s">
        <v>1049</v>
      </c>
      <c r="D3169" s="1110">
        <v>0</v>
      </c>
      <c r="E3169" s="1110">
        <v>0</v>
      </c>
      <c r="F3169" s="1110">
        <v>0</v>
      </c>
      <c r="G3169" s="1110">
        <v>0</v>
      </c>
      <c r="H3169" s="1094"/>
      <c r="I3169" s="1094"/>
      <c r="J3169" s="1094"/>
      <c r="K3169" s="1094"/>
    </row>
    <row r="3170" spans="1:11" ht="14.1" customHeight="1" x14ac:dyDescent="0.25">
      <c r="A3170" s="1094"/>
      <c r="B3170" s="1094"/>
      <c r="C3170" s="1109" t="s">
        <v>1056</v>
      </c>
      <c r="D3170" s="1110">
        <v>0</v>
      </c>
      <c r="E3170" s="1110">
        <v>0</v>
      </c>
      <c r="F3170" s="1110">
        <v>0</v>
      </c>
      <c r="G3170" s="1110">
        <v>0</v>
      </c>
      <c r="H3170" s="1094"/>
      <c r="I3170" s="1094"/>
      <c r="J3170" s="1094"/>
      <c r="K3170" s="1094"/>
    </row>
    <row r="3171" spans="1:11" ht="14.1" customHeight="1" x14ac:dyDescent="0.25">
      <c r="A3171" s="1094"/>
      <c r="B3171" s="1094"/>
      <c r="C3171" s="1109" t="s">
        <v>1048</v>
      </c>
      <c r="D3171" s="1110">
        <v>0</v>
      </c>
      <c r="E3171" s="1110">
        <v>0</v>
      </c>
      <c r="F3171" s="1110">
        <v>0</v>
      </c>
      <c r="G3171" s="1110">
        <v>0</v>
      </c>
      <c r="H3171" s="1094"/>
      <c r="I3171" s="1094"/>
      <c r="J3171" s="1094"/>
      <c r="K3171" s="1094"/>
    </row>
    <row r="3172" spans="1:11" ht="14.1" customHeight="1" x14ac:dyDescent="0.25">
      <c r="A3172" s="1094"/>
      <c r="B3172" s="1094"/>
      <c r="C3172" s="1109" t="s">
        <v>1057</v>
      </c>
      <c r="D3172" s="1110">
        <v>0</v>
      </c>
      <c r="E3172" s="1110">
        <v>0</v>
      </c>
      <c r="F3172" s="1110">
        <v>0</v>
      </c>
      <c r="G3172" s="1110">
        <v>0</v>
      </c>
      <c r="H3172" s="1094"/>
      <c r="I3172" s="1094"/>
      <c r="J3172" s="1094"/>
      <c r="K3172" s="1094"/>
    </row>
    <row r="3173" spans="1:11" ht="14.1" customHeight="1" x14ac:dyDescent="0.25">
      <c r="A3173" s="1094"/>
      <c r="B3173" s="1094"/>
      <c r="C3173" s="1109" t="s">
        <v>1058</v>
      </c>
      <c r="D3173" s="1110">
        <v>0</v>
      </c>
      <c r="E3173" s="1110">
        <v>0</v>
      </c>
      <c r="F3173" s="1110">
        <v>0</v>
      </c>
      <c r="G3173" s="1110">
        <v>0</v>
      </c>
      <c r="H3173" s="1094"/>
      <c r="I3173" s="1094"/>
      <c r="J3173" s="1094"/>
      <c r="K3173" s="1094"/>
    </row>
    <row r="3174" spans="1:11" ht="14.1" customHeight="1" x14ac:dyDescent="0.25">
      <c r="A3174" s="1094"/>
      <c r="B3174" s="1094"/>
      <c r="C3174" s="1109" t="s">
        <v>1059</v>
      </c>
      <c r="D3174" s="1110">
        <v>0</v>
      </c>
      <c r="E3174" s="1110">
        <v>0</v>
      </c>
      <c r="F3174" s="1110">
        <v>0</v>
      </c>
      <c r="G3174" s="1110">
        <v>0</v>
      </c>
      <c r="H3174" s="1094"/>
      <c r="I3174" s="1094"/>
      <c r="J3174" s="1094"/>
      <c r="K3174" s="1094"/>
    </row>
    <row r="3175" spans="1:11" ht="14.1" customHeight="1" x14ac:dyDescent="0.25">
      <c r="A3175" s="1094"/>
      <c r="B3175" s="1094"/>
      <c r="C3175" s="1109" t="s">
        <v>1060</v>
      </c>
      <c r="D3175" s="1110">
        <v>0</v>
      </c>
      <c r="E3175" s="1110">
        <v>0</v>
      </c>
      <c r="F3175" s="1110">
        <v>0</v>
      </c>
      <c r="G3175" s="1110">
        <v>0</v>
      </c>
      <c r="H3175" s="1094"/>
      <c r="I3175" s="1094"/>
      <c r="J3175" s="1094"/>
      <c r="K3175" s="1094"/>
    </row>
    <row r="3176" spans="1:11" ht="14.1" customHeight="1" x14ac:dyDescent="0.25">
      <c r="A3176" s="1094"/>
      <c r="B3176" s="1094"/>
      <c r="C3176" s="1109" t="s">
        <v>1061</v>
      </c>
      <c r="D3176" s="1110">
        <v>0</v>
      </c>
      <c r="E3176" s="1110">
        <v>722426667</v>
      </c>
      <c r="F3176" s="1110">
        <v>637477188</v>
      </c>
      <c r="G3176" s="1110">
        <v>559572565</v>
      </c>
      <c r="H3176" s="1094"/>
      <c r="I3176" s="1094"/>
      <c r="J3176" s="1094"/>
      <c r="K3176" s="1094"/>
    </row>
    <row r="3177" spans="1:11" ht="14.1" customHeight="1" x14ac:dyDescent="0.25">
      <c r="A3177" s="1094"/>
      <c r="B3177" s="1094"/>
      <c r="C3177" s="1109" t="s">
        <v>1048</v>
      </c>
      <c r="D3177" s="1110">
        <v>0</v>
      </c>
      <c r="E3177" s="1110">
        <v>722426667</v>
      </c>
      <c r="F3177" s="1110">
        <v>637477188</v>
      </c>
      <c r="G3177" s="1110">
        <v>559572565</v>
      </c>
      <c r="H3177" s="1094"/>
      <c r="I3177" s="1094"/>
      <c r="J3177" s="1094"/>
      <c r="K3177" s="1094"/>
    </row>
    <row r="3178" spans="1:11" ht="14.1" customHeight="1" x14ac:dyDescent="0.25">
      <c r="A3178" s="1094"/>
      <c r="B3178" s="1094"/>
      <c r="C3178" s="1109" t="s">
        <v>1057</v>
      </c>
      <c r="D3178" s="1110">
        <v>0</v>
      </c>
      <c r="E3178" s="1110">
        <v>0</v>
      </c>
      <c r="F3178" s="1110">
        <v>0</v>
      </c>
      <c r="G3178" s="1110">
        <v>0</v>
      </c>
      <c r="H3178" s="1094"/>
      <c r="I3178" s="1094"/>
      <c r="J3178" s="1094"/>
      <c r="K3178" s="1094"/>
    </row>
    <row r="3179" spans="1:11" ht="14.1" customHeight="1" x14ac:dyDescent="0.25">
      <c r="A3179" s="1094"/>
      <c r="B3179" s="1094"/>
      <c r="C3179" s="1109" t="s">
        <v>1058</v>
      </c>
      <c r="D3179" s="1110">
        <v>0</v>
      </c>
      <c r="E3179" s="1110">
        <v>0</v>
      </c>
      <c r="F3179" s="1110">
        <v>0</v>
      </c>
      <c r="G3179" s="1110">
        <v>0</v>
      </c>
      <c r="H3179" s="1094"/>
      <c r="I3179" s="1094"/>
      <c r="J3179" s="1094"/>
      <c r="K3179" s="1094"/>
    </row>
    <row r="3180" spans="1:11" ht="14.1" customHeight="1" x14ac:dyDescent="0.25">
      <c r="A3180" s="1094"/>
      <c r="B3180" s="1094"/>
      <c r="C3180" s="1109" t="s">
        <v>1059</v>
      </c>
      <c r="D3180" s="1110">
        <v>0</v>
      </c>
      <c r="E3180" s="1110">
        <v>0</v>
      </c>
      <c r="F3180" s="1110">
        <v>0</v>
      </c>
      <c r="G3180" s="1110">
        <v>0</v>
      </c>
      <c r="H3180" s="1094"/>
      <c r="I3180" s="1094"/>
      <c r="J3180" s="1094"/>
      <c r="K3180" s="1094"/>
    </row>
    <row r="3181" spans="1:11" ht="14.1" customHeight="1" x14ac:dyDescent="0.25">
      <c r="A3181" s="1094"/>
      <c r="B3181" s="1094"/>
      <c r="C3181" s="1109" t="s">
        <v>1060</v>
      </c>
      <c r="D3181" s="1110">
        <v>0</v>
      </c>
      <c r="E3181" s="1110">
        <v>0</v>
      </c>
      <c r="F3181" s="1110">
        <v>0</v>
      </c>
      <c r="G3181" s="1110">
        <v>0</v>
      </c>
      <c r="H3181" s="1094"/>
      <c r="I3181" s="1094"/>
      <c r="J3181" s="1094"/>
      <c r="K3181" s="1094"/>
    </row>
    <row r="3182" spans="1:11" ht="14.1" customHeight="1" x14ac:dyDescent="0.25">
      <c r="A3182" s="1094"/>
      <c r="B3182" s="1094"/>
      <c r="C3182" s="1109" t="s">
        <v>1062</v>
      </c>
      <c r="D3182" s="1110">
        <v>0</v>
      </c>
      <c r="E3182" s="1110">
        <v>0</v>
      </c>
      <c r="F3182" s="1110">
        <v>0</v>
      </c>
      <c r="G3182" s="1110">
        <v>0</v>
      </c>
      <c r="H3182" s="1094"/>
      <c r="I3182" s="1094"/>
      <c r="J3182" s="1094"/>
      <c r="K3182" s="1094"/>
    </row>
    <row r="3183" spans="1:11" ht="14.1" customHeight="1" x14ac:dyDescent="0.25">
      <c r="A3183" s="1094"/>
      <c r="B3183" s="1094"/>
      <c r="C3183" s="1109" t="s">
        <v>1048</v>
      </c>
      <c r="D3183" s="1110">
        <v>0</v>
      </c>
      <c r="E3183" s="1110">
        <v>0</v>
      </c>
      <c r="F3183" s="1110">
        <v>0</v>
      </c>
      <c r="G3183" s="1110">
        <v>0</v>
      </c>
      <c r="H3183" s="1094"/>
      <c r="I3183" s="1094"/>
      <c r="J3183" s="1094"/>
      <c r="K3183" s="1094"/>
    </row>
    <row r="3184" spans="1:11" ht="14.1" customHeight="1" x14ac:dyDescent="0.25">
      <c r="A3184" s="1094"/>
      <c r="B3184" s="1094"/>
      <c r="C3184" s="1109" t="s">
        <v>1057</v>
      </c>
      <c r="D3184" s="1110">
        <v>0</v>
      </c>
      <c r="E3184" s="1110">
        <v>0</v>
      </c>
      <c r="F3184" s="1110">
        <v>0</v>
      </c>
      <c r="G3184" s="1110">
        <v>0</v>
      </c>
      <c r="H3184" s="1094"/>
      <c r="I3184" s="1094"/>
      <c r="J3184" s="1094"/>
      <c r="K3184" s="1094"/>
    </row>
    <row r="3185" spans="1:11" ht="14.1" customHeight="1" x14ac:dyDescent="0.25">
      <c r="A3185" s="1094"/>
      <c r="B3185" s="1094"/>
      <c r="C3185" s="1109" t="s">
        <v>1058</v>
      </c>
      <c r="D3185" s="1110">
        <v>0</v>
      </c>
      <c r="E3185" s="1110">
        <v>0</v>
      </c>
      <c r="F3185" s="1110">
        <v>0</v>
      </c>
      <c r="G3185" s="1110">
        <v>0</v>
      </c>
      <c r="H3185" s="1094"/>
      <c r="I3185" s="1094"/>
      <c r="J3185" s="1094"/>
      <c r="K3185" s="1094"/>
    </row>
    <row r="3186" spans="1:11" ht="14.1" customHeight="1" x14ac:dyDescent="0.25">
      <c r="A3186" s="1094"/>
      <c r="B3186" s="1094"/>
      <c r="C3186" s="1109" t="s">
        <v>1059</v>
      </c>
      <c r="D3186" s="1110">
        <v>0</v>
      </c>
      <c r="E3186" s="1110">
        <v>0</v>
      </c>
      <c r="F3186" s="1110">
        <v>0</v>
      </c>
      <c r="G3186" s="1110">
        <v>0</v>
      </c>
      <c r="H3186" s="1094"/>
      <c r="I3186" s="1094"/>
      <c r="J3186" s="1094"/>
      <c r="K3186" s="1094"/>
    </row>
    <row r="3187" spans="1:11" ht="14.1" customHeight="1" x14ac:dyDescent="0.25">
      <c r="A3187" s="1094"/>
      <c r="B3187" s="1094"/>
      <c r="C3187" s="1109" t="s">
        <v>1060</v>
      </c>
      <c r="D3187" s="1110">
        <v>0</v>
      </c>
      <c r="E3187" s="1110">
        <v>0</v>
      </c>
      <c r="F3187" s="1110">
        <v>0</v>
      </c>
      <c r="G3187" s="1110">
        <v>0</v>
      </c>
      <c r="H3187" s="1094"/>
      <c r="I3187" s="1094"/>
      <c r="J3187" s="1094"/>
      <c r="K3187" s="1094"/>
    </row>
    <row r="3188" spans="1:11" ht="14.1" customHeight="1" x14ac:dyDescent="0.25">
      <c r="A3188" s="1094"/>
      <c r="B3188" s="1094"/>
      <c r="C3188" s="1109" t="s">
        <v>1063</v>
      </c>
      <c r="D3188" s="1110">
        <v>0</v>
      </c>
      <c r="E3188" s="1110">
        <v>0</v>
      </c>
      <c r="F3188" s="1110">
        <v>0</v>
      </c>
      <c r="G3188" s="1110">
        <v>0</v>
      </c>
      <c r="H3188" s="1094"/>
      <c r="I3188" s="1094"/>
      <c r="J3188" s="1094"/>
      <c r="K3188" s="1094"/>
    </row>
    <row r="3189" spans="1:11" ht="14.1" customHeight="1" x14ac:dyDescent="0.25">
      <c r="A3189" s="1094"/>
      <c r="B3189" s="1094"/>
      <c r="C3189" s="1109" t="s">
        <v>1064</v>
      </c>
      <c r="D3189" s="1110">
        <v>0</v>
      </c>
      <c r="E3189" s="1110">
        <v>0</v>
      </c>
      <c r="F3189" s="1110">
        <v>0</v>
      </c>
      <c r="G3189" s="1110">
        <v>0</v>
      </c>
      <c r="H3189" s="1094"/>
      <c r="I3189" s="1094"/>
      <c r="J3189" s="1094"/>
      <c r="K3189" s="1094"/>
    </row>
    <row r="3190" spans="1:11" ht="14.1" customHeight="1" x14ac:dyDescent="0.25">
      <c r="A3190" s="1094"/>
      <c r="B3190" s="1094"/>
      <c r="C3190" s="1111" t="s">
        <v>572</v>
      </c>
      <c r="D3190" s="1110">
        <v>0</v>
      </c>
      <c r="E3190" s="1110">
        <v>722426667</v>
      </c>
      <c r="F3190" s="1110">
        <v>637477188</v>
      </c>
      <c r="G3190" s="1110">
        <v>559572565</v>
      </c>
      <c r="H3190" s="1094"/>
      <c r="I3190" s="1094"/>
      <c r="J3190" s="1094"/>
      <c r="K3190" s="1094"/>
    </row>
    <row r="3191" spans="1:11" ht="20.100000000000001" customHeight="1" x14ac:dyDescent="0.25">
      <c r="A3191" s="1094"/>
      <c r="B3191" s="1094"/>
      <c r="C3191" s="1102" t="s">
        <v>3856</v>
      </c>
      <c r="D3191" s="1234" t="s">
        <v>3857</v>
      </c>
      <c r="E3191" s="1235"/>
      <c r="F3191" s="1235"/>
      <c r="G3191" s="1235"/>
      <c r="H3191" s="1094"/>
      <c r="I3191" s="1094"/>
      <c r="J3191" s="1094"/>
      <c r="K3191" s="1094"/>
    </row>
    <row r="3192" spans="1:11" ht="30.95" customHeight="1" x14ac:dyDescent="0.25">
      <c r="A3192" s="1094"/>
      <c r="B3192" s="1094"/>
      <c r="C3192" s="1103" t="s">
        <v>1022</v>
      </c>
      <c r="D3192" s="1232" t="s">
        <v>3858</v>
      </c>
      <c r="E3192" s="1233"/>
      <c r="F3192" s="1233"/>
      <c r="G3192" s="1233"/>
      <c r="H3192" s="1094"/>
      <c r="I3192" s="1094"/>
      <c r="J3192" s="1094"/>
      <c r="K3192" s="1094"/>
    </row>
    <row r="3193" spans="1:11" ht="30.95" customHeight="1" x14ac:dyDescent="0.25">
      <c r="A3193" s="1094"/>
      <c r="B3193" s="1094"/>
      <c r="C3193" s="1104" t="s">
        <v>1024</v>
      </c>
      <c r="D3193" s="1230" t="s">
        <v>3859</v>
      </c>
      <c r="E3193" s="1231"/>
      <c r="F3193" s="1231"/>
      <c r="G3193" s="1231"/>
      <c r="H3193" s="1094"/>
      <c r="I3193" s="1094"/>
      <c r="J3193" s="1094"/>
      <c r="K3193" s="1094"/>
    </row>
    <row r="3194" spans="1:11" ht="30.95" customHeight="1" x14ac:dyDescent="0.25">
      <c r="A3194" s="1094"/>
      <c r="B3194" s="1094"/>
      <c r="C3194" s="1104" t="s">
        <v>31</v>
      </c>
      <c r="D3194" s="1230" t="s">
        <v>3356</v>
      </c>
      <c r="E3194" s="1231"/>
      <c r="F3194" s="1231"/>
      <c r="G3194" s="1231"/>
      <c r="H3194" s="1094"/>
      <c r="I3194" s="1094"/>
      <c r="J3194" s="1094"/>
      <c r="K3194" s="1094"/>
    </row>
    <row r="3195" spans="1:11" ht="15" customHeight="1" x14ac:dyDescent="0.25">
      <c r="A3195" s="1094"/>
      <c r="B3195" s="1094"/>
      <c r="C3195" s="1105"/>
      <c r="D3195" s="1106">
        <v>2024</v>
      </c>
      <c r="E3195" s="1106">
        <v>2025</v>
      </c>
      <c r="F3195" s="1106">
        <v>2026</v>
      </c>
      <c r="G3195" s="1106">
        <v>2027</v>
      </c>
      <c r="H3195" s="1094"/>
      <c r="I3195" s="1094"/>
      <c r="J3195" s="1094"/>
      <c r="K3195" s="1094"/>
    </row>
    <row r="3196" spans="1:11" ht="15" customHeight="1" x14ac:dyDescent="0.25">
      <c r="A3196" s="1094"/>
      <c r="B3196" s="1094"/>
      <c r="C3196" s="1107"/>
      <c r="D3196" s="1108" t="s">
        <v>13</v>
      </c>
      <c r="E3196" s="1108" t="s">
        <v>14</v>
      </c>
      <c r="F3196" s="1108" t="s">
        <v>14</v>
      </c>
      <c r="G3196" s="1108" t="s">
        <v>14</v>
      </c>
      <c r="H3196" s="1094"/>
      <c r="I3196" s="1094"/>
      <c r="J3196" s="1094"/>
      <c r="K3196" s="1094"/>
    </row>
    <row r="3197" spans="1:11" ht="14.1" customHeight="1" x14ac:dyDescent="0.25">
      <c r="A3197" s="1094"/>
      <c r="B3197" s="1094"/>
      <c r="C3197" s="1097" t="s">
        <v>33</v>
      </c>
      <c r="D3197" s="1101" t="s">
        <v>1039</v>
      </c>
      <c r="E3197" s="1101" t="s">
        <v>1092</v>
      </c>
      <c r="F3197" s="1101" t="s">
        <v>1092</v>
      </c>
      <c r="G3197" s="1101" t="s">
        <v>1092</v>
      </c>
      <c r="H3197" s="1094"/>
      <c r="I3197" s="1094"/>
      <c r="J3197" s="1094"/>
      <c r="K3197" s="1094"/>
    </row>
    <row r="3198" spans="1:11" ht="14.1" customHeight="1" x14ac:dyDescent="0.25">
      <c r="A3198" s="1094"/>
      <c r="B3198" s="1094"/>
      <c r="C3198" s="1097" t="s">
        <v>1029</v>
      </c>
      <c r="D3198" s="1101" t="s">
        <v>1039</v>
      </c>
      <c r="E3198" s="1101" t="s">
        <v>3860</v>
      </c>
      <c r="F3198" s="1101" t="s">
        <v>3860</v>
      </c>
      <c r="G3198" s="1101" t="s">
        <v>3861</v>
      </c>
      <c r="H3198" s="1094"/>
      <c r="I3198" s="1094"/>
      <c r="J3198" s="1094"/>
      <c r="K3198" s="1094"/>
    </row>
    <row r="3199" spans="1:11" ht="14.1" customHeight="1" x14ac:dyDescent="0.25">
      <c r="A3199" s="1094"/>
      <c r="B3199" s="1094"/>
      <c r="C3199" s="1097" t="s">
        <v>1032</v>
      </c>
      <c r="D3199" s="1101" t="s">
        <v>1039</v>
      </c>
      <c r="E3199" s="1101" t="s">
        <v>3860</v>
      </c>
      <c r="F3199" s="1101" t="s">
        <v>3860</v>
      </c>
      <c r="G3199" s="1101" t="s">
        <v>3861</v>
      </c>
      <c r="H3199" s="1094"/>
      <c r="I3199" s="1094"/>
      <c r="J3199" s="1094"/>
      <c r="K3199" s="1094"/>
    </row>
    <row r="3200" spans="1:11" ht="14.1" customHeight="1" x14ac:dyDescent="0.25">
      <c r="A3200" s="1094"/>
      <c r="B3200" s="1094"/>
      <c r="C3200" s="1097" t="s">
        <v>1037</v>
      </c>
      <c r="D3200" s="1101" t="s">
        <v>1038</v>
      </c>
      <c r="E3200" s="1101" t="s">
        <v>1038</v>
      </c>
      <c r="F3200" s="1101" t="s">
        <v>1039</v>
      </c>
      <c r="G3200" s="1101" t="s">
        <v>1039</v>
      </c>
      <c r="H3200" s="1094"/>
      <c r="I3200" s="1094"/>
      <c r="J3200" s="1094"/>
      <c r="K3200" s="1094"/>
    </row>
    <row r="3201" spans="1:11" ht="14.1" customHeight="1" x14ac:dyDescent="0.25">
      <c r="A3201" s="1094"/>
      <c r="B3201" s="1094"/>
      <c r="C3201" s="1097" t="s">
        <v>1042</v>
      </c>
      <c r="D3201" s="1101" t="s">
        <v>1038</v>
      </c>
      <c r="E3201" s="1101" t="s">
        <v>1038</v>
      </c>
      <c r="F3201" s="1101" t="s">
        <v>1039</v>
      </c>
      <c r="G3201" s="1101" t="s">
        <v>1528</v>
      </c>
      <c r="H3201" s="1094"/>
      <c r="I3201" s="1094"/>
      <c r="J3201" s="1094"/>
      <c r="K3201" s="1094"/>
    </row>
    <row r="3202" spans="1:11" ht="14.1" customHeight="1" x14ac:dyDescent="0.25">
      <c r="A3202" s="1094"/>
      <c r="B3202" s="1094"/>
      <c r="C3202" s="1097" t="s">
        <v>39</v>
      </c>
      <c r="D3202" s="1101" t="s">
        <v>1038</v>
      </c>
      <c r="E3202" s="1101" t="s">
        <v>1038</v>
      </c>
      <c r="F3202" s="1101" t="s">
        <v>1039</v>
      </c>
      <c r="G3202" s="1101" t="s">
        <v>1528</v>
      </c>
      <c r="H3202" s="1094"/>
      <c r="I3202" s="1094"/>
      <c r="J3202" s="1094"/>
      <c r="K3202" s="1094"/>
    </row>
    <row r="3203" spans="1:11" ht="14.1" customHeight="1" x14ac:dyDescent="0.25">
      <c r="A3203" s="1094"/>
      <c r="B3203" s="1094"/>
      <c r="C3203" s="1228" t="s">
        <v>1046</v>
      </c>
      <c r="D3203" s="1229"/>
      <c r="E3203" s="1229"/>
      <c r="F3203" s="1229"/>
      <c r="G3203" s="1229"/>
      <c r="H3203" s="1094"/>
      <c r="I3203" s="1094"/>
      <c r="J3203" s="1094"/>
      <c r="K3203" s="1094"/>
    </row>
    <row r="3204" spans="1:11" ht="14.1" customHeight="1" x14ac:dyDescent="0.25">
      <c r="A3204" s="1094"/>
      <c r="B3204" s="1094"/>
      <c r="C3204" s="1105"/>
      <c r="D3204" s="1106">
        <v>2024</v>
      </c>
      <c r="E3204" s="1106">
        <v>2025</v>
      </c>
      <c r="F3204" s="1106">
        <v>2026</v>
      </c>
      <c r="G3204" s="1106">
        <v>2027</v>
      </c>
      <c r="H3204" s="1094"/>
      <c r="I3204" s="1094"/>
      <c r="J3204" s="1094"/>
      <c r="K3204" s="1094"/>
    </row>
    <row r="3205" spans="1:11" ht="14.1" customHeight="1" x14ac:dyDescent="0.25">
      <c r="A3205" s="1094"/>
      <c r="B3205" s="1094"/>
      <c r="C3205" s="1107"/>
      <c r="D3205" s="1108" t="s">
        <v>13</v>
      </c>
      <c r="E3205" s="1108" t="s">
        <v>14</v>
      </c>
      <c r="F3205" s="1108" t="s">
        <v>14</v>
      </c>
      <c r="G3205" s="1108" t="s">
        <v>14</v>
      </c>
      <c r="H3205" s="1094"/>
      <c r="I3205" s="1094"/>
      <c r="J3205" s="1094"/>
      <c r="K3205" s="1094"/>
    </row>
    <row r="3206" spans="1:11" ht="14.1" customHeight="1" x14ac:dyDescent="0.25">
      <c r="A3206" s="1094"/>
      <c r="B3206" s="1094"/>
      <c r="C3206" s="1109" t="s">
        <v>1047</v>
      </c>
      <c r="D3206" s="1110">
        <v>0</v>
      </c>
      <c r="E3206" s="1110">
        <v>0</v>
      </c>
      <c r="F3206" s="1110">
        <v>0</v>
      </c>
      <c r="G3206" s="1110">
        <v>0</v>
      </c>
      <c r="H3206" s="1094"/>
      <c r="I3206" s="1094"/>
      <c r="J3206" s="1094"/>
      <c r="K3206" s="1094"/>
    </row>
    <row r="3207" spans="1:11" ht="14.1" customHeight="1" x14ac:dyDescent="0.25">
      <c r="A3207" s="1094"/>
      <c r="B3207" s="1094"/>
      <c r="C3207" s="1109" t="s">
        <v>1048</v>
      </c>
      <c r="D3207" s="1110">
        <v>0</v>
      </c>
      <c r="E3207" s="1110">
        <v>0</v>
      </c>
      <c r="F3207" s="1110">
        <v>0</v>
      </c>
      <c r="G3207" s="1110">
        <v>0</v>
      </c>
      <c r="H3207" s="1094"/>
      <c r="I3207" s="1094"/>
      <c r="J3207" s="1094"/>
      <c r="K3207" s="1094"/>
    </row>
    <row r="3208" spans="1:11" ht="14.1" customHeight="1" x14ac:dyDescent="0.25">
      <c r="A3208" s="1094"/>
      <c r="B3208" s="1094"/>
      <c r="C3208" s="1109" t="s">
        <v>1049</v>
      </c>
      <c r="D3208" s="1110">
        <v>0</v>
      </c>
      <c r="E3208" s="1110">
        <v>0</v>
      </c>
      <c r="F3208" s="1110">
        <v>0</v>
      </c>
      <c r="G3208" s="1110">
        <v>0</v>
      </c>
      <c r="H3208" s="1094"/>
      <c r="I3208" s="1094"/>
      <c r="J3208" s="1094"/>
      <c r="K3208" s="1094"/>
    </row>
    <row r="3209" spans="1:11" ht="14.1" customHeight="1" x14ac:dyDescent="0.25">
      <c r="A3209" s="1094"/>
      <c r="B3209" s="1094"/>
      <c r="C3209" s="1109" t="s">
        <v>1050</v>
      </c>
      <c r="D3209" s="1110">
        <v>0</v>
      </c>
      <c r="E3209" s="1110">
        <v>0</v>
      </c>
      <c r="F3209" s="1110">
        <v>0</v>
      </c>
      <c r="G3209" s="1110">
        <v>0</v>
      </c>
      <c r="H3209" s="1094"/>
      <c r="I3209" s="1094"/>
      <c r="J3209" s="1094"/>
      <c r="K3209" s="1094"/>
    </row>
    <row r="3210" spans="1:11" ht="14.1" customHeight="1" x14ac:dyDescent="0.25">
      <c r="A3210" s="1094"/>
      <c r="B3210" s="1094"/>
      <c r="C3210" s="1109" t="s">
        <v>1048</v>
      </c>
      <c r="D3210" s="1110">
        <v>0</v>
      </c>
      <c r="E3210" s="1110">
        <v>0</v>
      </c>
      <c r="F3210" s="1110">
        <v>0</v>
      </c>
      <c r="G3210" s="1110">
        <v>0</v>
      </c>
      <c r="H3210" s="1094"/>
      <c r="I3210" s="1094"/>
      <c r="J3210" s="1094"/>
      <c r="K3210" s="1094"/>
    </row>
    <row r="3211" spans="1:11" ht="14.1" customHeight="1" x14ac:dyDescent="0.25">
      <c r="A3211" s="1094"/>
      <c r="B3211" s="1094"/>
      <c r="C3211" s="1109" t="s">
        <v>1049</v>
      </c>
      <c r="D3211" s="1110">
        <v>0</v>
      </c>
      <c r="E3211" s="1110">
        <v>0</v>
      </c>
      <c r="F3211" s="1110">
        <v>0</v>
      </c>
      <c r="G3211" s="1110">
        <v>0</v>
      </c>
      <c r="H3211" s="1094"/>
      <c r="I3211" s="1094"/>
      <c r="J3211" s="1094"/>
      <c r="K3211" s="1094"/>
    </row>
    <row r="3212" spans="1:11" ht="14.1" customHeight="1" x14ac:dyDescent="0.25">
      <c r="A3212" s="1094"/>
      <c r="B3212" s="1094"/>
      <c r="C3212" s="1109" t="s">
        <v>1051</v>
      </c>
      <c r="D3212" s="1110">
        <v>0</v>
      </c>
      <c r="E3212" s="1110">
        <v>0</v>
      </c>
      <c r="F3212" s="1110">
        <v>0</v>
      </c>
      <c r="G3212" s="1110">
        <v>0</v>
      </c>
      <c r="H3212" s="1094"/>
      <c r="I3212" s="1094"/>
      <c r="J3212" s="1094"/>
      <c r="K3212" s="1094"/>
    </row>
    <row r="3213" spans="1:11" ht="14.1" customHeight="1" x14ac:dyDescent="0.25">
      <c r="A3213" s="1094"/>
      <c r="B3213" s="1094"/>
      <c r="C3213" s="1109" t="s">
        <v>1048</v>
      </c>
      <c r="D3213" s="1110">
        <v>0</v>
      </c>
      <c r="E3213" s="1110">
        <v>0</v>
      </c>
      <c r="F3213" s="1110">
        <v>0</v>
      </c>
      <c r="G3213" s="1110">
        <v>0</v>
      </c>
      <c r="H3213" s="1094"/>
      <c r="I3213" s="1094"/>
      <c r="J3213" s="1094"/>
      <c r="K3213" s="1094"/>
    </row>
    <row r="3214" spans="1:11" ht="14.1" customHeight="1" x14ac:dyDescent="0.25">
      <c r="A3214" s="1094"/>
      <c r="B3214" s="1094"/>
      <c r="C3214" s="1109" t="s">
        <v>1049</v>
      </c>
      <c r="D3214" s="1110">
        <v>0</v>
      </c>
      <c r="E3214" s="1110">
        <v>0</v>
      </c>
      <c r="F3214" s="1110">
        <v>0</v>
      </c>
      <c r="G3214" s="1110">
        <v>0</v>
      </c>
      <c r="H3214" s="1094"/>
      <c r="I3214" s="1094"/>
      <c r="J3214" s="1094"/>
      <c r="K3214" s="1094"/>
    </row>
    <row r="3215" spans="1:11" ht="14.1" customHeight="1" x14ac:dyDescent="0.25">
      <c r="A3215" s="1094"/>
      <c r="B3215" s="1094"/>
      <c r="C3215" s="1109" t="s">
        <v>1052</v>
      </c>
      <c r="D3215" s="1110">
        <v>0</v>
      </c>
      <c r="E3215" s="1110">
        <v>0</v>
      </c>
      <c r="F3215" s="1110">
        <v>0</v>
      </c>
      <c r="G3215" s="1110">
        <v>0</v>
      </c>
      <c r="H3215" s="1094"/>
      <c r="I3215" s="1094"/>
      <c r="J3215" s="1094"/>
      <c r="K3215" s="1094"/>
    </row>
    <row r="3216" spans="1:11" ht="14.1" customHeight="1" x14ac:dyDescent="0.25">
      <c r="A3216" s="1094"/>
      <c r="B3216" s="1094"/>
      <c r="C3216" s="1109" t="s">
        <v>1048</v>
      </c>
      <c r="D3216" s="1110">
        <v>0</v>
      </c>
      <c r="E3216" s="1110">
        <v>0</v>
      </c>
      <c r="F3216" s="1110">
        <v>0</v>
      </c>
      <c r="G3216" s="1110">
        <v>0</v>
      </c>
      <c r="H3216" s="1094"/>
      <c r="I3216" s="1094"/>
      <c r="J3216" s="1094"/>
      <c r="K3216" s="1094"/>
    </row>
    <row r="3217" spans="1:11" ht="14.1" customHeight="1" x14ac:dyDescent="0.25">
      <c r="A3217" s="1094"/>
      <c r="B3217" s="1094"/>
      <c r="C3217" s="1109" t="s">
        <v>1049</v>
      </c>
      <c r="D3217" s="1110">
        <v>0</v>
      </c>
      <c r="E3217" s="1110">
        <v>0</v>
      </c>
      <c r="F3217" s="1110">
        <v>0</v>
      </c>
      <c r="G3217" s="1110">
        <v>0</v>
      </c>
      <c r="H3217" s="1094"/>
      <c r="I3217" s="1094"/>
      <c r="J3217" s="1094"/>
      <c r="K3217" s="1094"/>
    </row>
    <row r="3218" spans="1:11" ht="14.1" customHeight="1" x14ac:dyDescent="0.25">
      <c r="A3218" s="1094"/>
      <c r="B3218" s="1094"/>
      <c r="C3218" s="1109" t="s">
        <v>1053</v>
      </c>
      <c r="D3218" s="1110">
        <v>0</v>
      </c>
      <c r="E3218" s="1110">
        <v>0</v>
      </c>
      <c r="F3218" s="1110">
        <v>0</v>
      </c>
      <c r="G3218" s="1110">
        <v>0</v>
      </c>
      <c r="H3218" s="1094"/>
      <c r="I3218" s="1094"/>
      <c r="J3218" s="1094"/>
      <c r="K3218" s="1094"/>
    </row>
    <row r="3219" spans="1:11" ht="14.1" customHeight="1" x14ac:dyDescent="0.25">
      <c r="A3219" s="1094"/>
      <c r="B3219" s="1094"/>
      <c r="C3219" s="1109" t="s">
        <v>1048</v>
      </c>
      <c r="D3219" s="1110">
        <v>0</v>
      </c>
      <c r="E3219" s="1110">
        <v>0</v>
      </c>
      <c r="F3219" s="1110">
        <v>0</v>
      </c>
      <c r="G3219" s="1110">
        <v>0</v>
      </c>
      <c r="H3219" s="1094"/>
      <c r="I3219" s="1094"/>
      <c r="J3219" s="1094"/>
      <c r="K3219" s="1094"/>
    </row>
    <row r="3220" spans="1:11" ht="14.1" customHeight="1" x14ac:dyDescent="0.25">
      <c r="A3220" s="1094"/>
      <c r="B3220" s="1094"/>
      <c r="C3220" s="1109" t="s">
        <v>1049</v>
      </c>
      <c r="D3220" s="1110">
        <v>0</v>
      </c>
      <c r="E3220" s="1110">
        <v>0</v>
      </c>
      <c r="F3220" s="1110">
        <v>0</v>
      </c>
      <c r="G3220" s="1110">
        <v>0</v>
      </c>
      <c r="H3220" s="1094"/>
      <c r="I3220" s="1094"/>
      <c r="J3220" s="1094"/>
      <c r="K3220" s="1094"/>
    </row>
    <row r="3221" spans="1:11" ht="14.1" customHeight="1" x14ac:dyDescent="0.25">
      <c r="A3221" s="1094"/>
      <c r="B3221" s="1094"/>
      <c r="C3221" s="1109" t="s">
        <v>1054</v>
      </c>
      <c r="D3221" s="1110">
        <v>0</v>
      </c>
      <c r="E3221" s="1110">
        <v>0</v>
      </c>
      <c r="F3221" s="1110">
        <v>0</v>
      </c>
      <c r="G3221" s="1110">
        <v>0</v>
      </c>
      <c r="H3221" s="1094"/>
      <c r="I3221" s="1094"/>
      <c r="J3221" s="1094"/>
      <c r="K3221" s="1094"/>
    </row>
    <row r="3222" spans="1:11" ht="14.1" customHeight="1" x14ac:dyDescent="0.25">
      <c r="A3222" s="1094"/>
      <c r="B3222" s="1094"/>
      <c r="C3222" s="1109" t="s">
        <v>1048</v>
      </c>
      <c r="D3222" s="1110">
        <v>0</v>
      </c>
      <c r="E3222" s="1110">
        <v>0</v>
      </c>
      <c r="F3222" s="1110">
        <v>0</v>
      </c>
      <c r="G3222" s="1110">
        <v>0</v>
      </c>
      <c r="H3222" s="1094"/>
      <c r="I3222" s="1094"/>
      <c r="J3222" s="1094"/>
      <c r="K3222" s="1094"/>
    </row>
    <row r="3223" spans="1:11" ht="14.1" customHeight="1" x14ac:dyDescent="0.25">
      <c r="A3223" s="1094"/>
      <c r="B3223" s="1094"/>
      <c r="C3223" s="1109" t="s">
        <v>1049</v>
      </c>
      <c r="D3223" s="1110">
        <v>0</v>
      </c>
      <c r="E3223" s="1110">
        <v>0</v>
      </c>
      <c r="F3223" s="1110">
        <v>0</v>
      </c>
      <c r="G3223" s="1110">
        <v>0</v>
      </c>
      <c r="H3223" s="1094"/>
      <c r="I3223" s="1094"/>
      <c r="J3223" s="1094"/>
      <c r="K3223" s="1094"/>
    </row>
    <row r="3224" spans="1:11" ht="14.1" customHeight="1" x14ac:dyDescent="0.25">
      <c r="A3224" s="1094"/>
      <c r="B3224" s="1094"/>
      <c r="C3224" s="1109" t="s">
        <v>1055</v>
      </c>
      <c r="D3224" s="1110">
        <v>0</v>
      </c>
      <c r="E3224" s="1110">
        <v>0</v>
      </c>
      <c r="F3224" s="1110">
        <v>0</v>
      </c>
      <c r="G3224" s="1110">
        <v>0</v>
      </c>
      <c r="H3224" s="1094"/>
      <c r="I3224" s="1094"/>
      <c r="J3224" s="1094"/>
      <c r="K3224" s="1094"/>
    </row>
    <row r="3225" spans="1:11" ht="14.1" customHeight="1" x14ac:dyDescent="0.25">
      <c r="A3225" s="1094"/>
      <c r="B3225" s="1094"/>
      <c r="C3225" s="1109" t="s">
        <v>1048</v>
      </c>
      <c r="D3225" s="1110">
        <v>0</v>
      </c>
      <c r="E3225" s="1110">
        <v>0</v>
      </c>
      <c r="F3225" s="1110">
        <v>0</v>
      </c>
      <c r="G3225" s="1110">
        <v>0</v>
      </c>
      <c r="H3225" s="1094"/>
      <c r="I3225" s="1094"/>
      <c r="J3225" s="1094"/>
      <c r="K3225" s="1094"/>
    </row>
    <row r="3226" spans="1:11" ht="14.1" customHeight="1" x14ac:dyDescent="0.25">
      <c r="A3226" s="1094"/>
      <c r="B3226" s="1094"/>
      <c r="C3226" s="1109" t="s">
        <v>1049</v>
      </c>
      <c r="D3226" s="1110">
        <v>0</v>
      </c>
      <c r="E3226" s="1110">
        <v>0</v>
      </c>
      <c r="F3226" s="1110">
        <v>0</v>
      </c>
      <c r="G3226" s="1110">
        <v>0</v>
      </c>
      <c r="H3226" s="1094"/>
      <c r="I3226" s="1094"/>
      <c r="J3226" s="1094"/>
      <c r="K3226" s="1094"/>
    </row>
    <row r="3227" spans="1:11" ht="14.1" customHeight="1" x14ac:dyDescent="0.25">
      <c r="A3227" s="1094"/>
      <c r="B3227" s="1094"/>
      <c r="C3227" s="1109" t="s">
        <v>1056</v>
      </c>
      <c r="D3227" s="1110">
        <v>0</v>
      </c>
      <c r="E3227" s="1110">
        <v>0</v>
      </c>
      <c r="F3227" s="1110">
        <v>0</v>
      </c>
      <c r="G3227" s="1110">
        <v>0</v>
      </c>
      <c r="H3227" s="1094"/>
      <c r="I3227" s="1094"/>
      <c r="J3227" s="1094"/>
      <c r="K3227" s="1094"/>
    </row>
    <row r="3228" spans="1:11" ht="14.1" customHeight="1" x14ac:dyDescent="0.25">
      <c r="A3228" s="1094"/>
      <c r="B3228" s="1094"/>
      <c r="C3228" s="1109" t="s">
        <v>1048</v>
      </c>
      <c r="D3228" s="1110">
        <v>0</v>
      </c>
      <c r="E3228" s="1110">
        <v>0</v>
      </c>
      <c r="F3228" s="1110">
        <v>0</v>
      </c>
      <c r="G3228" s="1110">
        <v>0</v>
      </c>
      <c r="H3228" s="1094"/>
      <c r="I3228" s="1094"/>
      <c r="J3228" s="1094"/>
      <c r="K3228" s="1094"/>
    </row>
    <row r="3229" spans="1:11" ht="14.1" customHeight="1" x14ac:dyDescent="0.25">
      <c r="A3229" s="1094"/>
      <c r="B3229" s="1094"/>
      <c r="C3229" s="1109" t="s">
        <v>1057</v>
      </c>
      <c r="D3229" s="1110">
        <v>0</v>
      </c>
      <c r="E3229" s="1110">
        <v>0</v>
      </c>
      <c r="F3229" s="1110">
        <v>0</v>
      </c>
      <c r="G3229" s="1110">
        <v>0</v>
      </c>
      <c r="H3229" s="1094"/>
      <c r="I3229" s="1094"/>
      <c r="J3229" s="1094"/>
      <c r="K3229" s="1094"/>
    </row>
    <row r="3230" spans="1:11" ht="14.1" customHeight="1" x14ac:dyDescent="0.25">
      <c r="A3230" s="1094"/>
      <c r="B3230" s="1094"/>
      <c r="C3230" s="1109" t="s">
        <v>1058</v>
      </c>
      <c r="D3230" s="1110">
        <v>0</v>
      </c>
      <c r="E3230" s="1110">
        <v>0</v>
      </c>
      <c r="F3230" s="1110">
        <v>0</v>
      </c>
      <c r="G3230" s="1110">
        <v>0</v>
      </c>
      <c r="H3230" s="1094"/>
      <c r="I3230" s="1094"/>
      <c r="J3230" s="1094"/>
      <c r="K3230" s="1094"/>
    </row>
    <row r="3231" spans="1:11" ht="14.1" customHeight="1" x14ac:dyDescent="0.25">
      <c r="A3231" s="1094"/>
      <c r="B3231" s="1094"/>
      <c r="C3231" s="1109" t="s">
        <v>1059</v>
      </c>
      <c r="D3231" s="1110">
        <v>0</v>
      </c>
      <c r="E3231" s="1110">
        <v>0</v>
      </c>
      <c r="F3231" s="1110">
        <v>0</v>
      </c>
      <c r="G3231" s="1110">
        <v>0</v>
      </c>
      <c r="H3231" s="1094"/>
      <c r="I3231" s="1094"/>
      <c r="J3231" s="1094"/>
      <c r="K3231" s="1094"/>
    </row>
    <row r="3232" spans="1:11" ht="14.1" customHeight="1" x14ac:dyDescent="0.25">
      <c r="A3232" s="1094"/>
      <c r="B3232" s="1094"/>
      <c r="C3232" s="1109" t="s">
        <v>1060</v>
      </c>
      <c r="D3232" s="1110">
        <v>0</v>
      </c>
      <c r="E3232" s="1110">
        <v>0</v>
      </c>
      <c r="F3232" s="1110">
        <v>0</v>
      </c>
      <c r="G3232" s="1110">
        <v>0</v>
      </c>
      <c r="H3232" s="1094"/>
      <c r="I3232" s="1094"/>
      <c r="J3232" s="1094"/>
      <c r="K3232" s="1094"/>
    </row>
    <row r="3233" spans="1:11" ht="14.1" customHeight="1" x14ac:dyDescent="0.25">
      <c r="A3233" s="1094"/>
      <c r="B3233" s="1094"/>
      <c r="C3233" s="1109" t="s">
        <v>1061</v>
      </c>
      <c r="D3233" s="1110">
        <v>0</v>
      </c>
      <c r="E3233" s="1110">
        <v>119994566</v>
      </c>
      <c r="F3233" s="1110">
        <v>119994566</v>
      </c>
      <c r="G3233" s="1110">
        <v>159992755</v>
      </c>
      <c r="H3233" s="1094"/>
      <c r="I3233" s="1094"/>
      <c r="J3233" s="1094"/>
      <c r="K3233" s="1094"/>
    </row>
    <row r="3234" spans="1:11" ht="14.1" customHeight="1" x14ac:dyDescent="0.25">
      <c r="A3234" s="1094"/>
      <c r="B3234" s="1094"/>
      <c r="C3234" s="1109" t="s">
        <v>1048</v>
      </c>
      <c r="D3234" s="1110">
        <v>0</v>
      </c>
      <c r="E3234" s="1110">
        <v>119994566</v>
      </c>
      <c r="F3234" s="1110">
        <v>119994566</v>
      </c>
      <c r="G3234" s="1110">
        <v>159992755</v>
      </c>
      <c r="H3234" s="1094"/>
      <c r="I3234" s="1094"/>
      <c r="J3234" s="1094"/>
      <c r="K3234" s="1094"/>
    </row>
    <row r="3235" spans="1:11" ht="14.1" customHeight="1" x14ac:dyDescent="0.25">
      <c r="A3235" s="1094"/>
      <c r="B3235" s="1094"/>
      <c r="C3235" s="1109" t="s">
        <v>1057</v>
      </c>
      <c r="D3235" s="1110">
        <v>0</v>
      </c>
      <c r="E3235" s="1110">
        <v>0</v>
      </c>
      <c r="F3235" s="1110">
        <v>0</v>
      </c>
      <c r="G3235" s="1110">
        <v>0</v>
      </c>
      <c r="H3235" s="1094"/>
      <c r="I3235" s="1094"/>
      <c r="J3235" s="1094"/>
      <c r="K3235" s="1094"/>
    </row>
    <row r="3236" spans="1:11" ht="14.1" customHeight="1" x14ac:dyDescent="0.25">
      <c r="A3236" s="1094"/>
      <c r="B3236" s="1094"/>
      <c r="C3236" s="1109" t="s">
        <v>1058</v>
      </c>
      <c r="D3236" s="1110">
        <v>0</v>
      </c>
      <c r="E3236" s="1110">
        <v>0</v>
      </c>
      <c r="F3236" s="1110">
        <v>0</v>
      </c>
      <c r="G3236" s="1110">
        <v>0</v>
      </c>
      <c r="H3236" s="1094"/>
      <c r="I3236" s="1094"/>
      <c r="J3236" s="1094"/>
      <c r="K3236" s="1094"/>
    </row>
    <row r="3237" spans="1:11" ht="14.1" customHeight="1" x14ac:dyDescent="0.25">
      <c r="A3237" s="1094"/>
      <c r="B3237" s="1094"/>
      <c r="C3237" s="1109" t="s">
        <v>1059</v>
      </c>
      <c r="D3237" s="1110">
        <v>0</v>
      </c>
      <c r="E3237" s="1110">
        <v>0</v>
      </c>
      <c r="F3237" s="1110">
        <v>0</v>
      </c>
      <c r="G3237" s="1110">
        <v>0</v>
      </c>
      <c r="H3237" s="1094"/>
      <c r="I3237" s="1094"/>
      <c r="J3237" s="1094"/>
      <c r="K3237" s="1094"/>
    </row>
    <row r="3238" spans="1:11" ht="14.1" customHeight="1" x14ac:dyDescent="0.25">
      <c r="A3238" s="1094"/>
      <c r="B3238" s="1094"/>
      <c r="C3238" s="1109" t="s">
        <v>1060</v>
      </c>
      <c r="D3238" s="1110">
        <v>0</v>
      </c>
      <c r="E3238" s="1110">
        <v>0</v>
      </c>
      <c r="F3238" s="1110">
        <v>0</v>
      </c>
      <c r="G3238" s="1110">
        <v>0</v>
      </c>
      <c r="H3238" s="1094"/>
      <c r="I3238" s="1094"/>
      <c r="J3238" s="1094"/>
      <c r="K3238" s="1094"/>
    </row>
    <row r="3239" spans="1:11" ht="14.1" customHeight="1" x14ac:dyDescent="0.25">
      <c r="A3239" s="1094"/>
      <c r="B3239" s="1094"/>
      <c r="C3239" s="1109" t="s">
        <v>1062</v>
      </c>
      <c r="D3239" s="1110">
        <v>0</v>
      </c>
      <c r="E3239" s="1110">
        <v>0</v>
      </c>
      <c r="F3239" s="1110">
        <v>0</v>
      </c>
      <c r="G3239" s="1110">
        <v>0</v>
      </c>
      <c r="H3239" s="1094"/>
      <c r="I3239" s="1094"/>
      <c r="J3239" s="1094"/>
      <c r="K3239" s="1094"/>
    </row>
    <row r="3240" spans="1:11" ht="14.1" customHeight="1" x14ac:dyDescent="0.25">
      <c r="A3240" s="1094"/>
      <c r="B3240" s="1094"/>
      <c r="C3240" s="1109" t="s">
        <v>1048</v>
      </c>
      <c r="D3240" s="1110">
        <v>0</v>
      </c>
      <c r="E3240" s="1110">
        <v>0</v>
      </c>
      <c r="F3240" s="1110">
        <v>0</v>
      </c>
      <c r="G3240" s="1110">
        <v>0</v>
      </c>
      <c r="H3240" s="1094"/>
      <c r="I3240" s="1094"/>
      <c r="J3240" s="1094"/>
      <c r="K3240" s="1094"/>
    </row>
    <row r="3241" spans="1:11" ht="14.1" customHeight="1" x14ac:dyDescent="0.25">
      <c r="A3241" s="1094"/>
      <c r="B3241" s="1094"/>
      <c r="C3241" s="1109" t="s">
        <v>1057</v>
      </c>
      <c r="D3241" s="1110">
        <v>0</v>
      </c>
      <c r="E3241" s="1110">
        <v>0</v>
      </c>
      <c r="F3241" s="1110">
        <v>0</v>
      </c>
      <c r="G3241" s="1110">
        <v>0</v>
      </c>
      <c r="H3241" s="1094"/>
      <c r="I3241" s="1094"/>
      <c r="J3241" s="1094"/>
      <c r="K3241" s="1094"/>
    </row>
    <row r="3242" spans="1:11" ht="14.1" customHeight="1" x14ac:dyDescent="0.25">
      <c r="A3242" s="1094"/>
      <c r="B3242" s="1094"/>
      <c r="C3242" s="1109" t="s">
        <v>1058</v>
      </c>
      <c r="D3242" s="1110">
        <v>0</v>
      </c>
      <c r="E3242" s="1110">
        <v>0</v>
      </c>
      <c r="F3242" s="1110">
        <v>0</v>
      </c>
      <c r="G3242" s="1110">
        <v>0</v>
      </c>
      <c r="H3242" s="1094"/>
      <c r="I3242" s="1094"/>
      <c r="J3242" s="1094"/>
      <c r="K3242" s="1094"/>
    </row>
    <row r="3243" spans="1:11" ht="14.1" customHeight="1" x14ac:dyDescent="0.25">
      <c r="A3243" s="1094"/>
      <c r="B3243" s="1094"/>
      <c r="C3243" s="1109" t="s">
        <v>1059</v>
      </c>
      <c r="D3243" s="1110">
        <v>0</v>
      </c>
      <c r="E3243" s="1110">
        <v>0</v>
      </c>
      <c r="F3243" s="1110">
        <v>0</v>
      </c>
      <c r="G3243" s="1110">
        <v>0</v>
      </c>
      <c r="H3243" s="1094"/>
      <c r="I3243" s="1094"/>
      <c r="J3243" s="1094"/>
      <c r="K3243" s="1094"/>
    </row>
    <row r="3244" spans="1:11" ht="14.1" customHeight="1" x14ac:dyDescent="0.25">
      <c r="A3244" s="1094"/>
      <c r="B3244" s="1094"/>
      <c r="C3244" s="1109" t="s">
        <v>1060</v>
      </c>
      <c r="D3244" s="1110">
        <v>0</v>
      </c>
      <c r="E3244" s="1110">
        <v>0</v>
      </c>
      <c r="F3244" s="1110">
        <v>0</v>
      </c>
      <c r="G3244" s="1110">
        <v>0</v>
      </c>
      <c r="H3244" s="1094"/>
      <c r="I3244" s="1094"/>
      <c r="J3244" s="1094"/>
      <c r="K3244" s="1094"/>
    </row>
    <row r="3245" spans="1:11" ht="14.1" customHeight="1" x14ac:dyDescent="0.25">
      <c r="A3245" s="1094"/>
      <c r="B3245" s="1094"/>
      <c r="C3245" s="1109" t="s">
        <v>1063</v>
      </c>
      <c r="D3245" s="1110">
        <v>0</v>
      </c>
      <c r="E3245" s="1110">
        <v>0</v>
      </c>
      <c r="F3245" s="1110">
        <v>0</v>
      </c>
      <c r="G3245" s="1110">
        <v>0</v>
      </c>
      <c r="H3245" s="1094"/>
      <c r="I3245" s="1094"/>
      <c r="J3245" s="1094"/>
      <c r="K3245" s="1094"/>
    </row>
    <row r="3246" spans="1:11" ht="14.1" customHeight="1" x14ac:dyDescent="0.25">
      <c r="A3246" s="1094"/>
      <c r="B3246" s="1094"/>
      <c r="C3246" s="1109" t="s">
        <v>1064</v>
      </c>
      <c r="D3246" s="1110">
        <v>0</v>
      </c>
      <c r="E3246" s="1110">
        <v>0</v>
      </c>
      <c r="F3246" s="1110">
        <v>0</v>
      </c>
      <c r="G3246" s="1110">
        <v>0</v>
      </c>
      <c r="H3246" s="1094"/>
      <c r="I3246" s="1094"/>
      <c r="J3246" s="1094"/>
      <c r="K3246" s="1094"/>
    </row>
    <row r="3247" spans="1:11" ht="14.1" customHeight="1" x14ac:dyDescent="0.25">
      <c r="A3247" s="1094"/>
      <c r="B3247" s="1094"/>
      <c r="C3247" s="1111" t="s">
        <v>572</v>
      </c>
      <c r="D3247" s="1110">
        <v>0</v>
      </c>
      <c r="E3247" s="1110">
        <v>119994566</v>
      </c>
      <c r="F3247" s="1110">
        <v>119994566</v>
      </c>
      <c r="G3247" s="1110">
        <v>159992755</v>
      </c>
      <c r="H3247" s="1094"/>
      <c r="I3247" s="1094"/>
      <c r="J3247" s="1094"/>
      <c r="K3247" s="1094"/>
    </row>
    <row r="3248" spans="1:11" ht="41.1" customHeight="1" x14ac:dyDescent="0.25">
      <c r="A3248" s="1094"/>
      <c r="B3248" s="1094"/>
      <c r="C3248" s="1103" t="s">
        <v>1022</v>
      </c>
      <c r="D3248" s="1232" t="s">
        <v>3862</v>
      </c>
      <c r="E3248" s="1233"/>
      <c r="F3248" s="1233"/>
      <c r="G3248" s="1233"/>
      <c r="H3248" s="1094"/>
      <c r="I3248" s="1094"/>
      <c r="J3248" s="1094"/>
      <c r="K3248" s="1094"/>
    </row>
    <row r="3249" spans="1:11" ht="41.1" customHeight="1" x14ac:dyDescent="0.25">
      <c r="A3249" s="1094"/>
      <c r="B3249" s="1094"/>
      <c r="C3249" s="1104" t="s">
        <v>1024</v>
      </c>
      <c r="D3249" s="1230" t="s">
        <v>3863</v>
      </c>
      <c r="E3249" s="1231"/>
      <c r="F3249" s="1231"/>
      <c r="G3249" s="1231"/>
      <c r="H3249" s="1094"/>
      <c r="I3249" s="1094"/>
      <c r="J3249" s="1094"/>
      <c r="K3249" s="1094"/>
    </row>
    <row r="3250" spans="1:11" ht="41.1" customHeight="1" x14ac:dyDescent="0.25">
      <c r="A3250" s="1094"/>
      <c r="B3250" s="1094"/>
      <c r="C3250" s="1104" t="s">
        <v>31</v>
      </c>
      <c r="D3250" s="1230" t="s">
        <v>3356</v>
      </c>
      <c r="E3250" s="1231"/>
      <c r="F3250" s="1231"/>
      <c r="G3250" s="1231"/>
      <c r="H3250" s="1094"/>
      <c r="I3250" s="1094"/>
      <c r="J3250" s="1094"/>
      <c r="K3250" s="1094"/>
    </row>
    <row r="3251" spans="1:11" ht="15" customHeight="1" x14ac:dyDescent="0.25">
      <c r="A3251" s="1094"/>
      <c r="B3251" s="1094"/>
      <c r="C3251" s="1105"/>
      <c r="D3251" s="1106">
        <v>2024</v>
      </c>
      <c r="E3251" s="1106">
        <v>2025</v>
      </c>
      <c r="F3251" s="1106">
        <v>2026</v>
      </c>
      <c r="G3251" s="1106">
        <v>2027</v>
      </c>
      <c r="H3251" s="1094"/>
      <c r="I3251" s="1094"/>
      <c r="J3251" s="1094"/>
      <c r="K3251" s="1094"/>
    </row>
    <row r="3252" spans="1:11" ht="15" customHeight="1" x14ac:dyDescent="0.25">
      <c r="A3252" s="1094"/>
      <c r="B3252" s="1094"/>
      <c r="C3252" s="1107"/>
      <c r="D3252" s="1108" t="s">
        <v>13</v>
      </c>
      <c r="E3252" s="1108" t="s">
        <v>14</v>
      </c>
      <c r="F3252" s="1108" t="s">
        <v>14</v>
      </c>
      <c r="G3252" s="1108" t="s">
        <v>14</v>
      </c>
      <c r="H3252" s="1094"/>
      <c r="I3252" s="1094"/>
      <c r="J3252" s="1094"/>
      <c r="K3252" s="1094"/>
    </row>
    <row r="3253" spans="1:11" ht="14.1" customHeight="1" x14ac:dyDescent="0.25">
      <c r="A3253" s="1094"/>
      <c r="B3253" s="1094"/>
      <c r="C3253" s="1097" t="s">
        <v>33</v>
      </c>
      <c r="D3253" s="1101" t="s">
        <v>1039</v>
      </c>
      <c r="E3253" s="1101" t="s">
        <v>1092</v>
      </c>
      <c r="F3253" s="1101" t="s">
        <v>1092</v>
      </c>
      <c r="G3253" s="1101" t="s">
        <v>1092</v>
      </c>
      <c r="H3253" s="1094"/>
      <c r="I3253" s="1094"/>
      <c r="J3253" s="1094"/>
      <c r="K3253" s="1094"/>
    </row>
    <row r="3254" spans="1:11" ht="14.1" customHeight="1" x14ac:dyDescent="0.25">
      <c r="A3254" s="1094"/>
      <c r="B3254" s="1094"/>
      <c r="C3254" s="1097" t="s">
        <v>1029</v>
      </c>
      <c r="D3254" s="1101" t="s">
        <v>1039</v>
      </c>
      <c r="E3254" s="1101" t="s">
        <v>3864</v>
      </c>
      <c r="F3254" s="1101" t="s">
        <v>3865</v>
      </c>
      <c r="G3254" s="1101" t="s">
        <v>3866</v>
      </c>
      <c r="H3254" s="1094"/>
      <c r="I3254" s="1094"/>
      <c r="J3254" s="1094"/>
      <c r="K3254" s="1094"/>
    </row>
    <row r="3255" spans="1:11" ht="14.1" customHeight="1" x14ac:dyDescent="0.25">
      <c r="A3255" s="1094"/>
      <c r="B3255" s="1094"/>
      <c r="C3255" s="1097" t="s">
        <v>1032</v>
      </c>
      <c r="D3255" s="1101" t="s">
        <v>1039</v>
      </c>
      <c r="E3255" s="1101" t="s">
        <v>3864</v>
      </c>
      <c r="F3255" s="1101" t="s">
        <v>3865</v>
      </c>
      <c r="G3255" s="1101" t="s">
        <v>3866</v>
      </c>
      <c r="H3255" s="1094"/>
      <c r="I3255" s="1094"/>
      <c r="J3255" s="1094"/>
      <c r="K3255" s="1094"/>
    </row>
    <row r="3256" spans="1:11" ht="14.1" customHeight="1" x14ac:dyDescent="0.25">
      <c r="A3256" s="1094"/>
      <c r="B3256" s="1094"/>
      <c r="C3256" s="1097" t="s">
        <v>1037</v>
      </c>
      <c r="D3256" s="1101" t="s">
        <v>1038</v>
      </c>
      <c r="E3256" s="1101" t="s">
        <v>1038</v>
      </c>
      <c r="F3256" s="1101" t="s">
        <v>1039</v>
      </c>
      <c r="G3256" s="1101" t="s">
        <v>1039</v>
      </c>
      <c r="H3256" s="1094"/>
      <c r="I3256" s="1094"/>
      <c r="J3256" s="1094"/>
      <c r="K3256" s="1094"/>
    </row>
    <row r="3257" spans="1:11" ht="14.1" customHeight="1" x14ac:dyDescent="0.25">
      <c r="A3257" s="1094"/>
      <c r="B3257" s="1094"/>
      <c r="C3257" s="1097" t="s">
        <v>1042</v>
      </c>
      <c r="D3257" s="1101" t="s">
        <v>1038</v>
      </c>
      <c r="E3257" s="1101" t="s">
        <v>1038</v>
      </c>
      <c r="F3257" s="1101" t="s">
        <v>3867</v>
      </c>
      <c r="G3257" s="1101" t="s">
        <v>3868</v>
      </c>
      <c r="H3257" s="1094"/>
      <c r="I3257" s="1094"/>
      <c r="J3257" s="1094"/>
      <c r="K3257" s="1094"/>
    </row>
    <row r="3258" spans="1:11" ht="14.1" customHeight="1" x14ac:dyDescent="0.25">
      <c r="A3258" s="1094"/>
      <c r="B3258" s="1094"/>
      <c r="C3258" s="1097" t="s">
        <v>39</v>
      </c>
      <c r="D3258" s="1101" t="s">
        <v>1038</v>
      </c>
      <c r="E3258" s="1101" t="s">
        <v>1038</v>
      </c>
      <c r="F3258" s="1101" t="s">
        <v>3867</v>
      </c>
      <c r="G3258" s="1101" t="s">
        <v>3868</v>
      </c>
      <c r="H3258" s="1094"/>
      <c r="I3258" s="1094"/>
      <c r="J3258" s="1094"/>
      <c r="K3258" s="1094"/>
    </row>
    <row r="3259" spans="1:11" ht="14.1" customHeight="1" x14ac:dyDescent="0.25">
      <c r="A3259" s="1094"/>
      <c r="B3259" s="1094"/>
      <c r="C3259" s="1228" t="s">
        <v>1046</v>
      </c>
      <c r="D3259" s="1229"/>
      <c r="E3259" s="1229"/>
      <c r="F3259" s="1229"/>
      <c r="G3259" s="1229"/>
      <c r="H3259" s="1094"/>
      <c r="I3259" s="1094"/>
      <c r="J3259" s="1094"/>
      <c r="K3259" s="1094"/>
    </row>
    <row r="3260" spans="1:11" ht="14.1" customHeight="1" x14ac:dyDescent="0.25">
      <c r="A3260" s="1094"/>
      <c r="B3260" s="1094"/>
      <c r="C3260" s="1105"/>
      <c r="D3260" s="1106">
        <v>2024</v>
      </c>
      <c r="E3260" s="1106">
        <v>2025</v>
      </c>
      <c r="F3260" s="1106">
        <v>2026</v>
      </c>
      <c r="G3260" s="1106">
        <v>2027</v>
      </c>
      <c r="H3260" s="1094"/>
      <c r="I3260" s="1094"/>
      <c r="J3260" s="1094"/>
      <c r="K3260" s="1094"/>
    </row>
    <row r="3261" spans="1:11" ht="14.1" customHeight="1" x14ac:dyDescent="0.25">
      <c r="A3261" s="1094"/>
      <c r="B3261" s="1094"/>
      <c r="C3261" s="1107"/>
      <c r="D3261" s="1108" t="s">
        <v>13</v>
      </c>
      <c r="E3261" s="1108" t="s">
        <v>14</v>
      </c>
      <c r="F3261" s="1108" t="s">
        <v>14</v>
      </c>
      <c r="G3261" s="1108" t="s">
        <v>14</v>
      </c>
      <c r="H3261" s="1094"/>
      <c r="I3261" s="1094"/>
      <c r="J3261" s="1094"/>
      <c r="K3261" s="1094"/>
    </row>
    <row r="3262" spans="1:11" ht="14.1" customHeight="1" x14ac:dyDescent="0.25">
      <c r="A3262" s="1094"/>
      <c r="B3262" s="1094"/>
      <c r="C3262" s="1109" t="s">
        <v>1047</v>
      </c>
      <c r="D3262" s="1110">
        <v>0</v>
      </c>
      <c r="E3262" s="1110">
        <v>0</v>
      </c>
      <c r="F3262" s="1110">
        <v>0</v>
      </c>
      <c r="G3262" s="1110">
        <v>0</v>
      </c>
      <c r="H3262" s="1094"/>
      <c r="I3262" s="1094"/>
      <c r="J3262" s="1094"/>
      <c r="K3262" s="1094"/>
    </row>
    <row r="3263" spans="1:11" ht="14.1" customHeight="1" x14ac:dyDescent="0.25">
      <c r="A3263" s="1094"/>
      <c r="B3263" s="1094"/>
      <c r="C3263" s="1109" t="s">
        <v>1048</v>
      </c>
      <c r="D3263" s="1110">
        <v>0</v>
      </c>
      <c r="E3263" s="1110">
        <v>0</v>
      </c>
      <c r="F3263" s="1110">
        <v>0</v>
      </c>
      <c r="G3263" s="1110">
        <v>0</v>
      </c>
      <c r="H3263" s="1094"/>
      <c r="I3263" s="1094"/>
      <c r="J3263" s="1094"/>
      <c r="K3263" s="1094"/>
    </row>
    <row r="3264" spans="1:11" ht="14.1" customHeight="1" x14ac:dyDescent="0.25">
      <c r="A3264" s="1094"/>
      <c r="B3264" s="1094"/>
      <c r="C3264" s="1109" t="s">
        <v>1049</v>
      </c>
      <c r="D3264" s="1110">
        <v>0</v>
      </c>
      <c r="E3264" s="1110">
        <v>0</v>
      </c>
      <c r="F3264" s="1110">
        <v>0</v>
      </c>
      <c r="G3264" s="1110">
        <v>0</v>
      </c>
      <c r="H3264" s="1094"/>
      <c r="I3264" s="1094"/>
      <c r="J3264" s="1094"/>
      <c r="K3264" s="1094"/>
    </row>
    <row r="3265" spans="1:11" ht="14.1" customHeight="1" x14ac:dyDescent="0.25">
      <c r="A3265" s="1094"/>
      <c r="B3265" s="1094"/>
      <c r="C3265" s="1109" t="s">
        <v>1050</v>
      </c>
      <c r="D3265" s="1110">
        <v>0</v>
      </c>
      <c r="E3265" s="1110">
        <v>0</v>
      </c>
      <c r="F3265" s="1110">
        <v>0</v>
      </c>
      <c r="G3265" s="1110">
        <v>0</v>
      </c>
      <c r="H3265" s="1094"/>
      <c r="I3265" s="1094"/>
      <c r="J3265" s="1094"/>
      <c r="K3265" s="1094"/>
    </row>
    <row r="3266" spans="1:11" ht="14.1" customHeight="1" x14ac:dyDescent="0.25">
      <c r="A3266" s="1094"/>
      <c r="B3266" s="1094"/>
      <c r="C3266" s="1109" t="s">
        <v>1048</v>
      </c>
      <c r="D3266" s="1110">
        <v>0</v>
      </c>
      <c r="E3266" s="1110">
        <v>0</v>
      </c>
      <c r="F3266" s="1110">
        <v>0</v>
      </c>
      <c r="G3266" s="1110">
        <v>0</v>
      </c>
      <c r="H3266" s="1094"/>
      <c r="I3266" s="1094"/>
      <c r="J3266" s="1094"/>
      <c r="K3266" s="1094"/>
    </row>
    <row r="3267" spans="1:11" ht="14.1" customHeight="1" x14ac:dyDescent="0.25">
      <c r="A3267" s="1094"/>
      <c r="B3267" s="1094"/>
      <c r="C3267" s="1109" t="s">
        <v>1049</v>
      </c>
      <c r="D3267" s="1110">
        <v>0</v>
      </c>
      <c r="E3267" s="1110">
        <v>0</v>
      </c>
      <c r="F3267" s="1110">
        <v>0</v>
      </c>
      <c r="G3267" s="1110">
        <v>0</v>
      </c>
      <c r="H3267" s="1094"/>
      <c r="I3267" s="1094"/>
      <c r="J3267" s="1094"/>
      <c r="K3267" s="1094"/>
    </row>
    <row r="3268" spans="1:11" ht="14.1" customHeight="1" x14ac:dyDescent="0.25">
      <c r="A3268" s="1094"/>
      <c r="B3268" s="1094"/>
      <c r="C3268" s="1109" t="s">
        <v>1051</v>
      </c>
      <c r="D3268" s="1110">
        <v>0</v>
      </c>
      <c r="E3268" s="1110">
        <v>0</v>
      </c>
      <c r="F3268" s="1110">
        <v>0</v>
      </c>
      <c r="G3268" s="1110">
        <v>0</v>
      </c>
      <c r="H3268" s="1094"/>
      <c r="I3268" s="1094"/>
      <c r="J3268" s="1094"/>
      <c r="K3268" s="1094"/>
    </row>
    <row r="3269" spans="1:11" ht="14.1" customHeight="1" x14ac:dyDescent="0.25">
      <c r="A3269" s="1094"/>
      <c r="B3269" s="1094"/>
      <c r="C3269" s="1109" t="s">
        <v>1048</v>
      </c>
      <c r="D3269" s="1110">
        <v>0</v>
      </c>
      <c r="E3269" s="1110">
        <v>0</v>
      </c>
      <c r="F3269" s="1110">
        <v>0</v>
      </c>
      <c r="G3269" s="1110">
        <v>0</v>
      </c>
      <c r="H3269" s="1094"/>
      <c r="I3269" s="1094"/>
      <c r="J3269" s="1094"/>
      <c r="K3269" s="1094"/>
    </row>
    <row r="3270" spans="1:11" ht="14.1" customHeight="1" x14ac:dyDescent="0.25">
      <c r="A3270" s="1094"/>
      <c r="B3270" s="1094"/>
      <c r="C3270" s="1109" t="s">
        <v>1049</v>
      </c>
      <c r="D3270" s="1110">
        <v>0</v>
      </c>
      <c r="E3270" s="1110">
        <v>0</v>
      </c>
      <c r="F3270" s="1110">
        <v>0</v>
      </c>
      <c r="G3270" s="1110">
        <v>0</v>
      </c>
      <c r="H3270" s="1094"/>
      <c r="I3270" s="1094"/>
      <c r="J3270" s="1094"/>
      <c r="K3270" s="1094"/>
    </row>
    <row r="3271" spans="1:11" ht="14.1" customHeight="1" x14ac:dyDescent="0.25">
      <c r="A3271" s="1094"/>
      <c r="B3271" s="1094"/>
      <c r="C3271" s="1109" t="s">
        <v>1052</v>
      </c>
      <c r="D3271" s="1110">
        <v>0</v>
      </c>
      <c r="E3271" s="1110">
        <v>0</v>
      </c>
      <c r="F3271" s="1110">
        <v>0</v>
      </c>
      <c r="G3271" s="1110">
        <v>0</v>
      </c>
      <c r="H3271" s="1094"/>
      <c r="I3271" s="1094"/>
      <c r="J3271" s="1094"/>
      <c r="K3271" s="1094"/>
    </row>
    <row r="3272" spans="1:11" ht="14.1" customHeight="1" x14ac:dyDescent="0.25">
      <c r="A3272" s="1094"/>
      <c r="B3272" s="1094"/>
      <c r="C3272" s="1109" t="s">
        <v>1048</v>
      </c>
      <c r="D3272" s="1110">
        <v>0</v>
      </c>
      <c r="E3272" s="1110">
        <v>0</v>
      </c>
      <c r="F3272" s="1110">
        <v>0</v>
      </c>
      <c r="G3272" s="1110">
        <v>0</v>
      </c>
      <c r="H3272" s="1094"/>
      <c r="I3272" s="1094"/>
      <c r="J3272" s="1094"/>
      <c r="K3272" s="1094"/>
    </row>
    <row r="3273" spans="1:11" ht="14.1" customHeight="1" x14ac:dyDescent="0.25">
      <c r="A3273" s="1094"/>
      <c r="B3273" s="1094"/>
      <c r="C3273" s="1109" t="s">
        <v>1049</v>
      </c>
      <c r="D3273" s="1110">
        <v>0</v>
      </c>
      <c r="E3273" s="1110">
        <v>0</v>
      </c>
      <c r="F3273" s="1110">
        <v>0</v>
      </c>
      <c r="G3273" s="1110">
        <v>0</v>
      </c>
      <c r="H3273" s="1094"/>
      <c r="I3273" s="1094"/>
      <c r="J3273" s="1094"/>
      <c r="K3273" s="1094"/>
    </row>
    <row r="3274" spans="1:11" ht="14.1" customHeight="1" x14ac:dyDescent="0.25">
      <c r="A3274" s="1094"/>
      <c r="B3274" s="1094"/>
      <c r="C3274" s="1109" t="s">
        <v>1053</v>
      </c>
      <c r="D3274" s="1110">
        <v>0</v>
      </c>
      <c r="E3274" s="1110">
        <v>0</v>
      </c>
      <c r="F3274" s="1110">
        <v>0</v>
      </c>
      <c r="G3274" s="1110">
        <v>0</v>
      </c>
      <c r="H3274" s="1094"/>
      <c r="I3274" s="1094"/>
      <c r="J3274" s="1094"/>
      <c r="K3274" s="1094"/>
    </row>
    <row r="3275" spans="1:11" ht="14.1" customHeight="1" x14ac:dyDescent="0.25">
      <c r="A3275" s="1094"/>
      <c r="B3275" s="1094"/>
      <c r="C3275" s="1109" t="s">
        <v>1048</v>
      </c>
      <c r="D3275" s="1110">
        <v>0</v>
      </c>
      <c r="E3275" s="1110">
        <v>0</v>
      </c>
      <c r="F3275" s="1110">
        <v>0</v>
      </c>
      <c r="G3275" s="1110">
        <v>0</v>
      </c>
      <c r="H3275" s="1094"/>
      <c r="I3275" s="1094"/>
      <c r="J3275" s="1094"/>
      <c r="K3275" s="1094"/>
    </row>
    <row r="3276" spans="1:11" ht="14.1" customHeight="1" x14ac:dyDescent="0.25">
      <c r="A3276" s="1094"/>
      <c r="B3276" s="1094"/>
      <c r="C3276" s="1109" t="s">
        <v>1049</v>
      </c>
      <c r="D3276" s="1110">
        <v>0</v>
      </c>
      <c r="E3276" s="1110">
        <v>0</v>
      </c>
      <c r="F3276" s="1110">
        <v>0</v>
      </c>
      <c r="G3276" s="1110">
        <v>0</v>
      </c>
      <c r="H3276" s="1094"/>
      <c r="I3276" s="1094"/>
      <c r="J3276" s="1094"/>
      <c r="K3276" s="1094"/>
    </row>
    <row r="3277" spans="1:11" ht="14.1" customHeight="1" x14ac:dyDescent="0.25">
      <c r="A3277" s="1094"/>
      <c r="B3277" s="1094"/>
      <c r="C3277" s="1109" t="s">
        <v>1054</v>
      </c>
      <c r="D3277" s="1110">
        <v>0</v>
      </c>
      <c r="E3277" s="1110">
        <v>0</v>
      </c>
      <c r="F3277" s="1110">
        <v>0</v>
      </c>
      <c r="G3277" s="1110">
        <v>0</v>
      </c>
      <c r="H3277" s="1094"/>
      <c r="I3277" s="1094"/>
      <c r="J3277" s="1094"/>
      <c r="K3277" s="1094"/>
    </row>
    <row r="3278" spans="1:11" ht="14.1" customHeight="1" x14ac:dyDescent="0.25">
      <c r="A3278" s="1094"/>
      <c r="B3278" s="1094"/>
      <c r="C3278" s="1109" t="s">
        <v>1048</v>
      </c>
      <c r="D3278" s="1110">
        <v>0</v>
      </c>
      <c r="E3278" s="1110">
        <v>0</v>
      </c>
      <c r="F3278" s="1110">
        <v>0</v>
      </c>
      <c r="G3278" s="1110">
        <v>0</v>
      </c>
      <c r="H3278" s="1094"/>
      <c r="I3278" s="1094"/>
      <c r="J3278" s="1094"/>
      <c r="K3278" s="1094"/>
    </row>
    <row r="3279" spans="1:11" ht="14.1" customHeight="1" x14ac:dyDescent="0.25">
      <c r="A3279" s="1094"/>
      <c r="B3279" s="1094"/>
      <c r="C3279" s="1109" t="s">
        <v>1049</v>
      </c>
      <c r="D3279" s="1110">
        <v>0</v>
      </c>
      <c r="E3279" s="1110">
        <v>0</v>
      </c>
      <c r="F3279" s="1110">
        <v>0</v>
      </c>
      <c r="G3279" s="1110">
        <v>0</v>
      </c>
      <c r="H3279" s="1094"/>
      <c r="I3279" s="1094"/>
      <c r="J3279" s="1094"/>
      <c r="K3279" s="1094"/>
    </row>
    <row r="3280" spans="1:11" ht="14.1" customHeight="1" x14ac:dyDescent="0.25">
      <c r="A3280" s="1094"/>
      <c r="B3280" s="1094"/>
      <c r="C3280" s="1109" t="s">
        <v>1055</v>
      </c>
      <c r="D3280" s="1110">
        <v>0</v>
      </c>
      <c r="E3280" s="1110">
        <v>0</v>
      </c>
      <c r="F3280" s="1110">
        <v>0</v>
      </c>
      <c r="G3280" s="1110">
        <v>0</v>
      </c>
      <c r="H3280" s="1094"/>
      <c r="I3280" s="1094"/>
      <c r="J3280" s="1094"/>
      <c r="K3280" s="1094"/>
    </row>
    <row r="3281" spans="1:11" ht="14.1" customHeight="1" x14ac:dyDescent="0.25">
      <c r="A3281" s="1094"/>
      <c r="B3281" s="1094"/>
      <c r="C3281" s="1109" t="s">
        <v>1048</v>
      </c>
      <c r="D3281" s="1110">
        <v>0</v>
      </c>
      <c r="E3281" s="1110">
        <v>0</v>
      </c>
      <c r="F3281" s="1110">
        <v>0</v>
      </c>
      <c r="G3281" s="1110">
        <v>0</v>
      </c>
      <c r="H3281" s="1094"/>
      <c r="I3281" s="1094"/>
      <c r="J3281" s="1094"/>
      <c r="K3281" s="1094"/>
    </row>
    <row r="3282" spans="1:11" ht="14.1" customHeight="1" x14ac:dyDescent="0.25">
      <c r="A3282" s="1094"/>
      <c r="B3282" s="1094"/>
      <c r="C3282" s="1109" t="s">
        <v>1049</v>
      </c>
      <c r="D3282" s="1110">
        <v>0</v>
      </c>
      <c r="E3282" s="1110">
        <v>0</v>
      </c>
      <c r="F3282" s="1110">
        <v>0</v>
      </c>
      <c r="G3282" s="1110">
        <v>0</v>
      </c>
      <c r="H3282" s="1094"/>
      <c r="I3282" s="1094"/>
      <c r="J3282" s="1094"/>
      <c r="K3282" s="1094"/>
    </row>
    <row r="3283" spans="1:11" ht="14.1" customHeight="1" x14ac:dyDescent="0.25">
      <c r="A3283" s="1094"/>
      <c r="B3283" s="1094"/>
      <c r="C3283" s="1109" t="s">
        <v>1056</v>
      </c>
      <c r="D3283" s="1110">
        <v>0</v>
      </c>
      <c r="E3283" s="1110">
        <v>0</v>
      </c>
      <c r="F3283" s="1110">
        <v>0</v>
      </c>
      <c r="G3283" s="1110">
        <v>0</v>
      </c>
      <c r="H3283" s="1094"/>
      <c r="I3283" s="1094"/>
      <c r="J3283" s="1094"/>
      <c r="K3283" s="1094"/>
    </row>
    <row r="3284" spans="1:11" ht="14.1" customHeight="1" x14ac:dyDescent="0.25">
      <c r="A3284" s="1094"/>
      <c r="B3284" s="1094"/>
      <c r="C3284" s="1109" t="s">
        <v>1048</v>
      </c>
      <c r="D3284" s="1110">
        <v>0</v>
      </c>
      <c r="E3284" s="1110">
        <v>0</v>
      </c>
      <c r="F3284" s="1110">
        <v>0</v>
      </c>
      <c r="G3284" s="1110">
        <v>0</v>
      </c>
      <c r="H3284" s="1094"/>
      <c r="I3284" s="1094"/>
      <c r="J3284" s="1094"/>
      <c r="K3284" s="1094"/>
    </row>
    <row r="3285" spans="1:11" ht="14.1" customHeight="1" x14ac:dyDescent="0.25">
      <c r="A3285" s="1094"/>
      <c r="B3285" s="1094"/>
      <c r="C3285" s="1109" t="s">
        <v>1057</v>
      </c>
      <c r="D3285" s="1110">
        <v>0</v>
      </c>
      <c r="E3285" s="1110">
        <v>0</v>
      </c>
      <c r="F3285" s="1110">
        <v>0</v>
      </c>
      <c r="G3285" s="1110">
        <v>0</v>
      </c>
      <c r="H3285" s="1094"/>
      <c r="I3285" s="1094"/>
      <c r="J3285" s="1094"/>
      <c r="K3285" s="1094"/>
    </row>
    <row r="3286" spans="1:11" ht="14.1" customHeight="1" x14ac:dyDescent="0.25">
      <c r="A3286" s="1094"/>
      <c r="B3286" s="1094"/>
      <c r="C3286" s="1109" t="s">
        <v>1058</v>
      </c>
      <c r="D3286" s="1110">
        <v>0</v>
      </c>
      <c r="E3286" s="1110">
        <v>0</v>
      </c>
      <c r="F3286" s="1110">
        <v>0</v>
      </c>
      <c r="G3286" s="1110">
        <v>0</v>
      </c>
      <c r="H3286" s="1094"/>
      <c r="I3286" s="1094"/>
      <c r="J3286" s="1094"/>
      <c r="K3286" s="1094"/>
    </row>
    <row r="3287" spans="1:11" ht="14.1" customHeight="1" x14ac:dyDescent="0.25">
      <c r="A3287" s="1094"/>
      <c r="B3287" s="1094"/>
      <c r="C3287" s="1109" t="s">
        <v>1059</v>
      </c>
      <c r="D3287" s="1110">
        <v>0</v>
      </c>
      <c r="E3287" s="1110">
        <v>0</v>
      </c>
      <c r="F3287" s="1110">
        <v>0</v>
      </c>
      <c r="G3287" s="1110">
        <v>0</v>
      </c>
      <c r="H3287" s="1094"/>
      <c r="I3287" s="1094"/>
      <c r="J3287" s="1094"/>
      <c r="K3287" s="1094"/>
    </row>
    <row r="3288" spans="1:11" ht="14.1" customHeight="1" x14ac:dyDescent="0.25">
      <c r="A3288" s="1094"/>
      <c r="B3288" s="1094"/>
      <c r="C3288" s="1109" t="s">
        <v>1060</v>
      </c>
      <c r="D3288" s="1110">
        <v>0</v>
      </c>
      <c r="E3288" s="1110">
        <v>0</v>
      </c>
      <c r="F3288" s="1110">
        <v>0</v>
      </c>
      <c r="G3288" s="1110">
        <v>0</v>
      </c>
      <c r="H3288" s="1094"/>
      <c r="I3288" s="1094"/>
      <c r="J3288" s="1094"/>
      <c r="K3288" s="1094"/>
    </row>
    <row r="3289" spans="1:11" ht="14.1" customHeight="1" x14ac:dyDescent="0.25">
      <c r="A3289" s="1094"/>
      <c r="B3289" s="1094"/>
      <c r="C3289" s="1109" t="s">
        <v>1061</v>
      </c>
      <c r="D3289" s="1110">
        <v>0</v>
      </c>
      <c r="E3289" s="1110">
        <v>141753706</v>
      </c>
      <c r="F3289" s="1110">
        <v>154046897</v>
      </c>
      <c r="G3289" s="1110">
        <v>104199397</v>
      </c>
      <c r="H3289" s="1094"/>
      <c r="I3289" s="1094"/>
      <c r="J3289" s="1094"/>
      <c r="K3289" s="1094"/>
    </row>
    <row r="3290" spans="1:11" ht="14.1" customHeight="1" x14ac:dyDescent="0.25">
      <c r="A3290" s="1094"/>
      <c r="B3290" s="1094"/>
      <c r="C3290" s="1109" t="s">
        <v>1048</v>
      </c>
      <c r="D3290" s="1110">
        <v>0</v>
      </c>
      <c r="E3290" s="1110">
        <v>141753706</v>
      </c>
      <c r="F3290" s="1110">
        <v>154046897</v>
      </c>
      <c r="G3290" s="1110">
        <v>104199397</v>
      </c>
      <c r="H3290" s="1094"/>
      <c r="I3290" s="1094"/>
      <c r="J3290" s="1094"/>
      <c r="K3290" s="1094"/>
    </row>
    <row r="3291" spans="1:11" ht="14.1" customHeight="1" x14ac:dyDescent="0.25">
      <c r="A3291" s="1094"/>
      <c r="B3291" s="1094"/>
      <c r="C3291" s="1109" t="s">
        <v>1057</v>
      </c>
      <c r="D3291" s="1110">
        <v>0</v>
      </c>
      <c r="E3291" s="1110">
        <v>0</v>
      </c>
      <c r="F3291" s="1110">
        <v>0</v>
      </c>
      <c r="G3291" s="1110">
        <v>0</v>
      </c>
      <c r="H3291" s="1094"/>
      <c r="I3291" s="1094"/>
      <c r="J3291" s="1094"/>
      <c r="K3291" s="1094"/>
    </row>
    <row r="3292" spans="1:11" ht="14.1" customHeight="1" x14ac:dyDescent="0.25">
      <c r="A3292" s="1094"/>
      <c r="B3292" s="1094"/>
      <c r="C3292" s="1109" t="s">
        <v>1058</v>
      </c>
      <c r="D3292" s="1110">
        <v>0</v>
      </c>
      <c r="E3292" s="1110">
        <v>0</v>
      </c>
      <c r="F3292" s="1110">
        <v>0</v>
      </c>
      <c r="G3292" s="1110">
        <v>0</v>
      </c>
      <c r="H3292" s="1094"/>
      <c r="I3292" s="1094"/>
      <c r="J3292" s="1094"/>
      <c r="K3292" s="1094"/>
    </row>
    <row r="3293" spans="1:11" ht="14.1" customHeight="1" x14ac:dyDescent="0.25">
      <c r="A3293" s="1094"/>
      <c r="B3293" s="1094"/>
      <c r="C3293" s="1109" t="s">
        <v>1059</v>
      </c>
      <c r="D3293" s="1110">
        <v>0</v>
      </c>
      <c r="E3293" s="1110">
        <v>0</v>
      </c>
      <c r="F3293" s="1110">
        <v>0</v>
      </c>
      <c r="G3293" s="1110">
        <v>0</v>
      </c>
      <c r="H3293" s="1094"/>
      <c r="I3293" s="1094"/>
      <c r="J3293" s="1094"/>
      <c r="K3293" s="1094"/>
    </row>
    <row r="3294" spans="1:11" ht="14.1" customHeight="1" x14ac:dyDescent="0.25">
      <c r="A3294" s="1094"/>
      <c r="B3294" s="1094"/>
      <c r="C3294" s="1109" t="s">
        <v>1060</v>
      </c>
      <c r="D3294" s="1110">
        <v>0</v>
      </c>
      <c r="E3294" s="1110">
        <v>0</v>
      </c>
      <c r="F3294" s="1110">
        <v>0</v>
      </c>
      <c r="G3294" s="1110">
        <v>0</v>
      </c>
      <c r="H3294" s="1094"/>
      <c r="I3294" s="1094"/>
      <c r="J3294" s="1094"/>
      <c r="K3294" s="1094"/>
    </row>
    <row r="3295" spans="1:11" ht="14.1" customHeight="1" x14ac:dyDescent="0.25">
      <c r="A3295" s="1094"/>
      <c r="B3295" s="1094"/>
      <c r="C3295" s="1109" t="s">
        <v>1062</v>
      </c>
      <c r="D3295" s="1110">
        <v>0</v>
      </c>
      <c r="E3295" s="1110">
        <v>0</v>
      </c>
      <c r="F3295" s="1110">
        <v>0</v>
      </c>
      <c r="G3295" s="1110">
        <v>0</v>
      </c>
      <c r="H3295" s="1094"/>
      <c r="I3295" s="1094"/>
      <c r="J3295" s="1094"/>
      <c r="K3295" s="1094"/>
    </row>
    <row r="3296" spans="1:11" ht="14.1" customHeight="1" x14ac:dyDescent="0.25">
      <c r="A3296" s="1094"/>
      <c r="B3296" s="1094"/>
      <c r="C3296" s="1109" t="s">
        <v>1048</v>
      </c>
      <c r="D3296" s="1110">
        <v>0</v>
      </c>
      <c r="E3296" s="1110">
        <v>0</v>
      </c>
      <c r="F3296" s="1110">
        <v>0</v>
      </c>
      <c r="G3296" s="1110">
        <v>0</v>
      </c>
      <c r="H3296" s="1094"/>
      <c r="I3296" s="1094"/>
      <c r="J3296" s="1094"/>
      <c r="K3296" s="1094"/>
    </row>
    <row r="3297" spans="1:11" ht="14.1" customHeight="1" x14ac:dyDescent="0.25">
      <c r="A3297" s="1094"/>
      <c r="B3297" s="1094"/>
      <c r="C3297" s="1109" t="s">
        <v>1057</v>
      </c>
      <c r="D3297" s="1110">
        <v>0</v>
      </c>
      <c r="E3297" s="1110">
        <v>0</v>
      </c>
      <c r="F3297" s="1110">
        <v>0</v>
      </c>
      <c r="G3297" s="1110">
        <v>0</v>
      </c>
      <c r="H3297" s="1094"/>
      <c r="I3297" s="1094"/>
      <c r="J3297" s="1094"/>
      <c r="K3297" s="1094"/>
    </row>
    <row r="3298" spans="1:11" ht="14.1" customHeight="1" x14ac:dyDescent="0.25">
      <c r="A3298" s="1094"/>
      <c r="B3298" s="1094"/>
      <c r="C3298" s="1109" t="s">
        <v>1058</v>
      </c>
      <c r="D3298" s="1110">
        <v>0</v>
      </c>
      <c r="E3298" s="1110">
        <v>0</v>
      </c>
      <c r="F3298" s="1110">
        <v>0</v>
      </c>
      <c r="G3298" s="1110">
        <v>0</v>
      </c>
      <c r="H3298" s="1094"/>
      <c r="I3298" s="1094"/>
      <c r="J3298" s="1094"/>
      <c r="K3298" s="1094"/>
    </row>
    <row r="3299" spans="1:11" ht="14.1" customHeight="1" x14ac:dyDescent="0.25">
      <c r="A3299" s="1094"/>
      <c r="B3299" s="1094"/>
      <c r="C3299" s="1109" t="s">
        <v>1059</v>
      </c>
      <c r="D3299" s="1110">
        <v>0</v>
      </c>
      <c r="E3299" s="1110">
        <v>0</v>
      </c>
      <c r="F3299" s="1110">
        <v>0</v>
      </c>
      <c r="G3299" s="1110">
        <v>0</v>
      </c>
      <c r="H3299" s="1094"/>
      <c r="I3299" s="1094"/>
      <c r="J3299" s="1094"/>
      <c r="K3299" s="1094"/>
    </row>
    <row r="3300" spans="1:11" ht="14.1" customHeight="1" x14ac:dyDescent="0.25">
      <c r="A3300" s="1094"/>
      <c r="B3300" s="1094"/>
      <c r="C3300" s="1109" t="s">
        <v>1060</v>
      </c>
      <c r="D3300" s="1110">
        <v>0</v>
      </c>
      <c r="E3300" s="1110">
        <v>0</v>
      </c>
      <c r="F3300" s="1110">
        <v>0</v>
      </c>
      <c r="G3300" s="1110">
        <v>0</v>
      </c>
      <c r="H3300" s="1094"/>
      <c r="I3300" s="1094"/>
      <c r="J3300" s="1094"/>
      <c r="K3300" s="1094"/>
    </row>
    <row r="3301" spans="1:11" ht="14.1" customHeight="1" x14ac:dyDescent="0.25">
      <c r="A3301" s="1094"/>
      <c r="B3301" s="1094"/>
      <c r="C3301" s="1109" t="s">
        <v>1063</v>
      </c>
      <c r="D3301" s="1110">
        <v>0</v>
      </c>
      <c r="E3301" s="1110">
        <v>0</v>
      </c>
      <c r="F3301" s="1110">
        <v>0</v>
      </c>
      <c r="G3301" s="1110">
        <v>0</v>
      </c>
      <c r="H3301" s="1094"/>
      <c r="I3301" s="1094"/>
      <c r="J3301" s="1094"/>
      <c r="K3301" s="1094"/>
    </row>
    <row r="3302" spans="1:11" ht="14.1" customHeight="1" x14ac:dyDescent="0.25">
      <c r="A3302" s="1094"/>
      <c r="B3302" s="1094"/>
      <c r="C3302" s="1109" t="s">
        <v>1064</v>
      </c>
      <c r="D3302" s="1110">
        <v>0</v>
      </c>
      <c r="E3302" s="1110">
        <v>0</v>
      </c>
      <c r="F3302" s="1110">
        <v>0</v>
      </c>
      <c r="G3302" s="1110">
        <v>0</v>
      </c>
      <c r="H3302" s="1094"/>
      <c r="I3302" s="1094"/>
      <c r="J3302" s="1094"/>
      <c r="K3302" s="1094"/>
    </row>
    <row r="3303" spans="1:11" ht="14.1" customHeight="1" x14ac:dyDescent="0.25">
      <c r="A3303" s="1094"/>
      <c r="B3303" s="1094"/>
      <c r="C3303" s="1111" t="s">
        <v>572</v>
      </c>
      <c r="D3303" s="1110">
        <v>0</v>
      </c>
      <c r="E3303" s="1110">
        <v>141753706</v>
      </c>
      <c r="F3303" s="1110">
        <v>154046897</v>
      </c>
      <c r="G3303" s="1110">
        <v>104199397</v>
      </c>
      <c r="H3303" s="1094"/>
      <c r="I3303" s="1094"/>
      <c r="J3303" s="1094"/>
      <c r="K3303" s="1094"/>
    </row>
    <row r="3304" spans="1:11" ht="41.1" customHeight="1" x14ac:dyDescent="0.25">
      <c r="A3304" s="1094"/>
      <c r="B3304" s="1094"/>
      <c r="C3304" s="1103" t="s">
        <v>1022</v>
      </c>
      <c r="D3304" s="1232" t="s">
        <v>3869</v>
      </c>
      <c r="E3304" s="1233"/>
      <c r="F3304" s="1233"/>
      <c r="G3304" s="1233"/>
      <c r="H3304" s="1094"/>
      <c r="I3304" s="1094"/>
      <c r="J3304" s="1094"/>
      <c r="K3304" s="1094"/>
    </row>
    <row r="3305" spans="1:11" ht="41.1" customHeight="1" x14ac:dyDescent="0.25">
      <c r="A3305" s="1094"/>
      <c r="B3305" s="1094"/>
      <c r="C3305" s="1104" t="s">
        <v>1024</v>
      </c>
      <c r="D3305" s="1230" t="s">
        <v>3870</v>
      </c>
      <c r="E3305" s="1231"/>
      <c r="F3305" s="1231"/>
      <c r="G3305" s="1231"/>
      <c r="H3305" s="1094"/>
      <c r="I3305" s="1094"/>
      <c r="J3305" s="1094"/>
      <c r="K3305" s="1094"/>
    </row>
    <row r="3306" spans="1:11" ht="41.1" customHeight="1" x14ac:dyDescent="0.25">
      <c r="A3306" s="1094"/>
      <c r="B3306" s="1094"/>
      <c r="C3306" s="1104" t="s">
        <v>31</v>
      </c>
      <c r="D3306" s="1230" t="s">
        <v>3356</v>
      </c>
      <c r="E3306" s="1231"/>
      <c r="F3306" s="1231"/>
      <c r="G3306" s="1231"/>
      <c r="H3306" s="1094"/>
      <c r="I3306" s="1094"/>
      <c r="J3306" s="1094"/>
      <c r="K3306" s="1094"/>
    </row>
    <row r="3307" spans="1:11" ht="15" customHeight="1" x14ac:dyDescent="0.25">
      <c r="A3307" s="1094"/>
      <c r="B3307" s="1094"/>
      <c r="C3307" s="1105"/>
      <c r="D3307" s="1106">
        <v>2024</v>
      </c>
      <c r="E3307" s="1106">
        <v>2025</v>
      </c>
      <c r="F3307" s="1106">
        <v>2026</v>
      </c>
      <c r="G3307" s="1106">
        <v>2027</v>
      </c>
      <c r="H3307" s="1094"/>
      <c r="I3307" s="1094"/>
      <c r="J3307" s="1094"/>
      <c r="K3307" s="1094"/>
    </row>
    <row r="3308" spans="1:11" ht="15" customHeight="1" x14ac:dyDescent="0.25">
      <c r="A3308" s="1094"/>
      <c r="B3308" s="1094"/>
      <c r="C3308" s="1107"/>
      <c r="D3308" s="1108" t="s">
        <v>13</v>
      </c>
      <c r="E3308" s="1108" t="s">
        <v>14</v>
      </c>
      <c r="F3308" s="1108" t="s">
        <v>14</v>
      </c>
      <c r="G3308" s="1108" t="s">
        <v>14</v>
      </c>
      <c r="H3308" s="1094"/>
      <c r="I3308" s="1094"/>
      <c r="J3308" s="1094"/>
      <c r="K3308" s="1094"/>
    </row>
    <row r="3309" spans="1:11" ht="14.1" customHeight="1" x14ac:dyDescent="0.25">
      <c r="A3309" s="1094"/>
      <c r="B3309" s="1094"/>
      <c r="C3309" s="1097" t="s">
        <v>33</v>
      </c>
      <c r="D3309" s="1101" t="s">
        <v>1039</v>
      </c>
      <c r="E3309" s="1101" t="s">
        <v>1092</v>
      </c>
      <c r="F3309" s="1101" t="s">
        <v>1092</v>
      </c>
      <c r="G3309" s="1101" t="s">
        <v>1092</v>
      </c>
      <c r="H3309" s="1094"/>
      <c r="I3309" s="1094"/>
      <c r="J3309" s="1094"/>
      <c r="K3309" s="1094"/>
    </row>
    <row r="3310" spans="1:11" ht="14.1" customHeight="1" x14ac:dyDescent="0.25">
      <c r="A3310" s="1094"/>
      <c r="B3310" s="1094"/>
      <c r="C3310" s="1097" t="s">
        <v>1029</v>
      </c>
      <c r="D3310" s="1101" t="s">
        <v>1039</v>
      </c>
      <c r="E3310" s="1101" t="s">
        <v>3871</v>
      </c>
      <c r="F3310" s="1101" t="s">
        <v>3642</v>
      </c>
      <c r="G3310" s="1101" t="s">
        <v>1762</v>
      </c>
      <c r="H3310" s="1094"/>
      <c r="I3310" s="1094"/>
      <c r="J3310" s="1094"/>
      <c r="K3310" s="1094"/>
    </row>
    <row r="3311" spans="1:11" ht="14.1" customHeight="1" x14ac:dyDescent="0.25">
      <c r="A3311" s="1094"/>
      <c r="B3311" s="1094"/>
      <c r="C3311" s="1097" t="s">
        <v>1032</v>
      </c>
      <c r="D3311" s="1101" t="s">
        <v>1039</v>
      </c>
      <c r="E3311" s="1101" t="s">
        <v>3871</v>
      </c>
      <c r="F3311" s="1101" t="s">
        <v>3642</v>
      </c>
      <c r="G3311" s="1101" t="s">
        <v>1762</v>
      </c>
      <c r="H3311" s="1094"/>
      <c r="I3311" s="1094"/>
      <c r="J3311" s="1094"/>
      <c r="K3311" s="1094"/>
    </row>
    <row r="3312" spans="1:11" ht="14.1" customHeight="1" x14ac:dyDescent="0.25">
      <c r="A3312" s="1094"/>
      <c r="B3312" s="1094"/>
      <c r="C3312" s="1097" t="s">
        <v>1037</v>
      </c>
      <c r="D3312" s="1101" t="s">
        <v>1038</v>
      </c>
      <c r="E3312" s="1101" t="s">
        <v>1038</v>
      </c>
      <c r="F3312" s="1101" t="s">
        <v>1039</v>
      </c>
      <c r="G3312" s="1101" t="s">
        <v>1039</v>
      </c>
      <c r="H3312" s="1094"/>
      <c r="I3312" s="1094"/>
      <c r="J3312" s="1094"/>
      <c r="K3312" s="1094"/>
    </row>
    <row r="3313" spans="1:11" ht="14.1" customHeight="1" x14ac:dyDescent="0.25">
      <c r="A3313" s="1094"/>
      <c r="B3313" s="1094"/>
      <c r="C3313" s="1097" t="s">
        <v>1042</v>
      </c>
      <c r="D3313" s="1101" t="s">
        <v>1038</v>
      </c>
      <c r="E3313" s="1101" t="s">
        <v>1038</v>
      </c>
      <c r="F3313" s="1101" t="s">
        <v>1557</v>
      </c>
      <c r="G3313" s="1101" t="s">
        <v>3792</v>
      </c>
      <c r="H3313" s="1094"/>
      <c r="I3313" s="1094"/>
      <c r="J3313" s="1094"/>
      <c r="K3313" s="1094"/>
    </row>
    <row r="3314" spans="1:11" ht="14.1" customHeight="1" x14ac:dyDescent="0.25">
      <c r="A3314" s="1094"/>
      <c r="B3314" s="1094"/>
      <c r="C3314" s="1097" t="s">
        <v>39</v>
      </c>
      <c r="D3314" s="1101" t="s">
        <v>1038</v>
      </c>
      <c r="E3314" s="1101" t="s">
        <v>1038</v>
      </c>
      <c r="F3314" s="1101" t="s">
        <v>1557</v>
      </c>
      <c r="G3314" s="1101" t="s">
        <v>3792</v>
      </c>
      <c r="H3314" s="1094"/>
      <c r="I3314" s="1094"/>
      <c r="J3314" s="1094"/>
      <c r="K3314" s="1094"/>
    </row>
    <row r="3315" spans="1:11" ht="14.1" customHeight="1" x14ac:dyDescent="0.25">
      <c r="A3315" s="1094"/>
      <c r="B3315" s="1094"/>
      <c r="C3315" s="1228" t="s">
        <v>1046</v>
      </c>
      <c r="D3315" s="1229"/>
      <c r="E3315" s="1229"/>
      <c r="F3315" s="1229"/>
      <c r="G3315" s="1229"/>
      <c r="H3315" s="1094"/>
      <c r="I3315" s="1094"/>
      <c r="J3315" s="1094"/>
      <c r="K3315" s="1094"/>
    </row>
    <row r="3316" spans="1:11" ht="14.1" customHeight="1" x14ac:dyDescent="0.25">
      <c r="A3316" s="1094"/>
      <c r="B3316" s="1094"/>
      <c r="C3316" s="1105"/>
      <c r="D3316" s="1106">
        <v>2024</v>
      </c>
      <c r="E3316" s="1106">
        <v>2025</v>
      </c>
      <c r="F3316" s="1106">
        <v>2026</v>
      </c>
      <c r="G3316" s="1106">
        <v>2027</v>
      </c>
      <c r="H3316" s="1094"/>
      <c r="I3316" s="1094"/>
      <c r="J3316" s="1094"/>
      <c r="K3316" s="1094"/>
    </row>
    <row r="3317" spans="1:11" ht="14.1" customHeight="1" x14ac:dyDescent="0.25">
      <c r="A3317" s="1094"/>
      <c r="B3317" s="1094"/>
      <c r="C3317" s="1107"/>
      <c r="D3317" s="1108" t="s">
        <v>13</v>
      </c>
      <c r="E3317" s="1108" t="s">
        <v>14</v>
      </c>
      <c r="F3317" s="1108" t="s">
        <v>14</v>
      </c>
      <c r="G3317" s="1108" t="s">
        <v>14</v>
      </c>
      <c r="H3317" s="1094"/>
      <c r="I3317" s="1094"/>
      <c r="J3317" s="1094"/>
      <c r="K3317" s="1094"/>
    </row>
    <row r="3318" spans="1:11" ht="14.1" customHeight="1" x14ac:dyDescent="0.25">
      <c r="A3318" s="1094"/>
      <c r="B3318" s="1094"/>
      <c r="C3318" s="1109" t="s">
        <v>1047</v>
      </c>
      <c r="D3318" s="1110">
        <v>0</v>
      </c>
      <c r="E3318" s="1110">
        <v>0</v>
      </c>
      <c r="F3318" s="1110">
        <v>0</v>
      </c>
      <c r="G3318" s="1110">
        <v>0</v>
      </c>
      <c r="H3318" s="1094"/>
      <c r="I3318" s="1094"/>
      <c r="J3318" s="1094"/>
      <c r="K3318" s="1094"/>
    </row>
    <row r="3319" spans="1:11" ht="14.1" customHeight="1" x14ac:dyDescent="0.25">
      <c r="A3319" s="1094"/>
      <c r="B3319" s="1094"/>
      <c r="C3319" s="1109" t="s">
        <v>1048</v>
      </c>
      <c r="D3319" s="1110">
        <v>0</v>
      </c>
      <c r="E3319" s="1110">
        <v>0</v>
      </c>
      <c r="F3319" s="1110">
        <v>0</v>
      </c>
      <c r="G3319" s="1110">
        <v>0</v>
      </c>
      <c r="H3319" s="1094"/>
      <c r="I3319" s="1094"/>
      <c r="J3319" s="1094"/>
      <c r="K3319" s="1094"/>
    </row>
    <row r="3320" spans="1:11" ht="14.1" customHeight="1" x14ac:dyDescent="0.25">
      <c r="A3320" s="1094"/>
      <c r="B3320" s="1094"/>
      <c r="C3320" s="1109" t="s">
        <v>1049</v>
      </c>
      <c r="D3320" s="1110">
        <v>0</v>
      </c>
      <c r="E3320" s="1110">
        <v>0</v>
      </c>
      <c r="F3320" s="1110">
        <v>0</v>
      </c>
      <c r="G3320" s="1110">
        <v>0</v>
      </c>
      <c r="H3320" s="1094"/>
      <c r="I3320" s="1094"/>
      <c r="J3320" s="1094"/>
      <c r="K3320" s="1094"/>
    </row>
    <row r="3321" spans="1:11" ht="14.1" customHeight="1" x14ac:dyDescent="0.25">
      <c r="A3321" s="1094"/>
      <c r="B3321" s="1094"/>
      <c r="C3321" s="1109" t="s">
        <v>1050</v>
      </c>
      <c r="D3321" s="1110">
        <v>0</v>
      </c>
      <c r="E3321" s="1110">
        <v>0</v>
      </c>
      <c r="F3321" s="1110">
        <v>0</v>
      </c>
      <c r="G3321" s="1110">
        <v>0</v>
      </c>
      <c r="H3321" s="1094"/>
      <c r="I3321" s="1094"/>
      <c r="J3321" s="1094"/>
      <c r="K3321" s="1094"/>
    </row>
    <row r="3322" spans="1:11" ht="14.1" customHeight="1" x14ac:dyDescent="0.25">
      <c r="A3322" s="1094"/>
      <c r="B3322" s="1094"/>
      <c r="C3322" s="1109" t="s">
        <v>1048</v>
      </c>
      <c r="D3322" s="1110">
        <v>0</v>
      </c>
      <c r="E3322" s="1110">
        <v>0</v>
      </c>
      <c r="F3322" s="1110">
        <v>0</v>
      </c>
      <c r="G3322" s="1110">
        <v>0</v>
      </c>
      <c r="H3322" s="1094"/>
      <c r="I3322" s="1094"/>
      <c r="J3322" s="1094"/>
      <c r="K3322" s="1094"/>
    </row>
    <row r="3323" spans="1:11" ht="14.1" customHeight="1" x14ac:dyDescent="0.25">
      <c r="A3323" s="1094"/>
      <c r="B3323" s="1094"/>
      <c r="C3323" s="1109" t="s">
        <v>1049</v>
      </c>
      <c r="D3323" s="1110">
        <v>0</v>
      </c>
      <c r="E3323" s="1110">
        <v>0</v>
      </c>
      <c r="F3323" s="1110">
        <v>0</v>
      </c>
      <c r="G3323" s="1110">
        <v>0</v>
      </c>
      <c r="H3323" s="1094"/>
      <c r="I3323" s="1094"/>
      <c r="J3323" s="1094"/>
      <c r="K3323" s="1094"/>
    </row>
    <row r="3324" spans="1:11" ht="14.1" customHeight="1" x14ac:dyDescent="0.25">
      <c r="A3324" s="1094"/>
      <c r="B3324" s="1094"/>
      <c r="C3324" s="1109" t="s">
        <v>1051</v>
      </c>
      <c r="D3324" s="1110">
        <v>0</v>
      </c>
      <c r="E3324" s="1110">
        <v>0</v>
      </c>
      <c r="F3324" s="1110">
        <v>0</v>
      </c>
      <c r="G3324" s="1110">
        <v>0</v>
      </c>
      <c r="H3324" s="1094"/>
      <c r="I3324" s="1094"/>
      <c r="J3324" s="1094"/>
      <c r="K3324" s="1094"/>
    </row>
    <row r="3325" spans="1:11" ht="14.1" customHeight="1" x14ac:dyDescent="0.25">
      <c r="A3325" s="1094"/>
      <c r="B3325" s="1094"/>
      <c r="C3325" s="1109" t="s">
        <v>1048</v>
      </c>
      <c r="D3325" s="1110">
        <v>0</v>
      </c>
      <c r="E3325" s="1110">
        <v>0</v>
      </c>
      <c r="F3325" s="1110">
        <v>0</v>
      </c>
      <c r="G3325" s="1110">
        <v>0</v>
      </c>
      <c r="H3325" s="1094"/>
      <c r="I3325" s="1094"/>
      <c r="J3325" s="1094"/>
      <c r="K3325" s="1094"/>
    </row>
    <row r="3326" spans="1:11" ht="14.1" customHeight="1" x14ac:dyDescent="0.25">
      <c r="A3326" s="1094"/>
      <c r="B3326" s="1094"/>
      <c r="C3326" s="1109" t="s">
        <v>1049</v>
      </c>
      <c r="D3326" s="1110">
        <v>0</v>
      </c>
      <c r="E3326" s="1110">
        <v>0</v>
      </c>
      <c r="F3326" s="1110">
        <v>0</v>
      </c>
      <c r="G3326" s="1110">
        <v>0</v>
      </c>
      <c r="H3326" s="1094"/>
      <c r="I3326" s="1094"/>
      <c r="J3326" s="1094"/>
      <c r="K3326" s="1094"/>
    </row>
    <row r="3327" spans="1:11" ht="14.1" customHeight="1" x14ac:dyDescent="0.25">
      <c r="A3327" s="1094"/>
      <c r="B3327" s="1094"/>
      <c r="C3327" s="1109" t="s">
        <v>1052</v>
      </c>
      <c r="D3327" s="1110">
        <v>0</v>
      </c>
      <c r="E3327" s="1110">
        <v>0</v>
      </c>
      <c r="F3327" s="1110">
        <v>0</v>
      </c>
      <c r="G3327" s="1110">
        <v>0</v>
      </c>
      <c r="H3327" s="1094"/>
      <c r="I3327" s="1094"/>
      <c r="J3327" s="1094"/>
      <c r="K3327" s="1094"/>
    </row>
    <row r="3328" spans="1:11" ht="14.1" customHeight="1" x14ac:dyDescent="0.25">
      <c r="A3328" s="1094"/>
      <c r="B3328" s="1094"/>
      <c r="C3328" s="1109" t="s">
        <v>1048</v>
      </c>
      <c r="D3328" s="1110">
        <v>0</v>
      </c>
      <c r="E3328" s="1110">
        <v>0</v>
      </c>
      <c r="F3328" s="1110">
        <v>0</v>
      </c>
      <c r="G3328" s="1110">
        <v>0</v>
      </c>
      <c r="H3328" s="1094"/>
      <c r="I3328" s="1094"/>
      <c r="J3328" s="1094"/>
      <c r="K3328" s="1094"/>
    </row>
    <row r="3329" spans="1:11" ht="14.1" customHeight="1" x14ac:dyDescent="0.25">
      <c r="A3329" s="1094"/>
      <c r="B3329" s="1094"/>
      <c r="C3329" s="1109" t="s">
        <v>1049</v>
      </c>
      <c r="D3329" s="1110">
        <v>0</v>
      </c>
      <c r="E3329" s="1110">
        <v>0</v>
      </c>
      <c r="F3329" s="1110">
        <v>0</v>
      </c>
      <c r="G3329" s="1110">
        <v>0</v>
      </c>
      <c r="H3329" s="1094"/>
      <c r="I3329" s="1094"/>
      <c r="J3329" s="1094"/>
      <c r="K3329" s="1094"/>
    </row>
    <row r="3330" spans="1:11" ht="14.1" customHeight="1" x14ac:dyDescent="0.25">
      <c r="A3330" s="1094"/>
      <c r="B3330" s="1094"/>
      <c r="C3330" s="1109" t="s">
        <v>1053</v>
      </c>
      <c r="D3330" s="1110">
        <v>0</v>
      </c>
      <c r="E3330" s="1110">
        <v>0</v>
      </c>
      <c r="F3330" s="1110">
        <v>0</v>
      </c>
      <c r="G3330" s="1110">
        <v>0</v>
      </c>
      <c r="H3330" s="1094"/>
      <c r="I3330" s="1094"/>
      <c r="J3330" s="1094"/>
      <c r="K3330" s="1094"/>
    </row>
    <row r="3331" spans="1:11" ht="14.1" customHeight="1" x14ac:dyDescent="0.25">
      <c r="A3331" s="1094"/>
      <c r="B3331" s="1094"/>
      <c r="C3331" s="1109" t="s">
        <v>1048</v>
      </c>
      <c r="D3331" s="1110">
        <v>0</v>
      </c>
      <c r="E3331" s="1110">
        <v>0</v>
      </c>
      <c r="F3331" s="1110">
        <v>0</v>
      </c>
      <c r="G3331" s="1110">
        <v>0</v>
      </c>
      <c r="H3331" s="1094"/>
      <c r="I3331" s="1094"/>
      <c r="J3331" s="1094"/>
      <c r="K3331" s="1094"/>
    </row>
    <row r="3332" spans="1:11" ht="14.1" customHeight="1" x14ac:dyDescent="0.25">
      <c r="A3332" s="1094"/>
      <c r="B3332" s="1094"/>
      <c r="C3332" s="1109" t="s">
        <v>1049</v>
      </c>
      <c r="D3332" s="1110">
        <v>0</v>
      </c>
      <c r="E3332" s="1110">
        <v>0</v>
      </c>
      <c r="F3332" s="1110">
        <v>0</v>
      </c>
      <c r="G3332" s="1110">
        <v>0</v>
      </c>
      <c r="H3332" s="1094"/>
      <c r="I3332" s="1094"/>
      <c r="J3332" s="1094"/>
      <c r="K3332" s="1094"/>
    </row>
    <row r="3333" spans="1:11" ht="14.1" customHeight="1" x14ac:dyDescent="0.25">
      <c r="A3333" s="1094"/>
      <c r="B3333" s="1094"/>
      <c r="C3333" s="1109" t="s">
        <v>1054</v>
      </c>
      <c r="D3333" s="1110">
        <v>0</v>
      </c>
      <c r="E3333" s="1110">
        <v>0</v>
      </c>
      <c r="F3333" s="1110">
        <v>0</v>
      </c>
      <c r="G3333" s="1110">
        <v>0</v>
      </c>
      <c r="H3333" s="1094"/>
      <c r="I3333" s="1094"/>
      <c r="J3333" s="1094"/>
      <c r="K3333" s="1094"/>
    </row>
    <row r="3334" spans="1:11" ht="14.1" customHeight="1" x14ac:dyDescent="0.25">
      <c r="A3334" s="1094"/>
      <c r="B3334" s="1094"/>
      <c r="C3334" s="1109" t="s">
        <v>1048</v>
      </c>
      <c r="D3334" s="1110">
        <v>0</v>
      </c>
      <c r="E3334" s="1110">
        <v>0</v>
      </c>
      <c r="F3334" s="1110">
        <v>0</v>
      </c>
      <c r="G3334" s="1110">
        <v>0</v>
      </c>
      <c r="H3334" s="1094"/>
      <c r="I3334" s="1094"/>
      <c r="J3334" s="1094"/>
      <c r="K3334" s="1094"/>
    </row>
    <row r="3335" spans="1:11" ht="14.1" customHeight="1" x14ac:dyDescent="0.25">
      <c r="A3335" s="1094"/>
      <c r="B3335" s="1094"/>
      <c r="C3335" s="1109" t="s">
        <v>1049</v>
      </c>
      <c r="D3335" s="1110">
        <v>0</v>
      </c>
      <c r="E3335" s="1110">
        <v>0</v>
      </c>
      <c r="F3335" s="1110">
        <v>0</v>
      </c>
      <c r="G3335" s="1110">
        <v>0</v>
      </c>
      <c r="H3335" s="1094"/>
      <c r="I3335" s="1094"/>
      <c r="J3335" s="1094"/>
      <c r="K3335" s="1094"/>
    </row>
    <row r="3336" spans="1:11" ht="14.1" customHeight="1" x14ac:dyDescent="0.25">
      <c r="A3336" s="1094"/>
      <c r="B3336" s="1094"/>
      <c r="C3336" s="1109" t="s">
        <v>1055</v>
      </c>
      <c r="D3336" s="1110">
        <v>0</v>
      </c>
      <c r="E3336" s="1110">
        <v>0</v>
      </c>
      <c r="F3336" s="1110">
        <v>0</v>
      </c>
      <c r="G3336" s="1110">
        <v>0</v>
      </c>
      <c r="H3336" s="1094"/>
      <c r="I3336" s="1094"/>
      <c r="J3336" s="1094"/>
      <c r="K3336" s="1094"/>
    </row>
    <row r="3337" spans="1:11" ht="14.1" customHeight="1" x14ac:dyDescent="0.25">
      <c r="A3337" s="1094"/>
      <c r="B3337" s="1094"/>
      <c r="C3337" s="1109" t="s">
        <v>1048</v>
      </c>
      <c r="D3337" s="1110">
        <v>0</v>
      </c>
      <c r="E3337" s="1110">
        <v>0</v>
      </c>
      <c r="F3337" s="1110">
        <v>0</v>
      </c>
      <c r="G3337" s="1110">
        <v>0</v>
      </c>
      <c r="H3337" s="1094"/>
      <c r="I3337" s="1094"/>
      <c r="J3337" s="1094"/>
      <c r="K3337" s="1094"/>
    </row>
    <row r="3338" spans="1:11" ht="14.1" customHeight="1" x14ac:dyDescent="0.25">
      <c r="A3338" s="1094"/>
      <c r="B3338" s="1094"/>
      <c r="C3338" s="1109" t="s">
        <v>1049</v>
      </c>
      <c r="D3338" s="1110">
        <v>0</v>
      </c>
      <c r="E3338" s="1110">
        <v>0</v>
      </c>
      <c r="F3338" s="1110">
        <v>0</v>
      </c>
      <c r="G3338" s="1110">
        <v>0</v>
      </c>
      <c r="H3338" s="1094"/>
      <c r="I3338" s="1094"/>
      <c r="J3338" s="1094"/>
      <c r="K3338" s="1094"/>
    </row>
    <row r="3339" spans="1:11" ht="14.1" customHeight="1" x14ac:dyDescent="0.25">
      <c r="A3339" s="1094"/>
      <c r="B3339" s="1094"/>
      <c r="C3339" s="1109" t="s">
        <v>1056</v>
      </c>
      <c r="D3339" s="1110">
        <v>0</v>
      </c>
      <c r="E3339" s="1110">
        <v>0</v>
      </c>
      <c r="F3339" s="1110">
        <v>0</v>
      </c>
      <c r="G3339" s="1110">
        <v>0</v>
      </c>
      <c r="H3339" s="1094"/>
      <c r="I3339" s="1094"/>
      <c r="J3339" s="1094"/>
      <c r="K3339" s="1094"/>
    </row>
    <row r="3340" spans="1:11" ht="14.1" customHeight="1" x14ac:dyDescent="0.25">
      <c r="A3340" s="1094"/>
      <c r="B3340" s="1094"/>
      <c r="C3340" s="1109" t="s">
        <v>1048</v>
      </c>
      <c r="D3340" s="1110">
        <v>0</v>
      </c>
      <c r="E3340" s="1110">
        <v>0</v>
      </c>
      <c r="F3340" s="1110">
        <v>0</v>
      </c>
      <c r="G3340" s="1110">
        <v>0</v>
      </c>
      <c r="H3340" s="1094"/>
      <c r="I3340" s="1094"/>
      <c r="J3340" s="1094"/>
      <c r="K3340" s="1094"/>
    </row>
    <row r="3341" spans="1:11" ht="14.1" customHeight="1" x14ac:dyDescent="0.25">
      <c r="A3341" s="1094"/>
      <c r="B3341" s="1094"/>
      <c r="C3341" s="1109" t="s">
        <v>1057</v>
      </c>
      <c r="D3341" s="1110">
        <v>0</v>
      </c>
      <c r="E3341" s="1110">
        <v>0</v>
      </c>
      <c r="F3341" s="1110">
        <v>0</v>
      </c>
      <c r="G3341" s="1110">
        <v>0</v>
      </c>
      <c r="H3341" s="1094"/>
      <c r="I3341" s="1094"/>
      <c r="J3341" s="1094"/>
      <c r="K3341" s="1094"/>
    </row>
    <row r="3342" spans="1:11" ht="14.1" customHeight="1" x14ac:dyDescent="0.25">
      <c r="A3342" s="1094"/>
      <c r="B3342" s="1094"/>
      <c r="C3342" s="1109" t="s">
        <v>1058</v>
      </c>
      <c r="D3342" s="1110">
        <v>0</v>
      </c>
      <c r="E3342" s="1110">
        <v>0</v>
      </c>
      <c r="F3342" s="1110">
        <v>0</v>
      </c>
      <c r="G3342" s="1110">
        <v>0</v>
      </c>
      <c r="H3342" s="1094"/>
      <c r="I3342" s="1094"/>
      <c r="J3342" s="1094"/>
      <c r="K3342" s="1094"/>
    </row>
    <row r="3343" spans="1:11" ht="14.1" customHeight="1" x14ac:dyDescent="0.25">
      <c r="A3343" s="1094"/>
      <c r="B3343" s="1094"/>
      <c r="C3343" s="1109" t="s">
        <v>1059</v>
      </c>
      <c r="D3343" s="1110">
        <v>0</v>
      </c>
      <c r="E3343" s="1110">
        <v>0</v>
      </c>
      <c r="F3343" s="1110">
        <v>0</v>
      </c>
      <c r="G3343" s="1110">
        <v>0</v>
      </c>
      <c r="H3343" s="1094"/>
      <c r="I3343" s="1094"/>
      <c r="J3343" s="1094"/>
      <c r="K3343" s="1094"/>
    </row>
    <row r="3344" spans="1:11" ht="14.1" customHeight="1" x14ac:dyDescent="0.25">
      <c r="A3344" s="1094"/>
      <c r="B3344" s="1094"/>
      <c r="C3344" s="1109" t="s">
        <v>1060</v>
      </c>
      <c r="D3344" s="1110">
        <v>0</v>
      </c>
      <c r="E3344" s="1110">
        <v>0</v>
      </c>
      <c r="F3344" s="1110">
        <v>0</v>
      </c>
      <c r="G3344" s="1110">
        <v>0</v>
      </c>
      <c r="H3344" s="1094"/>
      <c r="I3344" s="1094"/>
      <c r="J3344" s="1094"/>
      <c r="K3344" s="1094"/>
    </row>
    <row r="3345" spans="1:11" ht="14.1" customHeight="1" x14ac:dyDescent="0.25">
      <c r="A3345" s="1094"/>
      <c r="B3345" s="1094"/>
      <c r="C3345" s="1109" t="s">
        <v>1061</v>
      </c>
      <c r="D3345" s="1110">
        <v>0</v>
      </c>
      <c r="E3345" s="1110">
        <v>120000000</v>
      </c>
      <c r="F3345" s="1110">
        <v>150000000</v>
      </c>
      <c r="G3345" s="1110">
        <v>130000000</v>
      </c>
      <c r="H3345" s="1094"/>
      <c r="I3345" s="1094"/>
      <c r="J3345" s="1094"/>
      <c r="K3345" s="1094"/>
    </row>
    <row r="3346" spans="1:11" ht="14.1" customHeight="1" x14ac:dyDescent="0.25">
      <c r="A3346" s="1094"/>
      <c r="B3346" s="1094"/>
      <c r="C3346" s="1109" t="s">
        <v>1048</v>
      </c>
      <c r="D3346" s="1110">
        <v>0</v>
      </c>
      <c r="E3346" s="1110">
        <v>120000000</v>
      </c>
      <c r="F3346" s="1110">
        <v>150000000</v>
      </c>
      <c r="G3346" s="1110">
        <v>130000000</v>
      </c>
      <c r="H3346" s="1094"/>
      <c r="I3346" s="1094"/>
      <c r="J3346" s="1094"/>
      <c r="K3346" s="1094"/>
    </row>
    <row r="3347" spans="1:11" ht="14.1" customHeight="1" x14ac:dyDescent="0.25">
      <c r="A3347" s="1094"/>
      <c r="B3347" s="1094"/>
      <c r="C3347" s="1109" t="s">
        <v>1057</v>
      </c>
      <c r="D3347" s="1110">
        <v>0</v>
      </c>
      <c r="E3347" s="1110">
        <v>0</v>
      </c>
      <c r="F3347" s="1110">
        <v>0</v>
      </c>
      <c r="G3347" s="1110">
        <v>0</v>
      </c>
      <c r="H3347" s="1094"/>
      <c r="I3347" s="1094"/>
      <c r="J3347" s="1094"/>
      <c r="K3347" s="1094"/>
    </row>
    <row r="3348" spans="1:11" ht="14.1" customHeight="1" x14ac:dyDescent="0.25">
      <c r="A3348" s="1094"/>
      <c r="B3348" s="1094"/>
      <c r="C3348" s="1109" t="s">
        <v>1058</v>
      </c>
      <c r="D3348" s="1110">
        <v>0</v>
      </c>
      <c r="E3348" s="1110">
        <v>0</v>
      </c>
      <c r="F3348" s="1110">
        <v>0</v>
      </c>
      <c r="G3348" s="1110">
        <v>0</v>
      </c>
      <c r="H3348" s="1094"/>
      <c r="I3348" s="1094"/>
      <c r="J3348" s="1094"/>
      <c r="K3348" s="1094"/>
    </row>
    <row r="3349" spans="1:11" ht="14.1" customHeight="1" x14ac:dyDescent="0.25">
      <c r="A3349" s="1094"/>
      <c r="B3349" s="1094"/>
      <c r="C3349" s="1109" t="s">
        <v>1059</v>
      </c>
      <c r="D3349" s="1110">
        <v>0</v>
      </c>
      <c r="E3349" s="1110">
        <v>0</v>
      </c>
      <c r="F3349" s="1110">
        <v>0</v>
      </c>
      <c r="G3349" s="1110">
        <v>0</v>
      </c>
      <c r="H3349" s="1094"/>
      <c r="I3349" s="1094"/>
      <c r="J3349" s="1094"/>
      <c r="K3349" s="1094"/>
    </row>
    <row r="3350" spans="1:11" ht="14.1" customHeight="1" x14ac:dyDescent="0.25">
      <c r="A3350" s="1094"/>
      <c r="B3350" s="1094"/>
      <c r="C3350" s="1109" t="s">
        <v>1060</v>
      </c>
      <c r="D3350" s="1110">
        <v>0</v>
      </c>
      <c r="E3350" s="1110">
        <v>0</v>
      </c>
      <c r="F3350" s="1110">
        <v>0</v>
      </c>
      <c r="G3350" s="1110">
        <v>0</v>
      </c>
      <c r="H3350" s="1094"/>
      <c r="I3350" s="1094"/>
      <c r="J3350" s="1094"/>
      <c r="K3350" s="1094"/>
    </row>
    <row r="3351" spans="1:11" ht="14.1" customHeight="1" x14ac:dyDescent="0.25">
      <c r="A3351" s="1094"/>
      <c r="B3351" s="1094"/>
      <c r="C3351" s="1109" t="s">
        <v>1062</v>
      </c>
      <c r="D3351" s="1110">
        <v>0</v>
      </c>
      <c r="E3351" s="1110">
        <v>0</v>
      </c>
      <c r="F3351" s="1110">
        <v>0</v>
      </c>
      <c r="G3351" s="1110">
        <v>0</v>
      </c>
      <c r="H3351" s="1094"/>
      <c r="I3351" s="1094"/>
      <c r="J3351" s="1094"/>
      <c r="K3351" s="1094"/>
    </row>
    <row r="3352" spans="1:11" ht="14.1" customHeight="1" x14ac:dyDescent="0.25">
      <c r="A3352" s="1094"/>
      <c r="B3352" s="1094"/>
      <c r="C3352" s="1109" t="s">
        <v>1048</v>
      </c>
      <c r="D3352" s="1110">
        <v>0</v>
      </c>
      <c r="E3352" s="1110">
        <v>0</v>
      </c>
      <c r="F3352" s="1110">
        <v>0</v>
      </c>
      <c r="G3352" s="1110">
        <v>0</v>
      </c>
      <c r="H3352" s="1094"/>
      <c r="I3352" s="1094"/>
      <c r="J3352" s="1094"/>
      <c r="K3352" s="1094"/>
    </row>
    <row r="3353" spans="1:11" ht="14.1" customHeight="1" x14ac:dyDescent="0.25">
      <c r="A3353" s="1094"/>
      <c r="B3353" s="1094"/>
      <c r="C3353" s="1109" t="s">
        <v>1057</v>
      </c>
      <c r="D3353" s="1110">
        <v>0</v>
      </c>
      <c r="E3353" s="1110">
        <v>0</v>
      </c>
      <c r="F3353" s="1110">
        <v>0</v>
      </c>
      <c r="G3353" s="1110">
        <v>0</v>
      </c>
      <c r="H3353" s="1094"/>
      <c r="I3353" s="1094"/>
      <c r="J3353" s="1094"/>
      <c r="K3353" s="1094"/>
    </row>
    <row r="3354" spans="1:11" ht="14.1" customHeight="1" x14ac:dyDescent="0.25">
      <c r="A3354" s="1094"/>
      <c r="B3354" s="1094"/>
      <c r="C3354" s="1109" t="s">
        <v>1058</v>
      </c>
      <c r="D3354" s="1110">
        <v>0</v>
      </c>
      <c r="E3354" s="1110">
        <v>0</v>
      </c>
      <c r="F3354" s="1110">
        <v>0</v>
      </c>
      <c r="G3354" s="1110">
        <v>0</v>
      </c>
      <c r="H3354" s="1094"/>
      <c r="I3354" s="1094"/>
      <c r="J3354" s="1094"/>
      <c r="K3354" s="1094"/>
    </row>
    <row r="3355" spans="1:11" ht="14.1" customHeight="1" x14ac:dyDescent="0.25">
      <c r="A3355" s="1094"/>
      <c r="B3355" s="1094"/>
      <c r="C3355" s="1109" t="s">
        <v>1059</v>
      </c>
      <c r="D3355" s="1110">
        <v>0</v>
      </c>
      <c r="E3355" s="1110">
        <v>0</v>
      </c>
      <c r="F3355" s="1110">
        <v>0</v>
      </c>
      <c r="G3355" s="1110">
        <v>0</v>
      </c>
      <c r="H3355" s="1094"/>
      <c r="I3355" s="1094"/>
      <c r="J3355" s="1094"/>
      <c r="K3355" s="1094"/>
    </row>
    <row r="3356" spans="1:11" ht="14.1" customHeight="1" x14ac:dyDescent="0.25">
      <c r="A3356" s="1094"/>
      <c r="B3356" s="1094"/>
      <c r="C3356" s="1109" t="s">
        <v>1060</v>
      </c>
      <c r="D3356" s="1110">
        <v>0</v>
      </c>
      <c r="E3356" s="1110">
        <v>0</v>
      </c>
      <c r="F3356" s="1110">
        <v>0</v>
      </c>
      <c r="G3356" s="1110">
        <v>0</v>
      </c>
      <c r="H3356" s="1094"/>
      <c r="I3356" s="1094"/>
      <c r="J3356" s="1094"/>
      <c r="K3356" s="1094"/>
    </row>
    <row r="3357" spans="1:11" ht="14.1" customHeight="1" x14ac:dyDescent="0.25">
      <c r="A3357" s="1094"/>
      <c r="B3357" s="1094"/>
      <c r="C3357" s="1109" t="s">
        <v>1063</v>
      </c>
      <c r="D3357" s="1110">
        <v>0</v>
      </c>
      <c r="E3357" s="1110">
        <v>0</v>
      </c>
      <c r="F3357" s="1110">
        <v>0</v>
      </c>
      <c r="G3357" s="1110">
        <v>0</v>
      </c>
      <c r="H3357" s="1094"/>
      <c r="I3357" s="1094"/>
      <c r="J3357" s="1094"/>
      <c r="K3357" s="1094"/>
    </row>
    <row r="3358" spans="1:11" ht="14.1" customHeight="1" x14ac:dyDescent="0.25">
      <c r="A3358" s="1094"/>
      <c r="B3358" s="1094"/>
      <c r="C3358" s="1109" t="s">
        <v>1064</v>
      </c>
      <c r="D3358" s="1110">
        <v>0</v>
      </c>
      <c r="E3358" s="1110">
        <v>0</v>
      </c>
      <c r="F3358" s="1110">
        <v>0</v>
      </c>
      <c r="G3358" s="1110">
        <v>0</v>
      </c>
      <c r="H3358" s="1094"/>
      <c r="I3358" s="1094"/>
      <c r="J3358" s="1094"/>
      <c r="K3358" s="1094"/>
    </row>
    <row r="3359" spans="1:11" ht="14.1" customHeight="1" x14ac:dyDescent="0.25">
      <c r="A3359" s="1094"/>
      <c r="B3359" s="1094"/>
      <c r="C3359" s="1111" t="s">
        <v>572</v>
      </c>
      <c r="D3359" s="1110">
        <v>0</v>
      </c>
      <c r="E3359" s="1110">
        <v>120000000</v>
      </c>
      <c r="F3359" s="1110">
        <v>150000000</v>
      </c>
      <c r="G3359" s="1110">
        <v>130000000</v>
      </c>
      <c r="H3359" s="1094"/>
      <c r="I3359" s="1094"/>
      <c r="J3359" s="1094"/>
      <c r="K3359" s="1094"/>
    </row>
    <row r="3360" spans="1:11" ht="20.100000000000001" customHeight="1" x14ac:dyDescent="0.25">
      <c r="A3360" s="1094"/>
      <c r="B3360" s="1094"/>
      <c r="C3360" s="1102" t="s">
        <v>3872</v>
      </c>
      <c r="D3360" s="1234" t="s">
        <v>3873</v>
      </c>
      <c r="E3360" s="1235"/>
      <c r="F3360" s="1235"/>
      <c r="G3360" s="1235"/>
      <c r="H3360" s="1094"/>
      <c r="I3360" s="1094"/>
      <c r="J3360" s="1094"/>
      <c r="K3360" s="1094"/>
    </row>
    <row r="3361" spans="1:11" ht="50.1" customHeight="1" x14ac:dyDescent="0.25">
      <c r="A3361" s="1094"/>
      <c r="B3361" s="1094"/>
      <c r="C3361" s="1103" t="s">
        <v>1022</v>
      </c>
      <c r="D3361" s="1232" t="s">
        <v>3874</v>
      </c>
      <c r="E3361" s="1233"/>
      <c r="F3361" s="1233"/>
      <c r="G3361" s="1233"/>
      <c r="H3361" s="1094"/>
      <c r="I3361" s="1094"/>
      <c r="J3361" s="1094"/>
      <c r="K3361" s="1094"/>
    </row>
    <row r="3362" spans="1:11" ht="50.1" customHeight="1" x14ac:dyDescent="0.25">
      <c r="A3362" s="1094"/>
      <c r="B3362" s="1094"/>
      <c r="C3362" s="1104" t="s">
        <v>1024</v>
      </c>
      <c r="D3362" s="1230" t="s">
        <v>3875</v>
      </c>
      <c r="E3362" s="1231"/>
      <c r="F3362" s="1231"/>
      <c r="G3362" s="1231"/>
      <c r="H3362" s="1094"/>
      <c r="I3362" s="1094"/>
      <c r="J3362" s="1094"/>
      <c r="K3362" s="1094"/>
    </row>
    <row r="3363" spans="1:11" ht="50.1" customHeight="1" x14ac:dyDescent="0.25">
      <c r="A3363" s="1094"/>
      <c r="B3363" s="1094"/>
      <c r="C3363" s="1104" t="s">
        <v>31</v>
      </c>
      <c r="D3363" s="1230" t="s">
        <v>3356</v>
      </c>
      <c r="E3363" s="1231"/>
      <c r="F3363" s="1231"/>
      <c r="G3363" s="1231"/>
      <c r="H3363" s="1094"/>
      <c r="I3363" s="1094"/>
      <c r="J3363" s="1094"/>
      <c r="K3363" s="1094"/>
    </row>
    <row r="3364" spans="1:11" ht="15" customHeight="1" x14ac:dyDescent="0.25">
      <c r="A3364" s="1094"/>
      <c r="B3364" s="1094"/>
      <c r="C3364" s="1105"/>
      <c r="D3364" s="1106">
        <v>2024</v>
      </c>
      <c r="E3364" s="1106">
        <v>2025</v>
      </c>
      <c r="F3364" s="1106">
        <v>2026</v>
      </c>
      <c r="G3364" s="1106">
        <v>2027</v>
      </c>
      <c r="H3364" s="1094"/>
      <c r="I3364" s="1094"/>
      <c r="J3364" s="1094"/>
      <c r="K3364" s="1094"/>
    </row>
    <row r="3365" spans="1:11" ht="15" customHeight="1" x14ac:dyDescent="0.25">
      <c r="A3365" s="1094"/>
      <c r="B3365" s="1094"/>
      <c r="C3365" s="1107"/>
      <c r="D3365" s="1108" t="s">
        <v>13</v>
      </c>
      <c r="E3365" s="1108" t="s">
        <v>14</v>
      </c>
      <c r="F3365" s="1108" t="s">
        <v>14</v>
      </c>
      <c r="G3365" s="1108" t="s">
        <v>14</v>
      </c>
      <c r="H3365" s="1094"/>
      <c r="I3365" s="1094"/>
      <c r="J3365" s="1094"/>
      <c r="K3365" s="1094"/>
    </row>
    <row r="3366" spans="1:11" ht="14.1" customHeight="1" x14ac:dyDescent="0.25">
      <c r="A3366" s="1094"/>
      <c r="B3366" s="1094"/>
      <c r="C3366" s="1097" t="s">
        <v>33</v>
      </c>
      <c r="D3366" s="1101" t="s">
        <v>1039</v>
      </c>
      <c r="E3366" s="1101" t="s">
        <v>1092</v>
      </c>
      <c r="F3366" s="1101" t="s">
        <v>1092</v>
      </c>
      <c r="G3366" s="1101" t="s">
        <v>1092</v>
      </c>
      <c r="H3366" s="1094"/>
      <c r="I3366" s="1094"/>
      <c r="J3366" s="1094"/>
      <c r="K3366" s="1094"/>
    </row>
    <row r="3367" spans="1:11" ht="14.1" customHeight="1" x14ac:dyDescent="0.25">
      <c r="A3367" s="1094"/>
      <c r="B3367" s="1094"/>
      <c r="C3367" s="1097" t="s">
        <v>1029</v>
      </c>
      <c r="D3367" s="1101" t="s">
        <v>1039</v>
      </c>
      <c r="E3367" s="1101" t="s">
        <v>3876</v>
      </c>
      <c r="F3367" s="1101" t="s">
        <v>3877</v>
      </c>
      <c r="G3367" s="1101" t="s">
        <v>3878</v>
      </c>
      <c r="H3367" s="1094"/>
      <c r="I3367" s="1094"/>
      <c r="J3367" s="1094"/>
      <c r="K3367" s="1094"/>
    </row>
    <row r="3368" spans="1:11" ht="14.1" customHeight="1" x14ac:dyDescent="0.25">
      <c r="A3368" s="1094"/>
      <c r="B3368" s="1094"/>
      <c r="C3368" s="1097" t="s">
        <v>1032</v>
      </c>
      <c r="D3368" s="1101" t="s">
        <v>1039</v>
      </c>
      <c r="E3368" s="1101" t="s">
        <v>3876</v>
      </c>
      <c r="F3368" s="1101" t="s">
        <v>3877</v>
      </c>
      <c r="G3368" s="1101" t="s">
        <v>3878</v>
      </c>
      <c r="H3368" s="1094"/>
      <c r="I3368" s="1094"/>
      <c r="J3368" s="1094"/>
      <c r="K3368" s="1094"/>
    </row>
    <row r="3369" spans="1:11" ht="14.1" customHeight="1" x14ac:dyDescent="0.25">
      <c r="A3369" s="1094"/>
      <c r="B3369" s="1094"/>
      <c r="C3369" s="1097" t="s">
        <v>1037</v>
      </c>
      <c r="D3369" s="1101" t="s">
        <v>1038</v>
      </c>
      <c r="E3369" s="1101" t="s">
        <v>1038</v>
      </c>
      <c r="F3369" s="1101" t="s">
        <v>1039</v>
      </c>
      <c r="G3369" s="1101" t="s">
        <v>1039</v>
      </c>
      <c r="H3369" s="1094"/>
      <c r="I3369" s="1094"/>
      <c r="J3369" s="1094"/>
      <c r="K3369" s="1094"/>
    </row>
    <row r="3370" spans="1:11" ht="14.1" customHeight="1" x14ac:dyDescent="0.25">
      <c r="A3370" s="1094"/>
      <c r="B3370" s="1094"/>
      <c r="C3370" s="1097" t="s">
        <v>1042</v>
      </c>
      <c r="D3370" s="1101" t="s">
        <v>1038</v>
      </c>
      <c r="E3370" s="1101" t="s">
        <v>1038</v>
      </c>
      <c r="F3370" s="1101" t="s">
        <v>3879</v>
      </c>
      <c r="G3370" s="1101" t="s">
        <v>3880</v>
      </c>
      <c r="H3370" s="1094"/>
      <c r="I3370" s="1094"/>
      <c r="J3370" s="1094"/>
      <c r="K3370" s="1094"/>
    </row>
    <row r="3371" spans="1:11" ht="14.1" customHeight="1" x14ac:dyDescent="0.25">
      <c r="A3371" s="1094"/>
      <c r="B3371" s="1094"/>
      <c r="C3371" s="1097" t="s">
        <v>39</v>
      </c>
      <c r="D3371" s="1101" t="s">
        <v>1038</v>
      </c>
      <c r="E3371" s="1101" t="s">
        <v>1038</v>
      </c>
      <c r="F3371" s="1101" t="s">
        <v>3879</v>
      </c>
      <c r="G3371" s="1101" t="s">
        <v>3880</v>
      </c>
      <c r="H3371" s="1094"/>
      <c r="I3371" s="1094"/>
      <c r="J3371" s="1094"/>
      <c r="K3371" s="1094"/>
    </row>
    <row r="3372" spans="1:11" ht="14.1" customHeight="1" x14ac:dyDescent="0.25">
      <c r="A3372" s="1094"/>
      <c r="B3372" s="1094"/>
      <c r="C3372" s="1228" t="s">
        <v>1046</v>
      </c>
      <c r="D3372" s="1229"/>
      <c r="E3372" s="1229"/>
      <c r="F3372" s="1229"/>
      <c r="G3372" s="1229"/>
      <c r="H3372" s="1094"/>
      <c r="I3372" s="1094"/>
      <c r="J3372" s="1094"/>
      <c r="K3372" s="1094"/>
    </row>
    <row r="3373" spans="1:11" ht="14.1" customHeight="1" x14ac:dyDescent="0.25">
      <c r="A3373" s="1094"/>
      <c r="B3373" s="1094"/>
      <c r="C3373" s="1105"/>
      <c r="D3373" s="1106">
        <v>2024</v>
      </c>
      <c r="E3373" s="1106">
        <v>2025</v>
      </c>
      <c r="F3373" s="1106">
        <v>2026</v>
      </c>
      <c r="G3373" s="1106">
        <v>2027</v>
      </c>
      <c r="H3373" s="1094"/>
      <c r="I3373" s="1094"/>
      <c r="J3373" s="1094"/>
      <c r="K3373" s="1094"/>
    </row>
    <row r="3374" spans="1:11" ht="14.1" customHeight="1" x14ac:dyDescent="0.25">
      <c r="A3374" s="1094"/>
      <c r="B3374" s="1094"/>
      <c r="C3374" s="1107"/>
      <c r="D3374" s="1108" t="s">
        <v>13</v>
      </c>
      <c r="E3374" s="1108" t="s">
        <v>14</v>
      </c>
      <c r="F3374" s="1108" t="s">
        <v>14</v>
      </c>
      <c r="G3374" s="1108" t="s">
        <v>14</v>
      </c>
      <c r="H3374" s="1094"/>
      <c r="I3374" s="1094"/>
      <c r="J3374" s="1094"/>
      <c r="K3374" s="1094"/>
    </row>
    <row r="3375" spans="1:11" ht="14.1" customHeight="1" x14ac:dyDescent="0.25">
      <c r="A3375" s="1094"/>
      <c r="B3375" s="1094"/>
      <c r="C3375" s="1109" t="s">
        <v>1047</v>
      </c>
      <c r="D3375" s="1110">
        <v>0</v>
      </c>
      <c r="E3375" s="1110">
        <v>0</v>
      </c>
      <c r="F3375" s="1110">
        <v>0</v>
      </c>
      <c r="G3375" s="1110">
        <v>0</v>
      </c>
      <c r="H3375" s="1094"/>
      <c r="I3375" s="1094"/>
      <c r="J3375" s="1094"/>
      <c r="K3375" s="1094"/>
    </row>
    <row r="3376" spans="1:11" ht="14.1" customHeight="1" x14ac:dyDescent="0.25">
      <c r="A3376" s="1094"/>
      <c r="B3376" s="1094"/>
      <c r="C3376" s="1109" t="s">
        <v>1048</v>
      </c>
      <c r="D3376" s="1110">
        <v>0</v>
      </c>
      <c r="E3376" s="1110">
        <v>0</v>
      </c>
      <c r="F3376" s="1110">
        <v>0</v>
      </c>
      <c r="G3376" s="1110">
        <v>0</v>
      </c>
      <c r="H3376" s="1094"/>
      <c r="I3376" s="1094"/>
      <c r="J3376" s="1094"/>
      <c r="K3376" s="1094"/>
    </row>
    <row r="3377" spans="1:11" ht="14.1" customHeight="1" x14ac:dyDescent="0.25">
      <c r="A3377" s="1094"/>
      <c r="B3377" s="1094"/>
      <c r="C3377" s="1109" t="s">
        <v>1049</v>
      </c>
      <c r="D3377" s="1110">
        <v>0</v>
      </c>
      <c r="E3377" s="1110">
        <v>0</v>
      </c>
      <c r="F3377" s="1110">
        <v>0</v>
      </c>
      <c r="G3377" s="1110">
        <v>0</v>
      </c>
      <c r="H3377" s="1094"/>
      <c r="I3377" s="1094"/>
      <c r="J3377" s="1094"/>
      <c r="K3377" s="1094"/>
    </row>
    <row r="3378" spans="1:11" ht="14.1" customHeight="1" x14ac:dyDescent="0.25">
      <c r="A3378" s="1094"/>
      <c r="B3378" s="1094"/>
      <c r="C3378" s="1109" t="s">
        <v>1050</v>
      </c>
      <c r="D3378" s="1110">
        <v>0</v>
      </c>
      <c r="E3378" s="1110">
        <v>0</v>
      </c>
      <c r="F3378" s="1110">
        <v>0</v>
      </c>
      <c r="G3378" s="1110">
        <v>0</v>
      </c>
      <c r="H3378" s="1094"/>
      <c r="I3378" s="1094"/>
      <c r="J3378" s="1094"/>
      <c r="K3378" s="1094"/>
    </row>
    <row r="3379" spans="1:11" ht="14.1" customHeight="1" x14ac:dyDescent="0.25">
      <c r="A3379" s="1094"/>
      <c r="B3379" s="1094"/>
      <c r="C3379" s="1109" t="s">
        <v>1048</v>
      </c>
      <c r="D3379" s="1110">
        <v>0</v>
      </c>
      <c r="E3379" s="1110">
        <v>0</v>
      </c>
      <c r="F3379" s="1110">
        <v>0</v>
      </c>
      <c r="G3379" s="1110">
        <v>0</v>
      </c>
      <c r="H3379" s="1094"/>
      <c r="I3379" s="1094"/>
      <c r="J3379" s="1094"/>
      <c r="K3379" s="1094"/>
    </row>
    <row r="3380" spans="1:11" ht="14.1" customHeight="1" x14ac:dyDescent="0.25">
      <c r="A3380" s="1094"/>
      <c r="B3380" s="1094"/>
      <c r="C3380" s="1109" t="s">
        <v>1049</v>
      </c>
      <c r="D3380" s="1110">
        <v>0</v>
      </c>
      <c r="E3380" s="1110">
        <v>0</v>
      </c>
      <c r="F3380" s="1110">
        <v>0</v>
      </c>
      <c r="G3380" s="1110">
        <v>0</v>
      </c>
      <c r="H3380" s="1094"/>
      <c r="I3380" s="1094"/>
      <c r="J3380" s="1094"/>
      <c r="K3380" s="1094"/>
    </row>
    <row r="3381" spans="1:11" ht="14.1" customHeight="1" x14ac:dyDescent="0.25">
      <c r="A3381" s="1094"/>
      <c r="B3381" s="1094"/>
      <c r="C3381" s="1109" t="s">
        <v>1051</v>
      </c>
      <c r="D3381" s="1110">
        <v>0</v>
      </c>
      <c r="E3381" s="1110">
        <v>0</v>
      </c>
      <c r="F3381" s="1110">
        <v>0</v>
      </c>
      <c r="G3381" s="1110">
        <v>0</v>
      </c>
      <c r="H3381" s="1094"/>
      <c r="I3381" s="1094"/>
      <c r="J3381" s="1094"/>
      <c r="K3381" s="1094"/>
    </row>
    <row r="3382" spans="1:11" ht="14.1" customHeight="1" x14ac:dyDescent="0.25">
      <c r="A3382" s="1094"/>
      <c r="B3382" s="1094"/>
      <c r="C3382" s="1109" t="s">
        <v>1048</v>
      </c>
      <c r="D3382" s="1110">
        <v>0</v>
      </c>
      <c r="E3382" s="1110">
        <v>0</v>
      </c>
      <c r="F3382" s="1110">
        <v>0</v>
      </c>
      <c r="G3382" s="1110">
        <v>0</v>
      </c>
      <c r="H3382" s="1094"/>
      <c r="I3382" s="1094"/>
      <c r="J3382" s="1094"/>
      <c r="K3382" s="1094"/>
    </row>
    <row r="3383" spans="1:11" ht="14.1" customHeight="1" x14ac:dyDescent="0.25">
      <c r="A3383" s="1094"/>
      <c r="B3383" s="1094"/>
      <c r="C3383" s="1109" t="s">
        <v>1049</v>
      </c>
      <c r="D3383" s="1110">
        <v>0</v>
      </c>
      <c r="E3383" s="1110">
        <v>0</v>
      </c>
      <c r="F3383" s="1110">
        <v>0</v>
      </c>
      <c r="G3383" s="1110">
        <v>0</v>
      </c>
      <c r="H3383" s="1094"/>
      <c r="I3383" s="1094"/>
      <c r="J3383" s="1094"/>
      <c r="K3383" s="1094"/>
    </row>
    <row r="3384" spans="1:11" ht="14.1" customHeight="1" x14ac:dyDescent="0.25">
      <c r="A3384" s="1094"/>
      <c r="B3384" s="1094"/>
      <c r="C3384" s="1109" t="s">
        <v>1052</v>
      </c>
      <c r="D3384" s="1110">
        <v>0</v>
      </c>
      <c r="E3384" s="1110">
        <v>0</v>
      </c>
      <c r="F3384" s="1110">
        <v>0</v>
      </c>
      <c r="G3384" s="1110">
        <v>0</v>
      </c>
      <c r="H3384" s="1094"/>
      <c r="I3384" s="1094"/>
      <c r="J3384" s="1094"/>
      <c r="K3384" s="1094"/>
    </row>
    <row r="3385" spans="1:11" ht="14.1" customHeight="1" x14ac:dyDescent="0.25">
      <c r="A3385" s="1094"/>
      <c r="B3385" s="1094"/>
      <c r="C3385" s="1109" t="s">
        <v>1048</v>
      </c>
      <c r="D3385" s="1110">
        <v>0</v>
      </c>
      <c r="E3385" s="1110">
        <v>0</v>
      </c>
      <c r="F3385" s="1110">
        <v>0</v>
      </c>
      <c r="G3385" s="1110">
        <v>0</v>
      </c>
      <c r="H3385" s="1094"/>
      <c r="I3385" s="1094"/>
      <c r="J3385" s="1094"/>
      <c r="K3385" s="1094"/>
    </row>
    <row r="3386" spans="1:11" ht="14.1" customHeight="1" x14ac:dyDescent="0.25">
      <c r="A3386" s="1094"/>
      <c r="B3386" s="1094"/>
      <c r="C3386" s="1109" t="s">
        <v>1049</v>
      </c>
      <c r="D3386" s="1110">
        <v>0</v>
      </c>
      <c r="E3386" s="1110">
        <v>0</v>
      </c>
      <c r="F3386" s="1110">
        <v>0</v>
      </c>
      <c r="G3386" s="1110">
        <v>0</v>
      </c>
      <c r="H3386" s="1094"/>
      <c r="I3386" s="1094"/>
      <c r="J3386" s="1094"/>
      <c r="K3386" s="1094"/>
    </row>
    <row r="3387" spans="1:11" ht="14.1" customHeight="1" x14ac:dyDescent="0.25">
      <c r="A3387" s="1094"/>
      <c r="B3387" s="1094"/>
      <c r="C3387" s="1109" t="s">
        <v>1053</v>
      </c>
      <c r="D3387" s="1110">
        <v>0</v>
      </c>
      <c r="E3387" s="1110">
        <v>0</v>
      </c>
      <c r="F3387" s="1110">
        <v>0</v>
      </c>
      <c r="G3387" s="1110">
        <v>0</v>
      </c>
      <c r="H3387" s="1094"/>
      <c r="I3387" s="1094"/>
      <c r="J3387" s="1094"/>
      <c r="K3387" s="1094"/>
    </row>
    <row r="3388" spans="1:11" ht="14.1" customHeight="1" x14ac:dyDescent="0.25">
      <c r="A3388" s="1094"/>
      <c r="B3388" s="1094"/>
      <c r="C3388" s="1109" t="s">
        <v>1048</v>
      </c>
      <c r="D3388" s="1110">
        <v>0</v>
      </c>
      <c r="E3388" s="1110">
        <v>0</v>
      </c>
      <c r="F3388" s="1110">
        <v>0</v>
      </c>
      <c r="G3388" s="1110">
        <v>0</v>
      </c>
      <c r="H3388" s="1094"/>
      <c r="I3388" s="1094"/>
      <c r="J3388" s="1094"/>
      <c r="K3388" s="1094"/>
    </row>
    <row r="3389" spans="1:11" ht="14.1" customHeight="1" x14ac:dyDescent="0.25">
      <c r="A3389" s="1094"/>
      <c r="B3389" s="1094"/>
      <c r="C3389" s="1109" t="s">
        <v>1049</v>
      </c>
      <c r="D3389" s="1110">
        <v>0</v>
      </c>
      <c r="E3389" s="1110">
        <v>0</v>
      </c>
      <c r="F3389" s="1110">
        <v>0</v>
      </c>
      <c r="G3389" s="1110">
        <v>0</v>
      </c>
      <c r="H3389" s="1094"/>
      <c r="I3389" s="1094"/>
      <c r="J3389" s="1094"/>
      <c r="K3389" s="1094"/>
    </row>
    <row r="3390" spans="1:11" ht="14.1" customHeight="1" x14ac:dyDescent="0.25">
      <c r="A3390" s="1094"/>
      <c r="B3390" s="1094"/>
      <c r="C3390" s="1109" t="s">
        <v>1054</v>
      </c>
      <c r="D3390" s="1110">
        <v>0</v>
      </c>
      <c r="E3390" s="1110">
        <v>0</v>
      </c>
      <c r="F3390" s="1110">
        <v>0</v>
      </c>
      <c r="G3390" s="1110">
        <v>0</v>
      </c>
      <c r="H3390" s="1094"/>
      <c r="I3390" s="1094"/>
      <c r="J3390" s="1094"/>
      <c r="K3390" s="1094"/>
    </row>
    <row r="3391" spans="1:11" ht="14.1" customHeight="1" x14ac:dyDescent="0.25">
      <c r="A3391" s="1094"/>
      <c r="B3391" s="1094"/>
      <c r="C3391" s="1109" t="s">
        <v>1048</v>
      </c>
      <c r="D3391" s="1110">
        <v>0</v>
      </c>
      <c r="E3391" s="1110">
        <v>0</v>
      </c>
      <c r="F3391" s="1110">
        <v>0</v>
      </c>
      <c r="G3391" s="1110">
        <v>0</v>
      </c>
      <c r="H3391" s="1094"/>
      <c r="I3391" s="1094"/>
      <c r="J3391" s="1094"/>
      <c r="K3391" s="1094"/>
    </row>
    <row r="3392" spans="1:11" ht="14.1" customHeight="1" x14ac:dyDescent="0.25">
      <c r="A3392" s="1094"/>
      <c r="B3392" s="1094"/>
      <c r="C3392" s="1109" t="s">
        <v>1049</v>
      </c>
      <c r="D3392" s="1110">
        <v>0</v>
      </c>
      <c r="E3392" s="1110">
        <v>0</v>
      </c>
      <c r="F3392" s="1110">
        <v>0</v>
      </c>
      <c r="G3392" s="1110">
        <v>0</v>
      </c>
      <c r="H3392" s="1094"/>
      <c r="I3392" s="1094"/>
      <c r="J3392" s="1094"/>
      <c r="K3392" s="1094"/>
    </row>
    <row r="3393" spans="1:11" ht="14.1" customHeight="1" x14ac:dyDescent="0.25">
      <c r="A3393" s="1094"/>
      <c r="B3393" s="1094"/>
      <c r="C3393" s="1109" t="s">
        <v>1055</v>
      </c>
      <c r="D3393" s="1110">
        <v>0</v>
      </c>
      <c r="E3393" s="1110">
        <v>0</v>
      </c>
      <c r="F3393" s="1110">
        <v>0</v>
      </c>
      <c r="G3393" s="1110">
        <v>0</v>
      </c>
      <c r="H3393" s="1094"/>
      <c r="I3393" s="1094"/>
      <c r="J3393" s="1094"/>
      <c r="K3393" s="1094"/>
    </row>
    <row r="3394" spans="1:11" ht="14.1" customHeight="1" x14ac:dyDescent="0.25">
      <c r="A3394" s="1094"/>
      <c r="B3394" s="1094"/>
      <c r="C3394" s="1109" t="s">
        <v>1048</v>
      </c>
      <c r="D3394" s="1110">
        <v>0</v>
      </c>
      <c r="E3394" s="1110">
        <v>0</v>
      </c>
      <c r="F3394" s="1110">
        <v>0</v>
      </c>
      <c r="G3394" s="1110">
        <v>0</v>
      </c>
      <c r="H3394" s="1094"/>
      <c r="I3394" s="1094"/>
      <c r="J3394" s="1094"/>
      <c r="K3394" s="1094"/>
    </row>
    <row r="3395" spans="1:11" ht="14.1" customHeight="1" x14ac:dyDescent="0.25">
      <c r="A3395" s="1094"/>
      <c r="B3395" s="1094"/>
      <c r="C3395" s="1109" t="s">
        <v>1049</v>
      </c>
      <c r="D3395" s="1110">
        <v>0</v>
      </c>
      <c r="E3395" s="1110">
        <v>0</v>
      </c>
      <c r="F3395" s="1110">
        <v>0</v>
      </c>
      <c r="G3395" s="1110">
        <v>0</v>
      </c>
      <c r="H3395" s="1094"/>
      <c r="I3395" s="1094"/>
      <c r="J3395" s="1094"/>
      <c r="K3395" s="1094"/>
    </row>
    <row r="3396" spans="1:11" ht="14.1" customHeight="1" x14ac:dyDescent="0.25">
      <c r="A3396" s="1094"/>
      <c r="B3396" s="1094"/>
      <c r="C3396" s="1109" t="s">
        <v>1056</v>
      </c>
      <c r="D3396" s="1110">
        <v>0</v>
      </c>
      <c r="E3396" s="1110">
        <v>0</v>
      </c>
      <c r="F3396" s="1110">
        <v>0</v>
      </c>
      <c r="G3396" s="1110">
        <v>0</v>
      </c>
      <c r="H3396" s="1094"/>
      <c r="I3396" s="1094"/>
      <c r="J3396" s="1094"/>
      <c r="K3396" s="1094"/>
    </row>
    <row r="3397" spans="1:11" ht="14.1" customHeight="1" x14ac:dyDescent="0.25">
      <c r="A3397" s="1094"/>
      <c r="B3397" s="1094"/>
      <c r="C3397" s="1109" t="s">
        <v>1048</v>
      </c>
      <c r="D3397" s="1110">
        <v>0</v>
      </c>
      <c r="E3397" s="1110">
        <v>0</v>
      </c>
      <c r="F3397" s="1110">
        <v>0</v>
      </c>
      <c r="G3397" s="1110">
        <v>0</v>
      </c>
      <c r="H3397" s="1094"/>
      <c r="I3397" s="1094"/>
      <c r="J3397" s="1094"/>
      <c r="K3397" s="1094"/>
    </row>
    <row r="3398" spans="1:11" ht="14.1" customHeight="1" x14ac:dyDescent="0.25">
      <c r="A3398" s="1094"/>
      <c r="B3398" s="1094"/>
      <c r="C3398" s="1109" t="s">
        <v>1057</v>
      </c>
      <c r="D3398" s="1110">
        <v>0</v>
      </c>
      <c r="E3398" s="1110">
        <v>0</v>
      </c>
      <c r="F3398" s="1110">
        <v>0</v>
      </c>
      <c r="G3398" s="1110">
        <v>0</v>
      </c>
      <c r="H3398" s="1094"/>
      <c r="I3398" s="1094"/>
      <c r="J3398" s="1094"/>
      <c r="K3398" s="1094"/>
    </row>
    <row r="3399" spans="1:11" ht="14.1" customHeight="1" x14ac:dyDescent="0.25">
      <c r="A3399" s="1094"/>
      <c r="B3399" s="1094"/>
      <c r="C3399" s="1109" t="s">
        <v>1058</v>
      </c>
      <c r="D3399" s="1110">
        <v>0</v>
      </c>
      <c r="E3399" s="1110">
        <v>0</v>
      </c>
      <c r="F3399" s="1110">
        <v>0</v>
      </c>
      <c r="G3399" s="1110">
        <v>0</v>
      </c>
      <c r="H3399" s="1094"/>
      <c r="I3399" s="1094"/>
      <c r="J3399" s="1094"/>
      <c r="K3399" s="1094"/>
    </row>
    <row r="3400" spans="1:11" ht="14.1" customHeight="1" x14ac:dyDescent="0.25">
      <c r="A3400" s="1094"/>
      <c r="B3400" s="1094"/>
      <c r="C3400" s="1109" t="s">
        <v>1059</v>
      </c>
      <c r="D3400" s="1110">
        <v>0</v>
      </c>
      <c r="E3400" s="1110">
        <v>0</v>
      </c>
      <c r="F3400" s="1110">
        <v>0</v>
      </c>
      <c r="G3400" s="1110">
        <v>0</v>
      </c>
      <c r="H3400" s="1094"/>
      <c r="I3400" s="1094"/>
      <c r="J3400" s="1094"/>
      <c r="K3400" s="1094"/>
    </row>
    <row r="3401" spans="1:11" ht="14.1" customHeight="1" x14ac:dyDescent="0.25">
      <c r="A3401" s="1094"/>
      <c r="B3401" s="1094"/>
      <c r="C3401" s="1109" t="s">
        <v>1060</v>
      </c>
      <c r="D3401" s="1110">
        <v>0</v>
      </c>
      <c r="E3401" s="1110">
        <v>0</v>
      </c>
      <c r="F3401" s="1110">
        <v>0</v>
      </c>
      <c r="G3401" s="1110">
        <v>0</v>
      </c>
      <c r="H3401" s="1094"/>
      <c r="I3401" s="1094"/>
      <c r="J3401" s="1094"/>
      <c r="K3401" s="1094"/>
    </row>
    <row r="3402" spans="1:11" ht="14.1" customHeight="1" x14ac:dyDescent="0.25">
      <c r="A3402" s="1094"/>
      <c r="B3402" s="1094"/>
      <c r="C3402" s="1109" t="s">
        <v>1061</v>
      </c>
      <c r="D3402" s="1110">
        <v>0</v>
      </c>
      <c r="E3402" s="1110">
        <v>38474701</v>
      </c>
      <c r="F3402" s="1110">
        <v>78249004</v>
      </c>
      <c r="G3402" s="1110">
        <v>11525299</v>
      </c>
      <c r="H3402" s="1094"/>
      <c r="I3402" s="1094"/>
      <c r="J3402" s="1094"/>
      <c r="K3402" s="1094"/>
    </row>
    <row r="3403" spans="1:11" ht="14.1" customHeight="1" x14ac:dyDescent="0.25">
      <c r="A3403" s="1094"/>
      <c r="B3403" s="1094"/>
      <c r="C3403" s="1109" t="s">
        <v>1048</v>
      </c>
      <c r="D3403" s="1110">
        <v>0</v>
      </c>
      <c r="E3403" s="1110">
        <v>38474701</v>
      </c>
      <c r="F3403" s="1110">
        <v>78249004</v>
      </c>
      <c r="G3403" s="1110">
        <v>11525299</v>
      </c>
      <c r="H3403" s="1094"/>
      <c r="I3403" s="1094"/>
      <c r="J3403" s="1094"/>
      <c r="K3403" s="1094"/>
    </row>
    <row r="3404" spans="1:11" ht="14.1" customHeight="1" x14ac:dyDescent="0.25">
      <c r="A3404" s="1094"/>
      <c r="B3404" s="1094"/>
      <c r="C3404" s="1109" t="s">
        <v>1057</v>
      </c>
      <c r="D3404" s="1110">
        <v>0</v>
      </c>
      <c r="E3404" s="1110">
        <v>0</v>
      </c>
      <c r="F3404" s="1110">
        <v>0</v>
      </c>
      <c r="G3404" s="1110">
        <v>0</v>
      </c>
      <c r="H3404" s="1094"/>
      <c r="I3404" s="1094"/>
      <c r="J3404" s="1094"/>
      <c r="K3404" s="1094"/>
    </row>
    <row r="3405" spans="1:11" ht="14.1" customHeight="1" x14ac:dyDescent="0.25">
      <c r="A3405" s="1094"/>
      <c r="B3405" s="1094"/>
      <c r="C3405" s="1109" t="s">
        <v>1058</v>
      </c>
      <c r="D3405" s="1110">
        <v>0</v>
      </c>
      <c r="E3405" s="1110">
        <v>0</v>
      </c>
      <c r="F3405" s="1110">
        <v>0</v>
      </c>
      <c r="G3405" s="1110">
        <v>0</v>
      </c>
      <c r="H3405" s="1094"/>
      <c r="I3405" s="1094"/>
      <c r="J3405" s="1094"/>
      <c r="K3405" s="1094"/>
    </row>
    <row r="3406" spans="1:11" ht="14.1" customHeight="1" x14ac:dyDescent="0.25">
      <c r="A3406" s="1094"/>
      <c r="B3406" s="1094"/>
      <c r="C3406" s="1109" t="s">
        <v>1059</v>
      </c>
      <c r="D3406" s="1110">
        <v>0</v>
      </c>
      <c r="E3406" s="1110">
        <v>0</v>
      </c>
      <c r="F3406" s="1110">
        <v>0</v>
      </c>
      <c r="G3406" s="1110">
        <v>0</v>
      </c>
      <c r="H3406" s="1094"/>
      <c r="I3406" s="1094"/>
      <c r="J3406" s="1094"/>
      <c r="K3406" s="1094"/>
    </row>
    <row r="3407" spans="1:11" ht="14.1" customHeight="1" x14ac:dyDescent="0.25">
      <c r="A3407" s="1094"/>
      <c r="B3407" s="1094"/>
      <c r="C3407" s="1109" t="s">
        <v>1060</v>
      </c>
      <c r="D3407" s="1110">
        <v>0</v>
      </c>
      <c r="E3407" s="1110">
        <v>0</v>
      </c>
      <c r="F3407" s="1110">
        <v>0</v>
      </c>
      <c r="G3407" s="1110">
        <v>0</v>
      </c>
      <c r="H3407" s="1094"/>
      <c r="I3407" s="1094"/>
      <c r="J3407" s="1094"/>
      <c r="K3407" s="1094"/>
    </row>
    <row r="3408" spans="1:11" ht="14.1" customHeight="1" x14ac:dyDescent="0.25">
      <c r="A3408" s="1094"/>
      <c r="B3408" s="1094"/>
      <c r="C3408" s="1109" t="s">
        <v>1062</v>
      </c>
      <c r="D3408" s="1110">
        <v>0</v>
      </c>
      <c r="E3408" s="1110">
        <v>0</v>
      </c>
      <c r="F3408" s="1110">
        <v>0</v>
      </c>
      <c r="G3408" s="1110">
        <v>0</v>
      </c>
      <c r="H3408" s="1094"/>
      <c r="I3408" s="1094"/>
      <c r="J3408" s="1094"/>
      <c r="K3408" s="1094"/>
    </row>
    <row r="3409" spans="1:11" ht="14.1" customHeight="1" x14ac:dyDescent="0.25">
      <c r="A3409" s="1094"/>
      <c r="B3409" s="1094"/>
      <c r="C3409" s="1109" t="s">
        <v>1048</v>
      </c>
      <c r="D3409" s="1110">
        <v>0</v>
      </c>
      <c r="E3409" s="1110">
        <v>0</v>
      </c>
      <c r="F3409" s="1110">
        <v>0</v>
      </c>
      <c r="G3409" s="1110">
        <v>0</v>
      </c>
      <c r="H3409" s="1094"/>
      <c r="I3409" s="1094"/>
      <c r="J3409" s="1094"/>
      <c r="K3409" s="1094"/>
    </row>
    <row r="3410" spans="1:11" ht="14.1" customHeight="1" x14ac:dyDescent="0.25">
      <c r="A3410" s="1094"/>
      <c r="B3410" s="1094"/>
      <c r="C3410" s="1109" t="s">
        <v>1057</v>
      </c>
      <c r="D3410" s="1110">
        <v>0</v>
      </c>
      <c r="E3410" s="1110">
        <v>0</v>
      </c>
      <c r="F3410" s="1110">
        <v>0</v>
      </c>
      <c r="G3410" s="1110">
        <v>0</v>
      </c>
      <c r="H3410" s="1094"/>
      <c r="I3410" s="1094"/>
      <c r="J3410" s="1094"/>
      <c r="K3410" s="1094"/>
    </row>
    <row r="3411" spans="1:11" ht="14.1" customHeight="1" x14ac:dyDescent="0.25">
      <c r="A3411" s="1094"/>
      <c r="B3411" s="1094"/>
      <c r="C3411" s="1109" t="s">
        <v>1058</v>
      </c>
      <c r="D3411" s="1110">
        <v>0</v>
      </c>
      <c r="E3411" s="1110">
        <v>0</v>
      </c>
      <c r="F3411" s="1110">
        <v>0</v>
      </c>
      <c r="G3411" s="1110">
        <v>0</v>
      </c>
      <c r="H3411" s="1094"/>
      <c r="I3411" s="1094"/>
      <c r="J3411" s="1094"/>
      <c r="K3411" s="1094"/>
    </row>
    <row r="3412" spans="1:11" ht="14.1" customHeight="1" x14ac:dyDescent="0.25">
      <c r="A3412" s="1094"/>
      <c r="B3412" s="1094"/>
      <c r="C3412" s="1109" t="s">
        <v>1059</v>
      </c>
      <c r="D3412" s="1110">
        <v>0</v>
      </c>
      <c r="E3412" s="1110">
        <v>0</v>
      </c>
      <c r="F3412" s="1110">
        <v>0</v>
      </c>
      <c r="G3412" s="1110">
        <v>0</v>
      </c>
      <c r="H3412" s="1094"/>
      <c r="I3412" s="1094"/>
      <c r="J3412" s="1094"/>
      <c r="K3412" s="1094"/>
    </row>
    <row r="3413" spans="1:11" ht="14.1" customHeight="1" x14ac:dyDescent="0.25">
      <c r="A3413" s="1094"/>
      <c r="B3413" s="1094"/>
      <c r="C3413" s="1109" t="s">
        <v>1060</v>
      </c>
      <c r="D3413" s="1110">
        <v>0</v>
      </c>
      <c r="E3413" s="1110">
        <v>0</v>
      </c>
      <c r="F3413" s="1110">
        <v>0</v>
      </c>
      <c r="G3413" s="1110">
        <v>0</v>
      </c>
      <c r="H3413" s="1094"/>
      <c r="I3413" s="1094"/>
      <c r="J3413" s="1094"/>
      <c r="K3413" s="1094"/>
    </row>
    <row r="3414" spans="1:11" ht="14.1" customHeight="1" x14ac:dyDescent="0.25">
      <c r="A3414" s="1094"/>
      <c r="B3414" s="1094"/>
      <c r="C3414" s="1109" t="s">
        <v>1063</v>
      </c>
      <c r="D3414" s="1110">
        <v>0</v>
      </c>
      <c r="E3414" s="1110">
        <v>0</v>
      </c>
      <c r="F3414" s="1110">
        <v>0</v>
      </c>
      <c r="G3414" s="1110">
        <v>0</v>
      </c>
      <c r="H3414" s="1094"/>
      <c r="I3414" s="1094"/>
      <c r="J3414" s="1094"/>
      <c r="K3414" s="1094"/>
    </row>
    <row r="3415" spans="1:11" ht="14.1" customHeight="1" x14ac:dyDescent="0.25">
      <c r="A3415" s="1094"/>
      <c r="B3415" s="1094"/>
      <c r="C3415" s="1109" t="s">
        <v>1064</v>
      </c>
      <c r="D3415" s="1110">
        <v>0</v>
      </c>
      <c r="E3415" s="1110">
        <v>0</v>
      </c>
      <c r="F3415" s="1110">
        <v>0</v>
      </c>
      <c r="G3415" s="1110">
        <v>0</v>
      </c>
      <c r="H3415" s="1094"/>
      <c r="I3415" s="1094"/>
      <c r="J3415" s="1094"/>
      <c r="K3415" s="1094"/>
    </row>
    <row r="3416" spans="1:11" ht="14.1" customHeight="1" x14ac:dyDescent="0.25">
      <c r="A3416" s="1094"/>
      <c r="B3416" s="1094"/>
      <c r="C3416" s="1111" t="s">
        <v>572</v>
      </c>
      <c r="D3416" s="1110">
        <v>0</v>
      </c>
      <c r="E3416" s="1110">
        <v>38474701</v>
      </c>
      <c r="F3416" s="1110">
        <v>78249004</v>
      </c>
      <c r="G3416" s="1110">
        <v>11525299</v>
      </c>
      <c r="H3416" s="1094"/>
      <c r="I3416" s="1094"/>
      <c r="J3416" s="1094"/>
      <c r="K3416" s="1094"/>
    </row>
    <row r="3417" spans="1:11" ht="20.100000000000001" customHeight="1" x14ac:dyDescent="0.25">
      <c r="A3417" s="1094"/>
      <c r="B3417" s="1094"/>
      <c r="C3417" s="1102" t="s">
        <v>3881</v>
      </c>
      <c r="D3417" s="1234" t="s">
        <v>3882</v>
      </c>
      <c r="E3417" s="1235"/>
      <c r="F3417" s="1235"/>
      <c r="G3417" s="1235"/>
      <c r="H3417" s="1094"/>
      <c r="I3417" s="1094"/>
      <c r="J3417" s="1094"/>
      <c r="K3417" s="1094"/>
    </row>
    <row r="3418" spans="1:11" ht="50.1" customHeight="1" x14ac:dyDescent="0.25">
      <c r="A3418" s="1094"/>
      <c r="B3418" s="1094"/>
      <c r="C3418" s="1103" t="s">
        <v>1022</v>
      </c>
      <c r="D3418" s="1232" t="s">
        <v>3883</v>
      </c>
      <c r="E3418" s="1233"/>
      <c r="F3418" s="1233"/>
      <c r="G3418" s="1233"/>
      <c r="H3418" s="1094"/>
      <c r="I3418" s="1094"/>
      <c r="J3418" s="1094"/>
      <c r="K3418" s="1094"/>
    </row>
    <row r="3419" spans="1:11" ht="50.1" customHeight="1" x14ac:dyDescent="0.25">
      <c r="A3419" s="1094"/>
      <c r="B3419" s="1094"/>
      <c r="C3419" s="1104" t="s">
        <v>1024</v>
      </c>
      <c r="D3419" s="1230" t="s">
        <v>3884</v>
      </c>
      <c r="E3419" s="1231"/>
      <c r="F3419" s="1231"/>
      <c r="G3419" s="1231"/>
      <c r="H3419" s="1094"/>
      <c r="I3419" s="1094"/>
      <c r="J3419" s="1094"/>
      <c r="K3419" s="1094"/>
    </row>
    <row r="3420" spans="1:11" ht="50.1" customHeight="1" x14ac:dyDescent="0.25">
      <c r="A3420" s="1094"/>
      <c r="B3420" s="1094"/>
      <c r="C3420" s="1104" t="s">
        <v>31</v>
      </c>
      <c r="D3420" s="1230" t="s">
        <v>3356</v>
      </c>
      <c r="E3420" s="1231"/>
      <c r="F3420" s="1231"/>
      <c r="G3420" s="1231"/>
      <c r="H3420" s="1094"/>
      <c r="I3420" s="1094"/>
      <c r="J3420" s="1094"/>
      <c r="K3420" s="1094"/>
    </row>
    <row r="3421" spans="1:11" ht="15" customHeight="1" x14ac:dyDescent="0.25">
      <c r="A3421" s="1094"/>
      <c r="B3421" s="1094"/>
      <c r="C3421" s="1105"/>
      <c r="D3421" s="1106">
        <v>2024</v>
      </c>
      <c r="E3421" s="1106">
        <v>2025</v>
      </c>
      <c r="F3421" s="1106">
        <v>2026</v>
      </c>
      <c r="G3421" s="1106">
        <v>2027</v>
      </c>
      <c r="H3421" s="1094"/>
      <c r="I3421" s="1094"/>
      <c r="J3421" s="1094"/>
      <c r="K3421" s="1094"/>
    </row>
    <row r="3422" spans="1:11" ht="15" customHeight="1" x14ac:dyDescent="0.25">
      <c r="A3422" s="1094"/>
      <c r="B3422" s="1094"/>
      <c r="C3422" s="1107"/>
      <c r="D3422" s="1108" t="s">
        <v>13</v>
      </c>
      <c r="E3422" s="1108" t="s">
        <v>14</v>
      </c>
      <c r="F3422" s="1108" t="s">
        <v>14</v>
      </c>
      <c r="G3422" s="1108" t="s">
        <v>14</v>
      </c>
      <c r="H3422" s="1094"/>
      <c r="I3422" s="1094"/>
      <c r="J3422" s="1094"/>
      <c r="K3422" s="1094"/>
    </row>
    <row r="3423" spans="1:11" ht="14.1" customHeight="1" x14ac:dyDescent="0.25">
      <c r="A3423" s="1094"/>
      <c r="B3423" s="1094"/>
      <c r="C3423" s="1097" t="s">
        <v>33</v>
      </c>
      <c r="D3423" s="1101" t="s">
        <v>1039</v>
      </c>
      <c r="E3423" s="1101" t="s">
        <v>1092</v>
      </c>
      <c r="F3423" s="1101" t="s">
        <v>1092</v>
      </c>
      <c r="G3423" s="1101" t="s">
        <v>1092</v>
      </c>
      <c r="H3423" s="1094"/>
      <c r="I3423" s="1094"/>
      <c r="J3423" s="1094"/>
      <c r="K3423" s="1094"/>
    </row>
    <row r="3424" spans="1:11" ht="14.1" customHeight="1" x14ac:dyDescent="0.25">
      <c r="A3424" s="1094"/>
      <c r="B3424" s="1094"/>
      <c r="C3424" s="1097" t="s">
        <v>1029</v>
      </c>
      <c r="D3424" s="1101" t="s">
        <v>1039</v>
      </c>
      <c r="E3424" s="1101" t="s">
        <v>3885</v>
      </c>
      <c r="F3424" s="1101" t="s">
        <v>3886</v>
      </c>
      <c r="G3424" s="1101" t="s">
        <v>2388</v>
      </c>
      <c r="H3424" s="1094"/>
      <c r="I3424" s="1094"/>
      <c r="J3424" s="1094"/>
      <c r="K3424" s="1094"/>
    </row>
    <row r="3425" spans="1:11" ht="14.1" customHeight="1" x14ac:dyDescent="0.25">
      <c r="A3425" s="1094"/>
      <c r="B3425" s="1094"/>
      <c r="C3425" s="1097" t="s">
        <v>1032</v>
      </c>
      <c r="D3425" s="1101" t="s">
        <v>1039</v>
      </c>
      <c r="E3425" s="1101" t="s">
        <v>3885</v>
      </c>
      <c r="F3425" s="1101" t="s">
        <v>3886</v>
      </c>
      <c r="G3425" s="1101" t="s">
        <v>2388</v>
      </c>
      <c r="H3425" s="1094"/>
      <c r="I3425" s="1094"/>
      <c r="J3425" s="1094"/>
      <c r="K3425" s="1094"/>
    </row>
    <row r="3426" spans="1:11" ht="14.1" customHeight="1" x14ac:dyDescent="0.25">
      <c r="A3426" s="1094"/>
      <c r="B3426" s="1094"/>
      <c r="C3426" s="1097" t="s">
        <v>1037</v>
      </c>
      <c r="D3426" s="1101" t="s">
        <v>1038</v>
      </c>
      <c r="E3426" s="1101" t="s">
        <v>1038</v>
      </c>
      <c r="F3426" s="1101" t="s">
        <v>1039</v>
      </c>
      <c r="G3426" s="1101" t="s">
        <v>1039</v>
      </c>
      <c r="H3426" s="1094"/>
      <c r="I3426" s="1094"/>
      <c r="J3426" s="1094"/>
      <c r="K3426" s="1094"/>
    </row>
    <row r="3427" spans="1:11" ht="14.1" customHeight="1" x14ac:dyDescent="0.25">
      <c r="A3427" s="1094"/>
      <c r="B3427" s="1094"/>
      <c r="C3427" s="1097" t="s">
        <v>1042</v>
      </c>
      <c r="D3427" s="1101" t="s">
        <v>1038</v>
      </c>
      <c r="E3427" s="1101" t="s">
        <v>1038</v>
      </c>
      <c r="F3427" s="1101" t="s">
        <v>1265</v>
      </c>
      <c r="G3427" s="1101" t="s">
        <v>2036</v>
      </c>
      <c r="H3427" s="1094"/>
      <c r="I3427" s="1094"/>
      <c r="J3427" s="1094"/>
      <c r="K3427" s="1094"/>
    </row>
    <row r="3428" spans="1:11" ht="14.1" customHeight="1" x14ac:dyDescent="0.25">
      <c r="A3428" s="1094"/>
      <c r="B3428" s="1094"/>
      <c r="C3428" s="1097" t="s">
        <v>39</v>
      </c>
      <c r="D3428" s="1101" t="s">
        <v>1038</v>
      </c>
      <c r="E3428" s="1101" t="s">
        <v>1038</v>
      </c>
      <c r="F3428" s="1101" t="s">
        <v>1265</v>
      </c>
      <c r="G3428" s="1101" t="s">
        <v>2036</v>
      </c>
      <c r="H3428" s="1094"/>
      <c r="I3428" s="1094"/>
      <c r="J3428" s="1094"/>
      <c r="K3428" s="1094"/>
    </row>
    <row r="3429" spans="1:11" ht="14.1" customHeight="1" x14ac:dyDescent="0.25">
      <c r="A3429" s="1094"/>
      <c r="B3429" s="1094"/>
      <c r="C3429" s="1228" t="s">
        <v>1046</v>
      </c>
      <c r="D3429" s="1229"/>
      <c r="E3429" s="1229"/>
      <c r="F3429" s="1229"/>
      <c r="G3429" s="1229"/>
      <c r="H3429" s="1094"/>
      <c r="I3429" s="1094"/>
      <c r="J3429" s="1094"/>
      <c r="K3429" s="1094"/>
    </row>
    <row r="3430" spans="1:11" ht="14.1" customHeight="1" x14ac:dyDescent="0.25">
      <c r="A3430" s="1094"/>
      <c r="B3430" s="1094"/>
      <c r="C3430" s="1105"/>
      <c r="D3430" s="1106">
        <v>2024</v>
      </c>
      <c r="E3430" s="1106">
        <v>2025</v>
      </c>
      <c r="F3430" s="1106">
        <v>2026</v>
      </c>
      <c r="G3430" s="1106">
        <v>2027</v>
      </c>
      <c r="H3430" s="1094"/>
      <c r="I3430" s="1094"/>
      <c r="J3430" s="1094"/>
      <c r="K3430" s="1094"/>
    </row>
    <row r="3431" spans="1:11" ht="14.1" customHeight="1" x14ac:dyDescent="0.25">
      <c r="A3431" s="1094"/>
      <c r="B3431" s="1094"/>
      <c r="C3431" s="1107"/>
      <c r="D3431" s="1108" t="s">
        <v>13</v>
      </c>
      <c r="E3431" s="1108" t="s">
        <v>14</v>
      </c>
      <c r="F3431" s="1108" t="s">
        <v>14</v>
      </c>
      <c r="G3431" s="1108" t="s">
        <v>14</v>
      </c>
      <c r="H3431" s="1094"/>
      <c r="I3431" s="1094"/>
      <c r="J3431" s="1094"/>
      <c r="K3431" s="1094"/>
    </row>
    <row r="3432" spans="1:11" ht="14.1" customHeight="1" x14ac:dyDescent="0.25">
      <c r="A3432" s="1094"/>
      <c r="B3432" s="1094"/>
      <c r="C3432" s="1109" t="s">
        <v>1047</v>
      </c>
      <c r="D3432" s="1110">
        <v>0</v>
      </c>
      <c r="E3432" s="1110">
        <v>0</v>
      </c>
      <c r="F3432" s="1110">
        <v>0</v>
      </c>
      <c r="G3432" s="1110">
        <v>0</v>
      </c>
      <c r="H3432" s="1094"/>
      <c r="I3432" s="1094"/>
      <c r="J3432" s="1094"/>
      <c r="K3432" s="1094"/>
    </row>
    <row r="3433" spans="1:11" ht="14.1" customHeight="1" x14ac:dyDescent="0.25">
      <c r="A3433" s="1094"/>
      <c r="B3433" s="1094"/>
      <c r="C3433" s="1109" t="s">
        <v>1048</v>
      </c>
      <c r="D3433" s="1110">
        <v>0</v>
      </c>
      <c r="E3433" s="1110">
        <v>0</v>
      </c>
      <c r="F3433" s="1110">
        <v>0</v>
      </c>
      <c r="G3433" s="1110">
        <v>0</v>
      </c>
      <c r="H3433" s="1094"/>
      <c r="I3433" s="1094"/>
      <c r="J3433" s="1094"/>
      <c r="K3433" s="1094"/>
    </row>
    <row r="3434" spans="1:11" ht="14.1" customHeight="1" x14ac:dyDescent="0.25">
      <c r="A3434" s="1094"/>
      <c r="B3434" s="1094"/>
      <c r="C3434" s="1109" t="s">
        <v>1049</v>
      </c>
      <c r="D3434" s="1110">
        <v>0</v>
      </c>
      <c r="E3434" s="1110">
        <v>0</v>
      </c>
      <c r="F3434" s="1110">
        <v>0</v>
      </c>
      <c r="G3434" s="1110">
        <v>0</v>
      </c>
      <c r="H3434" s="1094"/>
      <c r="I3434" s="1094"/>
      <c r="J3434" s="1094"/>
      <c r="K3434" s="1094"/>
    </row>
    <row r="3435" spans="1:11" ht="14.1" customHeight="1" x14ac:dyDescent="0.25">
      <c r="A3435" s="1094"/>
      <c r="B3435" s="1094"/>
      <c r="C3435" s="1109" t="s">
        <v>1050</v>
      </c>
      <c r="D3435" s="1110">
        <v>0</v>
      </c>
      <c r="E3435" s="1110">
        <v>0</v>
      </c>
      <c r="F3435" s="1110">
        <v>0</v>
      </c>
      <c r="G3435" s="1110">
        <v>0</v>
      </c>
      <c r="H3435" s="1094"/>
      <c r="I3435" s="1094"/>
      <c r="J3435" s="1094"/>
      <c r="K3435" s="1094"/>
    </row>
    <row r="3436" spans="1:11" ht="14.1" customHeight="1" x14ac:dyDescent="0.25">
      <c r="A3436" s="1094"/>
      <c r="B3436" s="1094"/>
      <c r="C3436" s="1109" t="s">
        <v>1048</v>
      </c>
      <c r="D3436" s="1110">
        <v>0</v>
      </c>
      <c r="E3436" s="1110">
        <v>0</v>
      </c>
      <c r="F3436" s="1110">
        <v>0</v>
      </c>
      <c r="G3436" s="1110">
        <v>0</v>
      </c>
      <c r="H3436" s="1094"/>
      <c r="I3436" s="1094"/>
      <c r="J3436" s="1094"/>
      <c r="K3436" s="1094"/>
    </row>
    <row r="3437" spans="1:11" ht="14.1" customHeight="1" x14ac:dyDescent="0.25">
      <c r="A3437" s="1094"/>
      <c r="B3437" s="1094"/>
      <c r="C3437" s="1109" t="s">
        <v>1049</v>
      </c>
      <c r="D3437" s="1110">
        <v>0</v>
      </c>
      <c r="E3437" s="1110">
        <v>0</v>
      </c>
      <c r="F3437" s="1110">
        <v>0</v>
      </c>
      <c r="G3437" s="1110">
        <v>0</v>
      </c>
      <c r="H3437" s="1094"/>
      <c r="I3437" s="1094"/>
      <c r="J3437" s="1094"/>
      <c r="K3437" s="1094"/>
    </row>
    <row r="3438" spans="1:11" ht="14.1" customHeight="1" x14ac:dyDescent="0.25">
      <c r="A3438" s="1094"/>
      <c r="B3438" s="1094"/>
      <c r="C3438" s="1109" t="s">
        <v>1051</v>
      </c>
      <c r="D3438" s="1110">
        <v>0</v>
      </c>
      <c r="E3438" s="1110">
        <v>0</v>
      </c>
      <c r="F3438" s="1110">
        <v>0</v>
      </c>
      <c r="G3438" s="1110">
        <v>0</v>
      </c>
      <c r="H3438" s="1094"/>
      <c r="I3438" s="1094"/>
      <c r="J3438" s="1094"/>
      <c r="K3438" s="1094"/>
    </row>
    <row r="3439" spans="1:11" ht="14.1" customHeight="1" x14ac:dyDescent="0.25">
      <c r="A3439" s="1094"/>
      <c r="B3439" s="1094"/>
      <c r="C3439" s="1109" t="s">
        <v>1048</v>
      </c>
      <c r="D3439" s="1110">
        <v>0</v>
      </c>
      <c r="E3439" s="1110">
        <v>0</v>
      </c>
      <c r="F3439" s="1110">
        <v>0</v>
      </c>
      <c r="G3439" s="1110">
        <v>0</v>
      </c>
      <c r="H3439" s="1094"/>
      <c r="I3439" s="1094"/>
      <c r="J3439" s="1094"/>
      <c r="K3439" s="1094"/>
    </row>
    <row r="3440" spans="1:11" ht="14.1" customHeight="1" x14ac:dyDescent="0.25">
      <c r="A3440" s="1094"/>
      <c r="B3440" s="1094"/>
      <c r="C3440" s="1109" t="s">
        <v>1049</v>
      </c>
      <c r="D3440" s="1110">
        <v>0</v>
      </c>
      <c r="E3440" s="1110">
        <v>0</v>
      </c>
      <c r="F3440" s="1110">
        <v>0</v>
      </c>
      <c r="G3440" s="1110">
        <v>0</v>
      </c>
      <c r="H3440" s="1094"/>
      <c r="I3440" s="1094"/>
      <c r="J3440" s="1094"/>
      <c r="K3440" s="1094"/>
    </row>
    <row r="3441" spans="1:11" ht="14.1" customHeight="1" x14ac:dyDescent="0.25">
      <c r="A3441" s="1094"/>
      <c r="B3441" s="1094"/>
      <c r="C3441" s="1109" t="s">
        <v>1052</v>
      </c>
      <c r="D3441" s="1110">
        <v>0</v>
      </c>
      <c r="E3441" s="1110">
        <v>0</v>
      </c>
      <c r="F3441" s="1110">
        <v>0</v>
      </c>
      <c r="G3441" s="1110">
        <v>0</v>
      </c>
      <c r="H3441" s="1094"/>
      <c r="I3441" s="1094"/>
      <c r="J3441" s="1094"/>
      <c r="K3441" s="1094"/>
    </row>
    <row r="3442" spans="1:11" ht="14.1" customHeight="1" x14ac:dyDescent="0.25">
      <c r="A3442" s="1094"/>
      <c r="B3442" s="1094"/>
      <c r="C3442" s="1109" t="s">
        <v>1048</v>
      </c>
      <c r="D3442" s="1110">
        <v>0</v>
      </c>
      <c r="E3442" s="1110">
        <v>0</v>
      </c>
      <c r="F3442" s="1110">
        <v>0</v>
      </c>
      <c r="G3442" s="1110">
        <v>0</v>
      </c>
      <c r="H3442" s="1094"/>
      <c r="I3442" s="1094"/>
      <c r="J3442" s="1094"/>
      <c r="K3442" s="1094"/>
    </row>
    <row r="3443" spans="1:11" ht="14.1" customHeight="1" x14ac:dyDescent="0.25">
      <c r="A3443" s="1094"/>
      <c r="B3443" s="1094"/>
      <c r="C3443" s="1109" t="s">
        <v>1049</v>
      </c>
      <c r="D3443" s="1110">
        <v>0</v>
      </c>
      <c r="E3443" s="1110">
        <v>0</v>
      </c>
      <c r="F3443" s="1110">
        <v>0</v>
      </c>
      <c r="G3443" s="1110">
        <v>0</v>
      </c>
      <c r="H3443" s="1094"/>
      <c r="I3443" s="1094"/>
      <c r="J3443" s="1094"/>
      <c r="K3443" s="1094"/>
    </row>
    <row r="3444" spans="1:11" ht="14.1" customHeight="1" x14ac:dyDescent="0.25">
      <c r="A3444" s="1094"/>
      <c r="B3444" s="1094"/>
      <c r="C3444" s="1109" t="s">
        <v>1053</v>
      </c>
      <c r="D3444" s="1110">
        <v>0</v>
      </c>
      <c r="E3444" s="1110">
        <v>0</v>
      </c>
      <c r="F3444" s="1110">
        <v>0</v>
      </c>
      <c r="G3444" s="1110">
        <v>0</v>
      </c>
      <c r="H3444" s="1094"/>
      <c r="I3444" s="1094"/>
      <c r="J3444" s="1094"/>
      <c r="K3444" s="1094"/>
    </row>
    <row r="3445" spans="1:11" ht="14.1" customHeight="1" x14ac:dyDescent="0.25">
      <c r="A3445" s="1094"/>
      <c r="B3445" s="1094"/>
      <c r="C3445" s="1109" t="s">
        <v>1048</v>
      </c>
      <c r="D3445" s="1110">
        <v>0</v>
      </c>
      <c r="E3445" s="1110">
        <v>0</v>
      </c>
      <c r="F3445" s="1110">
        <v>0</v>
      </c>
      <c r="G3445" s="1110">
        <v>0</v>
      </c>
      <c r="H3445" s="1094"/>
      <c r="I3445" s="1094"/>
      <c r="J3445" s="1094"/>
      <c r="K3445" s="1094"/>
    </row>
    <row r="3446" spans="1:11" ht="14.1" customHeight="1" x14ac:dyDescent="0.25">
      <c r="A3446" s="1094"/>
      <c r="B3446" s="1094"/>
      <c r="C3446" s="1109" t="s">
        <v>1049</v>
      </c>
      <c r="D3446" s="1110">
        <v>0</v>
      </c>
      <c r="E3446" s="1110">
        <v>0</v>
      </c>
      <c r="F3446" s="1110">
        <v>0</v>
      </c>
      <c r="G3446" s="1110">
        <v>0</v>
      </c>
      <c r="H3446" s="1094"/>
      <c r="I3446" s="1094"/>
      <c r="J3446" s="1094"/>
      <c r="K3446" s="1094"/>
    </row>
    <row r="3447" spans="1:11" ht="14.1" customHeight="1" x14ac:dyDescent="0.25">
      <c r="A3447" s="1094"/>
      <c r="B3447" s="1094"/>
      <c r="C3447" s="1109" t="s">
        <v>1054</v>
      </c>
      <c r="D3447" s="1110">
        <v>0</v>
      </c>
      <c r="E3447" s="1110">
        <v>0</v>
      </c>
      <c r="F3447" s="1110">
        <v>0</v>
      </c>
      <c r="G3447" s="1110">
        <v>0</v>
      </c>
      <c r="H3447" s="1094"/>
      <c r="I3447" s="1094"/>
      <c r="J3447" s="1094"/>
      <c r="K3447" s="1094"/>
    </row>
    <row r="3448" spans="1:11" ht="14.1" customHeight="1" x14ac:dyDescent="0.25">
      <c r="A3448" s="1094"/>
      <c r="B3448" s="1094"/>
      <c r="C3448" s="1109" t="s">
        <v>1048</v>
      </c>
      <c r="D3448" s="1110">
        <v>0</v>
      </c>
      <c r="E3448" s="1110">
        <v>0</v>
      </c>
      <c r="F3448" s="1110">
        <v>0</v>
      </c>
      <c r="G3448" s="1110">
        <v>0</v>
      </c>
      <c r="H3448" s="1094"/>
      <c r="I3448" s="1094"/>
      <c r="J3448" s="1094"/>
      <c r="K3448" s="1094"/>
    </row>
    <row r="3449" spans="1:11" ht="14.1" customHeight="1" x14ac:dyDescent="0.25">
      <c r="A3449" s="1094"/>
      <c r="B3449" s="1094"/>
      <c r="C3449" s="1109" t="s">
        <v>1049</v>
      </c>
      <c r="D3449" s="1110">
        <v>0</v>
      </c>
      <c r="E3449" s="1110">
        <v>0</v>
      </c>
      <c r="F3449" s="1110">
        <v>0</v>
      </c>
      <c r="G3449" s="1110">
        <v>0</v>
      </c>
      <c r="H3449" s="1094"/>
      <c r="I3449" s="1094"/>
      <c r="J3449" s="1094"/>
      <c r="K3449" s="1094"/>
    </row>
    <row r="3450" spans="1:11" ht="14.1" customHeight="1" x14ac:dyDescent="0.25">
      <c r="A3450" s="1094"/>
      <c r="B3450" s="1094"/>
      <c r="C3450" s="1109" t="s">
        <v>1055</v>
      </c>
      <c r="D3450" s="1110">
        <v>0</v>
      </c>
      <c r="E3450" s="1110">
        <v>0</v>
      </c>
      <c r="F3450" s="1110">
        <v>0</v>
      </c>
      <c r="G3450" s="1110">
        <v>0</v>
      </c>
      <c r="H3450" s="1094"/>
      <c r="I3450" s="1094"/>
      <c r="J3450" s="1094"/>
      <c r="K3450" s="1094"/>
    </row>
    <row r="3451" spans="1:11" ht="14.1" customHeight="1" x14ac:dyDescent="0.25">
      <c r="A3451" s="1094"/>
      <c r="B3451" s="1094"/>
      <c r="C3451" s="1109" t="s">
        <v>1048</v>
      </c>
      <c r="D3451" s="1110">
        <v>0</v>
      </c>
      <c r="E3451" s="1110">
        <v>0</v>
      </c>
      <c r="F3451" s="1110">
        <v>0</v>
      </c>
      <c r="G3451" s="1110">
        <v>0</v>
      </c>
      <c r="H3451" s="1094"/>
      <c r="I3451" s="1094"/>
      <c r="J3451" s="1094"/>
      <c r="K3451" s="1094"/>
    </row>
    <row r="3452" spans="1:11" ht="14.1" customHeight="1" x14ac:dyDescent="0.25">
      <c r="A3452" s="1094"/>
      <c r="B3452" s="1094"/>
      <c r="C3452" s="1109" t="s">
        <v>1049</v>
      </c>
      <c r="D3452" s="1110">
        <v>0</v>
      </c>
      <c r="E3452" s="1110">
        <v>0</v>
      </c>
      <c r="F3452" s="1110">
        <v>0</v>
      </c>
      <c r="G3452" s="1110">
        <v>0</v>
      </c>
      <c r="H3452" s="1094"/>
      <c r="I3452" s="1094"/>
      <c r="J3452" s="1094"/>
      <c r="K3452" s="1094"/>
    </row>
    <row r="3453" spans="1:11" ht="14.1" customHeight="1" x14ac:dyDescent="0.25">
      <c r="A3453" s="1094"/>
      <c r="B3453" s="1094"/>
      <c r="C3453" s="1109" t="s">
        <v>1056</v>
      </c>
      <c r="D3453" s="1110">
        <v>0</v>
      </c>
      <c r="E3453" s="1110">
        <v>0</v>
      </c>
      <c r="F3453" s="1110">
        <v>0</v>
      </c>
      <c r="G3453" s="1110">
        <v>0</v>
      </c>
      <c r="H3453" s="1094"/>
      <c r="I3453" s="1094"/>
      <c r="J3453" s="1094"/>
      <c r="K3453" s="1094"/>
    </row>
    <row r="3454" spans="1:11" ht="14.1" customHeight="1" x14ac:dyDescent="0.25">
      <c r="A3454" s="1094"/>
      <c r="B3454" s="1094"/>
      <c r="C3454" s="1109" t="s">
        <v>1048</v>
      </c>
      <c r="D3454" s="1110">
        <v>0</v>
      </c>
      <c r="E3454" s="1110">
        <v>0</v>
      </c>
      <c r="F3454" s="1110">
        <v>0</v>
      </c>
      <c r="G3454" s="1110">
        <v>0</v>
      </c>
      <c r="H3454" s="1094"/>
      <c r="I3454" s="1094"/>
      <c r="J3454" s="1094"/>
      <c r="K3454" s="1094"/>
    </row>
    <row r="3455" spans="1:11" ht="14.1" customHeight="1" x14ac:dyDescent="0.25">
      <c r="A3455" s="1094"/>
      <c r="B3455" s="1094"/>
      <c r="C3455" s="1109" t="s">
        <v>1057</v>
      </c>
      <c r="D3455" s="1110">
        <v>0</v>
      </c>
      <c r="E3455" s="1110">
        <v>0</v>
      </c>
      <c r="F3455" s="1110">
        <v>0</v>
      </c>
      <c r="G3455" s="1110">
        <v>0</v>
      </c>
      <c r="H3455" s="1094"/>
      <c r="I3455" s="1094"/>
      <c r="J3455" s="1094"/>
      <c r="K3455" s="1094"/>
    </row>
    <row r="3456" spans="1:11" ht="14.1" customHeight="1" x14ac:dyDescent="0.25">
      <c r="A3456" s="1094"/>
      <c r="B3456" s="1094"/>
      <c r="C3456" s="1109" t="s">
        <v>1058</v>
      </c>
      <c r="D3456" s="1110">
        <v>0</v>
      </c>
      <c r="E3456" s="1110">
        <v>0</v>
      </c>
      <c r="F3456" s="1110">
        <v>0</v>
      </c>
      <c r="G3456" s="1110">
        <v>0</v>
      </c>
      <c r="H3456" s="1094"/>
      <c r="I3456" s="1094"/>
      <c r="J3456" s="1094"/>
      <c r="K3456" s="1094"/>
    </row>
    <row r="3457" spans="1:11" ht="14.1" customHeight="1" x14ac:dyDescent="0.25">
      <c r="A3457" s="1094"/>
      <c r="B3457" s="1094"/>
      <c r="C3457" s="1109" t="s">
        <v>1059</v>
      </c>
      <c r="D3457" s="1110">
        <v>0</v>
      </c>
      <c r="E3457" s="1110">
        <v>0</v>
      </c>
      <c r="F3457" s="1110">
        <v>0</v>
      </c>
      <c r="G3457" s="1110">
        <v>0</v>
      </c>
      <c r="H3457" s="1094"/>
      <c r="I3457" s="1094"/>
      <c r="J3457" s="1094"/>
      <c r="K3457" s="1094"/>
    </row>
    <row r="3458" spans="1:11" ht="14.1" customHeight="1" x14ac:dyDescent="0.25">
      <c r="A3458" s="1094"/>
      <c r="B3458" s="1094"/>
      <c r="C3458" s="1109" t="s">
        <v>1060</v>
      </c>
      <c r="D3458" s="1110">
        <v>0</v>
      </c>
      <c r="E3458" s="1110">
        <v>0</v>
      </c>
      <c r="F3458" s="1110">
        <v>0</v>
      </c>
      <c r="G3458" s="1110">
        <v>0</v>
      </c>
      <c r="H3458" s="1094"/>
      <c r="I3458" s="1094"/>
      <c r="J3458" s="1094"/>
      <c r="K3458" s="1094"/>
    </row>
    <row r="3459" spans="1:11" ht="14.1" customHeight="1" x14ac:dyDescent="0.25">
      <c r="A3459" s="1094"/>
      <c r="B3459" s="1094"/>
      <c r="C3459" s="1109" t="s">
        <v>1061</v>
      </c>
      <c r="D3459" s="1110">
        <v>0</v>
      </c>
      <c r="E3459" s="1110">
        <v>16500000</v>
      </c>
      <c r="F3459" s="1110">
        <v>27500000</v>
      </c>
      <c r="G3459" s="1110">
        <v>11000000</v>
      </c>
      <c r="H3459" s="1094"/>
      <c r="I3459" s="1094"/>
      <c r="J3459" s="1094"/>
      <c r="K3459" s="1094"/>
    </row>
    <row r="3460" spans="1:11" ht="14.1" customHeight="1" x14ac:dyDescent="0.25">
      <c r="A3460" s="1094"/>
      <c r="B3460" s="1094"/>
      <c r="C3460" s="1109" t="s">
        <v>1048</v>
      </c>
      <c r="D3460" s="1110">
        <v>0</v>
      </c>
      <c r="E3460" s="1110">
        <v>16500000</v>
      </c>
      <c r="F3460" s="1110">
        <v>27500000</v>
      </c>
      <c r="G3460" s="1110">
        <v>11000000</v>
      </c>
      <c r="H3460" s="1094"/>
      <c r="I3460" s="1094"/>
      <c r="J3460" s="1094"/>
      <c r="K3460" s="1094"/>
    </row>
    <row r="3461" spans="1:11" ht="14.1" customHeight="1" x14ac:dyDescent="0.25">
      <c r="A3461" s="1094"/>
      <c r="B3461" s="1094"/>
      <c r="C3461" s="1109" t="s">
        <v>1057</v>
      </c>
      <c r="D3461" s="1110">
        <v>0</v>
      </c>
      <c r="E3461" s="1110">
        <v>0</v>
      </c>
      <c r="F3461" s="1110">
        <v>0</v>
      </c>
      <c r="G3461" s="1110">
        <v>0</v>
      </c>
      <c r="H3461" s="1094"/>
      <c r="I3461" s="1094"/>
      <c r="J3461" s="1094"/>
      <c r="K3461" s="1094"/>
    </row>
    <row r="3462" spans="1:11" ht="14.1" customHeight="1" x14ac:dyDescent="0.25">
      <c r="A3462" s="1094"/>
      <c r="B3462" s="1094"/>
      <c r="C3462" s="1109" t="s">
        <v>1058</v>
      </c>
      <c r="D3462" s="1110">
        <v>0</v>
      </c>
      <c r="E3462" s="1110">
        <v>0</v>
      </c>
      <c r="F3462" s="1110">
        <v>0</v>
      </c>
      <c r="G3462" s="1110">
        <v>0</v>
      </c>
      <c r="H3462" s="1094"/>
      <c r="I3462" s="1094"/>
      <c r="J3462" s="1094"/>
      <c r="K3462" s="1094"/>
    </row>
    <row r="3463" spans="1:11" ht="14.1" customHeight="1" x14ac:dyDescent="0.25">
      <c r="A3463" s="1094"/>
      <c r="B3463" s="1094"/>
      <c r="C3463" s="1109" t="s">
        <v>1059</v>
      </c>
      <c r="D3463" s="1110">
        <v>0</v>
      </c>
      <c r="E3463" s="1110">
        <v>0</v>
      </c>
      <c r="F3463" s="1110">
        <v>0</v>
      </c>
      <c r="G3463" s="1110">
        <v>0</v>
      </c>
      <c r="H3463" s="1094"/>
      <c r="I3463" s="1094"/>
      <c r="J3463" s="1094"/>
      <c r="K3463" s="1094"/>
    </row>
    <row r="3464" spans="1:11" ht="14.1" customHeight="1" x14ac:dyDescent="0.25">
      <c r="A3464" s="1094"/>
      <c r="B3464" s="1094"/>
      <c r="C3464" s="1109" t="s">
        <v>1060</v>
      </c>
      <c r="D3464" s="1110">
        <v>0</v>
      </c>
      <c r="E3464" s="1110">
        <v>0</v>
      </c>
      <c r="F3464" s="1110">
        <v>0</v>
      </c>
      <c r="G3464" s="1110">
        <v>0</v>
      </c>
      <c r="H3464" s="1094"/>
      <c r="I3464" s="1094"/>
      <c r="J3464" s="1094"/>
      <c r="K3464" s="1094"/>
    </row>
    <row r="3465" spans="1:11" ht="14.1" customHeight="1" x14ac:dyDescent="0.25">
      <c r="A3465" s="1094"/>
      <c r="B3465" s="1094"/>
      <c r="C3465" s="1109" t="s">
        <v>1062</v>
      </c>
      <c r="D3465" s="1110">
        <v>0</v>
      </c>
      <c r="E3465" s="1110">
        <v>0</v>
      </c>
      <c r="F3465" s="1110">
        <v>0</v>
      </c>
      <c r="G3465" s="1110">
        <v>0</v>
      </c>
      <c r="H3465" s="1094"/>
      <c r="I3465" s="1094"/>
      <c r="J3465" s="1094"/>
      <c r="K3465" s="1094"/>
    </row>
    <row r="3466" spans="1:11" ht="14.1" customHeight="1" x14ac:dyDescent="0.25">
      <c r="A3466" s="1094"/>
      <c r="B3466" s="1094"/>
      <c r="C3466" s="1109" t="s">
        <v>1048</v>
      </c>
      <c r="D3466" s="1110">
        <v>0</v>
      </c>
      <c r="E3466" s="1110">
        <v>0</v>
      </c>
      <c r="F3466" s="1110">
        <v>0</v>
      </c>
      <c r="G3466" s="1110">
        <v>0</v>
      </c>
      <c r="H3466" s="1094"/>
      <c r="I3466" s="1094"/>
      <c r="J3466" s="1094"/>
      <c r="K3466" s="1094"/>
    </row>
    <row r="3467" spans="1:11" ht="14.1" customHeight="1" x14ac:dyDescent="0.25">
      <c r="A3467" s="1094"/>
      <c r="B3467" s="1094"/>
      <c r="C3467" s="1109" t="s">
        <v>1057</v>
      </c>
      <c r="D3467" s="1110">
        <v>0</v>
      </c>
      <c r="E3467" s="1110">
        <v>0</v>
      </c>
      <c r="F3467" s="1110">
        <v>0</v>
      </c>
      <c r="G3467" s="1110">
        <v>0</v>
      </c>
      <c r="H3467" s="1094"/>
      <c r="I3467" s="1094"/>
      <c r="J3467" s="1094"/>
      <c r="K3467" s="1094"/>
    </row>
    <row r="3468" spans="1:11" ht="14.1" customHeight="1" x14ac:dyDescent="0.25">
      <c r="A3468" s="1094"/>
      <c r="B3468" s="1094"/>
      <c r="C3468" s="1109" t="s">
        <v>1058</v>
      </c>
      <c r="D3468" s="1110">
        <v>0</v>
      </c>
      <c r="E3468" s="1110">
        <v>0</v>
      </c>
      <c r="F3468" s="1110">
        <v>0</v>
      </c>
      <c r="G3468" s="1110">
        <v>0</v>
      </c>
      <c r="H3468" s="1094"/>
      <c r="I3468" s="1094"/>
      <c r="J3468" s="1094"/>
      <c r="K3468" s="1094"/>
    </row>
    <row r="3469" spans="1:11" ht="14.1" customHeight="1" x14ac:dyDescent="0.25">
      <c r="A3469" s="1094"/>
      <c r="B3469" s="1094"/>
      <c r="C3469" s="1109" t="s">
        <v>1059</v>
      </c>
      <c r="D3469" s="1110">
        <v>0</v>
      </c>
      <c r="E3469" s="1110">
        <v>0</v>
      </c>
      <c r="F3469" s="1110">
        <v>0</v>
      </c>
      <c r="G3469" s="1110">
        <v>0</v>
      </c>
      <c r="H3469" s="1094"/>
      <c r="I3469" s="1094"/>
      <c r="J3469" s="1094"/>
      <c r="K3469" s="1094"/>
    </row>
    <row r="3470" spans="1:11" ht="14.1" customHeight="1" x14ac:dyDescent="0.25">
      <c r="A3470" s="1094"/>
      <c r="B3470" s="1094"/>
      <c r="C3470" s="1109" t="s">
        <v>1060</v>
      </c>
      <c r="D3470" s="1110">
        <v>0</v>
      </c>
      <c r="E3470" s="1110">
        <v>0</v>
      </c>
      <c r="F3470" s="1110">
        <v>0</v>
      </c>
      <c r="G3470" s="1110">
        <v>0</v>
      </c>
      <c r="H3470" s="1094"/>
      <c r="I3470" s="1094"/>
      <c r="J3470" s="1094"/>
      <c r="K3470" s="1094"/>
    </row>
    <row r="3471" spans="1:11" ht="14.1" customHeight="1" x14ac:dyDescent="0.25">
      <c r="A3471" s="1094"/>
      <c r="B3471" s="1094"/>
      <c r="C3471" s="1109" t="s">
        <v>1063</v>
      </c>
      <c r="D3471" s="1110">
        <v>0</v>
      </c>
      <c r="E3471" s="1110">
        <v>0</v>
      </c>
      <c r="F3471" s="1110">
        <v>0</v>
      </c>
      <c r="G3471" s="1110">
        <v>0</v>
      </c>
      <c r="H3471" s="1094"/>
      <c r="I3471" s="1094"/>
      <c r="J3471" s="1094"/>
      <c r="K3471" s="1094"/>
    </row>
    <row r="3472" spans="1:11" ht="14.1" customHeight="1" x14ac:dyDescent="0.25">
      <c r="A3472" s="1094"/>
      <c r="B3472" s="1094"/>
      <c r="C3472" s="1109" t="s">
        <v>1064</v>
      </c>
      <c r="D3472" s="1110">
        <v>0</v>
      </c>
      <c r="E3472" s="1110">
        <v>0</v>
      </c>
      <c r="F3472" s="1110">
        <v>0</v>
      </c>
      <c r="G3472" s="1110">
        <v>0</v>
      </c>
      <c r="H3472" s="1094"/>
      <c r="I3472" s="1094"/>
      <c r="J3472" s="1094"/>
      <c r="K3472" s="1094"/>
    </row>
    <row r="3473" spans="1:11" ht="14.1" customHeight="1" x14ac:dyDescent="0.25">
      <c r="A3473" s="1094"/>
      <c r="B3473" s="1094"/>
      <c r="C3473" s="1111" t="s">
        <v>572</v>
      </c>
      <c r="D3473" s="1110">
        <v>0</v>
      </c>
      <c r="E3473" s="1110">
        <v>16500000</v>
      </c>
      <c r="F3473" s="1110">
        <v>27500000</v>
      </c>
      <c r="G3473" s="1110">
        <v>11000000</v>
      </c>
      <c r="H3473" s="1094"/>
      <c r="I3473" s="1094"/>
      <c r="J3473" s="1094"/>
      <c r="K3473" s="1094"/>
    </row>
    <row r="3474" spans="1:11" ht="14.1" customHeight="1" x14ac:dyDescent="0.25">
      <c r="A3474" s="1094"/>
      <c r="B3474" s="1094"/>
      <c r="C3474" s="1102" t="s">
        <v>3887</v>
      </c>
      <c r="D3474" s="1234" t="s">
        <v>3888</v>
      </c>
      <c r="E3474" s="1235"/>
      <c r="F3474" s="1235"/>
      <c r="G3474" s="1235"/>
      <c r="H3474" s="1094"/>
      <c r="I3474" s="1094"/>
      <c r="J3474" s="1094"/>
      <c r="K3474" s="1094"/>
    </row>
    <row r="3475" spans="1:11" ht="54.95" customHeight="1" x14ac:dyDescent="0.25">
      <c r="A3475" s="1094"/>
      <c r="B3475" s="1094"/>
      <c r="C3475" s="1103" t="s">
        <v>1022</v>
      </c>
      <c r="D3475" s="1232" t="s">
        <v>3889</v>
      </c>
      <c r="E3475" s="1233"/>
      <c r="F3475" s="1233"/>
      <c r="G3475" s="1233"/>
      <c r="H3475" s="1094"/>
      <c r="I3475" s="1094"/>
      <c r="J3475" s="1094"/>
      <c r="K3475" s="1094"/>
    </row>
    <row r="3476" spans="1:11" ht="54.95" customHeight="1" x14ac:dyDescent="0.25">
      <c r="A3476" s="1094"/>
      <c r="B3476" s="1094"/>
      <c r="C3476" s="1104" t="s">
        <v>1024</v>
      </c>
      <c r="D3476" s="1230" t="s">
        <v>3890</v>
      </c>
      <c r="E3476" s="1231"/>
      <c r="F3476" s="1231"/>
      <c r="G3476" s="1231"/>
      <c r="H3476" s="1094"/>
      <c r="I3476" s="1094"/>
      <c r="J3476" s="1094"/>
      <c r="K3476" s="1094"/>
    </row>
    <row r="3477" spans="1:11" ht="54.95" customHeight="1" x14ac:dyDescent="0.25">
      <c r="A3477" s="1094"/>
      <c r="B3477" s="1094"/>
      <c r="C3477" s="1104" t="s">
        <v>31</v>
      </c>
      <c r="D3477" s="1230" t="s">
        <v>3356</v>
      </c>
      <c r="E3477" s="1231"/>
      <c r="F3477" s="1231"/>
      <c r="G3477" s="1231"/>
      <c r="H3477" s="1094"/>
      <c r="I3477" s="1094"/>
      <c r="J3477" s="1094"/>
      <c r="K3477" s="1094"/>
    </row>
    <row r="3478" spans="1:11" ht="15" customHeight="1" x14ac:dyDescent="0.25">
      <c r="A3478" s="1094"/>
      <c r="B3478" s="1094"/>
      <c r="C3478" s="1105"/>
      <c r="D3478" s="1106">
        <v>2024</v>
      </c>
      <c r="E3478" s="1106">
        <v>2025</v>
      </c>
      <c r="F3478" s="1106">
        <v>2026</v>
      </c>
      <c r="G3478" s="1106">
        <v>2027</v>
      </c>
      <c r="H3478" s="1094"/>
      <c r="I3478" s="1094"/>
      <c r="J3478" s="1094"/>
      <c r="K3478" s="1094"/>
    </row>
    <row r="3479" spans="1:11" ht="15" customHeight="1" x14ac:dyDescent="0.25">
      <c r="A3479" s="1094"/>
      <c r="B3479" s="1094"/>
      <c r="C3479" s="1107"/>
      <c r="D3479" s="1108" t="s">
        <v>13</v>
      </c>
      <c r="E3479" s="1108" t="s">
        <v>14</v>
      </c>
      <c r="F3479" s="1108" t="s">
        <v>14</v>
      </c>
      <c r="G3479" s="1108" t="s">
        <v>14</v>
      </c>
      <c r="H3479" s="1094"/>
      <c r="I3479" s="1094"/>
      <c r="J3479" s="1094"/>
      <c r="K3479" s="1094"/>
    </row>
    <row r="3480" spans="1:11" ht="14.1" customHeight="1" x14ac:dyDescent="0.25">
      <c r="A3480" s="1094"/>
      <c r="B3480" s="1094"/>
      <c r="C3480" s="1097" t="s">
        <v>33</v>
      </c>
      <c r="D3480" s="1101" t="s">
        <v>1039</v>
      </c>
      <c r="E3480" s="1101" t="s">
        <v>1092</v>
      </c>
      <c r="F3480" s="1101" t="s">
        <v>1092</v>
      </c>
      <c r="G3480" s="1101" t="s">
        <v>1092</v>
      </c>
      <c r="H3480" s="1094"/>
      <c r="I3480" s="1094"/>
      <c r="J3480" s="1094"/>
      <c r="K3480" s="1094"/>
    </row>
    <row r="3481" spans="1:11" ht="14.1" customHeight="1" x14ac:dyDescent="0.25">
      <c r="A3481" s="1094"/>
      <c r="B3481" s="1094"/>
      <c r="C3481" s="1097" t="s">
        <v>1029</v>
      </c>
      <c r="D3481" s="1101" t="s">
        <v>1039</v>
      </c>
      <c r="E3481" s="1101" t="s">
        <v>3891</v>
      </c>
      <c r="F3481" s="1101" t="s">
        <v>3892</v>
      </c>
      <c r="G3481" s="1101" t="s">
        <v>1213</v>
      </c>
      <c r="H3481" s="1094"/>
      <c r="I3481" s="1094"/>
      <c r="J3481" s="1094"/>
      <c r="K3481" s="1094"/>
    </row>
    <row r="3482" spans="1:11" ht="14.1" customHeight="1" x14ac:dyDescent="0.25">
      <c r="A3482" s="1094"/>
      <c r="B3482" s="1094"/>
      <c r="C3482" s="1097" t="s">
        <v>1032</v>
      </c>
      <c r="D3482" s="1101" t="s">
        <v>1039</v>
      </c>
      <c r="E3482" s="1101" t="s">
        <v>3891</v>
      </c>
      <c r="F3482" s="1101" t="s">
        <v>3892</v>
      </c>
      <c r="G3482" s="1101" t="s">
        <v>1213</v>
      </c>
      <c r="H3482" s="1094"/>
      <c r="I3482" s="1094"/>
      <c r="J3482" s="1094"/>
      <c r="K3482" s="1094"/>
    </row>
    <row r="3483" spans="1:11" ht="14.1" customHeight="1" x14ac:dyDescent="0.25">
      <c r="A3483" s="1094"/>
      <c r="B3483" s="1094"/>
      <c r="C3483" s="1097" t="s">
        <v>1037</v>
      </c>
      <c r="D3483" s="1101" t="s">
        <v>1038</v>
      </c>
      <c r="E3483" s="1101" t="s">
        <v>1038</v>
      </c>
      <c r="F3483" s="1101" t="s">
        <v>1039</v>
      </c>
      <c r="G3483" s="1101" t="s">
        <v>1039</v>
      </c>
      <c r="H3483" s="1094"/>
      <c r="I3483" s="1094"/>
      <c r="J3483" s="1094"/>
      <c r="K3483" s="1094"/>
    </row>
    <row r="3484" spans="1:11" ht="14.1" customHeight="1" x14ac:dyDescent="0.25">
      <c r="A3484" s="1094"/>
      <c r="B3484" s="1094"/>
      <c r="C3484" s="1097" t="s">
        <v>1042</v>
      </c>
      <c r="D3484" s="1101" t="s">
        <v>1038</v>
      </c>
      <c r="E3484" s="1101" t="s">
        <v>1038</v>
      </c>
      <c r="F3484" s="1101" t="s">
        <v>1265</v>
      </c>
      <c r="G3484" s="1101" t="s">
        <v>2036</v>
      </c>
      <c r="H3484" s="1094"/>
      <c r="I3484" s="1094"/>
      <c r="J3484" s="1094"/>
      <c r="K3484" s="1094"/>
    </row>
    <row r="3485" spans="1:11" ht="14.1" customHeight="1" x14ac:dyDescent="0.25">
      <c r="A3485" s="1094"/>
      <c r="B3485" s="1094"/>
      <c r="C3485" s="1097" t="s">
        <v>39</v>
      </c>
      <c r="D3485" s="1101" t="s">
        <v>1038</v>
      </c>
      <c r="E3485" s="1101" t="s">
        <v>1038</v>
      </c>
      <c r="F3485" s="1101" t="s">
        <v>1265</v>
      </c>
      <c r="G3485" s="1101" t="s">
        <v>2036</v>
      </c>
      <c r="H3485" s="1094"/>
      <c r="I3485" s="1094"/>
      <c r="J3485" s="1094"/>
      <c r="K3485" s="1094"/>
    </row>
    <row r="3486" spans="1:11" ht="14.1" customHeight="1" x14ac:dyDescent="0.25">
      <c r="A3486" s="1094"/>
      <c r="B3486" s="1094"/>
      <c r="C3486" s="1228" t="s">
        <v>1046</v>
      </c>
      <c r="D3486" s="1229"/>
      <c r="E3486" s="1229"/>
      <c r="F3486" s="1229"/>
      <c r="G3486" s="1229"/>
      <c r="H3486" s="1094"/>
      <c r="I3486" s="1094"/>
      <c r="J3486" s="1094"/>
      <c r="K3486" s="1094"/>
    </row>
    <row r="3487" spans="1:11" ht="14.1" customHeight="1" x14ac:dyDescent="0.25">
      <c r="A3487" s="1094"/>
      <c r="B3487" s="1094"/>
      <c r="C3487" s="1105"/>
      <c r="D3487" s="1106">
        <v>2024</v>
      </c>
      <c r="E3487" s="1106">
        <v>2025</v>
      </c>
      <c r="F3487" s="1106">
        <v>2026</v>
      </c>
      <c r="G3487" s="1106">
        <v>2027</v>
      </c>
      <c r="H3487" s="1094"/>
      <c r="I3487" s="1094"/>
      <c r="J3487" s="1094"/>
      <c r="K3487" s="1094"/>
    </row>
    <row r="3488" spans="1:11" ht="14.1" customHeight="1" x14ac:dyDescent="0.25">
      <c r="A3488" s="1094"/>
      <c r="B3488" s="1094"/>
      <c r="C3488" s="1107"/>
      <c r="D3488" s="1108" t="s">
        <v>13</v>
      </c>
      <c r="E3488" s="1108" t="s">
        <v>14</v>
      </c>
      <c r="F3488" s="1108" t="s">
        <v>14</v>
      </c>
      <c r="G3488" s="1108" t="s">
        <v>14</v>
      </c>
      <c r="H3488" s="1094"/>
      <c r="I3488" s="1094"/>
      <c r="J3488" s="1094"/>
      <c r="K3488" s="1094"/>
    </row>
    <row r="3489" spans="1:11" ht="14.1" customHeight="1" x14ac:dyDescent="0.25">
      <c r="A3489" s="1094"/>
      <c r="B3489" s="1094"/>
      <c r="C3489" s="1109" t="s">
        <v>1047</v>
      </c>
      <c r="D3489" s="1110">
        <v>0</v>
      </c>
      <c r="E3489" s="1110">
        <v>0</v>
      </c>
      <c r="F3489" s="1110">
        <v>0</v>
      </c>
      <c r="G3489" s="1110">
        <v>0</v>
      </c>
      <c r="H3489" s="1094"/>
      <c r="I3489" s="1094"/>
      <c r="J3489" s="1094"/>
      <c r="K3489" s="1094"/>
    </row>
    <row r="3490" spans="1:11" ht="14.1" customHeight="1" x14ac:dyDescent="0.25">
      <c r="A3490" s="1094"/>
      <c r="B3490" s="1094"/>
      <c r="C3490" s="1109" t="s">
        <v>1048</v>
      </c>
      <c r="D3490" s="1110">
        <v>0</v>
      </c>
      <c r="E3490" s="1110">
        <v>0</v>
      </c>
      <c r="F3490" s="1110">
        <v>0</v>
      </c>
      <c r="G3490" s="1110">
        <v>0</v>
      </c>
      <c r="H3490" s="1094"/>
      <c r="I3490" s="1094"/>
      <c r="J3490" s="1094"/>
      <c r="K3490" s="1094"/>
    </row>
    <row r="3491" spans="1:11" ht="14.1" customHeight="1" x14ac:dyDescent="0.25">
      <c r="A3491" s="1094"/>
      <c r="B3491" s="1094"/>
      <c r="C3491" s="1109" t="s">
        <v>1049</v>
      </c>
      <c r="D3491" s="1110">
        <v>0</v>
      </c>
      <c r="E3491" s="1110">
        <v>0</v>
      </c>
      <c r="F3491" s="1110">
        <v>0</v>
      </c>
      <c r="G3491" s="1110">
        <v>0</v>
      </c>
      <c r="H3491" s="1094"/>
      <c r="I3491" s="1094"/>
      <c r="J3491" s="1094"/>
      <c r="K3491" s="1094"/>
    </row>
    <row r="3492" spans="1:11" ht="14.1" customHeight="1" x14ac:dyDescent="0.25">
      <c r="A3492" s="1094"/>
      <c r="B3492" s="1094"/>
      <c r="C3492" s="1109" t="s">
        <v>1050</v>
      </c>
      <c r="D3492" s="1110">
        <v>0</v>
      </c>
      <c r="E3492" s="1110">
        <v>0</v>
      </c>
      <c r="F3492" s="1110">
        <v>0</v>
      </c>
      <c r="G3492" s="1110">
        <v>0</v>
      </c>
      <c r="H3492" s="1094"/>
      <c r="I3492" s="1094"/>
      <c r="J3492" s="1094"/>
      <c r="K3492" s="1094"/>
    </row>
    <row r="3493" spans="1:11" ht="14.1" customHeight="1" x14ac:dyDescent="0.25">
      <c r="A3493" s="1094"/>
      <c r="B3493" s="1094"/>
      <c r="C3493" s="1109" t="s">
        <v>1048</v>
      </c>
      <c r="D3493" s="1110">
        <v>0</v>
      </c>
      <c r="E3493" s="1110">
        <v>0</v>
      </c>
      <c r="F3493" s="1110">
        <v>0</v>
      </c>
      <c r="G3493" s="1110">
        <v>0</v>
      </c>
      <c r="H3493" s="1094"/>
      <c r="I3493" s="1094"/>
      <c r="J3493" s="1094"/>
      <c r="K3493" s="1094"/>
    </row>
    <row r="3494" spans="1:11" ht="14.1" customHeight="1" x14ac:dyDescent="0.25">
      <c r="A3494" s="1094"/>
      <c r="B3494" s="1094"/>
      <c r="C3494" s="1109" t="s">
        <v>1049</v>
      </c>
      <c r="D3494" s="1110">
        <v>0</v>
      </c>
      <c r="E3494" s="1110">
        <v>0</v>
      </c>
      <c r="F3494" s="1110">
        <v>0</v>
      </c>
      <c r="G3494" s="1110">
        <v>0</v>
      </c>
      <c r="H3494" s="1094"/>
      <c r="I3494" s="1094"/>
      <c r="J3494" s="1094"/>
      <c r="K3494" s="1094"/>
    </row>
    <row r="3495" spans="1:11" ht="14.1" customHeight="1" x14ac:dyDescent="0.25">
      <c r="A3495" s="1094"/>
      <c r="B3495" s="1094"/>
      <c r="C3495" s="1109" t="s">
        <v>1051</v>
      </c>
      <c r="D3495" s="1110">
        <v>0</v>
      </c>
      <c r="E3495" s="1110">
        <v>0</v>
      </c>
      <c r="F3495" s="1110">
        <v>0</v>
      </c>
      <c r="G3495" s="1110">
        <v>0</v>
      </c>
      <c r="H3495" s="1094"/>
      <c r="I3495" s="1094"/>
      <c r="J3495" s="1094"/>
      <c r="K3495" s="1094"/>
    </row>
    <row r="3496" spans="1:11" ht="14.1" customHeight="1" x14ac:dyDescent="0.25">
      <c r="A3496" s="1094"/>
      <c r="B3496" s="1094"/>
      <c r="C3496" s="1109" t="s">
        <v>1048</v>
      </c>
      <c r="D3496" s="1110">
        <v>0</v>
      </c>
      <c r="E3496" s="1110">
        <v>0</v>
      </c>
      <c r="F3496" s="1110">
        <v>0</v>
      </c>
      <c r="G3496" s="1110">
        <v>0</v>
      </c>
      <c r="H3496" s="1094"/>
      <c r="I3496" s="1094"/>
      <c r="J3496" s="1094"/>
      <c r="K3496" s="1094"/>
    </row>
    <row r="3497" spans="1:11" ht="14.1" customHeight="1" x14ac:dyDescent="0.25">
      <c r="A3497" s="1094"/>
      <c r="B3497" s="1094"/>
      <c r="C3497" s="1109" t="s">
        <v>1049</v>
      </c>
      <c r="D3497" s="1110">
        <v>0</v>
      </c>
      <c r="E3497" s="1110">
        <v>0</v>
      </c>
      <c r="F3497" s="1110">
        <v>0</v>
      </c>
      <c r="G3497" s="1110">
        <v>0</v>
      </c>
      <c r="H3497" s="1094"/>
      <c r="I3497" s="1094"/>
      <c r="J3497" s="1094"/>
      <c r="K3497" s="1094"/>
    </row>
    <row r="3498" spans="1:11" ht="14.1" customHeight="1" x14ac:dyDescent="0.25">
      <c r="A3498" s="1094"/>
      <c r="B3498" s="1094"/>
      <c r="C3498" s="1109" t="s">
        <v>1052</v>
      </c>
      <c r="D3498" s="1110">
        <v>0</v>
      </c>
      <c r="E3498" s="1110">
        <v>0</v>
      </c>
      <c r="F3498" s="1110">
        <v>0</v>
      </c>
      <c r="G3498" s="1110">
        <v>0</v>
      </c>
      <c r="H3498" s="1094"/>
      <c r="I3498" s="1094"/>
      <c r="J3498" s="1094"/>
      <c r="K3498" s="1094"/>
    </row>
    <row r="3499" spans="1:11" ht="14.1" customHeight="1" x14ac:dyDescent="0.25">
      <c r="A3499" s="1094"/>
      <c r="B3499" s="1094"/>
      <c r="C3499" s="1109" t="s">
        <v>1048</v>
      </c>
      <c r="D3499" s="1110">
        <v>0</v>
      </c>
      <c r="E3499" s="1110">
        <v>0</v>
      </c>
      <c r="F3499" s="1110">
        <v>0</v>
      </c>
      <c r="G3499" s="1110">
        <v>0</v>
      </c>
      <c r="H3499" s="1094"/>
      <c r="I3499" s="1094"/>
      <c r="J3499" s="1094"/>
      <c r="K3499" s="1094"/>
    </row>
    <row r="3500" spans="1:11" ht="14.1" customHeight="1" x14ac:dyDescent="0.25">
      <c r="A3500" s="1094"/>
      <c r="B3500" s="1094"/>
      <c r="C3500" s="1109" t="s">
        <v>1049</v>
      </c>
      <c r="D3500" s="1110">
        <v>0</v>
      </c>
      <c r="E3500" s="1110">
        <v>0</v>
      </c>
      <c r="F3500" s="1110">
        <v>0</v>
      </c>
      <c r="G3500" s="1110">
        <v>0</v>
      </c>
      <c r="H3500" s="1094"/>
      <c r="I3500" s="1094"/>
      <c r="J3500" s="1094"/>
      <c r="K3500" s="1094"/>
    </row>
    <row r="3501" spans="1:11" ht="14.1" customHeight="1" x14ac:dyDescent="0.25">
      <c r="A3501" s="1094"/>
      <c r="B3501" s="1094"/>
      <c r="C3501" s="1109" t="s">
        <v>1053</v>
      </c>
      <c r="D3501" s="1110">
        <v>0</v>
      </c>
      <c r="E3501" s="1110">
        <v>0</v>
      </c>
      <c r="F3501" s="1110">
        <v>0</v>
      </c>
      <c r="G3501" s="1110">
        <v>0</v>
      </c>
      <c r="H3501" s="1094"/>
      <c r="I3501" s="1094"/>
      <c r="J3501" s="1094"/>
      <c r="K3501" s="1094"/>
    </row>
    <row r="3502" spans="1:11" ht="14.1" customHeight="1" x14ac:dyDescent="0.25">
      <c r="A3502" s="1094"/>
      <c r="B3502" s="1094"/>
      <c r="C3502" s="1109" t="s">
        <v>1048</v>
      </c>
      <c r="D3502" s="1110">
        <v>0</v>
      </c>
      <c r="E3502" s="1110">
        <v>0</v>
      </c>
      <c r="F3502" s="1110">
        <v>0</v>
      </c>
      <c r="G3502" s="1110">
        <v>0</v>
      </c>
      <c r="H3502" s="1094"/>
      <c r="I3502" s="1094"/>
      <c r="J3502" s="1094"/>
      <c r="K3502" s="1094"/>
    </row>
    <row r="3503" spans="1:11" ht="14.1" customHeight="1" x14ac:dyDescent="0.25">
      <c r="A3503" s="1094"/>
      <c r="B3503" s="1094"/>
      <c r="C3503" s="1109" t="s">
        <v>1049</v>
      </c>
      <c r="D3503" s="1110">
        <v>0</v>
      </c>
      <c r="E3503" s="1110">
        <v>0</v>
      </c>
      <c r="F3503" s="1110">
        <v>0</v>
      </c>
      <c r="G3503" s="1110">
        <v>0</v>
      </c>
      <c r="H3503" s="1094"/>
      <c r="I3503" s="1094"/>
      <c r="J3503" s="1094"/>
      <c r="K3503" s="1094"/>
    </row>
    <row r="3504" spans="1:11" ht="14.1" customHeight="1" x14ac:dyDescent="0.25">
      <c r="A3504" s="1094"/>
      <c r="B3504" s="1094"/>
      <c r="C3504" s="1109" t="s">
        <v>1054</v>
      </c>
      <c r="D3504" s="1110">
        <v>0</v>
      </c>
      <c r="E3504" s="1110">
        <v>0</v>
      </c>
      <c r="F3504" s="1110">
        <v>0</v>
      </c>
      <c r="G3504" s="1110">
        <v>0</v>
      </c>
      <c r="H3504" s="1094"/>
      <c r="I3504" s="1094"/>
      <c r="J3504" s="1094"/>
      <c r="K3504" s="1094"/>
    </row>
    <row r="3505" spans="1:11" ht="14.1" customHeight="1" x14ac:dyDescent="0.25">
      <c r="A3505" s="1094"/>
      <c r="B3505" s="1094"/>
      <c r="C3505" s="1109" t="s">
        <v>1048</v>
      </c>
      <c r="D3505" s="1110">
        <v>0</v>
      </c>
      <c r="E3505" s="1110">
        <v>0</v>
      </c>
      <c r="F3505" s="1110">
        <v>0</v>
      </c>
      <c r="G3505" s="1110">
        <v>0</v>
      </c>
      <c r="H3505" s="1094"/>
      <c r="I3505" s="1094"/>
      <c r="J3505" s="1094"/>
      <c r="K3505" s="1094"/>
    </row>
    <row r="3506" spans="1:11" ht="14.1" customHeight="1" x14ac:dyDescent="0.25">
      <c r="A3506" s="1094"/>
      <c r="B3506" s="1094"/>
      <c r="C3506" s="1109" t="s">
        <v>1049</v>
      </c>
      <c r="D3506" s="1110">
        <v>0</v>
      </c>
      <c r="E3506" s="1110">
        <v>0</v>
      </c>
      <c r="F3506" s="1110">
        <v>0</v>
      </c>
      <c r="G3506" s="1110">
        <v>0</v>
      </c>
      <c r="H3506" s="1094"/>
      <c r="I3506" s="1094"/>
      <c r="J3506" s="1094"/>
      <c r="K3506" s="1094"/>
    </row>
    <row r="3507" spans="1:11" ht="14.1" customHeight="1" x14ac:dyDescent="0.25">
      <c r="A3507" s="1094"/>
      <c r="B3507" s="1094"/>
      <c r="C3507" s="1109" t="s">
        <v>1055</v>
      </c>
      <c r="D3507" s="1110">
        <v>0</v>
      </c>
      <c r="E3507" s="1110">
        <v>0</v>
      </c>
      <c r="F3507" s="1110">
        <v>0</v>
      </c>
      <c r="G3507" s="1110">
        <v>0</v>
      </c>
      <c r="H3507" s="1094"/>
      <c r="I3507" s="1094"/>
      <c r="J3507" s="1094"/>
      <c r="K3507" s="1094"/>
    </row>
    <row r="3508" spans="1:11" ht="14.1" customHeight="1" x14ac:dyDescent="0.25">
      <c r="A3508" s="1094"/>
      <c r="B3508" s="1094"/>
      <c r="C3508" s="1109" t="s">
        <v>1048</v>
      </c>
      <c r="D3508" s="1110">
        <v>0</v>
      </c>
      <c r="E3508" s="1110">
        <v>0</v>
      </c>
      <c r="F3508" s="1110">
        <v>0</v>
      </c>
      <c r="G3508" s="1110">
        <v>0</v>
      </c>
      <c r="H3508" s="1094"/>
      <c r="I3508" s="1094"/>
      <c r="J3508" s="1094"/>
      <c r="K3508" s="1094"/>
    </row>
    <row r="3509" spans="1:11" ht="14.1" customHeight="1" x14ac:dyDescent="0.25">
      <c r="A3509" s="1094"/>
      <c r="B3509" s="1094"/>
      <c r="C3509" s="1109" t="s">
        <v>1049</v>
      </c>
      <c r="D3509" s="1110">
        <v>0</v>
      </c>
      <c r="E3509" s="1110">
        <v>0</v>
      </c>
      <c r="F3509" s="1110">
        <v>0</v>
      </c>
      <c r="G3509" s="1110">
        <v>0</v>
      </c>
      <c r="H3509" s="1094"/>
      <c r="I3509" s="1094"/>
      <c r="J3509" s="1094"/>
      <c r="K3509" s="1094"/>
    </row>
    <row r="3510" spans="1:11" ht="14.1" customHeight="1" x14ac:dyDescent="0.25">
      <c r="A3510" s="1094"/>
      <c r="B3510" s="1094"/>
      <c r="C3510" s="1109" t="s">
        <v>1056</v>
      </c>
      <c r="D3510" s="1110">
        <v>0</v>
      </c>
      <c r="E3510" s="1110">
        <v>0</v>
      </c>
      <c r="F3510" s="1110">
        <v>0</v>
      </c>
      <c r="G3510" s="1110">
        <v>0</v>
      </c>
      <c r="H3510" s="1094"/>
      <c r="I3510" s="1094"/>
      <c r="J3510" s="1094"/>
      <c r="K3510" s="1094"/>
    </row>
    <row r="3511" spans="1:11" ht="14.1" customHeight="1" x14ac:dyDescent="0.25">
      <c r="A3511" s="1094"/>
      <c r="B3511" s="1094"/>
      <c r="C3511" s="1109" t="s">
        <v>1048</v>
      </c>
      <c r="D3511" s="1110">
        <v>0</v>
      </c>
      <c r="E3511" s="1110">
        <v>0</v>
      </c>
      <c r="F3511" s="1110">
        <v>0</v>
      </c>
      <c r="G3511" s="1110">
        <v>0</v>
      </c>
      <c r="H3511" s="1094"/>
      <c r="I3511" s="1094"/>
      <c r="J3511" s="1094"/>
      <c r="K3511" s="1094"/>
    </row>
    <row r="3512" spans="1:11" ht="14.1" customHeight="1" x14ac:dyDescent="0.25">
      <c r="A3512" s="1094"/>
      <c r="B3512" s="1094"/>
      <c r="C3512" s="1109" t="s">
        <v>1057</v>
      </c>
      <c r="D3512" s="1110">
        <v>0</v>
      </c>
      <c r="E3512" s="1110">
        <v>0</v>
      </c>
      <c r="F3512" s="1110">
        <v>0</v>
      </c>
      <c r="G3512" s="1110">
        <v>0</v>
      </c>
      <c r="H3512" s="1094"/>
      <c r="I3512" s="1094"/>
      <c r="J3512" s="1094"/>
      <c r="K3512" s="1094"/>
    </row>
    <row r="3513" spans="1:11" ht="14.1" customHeight="1" x14ac:dyDescent="0.25">
      <c r="A3513" s="1094"/>
      <c r="B3513" s="1094"/>
      <c r="C3513" s="1109" t="s">
        <v>1058</v>
      </c>
      <c r="D3513" s="1110">
        <v>0</v>
      </c>
      <c r="E3513" s="1110">
        <v>0</v>
      </c>
      <c r="F3513" s="1110">
        <v>0</v>
      </c>
      <c r="G3513" s="1110">
        <v>0</v>
      </c>
      <c r="H3513" s="1094"/>
      <c r="I3513" s="1094"/>
      <c r="J3513" s="1094"/>
      <c r="K3513" s="1094"/>
    </row>
    <row r="3514" spans="1:11" ht="14.1" customHeight="1" x14ac:dyDescent="0.25">
      <c r="A3514" s="1094"/>
      <c r="B3514" s="1094"/>
      <c r="C3514" s="1109" t="s">
        <v>1059</v>
      </c>
      <c r="D3514" s="1110">
        <v>0</v>
      </c>
      <c r="E3514" s="1110">
        <v>0</v>
      </c>
      <c r="F3514" s="1110">
        <v>0</v>
      </c>
      <c r="G3514" s="1110">
        <v>0</v>
      </c>
      <c r="H3514" s="1094"/>
      <c r="I3514" s="1094"/>
      <c r="J3514" s="1094"/>
      <c r="K3514" s="1094"/>
    </row>
    <row r="3515" spans="1:11" ht="14.1" customHeight="1" x14ac:dyDescent="0.25">
      <c r="A3515" s="1094"/>
      <c r="B3515" s="1094"/>
      <c r="C3515" s="1109" t="s">
        <v>1060</v>
      </c>
      <c r="D3515" s="1110">
        <v>0</v>
      </c>
      <c r="E3515" s="1110">
        <v>0</v>
      </c>
      <c r="F3515" s="1110">
        <v>0</v>
      </c>
      <c r="G3515" s="1110">
        <v>0</v>
      </c>
      <c r="H3515" s="1094"/>
      <c r="I3515" s="1094"/>
      <c r="J3515" s="1094"/>
      <c r="K3515" s="1094"/>
    </row>
    <row r="3516" spans="1:11" ht="14.1" customHeight="1" x14ac:dyDescent="0.25">
      <c r="A3516" s="1094"/>
      <c r="B3516" s="1094"/>
      <c r="C3516" s="1109" t="s">
        <v>1061</v>
      </c>
      <c r="D3516" s="1110">
        <v>0</v>
      </c>
      <c r="E3516" s="1110">
        <v>22500000</v>
      </c>
      <c r="F3516" s="1110">
        <v>37500000</v>
      </c>
      <c r="G3516" s="1110">
        <v>15000000</v>
      </c>
      <c r="H3516" s="1094"/>
      <c r="I3516" s="1094"/>
      <c r="J3516" s="1094"/>
      <c r="K3516" s="1094"/>
    </row>
    <row r="3517" spans="1:11" ht="14.1" customHeight="1" x14ac:dyDescent="0.25">
      <c r="A3517" s="1094"/>
      <c r="B3517" s="1094"/>
      <c r="C3517" s="1109" t="s">
        <v>1048</v>
      </c>
      <c r="D3517" s="1110">
        <v>0</v>
      </c>
      <c r="E3517" s="1110">
        <v>22500000</v>
      </c>
      <c r="F3517" s="1110">
        <v>37500000</v>
      </c>
      <c r="G3517" s="1110">
        <v>15000000</v>
      </c>
      <c r="H3517" s="1094"/>
      <c r="I3517" s="1094"/>
      <c r="J3517" s="1094"/>
      <c r="K3517" s="1094"/>
    </row>
    <row r="3518" spans="1:11" ht="14.1" customHeight="1" x14ac:dyDescent="0.25">
      <c r="A3518" s="1094"/>
      <c r="B3518" s="1094"/>
      <c r="C3518" s="1109" t="s">
        <v>1057</v>
      </c>
      <c r="D3518" s="1110">
        <v>0</v>
      </c>
      <c r="E3518" s="1110">
        <v>0</v>
      </c>
      <c r="F3518" s="1110">
        <v>0</v>
      </c>
      <c r="G3518" s="1110">
        <v>0</v>
      </c>
      <c r="H3518" s="1094"/>
      <c r="I3518" s="1094"/>
      <c r="J3518" s="1094"/>
      <c r="K3518" s="1094"/>
    </row>
    <row r="3519" spans="1:11" ht="14.1" customHeight="1" x14ac:dyDescent="0.25">
      <c r="A3519" s="1094"/>
      <c r="B3519" s="1094"/>
      <c r="C3519" s="1109" t="s">
        <v>1058</v>
      </c>
      <c r="D3519" s="1110">
        <v>0</v>
      </c>
      <c r="E3519" s="1110">
        <v>0</v>
      </c>
      <c r="F3519" s="1110">
        <v>0</v>
      </c>
      <c r="G3519" s="1110">
        <v>0</v>
      </c>
      <c r="H3519" s="1094"/>
      <c r="I3519" s="1094"/>
      <c r="J3519" s="1094"/>
      <c r="K3519" s="1094"/>
    </row>
    <row r="3520" spans="1:11" ht="14.1" customHeight="1" x14ac:dyDescent="0.25">
      <c r="A3520" s="1094"/>
      <c r="B3520" s="1094"/>
      <c r="C3520" s="1109" t="s">
        <v>1059</v>
      </c>
      <c r="D3520" s="1110">
        <v>0</v>
      </c>
      <c r="E3520" s="1110">
        <v>0</v>
      </c>
      <c r="F3520" s="1110">
        <v>0</v>
      </c>
      <c r="G3520" s="1110">
        <v>0</v>
      </c>
      <c r="H3520" s="1094"/>
      <c r="I3520" s="1094"/>
      <c r="J3520" s="1094"/>
      <c r="K3520" s="1094"/>
    </row>
    <row r="3521" spans="1:11" ht="14.1" customHeight="1" x14ac:dyDescent="0.25">
      <c r="A3521" s="1094"/>
      <c r="B3521" s="1094"/>
      <c r="C3521" s="1109" t="s">
        <v>1060</v>
      </c>
      <c r="D3521" s="1110">
        <v>0</v>
      </c>
      <c r="E3521" s="1110">
        <v>0</v>
      </c>
      <c r="F3521" s="1110">
        <v>0</v>
      </c>
      <c r="G3521" s="1110">
        <v>0</v>
      </c>
      <c r="H3521" s="1094"/>
      <c r="I3521" s="1094"/>
      <c r="J3521" s="1094"/>
      <c r="K3521" s="1094"/>
    </row>
    <row r="3522" spans="1:11" ht="14.1" customHeight="1" x14ac:dyDescent="0.25">
      <c r="A3522" s="1094"/>
      <c r="B3522" s="1094"/>
      <c r="C3522" s="1109" t="s">
        <v>1062</v>
      </c>
      <c r="D3522" s="1110">
        <v>0</v>
      </c>
      <c r="E3522" s="1110">
        <v>0</v>
      </c>
      <c r="F3522" s="1110">
        <v>0</v>
      </c>
      <c r="G3522" s="1110">
        <v>0</v>
      </c>
      <c r="H3522" s="1094"/>
      <c r="I3522" s="1094"/>
      <c r="J3522" s="1094"/>
      <c r="K3522" s="1094"/>
    </row>
    <row r="3523" spans="1:11" ht="14.1" customHeight="1" x14ac:dyDescent="0.25">
      <c r="A3523" s="1094"/>
      <c r="B3523" s="1094"/>
      <c r="C3523" s="1109" t="s">
        <v>1048</v>
      </c>
      <c r="D3523" s="1110">
        <v>0</v>
      </c>
      <c r="E3523" s="1110">
        <v>0</v>
      </c>
      <c r="F3523" s="1110">
        <v>0</v>
      </c>
      <c r="G3523" s="1110">
        <v>0</v>
      </c>
      <c r="H3523" s="1094"/>
      <c r="I3523" s="1094"/>
      <c r="J3523" s="1094"/>
      <c r="K3523" s="1094"/>
    </row>
    <row r="3524" spans="1:11" ht="14.1" customHeight="1" x14ac:dyDescent="0.25">
      <c r="A3524" s="1094"/>
      <c r="B3524" s="1094"/>
      <c r="C3524" s="1109" t="s">
        <v>1057</v>
      </c>
      <c r="D3524" s="1110">
        <v>0</v>
      </c>
      <c r="E3524" s="1110">
        <v>0</v>
      </c>
      <c r="F3524" s="1110">
        <v>0</v>
      </c>
      <c r="G3524" s="1110">
        <v>0</v>
      </c>
      <c r="H3524" s="1094"/>
      <c r="I3524" s="1094"/>
      <c r="J3524" s="1094"/>
      <c r="K3524" s="1094"/>
    </row>
    <row r="3525" spans="1:11" ht="14.1" customHeight="1" x14ac:dyDescent="0.25">
      <c r="A3525" s="1094"/>
      <c r="B3525" s="1094"/>
      <c r="C3525" s="1109" t="s">
        <v>1058</v>
      </c>
      <c r="D3525" s="1110">
        <v>0</v>
      </c>
      <c r="E3525" s="1110">
        <v>0</v>
      </c>
      <c r="F3525" s="1110">
        <v>0</v>
      </c>
      <c r="G3525" s="1110">
        <v>0</v>
      </c>
      <c r="H3525" s="1094"/>
      <c r="I3525" s="1094"/>
      <c r="J3525" s="1094"/>
      <c r="K3525" s="1094"/>
    </row>
    <row r="3526" spans="1:11" ht="14.1" customHeight="1" x14ac:dyDescent="0.25">
      <c r="A3526" s="1094"/>
      <c r="B3526" s="1094"/>
      <c r="C3526" s="1109" t="s">
        <v>1059</v>
      </c>
      <c r="D3526" s="1110">
        <v>0</v>
      </c>
      <c r="E3526" s="1110">
        <v>0</v>
      </c>
      <c r="F3526" s="1110">
        <v>0</v>
      </c>
      <c r="G3526" s="1110">
        <v>0</v>
      </c>
      <c r="H3526" s="1094"/>
      <c r="I3526" s="1094"/>
      <c r="J3526" s="1094"/>
      <c r="K3526" s="1094"/>
    </row>
    <row r="3527" spans="1:11" ht="14.1" customHeight="1" x14ac:dyDescent="0.25">
      <c r="A3527" s="1094"/>
      <c r="B3527" s="1094"/>
      <c r="C3527" s="1109" t="s">
        <v>1060</v>
      </c>
      <c r="D3527" s="1110">
        <v>0</v>
      </c>
      <c r="E3527" s="1110">
        <v>0</v>
      </c>
      <c r="F3527" s="1110">
        <v>0</v>
      </c>
      <c r="G3527" s="1110">
        <v>0</v>
      </c>
      <c r="H3527" s="1094"/>
      <c r="I3527" s="1094"/>
      <c r="J3527" s="1094"/>
      <c r="K3527" s="1094"/>
    </row>
    <row r="3528" spans="1:11" ht="14.1" customHeight="1" x14ac:dyDescent="0.25">
      <c r="A3528" s="1094"/>
      <c r="B3528" s="1094"/>
      <c r="C3528" s="1109" t="s">
        <v>1063</v>
      </c>
      <c r="D3528" s="1110">
        <v>0</v>
      </c>
      <c r="E3528" s="1110">
        <v>0</v>
      </c>
      <c r="F3528" s="1110">
        <v>0</v>
      </c>
      <c r="G3528" s="1110">
        <v>0</v>
      </c>
      <c r="H3528" s="1094"/>
      <c r="I3528" s="1094"/>
      <c r="J3528" s="1094"/>
      <c r="K3528" s="1094"/>
    </row>
    <row r="3529" spans="1:11" ht="14.1" customHeight="1" x14ac:dyDescent="0.25">
      <c r="A3529" s="1094"/>
      <c r="B3529" s="1094"/>
      <c r="C3529" s="1109" t="s">
        <v>1064</v>
      </c>
      <c r="D3529" s="1110">
        <v>0</v>
      </c>
      <c r="E3529" s="1110">
        <v>0</v>
      </c>
      <c r="F3529" s="1110">
        <v>0</v>
      </c>
      <c r="G3529" s="1110">
        <v>0</v>
      </c>
      <c r="H3529" s="1094"/>
      <c r="I3529" s="1094"/>
      <c r="J3529" s="1094"/>
      <c r="K3529" s="1094"/>
    </row>
    <row r="3530" spans="1:11" ht="14.1" customHeight="1" x14ac:dyDescent="0.25">
      <c r="A3530" s="1094"/>
      <c r="B3530" s="1094"/>
      <c r="C3530" s="1111" t="s">
        <v>572</v>
      </c>
      <c r="D3530" s="1110">
        <v>0</v>
      </c>
      <c r="E3530" s="1110">
        <v>22500000</v>
      </c>
      <c r="F3530" s="1110">
        <v>37500000</v>
      </c>
      <c r="G3530" s="1110">
        <v>15000000</v>
      </c>
      <c r="H3530" s="1094"/>
      <c r="I3530" s="1094"/>
      <c r="J3530" s="1094"/>
      <c r="K3530" s="1094"/>
    </row>
    <row r="3531" spans="1:11" ht="14.1" customHeight="1" x14ac:dyDescent="0.25">
      <c r="A3531" s="1094"/>
      <c r="B3531" s="1094"/>
      <c r="C3531" s="1102" t="s">
        <v>3893</v>
      </c>
      <c r="D3531" s="1234" t="s">
        <v>3894</v>
      </c>
      <c r="E3531" s="1235"/>
      <c r="F3531" s="1235"/>
      <c r="G3531" s="1235"/>
      <c r="H3531" s="1094"/>
      <c r="I3531" s="1094"/>
      <c r="J3531" s="1094"/>
      <c r="K3531" s="1094"/>
    </row>
    <row r="3532" spans="1:11" ht="54.95" customHeight="1" x14ac:dyDescent="0.25">
      <c r="A3532" s="1094"/>
      <c r="B3532" s="1094"/>
      <c r="C3532" s="1103" t="s">
        <v>1022</v>
      </c>
      <c r="D3532" s="1232" t="s">
        <v>3895</v>
      </c>
      <c r="E3532" s="1233"/>
      <c r="F3532" s="1233"/>
      <c r="G3532" s="1233"/>
      <c r="H3532" s="1094"/>
      <c r="I3532" s="1094"/>
      <c r="J3532" s="1094"/>
      <c r="K3532" s="1094"/>
    </row>
    <row r="3533" spans="1:11" ht="54.95" customHeight="1" x14ac:dyDescent="0.25">
      <c r="A3533" s="1094"/>
      <c r="B3533" s="1094"/>
      <c r="C3533" s="1104" t="s">
        <v>1024</v>
      </c>
      <c r="D3533" s="1230" t="s">
        <v>3896</v>
      </c>
      <c r="E3533" s="1231"/>
      <c r="F3533" s="1231"/>
      <c r="G3533" s="1231"/>
      <c r="H3533" s="1094"/>
      <c r="I3533" s="1094"/>
      <c r="J3533" s="1094"/>
      <c r="K3533" s="1094"/>
    </row>
    <row r="3534" spans="1:11" ht="54.95" customHeight="1" x14ac:dyDescent="0.25">
      <c r="A3534" s="1094"/>
      <c r="B3534" s="1094"/>
      <c r="C3534" s="1104" t="s">
        <v>31</v>
      </c>
      <c r="D3534" s="1230" t="s">
        <v>3356</v>
      </c>
      <c r="E3534" s="1231"/>
      <c r="F3534" s="1231"/>
      <c r="G3534" s="1231"/>
      <c r="H3534" s="1094"/>
      <c r="I3534" s="1094"/>
      <c r="J3534" s="1094"/>
      <c r="K3534" s="1094"/>
    </row>
    <row r="3535" spans="1:11" ht="15" customHeight="1" x14ac:dyDescent="0.25">
      <c r="A3535" s="1094"/>
      <c r="B3535" s="1094"/>
      <c r="C3535" s="1105"/>
      <c r="D3535" s="1106">
        <v>2024</v>
      </c>
      <c r="E3535" s="1106">
        <v>2025</v>
      </c>
      <c r="F3535" s="1106">
        <v>2026</v>
      </c>
      <c r="G3535" s="1106">
        <v>2027</v>
      </c>
      <c r="H3535" s="1094"/>
      <c r="I3535" s="1094"/>
      <c r="J3535" s="1094"/>
      <c r="K3535" s="1094"/>
    </row>
    <row r="3536" spans="1:11" ht="15" customHeight="1" x14ac:dyDescent="0.25">
      <c r="A3536" s="1094"/>
      <c r="B3536" s="1094"/>
      <c r="C3536" s="1107"/>
      <c r="D3536" s="1108" t="s">
        <v>13</v>
      </c>
      <c r="E3536" s="1108" t="s">
        <v>14</v>
      </c>
      <c r="F3536" s="1108" t="s">
        <v>14</v>
      </c>
      <c r="G3536" s="1108" t="s">
        <v>14</v>
      </c>
      <c r="H3536" s="1094"/>
      <c r="I3536" s="1094"/>
      <c r="J3536" s="1094"/>
      <c r="K3536" s="1094"/>
    </row>
    <row r="3537" spans="1:11" ht="14.1" customHeight="1" x14ac:dyDescent="0.25">
      <c r="A3537" s="1094"/>
      <c r="B3537" s="1094"/>
      <c r="C3537" s="1097" t="s">
        <v>33</v>
      </c>
      <c r="D3537" s="1101" t="s">
        <v>1039</v>
      </c>
      <c r="E3537" s="1101" t="s">
        <v>1092</v>
      </c>
      <c r="F3537" s="1101" t="s">
        <v>1092</v>
      </c>
      <c r="G3537" s="1101" t="s">
        <v>1092</v>
      </c>
      <c r="H3537" s="1094"/>
      <c r="I3537" s="1094"/>
      <c r="J3537" s="1094"/>
      <c r="K3537" s="1094"/>
    </row>
    <row r="3538" spans="1:11" ht="14.1" customHeight="1" x14ac:dyDescent="0.25">
      <c r="A3538" s="1094"/>
      <c r="B3538" s="1094"/>
      <c r="C3538" s="1097" t="s">
        <v>1029</v>
      </c>
      <c r="D3538" s="1101" t="s">
        <v>1039</v>
      </c>
      <c r="E3538" s="1101" t="s">
        <v>3897</v>
      </c>
      <c r="F3538" s="1101" t="s">
        <v>3897</v>
      </c>
      <c r="G3538" s="1101" t="s">
        <v>3898</v>
      </c>
      <c r="H3538" s="1094"/>
      <c r="I3538" s="1094"/>
      <c r="J3538" s="1094"/>
      <c r="K3538" s="1094"/>
    </row>
    <row r="3539" spans="1:11" ht="14.1" customHeight="1" x14ac:dyDescent="0.25">
      <c r="A3539" s="1094"/>
      <c r="B3539" s="1094"/>
      <c r="C3539" s="1097" t="s">
        <v>1032</v>
      </c>
      <c r="D3539" s="1101" t="s">
        <v>1039</v>
      </c>
      <c r="E3539" s="1101" t="s">
        <v>3897</v>
      </c>
      <c r="F3539" s="1101" t="s">
        <v>3897</v>
      </c>
      <c r="G3539" s="1101" t="s">
        <v>3898</v>
      </c>
      <c r="H3539" s="1094"/>
      <c r="I3539" s="1094"/>
      <c r="J3539" s="1094"/>
      <c r="K3539" s="1094"/>
    </row>
    <row r="3540" spans="1:11" ht="14.1" customHeight="1" x14ac:dyDescent="0.25">
      <c r="A3540" s="1094"/>
      <c r="B3540" s="1094"/>
      <c r="C3540" s="1097" t="s">
        <v>1037</v>
      </c>
      <c r="D3540" s="1101" t="s">
        <v>1038</v>
      </c>
      <c r="E3540" s="1101" t="s">
        <v>1038</v>
      </c>
      <c r="F3540" s="1101" t="s">
        <v>1039</v>
      </c>
      <c r="G3540" s="1101" t="s">
        <v>1039</v>
      </c>
      <c r="H3540" s="1094"/>
      <c r="I3540" s="1094"/>
      <c r="J3540" s="1094"/>
      <c r="K3540" s="1094"/>
    </row>
    <row r="3541" spans="1:11" ht="14.1" customHeight="1" x14ac:dyDescent="0.25">
      <c r="A3541" s="1094"/>
      <c r="B3541" s="1094"/>
      <c r="C3541" s="1097" t="s">
        <v>1042</v>
      </c>
      <c r="D3541" s="1101" t="s">
        <v>1038</v>
      </c>
      <c r="E3541" s="1101" t="s">
        <v>1038</v>
      </c>
      <c r="F3541" s="1101" t="s">
        <v>1039</v>
      </c>
      <c r="G3541" s="1101" t="s">
        <v>1528</v>
      </c>
      <c r="H3541" s="1094"/>
      <c r="I3541" s="1094"/>
      <c r="J3541" s="1094"/>
      <c r="K3541" s="1094"/>
    </row>
    <row r="3542" spans="1:11" ht="14.1" customHeight="1" x14ac:dyDescent="0.25">
      <c r="A3542" s="1094"/>
      <c r="B3542" s="1094"/>
      <c r="C3542" s="1097" t="s">
        <v>39</v>
      </c>
      <c r="D3542" s="1101" t="s">
        <v>1038</v>
      </c>
      <c r="E3542" s="1101" t="s">
        <v>1038</v>
      </c>
      <c r="F3542" s="1101" t="s">
        <v>1039</v>
      </c>
      <c r="G3542" s="1101" t="s">
        <v>1528</v>
      </c>
      <c r="H3542" s="1094"/>
      <c r="I3542" s="1094"/>
      <c r="J3542" s="1094"/>
      <c r="K3542" s="1094"/>
    </row>
    <row r="3543" spans="1:11" ht="14.1" customHeight="1" x14ac:dyDescent="0.25">
      <c r="A3543" s="1094"/>
      <c r="B3543" s="1094"/>
      <c r="C3543" s="1228" t="s">
        <v>1046</v>
      </c>
      <c r="D3543" s="1229"/>
      <c r="E3543" s="1229"/>
      <c r="F3543" s="1229"/>
      <c r="G3543" s="1229"/>
      <c r="H3543" s="1094"/>
      <c r="I3543" s="1094"/>
      <c r="J3543" s="1094"/>
      <c r="K3543" s="1094"/>
    </row>
    <row r="3544" spans="1:11" ht="14.1" customHeight="1" x14ac:dyDescent="0.25">
      <c r="A3544" s="1094"/>
      <c r="B3544" s="1094"/>
      <c r="C3544" s="1105"/>
      <c r="D3544" s="1106">
        <v>2024</v>
      </c>
      <c r="E3544" s="1106">
        <v>2025</v>
      </c>
      <c r="F3544" s="1106">
        <v>2026</v>
      </c>
      <c r="G3544" s="1106">
        <v>2027</v>
      </c>
      <c r="H3544" s="1094"/>
      <c r="I3544" s="1094"/>
      <c r="J3544" s="1094"/>
      <c r="K3544" s="1094"/>
    </row>
    <row r="3545" spans="1:11" ht="14.1" customHeight="1" x14ac:dyDescent="0.25">
      <c r="A3545" s="1094"/>
      <c r="B3545" s="1094"/>
      <c r="C3545" s="1107"/>
      <c r="D3545" s="1108" t="s">
        <v>13</v>
      </c>
      <c r="E3545" s="1108" t="s">
        <v>14</v>
      </c>
      <c r="F3545" s="1108" t="s">
        <v>14</v>
      </c>
      <c r="G3545" s="1108" t="s">
        <v>14</v>
      </c>
      <c r="H3545" s="1094"/>
      <c r="I3545" s="1094"/>
      <c r="J3545" s="1094"/>
      <c r="K3545" s="1094"/>
    </row>
    <row r="3546" spans="1:11" ht="14.1" customHeight="1" x14ac:dyDescent="0.25">
      <c r="A3546" s="1094"/>
      <c r="B3546" s="1094"/>
      <c r="C3546" s="1109" t="s">
        <v>1047</v>
      </c>
      <c r="D3546" s="1110">
        <v>0</v>
      </c>
      <c r="E3546" s="1110">
        <v>0</v>
      </c>
      <c r="F3546" s="1110">
        <v>0</v>
      </c>
      <c r="G3546" s="1110">
        <v>0</v>
      </c>
      <c r="H3546" s="1094"/>
      <c r="I3546" s="1094"/>
      <c r="J3546" s="1094"/>
      <c r="K3546" s="1094"/>
    </row>
    <row r="3547" spans="1:11" ht="14.1" customHeight="1" x14ac:dyDescent="0.25">
      <c r="A3547" s="1094"/>
      <c r="B3547" s="1094"/>
      <c r="C3547" s="1109" t="s">
        <v>1048</v>
      </c>
      <c r="D3547" s="1110">
        <v>0</v>
      </c>
      <c r="E3547" s="1110">
        <v>0</v>
      </c>
      <c r="F3547" s="1110">
        <v>0</v>
      </c>
      <c r="G3547" s="1110">
        <v>0</v>
      </c>
      <c r="H3547" s="1094"/>
      <c r="I3547" s="1094"/>
      <c r="J3547" s="1094"/>
      <c r="K3547" s="1094"/>
    </row>
    <row r="3548" spans="1:11" ht="14.1" customHeight="1" x14ac:dyDescent="0.25">
      <c r="A3548" s="1094"/>
      <c r="B3548" s="1094"/>
      <c r="C3548" s="1109" t="s">
        <v>1049</v>
      </c>
      <c r="D3548" s="1110">
        <v>0</v>
      </c>
      <c r="E3548" s="1110">
        <v>0</v>
      </c>
      <c r="F3548" s="1110">
        <v>0</v>
      </c>
      <c r="G3548" s="1110">
        <v>0</v>
      </c>
      <c r="H3548" s="1094"/>
      <c r="I3548" s="1094"/>
      <c r="J3548" s="1094"/>
      <c r="K3548" s="1094"/>
    </row>
    <row r="3549" spans="1:11" ht="14.1" customHeight="1" x14ac:dyDescent="0.25">
      <c r="A3549" s="1094"/>
      <c r="B3549" s="1094"/>
      <c r="C3549" s="1109" t="s">
        <v>1050</v>
      </c>
      <c r="D3549" s="1110">
        <v>0</v>
      </c>
      <c r="E3549" s="1110">
        <v>0</v>
      </c>
      <c r="F3549" s="1110">
        <v>0</v>
      </c>
      <c r="G3549" s="1110">
        <v>0</v>
      </c>
      <c r="H3549" s="1094"/>
      <c r="I3549" s="1094"/>
      <c r="J3549" s="1094"/>
      <c r="K3549" s="1094"/>
    </row>
    <row r="3550" spans="1:11" ht="14.1" customHeight="1" x14ac:dyDescent="0.25">
      <c r="A3550" s="1094"/>
      <c r="B3550" s="1094"/>
      <c r="C3550" s="1109" t="s">
        <v>1048</v>
      </c>
      <c r="D3550" s="1110">
        <v>0</v>
      </c>
      <c r="E3550" s="1110">
        <v>0</v>
      </c>
      <c r="F3550" s="1110">
        <v>0</v>
      </c>
      <c r="G3550" s="1110">
        <v>0</v>
      </c>
      <c r="H3550" s="1094"/>
      <c r="I3550" s="1094"/>
      <c r="J3550" s="1094"/>
      <c r="K3550" s="1094"/>
    </row>
    <row r="3551" spans="1:11" ht="14.1" customHeight="1" x14ac:dyDescent="0.25">
      <c r="A3551" s="1094"/>
      <c r="B3551" s="1094"/>
      <c r="C3551" s="1109" t="s">
        <v>1049</v>
      </c>
      <c r="D3551" s="1110">
        <v>0</v>
      </c>
      <c r="E3551" s="1110">
        <v>0</v>
      </c>
      <c r="F3551" s="1110">
        <v>0</v>
      </c>
      <c r="G3551" s="1110">
        <v>0</v>
      </c>
      <c r="H3551" s="1094"/>
      <c r="I3551" s="1094"/>
      <c r="J3551" s="1094"/>
      <c r="K3551" s="1094"/>
    </row>
    <row r="3552" spans="1:11" ht="14.1" customHeight="1" x14ac:dyDescent="0.25">
      <c r="A3552" s="1094"/>
      <c r="B3552" s="1094"/>
      <c r="C3552" s="1109" t="s">
        <v>1051</v>
      </c>
      <c r="D3552" s="1110">
        <v>0</v>
      </c>
      <c r="E3552" s="1110">
        <v>0</v>
      </c>
      <c r="F3552" s="1110">
        <v>0</v>
      </c>
      <c r="G3552" s="1110">
        <v>0</v>
      </c>
      <c r="H3552" s="1094"/>
      <c r="I3552" s="1094"/>
      <c r="J3552" s="1094"/>
      <c r="K3552" s="1094"/>
    </row>
    <row r="3553" spans="1:11" ht="14.1" customHeight="1" x14ac:dyDescent="0.25">
      <c r="A3553" s="1094"/>
      <c r="B3553" s="1094"/>
      <c r="C3553" s="1109" t="s">
        <v>1048</v>
      </c>
      <c r="D3553" s="1110">
        <v>0</v>
      </c>
      <c r="E3553" s="1110">
        <v>0</v>
      </c>
      <c r="F3553" s="1110">
        <v>0</v>
      </c>
      <c r="G3553" s="1110">
        <v>0</v>
      </c>
      <c r="H3553" s="1094"/>
      <c r="I3553" s="1094"/>
      <c r="J3553" s="1094"/>
      <c r="K3553" s="1094"/>
    </row>
    <row r="3554" spans="1:11" ht="14.1" customHeight="1" x14ac:dyDescent="0.25">
      <c r="A3554" s="1094"/>
      <c r="B3554" s="1094"/>
      <c r="C3554" s="1109" t="s">
        <v>1049</v>
      </c>
      <c r="D3554" s="1110">
        <v>0</v>
      </c>
      <c r="E3554" s="1110">
        <v>0</v>
      </c>
      <c r="F3554" s="1110">
        <v>0</v>
      </c>
      <c r="G3554" s="1110">
        <v>0</v>
      </c>
      <c r="H3554" s="1094"/>
      <c r="I3554" s="1094"/>
      <c r="J3554" s="1094"/>
      <c r="K3554" s="1094"/>
    </row>
    <row r="3555" spans="1:11" ht="14.1" customHeight="1" x14ac:dyDescent="0.25">
      <c r="A3555" s="1094"/>
      <c r="B3555" s="1094"/>
      <c r="C3555" s="1109" t="s">
        <v>1052</v>
      </c>
      <c r="D3555" s="1110">
        <v>0</v>
      </c>
      <c r="E3555" s="1110">
        <v>0</v>
      </c>
      <c r="F3555" s="1110">
        <v>0</v>
      </c>
      <c r="G3555" s="1110">
        <v>0</v>
      </c>
      <c r="H3555" s="1094"/>
      <c r="I3555" s="1094"/>
      <c r="J3555" s="1094"/>
      <c r="K3555" s="1094"/>
    </row>
    <row r="3556" spans="1:11" ht="14.1" customHeight="1" x14ac:dyDescent="0.25">
      <c r="A3556" s="1094"/>
      <c r="B3556" s="1094"/>
      <c r="C3556" s="1109" t="s">
        <v>1048</v>
      </c>
      <c r="D3556" s="1110">
        <v>0</v>
      </c>
      <c r="E3556" s="1110">
        <v>0</v>
      </c>
      <c r="F3556" s="1110">
        <v>0</v>
      </c>
      <c r="G3556" s="1110">
        <v>0</v>
      </c>
      <c r="H3556" s="1094"/>
      <c r="I3556" s="1094"/>
      <c r="J3556" s="1094"/>
      <c r="K3556" s="1094"/>
    </row>
    <row r="3557" spans="1:11" ht="14.1" customHeight="1" x14ac:dyDescent="0.25">
      <c r="A3557" s="1094"/>
      <c r="B3557" s="1094"/>
      <c r="C3557" s="1109" t="s">
        <v>1049</v>
      </c>
      <c r="D3557" s="1110">
        <v>0</v>
      </c>
      <c r="E3557" s="1110">
        <v>0</v>
      </c>
      <c r="F3557" s="1110">
        <v>0</v>
      </c>
      <c r="G3557" s="1110">
        <v>0</v>
      </c>
      <c r="H3557" s="1094"/>
      <c r="I3557" s="1094"/>
      <c r="J3557" s="1094"/>
      <c r="K3557" s="1094"/>
    </row>
    <row r="3558" spans="1:11" ht="14.1" customHeight="1" x14ac:dyDescent="0.25">
      <c r="A3558" s="1094"/>
      <c r="B3558" s="1094"/>
      <c r="C3558" s="1109" t="s">
        <v>1053</v>
      </c>
      <c r="D3558" s="1110">
        <v>0</v>
      </c>
      <c r="E3558" s="1110">
        <v>0</v>
      </c>
      <c r="F3558" s="1110">
        <v>0</v>
      </c>
      <c r="G3558" s="1110">
        <v>0</v>
      </c>
      <c r="H3558" s="1094"/>
      <c r="I3558" s="1094"/>
      <c r="J3558" s="1094"/>
      <c r="K3558" s="1094"/>
    </row>
    <row r="3559" spans="1:11" ht="14.1" customHeight="1" x14ac:dyDescent="0.25">
      <c r="A3559" s="1094"/>
      <c r="B3559" s="1094"/>
      <c r="C3559" s="1109" t="s">
        <v>1048</v>
      </c>
      <c r="D3559" s="1110">
        <v>0</v>
      </c>
      <c r="E3559" s="1110">
        <v>0</v>
      </c>
      <c r="F3559" s="1110">
        <v>0</v>
      </c>
      <c r="G3559" s="1110">
        <v>0</v>
      </c>
      <c r="H3559" s="1094"/>
      <c r="I3559" s="1094"/>
      <c r="J3559" s="1094"/>
      <c r="K3559" s="1094"/>
    </row>
    <row r="3560" spans="1:11" ht="14.1" customHeight="1" x14ac:dyDescent="0.25">
      <c r="A3560" s="1094"/>
      <c r="B3560" s="1094"/>
      <c r="C3560" s="1109" t="s">
        <v>1049</v>
      </c>
      <c r="D3560" s="1110">
        <v>0</v>
      </c>
      <c r="E3560" s="1110">
        <v>0</v>
      </c>
      <c r="F3560" s="1110">
        <v>0</v>
      </c>
      <c r="G3560" s="1110">
        <v>0</v>
      </c>
      <c r="H3560" s="1094"/>
      <c r="I3560" s="1094"/>
      <c r="J3560" s="1094"/>
      <c r="K3560" s="1094"/>
    </row>
    <row r="3561" spans="1:11" ht="14.1" customHeight="1" x14ac:dyDescent="0.25">
      <c r="A3561" s="1094"/>
      <c r="B3561" s="1094"/>
      <c r="C3561" s="1109" t="s">
        <v>1054</v>
      </c>
      <c r="D3561" s="1110">
        <v>0</v>
      </c>
      <c r="E3561" s="1110">
        <v>0</v>
      </c>
      <c r="F3561" s="1110">
        <v>0</v>
      </c>
      <c r="G3561" s="1110">
        <v>0</v>
      </c>
      <c r="H3561" s="1094"/>
      <c r="I3561" s="1094"/>
      <c r="J3561" s="1094"/>
      <c r="K3561" s="1094"/>
    </row>
    <row r="3562" spans="1:11" ht="14.1" customHeight="1" x14ac:dyDescent="0.25">
      <c r="A3562" s="1094"/>
      <c r="B3562" s="1094"/>
      <c r="C3562" s="1109" t="s">
        <v>1048</v>
      </c>
      <c r="D3562" s="1110">
        <v>0</v>
      </c>
      <c r="E3562" s="1110">
        <v>0</v>
      </c>
      <c r="F3562" s="1110">
        <v>0</v>
      </c>
      <c r="G3562" s="1110">
        <v>0</v>
      </c>
      <c r="H3562" s="1094"/>
      <c r="I3562" s="1094"/>
      <c r="J3562" s="1094"/>
      <c r="K3562" s="1094"/>
    </row>
    <row r="3563" spans="1:11" ht="14.1" customHeight="1" x14ac:dyDescent="0.25">
      <c r="A3563" s="1094"/>
      <c r="B3563" s="1094"/>
      <c r="C3563" s="1109" t="s">
        <v>1049</v>
      </c>
      <c r="D3563" s="1110">
        <v>0</v>
      </c>
      <c r="E3563" s="1110">
        <v>0</v>
      </c>
      <c r="F3563" s="1110">
        <v>0</v>
      </c>
      <c r="G3563" s="1110">
        <v>0</v>
      </c>
      <c r="H3563" s="1094"/>
      <c r="I3563" s="1094"/>
      <c r="J3563" s="1094"/>
      <c r="K3563" s="1094"/>
    </row>
    <row r="3564" spans="1:11" ht="14.1" customHeight="1" x14ac:dyDescent="0.25">
      <c r="A3564" s="1094"/>
      <c r="B3564" s="1094"/>
      <c r="C3564" s="1109" t="s">
        <v>1055</v>
      </c>
      <c r="D3564" s="1110">
        <v>0</v>
      </c>
      <c r="E3564" s="1110">
        <v>0</v>
      </c>
      <c r="F3564" s="1110">
        <v>0</v>
      </c>
      <c r="G3564" s="1110">
        <v>0</v>
      </c>
      <c r="H3564" s="1094"/>
      <c r="I3564" s="1094"/>
      <c r="J3564" s="1094"/>
      <c r="K3564" s="1094"/>
    </row>
    <row r="3565" spans="1:11" ht="14.1" customHeight="1" x14ac:dyDescent="0.25">
      <c r="A3565" s="1094"/>
      <c r="B3565" s="1094"/>
      <c r="C3565" s="1109" t="s">
        <v>1048</v>
      </c>
      <c r="D3565" s="1110">
        <v>0</v>
      </c>
      <c r="E3565" s="1110">
        <v>0</v>
      </c>
      <c r="F3565" s="1110">
        <v>0</v>
      </c>
      <c r="G3565" s="1110">
        <v>0</v>
      </c>
      <c r="H3565" s="1094"/>
      <c r="I3565" s="1094"/>
      <c r="J3565" s="1094"/>
      <c r="K3565" s="1094"/>
    </row>
    <row r="3566" spans="1:11" ht="14.1" customHeight="1" x14ac:dyDescent="0.25">
      <c r="A3566" s="1094"/>
      <c r="B3566" s="1094"/>
      <c r="C3566" s="1109" t="s">
        <v>1049</v>
      </c>
      <c r="D3566" s="1110">
        <v>0</v>
      </c>
      <c r="E3566" s="1110">
        <v>0</v>
      </c>
      <c r="F3566" s="1110">
        <v>0</v>
      </c>
      <c r="G3566" s="1110">
        <v>0</v>
      </c>
      <c r="H3566" s="1094"/>
      <c r="I3566" s="1094"/>
      <c r="J3566" s="1094"/>
      <c r="K3566" s="1094"/>
    </row>
    <row r="3567" spans="1:11" ht="14.1" customHeight="1" x14ac:dyDescent="0.25">
      <c r="A3567" s="1094"/>
      <c r="B3567" s="1094"/>
      <c r="C3567" s="1109" t="s">
        <v>1056</v>
      </c>
      <c r="D3567" s="1110">
        <v>0</v>
      </c>
      <c r="E3567" s="1110">
        <v>0</v>
      </c>
      <c r="F3567" s="1110">
        <v>0</v>
      </c>
      <c r="G3567" s="1110">
        <v>0</v>
      </c>
      <c r="H3567" s="1094"/>
      <c r="I3567" s="1094"/>
      <c r="J3567" s="1094"/>
      <c r="K3567" s="1094"/>
    </row>
    <row r="3568" spans="1:11" ht="14.1" customHeight="1" x14ac:dyDescent="0.25">
      <c r="A3568" s="1094"/>
      <c r="B3568" s="1094"/>
      <c r="C3568" s="1109" t="s">
        <v>1048</v>
      </c>
      <c r="D3568" s="1110">
        <v>0</v>
      </c>
      <c r="E3568" s="1110">
        <v>0</v>
      </c>
      <c r="F3568" s="1110">
        <v>0</v>
      </c>
      <c r="G3568" s="1110">
        <v>0</v>
      </c>
      <c r="H3568" s="1094"/>
      <c r="I3568" s="1094"/>
      <c r="J3568" s="1094"/>
      <c r="K3568" s="1094"/>
    </row>
    <row r="3569" spans="1:11" ht="14.1" customHeight="1" x14ac:dyDescent="0.25">
      <c r="A3569" s="1094"/>
      <c r="B3569" s="1094"/>
      <c r="C3569" s="1109" t="s">
        <v>1057</v>
      </c>
      <c r="D3569" s="1110">
        <v>0</v>
      </c>
      <c r="E3569" s="1110">
        <v>0</v>
      </c>
      <c r="F3569" s="1110">
        <v>0</v>
      </c>
      <c r="G3569" s="1110">
        <v>0</v>
      </c>
      <c r="H3569" s="1094"/>
      <c r="I3569" s="1094"/>
      <c r="J3569" s="1094"/>
      <c r="K3569" s="1094"/>
    </row>
    <row r="3570" spans="1:11" ht="14.1" customHeight="1" x14ac:dyDescent="0.25">
      <c r="A3570" s="1094"/>
      <c r="B3570" s="1094"/>
      <c r="C3570" s="1109" t="s">
        <v>1058</v>
      </c>
      <c r="D3570" s="1110">
        <v>0</v>
      </c>
      <c r="E3570" s="1110">
        <v>0</v>
      </c>
      <c r="F3570" s="1110">
        <v>0</v>
      </c>
      <c r="G3570" s="1110">
        <v>0</v>
      </c>
      <c r="H3570" s="1094"/>
      <c r="I3570" s="1094"/>
      <c r="J3570" s="1094"/>
      <c r="K3570" s="1094"/>
    </row>
    <row r="3571" spans="1:11" ht="14.1" customHeight="1" x14ac:dyDescent="0.25">
      <c r="A3571" s="1094"/>
      <c r="B3571" s="1094"/>
      <c r="C3571" s="1109" t="s">
        <v>1059</v>
      </c>
      <c r="D3571" s="1110">
        <v>0</v>
      </c>
      <c r="E3571" s="1110">
        <v>0</v>
      </c>
      <c r="F3571" s="1110">
        <v>0</v>
      </c>
      <c r="G3571" s="1110">
        <v>0</v>
      </c>
      <c r="H3571" s="1094"/>
      <c r="I3571" s="1094"/>
      <c r="J3571" s="1094"/>
      <c r="K3571" s="1094"/>
    </row>
    <row r="3572" spans="1:11" ht="14.1" customHeight="1" x14ac:dyDescent="0.25">
      <c r="A3572" s="1094"/>
      <c r="B3572" s="1094"/>
      <c r="C3572" s="1109" t="s">
        <v>1060</v>
      </c>
      <c r="D3572" s="1110">
        <v>0</v>
      </c>
      <c r="E3572" s="1110">
        <v>0</v>
      </c>
      <c r="F3572" s="1110">
        <v>0</v>
      </c>
      <c r="G3572" s="1110">
        <v>0</v>
      </c>
      <c r="H3572" s="1094"/>
      <c r="I3572" s="1094"/>
      <c r="J3572" s="1094"/>
      <c r="K3572" s="1094"/>
    </row>
    <row r="3573" spans="1:11" ht="14.1" customHeight="1" x14ac:dyDescent="0.25">
      <c r="A3573" s="1094"/>
      <c r="B3573" s="1094"/>
      <c r="C3573" s="1109" t="s">
        <v>1061</v>
      </c>
      <c r="D3573" s="1110">
        <v>0</v>
      </c>
      <c r="E3573" s="1110">
        <v>27898805</v>
      </c>
      <c r="F3573" s="1110">
        <v>27898805</v>
      </c>
      <c r="G3573" s="1110">
        <v>37198406</v>
      </c>
      <c r="H3573" s="1094"/>
      <c r="I3573" s="1094"/>
      <c r="J3573" s="1094"/>
      <c r="K3573" s="1094"/>
    </row>
    <row r="3574" spans="1:11" ht="14.1" customHeight="1" x14ac:dyDescent="0.25">
      <c r="A3574" s="1094"/>
      <c r="B3574" s="1094"/>
      <c r="C3574" s="1109" t="s">
        <v>1048</v>
      </c>
      <c r="D3574" s="1110">
        <v>0</v>
      </c>
      <c r="E3574" s="1110">
        <v>27898805</v>
      </c>
      <c r="F3574" s="1110">
        <v>27898805</v>
      </c>
      <c r="G3574" s="1110">
        <v>37198406</v>
      </c>
      <c r="H3574" s="1094"/>
      <c r="I3574" s="1094"/>
      <c r="J3574" s="1094"/>
      <c r="K3574" s="1094"/>
    </row>
    <row r="3575" spans="1:11" ht="14.1" customHeight="1" x14ac:dyDescent="0.25">
      <c r="A3575" s="1094"/>
      <c r="B3575" s="1094"/>
      <c r="C3575" s="1109" t="s">
        <v>1057</v>
      </c>
      <c r="D3575" s="1110">
        <v>0</v>
      </c>
      <c r="E3575" s="1110">
        <v>0</v>
      </c>
      <c r="F3575" s="1110">
        <v>0</v>
      </c>
      <c r="G3575" s="1110">
        <v>0</v>
      </c>
      <c r="H3575" s="1094"/>
      <c r="I3575" s="1094"/>
      <c r="J3575" s="1094"/>
      <c r="K3575" s="1094"/>
    </row>
    <row r="3576" spans="1:11" ht="14.1" customHeight="1" x14ac:dyDescent="0.25">
      <c r="A3576" s="1094"/>
      <c r="B3576" s="1094"/>
      <c r="C3576" s="1109" t="s">
        <v>1058</v>
      </c>
      <c r="D3576" s="1110">
        <v>0</v>
      </c>
      <c r="E3576" s="1110">
        <v>0</v>
      </c>
      <c r="F3576" s="1110">
        <v>0</v>
      </c>
      <c r="G3576" s="1110">
        <v>0</v>
      </c>
      <c r="H3576" s="1094"/>
      <c r="I3576" s="1094"/>
      <c r="J3576" s="1094"/>
      <c r="K3576" s="1094"/>
    </row>
    <row r="3577" spans="1:11" ht="14.1" customHeight="1" x14ac:dyDescent="0.25">
      <c r="A3577" s="1094"/>
      <c r="B3577" s="1094"/>
      <c r="C3577" s="1109" t="s">
        <v>1059</v>
      </c>
      <c r="D3577" s="1110">
        <v>0</v>
      </c>
      <c r="E3577" s="1110">
        <v>0</v>
      </c>
      <c r="F3577" s="1110">
        <v>0</v>
      </c>
      <c r="G3577" s="1110">
        <v>0</v>
      </c>
      <c r="H3577" s="1094"/>
      <c r="I3577" s="1094"/>
      <c r="J3577" s="1094"/>
      <c r="K3577" s="1094"/>
    </row>
    <row r="3578" spans="1:11" ht="14.1" customHeight="1" x14ac:dyDescent="0.25">
      <c r="A3578" s="1094"/>
      <c r="B3578" s="1094"/>
      <c r="C3578" s="1109" t="s">
        <v>1060</v>
      </c>
      <c r="D3578" s="1110">
        <v>0</v>
      </c>
      <c r="E3578" s="1110">
        <v>0</v>
      </c>
      <c r="F3578" s="1110">
        <v>0</v>
      </c>
      <c r="G3578" s="1110">
        <v>0</v>
      </c>
      <c r="H3578" s="1094"/>
      <c r="I3578" s="1094"/>
      <c r="J3578" s="1094"/>
      <c r="K3578" s="1094"/>
    </row>
    <row r="3579" spans="1:11" ht="14.1" customHeight="1" x14ac:dyDescent="0.25">
      <c r="A3579" s="1094"/>
      <c r="B3579" s="1094"/>
      <c r="C3579" s="1109" t="s">
        <v>1062</v>
      </c>
      <c r="D3579" s="1110">
        <v>0</v>
      </c>
      <c r="E3579" s="1110">
        <v>0</v>
      </c>
      <c r="F3579" s="1110">
        <v>0</v>
      </c>
      <c r="G3579" s="1110">
        <v>0</v>
      </c>
      <c r="H3579" s="1094"/>
      <c r="I3579" s="1094"/>
      <c r="J3579" s="1094"/>
      <c r="K3579" s="1094"/>
    </row>
    <row r="3580" spans="1:11" ht="14.1" customHeight="1" x14ac:dyDescent="0.25">
      <c r="A3580" s="1094"/>
      <c r="B3580" s="1094"/>
      <c r="C3580" s="1109" t="s">
        <v>1048</v>
      </c>
      <c r="D3580" s="1110">
        <v>0</v>
      </c>
      <c r="E3580" s="1110">
        <v>0</v>
      </c>
      <c r="F3580" s="1110">
        <v>0</v>
      </c>
      <c r="G3580" s="1110">
        <v>0</v>
      </c>
      <c r="H3580" s="1094"/>
      <c r="I3580" s="1094"/>
      <c r="J3580" s="1094"/>
      <c r="K3580" s="1094"/>
    </row>
    <row r="3581" spans="1:11" ht="14.1" customHeight="1" x14ac:dyDescent="0.25">
      <c r="A3581" s="1094"/>
      <c r="B3581" s="1094"/>
      <c r="C3581" s="1109" t="s">
        <v>1057</v>
      </c>
      <c r="D3581" s="1110">
        <v>0</v>
      </c>
      <c r="E3581" s="1110">
        <v>0</v>
      </c>
      <c r="F3581" s="1110">
        <v>0</v>
      </c>
      <c r="G3581" s="1110">
        <v>0</v>
      </c>
      <c r="H3581" s="1094"/>
      <c r="I3581" s="1094"/>
      <c r="J3581" s="1094"/>
      <c r="K3581" s="1094"/>
    </row>
    <row r="3582" spans="1:11" ht="14.1" customHeight="1" x14ac:dyDescent="0.25">
      <c r="A3582" s="1094"/>
      <c r="B3582" s="1094"/>
      <c r="C3582" s="1109" t="s">
        <v>1058</v>
      </c>
      <c r="D3582" s="1110">
        <v>0</v>
      </c>
      <c r="E3582" s="1110">
        <v>0</v>
      </c>
      <c r="F3582" s="1110">
        <v>0</v>
      </c>
      <c r="G3582" s="1110">
        <v>0</v>
      </c>
      <c r="H3582" s="1094"/>
      <c r="I3582" s="1094"/>
      <c r="J3582" s="1094"/>
      <c r="K3582" s="1094"/>
    </row>
    <row r="3583" spans="1:11" ht="14.1" customHeight="1" x14ac:dyDescent="0.25">
      <c r="A3583" s="1094"/>
      <c r="B3583" s="1094"/>
      <c r="C3583" s="1109" t="s">
        <v>1059</v>
      </c>
      <c r="D3583" s="1110">
        <v>0</v>
      </c>
      <c r="E3583" s="1110">
        <v>0</v>
      </c>
      <c r="F3583" s="1110">
        <v>0</v>
      </c>
      <c r="G3583" s="1110">
        <v>0</v>
      </c>
      <c r="H3583" s="1094"/>
      <c r="I3583" s="1094"/>
      <c r="J3583" s="1094"/>
      <c r="K3583" s="1094"/>
    </row>
    <row r="3584" spans="1:11" ht="14.1" customHeight="1" x14ac:dyDescent="0.25">
      <c r="A3584" s="1094"/>
      <c r="B3584" s="1094"/>
      <c r="C3584" s="1109" t="s">
        <v>1060</v>
      </c>
      <c r="D3584" s="1110">
        <v>0</v>
      </c>
      <c r="E3584" s="1110">
        <v>0</v>
      </c>
      <c r="F3584" s="1110">
        <v>0</v>
      </c>
      <c r="G3584" s="1110">
        <v>0</v>
      </c>
      <c r="H3584" s="1094"/>
      <c r="I3584" s="1094"/>
      <c r="J3584" s="1094"/>
      <c r="K3584" s="1094"/>
    </row>
    <row r="3585" spans="1:11" ht="14.1" customHeight="1" x14ac:dyDescent="0.25">
      <c r="A3585" s="1094"/>
      <c r="B3585" s="1094"/>
      <c r="C3585" s="1109" t="s">
        <v>1063</v>
      </c>
      <c r="D3585" s="1110">
        <v>0</v>
      </c>
      <c r="E3585" s="1110">
        <v>0</v>
      </c>
      <c r="F3585" s="1110">
        <v>0</v>
      </c>
      <c r="G3585" s="1110">
        <v>0</v>
      </c>
      <c r="H3585" s="1094"/>
      <c r="I3585" s="1094"/>
      <c r="J3585" s="1094"/>
      <c r="K3585" s="1094"/>
    </row>
    <row r="3586" spans="1:11" ht="14.1" customHeight="1" x14ac:dyDescent="0.25">
      <c r="A3586" s="1094"/>
      <c r="B3586" s="1094"/>
      <c r="C3586" s="1109" t="s">
        <v>1064</v>
      </c>
      <c r="D3586" s="1110">
        <v>0</v>
      </c>
      <c r="E3586" s="1110">
        <v>0</v>
      </c>
      <c r="F3586" s="1110">
        <v>0</v>
      </c>
      <c r="G3586" s="1110">
        <v>0</v>
      </c>
      <c r="H3586" s="1094"/>
      <c r="I3586" s="1094"/>
      <c r="J3586" s="1094"/>
      <c r="K3586" s="1094"/>
    </row>
    <row r="3587" spans="1:11" ht="14.1" customHeight="1" x14ac:dyDescent="0.25">
      <c r="A3587" s="1094"/>
      <c r="B3587" s="1094"/>
      <c r="C3587" s="1111" t="s">
        <v>572</v>
      </c>
      <c r="D3587" s="1110">
        <v>0</v>
      </c>
      <c r="E3587" s="1110">
        <v>27898805</v>
      </c>
      <c r="F3587" s="1110">
        <v>27898805</v>
      </c>
      <c r="G3587" s="1110">
        <v>37198406</v>
      </c>
      <c r="H3587" s="1094"/>
      <c r="I3587" s="1094"/>
      <c r="J3587" s="1094"/>
      <c r="K3587" s="1094"/>
    </row>
    <row r="3588" spans="1:11" ht="20.100000000000001" customHeight="1" x14ac:dyDescent="0.25">
      <c r="A3588" s="1094"/>
      <c r="B3588" s="1094"/>
      <c r="C3588" s="1102" t="s">
        <v>3899</v>
      </c>
      <c r="D3588" s="1234" t="s">
        <v>3900</v>
      </c>
      <c r="E3588" s="1235"/>
      <c r="F3588" s="1235"/>
      <c r="G3588" s="1235"/>
      <c r="H3588" s="1094"/>
      <c r="I3588" s="1094"/>
      <c r="J3588" s="1094"/>
      <c r="K3588" s="1094"/>
    </row>
    <row r="3589" spans="1:11" ht="36.950000000000003" customHeight="1" x14ac:dyDescent="0.25">
      <c r="A3589" s="1094"/>
      <c r="B3589" s="1094"/>
      <c r="C3589" s="1103" t="s">
        <v>1022</v>
      </c>
      <c r="D3589" s="1232" t="s">
        <v>3901</v>
      </c>
      <c r="E3589" s="1233"/>
      <c r="F3589" s="1233"/>
      <c r="G3589" s="1233"/>
      <c r="H3589" s="1094"/>
      <c r="I3589" s="1094"/>
      <c r="J3589" s="1094"/>
      <c r="K3589" s="1094"/>
    </row>
    <row r="3590" spans="1:11" ht="36.950000000000003" customHeight="1" x14ac:dyDescent="0.25">
      <c r="A3590" s="1094"/>
      <c r="B3590" s="1094"/>
      <c r="C3590" s="1104" t="s">
        <v>1024</v>
      </c>
      <c r="D3590" s="1230" t="s">
        <v>3902</v>
      </c>
      <c r="E3590" s="1231"/>
      <c r="F3590" s="1231"/>
      <c r="G3590" s="1231"/>
      <c r="H3590" s="1094"/>
      <c r="I3590" s="1094"/>
      <c r="J3590" s="1094"/>
      <c r="K3590" s="1094"/>
    </row>
    <row r="3591" spans="1:11" ht="36.950000000000003" customHeight="1" x14ac:dyDescent="0.25">
      <c r="A3591" s="1094"/>
      <c r="B3591" s="1094"/>
      <c r="C3591" s="1104" t="s">
        <v>31</v>
      </c>
      <c r="D3591" s="1230" t="s">
        <v>3701</v>
      </c>
      <c r="E3591" s="1231"/>
      <c r="F3591" s="1231"/>
      <c r="G3591" s="1231"/>
      <c r="H3591" s="1094"/>
      <c r="I3591" s="1094"/>
      <c r="J3591" s="1094"/>
      <c r="K3591" s="1094"/>
    </row>
    <row r="3592" spans="1:11" ht="15" customHeight="1" x14ac:dyDescent="0.25">
      <c r="A3592" s="1094"/>
      <c r="B3592" s="1094"/>
      <c r="C3592" s="1105"/>
      <c r="D3592" s="1106">
        <v>2024</v>
      </c>
      <c r="E3592" s="1106">
        <v>2025</v>
      </c>
      <c r="F3592" s="1106">
        <v>2026</v>
      </c>
      <c r="G3592" s="1106">
        <v>2027</v>
      </c>
      <c r="H3592" s="1094"/>
      <c r="I3592" s="1094"/>
      <c r="J3592" s="1094"/>
      <c r="K3592" s="1094"/>
    </row>
    <row r="3593" spans="1:11" ht="15" customHeight="1" x14ac:dyDescent="0.25">
      <c r="A3593" s="1094"/>
      <c r="B3593" s="1094"/>
      <c r="C3593" s="1107"/>
      <c r="D3593" s="1108" t="s">
        <v>13</v>
      </c>
      <c r="E3593" s="1108" t="s">
        <v>14</v>
      </c>
      <c r="F3593" s="1108" t="s">
        <v>14</v>
      </c>
      <c r="G3593" s="1108" t="s">
        <v>14</v>
      </c>
      <c r="H3593" s="1094"/>
      <c r="I3593" s="1094"/>
      <c r="J3593" s="1094"/>
      <c r="K3593" s="1094"/>
    </row>
    <row r="3594" spans="1:11" ht="14.1" customHeight="1" x14ac:dyDescent="0.25">
      <c r="A3594" s="1094"/>
      <c r="B3594" s="1094"/>
      <c r="C3594" s="1097" t="s">
        <v>33</v>
      </c>
      <c r="D3594" s="1101" t="s">
        <v>1038</v>
      </c>
      <c r="E3594" s="1101" t="s">
        <v>1092</v>
      </c>
      <c r="F3594" s="1101" t="s">
        <v>1092</v>
      </c>
      <c r="G3594" s="1101" t="s">
        <v>1092</v>
      </c>
      <c r="H3594" s="1094"/>
      <c r="I3594" s="1094"/>
      <c r="J3594" s="1094"/>
      <c r="K3594" s="1094"/>
    </row>
    <row r="3595" spans="1:11" ht="14.1" customHeight="1" x14ac:dyDescent="0.25">
      <c r="A3595" s="1094"/>
      <c r="B3595" s="1094"/>
      <c r="C3595" s="1097" t="s">
        <v>1029</v>
      </c>
      <c r="D3595" s="1101" t="s">
        <v>1039</v>
      </c>
      <c r="E3595" s="1101" t="s">
        <v>3903</v>
      </c>
      <c r="F3595" s="1101" t="s">
        <v>3904</v>
      </c>
      <c r="G3595" s="1101" t="s">
        <v>3905</v>
      </c>
      <c r="H3595" s="1094"/>
      <c r="I3595" s="1094"/>
      <c r="J3595" s="1094"/>
      <c r="K3595" s="1094"/>
    </row>
    <row r="3596" spans="1:11" ht="14.1" customHeight="1" x14ac:dyDescent="0.25">
      <c r="A3596" s="1094"/>
      <c r="B3596" s="1094"/>
      <c r="C3596" s="1097" t="s">
        <v>1032</v>
      </c>
      <c r="D3596" s="1101" t="s">
        <v>1039</v>
      </c>
      <c r="E3596" s="1101" t="s">
        <v>3903</v>
      </c>
      <c r="F3596" s="1101" t="s">
        <v>3904</v>
      </c>
      <c r="G3596" s="1101" t="s">
        <v>3905</v>
      </c>
      <c r="H3596" s="1094"/>
      <c r="I3596" s="1094"/>
      <c r="J3596" s="1094"/>
      <c r="K3596" s="1094"/>
    </row>
    <row r="3597" spans="1:11" ht="14.1" customHeight="1" x14ac:dyDescent="0.25">
      <c r="A3597" s="1094"/>
      <c r="B3597" s="1094"/>
      <c r="C3597" s="1097" t="s">
        <v>1037</v>
      </c>
      <c r="D3597" s="1101" t="s">
        <v>1038</v>
      </c>
      <c r="E3597" s="1101" t="s">
        <v>1038</v>
      </c>
      <c r="F3597" s="1101" t="s">
        <v>1039</v>
      </c>
      <c r="G3597" s="1101" t="s">
        <v>1039</v>
      </c>
      <c r="H3597" s="1094"/>
      <c r="I3597" s="1094"/>
      <c r="J3597" s="1094"/>
      <c r="K3597" s="1094"/>
    </row>
    <row r="3598" spans="1:11" ht="14.1" customHeight="1" x14ac:dyDescent="0.25">
      <c r="A3598" s="1094"/>
      <c r="B3598" s="1094"/>
      <c r="C3598" s="1097" t="s">
        <v>1042</v>
      </c>
      <c r="D3598" s="1101" t="s">
        <v>1038</v>
      </c>
      <c r="E3598" s="1101" t="s">
        <v>1038</v>
      </c>
      <c r="F3598" s="1101" t="s">
        <v>1265</v>
      </c>
      <c r="G3598" s="1101" t="s">
        <v>2036</v>
      </c>
      <c r="H3598" s="1094"/>
      <c r="I3598" s="1094"/>
      <c r="J3598" s="1094"/>
      <c r="K3598" s="1094"/>
    </row>
    <row r="3599" spans="1:11" ht="14.1" customHeight="1" x14ac:dyDescent="0.25">
      <c r="A3599" s="1094"/>
      <c r="B3599" s="1094"/>
      <c r="C3599" s="1097" t="s">
        <v>39</v>
      </c>
      <c r="D3599" s="1101" t="s">
        <v>1038</v>
      </c>
      <c r="E3599" s="1101" t="s">
        <v>1038</v>
      </c>
      <c r="F3599" s="1101" t="s">
        <v>1265</v>
      </c>
      <c r="G3599" s="1101" t="s">
        <v>2036</v>
      </c>
      <c r="H3599" s="1094"/>
      <c r="I3599" s="1094"/>
      <c r="J3599" s="1094"/>
      <c r="K3599" s="1094"/>
    </row>
    <row r="3600" spans="1:11" ht="14.1" customHeight="1" x14ac:dyDescent="0.25">
      <c r="A3600" s="1094"/>
      <c r="B3600" s="1094"/>
      <c r="C3600" s="1228" t="s">
        <v>1046</v>
      </c>
      <c r="D3600" s="1229"/>
      <c r="E3600" s="1229"/>
      <c r="F3600" s="1229"/>
      <c r="G3600" s="1229"/>
      <c r="H3600" s="1094"/>
      <c r="I3600" s="1094"/>
      <c r="J3600" s="1094"/>
      <c r="K3600" s="1094"/>
    </row>
    <row r="3601" spans="1:11" ht="14.1" customHeight="1" x14ac:dyDescent="0.25">
      <c r="A3601" s="1094"/>
      <c r="B3601" s="1094"/>
      <c r="C3601" s="1105"/>
      <c r="D3601" s="1106">
        <v>2024</v>
      </c>
      <c r="E3601" s="1106">
        <v>2025</v>
      </c>
      <c r="F3601" s="1106">
        <v>2026</v>
      </c>
      <c r="G3601" s="1106">
        <v>2027</v>
      </c>
      <c r="H3601" s="1094"/>
      <c r="I3601" s="1094"/>
      <c r="J3601" s="1094"/>
      <c r="K3601" s="1094"/>
    </row>
    <row r="3602" spans="1:11" ht="14.1" customHeight="1" x14ac:dyDescent="0.25">
      <c r="A3602" s="1094"/>
      <c r="B3602" s="1094"/>
      <c r="C3602" s="1107"/>
      <c r="D3602" s="1108" t="s">
        <v>13</v>
      </c>
      <c r="E3602" s="1108" t="s">
        <v>14</v>
      </c>
      <c r="F3602" s="1108" t="s">
        <v>14</v>
      </c>
      <c r="G3602" s="1108" t="s">
        <v>14</v>
      </c>
      <c r="H3602" s="1094"/>
      <c r="I3602" s="1094"/>
      <c r="J3602" s="1094"/>
      <c r="K3602" s="1094"/>
    </row>
    <row r="3603" spans="1:11" ht="14.1" customHeight="1" x14ac:dyDescent="0.25">
      <c r="A3603" s="1094"/>
      <c r="B3603" s="1094"/>
      <c r="C3603" s="1109" t="s">
        <v>1047</v>
      </c>
      <c r="D3603" s="1110">
        <v>0</v>
      </c>
      <c r="E3603" s="1110">
        <v>0</v>
      </c>
      <c r="F3603" s="1110">
        <v>0</v>
      </c>
      <c r="G3603" s="1110">
        <v>0</v>
      </c>
      <c r="H3603" s="1094"/>
      <c r="I3603" s="1094"/>
      <c r="J3603" s="1094"/>
      <c r="K3603" s="1094"/>
    </row>
    <row r="3604" spans="1:11" ht="14.1" customHeight="1" x14ac:dyDescent="0.25">
      <c r="A3604" s="1094"/>
      <c r="B3604" s="1094"/>
      <c r="C3604" s="1109" t="s">
        <v>1048</v>
      </c>
      <c r="D3604" s="1110">
        <v>0</v>
      </c>
      <c r="E3604" s="1110">
        <v>0</v>
      </c>
      <c r="F3604" s="1110">
        <v>0</v>
      </c>
      <c r="G3604" s="1110">
        <v>0</v>
      </c>
      <c r="H3604" s="1094"/>
      <c r="I3604" s="1094"/>
      <c r="J3604" s="1094"/>
      <c r="K3604" s="1094"/>
    </row>
    <row r="3605" spans="1:11" ht="14.1" customHeight="1" x14ac:dyDescent="0.25">
      <c r="A3605" s="1094"/>
      <c r="B3605" s="1094"/>
      <c r="C3605" s="1109" t="s">
        <v>1049</v>
      </c>
      <c r="D3605" s="1110">
        <v>0</v>
      </c>
      <c r="E3605" s="1110">
        <v>0</v>
      </c>
      <c r="F3605" s="1110">
        <v>0</v>
      </c>
      <c r="G3605" s="1110">
        <v>0</v>
      </c>
      <c r="H3605" s="1094"/>
      <c r="I3605" s="1094"/>
      <c r="J3605" s="1094"/>
      <c r="K3605" s="1094"/>
    </row>
    <row r="3606" spans="1:11" ht="14.1" customHeight="1" x14ac:dyDescent="0.25">
      <c r="A3606" s="1094"/>
      <c r="B3606" s="1094"/>
      <c r="C3606" s="1109" t="s">
        <v>1050</v>
      </c>
      <c r="D3606" s="1110">
        <v>0</v>
      </c>
      <c r="E3606" s="1110">
        <v>0</v>
      </c>
      <c r="F3606" s="1110">
        <v>0</v>
      </c>
      <c r="G3606" s="1110">
        <v>0</v>
      </c>
      <c r="H3606" s="1094"/>
      <c r="I3606" s="1094"/>
      <c r="J3606" s="1094"/>
      <c r="K3606" s="1094"/>
    </row>
    <row r="3607" spans="1:11" ht="14.1" customHeight="1" x14ac:dyDescent="0.25">
      <c r="A3607" s="1094"/>
      <c r="B3607" s="1094"/>
      <c r="C3607" s="1109" t="s">
        <v>1048</v>
      </c>
      <c r="D3607" s="1110">
        <v>0</v>
      </c>
      <c r="E3607" s="1110">
        <v>0</v>
      </c>
      <c r="F3607" s="1110">
        <v>0</v>
      </c>
      <c r="G3607" s="1110">
        <v>0</v>
      </c>
      <c r="H3607" s="1094"/>
      <c r="I3607" s="1094"/>
      <c r="J3607" s="1094"/>
      <c r="K3607" s="1094"/>
    </row>
    <row r="3608" spans="1:11" ht="14.1" customHeight="1" x14ac:dyDescent="0.25">
      <c r="A3608" s="1094"/>
      <c r="B3608" s="1094"/>
      <c r="C3608" s="1109" t="s">
        <v>1049</v>
      </c>
      <c r="D3608" s="1110">
        <v>0</v>
      </c>
      <c r="E3608" s="1110">
        <v>0</v>
      </c>
      <c r="F3608" s="1110">
        <v>0</v>
      </c>
      <c r="G3608" s="1110">
        <v>0</v>
      </c>
      <c r="H3608" s="1094"/>
      <c r="I3608" s="1094"/>
      <c r="J3608" s="1094"/>
      <c r="K3608" s="1094"/>
    </row>
    <row r="3609" spans="1:11" ht="14.1" customHeight="1" x14ac:dyDescent="0.25">
      <c r="A3609" s="1094"/>
      <c r="B3609" s="1094"/>
      <c r="C3609" s="1109" t="s">
        <v>1051</v>
      </c>
      <c r="D3609" s="1110">
        <v>0</v>
      </c>
      <c r="E3609" s="1110">
        <v>0</v>
      </c>
      <c r="F3609" s="1110">
        <v>0</v>
      </c>
      <c r="G3609" s="1110">
        <v>0</v>
      </c>
      <c r="H3609" s="1094"/>
      <c r="I3609" s="1094"/>
      <c r="J3609" s="1094"/>
      <c r="K3609" s="1094"/>
    </row>
    <row r="3610" spans="1:11" ht="14.1" customHeight="1" x14ac:dyDescent="0.25">
      <c r="A3610" s="1094"/>
      <c r="B3610" s="1094"/>
      <c r="C3610" s="1109" t="s">
        <v>1048</v>
      </c>
      <c r="D3610" s="1110">
        <v>0</v>
      </c>
      <c r="E3610" s="1110">
        <v>0</v>
      </c>
      <c r="F3610" s="1110">
        <v>0</v>
      </c>
      <c r="G3610" s="1110">
        <v>0</v>
      </c>
      <c r="H3610" s="1094"/>
      <c r="I3610" s="1094"/>
      <c r="J3610" s="1094"/>
      <c r="K3610" s="1094"/>
    </row>
    <row r="3611" spans="1:11" ht="14.1" customHeight="1" x14ac:dyDescent="0.25">
      <c r="A3611" s="1094"/>
      <c r="B3611" s="1094"/>
      <c r="C3611" s="1109" t="s">
        <v>1049</v>
      </c>
      <c r="D3611" s="1110">
        <v>0</v>
      </c>
      <c r="E3611" s="1110">
        <v>0</v>
      </c>
      <c r="F3611" s="1110">
        <v>0</v>
      </c>
      <c r="G3611" s="1110">
        <v>0</v>
      </c>
      <c r="H3611" s="1094"/>
      <c r="I3611" s="1094"/>
      <c r="J3611" s="1094"/>
      <c r="K3611" s="1094"/>
    </row>
    <row r="3612" spans="1:11" ht="14.1" customHeight="1" x14ac:dyDescent="0.25">
      <c r="A3612" s="1094"/>
      <c r="B3612" s="1094"/>
      <c r="C3612" s="1109" t="s">
        <v>1052</v>
      </c>
      <c r="D3612" s="1110">
        <v>0</v>
      </c>
      <c r="E3612" s="1110">
        <v>0</v>
      </c>
      <c r="F3612" s="1110">
        <v>0</v>
      </c>
      <c r="G3612" s="1110">
        <v>0</v>
      </c>
      <c r="H3612" s="1094"/>
      <c r="I3612" s="1094"/>
      <c r="J3612" s="1094"/>
      <c r="K3612" s="1094"/>
    </row>
    <row r="3613" spans="1:11" ht="14.1" customHeight="1" x14ac:dyDescent="0.25">
      <c r="A3613" s="1094"/>
      <c r="B3613" s="1094"/>
      <c r="C3613" s="1109" t="s">
        <v>1048</v>
      </c>
      <c r="D3613" s="1110">
        <v>0</v>
      </c>
      <c r="E3613" s="1110">
        <v>0</v>
      </c>
      <c r="F3613" s="1110">
        <v>0</v>
      </c>
      <c r="G3613" s="1110">
        <v>0</v>
      </c>
      <c r="H3613" s="1094"/>
      <c r="I3613" s="1094"/>
      <c r="J3613" s="1094"/>
      <c r="K3613" s="1094"/>
    </row>
    <row r="3614" spans="1:11" ht="14.1" customHeight="1" x14ac:dyDescent="0.25">
      <c r="A3614" s="1094"/>
      <c r="B3614" s="1094"/>
      <c r="C3614" s="1109" t="s">
        <v>1049</v>
      </c>
      <c r="D3614" s="1110">
        <v>0</v>
      </c>
      <c r="E3614" s="1110">
        <v>0</v>
      </c>
      <c r="F3614" s="1110">
        <v>0</v>
      </c>
      <c r="G3614" s="1110">
        <v>0</v>
      </c>
      <c r="H3614" s="1094"/>
      <c r="I3614" s="1094"/>
      <c r="J3614" s="1094"/>
      <c r="K3614" s="1094"/>
    </row>
    <row r="3615" spans="1:11" ht="14.1" customHeight="1" x14ac:dyDescent="0.25">
      <c r="A3615" s="1094"/>
      <c r="B3615" s="1094"/>
      <c r="C3615" s="1109" t="s">
        <v>1053</v>
      </c>
      <c r="D3615" s="1110">
        <v>0</v>
      </c>
      <c r="E3615" s="1110">
        <v>0</v>
      </c>
      <c r="F3615" s="1110">
        <v>0</v>
      </c>
      <c r="G3615" s="1110">
        <v>0</v>
      </c>
      <c r="H3615" s="1094"/>
      <c r="I3615" s="1094"/>
      <c r="J3615" s="1094"/>
      <c r="K3615" s="1094"/>
    </row>
    <row r="3616" spans="1:11" ht="14.1" customHeight="1" x14ac:dyDescent="0.25">
      <c r="A3616" s="1094"/>
      <c r="B3616" s="1094"/>
      <c r="C3616" s="1109" t="s">
        <v>1048</v>
      </c>
      <c r="D3616" s="1110">
        <v>0</v>
      </c>
      <c r="E3616" s="1110">
        <v>0</v>
      </c>
      <c r="F3616" s="1110">
        <v>0</v>
      </c>
      <c r="G3616" s="1110">
        <v>0</v>
      </c>
      <c r="H3616" s="1094"/>
      <c r="I3616" s="1094"/>
      <c r="J3616" s="1094"/>
      <c r="K3616" s="1094"/>
    </row>
    <row r="3617" spans="1:11" ht="14.1" customHeight="1" x14ac:dyDescent="0.25">
      <c r="A3617" s="1094"/>
      <c r="B3617" s="1094"/>
      <c r="C3617" s="1109" t="s">
        <v>1049</v>
      </c>
      <c r="D3617" s="1110">
        <v>0</v>
      </c>
      <c r="E3617" s="1110">
        <v>0</v>
      </c>
      <c r="F3617" s="1110">
        <v>0</v>
      </c>
      <c r="G3617" s="1110">
        <v>0</v>
      </c>
      <c r="H3617" s="1094"/>
      <c r="I3617" s="1094"/>
      <c r="J3617" s="1094"/>
      <c r="K3617" s="1094"/>
    </row>
    <row r="3618" spans="1:11" ht="14.1" customHeight="1" x14ac:dyDescent="0.25">
      <c r="A3618" s="1094"/>
      <c r="B3618" s="1094"/>
      <c r="C3618" s="1109" t="s">
        <v>1054</v>
      </c>
      <c r="D3618" s="1110">
        <v>0</v>
      </c>
      <c r="E3618" s="1110">
        <v>0</v>
      </c>
      <c r="F3618" s="1110">
        <v>0</v>
      </c>
      <c r="G3618" s="1110">
        <v>0</v>
      </c>
      <c r="H3618" s="1094"/>
      <c r="I3618" s="1094"/>
      <c r="J3618" s="1094"/>
      <c r="K3618" s="1094"/>
    </row>
    <row r="3619" spans="1:11" ht="14.1" customHeight="1" x14ac:dyDescent="0.25">
      <c r="A3619" s="1094"/>
      <c r="B3619" s="1094"/>
      <c r="C3619" s="1109" t="s">
        <v>1048</v>
      </c>
      <c r="D3619" s="1110">
        <v>0</v>
      </c>
      <c r="E3619" s="1110">
        <v>0</v>
      </c>
      <c r="F3619" s="1110">
        <v>0</v>
      </c>
      <c r="G3619" s="1110">
        <v>0</v>
      </c>
      <c r="H3619" s="1094"/>
      <c r="I3619" s="1094"/>
      <c r="J3619" s="1094"/>
      <c r="K3619" s="1094"/>
    </row>
    <row r="3620" spans="1:11" ht="14.1" customHeight="1" x14ac:dyDescent="0.25">
      <c r="A3620" s="1094"/>
      <c r="B3620" s="1094"/>
      <c r="C3620" s="1109" t="s">
        <v>1049</v>
      </c>
      <c r="D3620" s="1110">
        <v>0</v>
      </c>
      <c r="E3620" s="1110">
        <v>0</v>
      </c>
      <c r="F3620" s="1110">
        <v>0</v>
      </c>
      <c r="G3620" s="1110">
        <v>0</v>
      </c>
      <c r="H3620" s="1094"/>
      <c r="I3620" s="1094"/>
      <c r="J3620" s="1094"/>
      <c r="K3620" s="1094"/>
    </row>
    <row r="3621" spans="1:11" ht="14.1" customHeight="1" x14ac:dyDescent="0.25">
      <c r="A3621" s="1094"/>
      <c r="B3621" s="1094"/>
      <c r="C3621" s="1109" t="s">
        <v>1055</v>
      </c>
      <c r="D3621" s="1110">
        <v>0</v>
      </c>
      <c r="E3621" s="1110">
        <v>0</v>
      </c>
      <c r="F3621" s="1110">
        <v>0</v>
      </c>
      <c r="G3621" s="1110">
        <v>0</v>
      </c>
      <c r="H3621" s="1094"/>
      <c r="I3621" s="1094"/>
      <c r="J3621" s="1094"/>
      <c r="K3621" s="1094"/>
    </row>
    <row r="3622" spans="1:11" ht="14.1" customHeight="1" x14ac:dyDescent="0.25">
      <c r="A3622" s="1094"/>
      <c r="B3622" s="1094"/>
      <c r="C3622" s="1109" t="s">
        <v>1048</v>
      </c>
      <c r="D3622" s="1110">
        <v>0</v>
      </c>
      <c r="E3622" s="1110">
        <v>0</v>
      </c>
      <c r="F3622" s="1110">
        <v>0</v>
      </c>
      <c r="G3622" s="1110">
        <v>0</v>
      </c>
      <c r="H3622" s="1094"/>
      <c r="I3622" s="1094"/>
      <c r="J3622" s="1094"/>
      <c r="K3622" s="1094"/>
    </row>
    <row r="3623" spans="1:11" ht="14.1" customHeight="1" x14ac:dyDescent="0.25">
      <c r="A3623" s="1094"/>
      <c r="B3623" s="1094"/>
      <c r="C3623" s="1109" t="s">
        <v>1049</v>
      </c>
      <c r="D3623" s="1110">
        <v>0</v>
      </c>
      <c r="E3623" s="1110">
        <v>0</v>
      </c>
      <c r="F3623" s="1110">
        <v>0</v>
      </c>
      <c r="G3623" s="1110">
        <v>0</v>
      </c>
      <c r="H3623" s="1094"/>
      <c r="I3623" s="1094"/>
      <c r="J3623" s="1094"/>
      <c r="K3623" s="1094"/>
    </row>
    <row r="3624" spans="1:11" ht="14.1" customHeight="1" x14ac:dyDescent="0.25">
      <c r="A3624" s="1094"/>
      <c r="B3624" s="1094"/>
      <c r="C3624" s="1109" t="s">
        <v>1056</v>
      </c>
      <c r="D3624" s="1110">
        <v>0</v>
      </c>
      <c r="E3624" s="1110">
        <v>0</v>
      </c>
      <c r="F3624" s="1110">
        <v>0</v>
      </c>
      <c r="G3624" s="1110">
        <v>0</v>
      </c>
      <c r="H3624" s="1094"/>
      <c r="I3624" s="1094"/>
      <c r="J3624" s="1094"/>
      <c r="K3624" s="1094"/>
    </row>
    <row r="3625" spans="1:11" ht="14.1" customHeight="1" x14ac:dyDescent="0.25">
      <c r="A3625" s="1094"/>
      <c r="B3625" s="1094"/>
      <c r="C3625" s="1109" t="s">
        <v>1048</v>
      </c>
      <c r="D3625" s="1110">
        <v>0</v>
      </c>
      <c r="E3625" s="1110">
        <v>0</v>
      </c>
      <c r="F3625" s="1110">
        <v>0</v>
      </c>
      <c r="G3625" s="1110">
        <v>0</v>
      </c>
      <c r="H3625" s="1094"/>
      <c r="I3625" s="1094"/>
      <c r="J3625" s="1094"/>
      <c r="K3625" s="1094"/>
    </row>
    <row r="3626" spans="1:11" ht="14.1" customHeight="1" x14ac:dyDescent="0.25">
      <c r="A3626" s="1094"/>
      <c r="B3626" s="1094"/>
      <c r="C3626" s="1109" t="s">
        <v>1057</v>
      </c>
      <c r="D3626" s="1110">
        <v>0</v>
      </c>
      <c r="E3626" s="1110">
        <v>0</v>
      </c>
      <c r="F3626" s="1110">
        <v>0</v>
      </c>
      <c r="G3626" s="1110">
        <v>0</v>
      </c>
      <c r="H3626" s="1094"/>
      <c r="I3626" s="1094"/>
      <c r="J3626" s="1094"/>
      <c r="K3626" s="1094"/>
    </row>
    <row r="3627" spans="1:11" ht="14.1" customHeight="1" x14ac:dyDescent="0.25">
      <c r="A3627" s="1094"/>
      <c r="B3627" s="1094"/>
      <c r="C3627" s="1109" t="s">
        <v>1058</v>
      </c>
      <c r="D3627" s="1110">
        <v>0</v>
      </c>
      <c r="E3627" s="1110">
        <v>0</v>
      </c>
      <c r="F3627" s="1110">
        <v>0</v>
      </c>
      <c r="G3627" s="1110">
        <v>0</v>
      </c>
      <c r="H3627" s="1094"/>
      <c r="I3627" s="1094"/>
      <c r="J3627" s="1094"/>
      <c r="K3627" s="1094"/>
    </row>
    <row r="3628" spans="1:11" ht="14.1" customHeight="1" x14ac:dyDescent="0.25">
      <c r="A3628" s="1094"/>
      <c r="B3628" s="1094"/>
      <c r="C3628" s="1109" t="s">
        <v>1059</v>
      </c>
      <c r="D3628" s="1110">
        <v>0</v>
      </c>
      <c r="E3628" s="1110">
        <v>0</v>
      </c>
      <c r="F3628" s="1110">
        <v>0</v>
      </c>
      <c r="G3628" s="1110">
        <v>0</v>
      </c>
      <c r="H3628" s="1094"/>
      <c r="I3628" s="1094"/>
      <c r="J3628" s="1094"/>
      <c r="K3628" s="1094"/>
    </row>
    <row r="3629" spans="1:11" ht="14.1" customHeight="1" x14ac:dyDescent="0.25">
      <c r="A3629" s="1094"/>
      <c r="B3629" s="1094"/>
      <c r="C3629" s="1109" t="s">
        <v>1060</v>
      </c>
      <c r="D3629" s="1110">
        <v>0</v>
      </c>
      <c r="E3629" s="1110">
        <v>0</v>
      </c>
      <c r="F3629" s="1110">
        <v>0</v>
      </c>
      <c r="G3629" s="1110">
        <v>0</v>
      </c>
      <c r="H3629" s="1094"/>
      <c r="I3629" s="1094"/>
      <c r="J3629" s="1094"/>
      <c r="K3629" s="1094"/>
    </row>
    <row r="3630" spans="1:11" ht="14.1" customHeight="1" x14ac:dyDescent="0.25">
      <c r="A3630" s="1094"/>
      <c r="B3630" s="1094"/>
      <c r="C3630" s="1109" t="s">
        <v>1061</v>
      </c>
      <c r="D3630" s="1110">
        <v>0</v>
      </c>
      <c r="E3630" s="1110">
        <v>25215454</v>
      </c>
      <c r="F3630" s="1110">
        <v>42025757</v>
      </c>
      <c r="G3630" s="1110">
        <v>16810303</v>
      </c>
      <c r="H3630" s="1094"/>
      <c r="I3630" s="1094"/>
      <c r="J3630" s="1094"/>
      <c r="K3630" s="1094"/>
    </row>
    <row r="3631" spans="1:11" ht="14.1" customHeight="1" x14ac:dyDescent="0.25">
      <c r="A3631" s="1094"/>
      <c r="B3631" s="1094"/>
      <c r="C3631" s="1109" t="s">
        <v>1048</v>
      </c>
      <c r="D3631" s="1110">
        <v>0</v>
      </c>
      <c r="E3631" s="1110">
        <v>25215454</v>
      </c>
      <c r="F3631" s="1110">
        <v>42025757</v>
      </c>
      <c r="G3631" s="1110">
        <v>16810303</v>
      </c>
      <c r="H3631" s="1094"/>
      <c r="I3631" s="1094"/>
      <c r="J3631" s="1094"/>
      <c r="K3631" s="1094"/>
    </row>
    <row r="3632" spans="1:11" ht="14.1" customHeight="1" x14ac:dyDescent="0.25">
      <c r="A3632" s="1094"/>
      <c r="B3632" s="1094"/>
      <c r="C3632" s="1109" t="s">
        <v>1057</v>
      </c>
      <c r="D3632" s="1110">
        <v>0</v>
      </c>
      <c r="E3632" s="1110">
        <v>0</v>
      </c>
      <c r="F3632" s="1110">
        <v>0</v>
      </c>
      <c r="G3632" s="1110">
        <v>0</v>
      </c>
      <c r="H3632" s="1094"/>
      <c r="I3632" s="1094"/>
      <c r="J3632" s="1094"/>
      <c r="K3632" s="1094"/>
    </row>
    <row r="3633" spans="1:11" ht="14.1" customHeight="1" x14ac:dyDescent="0.25">
      <c r="A3633" s="1094"/>
      <c r="B3633" s="1094"/>
      <c r="C3633" s="1109" t="s">
        <v>1058</v>
      </c>
      <c r="D3633" s="1110">
        <v>0</v>
      </c>
      <c r="E3633" s="1110">
        <v>0</v>
      </c>
      <c r="F3633" s="1110">
        <v>0</v>
      </c>
      <c r="G3633" s="1110">
        <v>0</v>
      </c>
      <c r="H3633" s="1094"/>
      <c r="I3633" s="1094"/>
      <c r="J3633" s="1094"/>
      <c r="K3633" s="1094"/>
    </row>
    <row r="3634" spans="1:11" ht="14.1" customHeight="1" x14ac:dyDescent="0.25">
      <c r="A3634" s="1094"/>
      <c r="B3634" s="1094"/>
      <c r="C3634" s="1109" t="s">
        <v>1059</v>
      </c>
      <c r="D3634" s="1110">
        <v>0</v>
      </c>
      <c r="E3634" s="1110">
        <v>0</v>
      </c>
      <c r="F3634" s="1110">
        <v>0</v>
      </c>
      <c r="G3634" s="1110">
        <v>0</v>
      </c>
      <c r="H3634" s="1094"/>
      <c r="I3634" s="1094"/>
      <c r="J3634" s="1094"/>
      <c r="K3634" s="1094"/>
    </row>
    <row r="3635" spans="1:11" ht="14.1" customHeight="1" x14ac:dyDescent="0.25">
      <c r="A3635" s="1094"/>
      <c r="B3635" s="1094"/>
      <c r="C3635" s="1109" t="s">
        <v>1060</v>
      </c>
      <c r="D3635" s="1110">
        <v>0</v>
      </c>
      <c r="E3635" s="1110">
        <v>0</v>
      </c>
      <c r="F3635" s="1110">
        <v>0</v>
      </c>
      <c r="G3635" s="1110">
        <v>0</v>
      </c>
      <c r="H3635" s="1094"/>
      <c r="I3635" s="1094"/>
      <c r="J3635" s="1094"/>
      <c r="K3635" s="1094"/>
    </row>
    <row r="3636" spans="1:11" ht="14.1" customHeight="1" x14ac:dyDescent="0.25">
      <c r="A3636" s="1094"/>
      <c r="B3636" s="1094"/>
      <c r="C3636" s="1109" t="s">
        <v>1062</v>
      </c>
      <c r="D3636" s="1110">
        <v>0</v>
      </c>
      <c r="E3636" s="1110">
        <v>0</v>
      </c>
      <c r="F3636" s="1110">
        <v>0</v>
      </c>
      <c r="G3636" s="1110">
        <v>0</v>
      </c>
      <c r="H3636" s="1094"/>
      <c r="I3636" s="1094"/>
      <c r="J3636" s="1094"/>
      <c r="K3636" s="1094"/>
    </row>
    <row r="3637" spans="1:11" ht="14.1" customHeight="1" x14ac:dyDescent="0.25">
      <c r="A3637" s="1094"/>
      <c r="B3637" s="1094"/>
      <c r="C3637" s="1109" t="s">
        <v>1048</v>
      </c>
      <c r="D3637" s="1110">
        <v>0</v>
      </c>
      <c r="E3637" s="1110">
        <v>0</v>
      </c>
      <c r="F3637" s="1110">
        <v>0</v>
      </c>
      <c r="G3637" s="1110">
        <v>0</v>
      </c>
      <c r="H3637" s="1094"/>
      <c r="I3637" s="1094"/>
      <c r="J3637" s="1094"/>
      <c r="K3637" s="1094"/>
    </row>
    <row r="3638" spans="1:11" ht="14.1" customHeight="1" x14ac:dyDescent="0.25">
      <c r="A3638" s="1094"/>
      <c r="B3638" s="1094"/>
      <c r="C3638" s="1109" t="s">
        <v>1057</v>
      </c>
      <c r="D3638" s="1110">
        <v>0</v>
      </c>
      <c r="E3638" s="1110">
        <v>0</v>
      </c>
      <c r="F3638" s="1110">
        <v>0</v>
      </c>
      <c r="G3638" s="1110">
        <v>0</v>
      </c>
      <c r="H3638" s="1094"/>
      <c r="I3638" s="1094"/>
      <c r="J3638" s="1094"/>
      <c r="K3638" s="1094"/>
    </row>
    <row r="3639" spans="1:11" ht="14.1" customHeight="1" x14ac:dyDescent="0.25">
      <c r="A3639" s="1094"/>
      <c r="B3639" s="1094"/>
      <c r="C3639" s="1109" t="s">
        <v>1058</v>
      </c>
      <c r="D3639" s="1110">
        <v>0</v>
      </c>
      <c r="E3639" s="1110">
        <v>0</v>
      </c>
      <c r="F3639" s="1110">
        <v>0</v>
      </c>
      <c r="G3639" s="1110">
        <v>0</v>
      </c>
      <c r="H3639" s="1094"/>
      <c r="I3639" s="1094"/>
      <c r="J3639" s="1094"/>
      <c r="K3639" s="1094"/>
    </row>
    <row r="3640" spans="1:11" ht="14.1" customHeight="1" x14ac:dyDescent="0.25">
      <c r="A3640" s="1094"/>
      <c r="B3640" s="1094"/>
      <c r="C3640" s="1109" t="s">
        <v>1059</v>
      </c>
      <c r="D3640" s="1110">
        <v>0</v>
      </c>
      <c r="E3640" s="1110">
        <v>0</v>
      </c>
      <c r="F3640" s="1110">
        <v>0</v>
      </c>
      <c r="G3640" s="1110">
        <v>0</v>
      </c>
      <c r="H3640" s="1094"/>
      <c r="I3640" s="1094"/>
      <c r="J3640" s="1094"/>
      <c r="K3640" s="1094"/>
    </row>
    <row r="3641" spans="1:11" ht="14.1" customHeight="1" x14ac:dyDescent="0.25">
      <c r="A3641" s="1094"/>
      <c r="B3641" s="1094"/>
      <c r="C3641" s="1109" t="s">
        <v>1060</v>
      </c>
      <c r="D3641" s="1110">
        <v>0</v>
      </c>
      <c r="E3641" s="1110">
        <v>0</v>
      </c>
      <c r="F3641" s="1110">
        <v>0</v>
      </c>
      <c r="G3641" s="1110">
        <v>0</v>
      </c>
      <c r="H3641" s="1094"/>
      <c r="I3641" s="1094"/>
      <c r="J3641" s="1094"/>
      <c r="K3641" s="1094"/>
    </row>
    <row r="3642" spans="1:11" ht="14.1" customHeight="1" x14ac:dyDescent="0.25">
      <c r="A3642" s="1094"/>
      <c r="B3642" s="1094"/>
      <c r="C3642" s="1109" t="s">
        <v>1063</v>
      </c>
      <c r="D3642" s="1110">
        <v>0</v>
      </c>
      <c r="E3642" s="1110">
        <v>0</v>
      </c>
      <c r="F3642" s="1110">
        <v>0</v>
      </c>
      <c r="G3642" s="1110">
        <v>0</v>
      </c>
      <c r="H3642" s="1094"/>
      <c r="I3642" s="1094"/>
      <c r="J3642" s="1094"/>
      <c r="K3642" s="1094"/>
    </row>
    <row r="3643" spans="1:11" ht="14.1" customHeight="1" x14ac:dyDescent="0.25">
      <c r="A3643" s="1094"/>
      <c r="B3643" s="1094"/>
      <c r="C3643" s="1109" t="s">
        <v>1064</v>
      </c>
      <c r="D3643" s="1110">
        <v>0</v>
      </c>
      <c r="E3643" s="1110">
        <v>0</v>
      </c>
      <c r="F3643" s="1110">
        <v>0</v>
      </c>
      <c r="G3643" s="1110">
        <v>0</v>
      </c>
      <c r="H3643" s="1094"/>
      <c r="I3643" s="1094"/>
      <c r="J3643" s="1094"/>
      <c r="K3643" s="1094"/>
    </row>
    <row r="3644" spans="1:11" ht="14.1" customHeight="1" x14ac:dyDescent="0.25">
      <c r="A3644" s="1094"/>
      <c r="B3644" s="1094"/>
      <c r="C3644" s="1111" t="s">
        <v>572</v>
      </c>
      <c r="D3644" s="1110">
        <v>0</v>
      </c>
      <c r="E3644" s="1110">
        <v>25215454</v>
      </c>
      <c r="F3644" s="1110">
        <v>42025757</v>
      </c>
      <c r="G3644" s="1110">
        <v>16810303</v>
      </c>
      <c r="H3644" s="1094"/>
      <c r="I3644" s="1094"/>
      <c r="J3644" s="1094"/>
      <c r="K3644" s="1094"/>
    </row>
    <row r="3645" spans="1:11" ht="20.100000000000001" customHeight="1" x14ac:dyDescent="0.25">
      <c r="A3645" s="1094"/>
      <c r="B3645" s="1094"/>
      <c r="C3645" s="1102" t="s">
        <v>3906</v>
      </c>
      <c r="D3645" s="1234" t="s">
        <v>3907</v>
      </c>
      <c r="E3645" s="1235"/>
      <c r="F3645" s="1235"/>
      <c r="G3645" s="1235"/>
      <c r="H3645" s="1094"/>
      <c r="I3645" s="1094"/>
      <c r="J3645" s="1094"/>
      <c r="K3645" s="1094"/>
    </row>
    <row r="3646" spans="1:11" ht="36.950000000000003" customHeight="1" x14ac:dyDescent="0.25">
      <c r="A3646" s="1094"/>
      <c r="B3646" s="1094"/>
      <c r="C3646" s="1103" t="s">
        <v>1022</v>
      </c>
      <c r="D3646" s="1232" t="s">
        <v>3908</v>
      </c>
      <c r="E3646" s="1233"/>
      <c r="F3646" s="1233"/>
      <c r="G3646" s="1233"/>
      <c r="H3646" s="1094"/>
      <c r="I3646" s="1094"/>
      <c r="J3646" s="1094"/>
      <c r="K3646" s="1094"/>
    </row>
    <row r="3647" spans="1:11" ht="36.950000000000003" customHeight="1" x14ac:dyDescent="0.25">
      <c r="A3647" s="1094"/>
      <c r="B3647" s="1094"/>
      <c r="C3647" s="1104" t="s">
        <v>1024</v>
      </c>
      <c r="D3647" s="1230" t="s">
        <v>3909</v>
      </c>
      <c r="E3647" s="1231"/>
      <c r="F3647" s="1231"/>
      <c r="G3647" s="1231"/>
      <c r="H3647" s="1094"/>
      <c r="I3647" s="1094"/>
      <c r="J3647" s="1094"/>
      <c r="K3647" s="1094"/>
    </row>
    <row r="3648" spans="1:11" ht="36.950000000000003" customHeight="1" x14ac:dyDescent="0.25">
      <c r="A3648" s="1094"/>
      <c r="B3648" s="1094"/>
      <c r="C3648" s="1104" t="s">
        <v>31</v>
      </c>
      <c r="D3648" s="1230" t="s">
        <v>3701</v>
      </c>
      <c r="E3648" s="1231"/>
      <c r="F3648" s="1231"/>
      <c r="G3648" s="1231"/>
      <c r="H3648" s="1094"/>
      <c r="I3648" s="1094"/>
      <c r="J3648" s="1094"/>
      <c r="K3648" s="1094"/>
    </row>
    <row r="3649" spans="1:11" ht="15" customHeight="1" x14ac:dyDescent="0.25">
      <c r="A3649" s="1094"/>
      <c r="B3649" s="1094"/>
      <c r="C3649" s="1105"/>
      <c r="D3649" s="1106">
        <v>2024</v>
      </c>
      <c r="E3649" s="1106">
        <v>2025</v>
      </c>
      <c r="F3649" s="1106">
        <v>2026</v>
      </c>
      <c r="G3649" s="1106">
        <v>2027</v>
      </c>
      <c r="H3649" s="1094"/>
      <c r="I3649" s="1094"/>
      <c r="J3649" s="1094"/>
      <c r="K3649" s="1094"/>
    </row>
    <row r="3650" spans="1:11" ht="15" customHeight="1" x14ac:dyDescent="0.25">
      <c r="A3650" s="1094"/>
      <c r="B3650" s="1094"/>
      <c r="C3650" s="1107"/>
      <c r="D3650" s="1108" t="s">
        <v>13</v>
      </c>
      <c r="E3650" s="1108" t="s">
        <v>14</v>
      </c>
      <c r="F3650" s="1108" t="s">
        <v>14</v>
      </c>
      <c r="G3650" s="1108" t="s">
        <v>14</v>
      </c>
      <c r="H3650" s="1094"/>
      <c r="I3650" s="1094"/>
      <c r="J3650" s="1094"/>
      <c r="K3650" s="1094"/>
    </row>
    <row r="3651" spans="1:11" ht="14.1" customHeight="1" x14ac:dyDescent="0.25">
      <c r="A3651" s="1094"/>
      <c r="B3651" s="1094"/>
      <c r="C3651" s="1097" t="s">
        <v>33</v>
      </c>
      <c r="D3651" s="1101" t="s">
        <v>1038</v>
      </c>
      <c r="E3651" s="1101" t="s">
        <v>1092</v>
      </c>
      <c r="F3651" s="1101" t="s">
        <v>1092</v>
      </c>
      <c r="G3651" s="1101" t="s">
        <v>1092</v>
      </c>
      <c r="H3651" s="1094"/>
      <c r="I3651" s="1094"/>
      <c r="J3651" s="1094"/>
      <c r="K3651" s="1094"/>
    </row>
    <row r="3652" spans="1:11" ht="14.1" customHeight="1" x14ac:dyDescent="0.25">
      <c r="A3652" s="1094"/>
      <c r="B3652" s="1094"/>
      <c r="C3652" s="1097" t="s">
        <v>1029</v>
      </c>
      <c r="D3652" s="1101" t="s">
        <v>3910</v>
      </c>
      <c r="E3652" s="1101" t="s">
        <v>3911</v>
      </c>
      <c r="F3652" s="1101" t="s">
        <v>3911</v>
      </c>
      <c r="G3652" s="1101" t="s">
        <v>3912</v>
      </c>
      <c r="H3652" s="1094"/>
      <c r="I3652" s="1094"/>
      <c r="J3652" s="1094"/>
      <c r="K3652" s="1094"/>
    </row>
    <row r="3653" spans="1:11" ht="14.1" customHeight="1" x14ac:dyDescent="0.25">
      <c r="A3653" s="1094"/>
      <c r="B3653" s="1094"/>
      <c r="C3653" s="1097" t="s">
        <v>1032</v>
      </c>
      <c r="D3653" s="1101" t="s">
        <v>1039</v>
      </c>
      <c r="E3653" s="1101" t="s">
        <v>3911</v>
      </c>
      <c r="F3653" s="1101" t="s">
        <v>3911</v>
      </c>
      <c r="G3653" s="1101" t="s">
        <v>3912</v>
      </c>
      <c r="H3653" s="1094"/>
      <c r="I3653" s="1094"/>
      <c r="J3653" s="1094"/>
      <c r="K3653" s="1094"/>
    </row>
    <row r="3654" spans="1:11" ht="14.1" customHeight="1" x14ac:dyDescent="0.25">
      <c r="A3654" s="1094"/>
      <c r="B3654" s="1094"/>
      <c r="C3654" s="1097" t="s">
        <v>1037</v>
      </c>
      <c r="D3654" s="1101" t="s">
        <v>1038</v>
      </c>
      <c r="E3654" s="1101" t="s">
        <v>1038</v>
      </c>
      <c r="F3654" s="1101" t="s">
        <v>1039</v>
      </c>
      <c r="G3654" s="1101" t="s">
        <v>1039</v>
      </c>
      <c r="H3654" s="1094"/>
      <c r="I3654" s="1094"/>
      <c r="J3654" s="1094"/>
      <c r="K3654" s="1094"/>
    </row>
    <row r="3655" spans="1:11" ht="14.1" customHeight="1" x14ac:dyDescent="0.25">
      <c r="A3655" s="1094"/>
      <c r="B3655" s="1094"/>
      <c r="C3655" s="1097" t="s">
        <v>1042</v>
      </c>
      <c r="D3655" s="1101" t="s">
        <v>1038</v>
      </c>
      <c r="E3655" s="1101" t="s">
        <v>3913</v>
      </c>
      <c r="F3655" s="1101" t="s">
        <v>1039</v>
      </c>
      <c r="G3655" s="1101" t="s">
        <v>3914</v>
      </c>
      <c r="H3655" s="1094"/>
      <c r="I3655" s="1094"/>
      <c r="J3655" s="1094"/>
      <c r="K3655" s="1094"/>
    </row>
    <row r="3656" spans="1:11" ht="14.1" customHeight="1" x14ac:dyDescent="0.25">
      <c r="A3656" s="1094"/>
      <c r="B3656" s="1094"/>
      <c r="C3656" s="1097" t="s">
        <v>39</v>
      </c>
      <c r="D3656" s="1101" t="s">
        <v>1038</v>
      </c>
      <c r="E3656" s="1101" t="s">
        <v>1038</v>
      </c>
      <c r="F3656" s="1101" t="s">
        <v>1039</v>
      </c>
      <c r="G3656" s="1101" t="s">
        <v>3914</v>
      </c>
      <c r="H3656" s="1094"/>
      <c r="I3656" s="1094"/>
      <c r="J3656" s="1094"/>
      <c r="K3656" s="1094"/>
    </row>
    <row r="3657" spans="1:11" ht="14.1" customHeight="1" x14ac:dyDescent="0.25">
      <c r="A3657" s="1094"/>
      <c r="B3657" s="1094"/>
      <c r="C3657" s="1228" t="s">
        <v>1046</v>
      </c>
      <c r="D3657" s="1229"/>
      <c r="E3657" s="1229"/>
      <c r="F3657" s="1229"/>
      <c r="G3657" s="1229"/>
      <c r="H3657" s="1094"/>
      <c r="I3657" s="1094"/>
      <c r="J3657" s="1094"/>
      <c r="K3657" s="1094"/>
    </row>
    <row r="3658" spans="1:11" ht="14.1" customHeight="1" x14ac:dyDescent="0.25">
      <c r="A3658" s="1094"/>
      <c r="B3658" s="1094"/>
      <c r="C3658" s="1105"/>
      <c r="D3658" s="1106">
        <v>2024</v>
      </c>
      <c r="E3658" s="1106">
        <v>2025</v>
      </c>
      <c r="F3658" s="1106">
        <v>2026</v>
      </c>
      <c r="G3658" s="1106">
        <v>2027</v>
      </c>
      <c r="H3658" s="1094"/>
      <c r="I3658" s="1094"/>
      <c r="J3658" s="1094"/>
      <c r="K3658" s="1094"/>
    </row>
    <row r="3659" spans="1:11" ht="14.1" customHeight="1" x14ac:dyDescent="0.25">
      <c r="A3659" s="1094"/>
      <c r="B3659" s="1094"/>
      <c r="C3659" s="1107"/>
      <c r="D3659" s="1108" t="s">
        <v>13</v>
      </c>
      <c r="E3659" s="1108" t="s">
        <v>14</v>
      </c>
      <c r="F3659" s="1108" t="s">
        <v>14</v>
      </c>
      <c r="G3659" s="1108" t="s">
        <v>14</v>
      </c>
      <c r="H3659" s="1094"/>
      <c r="I3659" s="1094"/>
      <c r="J3659" s="1094"/>
      <c r="K3659" s="1094"/>
    </row>
    <row r="3660" spans="1:11" ht="14.1" customHeight="1" x14ac:dyDescent="0.25">
      <c r="A3660" s="1094"/>
      <c r="B3660" s="1094"/>
      <c r="C3660" s="1109" t="s">
        <v>1047</v>
      </c>
      <c r="D3660" s="1110">
        <v>0</v>
      </c>
      <c r="E3660" s="1110">
        <v>0</v>
      </c>
      <c r="F3660" s="1110">
        <v>0</v>
      </c>
      <c r="G3660" s="1110">
        <v>0</v>
      </c>
      <c r="H3660" s="1094"/>
      <c r="I3660" s="1094"/>
      <c r="J3660" s="1094"/>
      <c r="K3660" s="1094"/>
    </row>
    <row r="3661" spans="1:11" ht="14.1" customHeight="1" x14ac:dyDescent="0.25">
      <c r="A3661" s="1094"/>
      <c r="B3661" s="1094"/>
      <c r="C3661" s="1109" t="s">
        <v>1048</v>
      </c>
      <c r="D3661" s="1110">
        <v>0</v>
      </c>
      <c r="E3661" s="1110">
        <v>0</v>
      </c>
      <c r="F3661" s="1110">
        <v>0</v>
      </c>
      <c r="G3661" s="1110">
        <v>0</v>
      </c>
      <c r="H3661" s="1094"/>
      <c r="I3661" s="1094"/>
      <c r="J3661" s="1094"/>
      <c r="K3661" s="1094"/>
    </row>
    <row r="3662" spans="1:11" ht="14.1" customHeight="1" x14ac:dyDescent="0.25">
      <c r="A3662" s="1094"/>
      <c r="B3662" s="1094"/>
      <c r="C3662" s="1109" t="s">
        <v>1049</v>
      </c>
      <c r="D3662" s="1110">
        <v>0</v>
      </c>
      <c r="E3662" s="1110">
        <v>0</v>
      </c>
      <c r="F3662" s="1110">
        <v>0</v>
      </c>
      <c r="G3662" s="1110">
        <v>0</v>
      </c>
      <c r="H3662" s="1094"/>
      <c r="I3662" s="1094"/>
      <c r="J3662" s="1094"/>
      <c r="K3662" s="1094"/>
    </row>
    <row r="3663" spans="1:11" ht="14.1" customHeight="1" x14ac:dyDescent="0.25">
      <c r="A3663" s="1094"/>
      <c r="B3663" s="1094"/>
      <c r="C3663" s="1109" t="s">
        <v>1050</v>
      </c>
      <c r="D3663" s="1110">
        <v>0</v>
      </c>
      <c r="E3663" s="1110">
        <v>0</v>
      </c>
      <c r="F3663" s="1110">
        <v>0</v>
      </c>
      <c r="G3663" s="1110">
        <v>0</v>
      </c>
      <c r="H3663" s="1094"/>
      <c r="I3663" s="1094"/>
      <c r="J3663" s="1094"/>
      <c r="K3663" s="1094"/>
    </row>
    <row r="3664" spans="1:11" ht="14.1" customHeight="1" x14ac:dyDescent="0.25">
      <c r="A3664" s="1094"/>
      <c r="B3664" s="1094"/>
      <c r="C3664" s="1109" t="s">
        <v>1048</v>
      </c>
      <c r="D3664" s="1110">
        <v>0</v>
      </c>
      <c r="E3664" s="1110">
        <v>0</v>
      </c>
      <c r="F3664" s="1110">
        <v>0</v>
      </c>
      <c r="G3664" s="1110">
        <v>0</v>
      </c>
      <c r="H3664" s="1094"/>
      <c r="I3664" s="1094"/>
      <c r="J3664" s="1094"/>
      <c r="K3664" s="1094"/>
    </row>
    <row r="3665" spans="1:11" ht="14.1" customHeight="1" x14ac:dyDescent="0.25">
      <c r="A3665" s="1094"/>
      <c r="B3665" s="1094"/>
      <c r="C3665" s="1109" t="s">
        <v>1049</v>
      </c>
      <c r="D3665" s="1110">
        <v>0</v>
      </c>
      <c r="E3665" s="1110">
        <v>0</v>
      </c>
      <c r="F3665" s="1110">
        <v>0</v>
      </c>
      <c r="G3665" s="1110">
        <v>0</v>
      </c>
      <c r="H3665" s="1094"/>
      <c r="I3665" s="1094"/>
      <c r="J3665" s="1094"/>
      <c r="K3665" s="1094"/>
    </row>
    <row r="3666" spans="1:11" ht="14.1" customHeight="1" x14ac:dyDescent="0.25">
      <c r="A3666" s="1094"/>
      <c r="B3666" s="1094"/>
      <c r="C3666" s="1109" t="s">
        <v>1051</v>
      </c>
      <c r="D3666" s="1110">
        <v>0</v>
      </c>
      <c r="E3666" s="1110">
        <v>0</v>
      </c>
      <c r="F3666" s="1110">
        <v>0</v>
      </c>
      <c r="G3666" s="1110">
        <v>0</v>
      </c>
      <c r="H3666" s="1094"/>
      <c r="I3666" s="1094"/>
      <c r="J3666" s="1094"/>
      <c r="K3666" s="1094"/>
    </row>
    <row r="3667" spans="1:11" ht="14.1" customHeight="1" x14ac:dyDescent="0.25">
      <c r="A3667" s="1094"/>
      <c r="B3667" s="1094"/>
      <c r="C3667" s="1109" t="s">
        <v>1048</v>
      </c>
      <c r="D3667" s="1110">
        <v>0</v>
      </c>
      <c r="E3667" s="1110">
        <v>0</v>
      </c>
      <c r="F3667" s="1110">
        <v>0</v>
      </c>
      <c r="G3667" s="1110">
        <v>0</v>
      </c>
      <c r="H3667" s="1094"/>
      <c r="I3667" s="1094"/>
      <c r="J3667" s="1094"/>
      <c r="K3667" s="1094"/>
    </row>
    <row r="3668" spans="1:11" ht="14.1" customHeight="1" x14ac:dyDescent="0.25">
      <c r="A3668" s="1094"/>
      <c r="B3668" s="1094"/>
      <c r="C3668" s="1109" t="s">
        <v>1049</v>
      </c>
      <c r="D3668" s="1110">
        <v>0</v>
      </c>
      <c r="E3668" s="1110">
        <v>0</v>
      </c>
      <c r="F3668" s="1110">
        <v>0</v>
      </c>
      <c r="G3668" s="1110">
        <v>0</v>
      </c>
      <c r="H3668" s="1094"/>
      <c r="I3668" s="1094"/>
      <c r="J3668" s="1094"/>
      <c r="K3668" s="1094"/>
    </row>
    <row r="3669" spans="1:11" ht="14.1" customHeight="1" x14ac:dyDescent="0.25">
      <c r="A3669" s="1094"/>
      <c r="B3669" s="1094"/>
      <c r="C3669" s="1109" t="s">
        <v>1052</v>
      </c>
      <c r="D3669" s="1110">
        <v>0</v>
      </c>
      <c r="E3669" s="1110">
        <v>0</v>
      </c>
      <c r="F3669" s="1110">
        <v>0</v>
      </c>
      <c r="G3669" s="1110">
        <v>0</v>
      </c>
      <c r="H3669" s="1094"/>
      <c r="I3669" s="1094"/>
      <c r="J3669" s="1094"/>
      <c r="K3669" s="1094"/>
    </row>
    <row r="3670" spans="1:11" ht="14.1" customHeight="1" x14ac:dyDescent="0.25">
      <c r="A3670" s="1094"/>
      <c r="B3670" s="1094"/>
      <c r="C3670" s="1109" t="s">
        <v>1048</v>
      </c>
      <c r="D3670" s="1110">
        <v>0</v>
      </c>
      <c r="E3670" s="1110">
        <v>0</v>
      </c>
      <c r="F3670" s="1110">
        <v>0</v>
      </c>
      <c r="G3670" s="1110">
        <v>0</v>
      </c>
      <c r="H3670" s="1094"/>
      <c r="I3670" s="1094"/>
      <c r="J3670" s="1094"/>
      <c r="K3670" s="1094"/>
    </row>
    <row r="3671" spans="1:11" ht="14.1" customHeight="1" x14ac:dyDescent="0.25">
      <c r="A3671" s="1094"/>
      <c r="B3671" s="1094"/>
      <c r="C3671" s="1109" t="s">
        <v>1049</v>
      </c>
      <c r="D3671" s="1110">
        <v>0</v>
      </c>
      <c r="E3671" s="1110">
        <v>0</v>
      </c>
      <c r="F3671" s="1110">
        <v>0</v>
      </c>
      <c r="G3671" s="1110">
        <v>0</v>
      </c>
      <c r="H3671" s="1094"/>
      <c r="I3671" s="1094"/>
      <c r="J3671" s="1094"/>
      <c r="K3671" s="1094"/>
    </row>
    <row r="3672" spans="1:11" ht="14.1" customHeight="1" x14ac:dyDescent="0.25">
      <c r="A3672" s="1094"/>
      <c r="B3672" s="1094"/>
      <c r="C3672" s="1109" t="s">
        <v>1053</v>
      </c>
      <c r="D3672" s="1110">
        <v>0</v>
      </c>
      <c r="E3672" s="1110">
        <v>0</v>
      </c>
      <c r="F3672" s="1110">
        <v>0</v>
      </c>
      <c r="G3672" s="1110">
        <v>0</v>
      </c>
      <c r="H3672" s="1094"/>
      <c r="I3672" s="1094"/>
      <c r="J3672" s="1094"/>
      <c r="K3672" s="1094"/>
    </row>
    <row r="3673" spans="1:11" ht="14.1" customHeight="1" x14ac:dyDescent="0.25">
      <c r="A3673" s="1094"/>
      <c r="B3673" s="1094"/>
      <c r="C3673" s="1109" t="s">
        <v>1048</v>
      </c>
      <c r="D3673" s="1110">
        <v>0</v>
      </c>
      <c r="E3673" s="1110">
        <v>0</v>
      </c>
      <c r="F3673" s="1110">
        <v>0</v>
      </c>
      <c r="G3673" s="1110">
        <v>0</v>
      </c>
      <c r="H3673" s="1094"/>
      <c r="I3673" s="1094"/>
      <c r="J3673" s="1094"/>
      <c r="K3673" s="1094"/>
    </row>
    <row r="3674" spans="1:11" ht="14.1" customHeight="1" x14ac:dyDescent="0.25">
      <c r="A3674" s="1094"/>
      <c r="B3674" s="1094"/>
      <c r="C3674" s="1109" t="s">
        <v>1049</v>
      </c>
      <c r="D3674" s="1110">
        <v>0</v>
      </c>
      <c r="E3674" s="1110">
        <v>0</v>
      </c>
      <c r="F3674" s="1110">
        <v>0</v>
      </c>
      <c r="G3674" s="1110">
        <v>0</v>
      </c>
      <c r="H3674" s="1094"/>
      <c r="I3674" s="1094"/>
      <c r="J3674" s="1094"/>
      <c r="K3674" s="1094"/>
    </row>
    <row r="3675" spans="1:11" ht="14.1" customHeight="1" x14ac:dyDescent="0.25">
      <c r="A3675" s="1094"/>
      <c r="B3675" s="1094"/>
      <c r="C3675" s="1109" t="s">
        <v>1054</v>
      </c>
      <c r="D3675" s="1110">
        <v>0</v>
      </c>
      <c r="E3675" s="1110">
        <v>0</v>
      </c>
      <c r="F3675" s="1110">
        <v>0</v>
      </c>
      <c r="G3675" s="1110">
        <v>0</v>
      </c>
      <c r="H3675" s="1094"/>
      <c r="I3675" s="1094"/>
      <c r="J3675" s="1094"/>
      <c r="K3675" s="1094"/>
    </row>
    <row r="3676" spans="1:11" ht="14.1" customHeight="1" x14ac:dyDescent="0.25">
      <c r="A3676" s="1094"/>
      <c r="B3676" s="1094"/>
      <c r="C3676" s="1109" t="s">
        <v>1048</v>
      </c>
      <c r="D3676" s="1110">
        <v>0</v>
      </c>
      <c r="E3676" s="1110">
        <v>0</v>
      </c>
      <c r="F3676" s="1110">
        <v>0</v>
      </c>
      <c r="G3676" s="1110">
        <v>0</v>
      </c>
      <c r="H3676" s="1094"/>
      <c r="I3676" s="1094"/>
      <c r="J3676" s="1094"/>
      <c r="K3676" s="1094"/>
    </row>
    <row r="3677" spans="1:11" ht="14.1" customHeight="1" x14ac:dyDescent="0.25">
      <c r="A3677" s="1094"/>
      <c r="B3677" s="1094"/>
      <c r="C3677" s="1109" t="s">
        <v>1049</v>
      </c>
      <c r="D3677" s="1110">
        <v>0</v>
      </c>
      <c r="E3677" s="1110">
        <v>0</v>
      </c>
      <c r="F3677" s="1110">
        <v>0</v>
      </c>
      <c r="G3677" s="1110">
        <v>0</v>
      </c>
      <c r="H3677" s="1094"/>
      <c r="I3677" s="1094"/>
      <c r="J3677" s="1094"/>
      <c r="K3677" s="1094"/>
    </row>
    <row r="3678" spans="1:11" ht="14.1" customHeight="1" x14ac:dyDescent="0.25">
      <c r="A3678" s="1094"/>
      <c r="B3678" s="1094"/>
      <c r="C3678" s="1109" t="s">
        <v>1055</v>
      </c>
      <c r="D3678" s="1110">
        <v>0</v>
      </c>
      <c r="E3678" s="1110">
        <v>0</v>
      </c>
      <c r="F3678" s="1110">
        <v>0</v>
      </c>
      <c r="G3678" s="1110">
        <v>0</v>
      </c>
      <c r="H3678" s="1094"/>
      <c r="I3678" s="1094"/>
      <c r="J3678" s="1094"/>
      <c r="K3678" s="1094"/>
    </row>
    <row r="3679" spans="1:11" ht="14.1" customHeight="1" x14ac:dyDescent="0.25">
      <c r="A3679" s="1094"/>
      <c r="B3679" s="1094"/>
      <c r="C3679" s="1109" t="s">
        <v>1048</v>
      </c>
      <c r="D3679" s="1110">
        <v>0</v>
      </c>
      <c r="E3679" s="1110">
        <v>0</v>
      </c>
      <c r="F3679" s="1110">
        <v>0</v>
      </c>
      <c r="G3679" s="1110">
        <v>0</v>
      </c>
      <c r="H3679" s="1094"/>
      <c r="I3679" s="1094"/>
      <c r="J3679" s="1094"/>
      <c r="K3679" s="1094"/>
    </row>
    <row r="3680" spans="1:11" ht="14.1" customHeight="1" x14ac:dyDescent="0.25">
      <c r="A3680" s="1094"/>
      <c r="B3680" s="1094"/>
      <c r="C3680" s="1109" t="s">
        <v>1049</v>
      </c>
      <c r="D3680" s="1110">
        <v>0</v>
      </c>
      <c r="E3680" s="1110">
        <v>0</v>
      </c>
      <c r="F3680" s="1110">
        <v>0</v>
      </c>
      <c r="G3680" s="1110">
        <v>0</v>
      </c>
      <c r="H3680" s="1094"/>
      <c r="I3680" s="1094"/>
      <c r="J3680" s="1094"/>
      <c r="K3680" s="1094"/>
    </row>
    <row r="3681" spans="1:11" ht="14.1" customHeight="1" x14ac:dyDescent="0.25">
      <c r="A3681" s="1094"/>
      <c r="B3681" s="1094"/>
      <c r="C3681" s="1109" t="s">
        <v>1056</v>
      </c>
      <c r="D3681" s="1110">
        <v>0</v>
      </c>
      <c r="E3681" s="1110">
        <v>0</v>
      </c>
      <c r="F3681" s="1110">
        <v>0</v>
      </c>
      <c r="G3681" s="1110">
        <v>0</v>
      </c>
      <c r="H3681" s="1094"/>
      <c r="I3681" s="1094"/>
      <c r="J3681" s="1094"/>
      <c r="K3681" s="1094"/>
    </row>
    <row r="3682" spans="1:11" ht="14.1" customHeight="1" x14ac:dyDescent="0.25">
      <c r="A3682" s="1094"/>
      <c r="B3682" s="1094"/>
      <c r="C3682" s="1109" t="s">
        <v>1048</v>
      </c>
      <c r="D3682" s="1110">
        <v>0</v>
      </c>
      <c r="E3682" s="1110">
        <v>0</v>
      </c>
      <c r="F3682" s="1110">
        <v>0</v>
      </c>
      <c r="G3682" s="1110">
        <v>0</v>
      </c>
      <c r="H3682" s="1094"/>
      <c r="I3682" s="1094"/>
      <c r="J3682" s="1094"/>
      <c r="K3682" s="1094"/>
    </row>
    <row r="3683" spans="1:11" ht="14.1" customHeight="1" x14ac:dyDescent="0.25">
      <c r="A3683" s="1094"/>
      <c r="B3683" s="1094"/>
      <c r="C3683" s="1109" t="s">
        <v>1057</v>
      </c>
      <c r="D3683" s="1110">
        <v>0</v>
      </c>
      <c r="E3683" s="1110">
        <v>0</v>
      </c>
      <c r="F3683" s="1110">
        <v>0</v>
      </c>
      <c r="G3683" s="1110">
        <v>0</v>
      </c>
      <c r="H3683" s="1094"/>
      <c r="I3683" s="1094"/>
      <c r="J3683" s="1094"/>
      <c r="K3683" s="1094"/>
    </row>
    <row r="3684" spans="1:11" ht="14.1" customHeight="1" x14ac:dyDescent="0.25">
      <c r="A3684" s="1094"/>
      <c r="B3684" s="1094"/>
      <c r="C3684" s="1109" t="s">
        <v>1058</v>
      </c>
      <c r="D3684" s="1110">
        <v>0</v>
      </c>
      <c r="E3684" s="1110">
        <v>0</v>
      </c>
      <c r="F3684" s="1110">
        <v>0</v>
      </c>
      <c r="G3684" s="1110">
        <v>0</v>
      </c>
      <c r="H3684" s="1094"/>
      <c r="I3684" s="1094"/>
      <c r="J3684" s="1094"/>
      <c r="K3684" s="1094"/>
    </row>
    <row r="3685" spans="1:11" ht="14.1" customHeight="1" x14ac:dyDescent="0.25">
      <c r="A3685" s="1094"/>
      <c r="B3685" s="1094"/>
      <c r="C3685" s="1109" t="s">
        <v>1059</v>
      </c>
      <c r="D3685" s="1110">
        <v>0</v>
      </c>
      <c r="E3685" s="1110">
        <v>0</v>
      </c>
      <c r="F3685" s="1110">
        <v>0</v>
      </c>
      <c r="G3685" s="1110">
        <v>0</v>
      </c>
      <c r="H3685" s="1094"/>
      <c r="I3685" s="1094"/>
      <c r="J3685" s="1094"/>
      <c r="K3685" s="1094"/>
    </row>
    <row r="3686" spans="1:11" ht="14.1" customHeight="1" x14ac:dyDescent="0.25">
      <c r="A3686" s="1094"/>
      <c r="B3686" s="1094"/>
      <c r="C3686" s="1109" t="s">
        <v>1060</v>
      </c>
      <c r="D3686" s="1110">
        <v>0</v>
      </c>
      <c r="E3686" s="1110">
        <v>0</v>
      </c>
      <c r="F3686" s="1110">
        <v>0</v>
      </c>
      <c r="G3686" s="1110">
        <v>0</v>
      </c>
      <c r="H3686" s="1094"/>
      <c r="I3686" s="1094"/>
      <c r="J3686" s="1094"/>
      <c r="K3686" s="1094"/>
    </row>
    <row r="3687" spans="1:11" ht="14.1" customHeight="1" x14ac:dyDescent="0.25">
      <c r="A3687" s="1094"/>
      <c r="B3687" s="1094"/>
      <c r="C3687" s="1109" t="s">
        <v>1061</v>
      </c>
      <c r="D3687" s="1110">
        <v>0</v>
      </c>
      <c r="E3687" s="1110">
        <v>420000000</v>
      </c>
      <c r="F3687" s="1110">
        <v>420000000</v>
      </c>
      <c r="G3687" s="1110">
        <v>310695419</v>
      </c>
      <c r="H3687" s="1094"/>
      <c r="I3687" s="1094"/>
      <c r="J3687" s="1094"/>
      <c r="K3687" s="1094"/>
    </row>
    <row r="3688" spans="1:11" ht="14.1" customHeight="1" x14ac:dyDescent="0.25">
      <c r="A3688" s="1094"/>
      <c r="B3688" s="1094"/>
      <c r="C3688" s="1109" t="s">
        <v>1048</v>
      </c>
      <c r="D3688" s="1110">
        <v>0</v>
      </c>
      <c r="E3688" s="1110">
        <v>420000000</v>
      </c>
      <c r="F3688" s="1110">
        <v>420000000</v>
      </c>
      <c r="G3688" s="1110">
        <v>310695419</v>
      </c>
      <c r="H3688" s="1094"/>
      <c r="I3688" s="1094"/>
      <c r="J3688" s="1094"/>
      <c r="K3688" s="1094"/>
    </row>
    <row r="3689" spans="1:11" ht="14.1" customHeight="1" x14ac:dyDescent="0.25">
      <c r="A3689" s="1094"/>
      <c r="B3689" s="1094"/>
      <c r="C3689" s="1109" t="s">
        <v>1057</v>
      </c>
      <c r="D3689" s="1110">
        <v>0</v>
      </c>
      <c r="E3689" s="1110">
        <v>0</v>
      </c>
      <c r="F3689" s="1110">
        <v>0</v>
      </c>
      <c r="G3689" s="1110">
        <v>0</v>
      </c>
      <c r="H3689" s="1094"/>
      <c r="I3689" s="1094"/>
      <c r="J3689" s="1094"/>
      <c r="K3689" s="1094"/>
    </row>
    <row r="3690" spans="1:11" ht="14.1" customHeight="1" x14ac:dyDescent="0.25">
      <c r="A3690" s="1094"/>
      <c r="B3690" s="1094"/>
      <c r="C3690" s="1109" t="s">
        <v>1058</v>
      </c>
      <c r="D3690" s="1110">
        <v>0</v>
      </c>
      <c r="E3690" s="1110">
        <v>0</v>
      </c>
      <c r="F3690" s="1110">
        <v>0</v>
      </c>
      <c r="G3690" s="1110">
        <v>0</v>
      </c>
      <c r="H3690" s="1094"/>
      <c r="I3690" s="1094"/>
      <c r="J3690" s="1094"/>
      <c r="K3690" s="1094"/>
    </row>
    <row r="3691" spans="1:11" ht="14.1" customHeight="1" x14ac:dyDescent="0.25">
      <c r="A3691" s="1094"/>
      <c r="B3691" s="1094"/>
      <c r="C3691" s="1109" t="s">
        <v>1059</v>
      </c>
      <c r="D3691" s="1110">
        <v>0</v>
      </c>
      <c r="E3691" s="1110">
        <v>0</v>
      </c>
      <c r="F3691" s="1110">
        <v>0</v>
      </c>
      <c r="G3691" s="1110">
        <v>0</v>
      </c>
      <c r="H3691" s="1094"/>
      <c r="I3691" s="1094"/>
      <c r="J3691" s="1094"/>
      <c r="K3691" s="1094"/>
    </row>
    <row r="3692" spans="1:11" ht="14.1" customHeight="1" x14ac:dyDescent="0.25">
      <c r="A3692" s="1094"/>
      <c r="B3692" s="1094"/>
      <c r="C3692" s="1109" t="s">
        <v>1060</v>
      </c>
      <c r="D3692" s="1110">
        <v>0</v>
      </c>
      <c r="E3692" s="1110">
        <v>0</v>
      </c>
      <c r="F3692" s="1110">
        <v>0</v>
      </c>
      <c r="G3692" s="1110">
        <v>0</v>
      </c>
      <c r="H3692" s="1094"/>
      <c r="I3692" s="1094"/>
      <c r="J3692" s="1094"/>
      <c r="K3692" s="1094"/>
    </row>
    <row r="3693" spans="1:11" ht="14.1" customHeight="1" x14ac:dyDescent="0.25">
      <c r="A3693" s="1094"/>
      <c r="B3693" s="1094"/>
      <c r="C3693" s="1109" t="s">
        <v>1062</v>
      </c>
      <c r="D3693" s="1110">
        <v>0</v>
      </c>
      <c r="E3693" s="1110">
        <v>0</v>
      </c>
      <c r="F3693" s="1110">
        <v>0</v>
      </c>
      <c r="G3693" s="1110">
        <v>0</v>
      </c>
      <c r="H3693" s="1094"/>
      <c r="I3693" s="1094"/>
      <c r="J3693" s="1094"/>
      <c r="K3693" s="1094"/>
    </row>
    <row r="3694" spans="1:11" ht="14.1" customHeight="1" x14ac:dyDescent="0.25">
      <c r="A3694" s="1094"/>
      <c r="B3694" s="1094"/>
      <c r="C3694" s="1109" t="s">
        <v>1048</v>
      </c>
      <c r="D3694" s="1110">
        <v>0</v>
      </c>
      <c r="E3694" s="1110">
        <v>0</v>
      </c>
      <c r="F3694" s="1110">
        <v>0</v>
      </c>
      <c r="G3694" s="1110">
        <v>0</v>
      </c>
      <c r="H3694" s="1094"/>
      <c r="I3694" s="1094"/>
      <c r="J3694" s="1094"/>
      <c r="K3694" s="1094"/>
    </row>
    <row r="3695" spans="1:11" ht="14.1" customHeight="1" x14ac:dyDescent="0.25">
      <c r="A3695" s="1094"/>
      <c r="B3695" s="1094"/>
      <c r="C3695" s="1109" t="s">
        <v>1057</v>
      </c>
      <c r="D3695" s="1110">
        <v>0</v>
      </c>
      <c r="E3695" s="1110">
        <v>0</v>
      </c>
      <c r="F3695" s="1110">
        <v>0</v>
      </c>
      <c r="G3695" s="1110">
        <v>0</v>
      </c>
      <c r="H3695" s="1094"/>
      <c r="I3695" s="1094"/>
      <c r="J3695" s="1094"/>
      <c r="K3695" s="1094"/>
    </row>
    <row r="3696" spans="1:11" ht="14.1" customHeight="1" x14ac:dyDescent="0.25">
      <c r="A3696" s="1094"/>
      <c r="B3696" s="1094"/>
      <c r="C3696" s="1109" t="s">
        <v>1058</v>
      </c>
      <c r="D3696" s="1110">
        <v>0</v>
      </c>
      <c r="E3696" s="1110">
        <v>0</v>
      </c>
      <c r="F3696" s="1110">
        <v>0</v>
      </c>
      <c r="G3696" s="1110">
        <v>0</v>
      </c>
      <c r="H3696" s="1094"/>
      <c r="I3696" s="1094"/>
      <c r="J3696" s="1094"/>
      <c r="K3696" s="1094"/>
    </row>
    <row r="3697" spans="1:11" ht="14.1" customHeight="1" x14ac:dyDescent="0.25">
      <c r="A3697" s="1094"/>
      <c r="B3697" s="1094"/>
      <c r="C3697" s="1109" t="s">
        <v>1059</v>
      </c>
      <c r="D3697" s="1110">
        <v>0</v>
      </c>
      <c r="E3697" s="1110">
        <v>0</v>
      </c>
      <c r="F3697" s="1110">
        <v>0</v>
      </c>
      <c r="G3697" s="1110">
        <v>0</v>
      </c>
      <c r="H3697" s="1094"/>
      <c r="I3697" s="1094"/>
      <c r="J3697" s="1094"/>
      <c r="K3697" s="1094"/>
    </row>
    <row r="3698" spans="1:11" ht="14.1" customHeight="1" x14ac:dyDescent="0.25">
      <c r="A3698" s="1094"/>
      <c r="B3698" s="1094"/>
      <c r="C3698" s="1109" t="s">
        <v>1060</v>
      </c>
      <c r="D3698" s="1110">
        <v>0</v>
      </c>
      <c r="E3698" s="1110">
        <v>0</v>
      </c>
      <c r="F3698" s="1110">
        <v>0</v>
      </c>
      <c r="G3698" s="1110">
        <v>0</v>
      </c>
      <c r="H3698" s="1094"/>
      <c r="I3698" s="1094"/>
      <c r="J3698" s="1094"/>
      <c r="K3698" s="1094"/>
    </row>
    <row r="3699" spans="1:11" ht="14.1" customHeight="1" x14ac:dyDescent="0.25">
      <c r="A3699" s="1094"/>
      <c r="B3699" s="1094"/>
      <c r="C3699" s="1109" t="s">
        <v>1063</v>
      </c>
      <c r="D3699" s="1110">
        <v>0</v>
      </c>
      <c r="E3699" s="1110">
        <v>0</v>
      </c>
      <c r="F3699" s="1110">
        <v>0</v>
      </c>
      <c r="G3699" s="1110">
        <v>0</v>
      </c>
      <c r="H3699" s="1094"/>
      <c r="I3699" s="1094"/>
      <c r="J3699" s="1094"/>
      <c r="K3699" s="1094"/>
    </row>
    <row r="3700" spans="1:11" ht="14.1" customHeight="1" x14ac:dyDescent="0.25">
      <c r="A3700" s="1094"/>
      <c r="B3700" s="1094"/>
      <c r="C3700" s="1109" t="s">
        <v>1064</v>
      </c>
      <c r="D3700" s="1110">
        <v>0</v>
      </c>
      <c r="E3700" s="1110">
        <v>0</v>
      </c>
      <c r="F3700" s="1110">
        <v>0</v>
      </c>
      <c r="G3700" s="1110">
        <v>0</v>
      </c>
      <c r="H3700" s="1094"/>
      <c r="I3700" s="1094"/>
      <c r="J3700" s="1094"/>
      <c r="K3700" s="1094"/>
    </row>
    <row r="3701" spans="1:11" ht="14.1" customHeight="1" x14ac:dyDescent="0.25">
      <c r="A3701" s="1094"/>
      <c r="B3701" s="1094"/>
      <c r="C3701" s="1111" t="s">
        <v>572</v>
      </c>
      <c r="D3701" s="1110">
        <v>0</v>
      </c>
      <c r="E3701" s="1110">
        <v>420000000</v>
      </c>
      <c r="F3701" s="1110">
        <v>420000000</v>
      </c>
      <c r="G3701" s="1110">
        <v>310695419</v>
      </c>
      <c r="H3701" s="1094"/>
      <c r="I3701" s="1094"/>
      <c r="J3701" s="1094"/>
      <c r="K3701" s="1094"/>
    </row>
    <row r="3702" spans="1:11" ht="45.95" customHeight="1" x14ac:dyDescent="0.25">
      <c r="A3702" s="1094"/>
      <c r="B3702" s="1094"/>
      <c r="C3702" s="1103" t="s">
        <v>1022</v>
      </c>
      <c r="D3702" s="1232" t="s">
        <v>3915</v>
      </c>
      <c r="E3702" s="1233"/>
      <c r="F3702" s="1233"/>
      <c r="G3702" s="1233"/>
      <c r="H3702" s="1094"/>
      <c r="I3702" s="1094"/>
      <c r="J3702" s="1094"/>
      <c r="K3702" s="1094"/>
    </row>
    <row r="3703" spans="1:11" ht="45.95" customHeight="1" x14ac:dyDescent="0.25">
      <c r="A3703" s="1094"/>
      <c r="B3703" s="1094"/>
      <c r="C3703" s="1104" t="s">
        <v>1024</v>
      </c>
      <c r="D3703" s="1230" t="s">
        <v>3916</v>
      </c>
      <c r="E3703" s="1231"/>
      <c r="F3703" s="1231"/>
      <c r="G3703" s="1231"/>
      <c r="H3703" s="1094"/>
      <c r="I3703" s="1094"/>
      <c r="J3703" s="1094"/>
      <c r="K3703" s="1094"/>
    </row>
    <row r="3704" spans="1:11" ht="45.95" customHeight="1" x14ac:dyDescent="0.25">
      <c r="A3704" s="1094"/>
      <c r="B3704" s="1094"/>
      <c r="C3704" s="1104" t="s">
        <v>31</v>
      </c>
      <c r="D3704" s="1230" t="s">
        <v>3424</v>
      </c>
      <c r="E3704" s="1231"/>
      <c r="F3704" s="1231"/>
      <c r="G3704" s="1231"/>
      <c r="H3704" s="1094"/>
      <c r="I3704" s="1094"/>
      <c r="J3704" s="1094"/>
      <c r="K3704" s="1094"/>
    </row>
    <row r="3705" spans="1:11" ht="15" customHeight="1" x14ac:dyDescent="0.25">
      <c r="A3705" s="1094"/>
      <c r="B3705" s="1094"/>
      <c r="C3705" s="1105"/>
      <c r="D3705" s="1106">
        <v>2024</v>
      </c>
      <c r="E3705" s="1106">
        <v>2025</v>
      </c>
      <c r="F3705" s="1106">
        <v>2026</v>
      </c>
      <c r="G3705" s="1106">
        <v>2027</v>
      </c>
      <c r="H3705" s="1094"/>
      <c r="I3705" s="1094"/>
      <c r="J3705" s="1094"/>
      <c r="K3705" s="1094"/>
    </row>
    <row r="3706" spans="1:11" ht="15" customHeight="1" x14ac:dyDescent="0.25">
      <c r="A3706" s="1094"/>
      <c r="B3706" s="1094"/>
      <c r="C3706" s="1107"/>
      <c r="D3706" s="1108" t="s">
        <v>13</v>
      </c>
      <c r="E3706" s="1108" t="s">
        <v>14</v>
      </c>
      <c r="F3706" s="1108" t="s">
        <v>14</v>
      </c>
      <c r="G3706" s="1108" t="s">
        <v>14</v>
      </c>
      <c r="H3706" s="1094"/>
      <c r="I3706" s="1094"/>
      <c r="J3706" s="1094"/>
      <c r="K3706" s="1094"/>
    </row>
    <row r="3707" spans="1:11" ht="14.1" customHeight="1" x14ac:dyDescent="0.25">
      <c r="A3707" s="1094"/>
      <c r="B3707" s="1094"/>
      <c r="C3707" s="1097" t="s">
        <v>33</v>
      </c>
      <c r="D3707" s="1101" t="s">
        <v>1038</v>
      </c>
      <c r="E3707" s="1101" t="s">
        <v>1092</v>
      </c>
      <c r="F3707" s="1101" t="s">
        <v>1092</v>
      </c>
      <c r="G3707" s="1101" t="s">
        <v>1092</v>
      </c>
      <c r="H3707" s="1094"/>
      <c r="I3707" s="1094"/>
      <c r="J3707" s="1094"/>
      <c r="K3707" s="1094"/>
    </row>
    <row r="3708" spans="1:11" ht="14.1" customHeight="1" x14ac:dyDescent="0.25">
      <c r="A3708" s="1094"/>
      <c r="B3708" s="1094"/>
      <c r="C3708" s="1097" t="s">
        <v>1029</v>
      </c>
      <c r="D3708" s="1101" t="s">
        <v>1039</v>
      </c>
      <c r="E3708" s="1101" t="s">
        <v>1787</v>
      </c>
      <c r="F3708" s="1101" t="s">
        <v>1712</v>
      </c>
      <c r="G3708" s="1101" t="s">
        <v>1144</v>
      </c>
      <c r="H3708" s="1094"/>
      <c r="I3708" s="1094"/>
      <c r="J3708" s="1094"/>
      <c r="K3708" s="1094"/>
    </row>
    <row r="3709" spans="1:11" ht="14.1" customHeight="1" x14ac:dyDescent="0.25">
      <c r="A3709" s="1094"/>
      <c r="B3709" s="1094"/>
      <c r="C3709" s="1097" t="s">
        <v>1032</v>
      </c>
      <c r="D3709" s="1101" t="s">
        <v>1039</v>
      </c>
      <c r="E3709" s="1101" t="s">
        <v>1787</v>
      </c>
      <c r="F3709" s="1101" t="s">
        <v>1712</v>
      </c>
      <c r="G3709" s="1101" t="s">
        <v>1144</v>
      </c>
      <c r="H3709" s="1094"/>
      <c r="I3709" s="1094"/>
      <c r="J3709" s="1094"/>
      <c r="K3709" s="1094"/>
    </row>
    <row r="3710" spans="1:11" ht="14.1" customHeight="1" x14ac:dyDescent="0.25">
      <c r="A3710" s="1094"/>
      <c r="B3710" s="1094"/>
      <c r="C3710" s="1097" t="s">
        <v>1037</v>
      </c>
      <c r="D3710" s="1101" t="s">
        <v>1038</v>
      </c>
      <c r="E3710" s="1101" t="s">
        <v>1038</v>
      </c>
      <c r="F3710" s="1101" t="s">
        <v>1039</v>
      </c>
      <c r="G3710" s="1101" t="s">
        <v>1039</v>
      </c>
      <c r="H3710" s="1094"/>
      <c r="I3710" s="1094"/>
      <c r="J3710" s="1094"/>
      <c r="K3710" s="1094"/>
    </row>
    <row r="3711" spans="1:11" ht="14.1" customHeight="1" x14ac:dyDescent="0.25">
      <c r="A3711" s="1094"/>
      <c r="B3711" s="1094"/>
      <c r="C3711" s="1097" t="s">
        <v>1042</v>
      </c>
      <c r="D3711" s="1101" t="s">
        <v>1038</v>
      </c>
      <c r="E3711" s="1101" t="s">
        <v>1038</v>
      </c>
      <c r="F3711" s="1101" t="s">
        <v>1557</v>
      </c>
      <c r="G3711" s="1101" t="s">
        <v>1366</v>
      </c>
      <c r="H3711" s="1094"/>
      <c r="I3711" s="1094"/>
      <c r="J3711" s="1094"/>
      <c r="K3711" s="1094"/>
    </row>
    <row r="3712" spans="1:11" ht="14.1" customHeight="1" x14ac:dyDescent="0.25">
      <c r="A3712" s="1094"/>
      <c r="B3712" s="1094"/>
      <c r="C3712" s="1097" t="s">
        <v>39</v>
      </c>
      <c r="D3712" s="1101" t="s">
        <v>1038</v>
      </c>
      <c r="E3712" s="1101" t="s">
        <v>1038</v>
      </c>
      <c r="F3712" s="1101" t="s">
        <v>1557</v>
      </c>
      <c r="G3712" s="1101" t="s">
        <v>1366</v>
      </c>
      <c r="H3712" s="1094"/>
      <c r="I3712" s="1094"/>
      <c r="J3712" s="1094"/>
      <c r="K3712" s="1094"/>
    </row>
    <row r="3713" spans="1:11" ht="14.1" customHeight="1" x14ac:dyDescent="0.25">
      <c r="A3713" s="1094"/>
      <c r="B3713" s="1094"/>
      <c r="C3713" s="1228" t="s">
        <v>1046</v>
      </c>
      <c r="D3713" s="1229"/>
      <c r="E3713" s="1229"/>
      <c r="F3713" s="1229"/>
      <c r="G3713" s="1229"/>
      <c r="H3713" s="1094"/>
      <c r="I3713" s="1094"/>
      <c r="J3713" s="1094"/>
      <c r="K3713" s="1094"/>
    </row>
    <row r="3714" spans="1:11" ht="14.1" customHeight="1" x14ac:dyDescent="0.25">
      <c r="A3714" s="1094"/>
      <c r="B3714" s="1094"/>
      <c r="C3714" s="1105"/>
      <c r="D3714" s="1106">
        <v>2024</v>
      </c>
      <c r="E3714" s="1106">
        <v>2025</v>
      </c>
      <c r="F3714" s="1106">
        <v>2026</v>
      </c>
      <c r="G3714" s="1106">
        <v>2027</v>
      </c>
      <c r="H3714" s="1094"/>
      <c r="I3714" s="1094"/>
      <c r="J3714" s="1094"/>
      <c r="K3714" s="1094"/>
    </row>
    <row r="3715" spans="1:11" ht="14.1" customHeight="1" x14ac:dyDescent="0.25">
      <c r="A3715" s="1094"/>
      <c r="B3715" s="1094"/>
      <c r="C3715" s="1107"/>
      <c r="D3715" s="1108" t="s">
        <v>13</v>
      </c>
      <c r="E3715" s="1108" t="s">
        <v>14</v>
      </c>
      <c r="F3715" s="1108" t="s">
        <v>14</v>
      </c>
      <c r="G3715" s="1108" t="s">
        <v>14</v>
      </c>
      <c r="H3715" s="1094"/>
      <c r="I3715" s="1094"/>
      <c r="J3715" s="1094"/>
      <c r="K3715" s="1094"/>
    </row>
    <row r="3716" spans="1:11" ht="14.1" customHeight="1" x14ac:dyDescent="0.25">
      <c r="A3716" s="1094"/>
      <c r="B3716" s="1094"/>
      <c r="C3716" s="1109" t="s">
        <v>1047</v>
      </c>
      <c r="D3716" s="1110">
        <v>0</v>
      </c>
      <c r="E3716" s="1110">
        <v>0</v>
      </c>
      <c r="F3716" s="1110">
        <v>0</v>
      </c>
      <c r="G3716" s="1110">
        <v>0</v>
      </c>
      <c r="H3716" s="1094"/>
      <c r="I3716" s="1094"/>
      <c r="J3716" s="1094"/>
      <c r="K3716" s="1094"/>
    </row>
    <row r="3717" spans="1:11" ht="14.1" customHeight="1" x14ac:dyDescent="0.25">
      <c r="A3717" s="1094"/>
      <c r="B3717" s="1094"/>
      <c r="C3717" s="1109" t="s">
        <v>1048</v>
      </c>
      <c r="D3717" s="1110">
        <v>0</v>
      </c>
      <c r="E3717" s="1110">
        <v>0</v>
      </c>
      <c r="F3717" s="1110">
        <v>0</v>
      </c>
      <c r="G3717" s="1110">
        <v>0</v>
      </c>
      <c r="H3717" s="1094"/>
      <c r="I3717" s="1094"/>
      <c r="J3717" s="1094"/>
      <c r="K3717" s="1094"/>
    </row>
    <row r="3718" spans="1:11" ht="14.1" customHeight="1" x14ac:dyDescent="0.25">
      <c r="A3718" s="1094"/>
      <c r="B3718" s="1094"/>
      <c r="C3718" s="1109" t="s">
        <v>1049</v>
      </c>
      <c r="D3718" s="1110">
        <v>0</v>
      </c>
      <c r="E3718" s="1110">
        <v>0</v>
      </c>
      <c r="F3718" s="1110">
        <v>0</v>
      </c>
      <c r="G3718" s="1110">
        <v>0</v>
      </c>
      <c r="H3718" s="1094"/>
      <c r="I3718" s="1094"/>
      <c r="J3718" s="1094"/>
      <c r="K3718" s="1094"/>
    </row>
    <row r="3719" spans="1:11" ht="14.1" customHeight="1" x14ac:dyDescent="0.25">
      <c r="A3719" s="1094"/>
      <c r="B3719" s="1094"/>
      <c r="C3719" s="1109" t="s">
        <v>1050</v>
      </c>
      <c r="D3719" s="1110">
        <v>0</v>
      </c>
      <c r="E3719" s="1110">
        <v>0</v>
      </c>
      <c r="F3719" s="1110">
        <v>0</v>
      </c>
      <c r="G3719" s="1110">
        <v>0</v>
      </c>
      <c r="H3719" s="1094"/>
      <c r="I3719" s="1094"/>
      <c r="J3719" s="1094"/>
      <c r="K3719" s="1094"/>
    </row>
    <row r="3720" spans="1:11" ht="14.1" customHeight="1" x14ac:dyDescent="0.25">
      <c r="A3720" s="1094"/>
      <c r="B3720" s="1094"/>
      <c r="C3720" s="1109" t="s">
        <v>1048</v>
      </c>
      <c r="D3720" s="1110">
        <v>0</v>
      </c>
      <c r="E3720" s="1110">
        <v>0</v>
      </c>
      <c r="F3720" s="1110">
        <v>0</v>
      </c>
      <c r="G3720" s="1110">
        <v>0</v>
      </c>
      <c r="H3720" s="1094"/>
      <c r="I3720" s="1094"/>
      <c r="J3720" s="1094"/>
      <c r="K3720" s="1094"/>
    </row>
    <row r="3721" spans="1:11" ht="14.1" customHeight="1" x14ac:dyDescent="0.25">
      <c r="A3721" s="1094"/>
      <c r="B3721" s="1094"/>
      <c r="C3721" s="1109" t="s">
        <v>1049</v>
      </c>
      <c r="D3721" s="1110">
        <v>0</v>
      </c>
      <c r="E3721" s="1110">
        <v>0</v>
      </c>
      <c r="F3721" s="1110">
        <v>0</v>
      </c>
      <c r="G3721" s="1110">
        <v>0</v>
      </c>
      <c r="H3721" s="1094"/>
      <c r="I3721" s="1094"/>
      <c r="J3721" s="1094"/>
      <c r="K3721" s="1094"/>
    </row>
    <row r="3722" spans="1:11" ht="14.1" customHeight="1" x14ac:dyDescent="0.25">
      <c r="A3722" s="1094"/>
      <c r="B3722" s="1094"/>
      <c r="C3722" s="1109" t="s">
        <v>1051</v>
      </c>
      <c r="D3722" s="1110">
        <v>0</v>
      </c>
      <c r="E3722" s="1110">
        <v>0</v>
      </c>
      <c r="F3722" s="1110">
        <v>0</v>
      </c>
      <c r="G3722" s="1110">
        <v>0</v>
      </c>
      <c r="H3722" s="1094"/>
      <c r="I3722" s="1094"/>
      <c r="J3722" s="1094"/>
      <c r="K3722" s="1094"/>
    </row>
    <row r="3723" spans="1:11" ht="14.1" customHeight="1" x14ac:dyDescent="0.25">
      <c r="A3723" s="1094"/>
      <c r="B3723" s="1094"/>
      <c r="C3723" s="1109" t="s">
        <v>1048</v>
      </c>
      <c r="D3723" s="1110">
        <v>0</v>
      </c>
      <c r="E3723" s="1110">
        <v>0</v>
      </c>
      <c r="F3723" s="1110">
        <v>0</v>
      </c>
      <c r="G3723" s="1110">
        <v>0</v>
      </c>
      <c r="H3723" s="1094"/>
      <c r="I3723" s="1094"/>
      <c r="J3723" s="1094"/>
      <c r="K3723" s="1094"/>
    </row>
    <row r="3724" spans="1:11" ht="14.1" customHeight="1" x14ac:dyDescent="0.25">
      <c r="A3724" s="1094"/>
      <c r="B3724" s="1094"/>
      <c r="C3724" s="1109" t="s">
        <v>1049</v>
      </c>
      <c r="D3724" s="1110">
        <v>0</v>
      </c>
      <c r="E3724" s="1110">
        <v>0</v>
      </c>
      <c r="F3724" s="1110">
        <v>0</v>
      </c>
      <c r="G3724" s="1110">
        <v>0</v>
      </c>
      <c r="H3724" s="1094"/>
      <c r="I3724" s="1094"/>
      <c r="J3724" s="1094"/>
      <c r="K3724" s="1094"/>
    </row>
    <row r="3725" spans="1:11" ht="14.1" customHeight="1" x14ac:dyDescent="0.25">
      <c r="A3725" s="1094"/>
      <c r="B3725" s="1094"/>
      <c r="C3725" s="1109" t="s">
        <v>1052</v>
      </c>
      <c r="D3725" s="1110">
        <v>0</v>
      </c>
      <c r="E3725" s="1110">
        <v>0</v>
      </c>
      <c r="F3725" s="1110">
        <v>0</v>
      </c>
      <c r="G3725" s="1110">
        <v>0</v>
      </c>
      <c r="H3725" s="1094"/>
      <c r="I3725" s="1094"/>
      <c r="J3725" s="1094"/>
      <c r="K3725" s="1094"/>
    </row>
    <row r="3726" spans="1:11" ht="14.1" customHeight="1" x14ac:dyDescent="0.25">
      <c r="A3726" s="1094"/>
      <c r="B3726" s="1094"/>
      <c r="C3726" s="1109" t="s">
        <v>1048</v>
      </c>
      <c r="D3726" s="1110">
        <v>0</v>
      </c>
      <c r="E3726" s="1110">
        <v>0</v>
      </c>
      <c r="F3726" s="1110">
        <v>0</v>
      </c>
      <c r="G3726" s="1110">
        <v>0</v>
      </c>
      <c r="H3726" s="1094"/>
      <c r="I3726" s="1094"/>
      <c r="J3726" s="1094"/>
      <c r="K3726" s="1094"/>
    </row>
    <row r="3727" spans="1:11" ht="14.1" customHeight="1" x14ac:dyDescent="0.25">
      <c r="A3727" s="1094"/>
      <c r="B3727" s="1094"/>
      <c r="C3727" s="1109" t="s">
        <v>1049</v>
      </c>
      <c r="D3727" s="1110">
        <v>0</v>
      </c>
      <c r="E3727" s="1110">
        <v>0</v>
      </c>
      <c r="F3727" s="1110">
        <v>0</v>
      </c>
      <c r="G3727" s="1110">
        <v>0</v>
      </c>
      <c r="H3727" s="1094"/>
      <c r="I3727" s="1094"/>
      <c r="J3727" s="1094"/>
      <c r="K3727" s="1094"/>
    </row>
    <row r="3728" spans="1:11" ht="14.1" customHeight="1" x14ac:dyDescent="0.25">
      <c r="A3728" s="1094"/>
      <c r="B3728" s="1094"/>
      <c r="C3728" s="1109" t="s">
        <v>1053</v>
      </c>
      <c r="D3728" s="1110">
        <v>0</v>
      </c>
      <c r="E3728" s="1110">
        <v>0</v>
      </c>
      <c r="F3728" s="1110">
        <v>0</v>
      </c>
      <c r="G3728" s="1110">
        <v>0</v>
      </c>
      <c r="H3728" s="1094"/>
      <c r="I3728" s="1094"/>
      <c r="J3728" s="1094"/>
      <c r="K3728" s="1094"/>
    </row>
    <row r="3729" spans="1:11" ht="14.1" customHeight="1" x14ac:dyDescent="0.25">
      <c r="A3729" s="1094"/>
      <c r="B3729" s="1094"/>
      <c r="C3729" s="1109" t="s">
        <v>1048</v>
      </c>
      <c r="D3729" s="1110">
        <v>0</v>
      </c>
      <c r="E3729" s="1110">
        <v>0</v>
      </c>
      <c r="F3729" s="1110">
        <v>0</v>
      </c>
      <c r="G3729" s="1110">
        <v>0</v>
      </c>
      <c r="H3729" s="1094"/>
      <c r="I3729" s="1094"/>
      <c r="J3729" s="1094"/>
      <c r="K3729" s="1094"/>
    </row>
    <row r="3730" spans="1:11" ht="14.1" customHeight="1" x14ac:dyDescent="0.25">
      <c r="A3730" s="1094"/>
      <c r="B3730" s="1094"/>
      <c r="C3730" s="1109" t="s">
        <v>1049</v>
      </c>
      <c r="D3730" s="1110">
        <v>0</v>
      </c>
      <c r="E3730" s="1110">
        <v>0</v>
      </c>
      <c r="F3730" s="1110">
        <v>0</v>
      </c>
      <c r="G3730" s="1110">
        <v>0</v>
      </c>
      <c r="H3730" s="1094"/>
      <c r="I3730" s="1094"/>
      <c r="J3730" s="1094"/>
      <c r="K3730" s="1094"/>
    </row>
    <row r="3731" spans="1:11" ht="14.1" customHeight="1" x14ac:dyDescent="0.25">
      <c r="A3731" s="1094"/>
      <c r="B3731" s="1094"/>
      <c r="C3731" s="1109" t="s">
        <v>1054</v>
      </c>
      <c r="D3731" s="1110">
        <v>0</v>
      </c>
      <c r="E3731" s="1110">
        <v>0</v>
      </c>
      <c r="F3731" s="1110">
        <v>0</v>
      </c>
      <c r="G3731" s="1110">
        <v>0</v>
      </c>
      <c r="H3731" s="1094"/>
      <c r="I3731" s="1094"/>
      <c r="J3731" s="1094"/>
      <c r="K3731" s="1094"/>
    </row>
    <row r="3732" spans="1:11" ht="14.1" customHeight="1" x14ac:dyDescent="0.25">
      <c r="A3732" s="1094"/>
      <c r="B3732" s="1094"/>
      <c r="C3732" s="1109" t="s">
        <v>1048</v>
      </c>
      <c r="D3732" s="1110">
        <v>0</v>
      </c>
      <c r="E3732" s="1110">
        <v>0</v>
      </c>
      <c r="F3732" s="1110">
        <v>0</v>
      </c>
      <c r="G3732" s="1110">
        <v>0</v>
      </c>
      <c r="H3732" s="1094"/>
      <c r="I3732" s="1094"/>
      <c r="J3732" s="1094"/>
      <c r="K3732" s="1094"/>
    </row>
    <row r="3733" spans="1:11" ht="14.1" customHeight="1" x14ac:dyDescent="0.25">
      <c r="A3733" s="1094"/>
      <c r="B3733" s="1094"/>
      <c r="C3733" s="1109" t="s">
        <v>1049</v>
      </c>
      <c r="D3733" s="1110">
        <v>0</v>
      </c>
      <c r="E3733" s="1110">
        <v>0</v>
      </c>
      <c r="F3733" s="1110">
        <v>0</v>
      </c>
      <c r="G3733" s="1110">
        <v>0</v>
      </c>
      <c r="H3733" s="1094"/>
      <c r="I3733" s="1094"/>
      <c r="J3733" s="1094"/>
      <c r="K3733" s="1094"/>
    </row>
    <row r="3734" spans="1:11" ht="14.1" customHeight="1" x14ac:dyDescent="0.25">
      <c r="A3734" s="1094"/>
      <c r="B3734" s="1094"/>
      <c r="C3734" s="1109" t="s">
        <v>1055</v>
      </c>
      <c r="D3734" s="1110">
        <v>0</v>
      </c>
      <c r="E3734" s="1110">
        <v>0</v>
      </c>
      <c r="F3734" s="1110">
        <v>0</v>
      </c>
      <c r="G3734" s="1110">
        <v>0</v>
      </c>
      <c r="H3734" s="1094"/>
      <c r="I3734" s="1094"/>
      <c r="J3734" s="1094"/>
      <c r="K3734" s="1094"/>
    </row>
    <row r="3735" spans="1:11" ht="14.1" customHeight="1" x14ac:dyDescent="0.25">
      <c r="A3735" s="1094"/>
      <c r="B3735" s="1094"/>
      <c r="C3735" s="1109" t="s">
        <v>1048</v>
      </c>
      <c r="D3735" s="1110">
        <v>0</v>
      </c>
      <c r="E3735" s="1110">
        <v>0</v>
      </c>
      <c r="F3735" s="1110">
        <v>0</v>
      </c>
      <c r="G3735" s="1110">
        <v>0</v>
      </c>
      <c r="H3735" s="1094"/>
      <c r="I3735" s="1094"/>
      <c r="J3735" s="1094"/>
      <c r="K3735" s="1094"/>
    </row>
    <row r="3736" spans="1:11" ht="14.1" customHeight="1" x14ac:dyDescent="0.25">
      <c r="A3736" s="1094"/>
      <c r="B3736" s="1094"/>
      <c r="C3736" s="1109" t="s">
        <v>1049</v>
      </c>
      <c r="D3736" s="1110">
        <v>0</v>
      </c>
      <c r="E3736" s="1110">
        <v>0</v>
      </c>
      <c r="F3736" s="1110">
        <v>0</v>
      </c>
      <c r="G3736" s="1110">
        <v>0</v>
      </c>
      <c r="H3736" s="1094"/>
      <c r="I3736" s="1094"/>
      <c r="J3736" s="1094"/>
      <c r="K3736" s="1094"/>
    </row>
    <row r="3737" spans="1:11" ht="14.1" customHeight="1" x14ac:dyDescent="0.25">
      <c r="A3737" s="1094"/>
      <c r="B3737" s="1094"/>
      <c r="C3737" s="1109" t="s">
        <v>1056</v>
      </c>
      <c r="D3737" s="1110">
        <v>0</v>
      </c>
      <c r="E3737" s="1110">
        <v>0</v>
      </c>
      <c r="F3737" s="1110">
        <v>0</v>
      </c>
      <c r="G3737" s="1110">
        <v>0</v>
      </c>
      <c r="H3737" s="1094"/>
      <c r="I3737" s="1094"/>
      <c r="J3737" s="1094"/>
      <c r="K3737" s="1094"/>
    </row>
    <row r="3738" spans="1:11" ht="14.1" customHeight="1" x14ac:dyDescent="0.25">
      <c r="A3738" s="1094"/>
      <c r="B3738" s="1094"/>
      <c r="C3738" s="1109" t="s">
        <v>1048</v>
      </c>
      <c r="D3738" s="1110">
        <v>0</v>
      </c>
      <c r="E3738" s="1110">
        <v>0</v>
      </c>
      <c r="F3738" s="1110">
        <v>0</v>
      </c>
      <c r="G3738" s="1110">
        <v>0</v>
      </c>
      <c r="H3738" s="1094"/>
      <c r="I3738" s="1094"/>
      <c r="J3738" s="1094"/>
      <c r="K3738" s="1094"/>
    </row>
    <row r="3739" spans="1:11" ht="14.1" customHeight="1" x14ac:dyDescent="0.25">
      <c r="A3739" s="1094"/>
      <c r="B3739" s="1094"/>
      <c r="C3739" s="1109" t="s">
        <v>1057</v>
      </c>
      <c r="D3739" s="1110">
        <v>0</v>
      </c>
      <c r="E3739" s="1110">
        <v>0</v>
      </c>
      <c r="F3739" s="1110">
        <v>0</v>
      </c>
      <c r="G3739" s="1110">
        <v>0</v>
      </c>
      <c r="H3739" s="1094"/>
      <c r="I3739" s="1094"/>
      <c r="J3739" s="1094"/>
      <c r="K3739" s="1094"/>
    </row>
    <row r="3740" spans="1:11" ht="14.1" customHeight="1" x14ac:dyDescent="0.25">
      <c r="A3740" s="1094"/>
      <c r="B3740" s="1094"/>
      <c r="C3740" s="1109" t="s">
        <v>1058</v>
      </c>
      <c r="D3740" s="1110">
        <v>0</v>
      </c>
      <c r="E3740" s="1110">
        <v>0</v>
      </c>
      <c r="F3740" s="1110">
        <v>0</v>
      </c>
      <c r="G3740" s="1110">
        <v>0</v>
      </c>
      <c r="H3740" s="1094"/>
      <c r="I3740" s="1094"/>
      <c r="J3740" s="1094"/>
      <c r="K3740" s="1094"/>
    </row>
    <row r="3741" spans="1:11" ht="14.1" customHeight="1" x14ac:dyDescent="0.25">
      <c r="A3741" s="1094"/>
      <c r="B3741" s="1094"/>
      <c r="C3741" s="1109" t="s">
        <v>1059</v>
      </c>
      <c r="D3741" s="1110">
        <v>0</v>
      </c>
      <c r="E3741" s="1110">
        <v>0</v>
      </c>
      <c r="F3741" s="1110">
        <v>0</v>
      </c>
      <c r="G3741" s="1110">
        <v>0</v>
      </c>
      <c r="H3741" s="1094"/>
      <c r="I3741" s="1094"/>
      <c r="J3741" s="1094"/>
      <c r="K3741" s="1094"/>
    </row>
    <row r="3742" spans="1:11" ht="14.1" customHeight="1" x14ac:dyDescent="0.25">
      <c r="A3742" s="1094"/>
      <c r="B3742" s="1094"/>
      <c r="C3742" s="1109" t="s">
        <v>1060</v>
      </c>
      <c r="D3742" s="1110">
        <v>0</v>
      </c>
      <c r="E3742" s="1110">
        <v>0</v>
      </c>
      <c r="F3742" s="1110">
        <v>0</v>
      </c>
      <c r="G3742" s="1110">
        <v>0</v>
      </c>
      <c r="H3742" s="1094"/>
      <c r="I3742" s="1094"/>
      <c r="J3742" s="1094"/>
      <c r="K3742" s="1094"/>
    </row>
    <row r="3743" spans="1:11" ht="14.1" customHeight="1" x14ac:dyDescent="0.25">
      <c r="A3743" s="1094"/>
      <c r="B3743" s="1094"/>
      <c r="C3743" s="1109" t="s">
        <v>1061</v>
      </c>
      <c r="D3743" s="1110">
        <v>0</v>
      </c>
      <c r="E3743" s="1110">
        <v>200000000</v>
      </c>
      <c r="F3743" s="1110">
        <v>250000000</v>
      </c>
      <c r="G3743" s="1110">
        <v>50000000</v>
      </c>
      <c r="H3743" s="1094"/>
      <c r="I3743" s="1094"/>
      <c r="J3743" s="1094"/>
      <c r="K3743" s="1094"/>
    </row>
    <row r="3744" spans="1:11" ht="14.1" customHeight="1" x14ac:dyDescent="0.25">
      <c r="A3744" s="1094"/>
      <c r="B3744" s="1094"/>
      <c r="C3744" s="1109" t="s">
        <v>1048</v>
      </c>
      <c r="D3744" s="1110">
        <v>0</v>
      </c>
      <c r="E3744" s="1110">
        <v>200000000</v>
      </c>
      <c r="F3744" s="1110">
        <v>250000000</v>
      </c>
      <c r="G3744" s="1110">
        <v>50000000</v>
      </c>
      <c r="H3744" s="1094"/>
      <c r="I3744" s="1094"/>
      <c r="J3744" s="1094"/>
      <c r="K3744" s="1094"/>
    </row>
    <row r="3745" spans="1:11" ht="14.1" customHeight="1" x14ac:dyDescent="0.25">
      <c r="A3745" s="1094"/>
      <c r="B3745" s="1094"/>
      <c r="C3745" s="1109" t="s">
        <v>1057</v>
      </c>
      <c r="D3745" s="1110">
        <v>0</v>
      </c>
      <c r="E3745" s="1110">
        <v>0</v>
      </c>
      <c r="F3745" s="1110">
        <v>0</v>
      </c>
      <c r="G3745" s="1110">
        <v>0</v>
      </c>
      <c r="H3745" s="1094"/>
      <c r="I3745" s="1094"/>
      <c r="J3745" s="1094"/>
      <c r="K3745" s="1094"/>
    </row>
    <row r="3746" spans="1:11" ht="14.1" customHeight="1" x14ac:dyDescent="0.25">
      <c r="A3746" s="1094"/>
      <c r="B3746" s="1094"/>
      <c r="C3746" s="1109" t="s">
        <v>1058</v>
      </c>
      <c r="D3746" s="1110">
        <v>0</v>
      </c>
      <c r="E3746" s="1110">
        <v>0</v>
      </c>
      <c r="F3746" s="1110">
        <v>0</v>
      </c>
      <c r="G3746" s="1110">
        <v>0</v>
      </c>
      <c r="H3746" s="1094"/>
      <c r="I3746" s="1094"/>
      <c r="J3746" s="1094"/>
      <c r="K3746" s="1094"/>
    </row>
    <row r="3747" spans="1:11" ht="14.1" customHeight="1" x14ac:dyDescent="0.25">
      <c r="A3747" s="1094"/>
      <c r="B3747" s="1094"/>
      <c r="C3747" s="1109" t="s">
        <v>1059</v>
      </c>
      <c r="D3747" s="1110">
        <v>0</v>
      </c>
      <c r="E3747" s="1110">
        <v>0</v>
      </c>
      <c r="F3747" s="1110">
        <v>0</v>
      </c>
      <c r="G3747" s="1110">
        <v>0</v>
      </c>
      <c r="H3747" s="1094"/>
      <c r="I3747" s="1094"/>
      <c r="J3747" s="1094"/>
      <c r="K3747" s="1094"/>
    </row>
    <row r="3748" spans="1:11" ht="14.1" customHeight="1" x14ac:dyDescent="0.25">
      <c r="A3748" s="1094"/>
      <c r="B3748" s="1094"/>
      <c r="C3748" s="1109" t="s">
        <v>1060</v>
      </c>
      <c r="D3748" s="1110">
        <v>0</v>
      </c>
      <c r="E3748" s="1110">
        <v>0</v>
      </c>
      <c r="F3748" s="1110">
        <v>0</v>
      </c>
      <c r="G3748" s="1110">
        <v>0</v>
      </c>
      <c r="H3748" s="1094"/>
      <c r="I3748" s="1094"/>
      <c r="J3748" s="1094"/>
      <c r="K3748" s="1094"/>
    </row>
    <row r="3749" spans="1:11" ht="14.1" customHeight="1" x14ac:dyDescent="0.25">
      <c r="A3749" s="1094"/>
      <c r="B3749" s="1094"/>
      <c r="C3749" s="1109" t="s">
        <v>1062</v>
      </c>
      <c r="D3749" s="1110">
        <v>0</v>
      </c>
      <c r="E3749" s="1110">
        <v>0</v>
      </c>
      <c r="F3749" s="1110">
        <v>0</v>
      </c>
      <c r="G3749" s="1110">
        <v>0</v>
      </c>
      <c r="H3749" s="1094"/>
      <c r="I3749" s="1094"/>
      <c r="J3749" s="1094"/>
      <c r="K3749" s="1094"/>
    </row>
    <row r="3750" spans="1:11" ht="14.1" customHeight="1" x14ac:dyDescent="0.25">
      <c r="A3750" s="1094"/>
      <c r="B3750" s="1094"/>
      <c r="C3750" s="1109" t="s">
        <v>1048</v>
      </c>
      <c r="D3750" s="1110">
        <v>0</v>
      </c>
      <c r="E3750" s="1110">
        <v>0</v>
      </c>
      <c r="F3750" s="1110">
        <v>0</v>
      </c>
      <c r="G3750" s="1110">
        <v>0</v>
      </c>
      <c r="H3750" s="1094"/>
      <c r="I3750" s="1094"/>
      <c r="J3750" s="1094"/>
      <c r="K3750" s="1094"/>
    </row>
    <row r="3751" spans="1:11" ht="14.1" customHeight="1" x14ac:dyDescent="0.25">
      <c r="A3751" s="1094"/>
      <c r="B3751" s="1094"/>
      <c r="C3751" s="1109" t="s">
        <v>1057</v>
      </c>
      <c r="D3751" s="1110">
        <v>0</v>
      </c>
      <c r="E3751" s="1110">
        <v>0</v>
      </c>
      <c r="F3751" s="1110">
        <v>0</v>
      </c>
      <c r="G3751" s="1110">
        <v>0</v>
      </c>
      <c r="H3751" s="1094"/>
      <c r="I3751" s="1094"/>
      <c r="J3751" s="1094"/>
      <c r="K3751" s="1094"/>
    </row>
    <row r="3752" spans="1:11" ht="14.1" customHeight="1" x14ac:dyDescent="0.25">
      <c r="A3752" s="1094"/>
      <c r="B3752" s="1094"/>
      <c r="C3752" s="1109" t="s">
        <v>1058</v>
      </c>
      <c r="D3752" s="1110">
        <v>0</v>
      </c>
      <c r="E3752" s="1110">
        <v>0</v>
      </c>
      <c r="F3752" s="1110">
        <v>0</v>
      </c>
      <c r="G3752" s="1110">
        <v>0</v>
      </c>
      <c r="H3752" s="1094"/>
      <c r="I3752" s="1094"/>
      <c r="J3752" s="1094"/>
      <c r="K3752" s="1094"/>
    </row>
    <row r="3753" spans="1:11" ht="14.1" customHeight="1" x14ac:dyDescent="0.25">
      <c r="A3753" s="1094"/>
      <c r="B3753" s="1094"/>
      <c r="C3753" s="1109" t="s">
        <v>1059</v>
      </c>
      <c r="D3753" s="1110">
        <v>0</v>
      </c>
      <c r="E3753" s="1110">
        <v>0</v>
      </c>
      <c r="F3753" s="1110">
        <v>0</v>
      </c>
      <c r="G3753" s="1110">
        <v>0</v>
      </c>
      <c r="H3753" s="1094"/>
      <c r="I3753" s="1094"/>
      <c r="J3753" s="1094"/>
      <c r="K3753" s="1094"/>
    </row>
    <row r="3754" spans="1:11" ht="14.1" customHeight="1" x14ac:dyDescent="0.25">
      <c r="A3754" s="1094"/>
      <c r="B3754" s="1094"/>
      <c r="C3754" s="1109" t="s">
        <v>1060</v>
      </c>
      <c r="D3754" s="1110">
        <v>0</v>
      </c>
      <c r="E3754" s="1110">
        <v>0</v>
      </c>
      <c r="F3754" s="1110">
        <v>0</v>
      </c>
      <c r="G3754" s="1110">
        <v>0</v>
      </c>
      <c r="H3754" s="1094"/>
      <c r="I3754" s="1094"/>
      <c r="J3754" s="1094"/>
      <c r="K3754" s="1094"/>
    </row>
    <row r="3755" spans="1:11" ht="14.1" customHeight="1" x14ac:dyDescent="0.25">
      <c r="A3755" s="1094"/>
      <c r="B3755" s="1094"/>
      <c r="C3755" s="1109" t="s">
        <v>1063</v>
      </c>
      <c r="D3755" s="1110">
        <v>0</v>
      </c>
      <c r="E3755" s="1110">
        <v>0</v>
      </c>
      <c r="F3755" s="1110">
        <v>0</v>
      </c>
      <c r="G3755" s="1110">
        <v>0</v>
      </c>
      <c r="H3755" s="1094"/>
      <c r="I3755" s="1094"/>
      <c r="J3755" s="1094"/>
      <c r="K3755" s="1094"/>
    </row>
    <row r="3756" spans="1:11" ht="14.1" customHeight="1" x14ac:dyDescent="0.25">
      <c r="A3756" s="1094"/>
      <c r="B3756" s="1094"/>
      <c r="C3756" s="1109" t="s">
        <v>1064</v>
      </c>
      <c r="D3756" s="1110">
        <v>0</v>
      </c>
      <c r="E3756" s="1110">
        <v>0</v>
      </c>
      <c r="F3756" s="1110">
        <v>0</v>
      </c>
      <c r="G3756" s="1110">
        <v>0</v>
      </c>
      <c r="H3756" s="1094"/>
      <c r="I3756" s="1094"/>
      <c r="J3756" s="1094"/>
      <c r="K3756" s="1094"/>
    </row>
    <row r="3757" spans="1:11" ht="14.1" customHeight="1" x14ac:dyDescent="0.25">
      <c r="A3757" s="1094"/>
      <c r="B3757" s="1094"/>
      <c r="C3757" s="1111" t="s">
        <v>572</v>
      </c>
      <c r="D3757" s="1110">
        <v>0</v>
      </c>
      <c r="E3757" s="1110">
        <v>200000000</v>
      </c>
      <c r="F3757" s="1110">
        <v>250000000</v>
      </c>
      <c r="G3757" s="1110">
        <v>50000000</v>
      </c>
      <c r="H3757" s="1094"/>
      <c r="I3757" s="1094"/>
      <c r="J3757" s="1094"/>
      <c r="K3757" s="1094"/>
    </row>
    <row r="3758" spans="1:11" ht="18" customHeight="1" x14ac:dyDescent="0.25">
      <c r="A3758" s="1094"/>
      <c r="B3758" s="1094"/>
      <c r="C3758" s="1103" t="s">
        <v>1022</v>
      </c>
      <c r="D3758" s="1232" t="s">
        <v>3917</v>
      </c>
      <c r="E3758" s="1233"/>
      <c r="F3758" s="1233"/>
      <c r="G3758" s="1233"/>
      <c r="H3758" s="1094"/>
      <c r="I3758" s="1094"/>
      <c r="J3758" s="1094"/>
      <c r="K3758" s="1094"/>
    </row>
    <row r="3759" spans="1:11" ht="18" customHeight="1" x14ac:dyDescent="0.25">
      <c r="A3759" s="1094"/>
      <c r="B3759" s="1094"/>
      <c r="C3759" s="1104" t="s">
        <v>1024</v>
      </c>
      <c r="D3759" s="1230" t="s">
        <v>3918</v>
      </c>
      <c r="E3759" s="1231"/>
      <c r="F3759" s="1231"/>
      <c r="G3759" s="1231"/>
      <c r="H3759" s="1094"/>
      <c r="I3759" s="1094"/>
      <c r="J3759" s="1094"/>
      <c r="K3759" s="1094"/>
    </row>
    <row r="3760" spans="1:11" ht="18" customHeight="1" x14ac:dyDescent="0.25">
      <c r="A3760" s="1094"/>
      <c r="B3760" s="1094"/>
      <c r="C3760" s="1104" t="s">
        <v>31</v>
      </c>
      <c r="D3760" s="1230" t="s">
        <v>3424</v>
      </c>
      <c r="E3760" s="1231"/>
      <c r="F3760" s="1231"/>
      <c r="G3760" s="1231"/>
      <c r="H3760" s="1094"/>
      <c r="I3760" s="1094"/>
      <c r="J3760" s="1094"/>
      <c r="K3760" s="1094"/>
    </row>
    <row r="3761" spans="1:11" ht="15" customHeight="1" x14ac:dyDescent="0.25">
      <c r="A3761" s="1094"/>
      <c r="B3761" s="1094"/>
      <c r="C3761" s="1105"/>
      <c r="D3761" s="1106">
        <v>2024</v>
      </c>
      <c r="E3761" s="1106">
        <v>2025</v>
      </c>
      <c r="F3761" s="1106">
        <v>2026</v>
      </c>
      <c r="G3761" s="1106">
        <v>2027</v>
      </c>
      <c r="H3761" s="1094"/>
      <c r="I3761" s="1094"/>
      <c r="J3761" s="1094"/>
      <c r="K3761" s="1094"/>
    </row>
    <row r="3762" spans="1:11" ht="15" customHeight="1" x14ac:dyDescent="0.25">
      <c r="A3762" s="1094"/>
      <c r="B3762" s="1094"/>
      <c r="C3762" s="1107"/>
      <c r="D3762" s="1108" t="s">
        <v>13</v>
      </c>
      <c r="E3762" s="1108" t="s">
        <v>14</v>
      </c>
      <c r="F3762" s="1108" t="s">
        <v>14</v>
      </c>
      <c r="G3762" s="1108" t="s">
        <v>14</v>
      </c>
      <c r="H3762" s="1094"/>
      <c r="I3762" s="1094"/>
      <c r="J3762" s="1094"/>
      <c r="K3762" s="1094"/>
    </row>
    <row r="3763" spans="1:11" ht="14.1" customHeight="1" x14ac:dyDescent="0.25">
      <c r="A3763" s="1094"/>
      <c r="B3763" s="1094"/>
      <c r="C3763" s="1097" t="s">
        <v>33</v>
      </c>
      <c r="D3763" s="1101" t="s">
        <v>1038</v>
      </c>
      <c r="E3763" s="1101" t="s">
        <v>1092</v>
      </c>
      <c r="F3763" s="1101" t="s">
        <v>1092</v>
      </c>
      <c r="G3763" s="1101" t="s">
        <v>1092</v>
      </c>
      <c r="H3763" s="1094"/>
      <c r="I3763" s="1094"/>
      <c r="J3763" s="1094"/>
      <c r="K3763" s="1094"/>
    </row>
    <row r="3764" spans="1:11" ht="14.1" customHeight="1" x14ac:dyDescent="0.25">
      <c r="A3764" s="1094"/>
      <c r="B3764" s="1094"/>
      <c r="C3764" s="1097" t="s">
        <v>1029</v>
      </c>
      <c r="D3764" s="1101" t="s">
        <v>3919</v>
      </c>
      <c r="E3764" s="1101" t="s">
        <v>3920</v>
      </c>
      <c r="F3764" s="1101" t="s">
        <v>3920</v>
      </c>
      <c r="G3764" s="1101" t="s">
        <v>3921</v>
      </c>
      <c r="H3764" s="1094"/>
      <c r="I3764" s="1094"/>
      <c r="J3764" s="1094"/>
      <c r="K3764" s="1094"/>
    </row>
    <row r="3765" spans="1:11" ht="14.1" customHeight="1" x14ac:dyDescent="0.25">
      <c r="A3765" s="1094"/>
      <c r="B3765" s="1094"/>
      <c r="C3765" s="1097" t="s">
        <v>1032</v>
      </c>
      <c r="D3765" s="1101" t="s">
        <v>1039</v>
      </c>
      <c r="E3765" s="1101" t="s">
        <v>3920</v>
      </c>
      <c r="F3765" s="1101" t="s">
        <v>3920</v>
      </c>
      <c r="G3765" s="1101" t="s">
        <v>3921</v>
      </c>
      <c r="H3765" s="1094"/>
      <c r="I3765" s="1094"/>
      <c r="J3765" s="1094"/>
      <c r="K3765" s="1094"/>
    </row>
    <row r="3766" spans="1:11" ht="14.1" customHeight="1" x14ac:dyDescent="0.25">
      <c r="A3766" s="1094"/>
      <c r="B3766" s="1094"/>
      <c r="C3766" s="1097" t="s">
        <v>1037</v>
      </c>
      <c r="D3766" s="1101" t="s">
        <v>1038</v>
      </c>
      <c r="E3766" s="1101" t="s">
        <v>1038</v>
      </c>
      <c r="F3766" s="1101" t="s">
        <v>1039</v>
      </c>
      <c r="G3766" s="1101" t="s">
        <v>1039</v>
      </c>
      <c r="H3766" s="1094"/>
      <c r="I3766" s="1094"/>
      <c r="J3766" s="1094"/>
      <c r="K3766" s="1094"/>
    </row>
    <row r="3767" spans="1:11" ht="14.1" customHeight="1" x14ac:dyDescent="0.25">
      <c r="A3767" s="1094"/>
      <c r="B3767" s="1094"/>
      <c r="C3767" s="1097" t="s">
        <v>1042</v>
      </c>
      <c r="D3767" s="1101" t="s">
        <v>1038</v>
      </c>
      <c r="E3767" s="1101" t="s">
        <v>1093</v>
      </c>
      <c r="F3767" s="1101" t="s">
        <v>1039</v>
      </c>
      <c r="G3767" s="1101" t="s">
        <v>1039</v>
      </c>
      <c r="H3767" s="1094"/>
      <c r="I3767" s="1094"/>
      <c r="J3767" s="1094"/>
      <c r="K3767" s="1094"/>
    </row>
    <row r="3768" spans="1:11" ht="14.1" customHeight="1" x14ac:dyDescent="0.25">
      <c r="A3768" s="1094"/>
      <c r="B3768" s="1094"/>
      <c r="C3768" s="1097" t="s">
        <v>39</v>
      </c>
      <c r="D3768" s="1101" t="s">
        <v>1038</v>
      </c>
      <c r="E3768" s="1101" t="s">
        <v>1038</v>
      </c>
      <c r="F3768" s="1101" t="s">
        <v>1039</v>
      </c>
      <c r="G3768" s="1101" t="s">
        <v>1039</v>
      </c>
      <c r="H3768" s="1094"/>
      <c r="I3768" s="1094"/>
      <c r="J3768" s="1094"/>
      <c r="K3768" s="1094"/>
    </row>
    <row r="3769" spans="1:11" ht="14.1" customHeight="1" x14ac:dyDescent="0.25">
      <c r="A3769" s="1094"/>
      <c r="B3769" s="1094"/>
      <c r="C3769" s="1228" t="s">
        <v>1046</v>
      </c>
      <c r="D3769" s="1229"/>
      <c r="E3769" s="1229"/>
      <c r="F3769" s="1229"/>
      <c r="G3769" s="1229"/>
      <c r="H3769" s="1094"/>
      <c r="I3769" s="1094"/>
      <c r="J3769" s="1094"/>
      <c r="K3769" s="1094"/>
    </row>
    <row r="3770" spans="1:11" ht="14.1" customHeight="1" x14ac:dyDescent="0.25">
      <c r="A3770" s="1094"/>
      <c r="B3770" s="1094"/>
      <c r="C3770" s="1105"/>
      <c r="D3770" s="1106">
        <v>2024</v>
      </c>
      <c r="E3770" s="1106">
        <v>2025</v>
      </c>
      <c r="F3770" s="1106">
        <v>2026</v>
      </c>
      <c r="G3770" s="1106">
        <v>2027</v>
      </c>
      <c r="H3770" s="1094"/>
      <c r="I3770" s="1094"/>
      <c r="J3770" s="1094"/>
      <c r="K3770" s="1094"/>
    </row>
    <row r="3771" spans="1:11" ht="14.1" customHeight="1" x14ac:dyDescent="0.25">
      <c r="A3771" s="1094"/>
      <c r="B3771" s="1094"/>
      <c r="C3771" s="1107"/>
      <c r="D3771" s="1108" t="s">
        <v>13</v>
      </c>
      <c r="E3771" s="1108" t="s">
        <v>14</v>
      </c>
      <c r="F3771" s="1108" t="s">
        <v>14</v>
      </c>
      <c r="G3771" s="1108" t="s">
        <v>14</v>
      </c>
      <c r="H3771" s="1094"/>
      <c r="I3771" s="1094"/>
      <c r="J3771" s="1094"/>
      <c r="K3771" s="1094"/>
    </row>
    <row r="3772" spans="1:11" ht="14.1" customHeight="1" x14ac:dyDescent="0.25">
      <c r="A3772" s="1094"/>
      <c r="B3772" s="1094"/>
      <c r="C3772" s="1109" t="s">
        <v>1047</v>
      </c>
      <c r="D3772" s="1110">
        <v>0</v>
      </c>
      <c r="E3772" s="1110">
        <v>0</v>
      </c>
      <c r="F3772" s="1110">
        <v>0</v>
      </c>
      <c r="G3772" s="1110">
        <v>0</v>
      </c>
      <c r="H3772" s="1094"/>
      <c r="I3772" s="1094"/>
      <c r="J3772" s="1094"/>
      <c r="K3772" s="1094"/>
    </row>
    <row r="3773" spans="1:11" ht="14.1" customHeight="1" x14ac:dyDescent="0.25">
      <c r="A3773" s="1094"/>
      <c r="B3773" s="1094"/>
      <c r="C3773" s="1109" t="s">
        <v>1048</v>
      </c>
      <c r="D3773" s="1110">
        <v>0</v>
      </c>
      <c r="E3773" s="1110">
        <v>0</v>
      </c>
      <c r="F3773" s="1110">
        <v>0</v>
      </c>
      <c r="G3773" s="1110">
        <v>0</v>
      </c>
      <c r="H3773" s="1094"/>
      <c r="I3773" s="1094"/>
      <c r="J3773" s="1094"/>
      <c r="K3773" s="1094"/>
    </row>
    <row r="3774" spans="1:11" ht="14.1" customHeight="1" x14ac:dyDescent="0.25">
      <c r="A3774" s="1094"/>
      <c r="B3774" s="1094"/>
      <c r="C3774" s="1109" t="s">
        <v>1049</v>
      </c>
      <c r="D3774" s="1110">
        <v>0</v>
      </c>
      <c r="E3774" s="1110">
        <v>0</v>
      </c>
      <c r="F3774" s="1110">
        <v>0</v>
      </c>
      <c r="G3774" s="1110">
        <v>0</v>
      </c>
      <c r="H3774" s="1094"/>
      <c r="I3774" s="1094"/>
      <c r="J3774" s="1094"/>
      <c r="K3774" s="1094"/>
    </row>
    <row r="3775" spans="1:11" ht="14.1" customHeight="1" x14ac:dyDescent="0.25">
      <c r="A3775" s="1094"/>
      <c r="B3775" s="1094"/>
      <c r="C3775" s="1109" t="s">
        <v>1050</v>
      </c>
      <c r="D3775" s="1110">
        <v>0</v>
      </c>
      <c r="E3775" s="1110">
        <v>0</v>
      </c>
      <c r="F3775" s="1110">
        <v>0</v>
      </c>
      <c r="G3775" s="1110">
        <v>0</v>
      </c>
      <c r="H3775" s="1094"/>
      <c r="I3775" s="1094"/>
      <c r="J3775" s="1094"/>
      <c r="K3775" s="1094"/>
    </row>
    <row r="3776" spans="1:11" ht="14.1" customHeight="1" x14ac:dyDescent="0.25">
      <c r="A3776" s="1094"/>
      <c r="B3776" s="1094"/>
      <c r="C3776" s="1109" t="s">
        <v>1048</v>
      </c>
      <c r="D3776" s="1110">
        <v>0</v>
      </c>
      <c r="E3776" s="1110">
        <v>0</v>
      </c>
      <c r="F3776" s="1110">
        <v>0</v>
      </c>
      <c r="G3776" s="1110">
        <v>0</v>
      </c>
      <c r="H3776" s="1094"/>
      <c r="I3776" s="1094"/>
      <c r="J3776" s="1094"/>
      <c r="K3776" s="1094"/>
    </row>
    <row r="3777" spans="1:11" ht="14.1" customHeight="1" x14ac:dyDescent="0.25">
      <c r="A3777" s="1094"/>
      <c r="B3777" s="1094"/>
      <c r="C3777" s="1109" t="s">
        <v>1049</v>
      </c>
      <c r="D3777" s="1110">
        <v>0</v>
      </c>
      <c r="E3777" s="1110">
        <v>0</v>
      </c>
      <c r="F3777" s="1110">
        <v>0</v>
      </c>
      <c r="G3777" s="1110">
        <v>0</v>
      </c>
      <c r="H3777" s="1094"/>
      <c r="I3777" s="1094"/>
      <c r="J3777" s="1094"/>
      <c r="K3777" s="1094"/>
    </row>
    <row r="3778" spans="1:11" ht="14.1" customHeight="1" x14ac:dyDescent="0.25">
      <c r="A3778" s="1094"/>
      <c r="B3778" s="1094"/>
      <c r="C3778" s="1109" t="s">
        <v>1051</v>
      </c>
      <c r="D3778" s="1110">
        <v>0</v>
      </c>
      <c r="E3778" s="1110">
        <v>0</v>
      </c>
      <c r="F3778" s="1110">
        <v>0</v>
      </c>
      <c r="G3778" s="1110">
        <v>0</v>
      </c>
      <c r="H3778" s="1094"/>
      <c r="I3778" s="1094"/>
      <c r="J3778" s="1094"/>
      <c r="K3778" s="1094"/>
    </row>
    <row r="3779" spans="1:11" ht="14.1" customHeight="1" x14ac:dyDescent="0.25">
      <c r="A3779" s="1094"/>
      <c r="B3779" s="1094"/>
      <c r="C3779" s="1109" t="s">
        <v>1048</v>
      </c>
      <c r="D3779" s="1110">
        <v>0</v>
      </c>
      <c r="E3779" s="1110">
        <v>0</v>
      </c>
      <c r="F3779" s="1110">
        <v>0</v>
      </c>
      <c r="G3779" s="1110">
        <v>0</v>
      </c>
      <c r="H3779" s="1094"/>
      <c r="I3779" s="1094"/>
      <c r="J3779" s="1094"/>
      <c r="K3779" s="1094"/>
    </row>
    <row r="3780" spans="1:11" ht="14.1" customHeight="1" x14ac:dyDescent="0.25">
      <c r="A3780" s="1094"/>
      <c r="B3780" s="1094"/>
      <c r="C3780" s="1109" t="s">
        <v>1049</v>
      </c>
      <c r="D3780" s="1110">
        <v>0</v>
      </c>
      <c r="E3780" s="1110">
        <v>0</v>
      </c>
      <c r="F3780" s="1110">
        <v>0</v>
      </c>
      <c r="G3780" s="1110">
        <v>0</v>
      </c>
      <c r="H3780" s="1094"/>
      <c r="I3780" s="1094"/>
      <c r="J3780" s="1094"/>
      <c r="K3780" s="1094"/>
    </row>
    <row r="3781" spans="1:11" ht="14.1" customHeight="1" x14ac:dyDescent="0.25">
      <c r="A3781" s="1094"/>
      <c r="B3781" s="1094"/>
      <c r="C3781" s="1109" t="s">
        <v>1052</v>
      </c>
      <c r="D3781" s="1110">
        <v>0</v>
      </c>
      <c r="E3781" s="1110">
        <v>0</v>
      </c>
      <c r="F3781" s="1110">
        <v>0</v>
      </c>
      <c r="G3781" s="1110">
        <v>0</v>
      </c>
      <c r="H3781" s="1094"/>
      <c r="I3781" s="1094"/>
      <c r="J3781" s="1094"/>
      <c r="K3781" s="1094"/>
    </row>
    <row r="3782" spans="1:11" ht="14.1" customHeight="1" x14ac:dyDescent="0.25">
      <c r="A3782" s="1094"/>
      <c r="B3782" s="1094"/>
      <c r="C3782" s="1109" t="s">
        <v>1048</v>
      </c>
      <c r="D3782" s="1110">
        <v>0</v>
      </c>
      <c r="E3782" s="1110">
        <v>0</v>
      </c>
      <c r="F3782" s="1110">
        <v>0</v>
      </c>
      <c r="G3782" s="1110">
        <v>0</v>
      </c>
      <c r="H3782" s="1094"/>
      <c r="I3782" s="1094"/>
      <c r="J3782" s="1094"/>
      <c r="K3782" s="1094"/>
    </row>
    <row r="3783" spans="1:11" ht="14.1" customHeight="1" x14ac:dyDescent="0.25">
      <c r="A3783" s="1094"/>
      <c r="B3783" s="1094"/>
      <c r="C3783" s="1109" t="s">
        <v>1049</v>
      </c>
      <c r="D3783" s="1110">
        <v>0</v>
      </c>
      <c r="E3783" s="1110">
        <v>0</v>
      </c>
      <c r="F3783" s="1110">
        <v>0</v>
      </c>
      <c r="G3783" s="1110">
        <v>0</v>
      </c>
      <c r="H3783" s="1094"/>
      <c r="I3783" s="1094"/>
      <c r="J3783" s="1094"/>
      <c r="K3783" s="1094"/>
    </row>
    <row r="3784" spans="1:11" ht="14.1" customHeight="1" x14ac:dyDescent="0.25">
      <c r="A3784" s="1094"/>
      <c r="B3784" s="1094"/>
      <c r="C3784" s="1109" t="s">
        <v>1053</v>
      </c>
      <c r="D3784" s="1110">
        <v>0</v>
      </c>
      <c r="E3784" s="1110">
        <v>0</v>
      </c>
      <c r="F3784" s="1110">
        <v>0</v>
      </c>
      <c r="G3784" s="1110">
        <v>0</v>
      </c>
      <c r="H3784" s="1094"/>
      <c r="I3784" s="1094"/>
      <c r="J3784" s="1094"/>
      <c r="K3784" s="1094"/>
    </row>
    <row r="3785" spans="1:11" ht="14.1" customHeight="1" x14ac:dyDescent="0.25">
      <c r="A3785" s="1094"/>
      <c r="B3785" s="1094"/>
      <c r="C3785" s="1109" t="s">
        <v>1048</v>
      </c>
      <c r="D3785" s="1110">
        <v>0</v>
      </c>
      <c r="E3785" s="1110">
        <v>0</v>
      </c>
      <c r="F3785" s="1110">
        <v>0</v>
      </c>
      <c r="G3785" s="1110">
        <v>0</v>
      </c>
      <c r="H3785" s="1094"/>
      <c r="I3785" s="1094"/>
      <c r="J3785" s="1094"/>
      <c r="K3785" s="1094"/>
    </row>
    <row r="3786" spans="1:11" ht="14.1" customHeight="1" x14ac:dyDescent="0.25">
      <c r="A3786" s="1094"/>
      <c r="B3786" s="1094"/>
      <c r="C3786" s="1109" t="s">
        <v>1049</v>
      </c>
      <c r="D3786" s="1110">
        <v>0</v>
      </c>
      <c r="E3786" s="1110">
        <v>0</v>
      </c>
      <c r="F3786" s="1110">
        <v>0</v>
      </c>
      <c r="G3786" s="1110">
        <v>0</v>
      </c>
      <c r="H3786" s="1094"/>
      <c r="I3786" s="1094"/>
      <c r="J3786" s="1094"/>
      <c r="K3786" s="1094"/>
    </row>
    <row r="3787" spans="1:11" ht="14.1" customHeight="1" x14ac:dyDescent="0.25">
      <c r="A3787" s="1094"/>
      <c r="B3787" s="1094"/>
      <c r="C3787" s="1109" t="s">
        <v>1054</v>
      </c>
      <c r="D3787" s="1110">
        <v>0</v>
      </c>
      <c r="E3787" s="1110">
        <v>0</v>
      </c>
      <c r="F3787" s="1110">
        <v>0</v>
      </c>
      <c r="G3787" s="1110">
        <v>0</v>
      </c>
      <c r="H3787" s="1094"/>
      <c r="I3787" s="1094"/>
      <c r="J3787" s="1094"/>
      <c r="K3787" s="1094"/>
    </row>
    <row r="3788" spans="1:11" ht="14.1" customHeight="1" x14ac:dyDescent="0.25">
      <c r="A3788" s="1094"/>
      <c r="B3788" s="1094"/>
      <c r="C3788" s="1109" t="s">
        <v>1048</v>
      </c>
      <c r="D3788" s="1110">
        <v>0</v>
      </c>
      <c r="E3788" s="1110">
        <v>0</v>
      </c>
      <c r="F3788" s="1110">
        <v>0</v>
      </c>
      <c r="G3788" s="1110">
        <v>0</v>
      </c>
      <c r="H3788" s="1094"/>
      <c r="I3788" s="1094"/>
      <c r="J3788" s="1094"/>
      <c r="K3788" s="1094"/>
    </row>
    <row r="3789" spans="1:11" ht="14.1" customHeight="1" x14ac:dyDescent="0.25">
      <c r="A3789" s="1094"/>
      <c r="B3789" s="1094"/>
      <c r="C3789" s="1109" t="s">
        <v>1049</v>
      </c>
      <c r="D3789" s="1110">
        <v>0</v>
      </c>
      <c r="E3789" s="1110">
        <v>0</v>
      </c>
      <c r="F3789" s="1110">
        <v>0</v>
      </c>
      <c r="G3789" s="1110">
        <v>0</v>
      </c>
      <c r="H3789" s="1094"/>
      <c r="I3789" s="1094"/>
      <c r="J3789" s="1094"/>
      <c r="K3789" s="1094"/>
    </row>
    <row r="3790" spans="1:11" ht="14.1" customHeight="1" x14ac:dyDescent="0.25">
      <c r="A3790" s="1094"/>
      <c r="B3790" s="1094"/>
      <c r="C3790" s="1109" t="s">
        <v>1055</v>
      </c>
      <c r="D3790" s="1110">
        <v>0</v>
      </c>
      <c r="E3790" s="1110">
        <v>0</v>
      </c>
      <c r="F3790" s="1110">
        <v>0</v>
      </c>
      <c r="G3790" s="1110">
        <v>0</v>
      </c>
      <c r="H3790" s="1094"/>
      <c r="I3790" s="1094"/>
      <c r="J3790" s="1094"/>
      <c r="K3790" s="1094"/>
    </row>
    <row r="3791" spans="1:11" ht="14.1" customHeight="1" x14ac:dyDescent="0.25">
      <c r="A3791" s="1094"/>
      <c r="B3791" s="1094"/>
      <c r="C3791" s="1109" t="s">
        <v>1048</v>
      </c>
      <c r="D3791" s="1110">
        <v>0</v>
      </c>
      <c r="E3791" s="1110">
        <v>0</v>
      </c>
      <c r="F3791" s="1110">
        <v>0</v>
      </c>
      <c r="G3791" s="1110">
        <v>0</v>
      </c>
      <c r="H3791" s="1094"/>
      <c r="I3791" s="1094"/>
      <c r="J3791" s="1094"/>
      <c r="K3791" s="1094"/>
    </row>
    <row r="3792" spans="1:11" ht="14.1" customHeight="1" x14ac:dyDescent="0.25">
      <c r="A3792" s="1094"/>
      <c r="B3792" s="1094"/>
      <c r="C3792" s="1109" t="s">
        <v>1049</v>
      </c>
      <c r="D3792" s="1110">
        <v>0</v>
      </c>
      <c r="E3792" s="1110">
        <v>0</v>
      </c>
      <c r="F3792" s="1110">
        <v>0</v>
      </c>
      <c r="G3792" s="1110">
        <v>0</v>
      </c>
      <c r="H3792" s="1094"/>
      <c r="I3792" s="1094"/>
      <c r="J3792" s="1094"/>
      <c r="K3792" s="1094"/>
    </row>
    <row r="3793" spans="1:11" ht="14.1" customHeight="1" x14ac:dyDescent="0.25">
      <c r="A3793" s="1094"/>
      <c r="B3793" s="1094"/>
      <c r="C3793" s="1109" t="s">
        <v>1056</v>
      </c>
      <c r="D3793" s="1110">
        <v>0</v>
      </c>
      <c r="E3793" s="1110">
        <v>0</v>
      </c>
      <c r="F3793" s="1110">
        <v>0</v>
      </c>
      <c r="G3793" s="1110">
        <v>0</v>
      </c>
      <c r="H3793" s="1094"/>
      <c r="I3793" s="1094"/>
      <c r="J3793" s="1094"/>
      <c r="K3793" s="1094"/>
    </row>
    <row r="3794" spans="1:11" ht="14.1" customHeight="1" x14ac:dyDescent="0.25">
      <c r="A3794" s="1094"/>
      <c r="B3794" s="1094"/>
      <c r="C3794" s="1109" t="s">
        <v>1048</v>
      </c>
      <c r="D3794" s="1110">
        <v>0</v>
      </c>
      <c r="E3794" s="1110">
        <v>0</v>
      </c>
      <c r="F3794" s="1110">
        <v>0</v>
      </c>
      <c r="G3794" s="1110">
        <v>0</v>
      </c>
      <c r="H3794" s="1094"/>
      <c r="I3794" s="1094"/>
      <c r="J3794" s="1094"/>
      <c r="K3794" s="1094"/>
    </row>
    <row r="3795" spans="1:11" ht="14.1" customHeight="1" x14ac:dyDescent="0.25">
      <c r="A3795" s="1094"/>
      <c r="B3795" s="1094"/>
      <c r="C3795" s="1109" t="s">
        <v>1057</v>
      </c>
      <c r="D3795" s="1110">
        <v>0</v>
      </c>
      <c r="E3795" s="1110">
        <v>0</v>
      </c>
      <c r="F3795" s="1110">
        <v>0</v>
      </c>
      <c r="G3795" s="1110">
        <v>0</v>
      </c>
      <c r="H3795" s="1094"/>
      <c r="I3795" s="1094"/>
      <c r="J3795" s="1094"/>
      <c r="K3795" s="1094"/>
    </row>
    <row r="3796" spans="1:11" ht="14.1" customHeight="1" x14ac:dyDescent="0.25">
      <c r="A3796" s="1094"/>
      <c r="B3796" s="1094"/>
      <c r="C3796" s="1109" t="s">
        <v>1058</v>
      </c>
      <c r="D3796" s="1110">
        <v>0</v>
      </c>
      <c r="E3796" s="1110">
        <v>0</v>
      </c>
      <c r="F3796" s="1110">
        <v>0</v>
      </c>
      <c r="G3796" s="1110">
        <v>0</v>
      </c>
      <c r="H3796" s="1094"/>
      <c r="I3796" s="1094"/>
      <c r="J3796" s="1094"/>
      <c r="K3796" s="1094"/>
    </row>
    <row r="3797" spans="1:11" ht="14.1" customHeight="1" x14ac:dyDescent="0.25">
      <c r="A3797" s="1094"/>
      <c r="B3797" s="1094"/>
      <c r="C3797" s="1109" t="s">
        <v>1059</v>
      </c>
      <c r="D3797" s="1110">
        <v>0</v>
      </c>
      <c r="E3797" s="1110">
        <v>0</v>
      </c>
      <c r="F3797" s="1110">
        <v>0</v>
      </c>
      <c r="G3797" s="1110">
        <v>0</v>
      </c>
      <c r="H3797" s="1094"/>
      <c r="I3797" s="1094"/>
      <c r="J3797" s="1094"/>
      <c r="K3797" s="1094"/>
    </row>
    <row r="3798" spans="1:11" ht="14.1" customHeight="1" x14ac:dyDescent="0.25">
      <c r="A3798" s="1094"/>
      <c r="B3798" s="1094"/>
      <c r="C3798" s="1109" t="s">
        <v>1060</v>
      </c>
      <c r="D3798" s="1110">
        <v>0</v>
      </c>
      <c r="E3798" s="1110">
        <v>0</v>
      </c>
      <c r="F3798" s="1110">
        <v>0</v>
      </c>
      <c r="G3798" s="1110">
        <v>0</v>
      </c>
      <c r="H3798" s="1094"/>
      <c r="I3798" s="1094"/>
      <c r="J3798" s="1094"/>
      <c r="K3798" s="1094"/>
    </row>
    <row r="3799" spans="1:11" ht="14.1" customHeight="1" x14ac:dyDescent="0.25">
      <c r="A3799" s="1094"/>
      <c r="B3799" s="1094"/>
      <c r="C3799" s="1109" t="s">
        <v>1061</v>
      </c>
      <c r="D3799" s="1110">
        <v>0</v>
      </c>
      <c r="E3799" s="1110">
        <v>300850028</v>
      </c>
      <c r="F3799" s="1110">
        <v>300850028</v>
      </c>
      <c r="G3799" s="1110">
        <v>300850029</v>
      </c>
      <c r="H3799" s="1094"/>
      <c r="I3799" s="1094"/>
      <c r="J3799" s="1094"/>
      <c r="K3799" s="1094"/>
    </row>
    <row r="3800" spans="1:11" ht="14.1" customHeight="1" x14ac:dyDescent="0.25">
      <c r="A3800" s="1094"/>
      <c r="B3800" s="1094"/>
      <c r="C3800" s="1109" t="s">
        <v>1048</v>
      </c>
      <c r="D3800" s="1110">
        <v>0</v>
      </c>
      <c r="E3800" s="1110">
        <v>300850028</v>
      </c>
      <c r="F3800" s="1110">
        <v>300850028</v>
      </c>
      <c r="G3800" s="1110">
        <v>300850029</v>
      </c>
      <c r="H3800" s="1094"/>
      <c r="I3800" s="1094"/>
      <c r="J3800" s="1094"/>
      <c r="K3800" s="1094"/>
    </row>
    <row r="3801" spans="1:11" ht="14.1" customHeight="1" x14ac:dyDescent="0.25">
      <c r="A3801" s="1094"/>
      <c r="B3801" s="1094"/>
      <c r="C3801" s="1109" t="s">
        <v>1057</v>
      </c>
      <c r="D3801" s="1110">
        <v>0</v>
      </c>
      <c r="E3801" s="1110">
        <v>0</v>
      </c>
      <c r="F3801" s="1110">
        <v>0</v>
      </c>
      <c r="G3801" s="1110">
        <v>0</v>
      </c>
      <c r="H3801" s="1094"/>
      <c r="I3801" s="1094"/>
      <c r="J3801" s="1094"/>
      <c r="K3801" s="1094"/>
    </row>
    <row r="3802" spans="1:11" ht="14.1" customHeight="1" x14ac:dyDescent="0.25">
      <c r="A3802" s="1094"/>
      <c r="B3802" s="1094"/>
      <c r="C3802" s="1109" t="s">
        <v>1058</v>
      </c>
      <c r="D3802" s="1110">
        <v>0</v>
      </c>
      <c r="E3802" s="1110">
        <v>0</v>
      </c>
      <c r="F3802" s="1110">
        <v>0</v>
      </c>
      <c r="G3802" s="1110">
        <v>0</v>
      </c>
      <c r="H3802" s="1094"/>
      <c r="I3802" s="1094"/>
      <c r="J3802" s="1094"/>
      <c r="K3802" s="1094"/>
    </row>
    <row r="3803" spans="1:11" ht="14.1" customHeight="1" x14ac:dyDescent="0.25">
      <c r="A3803" s="1094"/>
      <c r="B3803" s="1094"/>
      <c r="C3803" s="1109" t="s">
        <v>1059</v>
      </c>
      <c r="D3803" s="1110">
        <v>0</v>
      </c>
      <c r="E3803" s="1110">
        <v>0</v>
      </c>
      <c r="F3803" s="1110">
        <v>0</v>
      </c>
      <c r="G3803" s="1110">
        <v>0</v>
      </c>
      <c r="H3803" s="1094"/>
      <c r="I3803" s="1094"/>
      <c r="J3803" s="1094"/>
      <c r="K3803" s="1094"/>
    </row>
    <row r="3804" spans="1:11" ht="14.1" customHeight="1" x14ac:dyDescent="0.25">
      <c r="A3804" s="1094"/>
      <c r="B3804" s="1094"/>
      <c r="C3804" s="1109" t="s">
        <v>1060</v>
      </c>
      <c r="D3804" s="1110">
        <v>0</v>
      </c>
      <c r="E3804" s="1110">
        <v>0</v>
      </c>
      <c r="F3804" s="1110">
        <v>0</v>
      </c>
      <c r="G3804" s="1110">
        <v>0</v>
      </c>
      <c r="H3804" s="1094"/>
      <c r="I3804" s="1094"/>
      <c r="J3804" s="1094"/>
      <c r="K3804" s="1094"/>
    </row>
    <row r="3805" spans="1:11" ht="14.1" customHeight="1" x14ac:dyDescent="0.25">
      <c r="A3805" s="1094"/>
      <c r="B3805" s="1094"/>
      <c r="C3805" s="1109" t="s">
        <v>1062</v>
      </c>
      <c r="D3805" s="1110">
        <v>0</v>
      </c>
      <c r="E3805" s="1110">
        <v>0</v>
      </c>
      <c r="F3805" s="1110">
        <v>0</v>
      </c>
      <c r="G3805" s="1110">
        <v>0</v>
      </c>
      <c r="H3805" s="1094"/>
      <c r="I3805" s="1094"/>
      <c r="J3805" s="1094"/>
      <c r="K3805" s="1094"/>
    </row>
    <row r="3806" spans="1:11" ht="14.1" customHeight="1" x14ac:dyDescent="0.25">
      <c r="A3806" s="1094"/>
      <c r="B3806" s="1094"/>
      <c r="C3806" s="1109" t="s">
        <v>1048</v>
      </c>
      <c r="D3806" s="1110">
        <v>0</v>
      </c>
      <c r="E3806" s="1110">
        <v>0</v>
      </c>
      <c r="F3806" s="1110">
        <v>0</v>
      </c>
      <c r="G3806" s="1110">
        <v>0</v>
      </c>
      <c r="H3806" s="1094"/>
      <c r="I3806" s="1094"/>
      <c r="J3806" s="1094"/>
      <c r="K3806" s="1094"/>
    </row>
    <row r="3807" spans="1:11" ht="14.1" customHeight="1" x14ac:dyDescent="0.25">
      <c r="A3807" s="1094"/>
      <c r="B3807" s="1094"/>
      <c r="C3807" s="1109" t="s">
        <v>1057</v>
      </c>
      <c r="D3807" s="1110">
        <v>0</v>
      </c>
      <c r="E3807" s="1110">
        <v>0</v>
      </c>
      <c r="F3807" s="1110">
        <v>0</v>
      </c>
      <c r="G3807" s="1110">
        <v>0</v>
      </c>
      <c r="H3807" s="1094"/>
      <c r="I3807" s="1094"/>
      <c r="J3807" s="1094"/>
      <c r="K3807" s="1094"/>
    </row>
    <row r="3808" spans="1:11" ht="14.1" customHeight="1" x14ac:dyDescent="0.25">
      <c r="A3808" s="1094"/>
      <c r="B3808" s="1094"/>
      <c r="C3808" s="1109" t="s">
        <v>1058</v>
      </c>
      <c r="D3808" s="1110">
        <v>0</v>
      </c>
      <c r="E3808" s="1110">
        <v>0</v>
      </c>
      <c r="F3808" s="1110">
        <v>0</v>
      </c>
      <c r="G3808" s="1110">
        <v>0</v>
      </c>
      <c r="H3808" s="1094"/>
      <c r="I3808" s="1094"/>
      <c r="J3808" s="1094"/>
      <c r="K3808" s="1094"/>
    </row>
    <row r="3809" spans="1:11" ht="14.1" customHeight="1" x14ac:dyDescent="0.25">
      <c r="A3809" s="1094"/>
      <c r="B3809" s="1094"/>
      <c r="C3809" s="1109" t="s">
        <v>1059</v>
      </c>
      <c r="D3809" s="1110">
        <v>0</v>
      </c>
      <c r="E3809" s="1110">
        <v>0</v>
      </c>
      <c r="F3809" s="1110">
        <v>0</v>
      </c>
      <c r="G3809" s="1110">
        <v>0</v>
      </c>
      <c r="H3809" s="1094"/>
      <c r="I3809" s="1094"/>
      <c r="J3809" s="1094"/>
      <c r="K3809" s="1094"/>
    </row>
    <row r="3810" spans="1:11" ht="14.1" customHeight="1" x14ac:dyDescent="0.25">
      <c r="A3810" s="1094"/>
      <c r="B3810" s="1094"/>
      <c r="C3810" s="1109" t="s">
        <v>1060</v>
      </c>
      <c r="D3810" s="1110">
        <v>0</v>
      </c>
      <c r="E3810" s="1110">
        <v>0</v>
      </c>
      <c r="F3810" s="1110">
        <v>0</v>
      </c>
      <c r="G3810" s="1110">
        <v>0</v>
      </c>
      <c r="H3810" s="1094"/>
      <c r="I3810" s="1094"/>
      <c r="J3810" s="1094"/>
      <c r="K3810" s="1094"/>
    </row>
    <row r="3811" spans="1:11" ht="14.1" customHeight="1" x14ac:dyDescent="0.25">
      <c r="A3811" s="1094"/>
      <c r="B3811" s="1094"/>
      <c r="C3811" s="1109" t="s">
        <v>1063</v>
      </c>
      <c r="D3811" s="1110">
        <v>0</v>
      </c>
      <c r="E3811" s="1110">
        <v>0</v>
      </c>
      <c r="F3811" s="1110">
        <v>0</v>
      </c>
      <c r="G3811" s="1110">
        <v>0</v>
      </c>
      <c r="H3811" s="1094"/>
      <c r="I3811" s="1094"/>
      <c r="J3811" s="1094"/>
      <c r="K3811" s="1094"/>
    </row>
    <row r="3812" spans="1:11" ht="14.1" customHeight="1" x14ac:dyDescent="0.25">
      <c r="A3812" s="1094"/>
      <c r="B3812" s="1094"/>
      <c r="C3812" s="1109" t="s">
        <v>1064</v>
      </c>
      <c r="D3812" s="1110">
        <v>0</v>
      </c>
      <c r="E3812" s="1110">
        <v>0</v>
      </c>
      <c r="F3812" s="1110">
        <v>0</v>
      </c>
      <c r="G3812" s="1110">
        <v>0</v>
      </c>
      <c r="H3812" s="1094"/>
      <c r="I3812" s="1094"/>
      <c r="J3812" s="1094"/>
      <c r="K3812" s="1094"/>
    </row>
    <row r="3813" spans="1:11" ht="14.1" customHeight="1" x14ac:dyDescent="0.25">
      <c r="A3813" s="1094"/>
      <c r="B3813" s="1094"/>
      <c r="C3813" s="1111" t="s">
        <v>572</v>
      </c>
      <c r="D3813" s="1110">
        <v>0</v>
      </c>
      <c r="E3813" s="1110">
        <v>300850028</v>
      </c>
      <c r="F3813" s="1110">
        <v>300850028</v>
      </c>
      <c r="G3813" s="1110">
        <v>300850029</v>
      </c>
      <c r="H3813" s="1094"/>
      <c r="I3813" s="1094"/>
      <c r="J3813" s="1094"/>
      <c r="K3813" s="1094"/>
    </row>
    <row r="3814" spans="1:11" ht="14.1" customHeight="1" x14ac:dyDescent="0.25">
      <c r="A3814" s="1094"/>
      <c r="B3814" s="1094"/>
      <c r="C3814" s="1102" t="s">
        <v>3922</v>
      </c>
      <c r="D3814" s="1234" t="s">
        <v>3923</v>
      </c>
      <c r="E3814" s="1235"/>
      <c r="F3814" s="1235"/>
      <c r="G3814" s="1235"/>
      <c r="H3814" s="1094"/>
      <c r="I3814" s="1094"/>
      <c r="J3814" s="1094"/>
      <c r="K3814" s="1094"/>
    </row>
    <row r="3815" spans="1:11" ht="45.95" customHeight="1" x14ac:dyDescent="0.25">
      <c r="A3815" s="1094"/>
      <c r="B3815" s="1094"/>
      <c r="C3815" s="1103" t="s">
        <v>1022</v>
      </c>
      <c r="D3815" s="1232" t="s">
        <v>3924</v>
      </c>
      <c r="E3815" s="1233"/>
      <c r="F3815" s="1233"/>
      <c r="G3815" s="1233"/>
      <c r="H3815" s="1094"/>
      <c r="I3815" s="1094"/>
      <c r="J3815" s="1094"/>
      <c r="K3815" s="1094"/>
    </row>
    <row r="3816" spans="1:11" ht="45.95" customHeight="1" x14ac:dyDescent="0.25">
      <c r="A3816" s="1094"/>
      <c r="B3816" s="1094"/>
      <c r="C3816" s="1104" t="s">
        <v>1024</v>
      </c>
      <c r="D3816" s="1230" t="s">
        <v>3925</v>
      </c>
      <c r="E3816" s="1231"/>
      <c r="F3816" s="1231"/>
      <c r="G3816" s="1231"/>
      <c r="H3816" s="1094"/>
      <c r="I3816" s="1094"/>
      <c r="J3816" s="1094"/>
      <c r="K3816" s="1094"/>
    </row>
    <row r="3817" spans="1:11" ht="45.95" customHeight="1" x14ac:dyDescent="0.25">
      <c r="A3817" s="1094"/>
      <c r="B3817" s="1094"/>
      <c r="C3817" s="1104" t="s">
        <v>31</v>
      </c>
      <c r="D3817" s="1230" t="s">
        <v>3926</v>
      </c>
      <c r="E3817" s="1231"/>
      <c r="F3817" s="1231"/>
      <c r="G3817" s="1231"/>
      <c r="H3817" s="1094"/>
      <c r="I3817" s="1094"/>
      <c r="J3817" s="1094"/>
      <c r="K3817" s="1094"/>
    </row>
    <row r="3818" spans="1:11" ht="15" customHeight="1" x14ac:dyDescent="0.25">
      <c r="A3818" s="1094"/>
      <c r="B3818" s="1094"/>
      <c r="C3818" s="1105"/>
      <c r="D3818" s="1106">
        <v>2024</v>
      </c>
      <c r="E3818" s="1106">
        <v>2025</v>
      </c>
      <c r="F3818" s="1106">
        <v>2026</v>
      </c>
      <c r="G3818" s="1106">
        <v>2027</v>
      </c>
      <c r="H3818" s="1094"/>
      <c r="I3818" s="1094"/>
      <c r="J3818" s="1094"/>
      <c r="K3818" s="1094"/>
    </row>
    <row r="3819" spans="1:11" ht="15" customHeight="1" x14ac:dyDescent="0.25">
      <c r="A3819" s="1094"/>
      <c r="B3819" s="1094"/>
      <c r="C3819" s="1107"/>
      <c r="D3819" s="1108" t="s">
        <v>13</v>
      </c>
      <c r="E3819" s="1108" t="s">
        <v>14</v>
      </c>
      <c r="F3819" s="1108" t="s">
        <v>14</v>
      </c>
      <c r="G3819" s="1108" t="s">
        <v>14</v>
      </c>
      <c r="H3819" s="1094"/>
      <c r="I3819" s="1094"/>
      <c r="J3819" s="1094"/>
      <c r="K3819" s="1094"/>
    </row>
    <row r="3820" spans="1:11" ht="14.1" customHeight="1" x14ac:dyDescent="0.25">
      <c r="A3820" s="1094"/>
      <c r="B3820" s="1094"/>
      <c r="C3820" s="1097" t="s">
        <v>33</v>
      </c>
      <c r="D3820" s="1101" t="s">
        <v>1038</v>
      </c>
      <c r="E3820" s="1101" t="s">
        <v>1092</v>
      </c>
      <c r="F3820" s="1101" t="s">
        <v>1092</v>
      </c>
      <c r="G3820" s="1101" t="s">
        <v>1092</v>
      </c>
      <c r="H3820" s="1094"/>
      <c r="I3820" s="1094"/>
      <c r="J3820" s="1094"/>
      <c r="K3820" s="1094"/>
    </row>
    <row r="3821" spans="1:11" ht="14.1" customHeight="1" x14ac:dyDescent="0.25">
      <c r="A3821" s="1094"/>
      <c r="B3821" s="1094"/>
      <c r="C3821" s="1097" t="s">
        <v>1029</v>
      </c>
      <c r="D3821" s="1101" t="s">
        <v>3927</v>
      </c>
      <c r="E3821" s="1101" t="s">
        <v>3928</v>
      </c>
      <c r="F3821" s="1101" t="s">
        <v>3929</v>
      </c>
      <c r="G3821" s="1101" t="s">
        <v>3930</v>
      </c>
      <c r="H3821" s="1094"/>
      <c r="I3821" s="1094"/>
      <c r="J3821" s="1094"/>
      <c r="K3821" s="1094"/>
    </row>
    <row r="3822" spans="1:11" ht="14.1" customHeight="1" x14ac:dyDescent="0.25">
      <c r="A3822" s="1094"/>
      <c r="B3822" s="1094"/>
      <c r="C3822" s="1097" t="s">
        <v>1032</v>
      </c>
      <c r="D3822" s="1101" t="s">
        <v>1039</v>
      </c>
      <c r="E3822" s="1101" t="s">
        <v>3928</v>
      </c>
      <c r="F3822" s="1101" t="s">
        <v>3929</v>
      </c>
      <c r="G3822" s="1101" t="s">
        <v>3930</v>
      </c>
      <c r="H3822" s="1094"/>
      <c r="I3822" s="1094"/>
      <c r="J3822" s="1094"/>
      <c r="K3822" s="1094"/>
    </row>
    <row r="3823" spans="1:11" ht="14.1" customHeight="1" x14ac:dyDescent="0.25">
      <c r="A3823" s="1094"/>
      <c r="B3823" s="1094"/>
      <c r="C3823" s="1097" t="s">
        <v>1037</v>
      </c>
      <c r="D3823" s="1101" t="s">
        <v>1038</v>
      </c>
      <c r="E3823" s="1101" t="s">
        <v>1038</v>
      </c>
      <c r="F3823" s="1101" t="s">
        <v>1039</v>
      </c>
      <c r="G3823" s="1101" t="s">
        <v>1039</v>
      </c>
      <c r="H3823" s="1094"/>
      <c r="I3823" s="1094"/>
      <c r="J3823" s="1094"/>
      <c r="K3823" s="1094"/>
    </row>
    <row r="3824" spans="1:11" ht="14.1" customHeight="1" x14ac:dyDescent="0.25">
      <c r="A3824" s="1094"/>
      <c r="B3824" s="1094"/>
      <c r="C3824" s="1097" t="s">
        <v>1042</v>
      </c>
      <c r="D3824" s="1101" t="s">
        <v>1038</v>
      </c>
      <c r="E3824" s="1101" t="s">
        <v>3931</v>
      </c>
      <c r="F3824" s="1101" t="s">
        <v>3932</v>
      </c>
      <c r="G3824" s="1101" t="s">
        <v>3933</v>
      </c>
      <c r="H3824" s="1094"/>
      <c r="I3824" s="1094"/>
      <c r="J3824" s="1094"/>
      <c r="K3824" s="1094"/>
    </row>
    <row r="3825" spans="1:11" ht="14.1" customHeight="1" x14ac:dyDescent="0.25">
      <c r="A3825" s="1094"/>
      <c r="B3825" s="1094"/>
      <c r="C3825" s="1097" t="s">
        <v>39</v>
      </c>
      <c r="D3825" s="1101" t="s">
        <v>1038</v>
      </c>
      <c r="E3825" s="1101" t="s">
        <v>1038</v>
      </c>
      <c r="F3825" s="1101" t="s">
        <v>3932</v>
      </c>
      <c r="G3825" s="1101" t="s">
        <v>3933</v>
      </c>
      <c r="H3825" s="1094"/>
      <c r="I3825" s="1094"/>
      <c r="J3825" s="1094"/>
      <c r="K3825" s="1094"/>
    </row>
    <row r="3826" spans="1:11" ht="14.1" customHeight="1" x14ac:dyDescent="0.25">
      <c r="A3826" s="1094"/>
      <c r="B3826" s="1094"/>
      <c r="C3826" s="1228" t="s">
        <v>1046</v>
      </c>
      <c r="D3826" s="1229"/>
      <c r="E3826" s="1229"/>
      <c r="F3826" s="1229"/>
      <c r="G3826" s="1229"/>
      <c r="H3826" s="1094"/>
      <c r="I3826" s="1094"/>
      <c r="J3826" s="1094"/>
      <c r="K3826" s="1094"/>
    </row>
    <row r="3827" spans="1:11" ht="14.1" customHeight="1" x14ac:dyDescent="0.25">
      <c r="A3827" s="1094"/>
      <c r="B3827" s="1094"/>
      <c r="C3827" s="1105"/>
      <c r="D3827" s="1106">
        <v>2024</v>
      </c>
      <c r="E3827" s="1106">
        <v>2025</v>
      </c>
      <c r="F3827" s="1106">
        <v>2026</v>
      </c>
      <c r="G3827" s="1106">
        <v>2027</v>
      </c>
      <c r="H3827" s="1094"/>
      <c r="I3827" s="1094"/>
      <c r="J3827" s="1094"/>
      <c r="K3827" s="1094"/>
    </row>
    <row r="3828" spans="1:11" ht="14.1" customHeight="1" x14ac:dyDescent="0.25">
      <c r="A3828" s="1094"/>
      <c r="B3828" s="1094"/>
      <c r="C3828" s="1107"/>
      <c r="D3828" s="1108" t="s">
        <v>13</v>
      </c>
      <c r="E3828" s="1108" t="s">
        <v>14</v>
      </c>
      <c r="F3828" s="1108" t="s">
        <v>14</v>
      </c>
      <c r="G3828" s="1108" t="s">
        <v>14</v>
      </c>
      <c r="H3828" s="1094"/>
      <c r="I3828" s="1094"/>
      <c r="J3828" s="1094"/>
      <c r="K3828" s="1094"/>
    </row>
    <row r="3829" spans="1:11" ht="14.1" customHeight="1" x14ac:dyDescent="0.25">
      <c r="A3829" s="1094"/>
      <c r="B3829" s="1094"/>
      <c r="C3829" s="1109" t="s">
        <v>1047</v>
      </c>
      <c r="D3829" s="1110">
        <v>0</v>
      </c>
      <c r="E3829" s="1110">
        <v>0</v>
      </c>
      <c r="F3829" s="1110">
        <v>0</v>
      </c>
      <c r="G3829" s="1110">
        <v>0</v>
      </c>
      <c r="H3829" s="1094"/>
      <c r="I3829" s="1094"/>
      <c r="J3829" s="1094"/>
      <c r="K3829" s="1094"/>
    </row>
    <row r="3830" spans="1:11" ht="14.1" customHeight="1" x14ac:dyDescent="0.25">
      <c r="A3830" s="1094"/>
      <c r="B3830" s="1094"/>
      <c r="C3830" s="1109" t="s">
        <v>1048</v>
      </c>
      <c r="D3830" s="1110">
        <v>0</v>
      </c>
      <c r="E3830" s="1110">
        <v>0</v>
      </c>
      <c r="F3830" s="1110">
        <v>0</v>
      </c>
      <c r="G3830" s="1110">
        <v>0</v>
      </c>
      <c r="H3830" s="1094"/>
      <c r="I3830" s="1094"/>
      <c r="J3830" s="1094"/>
      <c r="K3830" s="1094"/>
    </row>
    <row r="3831" spans="1:11" ht="14.1" customHeight="1" x14ac:dyDescent="0.25">
      <c r="A3831" s="1094"/>
      <c r="B3831" s="1094"/>
      <c r="C3831" s="1109" t="s">
        <v>1049</v>
      </c>
      <c r="D3831" s="1110">
        <v>0</v>
      </c>
      <c r="E3831" s="1110">
        <v>0</v>
      </c>
      <c r="F3831" s="1110">
        <v>0</v>
      </c>
      <c r="G3831" s="1110">
        <v>0</v>
      </c>
      <c r="H3831" s="1094"/>
      <c r="I3831" s="1094"/>
      <c r="J3831" s="1094"/>
      <c r="K3831" s="1094"/>
    </row>
    <row r="3832" spans="1:11" ht="14.1" customHeight="1" x14ac:dyDescent="0.25">
      <c r="A3832" s="1094"/>
      <c r="B3832" s="1094"/>
      <c r="C3832" s="1109" t="s">
        <v>1050</v>
      </c>
      <c r="D3832" s="1110">
        <v>0</v>
      </c>
      <c r="E3832" s="1110">
        <v>0</v>
      </c>
      <c r="F3832" s="1110">
        <v>0</v>
      </c>
      <c r="G3832" s="1110">
        <v>0</v>
      </c>
      <c r="H3832" s="1094"/>
      <c r="I3832" s="1094"/>
      <c r="J3832" s="1094"/>
      <c r="K3832" s="1094"/>
    </row>
    <row r="3833" spans="1:11" ht="14.1" customHeight="1" x14ac:dyDescent="0.25">
      <c r="A3833" s="1094"/>
      <c r="B3833" s="1094"/>
      <c r="C3833" s="1109" t="s">
        <v>1048</v>
      </c>
      <c r="D3833" s="1110">
        <v>0</v>
      </c>
      <c r="E3833" s="1110">
        <v>0</v>
      </c>
      <c r="F3833" s="1110">
        <v>0</v>
      </c>
      <c r="G3833" s="1110">
        <v>0</v>
      </c>
      <c r="H3833" s="1094"/>
      <c r="I3833" s="1094"/>
      <c r="J3833" s="1094"/>
      <c r="K3833" s="1094"/>
    </row>
    <row r="3834" spans="1:11" ht="14.1" customHeight="1" x14ac:dyDescent="0.25">
      <c r="A3834" s="1094"/>
      <c r="B3834" s="1094"/>
      <c r="C3834" s="1109" t="s">
        <v>1049</v>
      </c>
      <c r="D3834" s="1110">
        <v>0</v>
      </c>
      <c r="E3834" s="1110">
        <v>0</v>
      </c>
      <c r="F3834" s="1110">
        <v>0</v>
      </c>
      <c r="G3834" s="1110">
        <v>0</v>
      </c>
      <c r="H3834" s="1094"/>
      <c r="I3834" s="1094"/>
      <c r="J3834" s="1094"/>
      <c r="K3834" s="1094"/>
    </row>
    <row r="3835" spans="1:11" ht="14.1" customHeight="1" x14ac:dyDescent="0.25">
      <c r="A3835" s="1094"/>
      <c r="B3835" s="1094"/>
      <c r="C3835" s="1109" t="s">
        <v>1051</v>
      </c>
      <c r="D3835" s="1110">
        <v>0</v>
      </c>
      <c r="E3835" s="1110">
        <v>0</v>
      </c>
      <c r="F3835" s="1110">
        <v>0</v>
      </c>
      <c r="G3835" s="1110">
        <v>0</v>
      </c>
      <c r="H3835" s="1094"/>
      <c r="I3835" s="1094"/>
      <c r="J3835" s="1094"/>
      <c r="K3835" s="1094"/>
    </row>
    <row r="3836" spans="1:11" ht="14.1" customHeight="1" x14ac:dyDescent="0.25">
      <c r="A3836" s="1094"/>
      <c r="B3836" s="1094"/>
      <c r="C3836" s="1109" t="s">
        <v>1048</v>
      </c>
      <c r="D3836" s="1110">
        <v>0</v>
      </c>
      <c r="E3836" s="1110">
        <v>0</v>
      </c>
      <c r="F3836" s="1110">
        <v>0</v>
      </c>
      <c r="G3836" s="1110">
        <v>0</v>
      </c>
      <c r="H3836" s="1094"/>
      <c r="I3836" s="1094"/>
      <c r="J3836" s="1094"/>
      <c r="K3836" s="1094"/>
    </row>
    <row r="3837" spans="1:11" ht="14.1" customHeight="1" x14ac:dyDescent="0.25">
      <c r="A3837" s="1094"/>
      <c r="B3837" s="1094"/>
      <c r="C3837" s="1109" t="s">
        <v>1049</v>
      </c>
      <c r="D3837" s="1110">
        <v>0</v>
      </c>
      <c r="E3837" s="1110">
        <v>0</v>
      </c>
      <c r="F3837" s="1110">
        <v>0</v>
      </c>
      <c r="G3837" s="1110">
        <v>0</v>
      </c>
      <c r="H3837" s="1094"/>
      <c r="I3837" s="1094"/>
      <c r="J3837" s="1094"/>
      <c r="K3837" s="1094"/>
    </row>
    <row r="3838" spans="1:11" ht="14.1" customHeight="1" x14ac:dyDescent="0.25">
      <c r="A3838" s="1094"/>
      <c r="B3838" s="1094"/>
      <c r="C3838" s="1109" t="s">
        <v>1052</v>
      </c>
      <c r="D3838" s="1110">
        <v>0</v>
      </c>
      <c r="E3838" s="1110">
        <v>0</v>
      </c>
      <c r="F3838" s="1110">
        <v>0</v>
      </c>
      <c r="G3838" s="1110">
        <v>0</v>
      </c>
      <c r="H3838" s="1094"/>
      <c r="I3838" s="1094"/>
      <c r="J3838" s="1094"/>
      <c r="K3838" s="1094"/>
    </row>
    <row r="3839" spans="1:11" ht="14.1" customHeight="1" x14ac:dyDescent="0.25">
      <c r="A3839" s="1094"/>
      <c r="B3839" s="1094"/>
      <c r="C3839" s="1109" t="s">
        <v>1048</v>
      </c>
      <c r="D3839" s="1110">
        <v>0</v>
      </c>
      <c r="E3839" s="1110">
        <v>0</v>
      </c>
      <c r="F3839" s="1110">
        <v>0</v>
      </c>
      <c r="G3839" s="1110">
        <v>0</v>
      </c>
      <c r="H3839" s="1094"/>
      <c r="I3839" s="1094"/>
      <c r="J3839" s="1094"/>
      <c r="K3839" s="1094"/>
    </row>
    <row r="3840" spans="1:11" ht="14.1" customHeight="1" x14ac:dyDescent="0.25">
      <c r="A3840" s="1094"/>
      <c r="B3840" s="1094"/>
      <c r="C3840" s="1109" t="s">
        <v>1049</v>
      </c>
      <c r="D3840" s="1110">
        <v>0</v>
      </c>
      <c r="E3840" s="1110">
        <v>0</v>
      </c>
      <c r="F3840" s="1110">
        <v>0</v>
      </c>
      <c r="G3840" s="1110">
        <v>0</v>
      </c>
      <c r="H3840" s="1094"/>
      <c r="I3840" s="1094"/>
      <c r="J3840" s="1094"/>
      <c r="K3840" s="1094"/>
    </row>
    <row r="3841" spans="1:11" ht="14.1" customHeight="1" x14ac:dyDescent="0.25">
      <c r="A3841" s="1094"/>
      <c r="B3841" s="1094"/>
      <c r="C3841" s="1109" t="s">
        <v>1053</v>
      </c>
      <c r="D3841" s="1110">
        <v>0</v>
      </c>
      <c r="E3841" s="1110">
        <v>0</v>
      </c>
      <c r="F3841" s="1110">
        <v>0</v>
      </c>
      <c r="G3841" s="1110">
        <v>0</v>
      </c>
      <c r="H3841" s="1094"/>
      <c r="I3841" s="1094"/>
      <c r="J3841" s="1094"/>
      <c r="K3841" s="1094"/>
    </row>
    <row r="3842" spans="1:11" ht="14.1" customHeight="1" x14ac:dyDescent="0.25">
      <c r="A3842" s="1094"/>
      <c r="B3842" s="1094"/>
      <c r="C3842" s="1109" t="s">
        <v>1048</v>
      </c>
      <c r="D3842" s="1110">
        <v>0</v>
      </c>
      <c r="E3842" s="1110">
        <v>0</v>
      </c>
      <c r="F3842" s="1110">
        <v>0</v>
      </c>
      <c r="G3842" s="1110">
        <v>0</v>
      </c>
      <c r="H3842" s="1094"/>
      <c r="I3842" s="1094"/>
      <c r="J3842" s="1094"/>
      <c r="K3842" s="1094"/>
    </row>
    <row r="3843" spans="1:11" ht="14.1" customHeight="1" x14ac:dyDescent="0.25">
      <c r="A3843" s="1094"/>
      <c r="B3843" s="1094"/>
      <c r="C3843" s="1109" t="s">
        <v>1049</v>
      </c>
      <c r="D3843" s="1110">
        <v>0</v>
      </c>
      <c r="E3843" s="1110">
        <v>0</v>
      </c>
      <c r="F3843" s="1110">
        <v>0</v>
      </c>
      <c r="G3843" s="1110">
        <v>0</v>
      </c>
      <c r="H3843" s="1094"/>
      <c r="I3843" s="1094"/>
      <c r="J3843" s="1094"/>
      <c r="K3843" s="1094"/>
    </row>
    <row r="3844" spans="1:11" ht="14.1" customHeight="1" x14ac:dyDescent="0.25">
      <c r="A3844" s="1094"/>
      <c r="B3844" s="1094"/>
      <c r="C3844" s="1109" t="s">
        <v>1054</v>
      </c>
      <c r="D3844" s="1110">
        <v>0</v>
      </c>
      <c r="E3844" s="1110">
        <v>0</v>
      </c>
      <c r="F3844" s="1110">
        <v>0</v>
      </c>
      <c r="G3844" s="1110">
        <v>0</v>
      </c>
      <c r="H3844" s="1094"/>
      <c r="I3844" s="1094"/>
      <c r="J3844" s="1094"/>
      <c r="K3844" s="1094"/>
    </row>
    <row r="3845" spans="1:11" ht="14.1" customHeight="1" x14ac:dyDescent="0.25">
      <c r="A3845" s="1094"/>
      <c r="B3845" s="1094"/>
      <c r="C3845" s="1109" t="s">
        <v>1048</v>
      </c>
      <c r="D3845" s="1110">
        <v>0</v>
      </c>
      <c r="E3845" s="1110">
        <v>0</v>
      </c>
      <c r="F3845" s="1110">
        <v>0</v>
      </c>
      <c r="G3845" s="1110">
        <v>0</v>
      </c>
      <c r="H3845" s="1094"/>
      <c r="I3845" s="1094"/>
      <c r="J3845" s="1094"/>
      <c r="K3845" s="1094"/>
    </row>
    <row r="3846" spans="1:11" ht="14.1" customHeight="1" x14ac:dyDescent="0.25">
      <c r="A3846" s="1094"/>
      <c r="B3846" s="1094"/>
      <c r="C3846" s="1109" t="s">
        <v>1049</v>
      </c>
      <c r="D3846" s="1110">
        <v>0</v>
      </c>
      <c r="E3846" s="1110">
        <v>0</v>
      </c>
      <c r="F3846" s="1110">
        <v>0</v>
      </c>
      <c r="G3846" s="1110">
        <v>0</v>
      </c>
      <c r="H3846" s="1094"/>
      <c r="I3846" s="1094"/>
      <c r="J3846" s="1094"/>
      <c r="K3846" s="1094"/>
    </row>
    <row r="3847" spans="1:11" ht="14.1" customHeight="1" x14ac:dyDescent="0.25">
      <c r="A3847" s="1094"/>
      <c r="B3847" s="1094"/>
      <c r="C3847" s="1109" t="s">
        <v>1055</v>
      </c>
      <c r="D3847" s="1110">
        <v>0</v>
      </c>
      <c r="E3847" s="1110">
        <v>0</v>
      </c>
      <c r="F3847" s="1110">
        <v>0</v>
      </c>
      <c r="G3847" s="1110">
        <v>0</v>
      </c>
      <c r="H3847" s="1094"/>
      <c r="I3847" s="1094"/>
      <c r="J3847" s="1094"/>
      <c r="K3847" s="1094"/>
    </row>
    <row r="3848" spans="1:11" ht="14.1" customHeight="1" x14ac:dyDescent="0.25">
      <c r="A3848" s="1094"/>
      <c r="B3848" s="1094"/>
      <c r="C3848" s="1109" t="s">
        <v>1048</v>
      </c>
      <c r="D3848" s="1110">
        <v>0</v>
      </c>
      <c r="E3848" s="1110">
        <v>0</v>
      </c>
      <c r="F3848" s="1110">
        <v>0</v>
      </c>
      <c r="G3848" s="1110">
        <v>0</v>
      </c>
      <c r="H3848" s="1094"/>
      <c r="I3848" s="1094"/>
      <c r="J3848" s="1094"/>
      <c r="K3848" s="1094"/>
    </row>
    <row r="3849" spans="1:11" ht="14.1" customHeight="1" x14ac:dyDescent="0.25">
      <c r="A3849" s="1094"/>
      <c r="B3849" s="1094"/>
      <c r="C3849" s="1109" t="s">
        <v>1049</v>
      </c>
      <c r="D3849" s="1110">
        <v>0</v>
      </c>
      <c r="E3849" s="1110">
        <v>0</v>
      </c>
      <c r="F3849" s="1110">
        <v>0</v>
      </c>
      <c r="G3849" s="1110">
        <v>0</v>
      </c>
      <c r="H3849" s="1094"/>
      <c r="I3849" s="1094"/>
      <c r="J3849" s="1094"/>
      <c r="K3849" s="1094"/>
    </row>
    <row r="3850" spans="1:11" ht="14.1" customHeight="1" x14ac:dyDescent="0.25">
      <c r="A3850" s="1094"/>
      <c r="B3850" s="1094"/>
      <c r="C3850" s="1109" t="s">
        <v>1056</v>
      </c>
      <c r="D3850" s="1110">
        <v>0</v>
      </c>
      <c r="E3850" s="1110">
        <v>0</v>
      </c>
      <c r="F3850" s="1110">
        <v>0</v>
      </c>
      <c r="G3850" s="1110">
        <v>0</v>
      </c>
      <c r="H3850" s="1094"/>
      <c r="I3850" s="1094"/>
      <c r="J3850" s="1094"/>
      <c r="K3850" s="1094"/>
    </row>
    <row r="3851" spans="1:11" ht="14.1" customHeight="1" x14ac:dyDescent="0.25">
      <c r="A3851" s="1094"/>
      <c r="B3851" s="1094"/>
      <c r="C3851" s="1109" t="s">
        <v>1048</v>
      </c>
      <c r="D3851" s="1110">
        <v>0</v>
      </c>
      <c r="E3851" s="1110">
        <v>0</v>
      </c>
      <c r="F3851" s="1110">
        <v>0</v>
      </c>
      <c r="G3851" s="1110">
        <v>0</v>
      </c>
      <c r="H3851" s="1094"/>
      <c r="I3851" s="1094"/>
      <c r="J3851" s="1094"/>
      <c r="K3851" s="1094"/>
    </row>
    <row r="3852" spans="1:11" ht="14.1" customHeight="1" x14ac:dyDescent="0.25">
      <c r="A3852" s="1094"/>
      <c r="B3852" s="1094"/>
      <c r="C3852" s="1109" t="s">
        <v>1057</v>
      </c>
      <c r="D3852" s="1110">
        <v>0</v>
      </c>
      <c r="E3852" s="1110">
        <v>0</v>
      </c>
      <c r="F3852" s="1110">
        <v>0</v>
      </c>
      <c r="G3852" s="1110">
        <v>0</v>
      </c>
      <c r="H3852" s="1094"/>
      <c r="I3852" s="1094"/>
      <c r="J3852" s="1094"/>
      <c r="K3852" s="1094"/>
    </row>
    <row r="3853" spans="1:11" ht="14.1" customHeight="1" x14ac:dyDescent="0.25">
      <c r="A3853" s="1094"/>
      <c r="B3853" s="1094"/>
      <c r="C3853" s="1109" t="s">
        <v>1058</v>
      </c>
      <c r="D3853" s="1110">
        <v>0</v>
      </c>
      <c r="E3853" s="1110">
        <v>0</v>
      </c>
      <c r="F3853" s="1110">
        <v>0</v>
      </c>
      <c r="G3853" s="1110">
        <v>0</v>
      </c>
      <c r="H3853" s="1094"/>
      <c r="I3853" s="1094"/>
      <c r="J3853" s="1094"/>
      <c r="K3853" s="1094"/>
    </row>
    <row r="3854" spans="1:11" ht="14.1" customHeight="1" x14ac:dyDescent="0.25">
      <c r="A3854" s="1094"/>
      <c r="B3854" s="1094"/>
      <c r="C3854" s="1109" t="s">
        <v>1059</v>
      </c>
      <c r="D3854" s="1110">
        <v>0</v>
      </c>
      <c r="E3854" s="1110">
        <v>0</v>
      </c>
      <c r="F3854" s="1110">
        <v>0</v>
      </c>
      <c r="G3854" s="1110">
        <v>0</v>
      </c>
      <c r="H3854" s="1094"/>
      <c r="I3854" s="1094"/>
      <c r="J3854" s="1094"/>
      <c r="K3854" s="1094"/>
    </row>
    <row r="3855" spans="1:11" ht="14.1" customHeight="1" x14ac:dyDescent="0.25">
      <c r="A3855" s="1094"/>
      <c r="B3855" s="1094"/>
      <c r="C3855" s="1109" t="s">
        <v>1060</v>
      </c>
      <c r="D3855" s="1110">
        <v>0</v>
      </c>
      <c r="E3855" s="1110">
        <v>0</v>
      </c>
      <c r="F3855" s="1110">
        <v>0</v>
      </c>
      <c r="G3855" s="1110">
        <v>0</v>
      </c>
      <c r="H3855" s="1094"/>
      <c r="I3855" s="1094"/>
      <c r="J3855" s="1094"/>
      <c r="K3855" s="1094"/>
    </row>
    <row r="3856" spans="1:11" ht="14.1" customHeight="1" x14ac:dyDescent="0.25">
      <c r="A3856" s="1094"/>
      <c r="B3856" s="1094"/>
      <c r="C3856" s="1109" t="s">
        <v>1061</v>
      </c>
      <c r="D3856" s="1110">
        <v>0</v>
      </c>
      <c r="E3856" s="1110">
        <v>98949706</v>
      </c>
      <c r="F3856" s="1110">
        <v>104327898</v>
      </c>
      <c r="G3856" s="1110">
        <v>56526131</v>
      </c>
      <c r="H3856" s="1094"/>
      <c r="I3856" s="1094"/>
      <c r="J3856" s="1094"/>
      <c r="K3856" s="1094"/>
    </row>
    <row r="3857" spans="1:11" ht="14.1" customHeight="1" x14ac:dyDescent="0.25">
      <c r="A3857" s="1094"/>
      <c r="B3857" s="1094"/>
      <c r="C3857" s="1109" t="s">
        <v>1048</v>
      </c>
      <c r="D3857" s="1110">
        <v>0</v>
      </c>
      <c r="E3857" s="1110">
        <v>98949706</v>
      </c>
      <c r="F3857" s="1110">
        <v>104327898</v>
      </c>
      <c r="G3857" s="1110">
        <v>56526131</v>
      </c>
      <c r="H3857" s="1094"/>
      <c r="I3857" s="1094"/>
      <c r="J3857" s="1094"/>
      <c r="K3857" s="1094"/>
    </row>
    <row r="3858" spans="1:11" ht="14.1" customHeight="1" x14ac:dyDescent="0.25">
      <c r="A3858" s="1094"/>
      <c r="B3858" s="1094"/>
      <c r="C3858" s="1109" t="s">
        <v>1057</v>
      </c>
      <c r="D3858" s="1110">
        <v>0</v>
      </c>
      <c r="E3858" s="1110">
        <v>0</v>
      </c>
      <c r="F3858" s="1110">
        <v>0</v>
      </c>
      <c r="G3858" s="1110">
        <v>0</v>
      </c>
      <c r="H3858" s="1094"/>
      <c r="I3858" s="1094"/>
      <c r="J3858" s="1094"/>
      <c r="K3858" s="1094"/>
    </row>
    <row r="3859" spans="1:11" ht="14.1" customHeight="1" x14ac:dyDescent="0.25">
      <c r="A3859" s="1094"/>
      <c r="B3859" s="1094"/>
      <c r="C3859" s="1109" t="s">
        <v>1058</v>
      </c>
      <c r="D3859" s="1110">
        <v>0</v>
      </c>
      <c r="E3859" s="1110">
        <v>0</v>
      </c>
      <c r="F3859" s="1110">
        <v>0</v>
      </c>
      <c r="G3859" s="1110">
        <v>0</v>
      </c>
      <c r="H3859" s="1094"/>
      <c r="I3859" s="1094"/>
      <c r="J3859" s="1094"/>
      <c r="K3859" s="1094"/>
    </row>
    <row r="3860" spans="1:11" ht="14.1" customHeight="1" x14ac:dyDescent="0.25">
      <c r="A3860" s="1094"/>
      <c r="B3860" s="1094"/>
      <c r="C3860" s="1109" t="s">
        <v>1059</v>
      </c>
      <c r="D3860" s="1110">
        <v>0</v>
      </c>
      <c r="E3860" s="1110">
        <v>0</v>
      </c>
      <c r="F3860" s="1110">
        <v>0</v>
      </c>
      <c r="G3860" s="1110">
        <v>0</v>
      </c>
      <c r="H3860" s="1094"/>
      <c r="I3860" s="1094"/>
      <c r="J3860" s="1094"/>
      <c r="K3860" s="1094"/>
    </row>
    <row r="3861" spans="1:11" ht="14.1" customHeight="1" x14ac:dyDescent="0.25">
      <c r="A3861" s="1094"/>
      <c r="B3861" s="1094"/>
      <c r="C3861" s="1109" t="s">
        <v>1060</v>
      </c>
      <c r="D3861" s="1110">
        <v>0</v>
      </c>
      <c r="E3861" s="1110">
        <v>0</v>
      </c>
      <c r="F3861" s="1110">
        <v>0</v>
      </c>
      <c r="G3861" s="1110">
        <v>0</v>
      </c>
      <c r="H3861" s="1094"/>
      <c r="I3861" s="1094"/>
      <c r="J3861" s="1094"/>
      <c r="K3861" s="1094"/>
    </row>
    <row r="3862" spans="1:11" ht="14.1" customHeight="1" x14ac:dyDescent="0.25">
      <c r="A3862" s="1094"/>
      <c r="B3862" s="1094"/>
      <c r="C3862" s="1109" t="s">
        <v>1062</v>
      </c>
      <c r="D3862" s="1110">
        <v>0</v>
      </c>
      <c r="E3862" s="1110">
        <v>0</v>
      </c>
      <c r="F3862" s="1110">
        <v>0</v>
      </c>
      <c r="G3862" s="1110">
        <v>0</v>
      </c>
      <c r="H3862" s="1094"/>
      <c r="I3862" s="1094"/>
      <c r="J3862" s="1094"/>
      <c r="K3862" s="1094"/>
    </row>
    <row r="3863" spans="1:11" ht="14.1" customHeight="1" x14ac:dyDescent="0.25">
      <c r="A3863" s="1094"/>
      <c r="B3863" s="1094"/>
      <c r="C3863" s="1109" t="s">
        <v>1048</v>
      </c>
      <c r="D3863" s="1110">
        <v>0</v>
      </c>
      <c r="E3863" s="1110">
        <v>0</v>
      </c>
      <c r="F3863" s="1110">
        <v>0</v>
      </c>
      <c r="G3863" s="1110">
        <v>0</v>
      </c>
      <c r="H3863" s="1094"/>
      <c r="I3863" s="1094"/>
      <c r="J3863" s="1094"/>
      <c r="K3863" s="1094"/>
    </row>
    <row r="3864" spans="1:11" ht="14.1" customHeight="1" x14ac:dyDescent="0.25">
      <c r="A3864" s="1094"/>
      <c r="B3864" s="1094"/>
      <c r="C3864" s="1109" t="s">
        <v>1057</v>
      </c>
      <c r="D3864" s="1110">
        <v>0</v>
      </c>
      <c r="E3864" s="1110">
        <v>0</v>
      </c>
      <c r="F3864" s="1110">
        <v>0</v>
      </c>
      <c r="G3864" s="1110">
        <v>0</v>
      </c>
      <c r="H3864" s="1094"/>
      <c r="I3864" s="1094"/>
      <c r="J3864" s="1094"/>
      <c r="K3864" s="1094"/>
    </row>
    <row r="3865" spans="1:11" ht="14.1" customHeight="1" x14ac:dyDescent="0.25">
      <c r="A3865" s="1094"/>
      <c r="B3865" s="1094"/>
      <c r="C3865" s="1109" t="s">
        <v>1058</v>
      </c>
      <c r="D3865" s="1110">
        <v>0</v>
      </c>
      <c r="E3865" s="1110">
        <v>0</v>
      </c>
      <c r="F3865" s="1110">
        <v>0</v>
      </c>
      <c r="G3865" s="1110">
        <v>0</v>
      </c>
      <c r="H3865" s="1094"/>
      <c r="I3865" s="1094"/>
      <c r="J3865" s="1094"/>
      <c r="K3865" s="1094"/>
    </row>
    <row r="3866" spans="1:11" ht="14.1" customHeight="1" x14ac:dyDescent="0.25">
      <c r="A3866" s="1094"/>
      <c r="B3866" s="1094"/>
      <c r="C3866" s="1109" t="s">
        <v>1059</v>
      </c>
      <c r="D3866" s="1110">
        <v>0</v>
      </c>
      <c r="E3866" s="1110">
        <v>0</v>
      </c>
      <c r="F3866" s="1110">
        <v>0</v>
      </c>
      <c r="G3866" s="1110">
        <v>0</v>
      </c>
      <c r="H3866" s="1094"/>
      <c r="I3866" s="1094"/>
      <c r="J3866" s="1094"/>
      <c r="K3866" s="1094"/>
    </row>
    <row r="3867" spans="1:11" ht="14.1" customHeight="1" x14ac:dyDescent="0.25">
      <c r="A3867" s="1094"/>
      <c r="B3867" s="1094"/>
      <c r="C3867" s="1109" t="s">
        <v>1060</v>
      </c>
      <c r="D3867" s="1110">
        <v>0</v>
      </c>
      <c r="E3867" s="1110">
        <v>0</v>
      </c>
      <c r="F3867" s="1110">
        <v>0</v>
      </c>
      <c r="G3867" s="1110">
        <v>0</v>
      </c>
      <c r="H3867" s="1094"/>
      <c r="I3867" s="1094"/>
      <c r="J3867" s="1094"/>
      <c r="K3867" s="1094"/>
    </row>
    <row r="3868" spans="1:11" ht="14.1" customHeight="1" x14ac:dyDescent="0.25">
      <c r="A3868" s="1094"/>
      <c r="B3868" s="1094"/>
      <c r="C3868" s="1109" t="s">
        <v>1063</v>
      </c>
      <c r="D3868" s="1110">
        <v>0</v>
      </c>
      <c r="E3868" s="1110">
        <v>0</v>
      </c>
      <c r="F3868" s="1110">
        <v>0</v>
      </c>
      <c r="G3868" s="1110">
        <v>0</v>
      </c>
      <c r="H3868" s="1094"/>
      <c r="I3868" s="1094"/>
      <c r="J3868" s="1094"/>
      <c r="K3868" s="1094"/>
    </row>
    <row r="3869" spans="1:11" ht="14.1" customHeight="1" x14ac:dyDescent="0.25">
      <c r="A3869" s="1094"/>
      <c r="B3869" s="1094"/>
      <c r="C3869" s="1109" t="s">
        <v>1064</v>
      </c>
      <c r="D3869" s="1110">
        <v>0</v>
      </c>
      <c r="E3869" s="1110">
        <v>0</v>
      </c>
      <c r="F3869" s="1110">
        <v>0</v>
      </c>
      <c r="G3869" s="1110">
        <v>0</v>
      </c>
      <c r="H3869" s="1094"/>
      <c r="I3869" s="1094"/>
      <c r="J3869" s="1094"/>
      <c r="K3869" s="1094"/>
    </row>
    <row r="3870" spans="1:11" ht="14.1" customHeight="1" x14ac:dyDescent="0.25">
      <c r="A3870" s="1094"/>
      <c r="B3870" s="1094"/>
      <c r="C3870" s="1111" t="s">
        <v>572</v>
      </c>
      <c r="D3870" s="1110">
        <v>0</v>
      </c>
      <c r="E3870" s="1110">
        <v>98949706</v>
      </c>
      <c r="F3870" s="1110">
        <v>104327898</v>
      </c>
      <c r="G3870" s="1110">
        <v>56526131</v>
      </c>
      <c r="H3870" s="1094"/>
      <c r="I3870" s="1094"/>
      <c r="J3870" s="1094"/>
      <c r="K3870" s="1094"/>
    </row>
    <row r="3871" spans="1:11" ht="45.95" customHeight="1" x14ac:dyDescent="0.25">
      <c r="A3871" s="1094"/>
      <c r="B3871" s="1094"/>
      <c r="C3871" s="1103" t="s">
        <v>1022</v>
      </c>
      <c r="D3871" s="1232" t="s">
        <v>3934</v>
      </c>
      <c r="E3871" s="1233"/>
      <c r="F3871" s="1233"/>
      <c r="G3871" s="1233"/>
      <c r="H3871" s="1094"/>
      <c r="I3871" s="1094"/>
      <c r="J3871" s="1094"/>
      <c r="K3871" s="1094"/>
    </row>
    <row r="3872" spans="1:11" ht="45.95" customHeight="1" x14ac:dyDescent="0.25">
      <c r="A3872" s="1094"/>
      <c r="B3872" s="1094"/>
      <c r="C3872" s="1104" t="s">
        <v>1024</v>
      </c>
      <c r="D3872" s="1230" t="s">
        <v>3925</v>
      </c>
      <c r="E3872" s="1231"/>
      <c r="F3872" s="1231"/>
      <c r="G3872" s="1231"/>
      <c r="H3872" s="1094"/>
      <c r="I3872" s="1094"/>
      <c r="J3872" s="1094"/>
      <c r="K3872" s="1094"/>
    </row>
    <row r="3873" spans="1:11" ht="45.95" customHeight="1" x14ac:dyDescent="0.25">
      <c r="A3873" s="1094"/>
      <c r="B3873" s="1094"/>
      <c r="C3873" s="1104" t="s">
        <v>31</v>
      </c>
      <c r="D3873" s="1230" t="s">
        <v>3935</v>
      </c>
      <c r="E3873" s="1231"/>
      <c r="F3873" s="1231"/>
      <c r="G3873" s="1231"/>
      <c r="H3873" s="1094"/>
      <c r="I3873" s="1094"/>
      <c r="J3873" s="1094"/>
      <c r="K3873" s="1094"/>
    </row>
    <row r="3874" spans="1:11" ht="15" customHeight="1" x14ac:dyDescent="0.25">
      <c r="A3874" s="1094"/>
      <c r="B3874" s="1094"/>
      <c r="C3874" s="1105"/>
      <c r="D3874" s="1106">
        <v>2024</v>
      </c>
      <c r="E3874" s="1106">
        <v>2025</v>
      </c>
      <c r="F3874" s="1106">
        <v>2026</v>
      </c>
      <c r="G3874" s="1106">
        <v>2027</v>
      </c>
      <c r="H3874" s="1094"/>
      <c r="I3874" s="1094"/>
      <c r="J3874" s="1094"/>
      <c r="K3874" s="1094"/>
    </row>
    <row r="3875" spans="1:11" ht="15" customHeight="1" x14ac:dyDescent="0.25">
      <c r="A3875" s="1094"/>
      <c r="B3875" s="1094"/>
      <c r="C3875" s="1107"/>
      <c r="D3875" s="1108" t="s">
        <v>13</v>
      </c>
      <c r="E3875" s="1108" t="s">
        <v>14</v>
      </c>
      <c r="F3875" s="1108" t="s">
        <v>14</v>
      </c>
      <c r="G3875" s="1108" t="s">
        <v>14</v>
      </c>
      <c r="H3875" s="1094"/>
      <c r="I3875" s="1094"/>
      <c r="J3875" s="1094"/>
      <c r="K3875" s="1094"/>
    </row>
    <row r="3876" spans="1:11" ht="14.1" customHeight="1" x14ac:dyDescent="0.25">
      <c r="A3876" s="1094"/>
      <c r="B3876" s="1094"/>
      <c r="C3876" s="1097" t="s">
        <v>33</v>
      </c>
      <c r="D3876" s="1101" t="s">
        <v>1038</v>
      </c>
      <c r="E3876" s="1101" t="s">
        <v>1092</v>
      </c>
      <c r="F3876" s="1101" t="s">
        <v>1092</v>
      </c>
      <c r="G3876" s="1101" t="s">
        <v>1092</v>
      </c>
      <c r="H3876" s="1094"/>
      <c r="I3876" s="1094"/>
      <c r="J3876" s="1094"/>
      <c r="K3876" s="1094"/>
    </row>
    <row r="3877" spans="1:11" ht="14.1" customHeight="1" x14ac:dyDescent="0.25">
      <c r="A3877" s="1094"/>
      <c r="B3877" s="1094"/>
      <c r="C3877" s="1097" t="s">
        <v>1029</v>
      </c>
      <c r="D3877" s="1101" t="s">
        <v>1039</v>
      </c>
      <c r="E3877" s="1101" t="s">
        <v>3936</v>
      </c>
      <c r="F3877" s="1101" t="s">
        <v>3937</v>
      </c>
      <c r="G3877" s="1101" t="s">
        <v>3938</v>
      </c>
      <c r="H3877" s="1094"/>
      <c r="I3877" s="1094"/>
      <c r="J3877" s="1094"/>
      <c r="K3877" s="1094"/>
    </row>
    <row r="3878" spans="1:11" ht="14.1" customHeight="1" x14ac:dyDescent="0.25">
      <c r="A3878" s="1094"/>
      <c r="B3878" s="1094"/>
      <c r="C3878" s="1097" t="s">
        <v>1032</v>
      </c>
      <c r="D3878" s="1101" t="s">
        <v>1039</v>
      </c>
      <c r="E3878" s="1101" t="s">
        <v>3936</v>
      </c>
      <c r="F3878" s="1101" t="s">
        <v>3937</v>
      </c>
      <c r="G3878" s="1101" t="s">
        <v>3938</v>
      </c>
      <c r="H3878" s="1094"/>
      <c r="I3878" s="1094"/>
      <c r="J3878" s="1094"/>
      <c r="K3878" s="1094"/>
    </row>
    <row r="3879" spans="1:11" ht="14.1" customHeight="1" x14ac:dyDescent="0.25">
      <c r="A3879" s="1094"/>
      <c r="B3879" s="1094"/>
      <c r="C3879" s="1097" t="s">
        <v>1037</v>
      </c>
      <c r="D3879" s="1101" t="s">
        <v>1038</v>
      </c>
      <c r="E3879" s="1101" t="s">
        <v>1038</v>
      </c>
      <c r="F3879" s="1101" t="s">
        <v>1039</v>
      </c>
      <c r="G3879" s="1101" t="s">
        <v>1039</v>
      </c>
      <c r="H3879" s="1094"/>
      <c r="I3879" s="1094"/>
      <c r="J3879" s="1094"/>
      <c r="K3879" s="1094"/>
    </row>
    <row r="3880" spans="1:11" ht="14.1" customHeight="1" x14ac:dyDescent="0.25">
      <c r="A3880" s="1094"/>
      <c r="B3880" s="1094"/>
      <c r="C3880" s="1097" t="s">
        <v>1042</v>
      </c>
      <c r="D3880" s="1101" t="s">
        <v>1038</v>
      </c>
      <c r="E3880" s="1101" t="s">
        <v>1038</v>
      </c>
      <c r="F3880" s="1101" t="s">
        <v>3939</v>
      </c>
      <c r="G3880" s="1101" t="s">
        <v>3940</v>
      </c>
      <c r="H3880" s="1094"/>
      <c r="I3880" s="1094"/>
      <c r="J3880" s="1094"/>
      <c r="K3880" s="1094"/>
    </row>
    <row r="3881" spans="1:11" ht="14.1" customHeight="1" x14ac:dyDescent="0.25">
      <c r="A3881" s="1094"/>
      <c r="B3881" s="1094"/>
      <c r="C3881" s="1097" t="s">
        <v>39</v>
      </c>
      <c r="D3881" s="1101" t="s">
        <v>1038</v>
      </c>
      <c r="E3881" s="1101" t="s">
        <v>1038</v>
      </c>
      <c r="F3881" s="1101" t="s">
        <v>3939</v>
      </c>
      <c r="G3881" s="1101" t="s">
        <v>3940</v>
      </c>
      <c r="H3881" s="1094"/>
      <c r="I3881" s="1094"/>
      <c r="J3881" s="1094"/>
      <c r="K3881" s="1094"/>
    </row>
    <row r="3882" spans="1:11" ht="14.1" customHeight="1" x14ac:dyDescent="0.25">
      <c r="A3882" s="1094"/>
      <c r="B3882" s="1094"/>
      <c r="C3882" s="1228" t="s">
        <v>1046</v>
      </c>
      <c r="D3882" s="1229"/>
      <c r="E3882" s="1229"/>
      <c r="F3882" s="1229"/>
      <c r="G3882" s="1229"/>
      <c r="H3882" s="1094"/>
      <c r="I3882" s="1094"/>
      <c r="J3882" s="1094"/>
      <c r="K3882" s="1094"/>
    </row>
    <row r="3883" spans="1:11" ht="14.1" customHeight="1" x14ac:dyDescent="0.25">
      <c r="A3883" s="1094"/>
      <c r="B3883" s="1094"/>
      <c r="C3883" s="1105"/>
      <c r="D3883" s="1106">
        <v>2024</v>
      </c>
      <c r="E3883" s="1106">
        <v>2025</v>
      </c>
      <c r="F3883" s="1106">
        <v>2026</v>
      </c>
      <c r="G3883" s="1106">
        <v>2027</v>
      </c>
      <c r="H3883" s="1094"/>
      <c r="I3883" s="1094"/>
      <c r="J3883" s="1094"/>
      <c r="K3883" s="1094"/>
    </row>
    <row r="3884" spans="1:11" ht="14.1" customHeight="1" x14ac:dyDescent="0.25">
      <c r="A3884" s="1094"/>
      <c r="B3884" s="1094"/>
      <c r="C3884" s="1107"/>
      <c r="D3884" s="1108" t="s">
        <v>13</v>
      </c>
      <c r="E3884" s="1108" t="s">
        <v>14</v>
      </c>
      <c r="F3884" s="1108" t="s">
        <v>14</v>
      </c>
      <c r="G3884" s="1108" t="s">
        <v>14</v>
      </c>
      <c r="H3884" s="1094"/>
      <c r="I3884" s="1094"/>
      <c r="J3884" s="1094"/>
      <c r="K3884" s="1094"/>
    </row>
    <row r="3885" spans="1:11" ht="14.1" customHeight="1" x14ac:dyDescent="0.25">
      <c r="A3885" s="1094"/>
      <c r="B3885" s="1094"/>
      <c r="C3885" s="1109" t="s">
        <v>1047</v>
      </c>
      <c r="D3885" s="1110">
        <v>0</v>
      </c>
      <c r="E3885" s="1110">
        <v>0</v>
      </c>
      <c r="F3885" s="1110">
        <v>0</v>
      </c>
      <c r="G3885" s="1110">
        <v>0</v>
      </c>
      <c r="H3885" s="1094"/>
      <c r="I3885" s="1094"/>
      <c r="J3885" s="1094"/>
      <c r="K3885" s="1094"/>
    </row>
    <row r="3886" spans="1:11" ht="14.1" customHeight="1" x14ac:dyDescent="0.25">
      <c r="A3886" s="1094"/>
      <c r="B3886" s="1094"/>
      <c r="C3886" s="1109" t="s">
        <v>1048</v>
      </c>
      <c r="D3886" s="1110">
        <v>0</v>
      </c>
      <c r="E3886" s="1110">
        <v>0</v>
      </c>
      <c r="F3886" s="1110">
        <v>0</v>
      </c>
      <c r="G3886" s="1110">
        <v>0</v>
      </c>
      <c r="H3886" s="1094"/>
      <c r="I3886" s="1094"/>
      <c r="J3886" s="1094"/>
      <c r="K3886" s="1094"/>
    </row>
    <row r="3887" spans="1:11" ht="14.1" customHeight="1" x14ac:dyDescent="0.25">
      <c r="A3887" s="1094"/>
      <c r="B3887" s="1094"/>
      <c r="C3887" s="1109" t="s">
        <v>1049</v>
      </c>
      <c r="D3887" s="1110">
        <v>0</v>
      </c>
      <c r="E3887" s="1110">
        <v>0</v>
      </c>
      <c r="F3887" s="1110">
        <v>0</v>
      </c>
      <c r="G3887" s="1110">
        <v>0</v>
      </c>
      <c r="H3887" s="1094"/>
      <c r="I3887" s="1094"/>
      <c r="J3887" s="1094"/>
      <c r="K3887" s="1094"/>
    </row>
    <row r="3888" spans="1:11" ht="14.1" customHeight="1" x14ac:dyDescent="0.25">
      <c r="A3888" s="1094"/>
      <c r="B3888" s="1094"/>
      <c r="C3888" s="1109" t="s">
        <v>1050</v>
      </c>
      <c r="D3888" s="1110">
        <v>0</v>
      </c>
      <c r="E3888" s="1110">
        <v>0</v>
      </c>
      <c r="F3888" s="1110">
        <v>0</v>
      </c>
      <c r="G3888" s="1110">
        <v>0</v>
      </c>
      <c r="H3888" s="1094"/>
      <c r="I3888" s="1094"/>
      <c r="J3888" s="1094"/>
      <c r="K3888" s="1094"/>
    </row>
    <row r="3889" spans="1:11" ht="14.1" customHeight="1" x14ac:dyDescent="0.25">
      <c r="A3889" s="1094"/>
      <c r="B3889" s="1094"/>
      <c r="C3889" s="1109" t="s">
        <v>1048</v>
      </c>
      <c r="D3889" s="1110">
        <v>0</v>
      </c>
      <c r="E3889" s="1110">
        <v>0</v>
      </c>
      <c r="F3889" s="1110">
        <v>0</v>
      </c>
      <c r="G3889" s="1110">
        <v>0</v>
      </c>
      <c r="H3889" s="1094"/>
      <c r="I3889" s="1094"/>
      <c r="J3889" s="1094"/>
      <c r="K3889" s="1094"/>
    </row>
    <row r="3890" spans="1:11" ht="14.1" customHeight="1" x14ac:dyDescent="0.25">
      <c r="A3890" s="1094"/>
      <c r="B3890" s="1094"/>
      <c r="C3890" s="1109" t="s">
        <v>1049</v>
      </c>
      <c r="D3890" s="1110">
        <v>0</v>
      </c>
      <c r="E3890" s="1110">
        <v>0</v>
      </c>
      <c r="F3890" s="1110">
        <v>0</v>
      </c>
      <c r="G3890" s="1110">
        <v>0</v>
      </c>
      <c r="H3890" s="1094"/>
      <c r="I3890" s="1094"/>
      <c r="J3890" s="1094"/>
      <c r="K3890" s="1094"/>
    </row>
    <row r="3891" spans="1:11" ht="14.1" customHeight="1" x14ac:dyDescent="0.25">
      <c r="A3891" s="1094"/>
      <c r="B3891" s="1094"/>
      <c r="C3891" s="1109" t="s">
        <v>1051</v>
      </c>
      <c r="D3891" s="1110">
        <v>0</v>
      </c>
      <c r="E3891" s="1110">
        <v>0</v>
      </c>
      <c r="F3891" s="1110">
        <v>0</v>
      </c>
      <c r="G3891" s="1110">
        <v>0</v>
      </c>
      <c r="H3891" s="1094"/>
      <c r="I3891" s="1094"/>
      <c r="J3891" s="1094"/>
      <c r="K3891" s="1094"/>
    </row>
    <row r="3892" spans="1:11" ht="14.1" customHeight="1" x14ac:dyDescent="0.25">
      <c r="A3892" s="1094"/>
      <c r="B3892" s="1094"/>
      <c r="C3892" s="1109" t="s">
        <v>1048</v>
      </c>
      <c r="D3892" s="1110">
        <v>0</v>
      </c>
      <c r="E3892" s="1110">
        <v>0</v>
      </c>
      <c r="F3892" s="1110">
        <v>0</v>
      </c>
      <c r="G3892" s="1110">
        <v>0</v>
      </c>
      <c r="H3892" s="1094"/>
      <c r="I3892" s="1094"/>
      <c r="J3892" s="1094"/>
      <c r="K3892" s="1094"/>
    </row>
    <row r="3893" spans="1:11" ht="14.1" customHeight="1" x14ac:dyDescent="0.25">
      <c r="A3893" s="1094"/>
      <c r="B3893" s="1094"/>
      <c r="C3893" s="1109" t="s">
        <v>1049</v>
      </c>
      <c r="D3893" s="1110">
        <v>0</v>
      </c>
      <c r="E3893" s="1110">
        <v>0</v>
      </c>
      <c r="F3893" s="1110">
        <v>0</v>
      </c>
      <c r="G3893" s="1110">
        <v>0</v>
      </c>
      <c r="H3893" s="1094"/>
      <c r="I3893" s="1094"/>
      <c r="J3893" s="1094"/>
      <c r="K3893" s="1094"/>
    </row>
    <row r="3894" spans="1:11" ht="14.1" customHeight="1" x14ac:dyDescent="0.25">
      <c r="A3894" s="1094"/>
      <c r="B3894" s="1094"/>
      <c r="C3894" s="1109" t="s">
        <v>1052</v>
      </c>
      <c r="D3894" s="1110">
        <v>0</v>
      </c>
      <c r="E3894" s="1110">
        <v>0</v>
      </c>
      <c r="F3894" s="1110">
        <v>0</v>
      </c>
      <c r="G3894" s="1110">
        <v>0</v>
      </c>
      <c r="H3894" s="1094"/>
      <c r="I3894" s="1094"/>
      <c r="J3894" s="1094"/>
      <c r="K3894" s="1094"/>
    </row>
    <row r="3895" spans="1:11" ht="14.1" customHeight="1" x14ac:dyDescent="0.25">
      <c r="A3895" s="1094"/>
      <c r="B3895" s="1094"/>
      <c r="C3895" s="1109" t="s">
        <v>1048</v>
      </c>
      <c r="D3895" s="1110">
        <v>0</v>
      </c>
      <c r="E3895" s="1110">
        <v>0</v>
      </c>
      <c r="F3895" s="1110">
        <v>0</v>
      </c>
      <c r="G3895" s="1110">
        <v>0</v>
      </c>
      <c r="H3895" s="1094"/>
      <c r="I3895" s="1094"/>
      <c r="J3895" s="1094"/>
      <c r="K3895" s="1094"/>
    </row>
    <row r="3896" spans="1:11" ht="14.1" customHeight="1" x14ac:dyDescent="0.25">
      <c r="A3896" s="1094"/>
      <c r="B3896" s="1094"/>
      <c r="C3896" s="1109" t="s">
        <v>1049</v>
      </c>
      <c r="D3896" s="1110">
        <v>0</v>
      </c>
      <c r="E3896" s="1110">
        <v>0</v>
      </c>
      <c r="F3896" s="1110">
        <v>0</v>
      </c>
      <c r="G3896" s="1110">
        <v>0</v>
      </c>
      <c r="H3896" s="1094"/>
      <c r="I3896" s="1094"/>
      <c r="J3896" s="1094"/>
      <c r="K3896" s="1094"/>
    </row>
    <row r="3897" spans="1:11" ht="14.1" customHeight="1" x14ac:dyDescent="0.25">
      <c r="A3897" s="1094"/>
      <c r="B3897" s="1094"/>
      <c r="C3897" s="1109" t="s">
        <v>1053</v>
      </c>
      <c r="D3897" s="1110">
        <v>0</v>
      </c>
      <c r="E3897" s="1110">
        <v>0</v>
      </c>
      <c r="F3897" s="1110">
        <v>0</v>
      </c>
      <c r="G3897" s="1110">
        <v>0</v>
      </c>
      <c r="H3897" s="1094"/>
      <c r="I3897" s="1094"/>
      <c r="J3897" s="1094"/>
      <c r="K3897" s="1094"/>
    </row>
    <row r="3898" spans="1:11" ht="14.1" customHeight="1" x14ac:dyDescent="0.25">
      <c r="A3898" s="1094"/>
      <c r="B3898" s="1094"/>
      <c r="C3898" s="1109" t="s">
        <v>1048</v>
      </c>
      <c r="D3898" s="1110">
        <v>0</v>
      </c>
      <c r="E3898" s="1110">
        <v>0</v>
      </c>
      <c r="F3898" s="1110">
        <v>0</v>
      </c>
      <c r="G3898" s="1110">
        <v>0</v>
      </c>
      <c r="H3898" s="1094"/>
      <c r="I3898" s="1094"/>
      <c r="J3898" s="1094"/>
      <c r="K3898" s="1094"/>
    </row>
    <row r="3899" spans="1:11" ht="14.1" customHeight="1" x14ac:dyDescent="0.25">
      <c r="A3899" s="1094"/>
      <c r="B3899" s="1094"/>
      <c r="C3899" s="1109" t="s">
        <v>1049</v>
      </c>
      <c r="D3899" s="1110">
        <v>0</v>
      </c>
      <c r="E3899" s="1110">
        <v>0</v>
      </c>
      <c r="F3899" s="1110">
        <v>0</v>
      </c>
      <c r="G3899" s="1110">
        <v>0</v>
      </c>
      <c r="H3899" s="1094"/>
      <c r="I3899" s="1094"/>
      <c r="J3899" s="1094"/>
      <c r="K3899" s="1094"/>
    </row>
    <row r="3900" spans="1:11" ht="14.1" customHeight="1" x14ac:dyDescent="0.25">
      <c r="A3900" s="1094"/>
      <c r="B3900" s="1094"/>
      <c r="C3900" s="1109" t="s">
        <v>1054</v>
      </c>
      <c r="D3900" s="1110">
        <v>0</v>
      </c>
      <c r="E3900" s="1110">
        <v>0</v>
      </c>
      <c r="F3900" s="1110">
        <v>0</v>
      </c>
      <c r="G3900" s="1110">
        <v>0</v>
      </c>
      <c r="H3900" s="1094"/>
      <c r="I3900" s="1094"/>
      <c r="J3900" s="1094"/>
      <c r="K3900" s="1094"/>
    </row>
    <row r="3901" spans="1:11" ht="14.1" customHeight="1" x14ac:dyDescent="0.25">
      <c r="A3901" s="1094"/>
      <c r="B3901" s="1094"/>
      <c r="C3901" s="1109" t="s">
        <v>1048</v>
      </c>
      <c r="D3901" s="1110">
        <v>0</v>
      </c>
      <c r="E3901" s="1110">
        <v>0</v>
      </c>
      <c r="F3901" s="1110">
        <v>0</v>
      </c>
      <c r="G3901" s="1110">
        <v>0</v>
      </c>
      <c r="H3901" s="1094"/>
      <c r="I3901" s="1094"/>
      <c r="J3901" s="1094"/>
      <c r="K3901" s="1094"/>
    </row>
    <row r="3902" spans="1:11" ht="14.1" customHeight="1" x14ac:dyDescent="0.25">
      <c r="A3902" s="1094"/>
      <c r="B3902" s="1094"/>
      <c r="C3902" s="1109" t="s">
        <v>1049</v>
      </c>
      <c r="D3902" s="1110">
        <v>0</v>
      </c>
      <c r="E3902" s="1110">
        <v>0</v>
      </c>
      <c r="F3902" s="1110">
        <v>0</v>
      </c>
      <c r="G3902" s="1110">
        <v>0</v>
      </c>
      <c r="H3902" s="1094"/>
      <c r="I3902" s="1094"/>
      <c r="J3902" s="1094"/>
      <c r="K3902" s="1094"/>
    </row>
    <row r="3903" spans="1:11" ht="14.1" customHeight="1" x14ac:dyDescent="0.25">
      <c r="A3903" s="1094"/>
      <c r="B3903" s="1094"/>
      <c r="C3903" s="1109" t="s">
        <v>1055</v>
      </c>
      <c r="D3903" s="1110">
        <v>0</v>
      </c>
      <c r="E3903" s="1110">
        <v>0</v>
      </c>
      <c r="F3903" s="1110">
        <v>0</v>
      </c>
      <c r="G3903" s="1110">
        <v>0</v>
      </c>
      <c r="H3903" s="1094"/>
      <c r="I3903" s="1094"/>
      <c r="J3903" s="1094"/>
      <c r="K3903" s="1094"/>
    </row>
    <row r="3904" spans="1:11" ht="14.1" customHeight="1" x14ac:dyDescent="0.25">
      <c r="A3904" s="1094"/>
      <c r="B3904" s="1094"/>
      <c r="C3904" s="1109" t="s">
        <v>1048</v>
      </c>
      <c r="D3904" s="1110">
        <v>0</v>
      </c>
      <c r="E3904" s="1110">
        <v>0</v>
      </c>
      <c r="F3904" s="1110">
        <v>0</v>
      </c>
      <c r="G3904" s="1110">
        <v>0</v>
      </c>
      <c r="H3904" s="1094"/>
      <c r="I3904" s="1094"/>
      <c r="J3904" s="1094"/>
      <c r="K3904" s="1094"/>
    </row>
    <row r="3905" spans="1:11" ht="14.1" customHeight="1" x14ac:dyDescent="0.25">
      <c r="A3905" s="1094"/>
      <c r="B3905" s="1094"/>
      <c r="C3905" s="1109" t="s">
        <v>1049</v>
      </c>
      <c r="D3905" s="1110">
        <v>0</v>
      </c>
      <c r="E3905" s="1110">
        <v>0</v>
      </c>
      <c r="F3905" s="1110">
        <v>0</v>
      </c>
      <c r="G3905" s="1110">
        <v>0</v>
      </c>
      <c r="H3905" s="1094"/>
      <c r="I3905" s="1094"/>
      <c r="J3905" s="1094"/>
      <c r="K3905" s="1094"/>
    </row>
    <row r="3906" spans="1:11" ht="14.1" customHeight="1" x14ac:dyDescent="0.25">
      <c r="A3906" s="1094"/>
      <c r="B3906" s="1094"/>
      <c r="C3906" s="1109" t="s">
        <v>1056</v>
      </c>
      <c r="D3906" s="1110">
        <v>0</v>
      </c>
      <c r="E3906" s="1110">
        <v>0</v>
      </c>
      <c r="F3906" s="1110">
        <v>0</v>
      </c>
      <c r="G3906" s="1110">
        <v>0</v>
      </c>
      <c r="H3906" s="1094"/>
      <c r="I3906" s="1094"/>
      <c r="J3906" s="1094"/>
      <c r="K3906" s="1094"/>
    </row>
    <row r="3907" spans="1:11" ht="14.1" customHeight="1" x14ac:dyDescent="0.25">
      <c r="A3907" s="1094"/>
      <c r="B3907" s="1094"/>
      <c r="C3907" s="1109" t="s">
        <v>1048</v>
      </c>
      <c r="D3907" s="1110">
        <v>0</v>
      </c>
      <c r="E3907" s="1110">
        <v>0</v>
      </c>
      <c r="F3907" s="1110">
        <v>0</v>
      </c>
      <c r="G3907" s="1110">
        <v>0</v>
      </c>
      <c r="H3907" s="1094"/>
      <c r="I3907" s="1094"/>
      <c r="J3907" s="1094"/>
      <c r="K3907" s="1094"/>
    </row>
    <row r="3908" spans="1:11" ht="14.1" customHeight="1" x14ac:dyDescent="0.25">
      <c r="A3908" s="1094"/>
      <c r="B3908" s="1094"/>
      <c r="C3908" s="1109" t="s">
        <v>1057</v>
      </c>
      <c r="D3908" s="1110">
        <v>0</v>
      </c>
      <c r="E3908" s="1110">
        <v>0</v>
      </c>
      <c r="F3908" s="1110">
        <v>0</v>
      </c>
      <c r="G3908" s="1110">
        <v>0</v>
      </c>
      <c r="H3908" s="1094"/>
      <c r="I3908" s="1094"/>
      <c r="J3908" s="1094"/>
      <c r="K3908" s="1094"/>
    </row>
    <row r="3909" spans="1:11" ht="14.1" customHeight="1" x14ac:dyDescent="0.25">
      <c r="A3909" s="1094"/>
      <c r="B3909" s="1094"/>
      <c r="C3909" s="1109" t="s">
        <v>1058</v>
      </c>
      <c r="D3909" s="1110">
        <v>0</v>
      </c>
      <c r="E3909" s="1110">
        <v>0</v>
      </c>
      <c r="F3909" s="1110">
        <v>0</v>
      </c>
      <c r="G3909" s="1110">
        <v>0</v>
      </c>
      <c r="H3909" s="1094"/>
      <c r="I3909" s="1094"/>
      <c r="J3909" s="1094"/>
      <c r="K3909" s="1094"/>
    </row>
    <row r="3910" spans="1:11" ht="14.1" customHeight="1" x14ac:dyDescent="0.25">
      <c r="A3910" s="1094"/>
      <c r="B3910" s="1094"/>
      <c r="C3910" s="1109" t="s">
        <v>1059</v>
      </c>
      <c r="D3910" s="1110">
        <v>0</v>
      </c>
      <c r="E3910" s="1110">
        <v>0</v>
      </c>
      <c r="F3910" s="1110">
        <v>0</v>
      </c>
      <c r="G3910" s="1110">
        <v>0</v>
      </c>
      <c r="H3910" s="1094"/>
      <c r="I3910" s="1094"/>
      <c r="J3910" s="1094"/>
      <c r="K3910" s="1094"/>
    </row>
    <row r="3911" spans="1:11" ht="14.1" customHeight="1" x14ac:dyDescent="0.25">
      <c r="A3911" s="1094"/>
      <c r="B3911" s="1094"/>
      <c r="C3911" s="1109" t="s">
        <v>1060</v>
      </c>
      <c r="D3911" s="1110">
        <v>0</v>
      </c>
      <c r="E3911" s="1110">
        <v>0</v>
      </c>
      <c r="F3911" s="1110">
        <v>0</v>
      </c>
      <c r="G3911" s="1110">
        <v>0</v>
      </c>
      <c r="H3911" s="1094"/>
      <c r="I3911" s="1094"/>
      <c r="J3911" s="1094"/>
      <c r="K3911" s="1094"/>
    </row>
    <row r="3912" spans="1:11" ht="14.1" customHeight="1" x14ac:dyDescent="0.25">
      <c r="A3912" s="1094"/>
      <c r="B3912" s="1094"/>
      <c r="C3912" s="1109" t="s">
        <v>1061</v>
      </c>
      <c r="D3912" s="1110">
        <v>0</v>
      </c>
      <c r="E3912" s="1110">
        <v>180000000</v>
      </c>
      <c r="F3912" s="1110">
        <v>175937010</v>
      </c>
      <c r="G3912" s="1110">
        <v>100501230</v>
      </c>
      <c r="H3912" s="1094"/>
      <c r="I3912" s="1094"/>
      <c r="J3912" s="1094"/>
      <c r="K3912" s="1094"/>
    </row>
    <row r="3913" spans="1:11" ht="14.1" customHeight="1" x14ac:dyDescent="0.25">
      <c r="A3913" s="1094"/>
      <c r="B3913" s="1094"/>
      <c r="C3913" s="1109" t="s">
        <v>1048</v>
      </c>
      <c r="D3913" s="1110">
        <v>0</v>
      </c>
      <c r="E3913" s="1110">
        <v>180000000</v>
      </c>
      <c r="F3913" s="1110">
        <v>175937010</v>
      </c>
      <c r="G3913" s="1110">
        <v>100501230</v>
      </c>
      <c r="H3913" s="1094"/>
      <c r="I3913" s="1094"/>
      <c r="J3913" s="1094"/>
      <c r="K3913" s="1094"/>
    </row>
    <row r="3914" spans="1:11" ht="14.1" customHeight="1" x14ac:dyDescent="0.25">
      <c r="A3914" s="1094"/>
      <c r="B3914" s="1094"/>
      <c r="C3914" s="1109" t="s">
        <v>1057</v>
      </c>
      <c r="D3914" s="1110">
        <v>0</v>
      </c>
      <c r="E3914" s="1110">
        <v>0</v>
      </c>
      <c r="F3914" s="1110">
        <v>0</v>
      </c>
      <c r="G3914" s="1110">
        <v>0</v>
      </c>
      <c r="H3914" s="1094"/>
      <c r="I3914" s="1094"/>
      <c r="J3914" s="1094"/>
      <c r="K3914" s="1094"/>
    </row>
    <row r="3915" spans="1:11" ht="14.1" customHeight="1" x14ac:dyDescent="0.25">
      <c r="A3915" s="1094"/>
      <c r="B3915" s="1094"/>
      <c r="C3915" s="1109" t="s">
        <v>1058</v>
      </c>
      <c r="D3915" s="1110">
        <v>0</v>
      </c>
      <c r="E3915" s="1110">
        <v>0</v>
      </c>
      <c r="F3915" s="1110">
        <v>0</v>
      </c>
      <c r="G3915" s="1110">
        <v>0</v>
      </c>
      <c r="H3915" s="1094"/>
      <c r="I3915" s="1094"/>
      <c r="J3915" s="1094"/>
      <c r="K3915" s="1094"/>
    </row>
    <row r="3916" spans="1:11" ht="14.1" customHeight="1" x14ac:dyDescent="0.25">
      <c r="A3916" s="1094"/>
      <c r="B3916" s="1094"/>
      <c r="C3916" s="1109" t="s">
        <v>1059</v>
      </c>
      <c r="D3916" s="1110">
        <v>0</v>
      </c>
      <c r="E3916" s="1110">
        <v>0</v>
      </c>
      <c r="F3916" s="1110">
        <v>0</v>
      </c>
      <c r="G3916" s="1110">
        <v>0</v>
      </c>
      <c r="H3916" s="1094"/>
      <c r="I3916" s="1094"/>
      <c r="J3916" s="1094"/>
      <c r="K3916" s="1094"/>
    </row>
    <row r="3917" spans="1:11" ht="14.1" customHeight="1" x14ac:dyDescent="0.25">
      <c r="A3917" s="1094"/>
      <c r="B3917" s="1094"/>
      <c r="C3917" s="1109" t="s">
        <v>1060</v>
      </c>
      <c r="D3917" s="1110">
        <v>0</v>
      </c>
      <c r="E3917" s="1110">
        <v>0</v>
      </c>
      <c r="F3917" s="1110">
        <v>0</v>
      </c>
      <c r="G3917" s="1110">
        <v>0</v>
      </c>
      <c r="H3917" s="1094"/>
      <c r="I3917" s="1094"/>
      <c r="J3917" s="1094"/>
      <c r="K3917" s="1094"/>
    </row>
    <row r="3918" spans="1:11" ht="14.1" customHeight="1" x14ac:dyDescent="0.25">
      <c r="A3918" s="1094"/>
      <c r="B3918" s="1094"/>
      <c r="C3918" s="1109" t="s">
        <v>1062</v>
      </c>
      <c r="D3918" s="1110">
        <v>0</v>
      </c>
      <c r="E3918" s="1110">
        <v>0</v>
      </c>
      <c r="F3918" s="1110">
        <v>0</v>
      </c>
      <c r="G3918" s="1110">
        <v>0</v>
      </c>
      <c r="H3918" s="1094"/>
      <c r="I3918" s="1094"/>
      <c r="J3918" s="1094"/>
      <c r="K3918" s="1094"/>
    </row>
    <row r="3919" spans="1:11" ht="14.1" customHeight="1" x14ac:dyDescent="0.25">
      <c r="A3919" s="1094"/>
      <c r="B3919" s="1094"/>
      <c r="C3919" s="1109" t="s">
        <v>1048</v>
      </c>
      <c r="D3919" s="1110">
        <v>0</v>
      </c>
      <c r="E3919" s="1110">
        <v>0</v>
      </c>
      <c r="F3919" s="1110">
        <v>0</v>
      </c>
      <c r="G3919" s="1110">
        <v>0</v>
      </c>
      <c r="H3919" s="1094"/>
      <c r="I3919" s="1094"/>
      <c r="J3919" s="1094"/>
      <c r="K3919" s="1094"/>
    </row>
    <row r="3920" spans="1:11" ht="14.1" customHeight="1" x14ac:dyDescent="0.25">
      <c r="A3920" s="1094"/>
      <c r="B3920" s="1094"/>
      <c r="C3920" s="1109" t="s">
        <v>1057</v>
      </c>
      <c r="D3920" s="1110">
        <v>0</v>
      </c>
      <c r="E3920" s="1110">
        <v>0</v>
      </c>
      <c r="F3920" s="1110">
        <v>0</v>
      </c>
      <c r="G3920" s="1110">
        <v>0</v>
      </c>
      <c r="H3920" s="1094"/>
      <c r="I3920" s="1094"/>
      <c r="J3920" s="1094"/>
      <c r="K3920" s="1094"/>
    </row>
    <row r="3921" spans="1:11" ht="14.1" customHeight="1" x14ac:dyDescent="0.25">
      <c r="A3921" s="1094"/>
      <c r="B3921" s="1094"/>
      <c r="C3921" s="1109" t="s">
        <v>1058</v>
      </c>
      <c r="D3921" s="1110">
        <v>0</v>
      </c>
      <c r="E3921" s="1110">
        <v>0</v>
      </c>
      <c r="F3921" s="1110">
        <v>0</v>
      </c>
      <c r="G3921" s="1110">
        <v>0</v>
      </c>
      <c r="H3921" s="1094"/>
      <c r="I3921" s="1094"/>
      <c r="J3921" s="1094"/>
      <c r="K3921" s="1094"/>
    </row>
    <row r="3922" spans="1:11" ht="14.1" customHeight="1" x14ac:dyDescent="0.25">
      <c r="A3922" s="1094"/>
      <c r="B3922" s="1094"/>
      <c r="C3922" s="1109" t="s">
        <v>1059</v>
      </c>
      <c r="D3922" s="1110">
        <v>0</v>
      </c>
      <c r="E3922" s="1110">
        <v>0</v>
      </c>
      <c r="F3922" s="1110">
        <v>0</v>
      </c>
      <c r="G3922" s="1110">
        <v>0</v>
      </c>
      <c r="H3922" s="1094"/>
      <c r="I3922" s="1094"/>
      <c r="J3922" s="1094"/>
      <c r="K3922" s="1094"/>
    </row>
    <row r="3923" spans="1:11" ht="14.1" customHeight="1" x14ac:dyDescent="0.25">
      <c r="A3923" s="1094"/>
      <c r="B3923" s="1094"/>
      <c r="C3923" s="1109" t="s">
        <v>1060</v>
      </c>
      <c r="D3923" s="1110">
        <v>0</v>
      </c>
      <c r="E3923" s="1110">
        <v>0</v>
      </c>
      <c r="F3923" s="1110">
        <v>0</v>
      </c>
      <c r="G3923" s="1110">
        <v>0</v>
      </c>
      <c r="H3923" s="1094"/>
      <c r="I3923" s="1094"/>
      <c r="J3923" s="1094"/>
      <c r="K3923" s="1094"/>
    </row>
    <row r="3924" spans="1:11" ht="14.1" customHeight="1" x14ac:dyDescent="0.25">
      <c r="A3924" s="1094"/>
      <c r="B3924" s="1094"/>
      <c r="C3924" s="1109" t="s">
        <v>1063</v>
      </c>
      <c r="D3924" s="1110">
        <v>0</v>
      </c>
      <c r="E3924" s="1110">
        <v>0</v>
      </c>
      <c r="F3924" s="1110">
        <v>0</v>
      </c>
      <c r="G3924" s="1110">
        <v>0</v>
      </c>
      <c r="H3924" s="1094"/>
      <c r="I3924" s="1094"/>
      <c r="J3924" s="1094"/>
      <c r="K3924" s="1094"/>
    </row>
    <row r="3925" spans="1:11" ht="14.1" customHeight="1" x14ac:dyDescent="0.25">
      <c r="A3925" s="1094"/>
      <c r="B3925" s="1094"/>
      <c r="C3925" s="1109" t="s">
        <v>1064</v>
      </c>
      <c r="D3925" s="1110">
        <v>0</v>
      </c>
      <c r="E3925" s="1110">
        <v>0</v>
      </c>
      <c r="F3925" s="1110">
        <v>0</v>
      </c>
      <c r="G3925" s="1110">
        <v>0</v>
      </c>
      <c r="H3925" s="1094"/>
      <c r="I3925" s="1094"/>
      <c r="J3925" s="1094"/>
      <c r="K3925" s="1094"/>
    </row>
    <row r="3926" spans="1:11" ht="14.1" customHeight="1" x14ac:dyDescent="0.25">
      <c r="A3926" s="1094"/>
      <c r="B3926" s="1094"/>
      <c r="C3926" s="1111" t="s">
        <v>572</v>
      </c>
      <c r="D3926" s="1110">
        <v>0</v>
      </c>
      <c r="E3926" s="1110">
        <v>180000000</v>
      </c>
      <c r="F3926" s="1110">
        <v>175937010</v>
      </c>
      <c r="G3926" s="1110">
        <v>100501230</v>
      </c>
      <c r="H3926" s="1094"/>
      <c r="I3926" s="1094"/>
      <c r="J3926" s="1094"/>
      <c r="K3926" s="1094"/>
    </row>
    <row r="3927" spans="1:11" ht="14.1" customHeight="1" x14ac:dyDescent="0.25">
      <c r="A3927" s="1094"/>
      <c r="B3927" s="1094"/>
      <c r="C3927" s="1102" t="s">
        <v>3941</v>
      </c>
      <c r="D3927" s="1234" t="s">
        <v>3942</v>
      </c>
      <c r="E3927" s="1235"/>
      <c r="F3927" s="1235"/>
      <c r="G3927" s="1235"/>
      <c r="H3927" s="1094"/>
      <c r="I3927" s="1094"/>
      <c r="J3927" s="1094"/>
      <c r="K3927" s="1094"/>
    </row>
    <row r="3928" spans="1:11" ht="45.95" customHeight="1" x14ac:dyDescent="0.25">
      <c r="A3928" s="1094"/>
      <c r="B3928" s="1094"/>
      <c r="C3928" s="1103" t="s">
        <v>1022</v>
      </c>
      <c r="D3928" s="1232" t="s">
        <v>3943</v>
      </c>
      <c r="E3928" s="1233"/>
      <c r="F3928" s="1233"/>
      <c r="G3928" s="1233"/>
      <c r="H3928" s="1094"/>
      <c r="I3928" s="1094"/>
      <c r="J3928" s="1094"/>
      <c r="K3928" s="1094"/>
    </row>
    <row r="3929" spans="1:11" ht="45.95" customHeight="1" x14ac:dyDescent="0.25">
      <c r="A3929" s="1094"/>
      <c r="B3929" s="1094"/>
      <c r="C3929" s="1104" t="s">
        <v>1024</v>
      </c>
      <c r="D3929" s="1230" t="s">
        <v>3944</v>
      </c>
      <c r="E3929" s="1231"/>
      <c r="F3929" s="1231"/>
      <c r="G3929" s="1231"/>
      <c r="H3929" s="1094"/>
      <c r="I3929" s="1094"/>
      <c r="J3929" s="1094"/>
      <c r="K3929" s="1094"/>
    </row>
    <row r="3930" spans="1:11" ht="45.95" customHeight="1" x14ac:dyDescent="0.25">
      <c r="A3930" s="1094"/>
      <c r="B3930" s="1094"/>
      <c r="C3930" s="1104" t="s">
        <v>31</v>
      </c>
      <c r="D3930" s="1230" t="s">
        <v>3935</v>
      </c>
      <c r="E3930" s="1231"/>
      <c r="F3930" s="1231"/>
      <c r="G3930" s="1231"/>
      <c r="H3930" s="1094"/>
      <c r="I3930" s="1094"/>
      <c r="J3930" s="1094"/>
      <c r="K3930" s="1094"/>
    </row>
    <row r="3931" spans="1:11" ht="15" customHeight="1" x14ac:dyDescent="0.25">
      <c r="A3931" s="1094"/>
      <c r="B3931" s="1094"/>
      <c r="C3931" s="1105"/>
      <c r="D3931" s="1106">
        <v>2024</v>
      </c>
      <c r="E3931" s="1106">
        <v>2025</v>
      </c>
      <c r="F3931" s="1106">
        <v>2026</v>
      </c>
      <c r="G3931" s="1106">
        <v>2027</v>
      </c>
      <c r="H3931" s="1094"/>
      <c r="I3931" s="1094"/>
      <c r="J3931" s="1094"/>
      <c r="K3931" s="1094"/>
    </row>
    <row r="3932" spans="1:11" ht="15" customHeight="1" x14ac:dyDescent="0.25">
      <c r="A3932" s="1094"/>
      <c r="B3932" s="1094"/>
      <c r="C3932" s="1107"/>
      <c r="D3932" s="1108" t="s">
        <v>13</v>
      </c>
      <c r="E3932" s="1108" t="s">
        <v>14</v>
      </c>
      <c r="F3932" s="1108" t="s">
        <v>14</v>
      </c>
      <c r="G3932" s="1108" t="s">
        <v>14</v>
      </c>
      <c r="H3932" s="1094"/>
      <c r="I3932" s="1094"/>
      <c r="J3932" s="1094"/>
      <c r="K3932" s="1094"/>
    </row>
    <row r="3933" spans="1:11" ht="14.1" customHeight="1" x14ac:dyDescent="0.25">
      <c r="A3933" s="1094"/>
      <c r="B3933" s="1094"/>
      <c r="C3933" s="1097" t="s">
        <v>33</v>
      </c>
      <c r="D3933" s="1101" t="s">
        <v>1038</v>
      </c>
      <c r="E3933" s="1101" t="s">
        <v>1092</v>
      </c>
      <c r="F3933" s="1101" t="s">
        <v>1092</v>
      </c>
      <c r="G3933" s="1101" t="s">
        <v>1092</v>
      </c>
      <c r="H3933" s="1094"/>
      <c r="I3933" s="1094"/>
      <c r="J3933" s="1094"/>
      <c r="K3933" s="1094"/>
    </row>
    <row r="3934" spans="1:11" ht="14.1" customHeight="1" x14ac:dyDescent="0.25">
      <c r="A3934" s="1094"/>
      <c r="B3934" s="1094"/>
      <c r="C3934" s="1097" t="s">
        <v>1029</v>
      </c>
      <c r="D3934" s="1101" t="s">
        <v>3945</v>
      </c>
      <c r="E3934" s="1101" t="s">
        <v>1787</v>
      </c>
      <c r="F3934" s="1101" t="s">
        <v>1787</v>
      </c>
      <c r="G3934" s="1101" t="s">
        <v>3946</v>
      </c>
      <c r="H3934" s="1094"/>
      <c r="I3934" s="1094"/>
      <c r="J3934" s="1094"/>
      <c r="K3934" s="1094"/>
    </row>
    <row r="3935" spans="1:11" ht="14.1" customHeight="1" x14ac:dyDescent="0.25">
      <c r="A3935" s="1094"/>
      <c r="B3935" s="1094"/>
      <c r="C3935" s="1097" t="s">
        <v>1032</v>
      </c>
      <c r="D3935" s="1101" t="s">
        <v>1039</v>
      </c>
      <c r="E3935" s="1101" t="s">
        <v>1787</v>
      </c>
      <c r="F3935" s="1101" t="s">
        <v>1787</v>
      </c>
      <c r="G3935" s="1101" t="s">
        <v>3946</v>
      </c>
      <c r="H3935" s="1094"/>
      <c r="I3935" s="1094"/>
      <c r="J3935" s="1094"/>
      <c r="K3935" s="1094"/>
    </row>
    <row r="3936" spans="1:11" ht="14.1" customHeight="1" x14ac:dyDescent="0.25">
      <c r="A3936" s="1094"/>
      <c r="B3936" s="1094"/>
      <c r="C3936" s="1097" t="s">
        <v>1037</v>
      </c>
      <c r="D3936" s="1101" t="s">
        <v>1038</v>
      </c>
      <c r="E3936" s="1101" t="s">
        <v>1038</v>
      </c>
      <c r="F3936" s="1101" t="s">
        <v>1039</v>
      </c>
      <c r="G3936" s="1101" t="s">
        <v>1039</v>
      </c>
      <c r="H3936" s="1094"/>
      <c r="I3936" s="1094"/>
      <c r="J3936" s="1094"/>
      <c r="K3936" s="1094"/>
    </row>
    <row r="3937" spans="1:11" ht="14.1" customHeight="1" x14ac:dyDescent="0.25">
      <c r="A3937" s="1094"/>
      <c r="B3937" s="1094"/>
      <c r="C3937" s="1097" t="s">
        <v>1042</v>
      </c>
      <c r="D3937" s="1101" t="s">
        <v>1038</v>
      </c>
      <c r="E3937" s="1101" t="s">
        <v>3947</v>
      </c>
      <c r="F3937" s="1101" t="s">
        <v>1039</v>
      </c>
      <c r="G3937" s="1101" t="s">
        <v>3948</v>
      </c>
      <c r="H3937" s="1094"/>
      <c r="I3937" s="1094"/>
      <c r="J3937" s="1094"/>
      <c r="K3937" s="1094"/>
    </row>
    <row r="3938" spans="1:11" ht="14.1" customHeight="1" x14ac:dyDescent="0.25">
      <c r="A3938" s="1094"/>
      <c r="B3938" s="1094"/>
      <c r="C3938" s="1097" t="s">
        <v>39</v>
      </c>
      <c r="D3938" s="1101" t="s">
        <v>1038</v>
      </c>
      <c r="E3938" s="1101" t="s">
        <v>1038</v>
      </c>
      <c r="F3938" s="1101" t="s">
        <v>1039</v>
      </c>
      <c r="G3938" s="1101" t="s">
        <v>3948</v>
      </c>
      <c r="H3938" s="1094"/>
      <c r="I3938" s="1094"/>
      <c r="J3938" s="1094"/>
      <c r="K3938" s="1094"/>
    </row>
    <row r="3939" spans="1:11" ht="14.1" customHeight="1" x14ac:dyDescent="0.25">
      <c r="A3939" s="1094"/>
      <c r="B3939" s="1094"/>
      <c r="C3939" s="1228" t="s">
        <v>1046</v>
      </c>
      <c r="D3939" s="1229"/>
      <c r="E3939" s="1229"/>
      <c r="F3939" s="1229"/>
      <c r="G3939" s="1229"/>
      <c r="H3939" s="1094"/>
      <c r="I3939" s="1094"/>
      <c r="J3939" s="1094"/>
      <c r="K3939" s="1094"/>
    </row>
    <row r="3940" spans="1:11" ht="14.1" customHeight="1" x14ac:dyDescent="0.25">
      <c r="A3940" s="1094"/>
      <c r="B3940" s="1094"/>
      <c r="C3940" s="1105"/>
      <c r="D3940" s="1106">
        <v>2024</v>
      </c>
      <c r="E3940" s="1106">
        <v>2025</v>
      </c>
      <c r="F3940" s="1106">
        <v>2026</v>
      </c>
      <c r="G3940" s="1106">
        <v>2027</v>
      </c>
      <c r="H3940" s="1094"/>
      <c r="I3940" s="1094"/>
      <c r="J3940" s="1094"/>
      <c r="K3940" s="1094"/>
    </row>
    <row r="3941" spans="1:11" ht="14.1" customHeight="1" x14ac:dyDescent="0.25">
      <c r="A3941" s="1094"/>
      <c r="B3941" s="1094"/>
      <c r="C3941" s="1107"/>
      <c r="D3941" s="1108" t="s">
        <v>13</v>
      </c>
      <c r="E3941" s="1108" t="s">
        <v>14</v>
      </c>
      <c r="F3941" s="1108" t="s">
        <v>14</v>
      </c>
      <c r="G3941" s="1108" t="s">
        <v>14</v>
      </c>
      <c r="H3941" s="1094"/>
      <c r="I3941" s="1094"/>
      <c r="J3941" s="1094"/>
      <c r="K3941" s="1094"/>
    </row>
    <row r="3942" spans="1:11" ht="14.1" customHeight="1" x14ac:dyDescent="0.25">
      <c r="A3942" s="1094"/>
      <c r="B3942" s="1094"/>
      <c r="C3942" s="1109" t="s">
        <v>1047</v>
      </c>
      <c r="D3942" s="1110">
        <v>0</v>
      </c>
      <c r="E3942" s="1110">
        <v>0</v>
      </c>
      <c r="F3942" s="1110">
        <v>0</v>
      </c>
      <c r="G3942" s="1110">
        <v>0</v>
      </c>
      <c r="H3942" s="1094"/>
      <c r="I3942" s="1094"/>
      <c r="J3942" s="1094"/>
      <c r="K3942" s="1094"/>
    </row>
    <row r="3943" spans="1:11" ht="14.1" customHeight="1" x14ac:dyDescent="0.25">
      <c r="A3943" s="1094"/>
      <c r="B3943" s="1094"/>
      <c r="C3943" s="1109" t="s">
        <v>1048</v>
      </c>
      <c r="D3943" s="1110">
        <v>0</v>
      </c>
      <c r="E3943" s="1110">
        <v>0</v>
      </c>
      <c r="F3943" s="1110">
        <v>0</v>
      </c>
      <c r="G3943" s="1110">
        <v>0</v>
      </c>
      <c r="H3943" s="1094"/>
      <c r="I3943" s="1094"/>
      <c r="J3943" s="1094"/>
      <c r="K3943" s="1094"/>
    </row>
    <row r="3944" spans="1:11" ht="14.1" customHeight="1" x14ac:dyDescent="0.25">
      <c r="A3944" s="1094"/>
      <c r="B3944" s="1094"/>
      <c r="C3944" s="1109" t="s">
        <v>1049</v>
      </c>
      <c r="D3944" s="1110">
        <v>0</v>
      </c>
      <c r="E3944" s="1110">
        <v>0</v>
      </c>
      <c r="F3944" s="1110">
        <v>0</v>
      </c>
      <c r="G3944" s="1110">
        <v>0</v>
      </c>
      <c r="H3944" s="1094"/>
      <c r="I3944" s="1094"/>
      <c r="J3944" s="1094"/>
      <c r="K3944" s="1094"/>
    </row>
    <row r="3945" spans="1:11" ht="14.1" customHeight="1" x14ac:dyDescent="0.25">
      <c r="A3945" s="1094"/>
      <c r="B3945" s="1094"/>
      <c r="C3945" s="1109" t="s">
        <v>1050</v>
      </c>
      <c r="D3945" s="1110">
        <v>0</v>
      </c>
      <c r="E3945" s="1110">
        <v>0</v>
      </c>
      <c r="F3945" s="1110">
        <v>0</v>
      </c>
      <c r="G3945" s="1110">
        <v>0</v>
      </c>
      <c r="H3945" s="1094"/>
      <c r="I3945" s="1094"/>
      <c r="J3945" s="1094"/>
      <c r="K3945" s="1094"/>
    </row>
    <row r="3946" spans="1:11" ht="14.1" customHeight="1" x14ac:dyDescent="0.25">
      <c r="A3946" s="1094"/>
      <c r="B3946" s="1094"/>
      <c r="C3946" s="1109" t="s">
        <v>1048</v>
      </c>
      <c r="D3946" s="1110">
        <v>0</v>
      </c>
      <c r="E3946" s="1110">
        <v>0</v>
      </c>
      <c r="F3946" s="1110">
        <v>0</v>
      </c>
      <c r="G3946" s="1110">
        <v>0</v>
      </c>
      <c r="H3946" s="1094"/>
      <c r="I3946" s="1094"/>
      <c r="J3946" s="1094"/>
      <c r="K3946" s="1094"/>
    </row>
    <row r="3947" spans="1:11" ht="14.1" customHeight="1" x14ac:dyDescent="0.25">
      <c r="A3947" s="1094"/>
      <c r="B3947" s="1094"/>
      <c r="C3947" s="1109" t="s">
        <v>1049</v>
      </c>
      <c r="D3947" s="1110">
        <v>0</v>
      </c>
      <c r="E3947" s="1110">
        <v>0</v>
      </c>
      <c r="F3947" s="1110">
        <v>0</v>
      </c>
      <c r="G3947" s="1110">
        <v>0</v>
      </c>
      <c r="H3947" s="1094"/>
      <c r="I3947" s="1094"/>
      <c r="J3947" s="1094"/>
      <c r="K3947" s="1094"/>
    </row>
    <row r="3948" spans="1:11" ht="14.1" customHeight="1" x14ac:dyDescent="0.25">
      <c r="A3948" s="1094"/>
      <c r="B3948" s="1094"/>
      <c r="C3948" s="1109" t="s">
        <v>1051</v>
      </c>
      <c r="D3948" s="1110">
        <v>0</v>
      </c>
      <c r="E3948" s="1110">
        <v>0</v>
      </c>
      <c r="F3948" s="1110">
        <v>0</v>
      </c>
      <c r="G3948" s="1110">
        <v>0</v>
      </c>
      <c r="H3948" s="1094"/>
      <c r="I3948" s="1094"/>
      <c r="J3948" s="1094"/>
      <c r="K3948" s="1094"/>
    </row>
    <row r="3949" spans="1:11" ht="14.1" customHeight="1" x14ac:dyDescent="0.25">
      <c r="A3949" s="1094"/>
      <c r="B3949" s="1094"/>
      <c r="C3949" s="1109" t="s">
        <v>1048</v>
      </c>
      <c r="D3949" s="1110">
        <v>0</v>
      </c>
      <c r="E3949" s="1110">
        <v>0</v>
      </c>
      <c r="F3949" s="1110">
        <v>0</v>
      </c>
      <c r="G3949" s="1110">
        <v>0</v>
      </c>
      <c r="H3949" s="1094"/>
      <c r="I3949" s="1094"/>
      <c r="J3949" s="1094"/>
      <c r="K3949" s="1094"/>
    </row>
    <row r="3950" spans="1:11" ht="14.1" customHeight="1" x14ac:dyDescent="0.25">
      <c r="A3950" s="1094"/>
      <c r="B3950" s="1094"/>
      <c r="C3950" s="1109" t="s">
        <v>1049</v>
      </c>
      <c r="D3950" s="1110">
        <v>0</v>
      </c>
      <c r="E3950" s="1110">
        <v>0</v>
      </c>
      <c r="F3950" s="1110">
        <v>0</v>
      </c>
      <c r="G3950" s="1110">
        <v>0</v>
      </c>
      <c r="H3950" s="1094"/>
      <c r="I3950" s="1094"/>
      <c r="J3950" s="1094"/>
      <c r="K3950" s="1094"/>
    </row>
    <row r="3951" spans="1:11" ht="14.1" customHeight="1" x14ac:dyDescent="0.25">
      <c r="A3951" s="1094"/>
      <c r="B3951" s="1094"/>
      <c r="C3951" s="1109" t="s">
        <v>1052</v>
      </c>
      <c r="D3951" s="1110">
        <v>0</v>
      </c>
      <c r="E3951" s="1110">
        <v>0</v>
      </c>
      <c r="F3951" s="1110">
        <v>0</v>
      </c>
      <c r="G3951" s="1110">
        <v>0</v>
      </c>
      <c r="H3951" s="1094"/>
      <c r="I3951" s="1094"/>
      <c r="J3951" s="1094"/>
      <c r="K3951" s="1094"/>
    </row>
    <row r="3952" spans="1:11" ht="14.1" customHeight="1" x14ac:dyDescent="0.25">
      <c r="A3952" s="1094"/>
      <c r="B3952" s="1094"/>
      <c r="C3952" s="1109" t="s">
        <v>1048</v>
      </c>
      <c r="D3952" s="1110">
        <v>0</v>
      </c>
      <c r="E3952" s="1110">
        <v>0</v>
      </c>
      <c r="F3952" s="1110">
        <v>0</v>
      </c>
      <c r="G3952" s="1110">
        <v>0</v>
      </c>
      <c r="H3952" s="1094"/>
      <c r="I3952" s="1094"/>
      <c r="J3952" s="1094"/>
      <c r="K3952" s="1094"/>
    </row>
    <row r="3953" spans="1:11" ht="14.1" customHeight="1" x14ac:dyDescent="0.25">
      <c r="A3953" s="1094"/>
      <c r="B3953" s="1094"/>
      <c r="C3953" s="1109" t="s">
        <v>1049</v>
      </c>
      <c r="D3953" s="1110">
        <v>0</v>
      </c>
      <c r="E3953" s="1110">
        <v>0</v>
      </c>
      <c r="F3953" s="1110">
        <v>0</v>
      </c>
      <c r="G3953" s="1110">
        <v>0</v>
      </c>
      <c r="H3953" s="1094"/>
      <c r="I3953" s="1094"/>
      <c r="J3953" s="1094"/>
      <c r="K3953" s="1094"/>
    </row>
    <row r="3954" spans="1:11" ht="14.1" customHeight="1" x14ac:dyDescent="0.25">
      <c r="A3954" s="1094"/>
      <c r="B3954" s="1094"/>
      <c r="C3954" s="1109" t="s">
        <v>1053</v>
      </c>
      <c r="D3954" s="1110">
        <v>0</v>
      </c>
      <c r="E3954" s="1110">
        <v>0</v>
      </c>
      <c r="F3954" s="1110">
        <v>0</v>
      </c>
      <c r="G3954" s="1110">
        <v>0</v>
      </c>
      <c r="H3954" s="1094"/>
      <c r="I3954" s="1094"/>
      <c r="J3954" s="1094"/>
      <c r="K3954" s="1094"/>
    </row>
    <row r="3955" spans="1:11" ht="14.1" customHeight="1" x14ac:dyDescent="0.25">
      <c r="A3955" s="1094"/>
      <c r="B3955" s="1094"/>
      <c r="C3955" s="1109" t="s">
        <v>1048</v>
      </c>
      <c r="D3955" s="1110">
        <v>0</v>
      </c>
      <c r="E3955" s="1110">
        <v>0</v>
      </c>
      <c r="F3955" s="1110">
        <v>0</v>
      </c>
      <c r="G3955" s="1110">
        <v>0</v>
      </c>
      <c r="H3955" s="1094"/>
      <c r="I3955" s="1094"/>
      <c r="J3955" s="1094"/>
      <c r="K3955" s="1094"/>
    </row>
    <row r="3956" spans="1:11" ht="14.1" customHeight="1" x14ac:dyDescent="0.25">
      <c r="A3956" s="1094"/>
      <c r="B3956" s="1094"/>
      <c r="C3956" s="1109" t="s">
        <v>1049</v>
      </c>
      <c r="D3956" s="1110">
        <v>0</v>
      </c>
      <c r="E3956" s="1110">
        <v>0</v>
      </c>
      <c r="F3956" s="1110">
        <v>0</v>
      </c>
      <c r="G3956" s="1110">
        <v>0</v>
      </c>
      <c r="H3956" s="1094"/>
      <c r="I3956" s="1094"/>
      <c r="J3956" s="1094"/>
      <c r="K3956" s="1094"/>
    </row>
    <row r="3957" spans="1:11" ht="14.1" customHeight="1" x14ac:dyDescent="0.25">
      <c r="A3957" s="1094"/>
      <c r="B3957" s="1094"/>
      <c r="C3957" s="1109" t="s">
        <v>1054</v>
      </c>
      <c r="D3957" s="1110">
        <v>0</v>
      </c>
      <c r="E3957" s="1110">
        <v>0</v>
      </c>
      <c r="F3957" s="1110">
        <v>0</v>
      </c>
      <c r="G3957" s="1110">
        <v>0</v>
      </c>
      <c r="H3957" s="1094"/>
      <c r="I3957" s="1094"/>
      <c r="J3957" s="1094"/>
      <c r="K3957" s="1094"/>
    </row>
    <row r="3958" spans="1:11" ht="14.1" customHeight="1" x14ac:dyDescent="0.25">
      <c r="A3958" s="1094"/>
      <c r="B3958" s="1094"/>
      <c r="C3958" s="1109" t="s">
        <v>1048</v>
      </c>
      <c r="D3958" s="1110">
        <v>0</v>
      </c>
      <c r="E3958" s="1110">
        <v>0</v>
      </c>
      <c r="F3958" s="1110">
        <v>0</v>
      </c>
      <c r="G3958" s="1110">
        <v>0</v>
      </c>
      <c r="H3958" s="1094"/>
      <c r="I3958" s="1094"/>
      <c r="J3958" s="1094"/>
      <c r="K3958" s="1094"/>
    </row>
    <row r="3959" spans="1:11" ht="14.1" customHeight="1" x14ac:dyDescent="0.25">
      <c r="A3959" s="1094"/>
      <c r="B3959" s="1094"/>
      <c r="C3959" s="1109" t="s">
        <v>1049</v>
      </c>
      <c r="D3959" s="1110">
        <v>0</v>
      </c>
      <c r="E3959" s="1110">
        <v>0</v>
      </c>
      <c r="F3959" s="1110">
        <v>0</v>
      </c>
      <c r="G3959" s="1110">
        <v>0</v>
      </c>
      <c r="H3959" s="1094"/>
      <c r="I3959" s="1094"/>
      <c r="J3959" s="1094"/>
      <c r="K3959" s="1094"/>
    </row>
    <row r="3960" spans="1:11" ht="14.1" customHeight="1" x14ac:dyDescent="0.25">
      <c r="A3960" s="1094"/>
      <c r="B3960" s="1094"/>
      <c r="C3960" s="1109" t="s">
        <v>1055</v>
      </c>
      <c r="D3960" s="1110">
        <v>0</v>
      </c>
      <c r="E3960" s="1110">
        <v>0</v>
      </c>
      <c r="F3960" s="1110">
        <v>0</v>
      </c>
      <c r="G3960" s="1110">
        <v>0</v>
      </c>
      <c r="H3960" s="1094"/>
      <c r="I3960" s="1094"/>
      <c r="J3960" s="1094"/>
      <c r="K3960" s="1094"/>
    </row>
    <row r="3961" spans="1:11" ht="14.1" customHeight="1" x14ac:dyDescent="0.25">
      <c r="A3961" s="1094"/>
      <c r="B3961" s="1094"/>
      <c r="C3961" s="1109" t="s">
        <v>1048</v>
      </c>
      <c r="D3961" s="1110">
        <v>0</v>
      </c>
      <c r="E3961" s="1110">
        <v>0</v>
      </c>
      <c r="F3961" s="1110">
        <v>0</v>
      </c>
      <c r="G3961" s="1110">
        <v>0</v>
      </c>
      <c r="H3961" s="1094"/>
      <c r="I3961" s="1094"/>
      <c r="J3961" s="1094"/>
      <c r="K3961" s="1094"/>
    </row>
    <row r="3962" spans="1:11" ht="14.1" customHeight="1" x14ac:dyDescent="0.25">
      <c r="A3962" s="1094"/>
      <c r="B3962" s="1094"/>
      <c r="C3962" s="1109" t="s">
        <v>1049</v>
      </c>
      <c r="D3962" s="1110">
        <v>0</v>
      </c>
      <c r="E3962" s="1110">
        <v>0</v>
      </c>
      <c r="F3962" s="1110">
        <v>0</v>
      </c>
      <c r="G3962" s="1110">
        <v>0</v>
      </c>
      <c r="H3962" s="1094"/>
      <c r="I3962" s="1094"/>
      <c r="J3962" s="1094"/>
      <c r="K3962" s="1094"/>
    </row>
    <row r="3963" spans="1:11" ht="14.1" customHeight="1" x14ac:dyDescent="0.25">
      <c r="A3963" s="1094"/>
      <c r="B3963" s="1094"/>
      <c r="C3963" s="1109" t="s">
        <v>1056</v>
      </c>
      <c r="D3963" s="1110">
        <v>0</v>
      </c>
      <c r="E3963" s="1110">
        <v>0</v>
      </c>
      <c r="F3963" s="1110">
        <v>0</v>
      </c>
      <c r="G3963" s="1110">
        <v>0</v>
      </c>
      <c r="H3963" s="1094"/>
      <c r="I3963" s="1094"/>
      <c r="J3963" s="1094"/>
      <c r="K3963" s="1094"/>
    </row>
    <row r="3964" spans="1:11" ht="14.1" customHeight="1" x14ac:dyDescent="0.25">
      <c r="A3964" s="1094"/>
      <c r="B3964" s="1094"/>
      <c r="C3964" s="1109" t="s">
        <v>1048</v>
      </c>
      <c r="D3964" s="1110">
        <v>0</v>
      </c>
      <c r="E3964" s="1110">
        <v>0</v>
      </c>
      <c r="F3964" s="1110">
        <v>0</v>
      </c>
      <c r="G3964" s="1110">
        <v>0</v>
      </c>
      <c r="H3964" s="1094"/>
      <c r="I3964" s="1094"/>
      <c r="J3964" s="1094"/>
      <c r="K3964" s="1094"/>
    </row>
    <row r="3965" spans="1:11" ht="14.1" customHeight="1" x14ac:dyDescent="0.25">
      <c r="A3965" s="1094"/>
      <c r="B3965" s="1094"/>
      <c r="C3965" s="1109" t="s">
        <v>1057</v>
      </c>
      <c r="D3965" s="1110">
        <v>0</v>
      </c>
      <c r="E3965" s="1110">
        <v>0</v>
      </c>
      <c r="F3965" s="1110">
        <v>0</v>
      </c>
      <c r="G3965" s="1110">
        <v>0</v>
      </c>
      <c r="H3965" s="1094"/>
      <c r="I3965" s="1094"/>
      <c r="J3965" s="1094"/>
      <c r="K3965" s="1094"/>
    </row>
    <row r="3966" spans="1:11" ht="14.1" customHeight="1" x14ac:dyDescent="0.25">
      <c r="A3966" s="1094"/>
      <c r="B3966" s="1094"/>
      <c r="C3966" s="1109" t="s">
        <v>1058</v>
      </c>
      <c r="D3966" s="1110">
        <v>0</v>
      </c>
      <c r="E3966" s="1110">
        <v>0</v>
      </c>
      <c r="F3966" s="1110">
        <v>0</v>
      </c>
      <c r="G3966" s="1110">
        <v>0</v>
      </c>
      <c r="H3966" s="1094"/>
      <c r="I3966" s="1094"/>
      <c r="J3966" s="1094"/>
      <c r="K3966" s="1094"/>
    </row>
    <row r="3967" spans="1:11" ht="14.1" customHeight="1" x14ac:dyDescent="0.25">
      <c r="A3967" s="1094"/>
      <c r="B3967" s="1094"/>
      <c r="C3967" s="1109" t="s">
        <v>1059</v>
      </c>
      <c r="D3967" s="1110">
        <v>0</v>
      </c>
      <c r="E3967" s="1110">
        <v>0</v>
      </c>
      <c r="F3967" s="1110">
        <v>0</v>
      </c>
      <c r="G3967" s="1110">
        <v>0</v>
      </c>
      <c r="H3967" s="1094"/>
      <c r="I3967" s="1094"/>
      <c r="J3967" s="1094"/>
      <c r="K3967" s="1094"/>
    </row>
    <row r="3968" spans="1:11" ht="14.1" customHeight="1" x14ac:dyDescent="0.25">
      <c r="A3968" s="1094"/>
      <c r="B3968" s="1094"/>
      <c r="C3968" s="1109" t="s">
        <v>1060</v>
      </c>
      <c r="D3968" s="1110">
        <v>0</v>
      </c>
      <c r="E3968" s="1110">
        <v>0</v>
      </c>
      <c r="F3968" s="1110">
        <v>0</v>
      </c>
      <c r="G3968" s="1110">
        <v>0</v>
      </c>
      <c r="H3968" s="1094"/>
      <c r="I3968" s="1094"/>
      <c r="J3968" s="1094"/>
      <c r="K3968" s="1094"/>
    </row>
    <row r="3969" spans="1:11" ht="14.1" customHeight="1" x14ac:dyDescent="0.25">
      <c r="A3969" s="1094"/>
      <c r="B3969" s="1094"/>
      <c r="C3969" s="1109" t="s">
        <v>1061</v>
      </c>
      <c r="D3969" s="1110">
        <v>0</v>
      </c>
      <c r="E3969" s="1110">
        <v>200000000</v>
      </c>
      <c r="F3969" s="1110">
        <v>200000000</v>
      </c>
      <c r="G3969" s="1110">
        <v>178462342</v>
      </c>
      <c r="H3969" s="1094"/>
      <c r="I3969" s="1094"/>
      <c r="J3969" s="1094"/>
      <c r="K3969" s="1094"/>
    </row>
    <row r="3970" spans="1:11" ht="14.1" customHeight="1" x14ac:dyDescent="0.25">
      <c r="A3970" s="1094"/>
      <c r="B3970" s="1094"/>
      <c r="C3970" s="1109" t="s">
        <v>1048</v>
      </c>
      <c r="D3970" s="1110">
        <v>0</v>
      </c>
      <c r="E3970" s="1110">
        <v>200000000</v>
      </c>
      <c r="F3970" s="1110">
        <v>200000000</v>
      </c>
      <c r="G3970" s="1110">
        <v>178462342</v>
      </c>
      <c r="H3970" s="1094"/>
      <c r="I3970" s="1094"/>
      <c r="J3970" s="1094"/>
      <c r="K3970" s="1094"/>
    </row>
    <row r="3971" spans="1:11" ht="14.1" customHeight="1" x14ac:dyDescent="0.25">
      <c r="A3971" s="1094"/>
      <c r="B3971" s="1094"/>
      <c r="C3971" s="1109" t="s">
        <v>1057</v>
      </c>
      <c r="D3971" s="1110">
        <v>0</v>
      </c>
      <c r="E3971" s="1110">
        <v>0</v>
      </c>
      <c r="F3971" s="1110">
        <v>0</v>
      </c>
      <c r="G3971" s="1110">
        <v>0</v>
      </c>
      <c r="H3971" s="1094"/>
      <c r="I3971" s="1094"/>
      <c r="J3971" s="1094"/>
      <c r="K3971" s="1094"/>
    </row>
    <row r="3972" spans="1:11" ht="14.1" customHeight="1" x14ac:dyDescent="0.25">
      <c r="A3972" s="1094"/>
      <c r="B3972" s="1094"/>
      <c r="C3972" s="1109" t="s">
        <v>1058</v>
      </c>
      <c r="D3972" s="1110">
        <v>0</v>
      </c>
      <c r="E3972" s="1110">
        <v>0</v>
      </c>
      <c r="F3972" s="1110">
        <v>0</v>
      </c>
      <c r="G3972" s="1110">
        <v>0</v>
      </c>
      <c r="H3972" s="1094"/>
      <c r="I3972" s="1094"/>
      <c r="J3972" s="1094"/>
      <c r="K3972" s="1094"/>
    </row>
    <row r="3973" spans="1:11" ht="14.1" customHeight="1" x14ac:dyDescent="0.25">
      <c r="A3973" s="1094"/>
      <c r="B3973" s="1094"/>
      <c r="C3973" s="1109" t="s">
        <v>1059</v>
      </c>
      <c r="D3973" s="1110">
        <v>0</v>
      </c>
      <c r="E3973" s="1110">
        <v>0</v>
      </c>
      <c r="F3973" s="1110">
        <v>0</v>
      </c>
      <c r="G3973" s="1110">
        <v>0</v>
      </c>
      <c r="H3973" s="1094"/>
      <c r="I3973" s="1094"/>
      <c r="J3973" s="1094"/>
      <c r="K3973" s="1094"/>
    </row>
    <row r="3974" spans="1:11" ht="14.1" customHeight="1" x14ac:dyDescent="0.25">
      <c r="A3974" s="1094"/>
      <c r="B3974" s="1094"/>
      <c r="C3974" s="1109" t="s">
        <v>1060</v>
      </c>
      <c r="D3974" s="1110">
        <v>0</v>
      </c>
      <c r="E3974" s="1110">
        <v>0</v>
      </c>
      <c r="F3974" s="1110">
        <v>0</v>
      </c>
      <c r="G3974" s="1110">
        <v>0</v>
      </c>
      <c r="H3974" s="1094"/>
      <c r="I3974" s="1094"/>
      <c r="J3974" s="1094"/>
      <c r="K3974" s="1094"/>
    </row>
    <row r="3975" spans="1:11" ht="14.1" customHeight="1" x14ac:dyDescent="0.25">
      <c r="A3975" s="1094"/>
      <c r="B3975" s="1094"/>
      <c r="C3975" s="1109" t="s">
        <v>1062</v>
      </c>
      <c r="D3975" s="1110">
        <v>0</v>
      </c>
      <c r="E3975" s="1110">
        <v>0</v>
      </c>
      <c r="F3975" s="1110">
        <v>0</v>
      </c>
      <c r="G3975" s="1110">
        <v>0</v>
      </c>
      <c r="H3975" s="1094"/>
      <c r="I3975" s="1094"/>
      <c r="J3975" s="1094"/>
      <c r="K3975" s="1094"/>
    </row>
    <row r="3976" spans="1:11" ht="14.1" customHeight="1" x14ac:dyDescent="0.25">
      <c r="A3976" s="1094"/>
      <c r="B3976" s="1094"/>
      <c r="C3976" s="1109" t="s">
        <v>1048</v>
      </c>
      <c r="D3976" s="1110">
        <v>0</v>
      </c>
      <c r="E3976" s="1110">
        <v>0</v>
      </c>
      <c r="F3976" s="1110">
        <v>0</v>
      </c>
      <c r="G3976" s="1110">
        <v>0</v>
      </c>
      <c r="H3976" s="1094"/>
      <c r="I3976" s="1094"/>
      <c r="J3976" s="1094"/>
      <c r="K3976" s="1094"/>
    </row>
    <row r="3977" spans="1:11" ht="14.1" customHeight="1" x14ac:dyDescent="0.25">
      <c r="A3977" s="1094"/>
      <c r="B3977" s="1094"/>
      <c r="C3977" s="1109" t="s">
        <v>1057</v>
      </c>
      <c r="D3977" s="1110">
        <v>0</v>
      </c>
      <c r="E3977" s="1110">
        <v>0</v>
      </c>
      <c r="F3977" s="1110">
        <v>0</v>
      </c>
      <c r="G3977" s="1110">
        <v>0</v>
      </c>
      <c r="H3977" s="1094"/>
      <c r="I3977" s="1094"/>
      <c r="J3977" s="1094"/>
      <c r="K3977" s="1094"/>
    </row>
    <row r="3978" spans="1:11" ht="14.1" customHeight="1" x14ac:dyDescent="0.25">
      <c r="A3978" s="1094"/>
      <c r="B3978" s="1094"/>
      <c r="C3978" s="1109" t="s">
        <v>1058</v>
      </c>
      <c r="D3978" s="1110">
        <v>0</v>
      </c>
      <c r="E3978" s="1110">
        <v>0</v>
      </c>
      <c r="F3978" s="1110">
        <v>0</v>
      </c>
      <c r="G3978" s="1110">
        <v>0</v>
      </c>
      <c r="H3978" s="1094"/>
      <c r="I3978" s="1094"/>
      <c r="J3978" s="1094"/>
      <c r="K3978" s="1094"/>
    </row>
    <row r="3979" spans="1:11" ht="14.1" customHeight="1" x14ac:dyDescent="0.25">
      <c r="A3979" s="1094"/>
      <c r="B3979" s="1094"/>
      <c r="C3979" s="1109" t="s">
        <v>1059</v>
      </c>
      <c r="D3979" s="1110">
        <v>0</v>
      </c>
      <c r="E3979" s="1110">
        <v>0</v>
      </c>
      <c r="F3979" s="1110">
        <v>0</v>
      </c>
      <c r="G3979" s="1110">
        <v>0</v>
      </c>
      <c r="H3979" s="1094"/>
      <c r="I3979" s="1094"/>
      <c r="J3979" s="1094"/>
      <c r="K3979" s="1094"/>
    </row>
    <row r="3980" spans="1:11" ht="14.1" customHeight="1" x14ac:dyDescent="0.25">
      <c r="A3980" s="1094"/>
      <c r="B3980" s="1094"/>
      <c r="C3980" s="1109" t="s">
        <v>1060</v>
      </c>
      <c r="D3980" s="1110">
        <v>0</v>
      </c>
      <c r="E3980" s="1110">
        <v>0</v>
      </c>
      <c r="F3980" s="1110">
        <v>0</v>
      </c>
      <c r="G3980" s="1110">
        <v>0</v>
      </c>
      <c r="H3980" s="1094"/>
      <c r="I3980" s="1094"/>
      <c r="J3980" s="1094"/>
      <c r="K3980" s="1094"/>
    </row>
    <row r="3981" spans="1:11" ht="14.1" customHeight="1" x14ac:dyDescent="0.25">
      <c r="A3981" s="1094"/>
      <c r="B3981" s="1094"/>
      <c r="C3981" s="1109" t="s">
        <v>1063</v>
      </c>
      <c r="D3981" s="1110">
        <v>0</v>
      </c>
      <c r="E3981" s="1110">
        <v>0</v>
      </c>
      <c r="F3981" s="1110">
        <v>0</v>
      </c>
      <c r="G3981" s="1110">
        <v>0</v>
      </c>
      <c r="H3981" s="1094"/>
      <c r="I3981" s="1094"/>
      <c r="J3981" s="1094"/>
      <c r="K3981" s="1094"/>
    </row>
    <row r="3982" spans="1:11" ht="14.1" customHeight="1" x14ac:dyDescent="0.25">
      <c r="A3982" s="1094"/>
      <c r="B3982" s="1094"/>
      <c r="C3982" s="1109" t="s">
        <v>1064</v>
      </c>
      <c r="D3982" s="1110">
        <v>0</v>
      </c>
      <c r="E3982" s="1110">
        <v>0</v>
      </c>
      <c r="F3982" s="1110">
        <v>0</v>
      </c>
      <c r="G3982" s="1110">
        <v>0</v>
      </c>
      <c r="H3982" s="1094"/>
      <c r="I3982" s="1094"/>
      <c r="J3982" s="1094"/>
      <c r="K3982" s="1094"/>
    </row>
    <row r="3983" spans="1:11" ht="14.1" customHeight="1" x14ac:dyDescent="0.25">
      <c r="A3983" s="1094"/>
      <c r="B3983" s="1094"/>
      <c r="C3983" s="1111" t="s">
        <v>572</v>
      </c>
      <c r="D3983" s="1110">
        <v>0</v>
      </c>
      <c r="E3983" s="1110">
        <v>200000000</v>
      </c>
      <c r="F3983" s="1110">
        <v>200000000</v>
      </c>
      <c r="G3983" s="1110">
        <v>178462342</v>
      </c>
      <c r="H3983" s="1094"/>
      <c r="I3983" s="1094"/>
      <c r="J3983" s="1094"/>
      <c r="K3983" s="1094"/>
    </row>
    <row r="3984" spans="1:11" ht="20.100000000000001" customHeight="1" x14ac:dyDescent="0.25">
      <c r="A3984" s="1094"/>
      <c r="B3984" s="1094"/>
      <c r="C3984" s="1102" t="s">
        <v>3949</v>
      </c>
      <c r="D3984" s="1234" t="s">
        <v>3950</v>
      </c>
      <c r="E3984" s="1235"/>
      <c r="F3984" s="1235"/>
      <c r="G3984" s="1235"/>
      <c r="H3984" s="1094"/>
      <c r="I3984" s="1094"/>
      <c r="J3984" s="1094"/>
      <c r="K3984" s="1094"/>
    </row>
    <row r="3985" spans="1:11" ht="45.95" customHeight="1" x14ac:dyDescent="0.25">
      <c r="A3985" s="1094"/>
      <c r="B3985" s="1094"/>
      <c r="C3985" s="1103" t="s">
        <v>1022</v>
      </c>
      <c r="D3985" s="1232" t="s">
        <v>3951</v>
      </c>
      <c r="E3985" s="1233"/>
      <c r="F3985" s="1233"/>
      <c r="G3985" s="1233"/>
      <c r="H3985" s="1094"/>
      <c r="I3985" s="1094"/>
      <c r="J3985" s="1094"/>
      <c r="K3985" s="1094"/>
    </row>
    <row r="3986" spans="1:11" ht="45.95" customHeight="1" x14ac:dyDescent="0.25">
      <c r="A3986" s="1094"/>
      <c r="B3986" s="1094"/>
      <c r="C3986" s="1104" t="s">
        <v>1024</v>
      </c>
      <c r="D3986" s="1230" t="s">
        <v>3952</v>
      </c>
      <c r="E3986" s="1231"/>
      <c r="F3986" s="1231"/>
      <c r="G3986" s="1231"/>
      <c r="H3986" s="1094"/>
      <c r="I3986" s="1094"/>
      <c r="J3986" s="1094"/>
      <c r="K3986" s="1094"/>
    </row>
    <row r="3987" spans="1:11" ht="45.95" customHeight="1" x14ac:dyDescent="0.25">
      <c r="A3987" s="1094"/>
      <c r="B3987" s="1094"/>
      <c r="C3987" s="1104" t="s">
        <v>31</v>
      </c>
      <c r="D3987" s="1230" t="s">
        <v>3935</v>
      </c>
      <c r="E3987" s="1231"/>
      <c r="F3987" s="1231"/>
      <c r="G3987" s="1231"/>
      <c r="H3987" s="1094"/>
      <c r="I3987" s="1094"/>
      <c r="J3987" s="1094"/>
      <c r="K3987" s="1094"/>
    </row>
    <row r="3988" spans="1:11" ht="15" customHeight="1" x14ac:dyDescent="0.25">
      <c r="A3988" s="1094"/>
      <c r="B3988" s="1094"/>
      <c r="C3988" s="1105"/>
      <c r="D3988" s="1106">
        <v>2024</v>
      </c>
      <c r="E3988" s="1106">
        <v>2025</v>
      </c>
      <c r="F3988" s="1106">
        <v>2026</v>
      </c>
      <c r="G3988" s="1106">
        <v>2027</v>
      </c>
      <c r="H3988" s="1094"/>
      <c r="I3988" s="1094"/>
      <c r="J3988" s="1094"/>
      <c r="K3988" s="1094"/>
    </row>
    <row r="3989" spans="1:11" ht="15" customHeight="1" x14ac:dyDescent="0.25">
      <c r="A3989" s="1094"/>
      <c r="B3989" s="1094"/>
      <c r="C3989" s="1107"/>
      <c r="D3989" s="1108" t="s">
        <v>13</v>
      </c>
      <c r="E3989" s="1108" t="s">
        <v>14</v>
      </c>
      <c r="F3989" s="1108" t="s">
        <v>14</v>
      </c>
      <c r="G3989" s="1108" t="s">
        <v>14</v>
      </c>
      <c r="H3989" s="1094"/>
      <c r="I3989" s="1094"/>
      <c r="J3989" s="1094"/>
      <c r="K3989" s="1094"/>
    </row>
    <row r="3990" spans="1:11" ht="14.1" customHeight="1" x14ac:dyDescent="0.25">
      <c r="A3990" s="1094"/>
      <c r="B3990" s="1094"/>
      <c r="C3990" s="1097" t="s">
        <v>33</v>
      </c>
      <c r="D3990" s="1101" t="s">
        <v>1038</v>
      </c>
      <c r="E3990" s="1101" t="s">
        <v>1092</v>
      </c>
      <c r="F3990" s="1101" t="s">
        <v>1092</v>
      </c>
      <c r="G3990" s="1101" t="s">
        <v>1092</v>
      </c>
      <c r="H3990" s="1094"/>
      <c r="I3990" s="1094"/>
      <c r="J3990" s="1094"/>
      <c r="K3990" s="1094"/>
    </row>
    <row r="3991" spans="1:11" ht="14.1" customHeight="1" x14ac:dyDescent="0.25">
      <c r="A3991" s="1094"/>
      <c r="B3991" s="1094"/>
      <c r="C3991" s="1097" t="s">
        <v>1029</v>
      </c>
      <c r="D3991" s="1101" t="s">
        <v>1039</v>
      </c>
      <c r="E3991" s="1101" t="s">
        <v>1144</v>
      </c>
      <c r="F3991" s="1101" t="s">
        <v>2239</v>
      </c>
      <c r="G3991" s="1101" t="s">
        <v>3953</v>
      </c>
      <c r="H3991" s="1094"/>
      <c r="I3991" s="1094"/>
      <c r="J3991" s="1094"/>
      <c r="K3991" s="1094"/>
    </row>
    <row r="3992" spans="1:11" ht="14.1" customHeight="1" x14ac:dyDescent="0.25">
      <c r="A3992" s="1094"/>
      <c r="B3992" s="1094"/>
      <c r="C3992" s="1097" t="s">
        <v>1032</v>
      </c>
      <c r="D3992" s="1101" t="s">
        <v>1039</v>
      </c>
      <c r="E3992" s="1101" t="s">
        <v>1144</v>
      </c>
      <c r="F3992" s="1101" t="s">
        <v>2239</v>
      </c>
      <c r="G3992" s="1101" t="s">
        <v>3953</v>
      </c>
      <c r="H3992" s="1094"/>
      <c r="I3992" s="1094"/>
      <c r="J3992" s="1094"/>
      <c r="K3992" s="1094"/>
    </row>
    <row r="3993" spans="1:11" ht="14.1" customHeight="1" x14ac:dyDescent="0.25">
      <c r="A3993" s="1094"/>
      <c r="B3993" s="1094"/>
      <c r="C3993" s="1097" t="s">
        <v>1037</v>
      </c>
      <c r="D3993" s="1101" t="s">
        <v>1038</v>
      </c>
      <c r="E3993" s="1101" t="s">
        <v>1038</v>
      </c>
      <c r="F3993" s="1101" t="s">
        <v>1039</v>
      </c>
      <c r="G3993" s="1101" t="s">
        <v>1039</v>
      </c>
      <c r="H3993" s="1094"/>
      <c r="I3993" s="1094"/>
      <c r="J3993" s="1094"/>
      <c r="K3993" s="1094"/>
    </row>
    <row r="3994" spans="1:11" ht="14.1" customHeight="1" x14ac:dyDescent="0.25">
      <c r="A3994" s="1094"/>
      <c r="B3994" s="1094"/>
      <c r="C3994" s="1097" t="s">
        <v>1042</v>
      </c>
      <c r="D3994" s="1101" t="s">
        <v>1038</v>
      </c>
      <c r="E3994" s="1101" t="s">
        <v>1038</v>
      </c>
      <c r="F3994" s="1101" t="s">
        <v>1612</v>
      </c>
      <c r="G3994" s="1101" t="s">
        <v>3954</v>
      </c>
      <c r="H3994" s="1094"/>
      <c r="I3994" s="1094"/>
      <c r="J3994" s="1094"/>
      <c r="K3994" s="1094"/>
    </row>
    <row r="3995" spans="1:11" ht="14.1" customHeight="1" x14ac:dyDescent="0.25">
      <c r="A3995" s="1094"/>
      <c r="B3995" s="1094"/>
      <c r="C3995" s="1097" t="s">
        <v>39</v>
      </c>
      <c r="D3995" s="1101" t="s">
        <v>1038</v>
      </c>
      <c r="E3995" s="1101" t="s">
        <v>1038</v>
      </c>
      <c r="F3995" s="1101" t="s">
        <v>1612</v>
      </c>
      <c r="G3995" s="1101" t="s">
        <v>3954</v>
      </c>
      <c r="H3995" s="1094"/>
      <c r="I3995" s="1094"/>
      <c r="J3995" s="1094"/>
      <c r="K3995" s="1094"/>
    </row>
    <row r="3996" spans="1:11" ht="14.1" customHeight="1" x14ac:dyDescent="0.25">
      <c r="A3996" s="1094"/>
      <c r="B3996" s="1094"/>
      <c r="C3996" s="1228" t="s">
        <v>1046</v>
      </c>
      <c r="D3996" s="1229"/>
      <c r="E3996" s="1229"/>
      <c r="F3996" s="1229"/>
      <c r="G3996" s="1229"/>
      <c r="H3996" s="1094"/>
      <c r="I3996" s="1094"/>
      <c r="J3996" s="1094"/>
      <c r="K3996" s="1094"/>
    </row>
    <row r="3997" spans="1:11" ht="14.1" customHeight="1" x14ac:dyDescent="0.25">
      <c r="A3997" s="1094"/>
      <c r="B3997" s="1094"/>
      <c r="C3997" s="1105"/>
      <c r="D3997" s="1106">
        <v>2024</v>
      </c>
      <c r="E3997" s="1106">
        <v>2025</v>
      </c>
      <c r="F3997" s="1106">
        <v>2026</v>
      </c>
      <c r="G3997" s="1106">
        <v>2027</v>
      </c>
      <c r="H3997" s="1094"/>
      <c r="I3997" s="1094"/>
      <c r="J3997" s="1094"/>
      <c r="K3997" s="1094"/>
    </row>
    <row r="3998" spans="1:11" ht="14.1" customHeight="1" x14ac:dyDescent="0.25">
      <c r="A3998" s="1094"/>
      <c r="B3998" s="1094"/>
      <c r="C3998" s="1107"/>
      <c r="D3998" s="1108" t="s">
        <v>13</v>
      </c>
      <c r="E3998" s="1108" t="s">
        <v>14</v>
      </c>
      <c r="F3998" s="1108" t="s">
        <v>14</v>
      </c>
      <c r="G3998" s="1108" t="s">
        <v>14</v>
      </c>
      <c r="H3998" s="1094"/>
      <c r="I3998" s="1094"/>
      <c r="J3998" s="1094"/>
      <c r="K3998" s="1094"/>
    </row>
    <row r="3999" spans="1:11" ht="14.1" customHeight="1" x14ac:dyDescent="0.25">
      <c r="A3999" s="1094"/>
      <c r="B3999" s="1094"/>
      <c r="C3999" s="1109" t="s">
        <v>1047</v>
      </c>
      <c r="D3999" s="1110">
        <v>0</v>
      </c>
      <c r="E3999" s="1110">
        <v>0</v>
      </c>
      <c r="F3999" s="1110">
        <v>0</v>
      </c>
      <c r="G3999" s="1110">
        <v>0</v>
      </c>
      <c r="H3999" s="1094"/>
      <c r="I3999" s="1094"/>
      <c r="J3999" s="1094"/>
      <c r="K3999" s="1094"/>
    </row>
    <row r="4000" spans="1:11" ht="14.1" customHeight="1" x14ac:dyDescent="0.25">
      <c r="A4000" s="1094"/>
      <c r="B4000" s="1094"/>
      <c r="C4000" s="1109" t="s">
        <v>1048</v>
      </c>
      <c r="D4000" s="1110">
        <v>0</v>
      </c>
      <c r="E4000" s="1110">
        <v>0</v>
      </c>
      <c r="F4000" s="1110">
        <v>0</v>
      </c>
      <c r="G4000" s="1110">
        <v>0</v>
      </c>
      <c r="H4000" s="1094"/>
      <c r="I4000" s="1094"/>
      <c r="J4000" s="1094"/>
      <c r="K4000" s="1094"/>
    </row>
    <row r="4001" spans="1:11" ht="14.1" customHeight="1" x14ac:dyDescent="0.25">
      <c r="A4001" s="1094"/>
      <c r="B4001" s="1094"/>
      <c r="C4001" s="1109" t="s">
        <v>1049</v>
      </c>
      <c r="D4001" s="1110">
        <v>0</v>
      </c>
      <c r="E4001" s="1110">
        <v>0</v>
      </c>
      <c r="F4001" s="1110">
        <v>0</v>
      </c>
      <c r="G4001" s="1110">
        <v>0</v>
      </c>
      <c r="H4001" s="1094"/>
      <c r="I4001" s="1094"/>
      <c r="J4001" s="1094"/>
      <c r="K4001" s="1094"/>
    </row>
    <row r="4002" spans="1:11" ht="14.1" customHeight="1" x14ac:dyDescent="0.25">
      <c r="A4002" s="1094"/>
      <c r="B4002" s="1094"/>
      <c r="C4002" s="1109" t="s">
        <v>1050</v>
      </c>
      <c r="D4002" s="1110">
        <v>0</v>
      </c>
      <c r="E4002" s="1110">
        <v>0</v>
      </c>
      <c r="F4002" s="1110">
        <v>0</v>
      </c>
      <c r="G4002" s="1110">
        <v>0</v>
      </c>
      <c r="H4002" s="1094"/>
      <c r="I4002" s="1094"/>
      <c r="J4002" s="1094"/>
      <c r="K4002" s="1094"/>
    </row>
    <row r="4003" spans="1:11" ht="14.1" customHeight="1" x14ac:dyDescent="0.25">
      <c r="A4003" s="1094"/>
      <c r="B4003" s="1094"/>
      <c r="C4003" s="1109" t="s">
        <v>1048</v>
      </c>
      <c r="D4003" s="1110">
        <v>0</v>
      </c>
      <c r="E4003" s="1110">
        <v>0</v>
      </c>
      <c r="F4003" s="1110">
        <v>0</v>
      </c>
      <c r="G4003" s="1110">
        <v>0</v>
      </c>
      <c r="H4003" s="1094"/>
      <c r="I4003" s="1094"/>
      <c r="J4003" s="1094"/>
      <c r="K4003" s="1094"/>
    </row>
    <row r="4004" spans="1:11" ht="14.1" customHeight="1" x14ac:dyDescent="0.25">
      <c r="A4004" s="1094"/>
      <c r="B4004" s="1094"/>
      <c r="C4004" s="1109" t="s">
        <v>1049</v>
      </c>
      <c r="D4004" s="1110">
        <v>0</v>
      </c>
      <c r="E4004" s="1110">
        <v>0</v>
      </c>
      <c r="F4004" s="1110">
        <v>0</v>
      </c>
      <c r="G4004" s="1110">
        <v>0</v>
      </c>
      <c r="H4004" s="1094"/>
      <c r="I4004" s="1094"/>
      <c r="J4004" s="1094"/>
      <c r="K4004" s="1094"/>
    </row>
    <row r="4005" spans="1:11" ht="14.1" customHeight="1" x14ac:dyDescent="0.25">
      <c r="A4005" s="1094"/>
      <c r="B4005" s="1094"/>
      <c r="C4005" s="1109" t="s">
        <v>1051</v>
      </c>
      <c r="D4005" s="1110">
        <v>0</v>
      </c>
      <c r="E4005" s="1110">
        <v>0</v>
      </c>
      <c r="F4005" s="1110">
        <v>0</v>
      </c>
      <c r="G4005" s="1110">
        <v>0</v>
      </c>
      <c r="H4005" s="1094"/>
      <c r="I4005" s="1094"/>
      <c r="J4005" s="1094"/>
      <c r="K4005" s="1094"/>
    </row>
    <row r="4006" spans="1:11" ht="14.1" customHeight="1" x14ac:dyDescent="0.25">
      <c r="A4006" s="1094"/>
      <c r="B4006" s="1094"/>
      <c r="C4006" s="1109" t="s">
        <v>1048</v>
      </c>
      <c r="D4006" s="1110">
        <v>0</v>
      </c>
      <c r="E4006" s="1110">
        <v>0</v>
      </c>
      <c r="F4006" s="1110">
        <v>0</v>
      </c>
      <c r="G4006" s="1110">
        <v>0</v>
      </c>
      <c r="H4006" s="1094"/>
      <c r="I4006" s="1094"/>
      <c r="J4006" s="1094"/>
      <c r="K4006" s="1094"/>
    </row>
    <row r="4007" spans="1:11" ht="14.1" customHeight="1" x14ac:dyDescent="0.25">
      <c r="A4007" s="1094"/>
      <c r="B4007" s="1094"/>
      <c r="C4007" s="1109" t="s">
        <v>1049</v>
      </c>
      <c r="D4007" s="1110">
        <v>0</v>
      </c>
      <c r="E4007" s="1110">
        <v>0</v>
      </c>
      <c r="F4007" s="1110">
        <v>0</v>
      </c>
      <c r="G4007" s="1110">
        <v>0</v>
      </c>
      <c r="H4007" s="1094"/>
      <c r="I4007" s="1094"/>
      <c r="J4007" s="1094"/>
      <c r="K4007" s="1094"/>
    </row>
    <row r="4008" spans="1:11" ht="14.1" customHeight="1" x14ac:dyDescent="0.25">
      <c r="A4008" s="1094"/>
      <c r="B4008" s="1094"/>
      <c r="C4008" s="1109" t="s">
        <v>1052</v>
      </c>
      <c r="D4008" s="1110">
        <v>0</v>
      </c>
      <c r="E4008" s="1110">
        <v>0</v>
      </c>
      <c r="F4008" s="1110">
        <v>0</v>
      </c>
      <c r="G4008" s="1110">
        <v>0</v>
      </c>
      <c r="H4008" s="1094"/>
      <c r="I4008" s="1094"/>
      <c r="J4008" s="1094"/>
      <c r="K4008" s="1094"/>
    </row>
    <row r="4009" spans="1:11" ht="14.1" customHeight="1" x14ac:dyDescent="0.25">
      <c r="A4009" s="1094"/>
      <c r="B4009" s="1094"/>
      <c r="C4009" s="1109" t="s">
        <v>1048</v>
      </c>
      <c r="D4009" s="1110">
        <v>0</v>
      </c>
      <c r="E4009" s="1110">
        <v>0</v>
      </c>
      <c r="F4009" s="1110">
        <v>0</v>
      </c>
      <c r="G4009" s="1110">
        <v>0</v>
      </c>
      <c r="H4009" s="1094"/>
      <c r="I4009" s="1094"/>
      <c r="J4009" s="1094"/>
      <c r="K4009" s="1094"/>
    </row>
    <row r="4010" spans="1:11" ht="14.1" customHeight="1" x14ac:dyDescent="0.25">
      <c r="A4010" s="1094"/>
      <c r="B4010" s="1094"/>
      <c r="C4010" s="1109" t="s">
        <v>1049</v>
      </c>
      <c r="D4010" s="1110">
        <v>0</v>
      </c>
      <c r="E4010" s="1110">
        <v>0</v>
      </c>
      <c r="F4010" s="1110">
        <v>0</v>
      </c>
      <c r="G4010" s="1110">
        <v>0</v>
      </c>
      <c r="H4010" s="1094"/>
      <c r="I4010" s="1094"/>
      <c r="J4010" s="1094"/>
      <c r="K4010" s="1094"/>
    </row>
    <row r="4011" spans="1:11" ht="14.1" customHeight="1" x14ac:dyDescent="0.25">
      <c r="A4011" s="1094"/>
      <c r="B4011" s="1094"/>
      <c r="C4011" s="1109" t="s">
        <v>1053</v>
      </c>
      <c r="D4011" s="1110">
        <v>0</v>
      </c>
      <c r="E4011" s="1110">
        <v>0</v>
      </c>
      <c r="F4011" s="1110">
        <v>0</v>
      </c>
      <c r="G4011" s="1110">
        <v>0</v>
      </c>
      <c r="H4011" s="1094"/>
      <c r="I4011" s="1094"/>
      <c r="J4011" s="1094"/>
      <c r="K4011" s="1094"/>
    </row>
    <row r="4012" spans="1:11" ht="14.1" customHeight="1" x14ac:dyDescent="0.25">
      <c r="A4012" s="1094"/>
      <c r="B4012" s="1094"/>
      <c r="C4012" s="1109" t="s">
        <v>1048</v>
      </c>
      <c r="D4012" s="1110">
        <v>0</v>
      </c>
      <c r="E4012" s="1110">
        <v>0</v>
      </c>
      <c r="F4012" s="1110">
        <v>0</v>
      </c>
      <c r="G4012" s="1110">
        <v>0</v>
      </c>
      <c r="H4012" s="1094"/>
      <c r="I4012" s="1094"/>
      <c r="J4012" s="1094"/>
      <c r="K4012" s="1094"/>
    </row>
    <row r="4013" spans="1:11" ht="14.1" customHeight="1" x14ac:dyDescent="0.25">
      <c r="A4013" s="1094"/>
      <c r="B4013" s="1094"/>
      <c r="C4013" s="1109" t="s">
        <v>1049</v>
      </c>
      <c r="D4013" s="1110">
        <v>0</v>
      </c>
      <c r="E4013" s="1110">
        <v>0</v>
      </c>
      <c r="F4013" s="1110">
        <v>0</v>
      </c>
      <c r="G4013" s="1110">
        <v>0</v>
      </c>
      <c r="H4013" s="1094"/>
      <c r="I4013" s="1094"/>
      <c r="J4013" s="1094"/>
      <c r="K4013" s="1094"/>
    </row>
    <row r="4014" spans="1:11" ht="14.1" customHeight="1" x14ac:dyDescent="0.25">
      <c r="A4014" s="1094"/>
      <c r="B4014" s="1094"/>
      <c r="C4014" s="1109" t="s">
        <v>1054</v>
      </c>
      <c r="D4014" s="1110">
        <v>0</v>
      </c>
      <c r="E4014" s="1110">
        <v>0</v>
      </c>
      <c r="F4014" s="1110">
        <v>0</v>
      </c>
      <c r="G4014" s="1110">
        <v>0</v>
      </c>
      <c r="H4014" s="1094"/>
      <c r="I4014" s="1094"/>
      <c r="J4014" s="1094"/>
      <c r="K4014" s="1094"/>
    </row>
    <row r="4015" spans="1:11" ht="14.1" customHeight="1" x14ac:dyDescent="0.25">
      <c r="A4015" s="1094"/>
      <c r="B4015" s="1094"/>
      <c r="C4015" s="1109" t="s">
        <v>1048</v>
      </c>
      <c r="D4015" s="1110">
        <v>0</v>
      </c>
      <c r="E4015" s="1110">
        <v>0</v>
      </c>
      <c r="F4015" s="1110">
        <v>0</v>
      </c>
      <c r="G4015" s="1110">
        <v>0</v>
      </c>
      <c r="H4015" s="1094"/>
      <c r="I4015" s="1094"/>
      <c r="J4015" s="1094"/>
      <c r="K4015" s="1094"/>
    </row>
    <row r="4016" spans="1:11" ht="14.1" customHeight="1" x14ac:dyDescent="0.25">
      <c r="A4016" s="1094"/>
      <c r="B4016" s="1094"/>
      <c r="C4016" s="1109" t="s">
        <v>1049</v>
      </c>
      <c r="D4016" s="1110">
        <v>0</v>
      </c>
      <c r="E4016" s="1110">
        <v>0</v>
      </c>
      <c r="F4016" s="1110">
        <v>0</v>
      </c>
      <c r="G4016" s="1110">
        <v>0</v>
      </c>
      <c r="H4016" s="1094"/>
      <c r="I4016" s="1094"/>
      <c r="J4016" s="1094"/>
      <c r="K4016" s="1094"/>
    </row>
    <row r="4017" spans="1:11" ht="14.1" customHeight="1" x14ac:dyDescent="0.25">
      <c r="A4017" s="1094"/>
      <c r="B4017" s="1094"/>
      <c r="C4017" s="1109" t="s">
        <v>1055</v>
      </c>
      <c r="D4017" s="1110">
        <v>0</v>
      </c>
      <c r="E4017" s="1110">
        <v>0</v>
      </c>
      <c r="F4017" s="1110">
        <v>0</v>
      </c>
      <c r="G4017" s="1110">
        <v>0</v>
      </c>
      <c r="H4017" s="1094"/>
      <c r="I4017" s="1094"/>
      <c r="J4017" s="1094"/>
      <c r="K4017" s="1094"/>
    </row>
    <row r="4018" spans="1:11" ht="14.1" customHeight="1" x14ac:dyDescent="0.25">
      <c r="A4018" s="1094"/>
      <c r="B4018" s="1094"/>
      <c r="C4018" s="1109" t="s">
        <v>1048</v>
      </c>
      <c r="D4018" s="1110">
        <v>0</v>
      </c>
      <c r="E4018" s="1110">
        <v>0</v>
      </c>
      <c r="F4018" s="1110">
        <v>0</v>
      </c>
      <c r="G4018" s="1110">
        <v>0</v>
      </c>
      <c r="H4018" s="1094"/>
      <c r="I4018" s="1094"/>
      <c r="J4018" s="1094"/>
      <c r="K4018" s="1094"/>
    </row>
    <row r="4019" spans="1:11" ht="14.1" customHeight="1" x14ac:dyDescent="0.25">
      <c r="A4019" s="1094"/>
      <c r="B4019" s="1094"/>
      <c r="C4019" s="1109" t="s">
        <v>1049</v>
      </c>
      <c r="D4019" s="1110">
        <v>0</v>
      </c>
      <c r="E4019" s="1110">
        <v>0</v>
      </c>
      <c r="F4019" s="1110">
        <v>0</v>
      </c>
      <c r="G4019" s="1110">
        <v>0</v>
      </c>
      <c r="H4019" s="1094"/>
      <c r="I4019" s="1094"/>
      <c r="J4019" s="1094"/>
      <c r="K4019" s="1094"/>
    </row>
    <row r="4020" spans="1:11" ht="14.1" customHeight="1" x14ac:dyDescent="0.25">
      <c r="A4020" s="1094"/>
      <c r="B4020" s="1094"/>
      <c r="C4020" s="1109" t="s">
        <v>1056</v>
      </c>
      <c r="D4020" s="1110">
        <v>0</v>
      </c>
      <c r="E4020" s="1110">
        <v>0</v>
      </c>
      <c r="F4020" s="1110">
        <v>0</v>
      </c>
      <c r="G4020" s="1110">
        <v>0</v>
      </c>
      <c r="H4020" s="1094"/>
      <c r="I4020" s="1094"/>
      <c r="J4020" s="1094"/>
      <c r="K4020" s="1094"/>
    </row>
    <row r="4021" spans="1:11" ht="14.1" customHeight="1" x14ac:dyDescent="0.25">
      <c r="A4021" s="1094"/>
      <c r="B4021" s="1094"/>
      <c r="C4021" s="1109" t="s">
        <v>1048</v>
      </c>
      <c r="D4021" s="1110">
        <v>0</v>
      </c>
      <c r="E4021" s="1110">
        <v>0</v>
      </c>
      <c r="F4021" s="1110">
        <v>0</v>
      </c>
      <c r="G4021" s="1110">
        <v>0</v>
      </c>
      <c r="H4021" s="1094"/>
      <c r="I4021" s="1094"/>
      <c r="J4021" s="1094"/>
      <c r="K4021" s="1094"/>
    </row>
    <row r="4022" spans="1:11" ht="14.1" customHeight="1" x14ac:dyDescent="0.25">
      <c r="A4022" s="1094"/>
      <c r="B4022" s="1094"/>
      <c r="C4022" s="1109" t="s">
        <v>1057</v>
      </c>
      <c r="D4022" s="1110">
        <v>0</v>
      </c>
      <c r="E4022" s="1110">
        <v>0</v>
      </c>
      <c r="F4022" s="1110">
        <v>0</v>
      </c>
      <c r="G4022" s="1110">
        <v>0</v>
      </c>
      <c r="H4022" s="1094"/>
      <c r="I4022" s="1094"/>
      <c r="J4022" s="1094"/>
      <c r="K4022" s="1094"/>
    </row>
    <row r="4023" spans="1:11" ht="14.1" customHeight="1" x14ac:dyDescent="0.25">
      <c r="A4023" s="1094"/>
      <c r="B4023" s="1094"/>
      <c r="C4023" s="1109" t="s">
        <v>1058</v>
      </c>
      <c r="D4023" s="1110">
        <v>0</v>
      </c>
      <c r="E4023" s="1110">
        <v>0</v>
      </c>
      <c r="F4023" s="1110">
        <v>0</v>
      </c>
      <c r="G4023" s="1110">
        <v>0</v>
      </c>
      <c r="H4023" s="1094"/>
      <c r="I4023" s="1094"/>
      <c r="J4023" s="1094"/>
      <c r="K4023" s="1094"/>
    </row>
    <row r="4024" spans="1:11" ht="14.1" customHeight="1" x14ac:dyDescent="0.25">
      <c r="A4024" s="1094"/>
      <c r="B4024" s="1094"/>
      <c r="C4024" s="1109" t="s">
        <v>1059</v>
      </c>
      <c r="D4024" s="1110">
        <v>0</v>
      </c>
      <c r="E4024" s="1110">
        <v>0</v>
      </c>
      <c r="F4024" s="1110">
        <v>0</v>
      </c>
      <c r="G4024" s="1110">
        <v>0</v>
      </c>
      <c r="H4024" s="1094"/>
      <c r="I4024" s="1094"/>
      <c r="J4024" s="1094"/>
      <c r="K4024" s="1094"/>
    </row>
    <row r="4025" spans="1:11" ht="14.1" customHeight="1" x14ac:dyDescent="0.25">
      <c r="A4025" s="1094"/>
      <c r="B4025" s="1094"/>
      <c r="C4025" s="1109" t="s">
        <v>1060</v>
      </c>
      <c r="D4025" s="1110">
        <v>0</v>
      </c>
      <c r="E4025" s="1110">
        <v>0</v>
      </c>
      <c r="F4025" s="1110">
        <v>0</v>
      </c>
      <c r="G4025" s="1110">
        <v>0</v>
      </c>
      <c r="H4025" s="1094"/>
      <c r="I4025" s="1094"/>
      <c r="J4025" s="1094"/>
      <c r="K4025" s="1094"/>
    </row>
    <row r="4026" spans="1:11" ht="14.1" customHeight="1" x14ac:dyDescent="0.25">
      <c r="A4026" s="1094"/>
      <c r="B4026" s="1094"/>
      <c r="C4026" s="1109" t="s">
        <v>1061</v>
      </c>
      <c r="D4026" s="1110">
        <v>0</v>
      </c>
      <c r="E4026" s="1110">
        <v>50000000</v>
      </c>
      <c r="F4026" s="1110">
        <v>60000000</v>
      </c>
      <c r="G4026" s="1110">
        <v>21860182</v>
      </c>
      <c r="H4026" s="1094"/>
      <c r="I4026" s="1094"/>
      <c r="J4026" s="1094"/>
      <c r="K4026" s="1094"/>
    </row>
    <row r="4027" spans="1:11" ht="14.1" customHeight="1" x14ac:dyDescent="0.25">
      <c r="A4027" s="1094"/>
      <c r="B4027" s="1094"/>
      <c r="C4027" s="1109" t="s">
        <v>1048</v>
      </c>
      <c r="D4027" s="1110">
        <v>0</v>
      </c>
      <c r="E4027" s="1110">
        <v>50000000</v>
      </c>
      <c r="F4027" s="1110">
        <v>60000000</v>
      </c>
      <c r="G4027" s="1110">
        <v>21860182</v>
      </c>
      <c r="H4027" s="1094"/>
      <c r="I4027" s="1094"/>
      <c r="J4027" s="1094"/>
      <c r="K4027" s="1094"/>
    </row>
    <row r="4028" spans="1:11" ht="14.1" customHeight="1" x14ac:dyDescent="0.25">
      <c r="A4028" s="1094"/>
      <c r="B4028" s="1094"/>
      <c r="C4028" s="1109" t="s">
        <v>1057</v>
      </c>
      <c r="D4028" s="1110">
        <v>0</v>
      </c>
      <c r="E4028" s="1110">
        <v>0</v>
      </c>
      <c r="F4028" s="1110">
        <v>0</v>
      </c>
      <c r="G4028" s="1110">
        <v>0</v>
      </c>
      <c r="H4028" s="1094"/>
      <c r="I4028" s="1094"/>
      <c r="J4028" s="1094"/>
      <c r="K4028" s="1094"/>
    </row>
    <row r="4029" spans="1:11" ht="14.1" customHeight="1" x14ac:dyDescent="0.25">
      <c r="A4029" s="1094"/>
      <c r="B4029" s="1094"/>
      <c r="C4029" s="1109" t="s">
        <v>1058</v>
      </c>
      <c r="D4029" s="1110">
        <v>0</v>
      </c>
      <c r="E4029" s="1110">
        <v>0</v>
      </c>
      <c r="F4029" s="1110">
        <v>0</v>
      </c>
      <c r="G4029" s="1110">
        <v>0</v>
      </c>
      <c r="H4029" s="1094"/>
      <c r="I4029" s="1094"/>
      <c r="J4029" s="1094"/>
      <c r="K4029" s="1094"/>
    </row>
    <row r="4030" spans="1:11" ht="14.1" customHeight="1" x14ac:dyDescent="0.25">
      <c r="A4030" s="1094"/>
      <c r="B4030" s="1094"/>
      <c r="C4030" s="1109" t="s">
        <v>1059</v>
      </c>
      <c r="D4030" s="1110">
        <v>0</v>
      </c>
      <c r="E4030" s="1110">
        <v>0</v>
      </c>
      <c r="F4030" s="1110">
        <v>0</v>
      </c>
      <c r="G4030" s="1110">
        <v>0</v>
      </c>
      <c r="H4030" s="1094"/>
      <c r="I4030" s="1094"/>
      <c r="J4030" s="1094"/>
      <c r="K4030" s="1094"/>
    </row>
    <row r="4031" spans="1:11" ht="14.1" customHeight="1" x14ac:dyDescent="0.25">
      <c r="A4031" s="1094"/>
      <c r="B4031" s="1094"/>
      <c r="C4031" s="1109" t="s">
        <v>1060</v>
      </c>
      <c r="D4031" s="1110">
        <v>0</v>
      </c>
      <c r="E4031" s="1110">
        <v>0</v>
      </c>
      <c r="F4031" s="1110">
        <v>0</v>
      </c>
      <c r="G4031" s="1110">
        <v>0</v>
      </c>
      <c r="H4031" s="1094"/>
      <c r="I4031" s="1094"/>
      <c r="J4031" s="1094"/>
      <c r="K4031" s="1094"/>
    </row>
    <row r="4032" spans="1:11" ht="14.1" customHeight="1" x14ac:dyDescent="0.25">
      <c r="A4032" s="1094"/>
      <c r="B4032" s="1094"/>
      <c r="C4032" s="1109" t="s">
        <v>1062</v>
      </c>
      <c r="D4032" s="1110">
        <v>0</v>
      </c>
      <c r="E4032" s="1110">
        <v>0</v>
      </c>
      <c r="F4032" s="1110">
        <v>0</v>
      </c>
      <c r="G4032" s="1110">
        <v>0</v>
      </c>
      <c r="H4032" s="1094"/>
      <c r="I4032" s="1094"/>
      <c r="J4032" s="1094"/>
      <c r="K4032" s="1094"/>
    </row>
    <row r="4033" spans="1:11" ht="14.1" customHeight="1" x14ac:dyDescent="0.25">
      <c r="A4033" s="1094"/>
      <c r="B4033" s="1094"/>
      <c r="C4033" s="1109" t="s">
        <v>1048</v>
      </c>
      <c r="D4033" s="1110">
        <v>0</v>
      </c>
      <c r="E4033" s="1110">
        <v>0</v>
      </c>
      <c r="F4033" s="1110">
        <v>0</v>
      </c>
      <c r="G4033" s="1110">
        <v>0</v>
      </c>
      <c r="H4033" s="1094"/>
      <c r="I4033" s="1094"/>
      <c r="J4033" s="1094"/>
      <c r="K4033" s="1094"/>
    </row>
    <row r="4034" spans="1:11" ht="14.1" customHeight="1" x14ac:dyDescent="0.25">
      <c r="A4034" s="1094"/>
      <c r="B4034" s="1094"/>
      <c r="C4034" s="1109" t="s">
        <v>1057</v>
      </c>
      <c r="D4034" s="1110">
        <v>0</v>
      </c>
      <c r="E4034" s="1110">
        <v>0</v>
      </c>
      <c r="F4034" s="1110">
        <v>0</v>
      </c>
      <c r="G4034" s="1110">
        <v>0</v>
      </c>
      <c r="H4034" s="1094"/>
      <c r="I4034" s="1094"/>
      <c r="J4034" s="1094"/>
      <c r="K4034" s="1094"/>
    </row>
    <row r="4035" spans="1:11" ht="14.1" customHeight="1" x14ac:dyDescent="0.25">
      <c r="A4035" s="1094"/>
      <c r="B4035" s="1094"/>
      <c r="C4035" s="1109" t="s">
        <v>1058</v>
      </c>
      <c r="D4035" s="1110">
        <v>0</v>
      </c>
      <c r="E4035" s="1110">
        <v>0</v>
      </c>
      <c r="F4035" s="1110">
        <v>0</v>
      </c>
      <c r="G4035" s="1110">
        <v>0</v>
      </c>
      <c r="H4035" s="1094"/>
      <c r="I4035" s="1094"/>
      <c r="J4035" s="1094"/>
      <c r="K4035" s="1094"/>
    </row>
    <row r="4036" spans="1:11" ht="14.1" customHeight="1" x14ac:dyDescent="0.25">
      <c r="A4036" s="1094"/>
      <c r="B4036" s="1094"/>
      <c r="C4036" s="1109" t="s">
        <v>1059</v>
      </c>
      <c r="D4036" s="1110">
        <v>0</v>
      </c>
      <c r="E4036" s="1110">
        <v>0</v>
      </c>
      <c r="F4036" s="1110">
        <v>0</v>
      </c>
      <c r="G4036" s="1110">
        <v>0</v>
      </c>
      <c r="H4036" s="1094"/>
      <c r="I4036" s="1094"/>
      <c r="J4036" s="1094"/>
      <c r="K4036" s="1094"/>
    </row>
    <row r="4037" spans="1:11" ht="14.1" customHeight="1" x14ac:dyDescent="0.25">
      <c r="A4037" s="1094"/>
      <c r="B4037" s="1094"/>
      <c r="C4037" s="1109" t="s">
        <v>1060</v>
      </c>
      <c r="D4037" s="1110">
        <v>0</v>
      </c>
      <c r="E4037" s="1110">
        <v>0</v>
      </c>
      <c r="F4037" s="1110">
        <v>0</v>
      </c>
      <c r="G4037" s="1110">
        <v>0</v>
      </c>
      <c r="H4037" s="1094"/>
      <c r="I4037" s="1094"/>
      <c r="J4037" s="1094"/>
      <c r="K4037" s="1094"/>
    </row>
    <row r="4038" spans="1:11" ht="14.1" customHeight="1" x14ac:dyDescent="0.25">
      <c r="A4038" s="1094"/>
      <c r="B4038" s="1094"/>
      <c r="C4038" s="1109" t="s">
        <v>1063</v>
      </c>
      <c r="D4038" s="1110">
        <v>0</v>
      </c>
      <c r="E4038" s="1110">
        <v>0</v>
      </c>
      <c r="F4038" s="1110">
        <v>0</v>
      </c>
      <c r="G4038" s="1110">
        <v>0</v>
      </c>
      <c r="H4038" s="1094"/>
      <c r="I4038" s="1094"/>
      <c r="J4038" s="1094"/>
      <c r="K4038" s="1094"/>
    </row>
    <row r="4039" spans="1:11" ht="14.1" customHeight="1" x14ac:dyDescent="0.25">
      <c r="A4039" s="1094"/>
      <c r="B4039" s="1094"/>
      <c r="C4039" s="1109" t="s">
        <v>1064</v>
      </c>
      <c r="D4039" s="1110">
        <v>0</v>
      </c>
      <c r="E4039" s="1110">
        <v>0</v>
      </c>
      <c r="F4039" s="1110">
        <v>0</v>
      </c>
      <c r="G4039" s="1110">
        <v>0</v>
      </c>
      <c r="H4039" s="1094"/>
      <c r="I4039" s="1094"/>
      <c r="J4039" s="1094"/>
      <c r="K4039" s="1094"/>
    </row>
    <row r="4040" spans="1:11" ht="14.1" customHeight="1" x14ac:dyDescent="0.25">
      <c r="A4040" s="1094"/>
      <c r="B4040" s="1094"/>
      <c r="C4040" s="1111" t="s">
        <v>572</v>
      </c>
      <c r="D4040" s="1110">
        <v>0</v>
      </c>
      <c r="E4040" s="1110">
        <v>50000000</v>
      </c>
      <c r="F4040" s="1110">
        <v>60000000</v>
      </c>
      <c r="G4040" s="1110">
        <v>21860182</v>
      </c>
      <c r="H4040" s="1094"/>
      <c r="I4040" s="1094"/>
      <c r="J4040" s="1094"/>
      <c r="K4040" s="1094"/>
    </row>
    <row r="4041" spans="1:11" ht="14.1" customHeight="1" x14ac:dyDescent="0.25">
      <c r="A4041" s="1094"/>
      <c r="B4041" s="1094"/>
      <c r="C4041" s="1102" t="s">
        <v>3955</v>
      </c>
      <c r="D4041" s="1234" t="s">
        <v>3956</v>
      </c>
      <c r="E4041" s="1235"/>
      <c r="F4041" s="1235"/>
      <c r="G4041" s="1235"/>
      <c r="H4041" s="1094"/>
      <c r="I4041" s="1094"/>
      <c r="J4041" s="1094"/>
      <c r="K4041" s="1094"/>
    </row>
    <row r="4042" spans="1:11" ht="18" customHeight="1" x14ac:dyDescent="0.25">
      <c r="A4042" s="1094"/>
      <c r="B4042" s="1094"/>
      <c r="C4042" s="1103" t="s">
        <v>1022</v>
      </c>
      <c r="D4042" s="1232" t="s">
        <v>3957</v>
      </c>
      <c r="E4042" s="1233"/>
      <c r="F4042" s="1233"/>
      <c r="G4042" s="1233"/>
      <c r="H4042" s="1094"/>
      <c r="I4042" s="1094"/>
      <c r="J4042" s="1094"/>
      <c r="K4042" s="1094"/>
    </row>
    <row r="4043" spans="1:11" ht="18" customHeight="1" x14ac:dyDescent="0.25">
      <c r="A4043" s="1094"/>
      <c r="B4043" s="1094"/>
      <c r="C4043" s="1104" t="s">
        <v>1024</v>
      </c>
      <c r="D4043" s="1230" t="s">
        <v>3958</v>
      </c>
      <c r="E4043" s="1231"/>
      <c r="F4043" s="1231"/>
      <c r="G4043" s="1231"/>
      <c r="H4043" s="1094"/>
      <c r="I4043" s="1094"/>
      <c r="J4043" s="1094"/>
      <c r="K4043" s="1094"/>
    </row>
    <row r="4044" spans="1:11" ht="18" customHeight="1" x14ac:dyDescent="0.25">
      <c r="A4044" s="1094"/>
      <c r="B4044" s="1094"/>
      <c r="C4044" s="1104" t="s">
        <v>31</v>
      </c>
      <c r="D4044" s="1230" t="s">
        <v>3959</v>
      </c>
      <c r="E4044" s="1231"/>
      <c r="F4044" s="1231"/>
      <c r="G4044" s="1231"/>
      <c r="H4044" s="1094"/>
      <c r="I4044" s="1094"/>
      <c r="J4044" s="1094"/>
      <c r="K4044" s="1094"/>
    </row>
    <row r="4045" spans="1:11" ht="15" customHeight="1" x14ac:dyDescent="0.25">
      <c r="A4045" s="1094"/>
      <c r="B4045" s="1094"/>
      <c r="C4045" s="1105"/>
      <c r="D4045" s="1106">
        <v>2024</v>
      </c>
      <c r="E4045" s="1106">
        <v>2025</v>
      </c>
      <c r="F4045" s="1106">
        <v>2026</v>
      </c>
      <c r="G4045" s="1106">
        <v>2027</v>
      </c>
      <c r="H4045" s="1094"/>
      <c r="I4045" s="1094"/>
      <c r="J4045" s="1094"/>
      <c r="K4045" s="1094"/>
    </row>
    <row r="4046" spans="1:11" ht="15" customHeight="1" x14ac:dyDescent="0.25">
      <c r="A4046" s="1094"/>
      <c r="B4046" s="1094"/>
      <c r="C4046" s="1107"/>
      <c r="D4046" s="1108" t="s">
        <v>13</v>
      </c>
      <c r="E4046" s="1108" t="s">
        <v>14</v>
      </c>
      <c r="F4046" s="1108" t="s">
        <v>14</v>
      </c>
      <c r="G4046" s="1108" t="s">
        <v>14</v>
      </c>
      <c r="H4046" s="1094"/>
      <c r="I4046" s="1094"/>
      <c r="J4046" s="1094"/>
      <c r="K4046" s="1094"/>
    </row>
    <row r="4047" spans="1:11" ht="14.1" customHeight="1" x14ac:dyDescent="0.25">
      <c r="A4047" s="1094"/>
      <c r="B4047" s="1094"/>
      <c r="C4047" s="1097" t="s">
        <v>33</v>
      </c>
      <c r="D4047" s="1101" t="s">
        <v>1038</v>
      </c>
      <c r="E4047" s="1101" t="s">
        <v>1092</v>
      </c>
      <c r="F4047" s="1101" t="s">
        <v>1092</v>
      </c>
      <c r="G4047" s="1101" t="s">
        <v>1092</v>
      </c>
      <c r="H4047" s="1094"/>
      <c r="I4047" s="1094"/>
      <c r="J4047" s="1094"/>
      <c r="K4047" s="1094"/>
    </row>
    <row r="4048" spans="1:11" ht="14.1" customHeight="1" x14ac:dyDescent="0.25">
      <c r="A4048" s="1094"/>
      <c r="B4048" s="1094"/>
      <c r="C4048" s="1097" t="s">
        <v>1029</v>
      </c>
      <c r="D4048" s="1101" t="s">
        <v>3960</v>
      </c>
      <c r="E4048" s="1101" t="s">
        <v>3961</v>
      </c>
      <c r="F4048" s="1101" t="s">
        <v>3962</v>
      </c>
      <c r="G4048" s="1101" t="s">
        <v>3963</v>
      </c>
      <c r="H4048" s="1094"/>
      <c r="I4048" s="1094"/>
      <c r="J4048" s="1094"/>
      <c r="K4048" s="1094"/>
    </row>
    <row r="4049" spans="1:11" ht="14.1" customHeight="1" x14ac:dyDescent="0.25">
      <c r="A4049" s="1094"/>
      <c r="B4049" s="1094"/>
      <c r="C4049" s="1097" t="s">
        <v>1032</v>
      </c>
      <c r="D4049" s="1101" t="s">
        <v>1039</v>
      </c>
      <c r="E4049" s="1101" t="s">
        <v>3961</v>
      </c>
      <c r="F4049" s="1101" t="s">
        <v>3962</v>
      </c>
      <c r="G4049" s="1101" t="s">
        <v>3963</v>
      </c>
      <c r="H4049" s="1094"/>
      <c r="I4049" s="1094"/>
      <c r="J4049" s="1094"/>
      <c r="K4049" s="1094"/>
    </row>
    <row r="4050" spans="1:11" ht="14.1" customHeight="1" x14ac:dyDescent="0.25">
      <c r="A4050" s="1094"/>
      <c r="B4050" s="1094"/>
      <c r="C4050" s="1097" t="s">
        <v>1037</v>
      </c>
      <c r="D4050" s="1101" t="s">
        <v>1038</v>
      </c>
      <c r="E4050" s="1101" t="s">
        <v>1038</v>
      </c>
      <c r="F4050" s="1101" t="s">
        <v>1039</v>
      </c>
      <c r="G4050" s="1101" t="s">
        <v>1039</v>
      </c>
      <c r="H4050" s="1094"/>
      <c r="I4050" s="1094"/>
      <c r="J4050" s="1094"/>
      <c r="K4050" s="1094"/>
    </row>
    <row r="4051" spans="1:11" ht="14.1" customHeight="1" x14ac:dyDescent="0.25">
      <c r="A4051" s="1094"/>
      <c r="B4051" s="1094"/>
      <c r="C4051" s="1097" t="s">
        <v>1042</v>
      </c>
      <c r="D4051" s="1101" t="s">
        <v>1038</v>
      </c>
      <c r="E4051" s="1101" t="s">
        <v>3964</v>
      </c>
      <c r="F4051" s="1101" t="s">
        <v>3965</v>
      </c>
      <c r="G4051" s="1101" t="s">
        <v>3966</v>
      </c>
      <c r="H4051" s="1094"/>
      <c r="I4051" s="1094"/>
      <c r="J4051" s="1094"/>
      <c r="K4051" s="1094"/>
    </row>
    <row r="4052" spans="1:11" ht="14.1" customHeight="1" x14ac:dyDescent="0.25">
      <c r="A4052" s="1094"/>
      <c r="B4052" s="1094"/>
      <c r="C4052" s="1097" t="s">
        <v>39</v>
      </c>
      <c r="D4052" s="1101" t="s">
        <v>1038</v>
      </c>
      <c r="E4052" s="1101" t="s">
        <v>1038</v>
      </c>
      <c r="F4052" s="1101" t="s">
        <v>3965</v>
      </c>
      <c r="G4052" s="1101" t="s">
        <v>3966</v>
      </c>
      <c r="H4052" s="1094"/>
      <c r="I4052" s="1094"/>
      <c r="J4052" s="1094"/>
      <c r="K4052" s="1094"/>
    </row>
    <row r="4053" spans="1:11" ht="14.1" customHeight="1" x14ac:dyDescent="0.25">
      <c r="A4053" s="1094"/>
      <c r="B4053" s="1094"/>
      <c r="C4053" s="1228" t="s">
        <v>1046</v>
      </c>
      <c r="D4053" s="1229"/>
      <c r="E4053" s="1229"/>
      <c r="F4053" s="1229"/>
      <c r="G4053" s="1229"/>
      <c r="H4053" s="1094"/>
      <c r="I4053" s="1094"/>
      <c r="J4053" s="1094"/>
      <c r="K4053" s="1094"/>
    </row>
    <row r="4054" spans="1:11" ht="14.1" customHeight="1" x14ac:dyDescent="0.25">
      <c r="A4054" s="1094"/>
      <c r="B4054" s="1094"/>
      <c r="C4054" s="1105"/>
      <c r="D4054" s="1106">
        <v>2024</v>
      </c>
      <c r="E4054" s="1106">
        <v>2025</v>
      </c>
      <c r="F4054" s="1106">
        <v>2026</v>
      </c>
      <c r="G4054" s="1106">
        <v>2027</v>
      </c>
      <c r="H4054" s="1094"/>
      <c r="I4054" s="1094"/>
      <c r="J4054" s="1094"/>
      <c r="K4054" s="1094"/>
    </row>
    <row r="4055" spans="1:11" ht="14.1" customHeight="1" x14ac:dyDescent="0.25">
      <c r="A4055" s="1094"/>
      <c r="B4055" s="1094"/>
      <c r="C4055" s="1107"/>
      <c r="D4055" s="1108" t="s">
        <v>13</v>
      </c>
      <c r="E4055" s="1108" t="s">
        <v>14</v>
      </c>
      <c r="F4055" s="1108" t="s">
        <v>14</v>
      </c>
      <c r="G4055" s="1108" t="s">
        <v>14</v>
      </c>
      <c r="H4055" s="1094"/>
      <c r="I4055" s="1094"/>
      <c r="J4055" s="1094"/>
      <c r="K4055" s="1094"/>
    </row>
    <row r="4056" spans="1:11" ht="14.1" customHeight="1" x14ac:dyDescent="0.25">
      <c r="A4056" s="1094"/>
      <c r="B4056" s="1094"/>
      <c r="C4056" s="1109" t="s">
        <v>1047</v>
      </c>
      <c r="D4056" s="1110">
        <v>0</v>
      </c>
      <c r="E4056" s="1110">
        <v>0</v>
      </c>
      <c r="F4056" s="1110">
        <v>0</v>
      </c>
      <c r="G4056" s="1110">
        <v>0</v>
      </c>
      <c r="H4056" s="1094"/>
      <c r="I4056" s="1094"/>
      <c r="J4056" s="1094"/>
      <c r="K4056" s="1094"/>
    </row>
    <row r="4057" spans="1:11" ht="14.1" customHeight="1" x14ac:dyDescent="0.25">
      <c r="A4057" s="1094"/>
      <c r="B4057" s="1094"/>
      <c r="C4057" s="1109" t="s">
        <v>1048</v>
      </c>
      <c r="D4057" s="1110">
        <v>0</v>
      </c>
      <c r="E4057" s="1110">
        <v>0</v>
      </c>
      <c r="F4057" s="1110">
        <v>0</v>
      </c>
      <c r="G4057" s="1110">
        <v>0</v>
      </c>
      <c r="H4057" s="1094"/>
      <c r="I4057" s="1094"/>
      <c r="J4057" s="1094"/>
      <c r="K4057" s="1094"/>
    </row>
    <row r="4058" spans="1:11" ht="14.1" customHeight="1" x14ac:dyDescent="0.25">
      <c r="A4058" s="1094"/>
      <c r="B4058" s="1094"/>
      <c r="C4058" s="1109" t="s">
        <v>1049</v>
      </c>
      <c r="D4058" s="1110">
        <v>0</v>
      </c>
      <c r="E4058" s="1110">
        <v>0</v>
      </c>
      <c r="F4058" s="1110">
        <v>0</v>
      </c>
      <c r="G4058" s="1110">
        <v>0</v>
      </c>
      <c r="H4058" s="1094"/>
      <c r="I4058" s="1094"/>
      <c r="J4058" s="1094"/>
      <c r="K4058" s="1094"/>
    </row>
    <row r="4059" spans="1:11" ht="14.1" customHeight="1" x14ac:dyDescent="0.25">
      <c r="A4059" s="1094"/>
      <c r="B4059" s="1094"/>
      <c r="C4059" s="1109" t="s">
        <v>1050</v>
      </c>
      <c r="D4059" s="1110">
        <v>0</v>
      </c>
      <c r="E4059" s="1110">
        <v>0</v>
      </c>
      <c r="F4059" s="1110">
        <v>0</v>
      </c>
      <c r="G4059" s="1110">
        <v>0</v>
      </c>
      <c r="H4059" s="1094"/>
      <c r="I4059" s="1094"/>
      <c r="J4059" s="1094"/>
      <c r="K4059" s="1094"/>
    </row>
    <row r="4060" spans="1:11" ht="14.1" customHeight="1" x14ac:dyDescent="0.25">
      <c r="A4060" s="1094"/>
      <c r="B4060" s="1094"/>
      <c r="C4060" s="1109" t="s">
        <v>1048</v>
      </c>
      <c r="D4060" s="1110">
        <v>0</v>
      </c>
      <c r="E4060" s="1110">
        <v>0</v>
      </c>
      <c r="F4060" s="1110">
        <v>0</v>
      </c>
      <c r="G4060" s="1110">
        <v>0</v>
      </c>
      <c r="H4060" s="1094"/>
      <c r="I4060" s="1094"/>
      <c r="J4060" s="1094"/>
      <c r="K4060" s="1094"/>
    </row>
    <row r="4061" spans="1:11" ht="14.1" customHeight="1" x14ac:dyDescent="0.25">
      <c r="A4061" s="1094"/>
      <c r="B4061" s="1094"/>
      <c r="C4061" s="1109" t="s">
        <v>1049</v>
      </c>
      <c r="D4061" s="1110">
        <v>0</v>
      </c>
      <c r="E4061" s="1110">
        <v>0</v>
      </c>
      <c r="F4061" s="1110">
        <v>0</v>
      </c>
      <c r="G4061" s="1110">
        <v>0</v>
      </c>
      <c r="H4061" s="1094"/>
      <c r="I4061" s="1094"/>
      <c r="J4061" s="1094"/>
      <c r="K4061" s="1094"/>
    </row>
    <row r="4062" spans="1:11" ht="14.1" customHeight="1" x14ac:dyDescent="0.25">
      <c r="A4062" s="1094"/>
      <c r="B4062" s="1094"/>
      <c r="C4062" s="1109" t="s">
        <v>1051</v>
      </c>
      <c r="D4062" s="1110">
        <v>0</v>
      </c>
      <c r="E4062" s="1110">
        <v>0</v>
      </c>
      <c r="F4062" s="1110">
        <v>0</v>
      </c>
      <c r="G4062" s="1110">
        <v>0</v>
      </c>
      <c r="H4062" s="1094"/>
      <c r="I4062" s="1094"/>
      <c r="J4062" s="1094"/>
      <c r="K4062" s="1094"/>
    </row>
    <row r="4063" spans="1:11" ht="14.1" customHeight="1" x14ac:dyDescent="0.25">
      <c r="A4063" s="1094"/>
      <c r="B4063" s="1094"/>
      <c r="C4063" s="1109" t="s">
        <v>1048</v>
      </c>
      <c r="D4063" s="1110">
        <v>0</v>
      </c>
      <c r="E4063" s="1110">
        <v>0</v>
      </c>
      <c r="F4063" s="1110">
        <v>0</v>
      </c>
      <c r="G4063" s="1110">
        <v>0</v>
      </c>
      <c r="H4063" s="1094"/>
      <c r="I4063" s="1094"/>
      <c r="J4063" s="1094"/>
      <c r="K4063" s="1094"/>
    </row>
    <row r="4064" spans="1:11" ht="14.1" customHeight="1" x14ac:dyDescent="0.25">
      <c r="A4064" s="1094"/>
      <c r="B4064" s="1094"/>
      <c r="C4064" s="1109" t="s">
        <v>1049</v>
      </c>
      <c r="D4064" s="1110">
        <v>0</v>
      </c>
      <c r="E4064" s="1110">
        <v>0</v>
      </c>
      <c r="F4064" s="1110">
        <v>0</v>
      </c>
      <c r="G4064" s="1110">
        <v>0</v>
      </c>
      <c r="H4064" s="1094"/>
      <c r="I4064" s="1094"/>
      <c r="J4064" s="1094"/>
      <c r="K4064" s="1094"/>
    </row>
    <row r="4065" spans="1:11" ht="14.1" customHeight="1" x14ac:dyDescent="0.25">
      <c r="A4065" s="1094"/>
      <c r="B4065" s="1094"/>
      <c r="C4065" s="1109" t="s">
        <v>1052</v>
      </c>
      <c r="D4065" s="1110">
        <v>0</v>
      </c>
      <c r="E4065" s="1110">
        <v>0</v>
      </c>
      <c r="F4065" s="1110">
        <v>0</v>
      </c>
      <c r="G4065" s="1110">
        <v>0</v>
      </c>
      <c r="H4065" s="1094"/>
      <c r="I4065" s="1094"/>
      <c r="J4065" s="1094"/>
      <c r="K4065" s="1094"/>
    </row>
    <row r="4066" spans="1:11" ht="14.1" customHeight="1" x14ac:dyDescent="0.25">
      <c r="A4066" s="1094"/>
      <c r="B4066" s="1094"/>
      <c r="C4066" s="1109" t="s">
        <v>1048</v>
      </c>
      <c r="D4066" s="1110">
        <v>0</v>
      </c>
      <c r="E4066" s="1110">
        <v>0</v>
      </c>
      <c r="F4066" s="1110">
        <v>0</v>
      </c>
      <c r="G4066" s="1110">
        <v>0</v>
      </c>
      <c r="H4066" s="1094"/>
      <c r="I4066" s="1094"/>
      <c r="J4066" s="1094"/>
      <c r="K4066" s="1094"/>
    </row>
    <row r="4067" spans="1:11" ht="14.1" customHeight="1" x14ac:dyDescent="0.25">
      <c r="A4067" s="1094"/>
      <c r="B4067" s="1094"/>
      <c r="C4067" s="1109" t="s">
        <v>1049</v>
      </c>
      <c r="D4067" s="1110">
        <v>0</v>
      </c>
      <c r="E4067" s="1110">
        <v>0</v>
      </c>
      <c r="F4067" s="1110">
        <v>0</v>
      </c>
      <c r="G4067" s="1110">
        <v>0</v>
      </c>
      <c r="H4067" s="1094"/>
      <c r="I4067" s="1094"/>
      <c r="J4067" s="1094"/>
      <c r="K4067" s="1094"/>
    </row>
    <row r="4068" spans="1:11" ht="14.1" customHeight="1" x14ac:dyDescent="0.25">
      <c r="A4068" s="1094"/>
      <c r="B4068" s="1094"/>
      <c r="C4068" s="1109" t="s">
        <v>1053</v>
      </c>
      <c r="D4068" s="1110">
        <v>0</v>
      </c>
      <c r="E4068" s="1110">
        <v>0</v>
      </c>
      <c r="F4068" s="1110">
        <v>0</v>
      </c>
      <c r="G4068" s="1110">
        <v>0</v>
      </c>
      <c r="H4068" s="1094"/>
      <c r="I4068" s="1094"/>
      <c r="J4068" s="1094"/>
      <c r="K4068" s="1094"/>
    </row>
    <row r="4069" spans="1:11" ht="14.1" customHeight="1" x14ac:dyDescent="0.25">
      <c r="A4069" s="1094"/>
      <c r="B4069" s="1094"/>
      <c r="C4069" s="1109" t="s">
        <v>1048</v>
      </c>
      <c r="D4069" s="1110">
        <v>0</v>
      </c>
      <c r="E4069" s="1110">
        <v>0</v>
      </c>
      <c r="F4069" s="1110">
        <v>0</v>
      </c>
      <c r="G4069" s="1110">
        <v>0</v>
      </c>
      <c r="H4069" s="1094"/>
      <c r="I4069" s="1094"/>
      <c r="J4069" s="1094"/>
      <c r="K4069" s="1094"/>
    </row>
    <row r="4070" spans="1:11" ht="14.1" customHeight="1" x14ac:dyDescent="0.25">
      <c r="A4070" s="1094"/>
      <c r="B4070" s="1094"/>
      <c r="C4070" s="1109" t="s">
        <v>1049</v>
      </c>
      <c r="D4070" s="1110">
        <v>0</v>
      </c>
      <c r="E4070" s="1110">
        <v>0</v>
      </c>
      <c r="F4070" s="1110">
        <v>0</v>
      </c>
      <c r="G4070" s="1110">
        <v>0</v>
      </c>
      <c r="H4070" s="1094"/>
      <c r="I4070" s="1094"/>
      <c r="J4070" s="1094"/>
      <c r="K4070" s="1094"/>
    </row>
    <row r="4071" spans="1:11" ht="14.1" customHeight="1" x14ac:dyDescent="0.25">
      <c r="A4071" s="1094"/>
      <c r="B4071" s="1094"/>
      <c r="C4071" s="1109" t="s">
        <v>1054</v>
      </c>
      <c r="D4071" s="1110">
        <v>0</v>
      </c>
      <c r="E4071" s="1110">
        <v>0</v>
      </c>
      <c r="F4071" s="1110">
        <v>0</v>
      </c>
      <c r="G4071" s="1110">
        <v>0</v>
      </c>
      <c r="H4071" s="1094"/>
      <c r="I4071" s="1094"/>
      <c r="J4071" s="1094"/>
      <c r="K4071" s="1094"/>
    </row>
    <row r="4072" spans="1:11" ht="14.1" customHeight="1" x14ac:dyDescent="0.25">
      <c r="A4072" s="1094"/>
      <c r="B4072" s="1094"/>
      <c r="C4072" s="1109" t="s">
        <v>1048</v>
      </c>
      <c r="D4072" s="1110">
        <v>0</v>
      </c>
      <c r="E4072" s="1110">
        <v>0</v>
      </c>
      <c r="F4072" s="1110">
        <v>0</v>
      </c>
      <c r="G4072" s="1110">
        <v>0</v>
      </c>
      <c r="H4072" s="1094"/>
      <c r="I4072" s="1094"/>
      <c r="J4072" s="1094"/>
      <c r="K4072" s="1094"/>
    </row>
    <row r="4073" spans="1:11" ht="14.1" customHeight="1" x14ac:dyDescent="0.25">
      <c r="A4073" s="1094"/>
      <c r="B4073" s="1094"/>
      <c r="C4073" s="1109" t="s">
        <v>1049</v>
      </c>
      <c r="D4073" s="1110">
        <v>0</v>
      </c>
      <c r="E4073" s="1110">
        <v>0</v>
      </c>
      <c r="F4073" s="1110">
        <v>0</v>
      </c>
      <c r="G4073" s="1110">
        <v>0</v>
      </c>
      <c r="H4073" s="1094"/>
      <c r="I4073" s="1094"/>
      <c r="J4073" s="1094"/>
      <c r="K4073" s="1094"/>
    </row>
    <row r="4074" spans="1:11" ht="14.1" customHeight="1" x14ac:dyDescent="0.25">
      <c r="A4074" s="1094"/>
      <c r="B4074" s="1094"/>
      <c r="C4074" s="1109" t="s">
        <v>1055</v>
      </c>
      <c r="D4074" s="1110">
        <v>0</v>
      </c>
      <c r="E4074" s="1110">
        <v>0</v>
      </c>
      <c r="F4074" s="1110">
        <v>0</v>
      </c>
      <c r="G4074" s="1110">
        <v>0</v>
      </c>
      <c r="H4074" s="1094"/>
      <c r="I4074" s="1094"/>
      <c r="J4074" s="1094"/>
      <c r="K4074" s="1094"/>
    </row>
    <row r="4075" spans="1:11" ht="14.1" customHeight="1" x14ac:dyDescent="0.25">
      <c r="A4075" s="1094"/>
      <c r="B4075" s="1094"/>
      <c r="C4075" s="1109" t="s">
        <v>1048</v>
      </c>
      <c r="D4075" s="1110">
        <v>0</v>
      </c>
      <c r="E4075" s="1110">
        <v>0</v>
      </c>
      <c r="F4075" s="1110">
        <v>0</v>
      </c>
      <c r="G4075" s="1110">
        <v>0</v>
      </c>
      <c r="H4075" s="1094"/>
      <c r="I4075" s="1094"/>
      <c r="J4075" s="1094"/>
      <c r="K4075" s="1094"/>
    </row>
    <row r="4076" spans="1:11" ht="14.1" customHeight="1" x14ac:dyDescent="0.25">
      <c r="A4076" s="1094"/>
      <c r="B4076" s="1094"/>
      <c r="C4076" s="1109" t="s">
        <v>1049</v>
      </c>
      <c r="D4076" s="1110">
        <v>0</v>
      </c>
      <c r="E4076" s="1110">
        <v>0</v>
      </c>
      <c r="F4076" s="1110">
        <v>0</v>
      </c>
      <c r="G4076" s="1110">
        <v>0</v>
      </c>
      <c r="H4076" s="1094"/>
      <c r="I4076" s="1094"/>
      <c r="J4076" s="1094"/>
      <c r="K4076" s="1094"/>
    </row>
    <row r="4077" spans="1:11" ht="14.1" customHeight="1" x14ac:dyDescent="0.25">
      <c r="A4077" s="1094"/>
      <c r="B4077" s="1094"/>
      <c r="C4077" s="1109" t="s">
        <v>1056</v>
      </c>
      <c r="D4077" s="1110">
        <v>0</v>
      </c>
      <c r="E4077" s="1110">
        <v>0</v>
      </c>
      <c r="F4077" s="1110">
        <v>0</v>
      </c>
      <c r="G4077" s="1110">
        <v>0</v>
      </c>
      <c r="H4077" s="1094"/>
      <c r="I4077" s="1094"/>
      <c r="J4077" s="1094"/>
      <c r="K4077" s="1094"/>
    </row>
    <row r="4078" spans="1:11" ht="14.1" customHeight="1" x14ac:dyDescent="0.25">
      <c r="A4078" s="1094"/>
      <c r="B4078" s="1094"/>
      <c r="C4078" s="1109" t="s">
        <v>1048</v>
      </c>
      <c r="D4078" s="1110">
        <v>0</v>
      </c>
      <c r="E4078" s="1110">
        <v>0</v>
      </c>
      <c r="F4078" s="1110">
        <v>0</v>
      </c>
      <c r="G4078" s="1110">
        <v>0</v>
      </c>
      <c r="H4078" s="1094"/>
      <c r="I4078" s="1094"/>
      <c r="J4078" s="1094"/>
      <c r="K4078" s="1094"/>
    </row>
    <row r="4079" spans="1:11" ht="14.1" customHeight="1" x14ac:dyDescent="0.25">
      <c r="A4079" s="1094"/>
      <c r="B4079" s="1094"/>
      <c r="C4079" s="1109" t="s">
        <v>1057</v>
      </c>
      <c r="D4079" s="1110">
        <v>0</v>
      </c>
      <c r="E4079" s="1110">
        <v>0</v>
      </c>
      <c r="F4079" s="1110">
        <v>0</v>
      </c>
      <c r="G4079" s="1110">
        <v>0</v>
      </c>
      <c r="H4079" s="1094"/>
      <c r="I4079" s="1094"/>
      <c r="J4079" s="1094"/>
      <c r="K4079" s="1094"/>
    </row>
    <row r="4080" spans="1:11" ht="14.1" customHeight="1" x14ac:dyDescent="0.25">
      <c r="A4080" s="1094"/>
      <c r="B4080" s="1094"/>
      <c r="C4080" s="1109" t="s">
        <v>1058</v>
      </c>
      <c r="D4080" s="1110">
        <v>0</v>
      </c>
      <c r="E4080" s="1110">
        <v>0</v>
      </c>
      <c r="F4080" s="1110">
        <v>0</v>
      </c>
      <c r="G4080" s="1110">
        <v>0</v>
      </c>
      <c r="H4080" s="1094"/>
      <c r="I4080" s="1094"/>
      <c r="J4080" s="1094"/>
      <c r="K4080" s="1094"/>
    </row>
    <row r="4081" spans="1:11" ht="14.1" customHeight="1" x14ac:dyDescent="0.25">
      <c r="A4081" s="1094"/>
      <c r="B4081" s="1094"/>
      <c r="C4081" s="1109" t="s">
        <v>1059</v>
      </c>
      <c r="D4081" s="1110">
        <v>0</v>
      </c>
      <c r="E4081" s="1110">
        <v>0</v>
      </c>
      <c r="F4081" s="1110">
        <v>0</v>
      </c>
      <c r="G4081" s="1110">
        <v>0</v>
      </c>
      <c r="H4081" s="1094"/>
      <c r="I4081" s="1094"/>
      <c r="J4081" s="1094"/>
      <c r="K4081" s="1094"/>
    </row>
    <row r="4082" spans="1:11" ht="14.1" customHeight="1" x14ac:dyDescent="0.25">
      <c r="A4082" s="1094"/>
      <c r="B4082" s="1094"/>
      <c r="C4082" s="1109" t="s">
        <v>1060</v>
      </c>
      <c r="D4082" s="1110">
        <v>0</v>
      </c>
      <c r="E4082" s="1110">
        <v>0</v>
      </c>
      <c r="F4082" s="1110">
        <v>0</v>
      </c>
      <c r="G4082" s="1110">
        <v>0</v>
      </c>
      <c r="H4082" s="1094"/>
      <c r="I4082" s="1094"/>
      <c r="J4082" s="1094"/>
      <c r="K4082" s="1094"/>
    </row>
    <row r="4083" spans="1:11" ht="14.1" customHeight="1" x14ac:dyDescent="0.25">
      <c r="A4083" s="1094"/>
      <c r="B4083" s="1094"/>
      <c r="C4083" s="1109" t="s">
        <v>1061</v>
      </c>
      <c r="D4083" s="1110">
        <v>0</v>
      </c>
      <c r="E4083" s="1110">
        <v>212306782</v>
      </c>
      <c r="F4083" s="1110">
        <v>173648799</v>
      </c>
      <c r="G4083" s="1110">
        <v>134990816</v>
      </c>
      <c r="H4083" s="1094"/>
      <c r="I4083" s="1094"/>
      <c r="J4083" s="1094"/>
      <c r="K4083" s="1094"/>
    </row>
    <row r="4084" spans="1:11" ht="14.1" customHeight="1" x14ac:dyDescent="0.25">
      <c r="A4084" s="1094"/>
      <c r="B4084" s="1094"/>
      <c r="C4084" s="1109" t="s">
        <v>1048</v>
      </c>
      <c r="D4084" s="1110">
        <v>0</v>
      </c>
      <c r="E4084" s="1110">
        <v>212306782</v>
      </c>
      <c r="F4084" s="1110">
        <v>173648799</v>
      </c>
      <c r="G4084" s="1110">
        <v>134990816</v>
      </c>
      <c r="H4084" s="1094"/>
      <c r="I4084" s="1094"/>
      <c r="J4084" s="1094"/>
      <c r="K4084" s="1094"/>
    </row>
    <row r="4085" spans="1:11" ht="14.1" customHeight="1" x14ac:dyDescent="0.25">
      <c r="A4085" s="1094"/>
      <c r="B4085" s="1094"/>
      <c r="C4085" s="1109" t="s">
        <v>1057</v>
      </c>
      <c r="D4085" s="1110">
        <v>0</v>
      </c>
      <c r="E4085" s="1110">
        <v>0</v>
      </c>
      <c r="F4085" s="1110">
        <v>0</v>
      </c>
      <c r="G4085" s="1110">
        <v>0</v>
      </c>
      <c r="H4085" s="1094"/>
      <c r="I4085" s="1094"/>
      <c r="J4085" s="1094"/>
      <c r="K4085" s="1094"/>
    </row>
    <row r="4086" spans="1:11" ht="14.1" customHeight="1" x14ac:dyDescent="0.25">
      <c r="A4086" s="1094"/>
      <c r="B4086" s="1094"/>
      <c r="C4086" s="1109" t="s">
        <v>1058</v>
      </c>
      <c r="D4086" s="1110">
        <v>0</v>
      </c>
      <c r="E4086" s="1110">
        <v>0</v>
      </c>
      <c r="F4086" s="1110">
        <v>0</v>
      </c>
      <c r="G4086" s="1110">
        <v>0</v>
      </c>
      <c r="H4086" s="1094"/>
      <c r="I4086" s="1094"/>
      <c r="J4086" s="1094"/>
      <c r="K4086" s="1094"/>
    </row>
    <row r="4087" spans="1:11" ht="14.1" customHeight="1" x14ac:dyDescent="0.25">
      <c r="A4087" s="1094"/>
      <c r="B4087" s="1094"/>
      <c r="C4087" s="1109" t="s">
        <v>1059</v>
      </c>
      <c r="D4087" s="1110">
        <v>0</v>
      </c>
      <c r="E4087" s="1110">
        <v>0</v>
      </c>
      <c r="F4087" s="1110">
        <v>0</v>
      </c>
      <c r="G4087" s="1110">
        <v>0</v>
      </c>
      <c r="H4087" s="1094"/>
      <c r="I4087" s="1094"/>
      <c r="J4087" s="1094"/>
      <c r="K4087" s="1094"/>
    </row>
    <row r="4088" spans="1:11" ht="14.1" customHeight="1" x14ac:dyDescent="0.25">
      <c r="A4088" s="1094"/>
      <c r="B4088" s="1094"/>
      <c r="C4088" s="1109" t="s">
        <v>1060</v>
      </c>
      <c r="D4088" s="1110">
        <v>0</v>
      </c>
      <c r="E4088" s="1110">
        <v>0</v>
      </c>
      <c r="F4088" s="1110">
        <v>0</v>
      </c>
      <c r="G4088" s="1110">
        <v>0</v>
      </c>
      <c r="H4088" s="1094"/>
      <c r="I4088" s="1094"/>
      <c r="J4088" s="1094"/>
      <c r="K4088" s="1094"/>
    </row>
    <row r="4089" spans="1:11" ht="14.1" customHeight="1" x14ac:dyDescent="0.25">
      <c r="A4089" s="1094"/>
      <c r="B4089" s="1094"/>
      <c r="C4089" s="1109" t="s">
        <v>1062</v>
      </c>
      <c r="D4089" s="1110">
        <v>0</v>
      </c>
      <c r="E4089" s="1110">
        <v>0</v>
      </c>
      <c r="F4089" s="1110">
        <v>0</v>
      </c>
      <c r="G4089" s="1110">
        <v>0</v>
      </c>
      <c r="H4089" s="1094"/>
      <c r="I4089" s="1094"/>
      <c r="J4089" s="1094"/>
      <c r="K4089" s="1094"/>
    </row>
    <row r="4090" spans="1:11" ht="14.1" customHeight="1" x14ac:dyDescent="0.25">
      <c r="A4090" s="1094"/>
      <c r="B4090" s="1094"/>
      <c r="C4090" s="1109" t="s">
        <v>1048</v>
      </c>
      <c r="D4090" s="1110">
        <v>0</v>
      </c>
      <c r="E4090" s="1110">
        <v>0</v>
      </c>
      <c r="F4090" s="1110">
        <v>0</v>
      </c>
      <c r="G4090" s="1110">
        <v>0</v>
      </c>
      <c r="H4090" s="1094"/>
      <c r="I4090" s="1094"/>
      <c r="J4090" s="1094"/>
      <c r="K4090" s="1094"/>
    </row>
    <row r="4091" spans="1:11" ht="14.1" customHeight="1" x14ac:dyDescent="0.25">
      <c r="A4091" s="1094"/>
      <c r="B4091" s="1094"/>
      <c r="C4091" s="1109" t="s">
        <v>1057</v>
      </c>
      <c r="D4091" s="1110">
        <v>0</v>
      </c>
      <c r="E4091" s="1110">
        <v>0</v>
      </c>
      <c r="F4091" s="1110">
        <v>0</v>
      </c>
      <c r="G4091" s="1110">
        <v>0</v>
      </c>
      <c r="H4091" s="1094"/>
      <c r="I4091" s="1094"/>
      <c r="J4091" s="1094"/>
      <c r="K4091" s="1094"/>
    </row>
    <row r="4092" spans="1:11" ht="14.1" customHeight="1" x14ac:dyDescent="0.25">
      <c r="A4092" s="1094"/>
      <c r="B4092" s="1094"/>
      <c r="C4092" s="1109" t="s">
        <v>1058</v>
      </c>
      <c r="D4092" s="1110">
        <v>0</v>
      </c>
      <c r="E4092" s="1110">
        <v>0</v>
      </c>
      <c r="F4092" s="1110">
        <v>0</v>
      </c>
      <c r="G4092" s="1110">
        <v>0</v>
      </c>
      <c r="H4092" s="1094"/>
      <c r="I4092" s="1094"/>
      <c r="J4092" s="1094"/>
      <c r="K4092" s="1094"/>
    </row>
    <row r="4093" spans="1:11" ht="14.1" customHeight="1" x14ac:dyDescent="0.25">
      <c r="A4093" s="1094"/>
      <c r="B4093" s="1094"/>
      <c r="C4093" s="1109" t="s">
        <v>1059</v>
      </c>
      <c r="D4093" s="1110">
        <v>0</v>
      </c>
      <c r="E4093" s="1110">
        <v>0</v>
      </c>
      <c r="F4093" s="1110">
        <v>0</v>
      </c>
      <c r="G4093" s="1110">
        <v>0</v>
      </c>
      <c r="H4093" s="1094"/>
      <c r="I4093" s="1094"/>
      <c r="J4093" s="1094"/>
      <c r="K4093" s="1094"/>
    </row>
    <row r="4094" spans="1:11" ht="14.1" customHeight="1" x14ac:dyDescent="0.25">
      <c r="A4094" s="1094"/>
      <c r="B4094" s="1094"/>
      <c r="C4094" s="1109" t="s">
        <v>1060</v>
      </c>
      <c r="D4094" s="1110">
        <v>0</v>
      </c>
      <c r="E4094" s="1110">
        <v>0</v>
      </c>
      <c r="F4094" s="1110">
        <v>0</v>
      </c>
      <c r="G4094" s="1110">
        <v>0</v>
      </c>
      <c r="H4094" s="1094"/>
      <c r="I4094" s="1094"/>
      <c r="J4094" s="1094"/>
      <c r="K4094" s="1094"/>
    </row>
    <row r="4095" spans="1:11" ht="14.1" customHeight="1" x14ac:dyDescent="0.25">
      <c r="A4095" s="1094"/>
      <c r="B4095" s="1094"/>
      <c r="C4095" s="1109" t="s">
        <v>1063</v>
      </c>
      <c r="D4095" s="1110">
        <v>0</v>
      </c>
      <c r="E4095" s="1110">
        <v>0</v>
      </c>
      <c r="F4095" s="1110">
        <v>0</v>
      </c>
      <c r="G4095" s="1110">
        <v>0</v>
      </c>
      <c r="H4095" s="1094"/>
      <c r="I4095" s="1094"/>
      <c r="J4095" s="1094"/>
      <c r="K4095" s="1094"/>
    </row>
    <row r="4096" spans="1:11" ht="14.1" customHeight="1" x14ac:dyDescent="0.25">
      <c r="A4096" s="1094"/>
      <c r="B4096" s="1094"/>
      <c r="C4096" s="1109" t="s">
        <v>1064</v>
      </c>
      <c r="D4096" s="1110">
        <v>0</v>
      </c>
      <c r="E4096" s="1110">
        <v>0</v>
      </c>
      <c r="F4096" s="1110">
        <v>0</v>
      </c>
      <c r="G4096" s="1110">
        <v>0</v>
      </c>
      <c r="H4096" s="1094"/>
      <c r="I4096" s="1094"/>
      <c r="J4096" s="1094"/>
      <c r="K4096" s="1094"/>
    </row>
    <row r="4097" spans="1:11" ht="14.1" customHeight="1" x14ac:dyDescent="0.25">
      <c r="A4097" s="1094"/>
      <c r="B4097" s="1094"/>
      <c r="C4097" s="1111" t="s">
        <v>572</v>
      </c>
      <c r="D4097" s="1110">
        <v>0</v>
      </c>
      <c r="E4097" s="1110">
        <v>212306782</v>
      </c>
      <c r="F4097" s="1110">
        <v>173648799</v>
      </c>
      <c r="G4097" s="1110">
        <v>134990816</v>
      </c>
      <c r="H4097" s="1094"/>
      <c r="I4097" s="1094"/>
      <c r="J4097" s="1094"/>
      <c r="K4097" s="1094"/>
    </row>
    <row r="4098" spans="1:11" ht="14.1" customHeight="1" x14ac:dyDescent="0.25">
      <c r="A4098" s="1094"/>
      <c r="B4098" s="1094"/>
      <c r="C4098" s="1102" t="s">
        <v>3967</v>
      </c>
      <c r="D4098" s="1234" t="s">
        <v>3968</v>
      </c>
      <c r="E4098" s="1235"/>
      <c r="F4098" s="1235"/>
      <c r="G4098" s="1235"/>
      <c r="H4098" s="1094"/>
      <c r="I4098" s="1094"/>
      <c r="J4098" s="1094"/>
      <c r="K4098" s="1094"/>
    </row>
    <row r="4099" spans="1:11" ht="27" customHeight="1" x14ac:dyDescent="0.25">
      <c r="A4099" s="1094"/>
      <c r="B4099" s="1094"/>
      <c r="C4099" s="1103" t="s">
        <v>1022</v>
      </c>
      <c r="D4099" s="1232" t="s">
        <v>3969</v>
      </c>
      <c r="E4099" s="1233"/>
      <c r="F4099" s="1233"/>
      <c r="G4099" s="1233"/>
      <c r="H4099" s="1094"/>
      <c r="I4099" s="1094"/>
      <c r="J4099" s="1094"/>
      <c r="K4099" s="1094"/>
    </row>
    <row r="4100" spans="1:11" ht="27" customHeight="1" x14ac:dyDescent="0.25">
      <c r="A4100" s="1094"/>
      <c r="B4100" s="1094"/>
      <c r="C4100" s="1104" t="s">
        <v>1024</v>
      </c>
      <c r="D4100" s="1230" t="s">
        <v>3970</v>
      </c>
      <c r="E4100" s="1231"/>
      <c r="F4100" s="1231"/>
      <c r="G4100" s="1231"/>
      <c r="H4100" s="1094"/>
      <c r="I4100" s="1094"/>
      <c r="J4100" s="1094"/>
      <c r="K4100" s="1094"/>
    </row>
    <row r="4101" spans="1:11" ht="27" customHeight="1" x14ac:dyDescent="0.25">
      <c r="A4101" s="1094"/>
      <c r="B4101" s="1094"/>
      <c r="C4101" s="1104" t="s">
        <v>31</v>
      </c>
      <c r="D4101" s="1230" t="s">
        <v>3796</v>
      </c>
      <c r="E4101" s="1231"/>
      <c r="F4101" s="1231"/>
      <c r="G4101" s="1231"/>
      <c r="H4101" s="1094"/>
      <c r="I4101" s="1094"/>
      <c r="J4101" s="1094"/>
      <c r="K4101" s="1094"/>
    </row>
    <row r="4102" spans="1:11" ht="15" customHeight="1" x14ac:dyDescent="0.25">
      <c r="A4102" s="1094"/>
      <c r="B4102" s="1094"/>
      <c r="C4102" s="1105"/>
      <c r="D4102" s="1106">
        <v>2024</v>
      </c>
      <c r="E4102" s="1106">
        <v>2025</v>
      </c>
      <c r="F4102" s="1106">
        <v>2026</v>
      </c>
      <c r="G4102" s="1106">
        <v>2027</v>
      </c>
      <c r="H4102" s="1094"/>
      <c r="I4102" s="1094"/>
      <c r="J4102" s="1094"/>
      <c r="K4102" s="1094"/>
    </row>
    <row r="4103" spans="1:11" ht="15" customHeight="1" x14ac:dyDescent="0.25">
      <c r="A4103" s="1094"/>
      <c r="B4103" s="1094"/>
      <c r="C4103" s="1107"/>
      <c r="D4103" s="1108" t="s">
        <v>13</v>
      </c>
      <c r="E4103" s="1108" t="s">
        <v>14</v>
      </c>
      <c r="F4103" s="1108" t="s">
        <v>14</v>
      </c>
      <c r="G4103" s="1108" t="s">
        <v>14</v>
      </c>
      <c r="H4103" s="1094"/>
      <c r="I4103" s="1094"/>
      <c r="J4103" s="1094"/>
      <c r="K4103" s="1094"/>
    </row>
    <row r="4104" spans="1:11" ht="14.1" customHeight="1" x14ac:dyDescent="0.25">
      <c r="A4104" s="1094"/>
      <c r="B4104" s="1094"/>
      <c r="C4104" s="1097" t="s">
        <v>33</v>
      </c>
      <c r="D4104" s="1101" t="s">
        <v>1038</v>
      </c>
      <c r="E4104" s="1101" t="s">
        <v>1092</v>
      </c>
      <c r="F4104" s="1101" t="s">
        <v>1092</v>
      </c>
      <c r="G4104" s="1101" t="s">
        <v>1092</v>
      </c>
      <c r="H4104" s="1094"/>
      <c r="I4104" s="1094"/>
      <c r="J4104" s="1094"/>
      <c r="K4104" s="1094"/>
    </row>
    <row r="4105" spans="1:11" ht="14.1" customHeight="1" x14ac:dyDescent="0.25">
      <c r="A4105" s="1094"/>
      <c r="B4105" s="1094"/>
      <c r="C4105" s="1097" t="s">
        <v>1029</v>
      </c>
      <c r="D4105" s="1101" t="s">
        <v>1039</v>
      </c>
      <c r="E4105" s="1101" t="s">
        <v>1080</v>
      </c>
      <c r="F4105" s="1101" t="s">
        <v>1080</v>
      </c>
      <c r="G4105" s="1101" t="s">
        <v>1080</v>
      </c>
      <c r="H4105" s="1094"/>
      <c r="I4105" s="1094"/>
      <c r="J4105" s="1094"/>
      <c r="K4105" s="1094"/>
    </row>
    <row r="4106" spans="1:11" ht="14.1" customHeight="1" x14ac:dyDescent="0.25">
      <c r="A4106" s="1094"/>
      <c r="B4106" s="1094"/>
      <c r="C4106" s="1097" t="s">
        <v>1032</v>
      </c>
      <c r="D4106" s="1101" t="s">
        <v>1039</v>
      </c>
      <c r="E4106" s="1101" t="s">
        <v>1080</v>
      </c>
      <c r="F4106" s="1101" t="s">
        <v>1080</v>
      </c>
      <c r="G4106" s="1101" t="s">
        <v>1080</v>
      </c>
      <c r="H4106" s="1094"/>
      <c r="I4106" s="1094"/>
      <c r="J4106" s="1094"/>
      <c r="K4106" s="1094"/>
    </row>
    <row r="4107" spans="1:11" ht="14.1" customHeight="1" x14ac:dyDescent="0.25">
      <c r="A4107" s="1094"/>
      <c r="B4107" s="1094"/>
      <c r="C4107" s="1097" t="s">
        <v>1037</v>
      </c>
      <c r="D4107" s="1101" t="s">
        <v>1038</v>
      </c>
      <c r="E4107" s="1101" t="s">
        <v>1038</v>
      </c>
      <c r="F4107" s="1101" t="s">
        <v>1039</v>
      </c>
      <c r="G4107" s="1101" t="s">
        <v>1039</v>
      </c>
      <c r="H4107" s="1094"/>
      <c r="I4107" s="1094"/>
      <c r="J4107" s="1094"/>
      <c r="K4107" s="1094"/>
    </row>
    <row r="4108" spans="1:11" ht="14.1" customHeight="1" x14ac:dyDescent="0.25">
      <c r="A4108" s="1094"/>
      <c r="B4108" s="1094"/>
      <c r="C4108" s="1097" t="s">
        <v>1042</v>
      </c>
      <c r="D4108" s="1101" t="s">
        <v>1038</v>
      </c>
      <c r="E4108" s="1101" t="s">
        <v>1038</v>
      </c>
      <c r="F4108" s="1101" t="s">
        <v>1039</v>
      </c>
      <c r="G4108" s="1101" t="s">
        <v>1039</v>
      </c>
      <c r="H4108" s="1094"/>
      <c r="I4108" s="1094"/>
      <c r="J4108" s="1094"/>
      <c r="K4108" s="1094"/>
    </row>
    <row r="4109" spans="1:11" ht="14.1" customHeight="1" x14ac:dyDescent="0.25">
      <c r="A4109" s="1094"/>
      <c r="B4109" s="1094"/>
      <c r="C4109" s="1097" t="s">
        <v>39</v>
      </c>
      <c r="D4109" s="1101" t="s">
        <v>1038</v>
      </c>
      <c r="E4109" s="1101" t="s">
        <v>1038</v>
      </c>
      <c r="F4109" s="1101" t="s">
        <v>1039</v>
      </c>
      <c r="G4109" s="1101" t="s">
        <v>1039</v>
      </c>
      <c r="H4109" s="1094"/>
      <c r="I4109" s="1094"/>
      <c r="J4109" s="1094"/>
      <c r="K4109" s="1094"/>
    </row>
    <row r="4110" spans="1:11" ht="14.1" customHeight="1" x14ac:dyDescent="0.25">
      <c r="A4110" s="1094"/>
      <c r="B4110" s="1094"/>
      <c r="C4110" s="1228" t="s">
        <v>1046</v>
      </c>
      <c r="D4110" s="1229"/>
      <c r="E4110" s="1229"/>
      <c r="F4110" s="1229"/>
      <c r="G4110" s="1229"/>
      <c r="H4110" s="1094"/>
      <c r="I4110" s="1094"/>
      <c r="J4110" s="1094"/>
      <c r="K4110" s="1094"/>
    </row>
    <row r="4111" spans="1:11" ht="14.1" customHeight="1" x14ac:dyDescent="0.25">
      <c r="A4111" s="1094"/>
      <c r="B4111" s="1094"/>
      <c r="C4111" s="1105"/>
      <c r="D4111" s="1106">
        <v>2024</v>
      </c>
      <c r="E4111" s="1106">
        <v>2025</v>
      </c>
      <c r="F4111" s="1106">
        <v>2026</v>
      </c>
      <c r="G4111" s="1106">
        <v>2027</v>
      </c>
      <c r="H4111" s="1094"/>
      <c r="I4111" s="1094"/>
      <c r="J4111" s="1094"/>
      <c r="K4111" s="1094"/>
    </row>
    <row r="4112" spans="1:11" ht="14.1" customHeight="1" x14ac:dyDescent="0.25">
      <c r="A4112" s="1094"/>
      <c r="B4112" s="1094"/>
      <c r="C4112" s="1107"/>
      <c r="D4112" s="1108" t="s">
        <v>13</v>
      </c>
      <c r="E4112" s="1108" t="s">
        <v>14</v>
      </c>
      <c r="F4112" s="1108" t="s">
        <v>14</v>
      </c>
      <c r="G4112" s="1108" t="s">
        <v>14</v>
      </c>
      <c r="H4112" s="1094"/>
      <c r="I4112" s="1094"/>
      <c r="J4112" s="1094"/>
      <c r="K4112" s="1094"/>
    </row>
    <row r="4113" spans="1:11" ht="14.1" customHeight="1" x14ac:dyDescent="0.25">
      <c r="A4113" s="1094"/>
      <c r="B4113" s="1094"/>
      <c r="C4113" s="1109" t="s">
        <v>1047</v>
      </c>
      <c r="D4113" s="1110">
        <v>0</v>
      </c>
      <c r="E4113" s="1110">
        <v>0</v>
      </c>
      <c r="F4113" s="1110">
        <v>0</v>
      </c>
      <c r="G4113" s="1110">
        <v>0</v>
      </c>
      <c r="H4113" s="1094"/>
      <c r="I4113" s="1094"/>
      <c r="J4113" s="1094"/>
      <c r="K4113" s="1094"/>
    </row>
    <row r="4114" spans="1:11" ht="14.1" customHeight="1" x14ac:dyDescent="0.25">
      <c r="A4114" s="1094"/>
      <c r="B4114" s="1094"/>
      <c r="C4114" s="1109" t="s">
        <v>1048</v>
      </c>
      <c r="D4114" s="1110">
        <v>0</v>
      </c>
      <c r="E4114" s="1110">
        <v>0</v>
      </c>
      <c r="F4114" s="1110">
        <v>0</v>
      </c>
      <c r="G4114" s="1110">
        <v>0</v>
      </c>
      <c r="H4114" s="1094"/>
      <c r="I4114" s="1094"/>
      <c r="J4114" s="1094"/>
      <c r="K4114" s="1094"/>
    </row>
    <row r="4115" spans="1:11" ht="14.1" customHeight="1" x14ac:dyDescent="0.25">
      <c r="A4115" s="1094"/>
      <c r="B4115" s="1094"/>
      <c r="C4115" s="1109" t="s">
        <v>1049</v>
      </c>
      <c r="D4115" s="1110">
        <v>0</v>
      </c>
      <c r="E4115" s="1110">
        <v>0</v>
      </c>
      <c r="F4115" s="1110">
        <v>0</v>
      </c>
      <c r="G4115" s="1110">
        <v>0</v>
      </c>
      <c r="H4115" s="1094"/>
      <c r="I4115" s="1094"/>
      <c r="J4115" s="1094"/>
      <c r="K4115" s="1094"/>
    </row>
    <row r="4116" spans="1:11" ht="14.1" customHeight="1" x14ac:dyDescent="0.25">
      <c r="A4116" s="1094"/>
      <c r="B4116" s="1094"/>
      <c r="C4116" s="1109" t="s">
        <v>1050</v>
      </c>
      <c r="D4116" s="1110">
        <v>0</v>
      </c>
      <c r="E4116" s="1110">
        <v>0</v>
      </c>
      <c r="F4116" s="1110">
        <v>0</v>
      </c>
      <c r="G4116" s="1110">
        <v>0</v>
      </c>
      <c r="H4116" s="1094"/>
      <c r="I4116" s="1094"/>
      <c r="J4116" s="1094"/>
      <c r="K4116" s="1094"/>
    </row>
    <row r="4117" spans="1:11" ht="14.1" customHeight="1" x14ac:dyDescent="0.25">
      <c r="A4117" s="1094"/>
      <c r="B4117" s="1094"/>
      <c r="C4117" s="1109" t="s">
        <v>1048</v>
      </c>
      <c r="D4117" s="1110">
        <v>0</v>
      </c>
      <c r="E4117" s="1110">
        <v>0</v>
      </c>
      <c r="F4117" s="1110">
        <v>0</v>
      </c>
      <c r="G4117" s="1110">
        <v>0</v>
      </c>
      <c r="H4117" s="1094"/>
      <c r="I4117" s="1094"/>
      <c r="J4117" s="1094"/>
      <c r="K4117" s="1094"/>
    </row>
    <row r="4118" spans="1:11" ht="14.1" customHeight="1" x14ac:dyDescent="0.25">
      <c r="A4118" s="1094"/>
      <c r="B4118" s="1094"/>
      <c r="C4118" s="1109" t="s">
        <v>1049</v>
      </c>
      <c r="D4118" s="1110">
        <v>0</v>
      </c>
      <c r="E4118" s="1110">
        <v>0</v>
      </c>
      <c r="F4118" s="1110">
        <v>0</v>
      </c>
      <c r="G4118" s="1110">
        <v>0</v>
      </c>
      <c r="H4118" s="1094"/>
      <c r="I4118" s="1094"/>
      <c r="J4118" s="1094"/>
      <c r="K4118" s="1094"/>
    </row>
    <row r="4119" spans="1:11" ht="14.1" customHeight="1" x14ac:dyDescent="0.25">
      <c r="A4119" s="1094"/>
      <c r="B4119" s="1094"/>
      <c r="C4119" s="1109" t="s">
        <v>1051</v>
      </c>
      <c r="D4119" s="1110">
        <v>0</v>
      </c>
      <c r="E4119" s="1110">
        <v>0</v>
      </c>
      <c r="F4119" s="1110">
        <v>0</v>
      </c>
      <c r="G4119" s="1110">
        <v>0</v>
      </c>
      <c r="H4119" s="1094"/>
      <c r="I4119" s="1094"/>
      <c r="J4119" s="1094"/>
      <c r="K4119" s="1094"/>
    </row>
    <row r="4120" spans="1:11" ht="14.1" customHeight="1" x14ac:dyDescent="0.25">
      <c r="A4120" s="1094"/>
      <c r="B4120" s="1094"/>
      <c r="C4120" s="1109" t="s">
        <v>1048</v>
      </c>
      <c r="D4120" s="1110">
        <v>0</v>
      </c>
      <c r="E4120" s="1110">
        <v>0</v>
      </c>
      <c r="F4120" s="1110">
        <v>0</v>
      </c>
      <c r="G4120" s="1110">
        <v>0</v>
      </c>
      <c r="H4120" s="1094"/>
      <c r="I4120" s="1094"/>
      <c r="J4120" s="1094"/>
      <c r="K4120" s="1094"/>
    </row>
    <row r="4121" spans="1:11" ht="14.1" customHeight="1" x14ac:dyDescent="0.25">
      <c r="A4121" s="1094"/>
      <c r="B4121" s="1094"/>
      <c r="C4121" s="1109" t="s">
        <v>1049</v>
      </c>
      <c r="D4121" s="1110">
        <v>0</v>
      </c>
      <c r="E4121" s="1110">
        <v>0</v>
      </c>
      <c r="F4121" s="1110">
        <v>0</v>
      </c>
      <c r="G4121" s="1110">
        <v>0</v>
      </c>
      <c r="H4121" s="1094"/>
      <c r="I4121" s="1094"/>
      <c r="J4121" s="1094"/>
      <c r="K4121" s="1094"/>
    </row>
    <row r="4122" spans="1:11" ht="14.1" customHeight="1" x14ac:dyDescent="0.25">
      <c r="A4122" s="1094"/>
      <c r="B4122" s="1094"/>
      <c r="C4122" s="1109" t="s">
        <v>1052</v>
      </c>
      <c r="D4122" s="1110">
        <v>0</v>
      </c>
      <c r="E4122" s="1110">
        <v>0</v>
      </c>
      <c r="F4122" s="1110">
        <v>0</v>
      </c>
      <c r="G4122" s="1110">
        <v>0</v>
      </c>
      <c r="H4122" s="1094"/>
      <c r="I4122" s="1094"/>
      <c r="J4122" s="1094"/>
      <c r="K4122" s="1094"/>
    </row>
    <row r="4123" spans="1:11" ht="14.1" customHeight="1" x14ac:dyDescent="0.25">
      <c r="A4123" s="1094"/>
      <c r="B4123" s="1094"/>
      <c r="C4123" s="1109" t="s">
        <v>1048</v>
      </c>
      <c r="D4123" s="1110">
        <v>0</v>
      </c>
      <c r="E4123" s="1110">
        <v>0</v>
      </c>
      <c r="F4123" s="1110">
        <v>0</v>
      </c>
      <c r="G4123" s="1110">
        <v>0</v>
      </c>
      <c r="H4123" s="1094"/>
      <c r="I4123" s="1094"/>
      <c r="J4123" s="1094"/>
      <c r="K4123" s="1094"/>
    </row>
    <row r="4124" spans="1:11" ht="14.1" customHeight="1" x14ac:dyDescent="0.25">
      <c r="A4124" s="1094"/>
      <c r="B4124" s="1094"/>
      <c r="C4124" s="1109" t="s">
        <v>1049</v>
      </c>
      <c r="D4124" s="1110">
        <v>0</v>
      </c>
      <c r="E4124" s="1110">
        <v>0</v>
      </c>
      <c r="F4124" s="1110">
        <v>0</v>
      </c>
      <c r="G4124" s="1110">
        <v>0</v>
      </c>
      <c r="H4124" s="1094"/>
      <c r="I4124" s="1094"/>
      <c r="J4124" s="1094"/>
      <c r="K4124" s="1094"/>
    </row>
    <row r="4125" spans="1:11" ht="14.1" customHeight="1" x14ac:dyDescent="0.25">
      <c r="A4125" s="1094"/>
      <c r="B4125" s="1094"/>
      <c r="C4125" s="1109" t="s">
        <v>1053</v>
      </c>
      <c r="D4125" s="1110">
        <v>0</v>
      </c>
      <c r="E4125" s="1110">
        <v>0</v>
      </c>
      <c r="F4125" s="1110">
        <v>0</v>
      </c>
      <c r="G4125" s="1110">
        <v>0</v>
      </c>
      <c r="H4125" s="1094"/>
      <c r="I4125" s="1094"/>
      <c r="J4125" s="1094"/>
      <c r="K4125" s="1094"/>
    </row>
    <row r="4126" spans="1:11" ht="14.1" customHeight="1" x14ac:dyDescent="0.25">
      <c r="A4126" s="1094"/>
      <c r="B4126" s="1094"/>
      <c r="C4126" s="1109" t="s">
        <v>1048</v>
      </c>
      <c r="D4126" s="1110">
        <v>0</v>
      </c>
      <c r="E4126" s="1110">
        <v>0</v>
      </c>
      <c r="F4126" s="1110">
        <v>0</v>
      </c>
      <c r="G4126" s="1110">
        <v>0</v>
      </c>
      <c r="H4126" s="1094"/>
      <c r="I4126" s="1094"/>
      <c r="J4126" s="1094"/>
      <c r="K4126" s="1094"/>
    </row>
    <row r="4127" spans="1:11" ht="14.1" customHeight="1" x14ac:dyDescent="0.25">
      <c r="A4127" s="1094"/>
      <c r="B4127" s="1094"/>
      <c r="C4127" s="1109" t="s">
        <v>1049</v>
      </c>
      <c r="D4127" s="1110">
        <v>0</v>
      </c>
      <c r="E4127" s="1110">
        <v>0</v>
      </c>
      <c r="F4127" s="1110">
        <v>0</v>
      </c>
      <c r="G4127" s="1110">
        <v>0</v>
      </c>
      <c r="H4127" s="1094"/>
      <c r="I4127" s="1094"/>
      <c r="J4127" s="1094"/>
      <c r="K4127" s="1094"/>
    </row>
    <row r="4128" spans="1:11" ht="14.1" customHeight="1" x14ac:dyDescent="0.25">
      <c r="A4128" s="1094"/>
      <c r="B4128" s="1094"/>
      <c r="C4128" s="1109" t="s">
        <v>1054</v>
      </c>
      <c r="D4128" s="1110">
        <v>0</v>
      </c>
      <c r="E4128" s="1110">
        <v>0</v>
      </c>
      <c r="F4128" s="1110">
        <v>0</v>
      </c>
      <c r="G4128" s="1110">
        <v>0</v>
      </c>
      <c r="H4128" s="1094"/>
      <c r="I4128" s="1094"/>
      <c r="J4128" s="1094"/>
      <c r="K4128" s="1094"/>
    </row>
    <row r="4129" spans="1:11" ht="14.1" customHeight="1" x14ac:dyDescent="0.25">
      <c r="A4129" s="1094"/>
      <c r="B4129" s="1094"/>
      <c r="C4129" s="1109" t="s">
        <v>1048</v>
      </c>
      <c r="D4129" s="1110">
        <v>0</v>
      </c>
      <c r="E4129" s="1110">
        <v>0</v>
      </c>
      <c r="F4129" s="1110">
        <v>0</v>
      </c>
      <c r="G4129" s="1110">
        <v>0</v>
      </c>
      <c r="H4129" s="1094"/>
      <c r="I4129" s="1094"/>
      <c r="J4129" s="1094"/>
      <c r="K4129" s="1094"/>
    </row>
    <row r="4130" spans="1:11" ht="14.1" customHeight="1" x14ac:dyDescent="0.25">
      <c r="A4130" s="1094"/>
      <c r="B4130" s="1094"/>
      <c r="C4130" s="1109" t="s">
        <v>1049</v>
      </c>
      <c r="D4130" s="1110">
        <v>0</v>
      </c>
      <c r="E4130" s="1110">
        <v>0</v>
      </c>
      <c r="F4130" s="1110">
        <v>0</v>
      </c>
      <c r="G4130" s="1110">
        <v>0</v>
      </c>
      <c r="H4130" s="1094"/>
      <c r="I4130" s="1094"/>
      <c r="J4130" s="1094"/>
      <c r="K4130" s="1094"/>
    </row>
    <row r="4131" spans="1:11" ht="14.1" customHeight="1" x14ac:dyDescent="0.25">
      <c r="A4131" s="1094"/>
      <c r="B4131" s="1094"/>
      <c r="C4131" s="1109" t="s">
        <v>1055</v>
      </c>
      <c r="D4131" s="1110">
        <v>0</v>
      </c>
      <c r="E4131" s="1110">
        <v>0</v>
      </c>
      <c r="F4131" s="1110">
        <v>0</v>
      </c>
      <c r="G4131" s="1110">
        <v>0</v>
      </c>
      <c r="H4131" s="1094"/>
      <c r="I4131" s="1094"/>
      <c r="J4131" s="1094"/>
      <c r="K4131" s="1094"/>
    </row>
    <row r="4132" spans="1:11" ht="14.1" customHeight="1" x14ac:dyDescent="0.25">
      <c r="A4132" s="1094"/>
      <c r="B4132" s="1094"/>
      <c r="C4132" s="1109" t="s">
        <v>1048</v>
      </c>
      <c r="D4132" s="1110">
        <v>0</v>
      </c>
      <c r="E4132" s="1110">
        <v>0</v>
      </c>
      <c r="F4132" s="1110">
        <v>0</v>
      </c>
      <c r="G4132" s="1110">
        <v>0</v>
      </c>
      <c r="H4132" s="1094"/>
      <c r="I4132" s="1094"/>
      <c r="J4132" s="1094"/>
      <c r="K4132" s="1094"/>
    </row>
    <row r="4133" spans="1:11" ht="14.1" customHeight="1" x14ac:dyDescent="0.25">
      <c r="A4133" s="1094"/>
      <c r="B4133" s="1094"/>
      <c r="C4133" s="1109" t="s">
        <v>1049</v>
      </c>
      <c r="D4133" s="1110">
        <v>0</v>
      </c>
      <c r="E4133" s="1110">
        <v>0</v>
      </c>
      <c r="F4133" s="1110">
        <v>0</v>
      </c>
      <c r="G4133" s="1110">
        <v>0</v>
      </c>
      <c r="H4133" s="1094"/>
      <c r="I4133" s="1094"/>
      <c r="J4133" s="1094"/>
      <c r="K4133" s="1094"/>
    </row>
    <row r="4134" spans="1:11" ht="14.1" customHeight="1" x14ac:dyDescent="0.25">
      <c r="A4134" s="1094"/>
      <c r="B4134" s="1094"/>
      <c r="C4134" s="1109" t="s">
        <v>1056</v>
      </c>
      <c r="D4134" s="1110">
        <v>0</v>
      </c>
      <c r="E4134" s="1110">
        <v>0</v>
      </c>
      <c r="F4134" s="1110">
        <v>0</v>
      </c>
      <c r="G4134" s="1110">
        <v>0</v>
      </c>
      <c r="H4134" s="1094"/>
      <c r="I4134" s="1094"/>
      <c r="J4134" s="1094"/>
      <c r="K4134" s="1094"/>
    </row>
    <row r="4135" spans="1:11" ht="14.1" customHeight="1" x14ac:dyDescent="0.25">
      <c r="A4135" s="1094"/>
      <c r="B4135" s="1094"/>
      <c r="C4135" s="1109" t="s">
        <v>1048</v>
      </c>
      <c r="D4135" s="1110">
        <v>0</v>
      </c>
      <c r="E4135" s="1110">
        <v>0</v>
      </c>
      <c r="F4135" s="1110">
        <v>0</v>
      </c>
      <c r="G4135" s="1110">
        <v>0</v>
      </c>
      <c r="H4135" s="1094"/>
      <c r="I4135" s="1094"/>
      <c r="J4135" s="1094"/>
      <c r="K4135" s="1094"/>
    </row>
    <row r="4136" spans="1:11" ht="14.1" customHeight="1" x14ac:dyDescent="0.25">
      <c r="A4136" s="1094"/>
      <c r="B4136" s="1094"/>
      <c r="C4136" s="1109" t="s">
        <v>1057</v>
      </c>
      <c r="D4136" s="1110">
        <v>0</v>
      </c>
      <c r="E4136" s="1110">
        <v>0</v>
      </c>
      <c r="F4136" s="1110">
        <v>0</v>
      </c>
      <c r="G4136" s="1110">
        <v>0</v>
      </c>
      <c r="H4136" s="1094"/>
      <c r="I4136" s="1094"/>
      <c r="J4136" s="1094"/>
      <c r="K4136" s="1094"/>
    </row>
    <row r="4137" spans="1:11" ht="14.1" customHeight="1" x14ac:dyDescent="0.25">
      <c r="A4137" s="1094"/>
      <c r="B4137" s="1094"/>
      <c r="C4137" s="1109" t="s">
        <v>1058</v>
      </c>
      <c r="D4137" s="1110">
        <v>0</v>
      </c>
      <c r="E4137" s="1110">
        <v>0</v>
      </c>
      <c r="F4137" s="1110">
        <v>0</v>
      </c>
      <c r="G4137" s="1110">
        <v>0</v>
      </c>
      <c r="H4137" s="1094"/>
      <c r="I4137" s="1094"/>
      <c r="J4137" s="1094"/>
      <c r="K4137" s="1094"/>
    </row>
    <row r="4138" spans="1:11" ht="14.1" customHeight="1" x14ac:dyDescent="0.25">
      <c r="A4138" s="1094"/>
      <c r="B4138" s="1094"/>
      <c r="C4138" s="1109" t="s">
        <v>1059</v>
      </c>
      <c r="D4138" s="1110">
        <v>0</v>
      </c>
      <c r="E4138" s="1110">
        <v>0</v>
      </c>
      <c r="F4138" s="1110">
        <v>0</v>
      </c>
      <c r="G4138" s="1110">
        <v>0</v>
      </c>
      <c r="H4138" s="1094"/>
      <c r="I4138" s="1094"/>
      <c r="J4138" s="1094"/>
      <c r="K4138" s="1094"/>
    </row>
    <row r="4139" spans="1:11" ht="14.1" customHeight="1" x14ac:dyDescent="0.25">
      <c r="A4139" s="1094"/>
      <c r="B4139" s="1094"/>
      <c r="C4139" s="1109" t="s">
        <v>1060</v>
      </c>
      <c r="D4139" s="1110">
        <v>0</v>
      </c>
      <c r="E4139" s="1110">
        <v>0</v>
      </c>
      <c r="F4139" s="1110">
        <v>0</v>
      </c>
      <c r="G4139" s="1110">
        <v>0</v>
      </c>
      <c r="H4139" s="1094"/>
      <c r="I4139" s="1094"/>
      <c r="J4139" s="1094"/>
      <c r="K4139" s="1094"/>
    </row>
    <row r="4140" spans="1:11" ht="14.1" customHeight="1" x14ac:dyDescent="0.25">
      <c r="A4140" s="1094"/>
      <c r="B4140" s="1094"/>
      <c r="C4140" s="1109" t="s">
        <v>1061</v>
      </c>
      <c r="D4140" s="1110">
        <v>0</v>
      </c>
      <c r="E4140" s="1110">
        <v>500000</v>
      </c>
      <c r="F4140" s="1110">
        <v>500000</v>
      </c>
      <c r="G4140" s="1110">
        <v>500000</v>
      </c>
      <c r="H4140" s="1094"/>
      <c r="I4140" s="1094"/>
      <c r="J4140" s="1094"/>
      <c r="K4140" s="1094"/>
    </row>
    <row r="4141" spans="1:11" ht="14.1" customHeight="1" x14ac:dyDescent="0.25">
      <c r="A4141" s="1094"/>
      <c r="B4141" s="1094"/>
      <c r="C4141" s="1109" t="s">
        <v>1048</v>
      </c>
      <c r="D4141" s="1110">
        <v>0</v>
      </c>
      <c r="E4141" s="1110">
        <v>0</v>
      </c>
      <c r="F4141" s="1110">
        <v>0</v>
      </c>
      <c r="G4141" s="1110">
        <v>0</v>
      </c>
      <c r="H4141" s="1094"/>
      <c r="I4141" s="1094"/>
      <c r="J4141" s="1094"/>
      <c r="K4141" s="1094"/>
    </row>
    <row r="4142" spans="1:11" ht="14.1" customHeight="1" x14ac:dyDescent="0.25">
      <c r="A4142" s="1094"/>
      <c r="B4142" s="1094"/>
      <c r="C4142" s="1109" t="s">
        <v>1057</v>
      </c>
      <c r="D4142" s="1110">
        <v>0</v>
      </c>
      <c r="E4142" s="1110">
        <v>0</v>
      </c>
      <c r="F4142" s="1110">
        <v>0</v>
      </c>
      <c r="G4142" s="1110">
        <v>0</v>
      </c>
      <c r="H4142" s="1094"/>
      <c r="I4142" s="1094"/>
      <c r="J4142" s="1094"/>
      <c r="K4142" s="1094"/>
    </row>
    <row r="4143" spans="1:11" ht="14.1" customHeight="1" x14ac:dyDescent="0.25">
      <c r="A4143" s="1094"/>
      <c r="B4143" s="1094"/>
      <c r="C4143" s="1109" t="s">
        <v>1058</v>
      </c>
      <c r="D4143" s="1110">
        <v>0</v>
      </c>
      <c r="E4143" s="1110">
        <v>500000</v>
      </c>
      <c r="F4143" s="1110">
        <v>500000</v>
      </c>
      <c r="G4143" s="1110">
        <v>500000</v>
      </c>
      <c r="H4143" s="1094"/>
      <c r="I4143" s="1094"/>
      <c r="J4143" s="1094"/>
      <c r="K4143" s="1094"/>
    </row>
    <row r="4144" spans="1:11" ht="14.1" customHeight="1" x14ac:dyDescent="0.25">
      <c r="A4144" s="1094"/>
      <c r="B4144" s="1094"/>
      <c r="C4144" s="1109" t="s">
        <v>1059</v>
      </c>
      <c r="D4144" s="1110">
        <v>0</v>
      </c>
      <c r="E4144" s="1110">
        <v>0</v>
      </c>
      <c r="F4144" s="1110">
        <v>0</v>
      </c>
      <c r="G4144" s="1110">
        <v>0</v>
      </c>
      <c r="H4144" s="1094"/>
      <c r="I4144" s="1094"/>
      <c r="J4144" s="1094"/>
      <c r="K4144" s="1094"/>
    </row>
    <row r="4145" spans="1:11" ht="14.1" customHeight="1" x14ac:dyDescent="0.25">
      <c r="A4145" s="1094"/>
      <c r="B4145" s="1094"/>
      <c r="C4145" s="1109" t="s">
        <v>1060</v>
      </c>
      <c r="D4145" s="1110">
        <v>0</v>
      </c>
      <c r="E4145" s="1110">
        <v>0</v>
      </c>
      <c r="F4145" s="1110">
        <v>0</v>
      </c>
      <c r="G4145" s="1110">
        <v>0</v>
      </c>
      <c r="H4145" s="1094"/>
      <c r="I4145" s="1094"/>
      <c r="J4145" s="1094"/>
      <c r="K4145" s="1094"/>
    </row>
    <row r="4146" spans="1:11" ht="14.1" customHeight="1" x14ac:dyDescent="0.25">
      <c r="A4146" s="1094"/>
      <c r="B4146" s="1094"/>
      <c r="C4146" s="1109" t="s">
        <v>1062</v>
      </c>
      <c r="D4146" s="1110">
        <v>0</v>
      </c>
      <c r="E4146" s="1110">
        <v>0</v>
      </c>
      <c r="F4146" s="1110">
        <v>0</v>
      </c>
      <c r="G4146" s="1110">
        <v>0</v>
      </c>
      <c r="H4146" s="1094"/>
      <c r="I4146" s="1094"/>
      <c r="J4146" s="1094"/>
      <c r="K4146" s="1094"/>
    </row>
    <row r="4147" spans="1:11" ht="14.1" customHeight="1" x14ac:dyDescent="0.25">
      <c r="A4147" s="1094"/>
      <c r="B4147" s="1094"/>
      <c r="C4147" s="1109" t="s">
        <v>1048</v>
      </c>
      <c r="D4147" s="1110">
        <v>0</v>
      </c>
      <c r="E4147" s="1110">
        <v>0</v>
      </c>
      <c r="F4147" s="1110">
        <v>0</v>
      </c>
      <c r="G4147" s="1110">
        <v>0</v>
      </c>
      <c r="H4147" s="1094"/>
      <c r="I4147" s="1094"/>
      <c r="J4147" s="1094"/>
      <c r="K4147" s="1094"/>
    </row>
    <row r="4148" spans="1:11" ht="14.1" customHeight="1" x14ac:dyDescent="0.25">
      <c r="A4148" s="1094"/>
      <c r="B4148" s="1094"/>
      <c r="C4148" s="1109" t="s">
        <v>1057</v>
      </c>
      <c r="D4148" s="1110">
        <v>0</v>
      </c>
      <c r="E4148" s="1110">
        <v>0</v>
      </c>
      <c r="F4148" s="1110">
        <v>0</v>
      </c>
      <c r="G4148" s="1110">
        <v>0</v>
      </c>
      <c r="H4148" s="1094"/>
      <c r="I4148" s="1094"/>
      <c r="J4148" s="1094"/>
      <c r="K4148" s="1094"/>
    </row>
    <row r="4149" spans="1:11" ht="14.1" customHeight="1" x14ac:dyDescent="0.25">
      <c r="A4149" s="1094"/>
      <c r="B4149" s="1094"/>
      <c r="C4149" s="1109" t="s">
        <v>1058</v>
      </c>
      <c r="D4149" s="1110">
        <v>0</v>
      </c>
      <c r="E4149" s="1110">
        <v>0</v>
      </c>
      <c r="F4149" s="1110">
        <v>0</v>
      </c>
      <c r="G4149" s="1110">
        <v>0</v>
      </c>
      <c r="H4149" s="1094"/>
      <c r="I4149" s="1094"/>
      <c r="J4149" s="1094"/>
      <c r="K4149" s="1094"/>
    </row>
    <row r="4150" spans="1:11" ht="14.1" customHeight="1" x14ac:dyDescent="0.25">
      <c r="A4150" s="1094"/>
      <c r="B4150" s="1094"/>
      <c r="C4150" s="1109" t="s">
        <v>1059</v>
      </c>
      <c r="D4150" s="1110">
        <v>0</v>
      </c>
      <c r="E4150" s="1110">
        <v>0</v>
      </c>
      <c r="F4150" s="1110">
        <v>0</v>
      </c>
      <c r="G4150" s="1110">
        <v>0</v>
      </c>
      <c r="H4150" s="1094"/>
      <c r="I4150" s="1094"/>
      <c r="J4150" s="1094"/>
      <c r="K4150" s="1094"/>
    </row>
    <row r="4151" spans="1:11" ht="14.1" customHeight="1" x14ac:dyDescent="0.25">
      <c r="A4151" s="1094"/>
      <c r="B4151" s="1094"/>
      <c r="C4151" s="1109" t="s">
        <v>1060</v>
      </c>
      <c r="D4151" s="1110">
        <v>0</v>
      </c>
      <c r="E4151" s="1110">
        <v>0</v>
      </c>
      <c r="F4151" s="1110">
        <v>0</v>
      </c>
      <c r="G4151" s="1110">
        <v>0</v>
      </c>
      <c r="H4151" s="1094"/>
      <c r="I4151" s="1094"/>
      <c r="J4151" s="1094"/>
      <c r="K4151" s="1094"/>
    </row>
    <row r="4152" spans="1:11" ht="14.1" customHeight="1" x14ac:dyDescent="0.25">
      <c r="A4152" s="1094"/>
      <c r="B4152" s="1094"/>
      <c r="C4152" s="1109" t="s">
        <v>1063</v>
      </c>
      <c r="D4152" s="1110">
        <v>0</v>
      </c>
      <c r="E4152" s="1110">
        <v>0</v>
      </c>
      <c r="F4152" s="1110">
        <v>0</v>
      </c>
      <c r="G4152" s="1110">
        <v>0</v>
      </c>
      <c r="H4152" s="1094"/>
      <c r="I4152" s="1094"/>
      <c r="J4152" s="1094"/>
      <c r="K4152" s="1094"/>
    </row>
    <row r="4153" spans="1:11" ht="14.1" customHeight="1" x14ac:dyDescent="0.25">
      <c r="A4153" s="1094"/>
      <c r="B4153" s="1094"/>
      <c r="C4153" s="1109" t="s">
        <v>1064</v>
      </c>
      <c r="D4153" s="1110">
        <v>0</v>
      </c>
      <c r="E4153" s="1110">
        <v>0</v>
      </c>
      <c r="F4153" s="1110">
        <v>0</v>
      </c>
      <c r="G4153" s="1110">
        <v>0</v>
      </c>
      <c r="H4153" s="1094"/>
      <c r="I4153" s="1094"/>
      <c r="J4153" s="1094"/>
      <c r="K4153" s="1094"/>
    </row>
    <row r="4154" spans="1:11" ht="14.1" customHeight="1" x14ac:dyDescent="0.25">
      <c r="A4154" s="1094"/>
      <c r="B4154" s="1094"/>
      <c r="C4154" s="1111" t="s">
        <v>572</v>
      </c>
      <c r="D4154" s="1110">
        <v>0</v>
      </c>
      <c r="E4154" s="1110">
        <v>500000</v>
      </c>
      <c r="F4154" s="1110">
        <v>500000</v>
      </c>
      <c r="G4154" s="1110">
        <v>500000</v>
      </c>
      <c r="H4154" s="1094"/>
      <c r="I4154" s="1094"/>
      <c r="J4154" s="1094"/>
      <c r="K4154" s="1094"/>
    </row>
    <row r="4155" spans="1:11" ht="15" customHeight="1" x14ac:dyDescent="0.25">
      <c r="A4155" s="1094"/>
      <c r="B4155" s="1094"/>
      <c r="C4155" s="1113" t="s">
        <v>1038</v>
      </c>
      <c r="D4155" s="1114" t="s">
        <v>1038</v>
      </c>
      <c r="E4155" s="1114" t="s">
        <v>1038</v>
      </c>
      <c r="F4155" s="1114" t="s">
        <v>1038</v>
      </c>
      <c r="G4155" s="1114" t="s">
        <v>1038</v>
      </c>
      <c r="H4155" s="1094"/>
      <c r="I4155" s="1094"/>
      <c r="J4155" s="1094"/>
      <c r="K4155" s="1094"/>
    </row>
    <row r="4156" spans="1:11" ht="15" customHeight="1" x14ac:dyDescent="0.25">
      <c r="A4156" s="1094"/>
      <c r="B4156" s="1094"/>
      <c r="C4156" s="1096" t="s">
        <v>1154</v>
      </c>
      <c r="D4156" s="1115">
        <v>0</v>
      </c>
      <c r="E4156" s="1115">
        <v>13879500000</v>
      </c>
      <c r="F4156" s="1115">
        <v>13595000000</v>
      </c>
      <c r="G4156" s="1115">
        <v>13863000000</v>
      </c>
      <c r="H4156" s="1094"/>
      <c r="I4156" s="1094"/>
      <c r="J4156" s="1094"/>
      <c r="K4156" s="1094"/>
    </row>
    <row r="4157" spans="1:11" ht="15" customHeight="1" x14ac:dyDescent="0.25">
      <c r="A4157" s="1094"/>
      <c r="B4157" s="1094"/>
      <c r="C4157" s="1097" t="s">
        <v>1047</v>
      </c>
      <c r="D4157" s="1116">
        <v>0</v>
      </c>
      <c r="E4157" s="1116">
        <v>0</v>
      </c>
      <c r="F4157" s="1116">
        <v>0</v>
      </c>
      <c r="G4157" s="1116">
        <v>0</v>
      </c>
      <c r="H4157" s="1094"/>
      <c r="I4157" s="1094"/>
      <c r="J4157" s="1094"/>
      <c r="K4157" s="1094"/>
    </row>
    <row r="4158" spans="1:11" ht="15" customHeight="1" x14ac:dyDescent="0.25">
      <c r="A4158" s="1094"/>
      <c r="B4158" s="1094"/>
      <c r="C4158" s="1097" t="s">
        <v>1048</v>
      </c>
      <c r="D4158" s="1116">
        <v>0</v>
      </c>
      <c r="E4158" s="1116">
        <v>0</v>
      </c>
      <c r="F4158" s="1116">
        <v>0</v>
      </c>
      <c r="G4158" s="1116">
        <v>0</v>
      </c>
      <c r="H4158" s="1094"/>
      <c r="I4158" s="1094"/>
      <c r="J4158" s="1094"/>
      <c r="K4158" s="1094"/>
    </row>
    <row r="4159" spans="1:11" ht="15" customHeight="1" x14ac:dyDescent="0.25">
      <c r="A4159" s="1094"/>
      <c r="B4159" s="1094"/>
      <c r="C4159" s="1097" t="s">
        <v>1049</v>
      </c>
      <c r="D4159" s="1116">
        <v>0</v>
      </c>
      <c r="E4159" s="1116">
        <v>0</v>
      </c>
      <c r="F4159" s="1116">
        <v>0</v>
      </c>
      <c r="G4159" s="1116">
        <v>0</v>
      </c>
      <c r="H4159" s="1094"/>
      <c r="I4159" s="1094"/>
      <c r="J4159" s="1094"/>
      <c r="K4159" s="1094"/>
    </row>
    <row r="4160" spans="1:11" ht="15" customHeight="1" x14ac:dyDescent="0.25">
      <c r="A4160" s="1094"/>
      <c r="B4160" s="1094"/>
      <c r="C4160" s="1097" t="s">
        <v>1050</v>
      </c>
      <c r="D4160" s="1116">
        <v>0</v>
      </c>
      <c r="E4160" s="1116">
        <v>0</v>
      </c>
      <c r="F4160" s="1116">
        <v>0</v>
      </c>
      <c r="G4160" s="1116">
        <v>0</v>
      </c>
      <c r="H4160" s="1094"/>
      <c r="I4160" s="1094"/>
      <c r="J4160" s="1094"/>
      <c r="K4160" s="1094"/>
    </row>
    <row r="4161" spans="1:11" ht="15" customHeight="1" x14ac:dyDescent="0.25">
      <c r="A4161" s="1094"/>
      <c r="B4161" s="1094"/>
      <c r="C4161" s="1097" t="s">
        <v>1048</v>
      </c>
      <c r="D4161" s="1116">
        <v>0</v>
      </c>
      <c r="E4161" s="1116">
        <v>0</v>
      </c>
      <c r="F4161" s="1116">
        <v>0</v>
      </c>
      <c r="G4161" s="1116">
        <v>0</v>
      </c>
      <c r="H4161" s="1094"/>
      <c r="I4161" s="1094"/>
      <c r="J4161" s="1094"/>
      <c r="K4161" s="1094"/>
    </row>
    <row r="4162" spans="1:11" ht="15" customHeight="1" x14ac:dyDescent="0.25">
      <c r="A4162" s="1094"/>
      <c r="B4162" s="1094"/>
      <c r="C4162" s="1097" t="s">
        <v>1049</v>
      </c>
      <c r="D4162" s="1116">
        <v>0</v>
      </c>
      <c r="E4162" s="1116">
        <v>0</v>
      </c>
      <c r="F4162" s="1116">
        <v>0</v>
      </c>
      <c r="G4162" s="1116">
        <v>0</v>
      </c>
      <c r="H4162" s="1094"/>
      <c r="I4162" s="1094"/>
      <c r="J4162" s="1094"/>
      <c r="K4162" s="1094"/>
    </row>
    <row r="4163" spans="1:11" ht="15" customHeight="1" x14ac:dyDescent="0.25">
      <c r="A4163" s="1094"/>
      <c r="B4163" s="1094"/>
      <c r="C4163" s="1097" t="s">
        <v>1051</v>
      </c>
      <c r="D4163" s="1116">
        <v>0</v>
      </c>
      <c r="E4163" s="1116">
        <v>0</v>
      </c>
      <c r="F4163" s="1116">
        <v>0</v>
      </c>
      <c r="G4163" s="1116">
        <v>0</v>
      </c>
      <c r="H4163" s="1094"/>
      <c r="I4163" s="1094"/>
      <c r="J4163" s="1094"/>
      <c r="K4163" s="1094"/>
    </row>
    <row r="4164" spans="1:11" ht="15" customHeight="1" x14ac:dyDescent="0.25">
      <c r="A4164" s="1094"/>
      <c r="B4164" s="1094"/>
      <c r="C4164" s="1097" t="s">
        <v>1048</v>
      </c>
      <c r="D4164" s="1116">
        <v>0</v>
      </c>
      <c r="E4164" s="1116">
        <v>0</v>
      </c>
      <c r="F4164" s="1116">
        <v>0</v>
      </c>
      <c r="G4164" s="1116">
        <v>0</v>
      </c>
      <c r="H4164" s="1094"/>
      <c r="I4164" s="1094"/>
      <c r="J4164" s="1094"/>
      <c r="K4164" s="1094"/>
    </row>
    <row r="4165" spans="1:11" ht="15" customHeight="1" x14ac:dyDescent="0.25">
      <c r="A4165" s="1094"/>
      <c r="B4165" s="1094"/>
      <c r="C4165" s="1097" t="s">
        <v>1049</v>
      </c>
      <c r="D4165" s="1116">
        <v>0</v>
      </c>
      <c r="E4165" s="1116">
        <v>0</v>
      </c>
      <c r="F4165" s="1116">
        <v>0</v>
      </c>
      <c r="G4165" s="1116">
        <v>0</v>
      </c>
      <c r="H4165" s="1094"/>
      <c r="I4165" s="1094"/>
      <c r="J4165" s="1094"/>
      <c r="K4165" s="1094"/>
    </row>
    <row r="4166" spans="1:11" ht="15" customHeight="1" x14ac:dyDescent="0.25">
      <c r="A4166" s="1094"/>
      <c r="B4166" s="1094"/>
      <c r="C4166" s="1097" t="s">
        <v>1052</v>
      </c>
      <c r="D4166" s="1116">
        <v>0</v>
      </c>
      <c r="E4166" s="1116">
        <v>0</v>
      </c>
      <c r="F4166" s="1116">
        <v>0</v>
      </c>
      <c r="G4166" s="1116">
        <v>0</v>
      </c>
      <c r="H4166" s="1094"/>
      <c r="I4166" s="1094"/>
      <c r="J4166" s="1094"/>
      <c r="K4166" s="1094"/>
    </row>
    <row r="4167" spans="1:11" ht="15" customHeight="1" x14ac:dyDescent="0.25">
      <c r="A4167" s="1094"/>
      <c r="B4167" s="1094"/>
      <c r="C4167" s="1097" t="s">
        <v>1048</v>
      </c>
      <c r="D4167" s="1116">
        <v>0</v>
      </c>
      <c r="E4167" s="1116">
        <v>0</v>
      </c>
      <c r="F4167" s="1116">
        <v>0</v>
      </c>
      <c r="G4167" s="1116">
        <v>0</v>
      </c>
      <c r="H4167" s="1094"/>
      <c r="I4167" s="1094"/>
      <c r="J4167" s="1094"/>
      <c r="K4167" s="1094"/>
    </row>
    <row r="4168" spans="1:11" ht="15" customHeight="1" x14ac:dyDescent="0.25">
      <c r="A4168" s="1094"/>
      <c r="B4168" s="1094"/>
      <c r="C4168" s="1097" t="s">
        <v>1049</v>
      </c>
      <c r="D4168" s="1116">
        <v>0</v>
      </c>
      <c r="E4168" s="1116">
        <v>0</v>
      </c>
      <c r="F4168" s="1116">
        <v>0</v>
      </c>
      <c r="G4168" s="1116">
        <v>0</v>
      </c>
      <c r="H4168" s="1094"/>
      <c r="I4168" s="1094"/>
      <c r="J4168" s="1094"/>
      <c r="K4168" s="1094"/>
    </row>
    <row r="4169" spans="1:11" ht="20.100000000000001" customHeight="1" x14ac:dyDescent="0.25">
      <c r="A4169" s="1094"/>
      <c r="B4169" s="1094"/>
      <c r="C4169" s="1097" t="s">
        <v>1155</v>
      </c>
      <c r="D4169" s="1117">
        <v>0</v>
      </c>
      <c r="E4169" s="1117">
        <v>0</v>
      </c>
      <c r="F4169" s="1117">
        <v>0</v>
      </c>
      <c r="G4169" s="1117">
        <v>0</v>
      </c>
      <c r="H4169" s="1094"/>
      <c r="I4169" s="1094"/>
      <c r="J4169" s="1094"/>
      <c r="K4169" s="1094"/>
    </row>
    <row r="4170" spans="1:11" ht="15" customHeight="1" x14ac:dyDescent="0.25">
      <c r="A4170" s="1094"/>
      <c r="B4170" s="1094"/>
      <c r="C4170" s="1097" t="s">
        <v>1048</v>
      </c>
      <c r="D4170" s="1116">
        <v>0</v>
      </c>
      <c r="E4170" s="1116">
        <v>0</v>
      </c>
      <c r="F4170" s="1116">
        <v>0</v>
      </c>
      <c r="G4170" s="1116">
        <v>0</v>
      </c>
      <c r="H4170" s="1094"/>
      <c r="I4170" s="1094"/>
      <c r="J4170" s="1094"/>
      <c r="K4170" s="1094"/>
    </row>
    <row r="4171" spans="1:11" ht="15" customHeight="1" x14ac:dyDescent="0.25">
      <c r="A4171" s="1094"/>
      <c r="B4171" s="1094"/>
      <c r="C4171" s="1097" t="s">
        <v>1049</v>
      </c>
      <c r="D4171" s="1116">
        <v>0</v>
      </c>
      <c r="E4171" s="1116">
        <v>0</v>
      </c>
      <c r="F4171" s="1116">
        <v>0</v>
      </c>
      <c r="G4171" s="1116">
        <v>0</v>
      </c>
      <c r="H4171" s="1094"/>
      <c r="I4171" s="1094"/>
      <c r="J4171" s="1094"/>
      <c r="K4171" s="1094"/>
    </row>
    <row r="4172" spans="1:11" ht="15" customHeight="1" x14ac:dyDescent="0.25">
      <c r="A4172" s="1094"/>
      <c r="B4172" s="1094"/>
      <c r="C4172" s="1097" t="s">
        <v>1054</v>
      </c>
      <c r="D4172" s="1116">
        <v>0</v>
      </c>
      <c r="E4172" s="1116">
        <v>0</v>
      </c>
      <c r="F4172" s="1116">
        <v>0</v>
      </c>
      <c r="G4172" s="1116">
        <v>0</v>
      </c>
      <c r="H4172" s="1094"/>
      <c r="I4172" s="1094"/>
      <c r="J4172" s="1094"/>
      <c r="K4172" s="1094"/>
    </row>
    <row r="4173" spans="1:11" ht="15" customHeight="1" x14ac:dyDescent="0.25">
      <c r="A4173" s="1094"/>
      <c r="B4173" s="1094"/>
      <c r="C4173" s="1097" t="s">
        <v>1048</v>
      </c>
      <c r="D4173" s="1116">
        <v>0</v>
      </c>
      <c r="E4173" s="1116">
        <v>0</v>
      </c>
      <c r="F4173" s="1116">
        <v>0</v>
      </c>
      <c r="G4173" s="1116">
        <v>0</v>
      </c>
      <c r="H4173" s="1094"/>
      <c r="I4173" s="1094"/>
      <c r="J4173" s="1094"/>
      <c r="K4173" s="1094"/>
    </row>
    <row r="4174" spans="1:11" ht="15" customHeight="1" x14ac:dyDescent="0.25">
      <c r="A4174" s="1094"/>
      <c r="B4174" s="1094"/>
      <c r="C4174" s="1097" t="s">
        <v>1049</v>
      </c>
      <c r="D4174" s="1116">
        <v>0</v>
      </c>
      <c r="E4174" s="1116">
        <v>0</v>
      </c>
      <c r="F4174" s="1116">
        <v>0</v>
      </c>
      <c r="G4174" s="1116">
        <v>0</v>
      </c>
      <c r="H4174" s="1094"/>
      <c r="I4174" s="1094"/>
      <c r="J4174" s="1094"/>
      <c r="K4174" s="1094"/>
    </row>
    <row r="4175" spans="1:11" ht="15" customHeight="1" x14ac:dyDescent="0.25">
      <c r="A4175" s="1094"/>
      <c r="B4175" s="1094"/>
      <c r="C4175" s="1097" t="s">
        <v>1055</v>
      </c>
      <c r="D4175" s="1116">
        <v>0</v>
      </c>
      <c r="E4175" s="1116">
        <v>0</v>
      </c>
      <c r="F4175" s="1116">
        <v>0</v>
      </c>
      <c r="G4175" s="1116">
        <v>0</v>
      </c>
      <c r="H4175" s="1094"/>
      <c r="I4175" s="1094"/>
      <c r="J4175" s="1094"/>
      <c r="K4175" s="1094"/>
    </row>
    <row r="4176" spans="1:11" ht="15" customHeight="1" x14ac:dyDescent="0.25">
      <c r="A4176" s="1094"/>
      <c r="B4176" s="1094"/>
      <c r="C4176" s="1097" t="s">
        <v>1048</v>
      </c>
      <c r="D4176" s="1116">
        <v>0</v>
      </c>
      <c r="E4176" s="1116">
        <v>0</v>
      </c>
      <c r="F4176" s="1116">
        <v>0</v>
      </c>
      <c r="G4176" s="1116">
        <v>0</v>
      </c>
      <c r="H4176" s="1094"/>
      <c r="I4176" s="1094"/>
      <c r="J4176" s="1094"/>
      <c r="K4176" s="1094"/>
    </row>
    <row r="4177" spans="1:11" ht="15" customHeight="1" x14ac:dyDescent="0.25">
      <c r="A4177" s="1094"/>
      <c r="B4177" s="1094"/>
      <c r="C4177" s="1097" t="s">
        <v>1049</v>
      </c>
      <c r="D4177" s="1116">
        <v>0</v>
      </c>
      <c r="E4177" s="1116">
        <v>0</v>
      </c>
      <c r="F4177" s="1116">
        <v>0</v>
      </c>
      <c r="G4177" s="1116">
        <v>0</v>
      </c>
      <c r="H4177" s="1094"/>
      <c r="I4177" s="1094"/>
      <c r="J4177" s="1094"/>
      <c r="K4177" s="1094"/>
    </row>
    <row r="4178" spans="1:11" ht="15" customHeight="1" x14ac:dyDescent="0.25">
      <c r="A4178" s="1094"/>
      <c r="B4178" s="1094"/>
      <c r="C4178" s="1097" t="s">
        <v>1056</v>
      </c>
      <c r="D4178" s="1116">
        <v>0</v>
      </c>
      <c r="E4178" s="1116">
        <v>0</v>
      </c>
      <c r="F4178" s="1116">
        <v>0</v>
      </c>
      <c r="G4178" s="1116">
        <v>0</v>
      </c>
      <c r="H4178" s="1094"/>
      <c r="I4178" s="1094"/>
      <c r="J4178" s="1094"/>
      <c r="K4178" s="1094"/>
    </row>
    <row r="4179" spans="1:11" ht="15" customHeight="1" x14ac:dyDescent="0.25">
      <c r="A4179" s="1094"/>
      <c r="B4179" s="1094"/>
      <c r="C4179" s="1097" t="s">
        <v>1048</v>
      </c>
      <c r="D4179" s="1116">
        <v>0</v>
      </c>
      <c r="E4179" s="1116">
        <v>0</v>
      </c>
      <c r="F4179" s="1116">
        <v>0</v>
      </c>
      <c r="G4179" s="1116">
        <v>0</v>
      </c>
      <c r="H4179" s="1094"/>
      <c r="I4179" s="1094"/>
      <c r="J4179" s="1094"/>
      <c r="K4179" s="1094"/>
    </row>
    <row r="4180" spans="1:11" ht="15" customHeight="1" x14ac:dyDescent="0.25">
      <c r="A4180" s="1094"/>
      <c r="B4180" s="1094"/>
      <c r="C4180" s="1097" t="s">
        <v>1057</v>
      </c>
      <c r="D4180" s="1116">
        <v>0</v>
      </c>
      <c r="E4180" s="1116">
        <v>0</v>
      </c>
      <c r="F4180" s="1116">
        <v>0</v>
      </c>
      <c r="G4180" s="1116">
        <v>0</v>
      </c>
      <c r="H4180" s="1094"/>
      <c r="I4180" s="1094"/>
      <c r="J4180" s="1094"/>
      <c r="K4180" s="1094"/>
    </row>
    <row r="4181" spans="1:11" ht="15" customHeight="1" x14ac:dyDescent="0.25">
      <c r="A4181" s="1094"/>
      <c r="B4181" s="1094"/>
      <c r="C4181" s="1097" t="s">
        <v>1058</v>
      </c>
      <c r="D4181" s="1116">
        <v>0</v>
      </c>
      <c r="E4181" s="1116">
        <v>0</v>
      </c>
      <c r="F4181" s="1116">
        <v>0</v>
      </c>
      <c r="G4181" s="1116">
        <v>0</v>
      </c>
      <c r="H4181" s="1094"/>
      <c r="I4181" s="1094"/>
      <c r="J4181" s="1094"/>
      <c r="K4181" s="1094"/>
    </row>
    <row r="4182" spans="1:11" ht="15" customHeight="1" x14ac:dyDescent="0.25">
      <c r="A4182" s="1094"/>
      <c r="B4182" s="1094"/>
      <c r="C4182" s="1097" t="s">
        <v>1059</v>
      </c>
      <c r="D4182" s="1116">
        <v>0</v>
      </c>
      <c r="E4182" s="1116">
        <v>0</v>
      </c>
      <c r="F4182" s="1116">
        <v>0</v>
      </c>
      <c r="G4182" s="1116">
        <v>0</v>
      </c>
      <c r="H4182" s="1094"/>
      <c r="I4182" s="1094"/>
      <c r="J4182" s="1094"/>
      <c r="K4182" s="1094"/>
    </row>
    <row r="4183" spans="1:11" ht="15" customHeight="1" x14ac:dyDescent="0.25">
      <c r="A4183" s="1094"/>
      <c r="B4183" s="1094"/>
      <c r="C4183" s="1097" t="s">
        <v>1060</v>
      </c>
      <c r="D4183" s="1116">
        <v>0</v>
      </c>
      <c r="E4183" s="1116">
        <v>0</v>
      </c>
      <c r="F4183" s="1116">
        <v>0</v>
      </c>
      <c r="G4183" s="1116">
        <v>0</v>
      </c>
      <c r="H4183" s="1094"/>
      <c r="I4183" s="1094"/>
      <c r="J4183" s="1094"/>
      <c r="K4183" s="1094"/>
    </row>
    <row r="4184" spans="1:11" ht="15" customHeight="1" x14ac:dyDescent="0.25">
      <c r="A4184" s="1094"/>
      <c r="B4184" s="1094"/>
      <c r="C4184" s="1097" t="s">
        <v>1061</v>
      </c>
      <c r="D4184" s="1116">
        <v>0</v>
      </c>
      <c r="E4184" s="1116">
        <v>13879500000</v>
      </c>
      <c r="F4184" s="1116">
        <v>13595000000</v>
      </c>
      <c r="G4184" s="1116">
        <v>13863000000</v>
      </c>
      <c r="H4184" s="1094"/>
      <c r="I4184" s="1094"/>
      <c r="J4184" s="1094"/>
      <c r="K4184" s="1094"/>
    </row>
    <row r="4185" spans="1:11" ht="15" customHeight="1" x14ac:dyDescent="0.25">
      <c r="A4185" s="1094"/>
      <c r="B4185" s="1094"/>
      <c r="C4185" s="1097" t="s">
        <v>1048</v>
      </c>
      <c r="D4185" s="1116">
        <v>0</v>
      </c>
      <c r="E4185" s="1116">
        <v>7558541000</v>
      </c>
      <c r="F4185" s="1116">
        <v>7454575372</v>
      </c>
      <c r="G4185" s="1116">
        <v>5417765029</v>
      </c>
      <c r="H4185" s="1094"/>
      <c r="I4185" s="1094"/>
      <c r="J4185" s="1094"/>
      <c r="K4185" s="1094"/>
    </row>
    <row r="4186" spans="1:11" ht="15" customHeight="1" x14ac:dyDescent="0.25">
      <c r="A4186" s="1094"/>
      <c r="B4186" s="1094"/>
      <c r="C4186" s="1097" t="s">
        <v>1057</v>
      </c>
      <c r="D4186" s="1116">
        <v>0</v>
      </c>
      <c r="E4186" s="1116">
        <v>789326005</v>
      </c>
      <c r="F4186" s="1116">
        <v>1278372381</v>
      </c>
      <c r="G4186" s="1116">
        <v>1308903183</v>
      </c>
      <c r="H4186" s="1094"/>
      <c r="I4186" s="1094"/>
      <c r="J4186" s="1094"/>
      <c r="K4186" s="1094"/>
    </row>
    <row r="4187" spans="1:11" ht="15" customHeight="1" x14ac:dyDescent="0.25">
      <c r="A4187" s="1094"/>
      <c r="B4187" s="1094"/>
      <c r="C4187" s="1097" t="s">
        <v>1058</v>
      </c>
      <c r="D4187" s="1116">
        <v>0</v>
      </c>
      <c r="E4187" s="1116">
        <v>4140173995</v>
      </c>
      <c r="F4187" s="1116">
        <v>3784627619</v>
      </c>
      <c r="G4187" s="1116">
        <v>6154096817</v>
      </c>
      <c r="H4187" s="1094"/>
      <c r="I4187" s="1094"/>
      <c r="J4187" s="1094"/>
      <c r="K4187" s="1094"/>
    </row>
    <row r="4188" spans="1:11" ht="15" customHeight="1" x14ac:dyDescent="0.25">
      <c r="A4188" s="1094"/>
      <c r="B4188" s="1094"/>
      <c r="C4188" s="1097" t="s">
        <v>1059</v>
      </c>
      <c r="D4188" s="1116">
        <v>0</v>
      </c>
      <c r="E4188" s="1116">
        <v>798577000</v>
      </c>
      <c r="F4188" s="1116">
        <v>750000000</v>
      </c>
      <c r="G4188" s="1116">
        <v>430000000</v>
      </c>
      <c r="H4188" s="1094"/>
      <c r="I4188" s="1094"/>
      <c r="J4188" s="1094"/>
      <c r="K4188" s="1094"/>
    </row>
    <row r="4189" spans="1:11" ht="15" customHeight="1" x14ac:dyDescent="0.25">
      <c r="A4189" s="1094"/>
      <c r="B4189" s="1094"/>
      <c r="C4189" s="1097" t="s">
        <v>1060</v>
      </c>
      <c r="D4189" s="1116">
        <v>0</v>
      </c>
      <c r="E4189" s="1116">
        <v>592882000</v>
      </c>
      <c r="F4189" s="1116">
        <v>327424628</v>
      </c>
      <c r="G4189" s="1116">
        <v>552234971</v>
      </c>
      <c r="H4189" s="1094"/>
      <c r="I4189" s="1094"/>
      <c r="J4189" s="1094"/>
      <c r="K4189" s="1094"/>
    </row>
    <row r="4190" spans="1:11" ht="15" customHeight="1" x14ac:dyDescent="0.25">
      <c r="A4190" s="1094"/>
      <c r="B4190" s="1094"/>
      <c r="C4190" s="1097" t="s">
        <v>1062</v>
      </c>
      <c r="D4190" s="1116">
        <v>0</v>
      </c>
      <c r="E4190" s="1116">
        <v>0</v>
      </c>
      <c r="F4190" s="1116">
        <v>0</v>
      </c>
      <c r="G4190" s="1116">
        <v>0</v>
      </c>
      <c r="H4190" s="1094"/>
      <c r="I4190" s="1094"/>
      <c r="J4190" s="1094"/>
      <c r="K4190" s="1094"/>
    </row>
    <row r="4191" spans="1:11" ht="15" customHeight="1" x14ac:dyDescent="0.25">
      <c r="A4191" s="1094"/>
      <c r="B4191" s="1094"/>
      <c r="C4191" s="1097" t="s">
        <v>1048</v>
      </c>
      <c r="D4191" s="1116">
        <v>0</v>
      </c>
      <c r="E4191" s="1116">
        <v>0</v>
      </c>
      <c r="F4191" s="1116">
        <v>0</v>
      </c>
      <c r="G4191" s="1116">
        <v>0</v>
      </c>
      <c r="H4191" s="1094"/>
      <c r="I4191" s="1094"/>
      <c r="J4191" s="1094"/>
      <c r="K4191" s="1094"/>
    </row>
    <row r="4192" spans="1:11" ht="15" customHeight="1" x14ac:dyDescent="0.25">
      <c r="A4192" s="1094"/>
      <c r="B4192" s="1094"/>
      <c r="C4192" s="1097" t="s">
        <v>1057</v>
      </c>
      <c r="D4192" s="1116">
        <v>0</v>
      </c>
      <c r="E4192" s="1116">
        <v>0</v>
      </c>
      <c r="F4192" s="1116">
        <v>0</v>
      </c>
      <c r="G4192" s="1116">
        <v>0</v>
      </c>
      <c r="H4192" s="1094"/>
      <c r="I4192" s="1094"/>
      <c r="J4192" s="1094"/>
      <c r="K4192" s="1094"/>
    </row>
    <row r="4193" spans="1:11" ht="15" customHeight="1" x14ac:dyDescent="0.25">
      <c r="A4193" s="1094"/>
      <c r="B4193" s="1094"/>
      <c r="C4193" s="1097" t="s">
        <v>1058</v>
      </c>
      <c r="D4193" s="1116">
        <v>0</v>
      </c>
      <c r="E4193" s="1116">
        <v>0</v>
      </c>
      <c r="F4193" s="1116">
        <v>0</v>
      </c>
      <c r="G4193" s="1116">
        <v>0</v>
      </c>
      <c r="H4193" s="1094"/>
      <c r="I4193" s="1094"/>
      <c r="J4193" s="1094"/>
      <c r="K4193" s="1094"/>
    </row>
    <row r="4194" spans="1:11" ht="15" customHeight="1" x14ac:dyDescent="0.25">
      <c r="A4194" s="1094"/>
      <c r="B4194" s="1094"/>
      <c r="C4194" s="1097" t="s">
        <v>1059</v>
      </c>
      <c r="D4194" s="1116">
        <v>0</v>
      </c>
      <c r="E4194" s="1116">
        <v>0</v>
      </c>
      <c r="F4194" s="1116">
        <v>0</v>
      </c>
      <c r="G4194" s="1116">
        <v>0</v>
      </c>
      <c r="H4194" s="1094"/>
      <c r="I4194" s="1094"/>
      <c r="J4194" s="1094"/>
      <c r="K4194" s="1094"/>
    </row>
    <row r="4195" spans="1:11" ht="15" customHeight="1" x14ac:dyDescent="0.25">
      <c r="A4195" s="1094"/>
      <c r="B4195" s="1094"/>
      <c r="C4195" s="1097" t="s">
        <v>1060</v>
      </c>
      <c r="D4195" s="1116">
        <v>0</v>
      </c>
      <c r="E4195" s="1116">
        <v>0</v>
      </c>
      <c r="F4195" s="1116">
        <v>0</v>
      </c>
      <c r="G4195" s="1116">
        <v>0</v>
      </c>
      <c r="H4195" s="1094"/>
      <c r="I4195" s="1094"/>
      <c r="J4195" s="1094"/>
      <c r="K4195" s="1094"/>
    </row>
    <row r="4196" spans="1:11" ht="15" customHeight="1" x14ac:dyDescent="0.25">
      <c r="A4196" s="1094"/>
      <c r="B4196" s="1094"/>
      <c r="C4196" s="1097" t="s">
        <v>1063</v>
      </c>
      <c r="D4196" s="1116">
        <v>0</v>
      </c>
      <c r="E4196" s="1116">
        <v>0</v>
      </c>
      <c r="F4196" s="1116">
        <v>0</v>
      </c>
      <c r="G4196" s="1116">
        <v>0</v>
      </c>
      <c r="H4196" s="1094"/>
      <c r="I4196" s="1094"/>
      <c r="J4196" s="1094"/>
      <c r="K4196" s="1094"/>
    </row>
    <row r="4197" spans="1:11" ht="15" customHeight="1" x14ac:dyDescent="0.25">
      <c r="A4197" s="1094"/>
      <c r="B4197" s="1094"/>
      <c r="C4197" s="1097" t="s">
        <v>1064</v>
      </c>
      <c r="D4197" s="1116">
        <v>0</v>
      </c>
      <c r="E4197" s="1116">
        <v>0</v>
      </c>
      <c r="F4197" s="1116">
        <v>0</v>
      </c>
      <c r="G4197" s="1116">
        <v>0</v>
      </c>
      <c r="H4197" s="1094"/>
      <c r="I4197" s="1094"/>
      <c r="J4197" s="1094"/>
      <c r="K4197" s="1094"/>
    </row>
    <row r="4198" spans="1:11" ht="20.100000000000001" customHeight="1" x14ac:dyDescent="0.25">
      <c r="A4198" s="1094"/>
      <c r="B4198" s="1094"/>
      <c r="C4198" s="1118" t="s">
        <v>1038</v>
      </c>
      <c r="D4198" s="1094"/>
      <c r="E4198" s="1094"/>
      <c r="F4198" s="1094"/>
      <c r="G4198" s="1094"/>
      <c r="H4198" s="1094"/>
      <c r="I4198" s="1094"/>
      <c r="J4198" s="1094"/>
      <c r="K4198" s="1094"/>
    </row>
  </sheetData>
  <mergeCells count="358">
    <mergeCell ref="D7:G7"/>
    <mergeCell ref="C8:G8"/>
    <mergeCell ref="C9:G9"/>
    <mergeCell ref="D10:G10"/>
    <mergeCell ref="D11:G11"/>
    <mergeCell ref="C1:G1"/>
    <mergeCell ref="C2:G2"/>
    <mergeCell ref="D3:G3"/>
    <mergeCell ref="D4:G4"/>
    <mergeCell ref="D5:G5"/>
    <mergeCell ref="D6:G6"/>
    <mergeCell ref="C25:G25"/>
    <mergeCell ref="D70:G70"/>
    <mergeCell ref="D71:G71"/>
    <mergeCell ref="D72:G72"/>
    <mergeCell ref="C81:G81"/>
    <mergeCell ref="D126:G126"/>
    <mergeCell ref="C12:G12"/>
    <mergeCell ref="D13:G13"/>
    <mergeCell ref="D14:G14"/>
    <mergeCell ref="D15:G15"/>
    <mergeCell ref="D16:G16"/>
    <mergeCell ref="C193:G193"/>
    <mergeCell ref="D238:G238"/>
    <mergeCell ref="D239:G239"/>
    <mergeCell ref="D240:G240"/>
    <mergeCell ref="C249:G249"/>
    <mergeCell ref="D294:G294"/>
    <mergeCell ref="D127:G127"/>
    <mergeCell ref="D128:G128"/>
    <mergeCell ref="C137:G137"/>
    <mergeCell ref="D182:G182"/>
    <mergeCell ref="D183:G183"/>
    <mergeCell ref="D184:G184"/>
    <mergeCell ref="D353:G353"/>
    <mergeCell ref="D354:G354"/>
    <mergeCell ref="C363:G363"/>
    <mergeCell ref="D408:G408"/>
    <mergeCell ref="D409:G409"/>
    <mergeCell ref="D410:G410"/>
    <mergeCell ref="D295:G295"/>
    <mergeCell ref="D296:G296"/>
    <mergeCell ref="D297:G297"/>
    <mergeCell ref="C306:G306"/>
    <mergeCell ref="D351:G351"/>
    <mergeCell ref="D352:G352"/>
    <mergeCell ref="D521:G521"/>
    <mergeCell ref="D522:G522"/>
    <mergeCell ref="D523:G523"/>
    <mergeCell ref="D524:G524"/>
    <mergeCell ref="C533:G533"/>
    <mergeCell ref="D578:G578"/>
    <mergeCell ref="C419:G419"/>
    <mergeCell ref="D464:G464"/>
    <mergeCell ref="D465:G465"/>
    <mergeCell ref="D466:G466"/>
    <mergeCell ref="D467:G467"/>
    <mergeCell ref="C476:G476"/>
    <mergeCell ref="D637:G637"/>
    <mergeCell ref="D638:G638"/>
    <mergeCell ref="C647:G647"/>
    <mergeCell ref="D692:G692"/>
    <mergeCell ref="D693:G693"/>
    <mergeCell ref="D694:G694"/>
    <mergeCell ref="D579:G579"/>
    <mergeCell ref="D580:G580"/>
    <mergeCell ref="D581:G581"/>
    <mergeCell ref="C590:G590"/>
    <mergeCell ref="D635:G635"/>
    <mergeCell ref="D636:G636"/>
    <mergeCell ref="D805:G805"/>
    <mergeCell ref="D806:G806"/>
    <mergeCell ref="D807:G807"/>
    <mergeCell ref="D808:G808"/>
    <mergeCell ref="C817:G817"/>
    <mergeCell ref="D862:G862"/>
    <mergeCell ref="D695:G695"/>
    <mergeCell ref="C704:G704"/>
    <mergeCell ref="D749:G749"/>
    <mergeCell ref="D750:G750"/>
    <mergeCell ref="D751:G751"/>
    <mergeCell ref="C760:G760"/>
    <mergeCell ref="D921:G921"/>
    <mergeCell ref="D922:G922"/>
    <mergeCell ref="C931:G931"/>
    <mergeCell ref="D976:G976"/>
    <mergeCell ref="D977:G977"/>
    <mergeCell ref="D978:G978"/>
    <mergeCell ref="D863:G863"/>
    <mergeCell ref="D864:G864"/>
    <mergeCell ref="D865:G865"/>
    <mergeCell ref="C874:G874"/>
    <mergeCell ref="D919:G919"/>
    <mergeCell ref="D920:G920"/>
    <mergeCell ref="C1045:G1045"/>
    <mergeCell ref="D1090:G1090"/>
    <mergeCell ref="D1091:G1091"/>
    <mergeCell ref="D1092:G1092"/>
    <mergeCell ref="D1093:G1093"/>
    <mergeCell ref="C1102:G1102"/>
    <mergeCell ref="D979:G979"/>
    <mergeCell ref="C988:G988"/>
    <mergeCell ref="D1033:G1033"/>
    <mergeCell ref="D1034:G1034"/>
    <mergeCell ref="D1035:G1035"/>
    <mergeCell ref="D1036:G1036"/>
    <mergeCell ref="D1205:G1205"/>
    <mergeCell ref="C1214:G1214"/>
    <mergeCell ref="D1259:G1259"/>
    <mergeCell ref="D1260:G1260"/>
    <mergeCell ref="D1261:G1261"/>
    <mergeCell ref="D1262:G1262"/>
    <mergeCell ref="D1147:G1147"/>
    <mergeCell ref="D1148:G1148"/>
    <mergeCell ref="D1149:G1149"/>
    <mergeCell ref="C1158:G1158"/>
    <mergeCell ref="D1203:G1203"/>
    <mergeCell ref="D1204:G1204"/>
    <mergeCell ref="D1373:G1373"/>
    <mergeCell ref="D1374:G1374"/>
    <mergeCell ref="C1383:G1383"/>
    <mergeCell ref="D1428:G1428"/>
    <mergeCell ref="D1429:G1429"/>
    <mergeCell ref="D1430:G1430"/>
    <mergeCell ref="C1271:G1271"/>
    <mergeCell ref="D1316:G1316"/>
    <mergeCell ref="D1317:G1317"/>
    <mergeCell ref="D1318:G1318"/>
    <mergeCell ref="C1327:G1327"/>
    <mergeCell ref="D1372:G1372"/>
    <mergeCell ref="C1497:G1497"/>
    <mergeCell ref="D1542:G1542"/>
    <mergeCell ref="D1543:G1543"/>
    <mergeCell ref="D1544:G1544"/>
    <mergeCell ref="D1545:G1545"/>
    <mergeCell ref="C1554:G1554"/>
    <mergeCell ref="D1431:G1431"/>
    <mergeCell ref="C1440:G1440"/>
    <mergeCell ref="D1485:G1485"/>
    <mergeCell ref="D1486:G1486"/>
    <mergeCell ref="D1487:G1487"/>
    <mergeCell ref="D1488:G1488"/>
    <mergeCell ref="D1657:G1657"/>
    <mergeCell ref="D1658:G1658"/>
    <mergeCell ref="D1659:G1659"/>
    <mergeCell ref="C1668:G1668"/>
    <mergeCell ref="D1713:G1713"/>
    <mergeCell ref="D1714:G1714"/>
    <mergeCell ref="D1599:G1599"/>
    <mergeCell ref="D1600:G1600"/>
    <mergeCell ref="D1601:G1601"/>
    <mergeCell ref="D1602:G1602"/>
    <mergeCell ref="C1611:G1611"/>
    <mergeCell ref="D1656:G1656"/>
    <mergeCell ref="C1781:G1781"/>
    <mergeCell ref="D1826:G1826"/>
    <mergeCell ref="D1827:G1827"/>
    <mergeCell ref="D1828:G1828"/>
    <mergeCell ref="D1829:G1829"/>
    <mergeCell ref="C1838:G1838"/>
    <mergeCell ref="D1715:G1715"/>
    <mergeCell ref="C1724:G1724"/>
    <mergeCell ref="D1769:G1769"/>
    <mergeCell ref="D1770:G1770"/>
    <mergeCell ref="D1771:G1771"/>
    <mergeCell ref="D1772:G1772"/>
    <mergeCell ref="D1941:G1941"/>
    <mergeCell ref="D1942:G1942"/>
    <mergeCell ref="D1943:G1943"/>
    <mergeCell ref="C1952:G1952"/>
    <mergeCell ref="D1997:G1997"/>
    <mergeCell ref="D1998:G1998"/>
    <mergeCell ref="D1883:G1883"/>
    <mergeCell ref="D1884:G1884"/>
    <mergeCell ref="D1885:G1885"/>
    <mergeCell ref="D1886:G1886"/>
    <mergeCell ref="C1895:G1895"/>
    <mergeCell ref="D1940:G1940"/>
    <mergeCell ref="D2057:G2057"/>
    <mergeCell ref="C2066:G2066"/>
    <mergeCell ref="D2111:G2111"/>
    <mergeCell ref="D2112:G2112"/>
    <mergeCell ref="D2113:G2113"/>
    <mergeCell ref="D2114:G2114"/>
    <mergeCell ref="D1999:G1999"/>
    <mergeCell ref="D2000:G2000"/>
    <mergeCell ref="C2009:G2009"/>
    <mergeCell ref="D2054:G2054"/>
    <mergeCell ref="D2055:G2055"/>
    <mergeCell ref="D2056:G2056"/>
    <mergeCell ref="D2225:G2225"/>
    <mergeCell ref="D2226:G2226"/>
    <mergeCell ref="D2227:G2227"/>
    <mergeCell ref="D2228:G2228"/>
    <mergeCell ref="C2237:G2237"/>
    <mergeCell ref="D2282:G2282"/>
    <mergeCell ref="C2123:G2123"/>
    <mergeCell ref="D2168:G2168"/>
    <mergeCell ref="D2169:G2169"/>
    <mergeCell ref="D2170:G2170"/>
    <mergeCell ref="D2171:G2171"/>
    <mergeCell ref="C2180:G2180"/>
    <mergeCell ref="D2341:G2341"/>
    <mergeCell ref="C2350:G2350"/>
    <mergeCell ref="D2395:G2395"/>
    <mergeCell ref="D2396:G2396"/>
    <mergeCell ref="D2397:G2397"/>
    <mergeCell ref="D2398:G2398"/>
    <mergeCell ref="D2283:G2283"/>
    <mergeCell ref="D2284:G2284"/>
    <mergeCell ref="C2293:G2293"/>
    <mergeCell ref="D2338:G2338"/>
    <mergeCell ref="D2339:G2339"/>
    <mergeCell ref="D2340:G2340"/>
    <mergeCell ref="D2509:G2509"/>
    <mergeCell ref="D2510:G2510"/>
    <mergeCell ref="D2511:G2511"/>
    <mergeCell ref="C2520:G2520"/>
    <mergeCell ref="D2565:G2565"/>
    <mergeCell ref="D2566:G2566"/>
    <mergeCell ref="C2407:G2407"/>
    <mergeCell ref="D2452:G2452"/>
    <mergeCell ref="D2453:G2453"/>
    <mergeCell ref="D2454:G2454"/>
    <mergeCell ref="D2455:G2455"/>
    <mergeCell ref="C2464:G2464"/>
    <mergeCell ref="D2625:G2625"/>
    <mergeCell ref="C2634:G2634"/>
    <mergeCell ref="D2679:G2679"/>
    <mergeCell ref="D2680:G2680"/>
    <mergeCell ref="D2681:G2681"/>
    <mergeCell ref="C2690:G2690"/>
    <mergeCell ref="D2567:G2567"/>
    <mergeCell ref="D2568:G2568"/>
    <mergeCell ref="C2577:G2577"/>
    <mergeCell ref="D2622:G2622"/>
    <mergeCell ref="D2623:G2623"/>
    <mergeCell ref="D2624:G2624"/>
    <mergeCell ref="D2793:G2793"/>
    <mergeCell ref="D2794:G2794"/>
    <mergeCell ref="D2795:G2795"/>
    <mergeCell ref="C2804:G2804"/>
    <mergeCell ref="D2849:G2849"/>
    <mergeCell ref="D2850:G2850"/>
    <mergeCell ref="D2735:G2735"/>
    <mergeCell ref="D2736:G2736"/>
    <mergeCell ref="D2737:G2737"/>
    <mergeCell ref="D2738:G2738"/>
    <mergeCell ref="C2747:G2747"/>
    <mergeCell ref="D2792:G2792"/>
    <mergeCell ref="D2909:G2909"/>
    <mergeCell ref="C2918:G2918"/>
    <mergeCell ref="D2963:G2963"/>
    <mergeCell ref="D2964:G2964"/>
    <mergeCell ref="D2965:G2965"/>
    <mergeCell ref="D2966:G2966"/>
    <mergeCell ref="D2851:G2851"/>
    <mergeCell ref="D2852:G2852"/>
    <mergeCell ref="C2861:G2861"/>
    <mergeCell ref="D2906:G2906"/>
    <mergeCell ref="D2907:G2907"/>
    <mergeCell ref="D2908:G2908"/>
    <mergeCell ref="D3077:G3077"/>
    <mergeCell ref="D3078:G3078"/>
    <mergeCell ref="D3079:G3079"/>
    <mergeCell ref="D3080:G3080"/>
    <mergeCell ref="C3089:G3089"/>
    <mergeCell ref="D3134:G3134"/>
    <mergeCell ref="C2975:G2975"/>
    <mergeCell ref="D3020:G3020"/>
    <mergeCell ref="D3021:G3021"/>
    <mergeCell ref="D3022:G3022"/>
    <mergeCell ref="D3023:G3023"/>
    <mergeCell ref="C3032:G3032"/>
    <mergeCell ref="D3193:G3193"/>
    <mergeCell ref="D3194:G3194"/>
    <mergeCell ref="C3203:G3203"/>
    <mergeCell ref="D3248:G3248"/>
    <mergeCell ref="D3249:G3249"/>
    <mergeCell ref="D3250:G3250"/>
    <mergeCell ref="D3135:G3135"/>
    <mergeCell ref="D3136:G3136"/>
    <mergeCell ref="D3137:G3137"/>
    <mergeCell ref="C3146:G3146"/>
    <mergeCell ref="D3191:G3191"/>
    <mergeCell ref="D3192:G3192"/>
    <mergeCell ref="D3361:G3361"/>
    <mergeCell ref="D3362:G3362"/>
    <mergeCell ref="D3363:G3363"/>
    <mergeCell ref="C3372:G3372"/>
    <mergeCell ref="D3417:G3417"/>
    <mergeCell ref="D3418:G3418"/>
    <mergeCell ref="C3259:G3259"/>
    <mergeCell ref="D3304:G3304"/>
    <mergeCell ref="D3305:G3305"/>
    <mergeCell ref="D3306:G3306"/>
    <mergeCell ref="C3315:G3315"/>
    <mergeCell ref="D3360:G3360"/>
    <mergeCell ref="D3477:G3477"/>
    <mergeCell ref="C3486:G3486"/>
    <mergeCell ref="D3531:G3531"/>
    <mergeCell ref="D3532:G3532"/>
    <mergeCell ref="D3533:G3533"/>
    <mergeCell ref="D3534:G3534"/>
    <mergeCell ref="D3419:G3419"/>
    <mergeCell ref="D3420:G3420"/>
    <mergeCell ref="C3429:G3429"/>
    <mergeCell ref="D3474:G3474"/>
    <mergeCell ref="D3475:G3475"/>
    <mergeCell ref="D3476:G3476"/>
    <mergeCell ref="D3645:G3645"/>
    <mergeCell ref="D3646:G3646"/>
    <mergeCell ref="D3647:G3647"/>
    <mergeCell ref="D3648:G3648"/>
    <mergeCell ref="C3657:G3657"/>
    <mergeCell ref="D3702:G3702"/>
    <mergeCell ref="C3543:G3543"/>
    <mergeCell ref="D3588:G3588"/>
    <mergeCell ref="D3589:G3589"/>
    <mergeCell ref="D3590:G3590"/>
    <mergeCell ref="D3591:G3591"/>
    <mergeCell ref="C3600:G3600"/>
    <mergeCell ref="C3769:G3769"/>
    <mergeCell ref="D3814:G3814"/>
    <mergeCell ref="D3815:G3815"/>
    <mergeCell ref="D3816:G3816"/>
    <mergeCell ref="D3817:G3817"/>
    <mergeCell ref="C3826:G3826"/>
    <mergeCell ref="D3703:G3703"/>
    <mergeCell ref="D3704:G3704"/>
    <mergeCell ref="C3713:G3713"/>
    <mergeCell ref="D3758:G3758"/>
    <mergeCell ref="D3759:G3759"/>
    <mergeCell ref="D3760:G3760"/>
    <mergeCell ref="D3929:G3929"/>
    <mergeCell ref="D3930:G3930"/>
    <mergeCell ref="C3939:G3939"/>
    <mergeCell ref="D3984:G3984"/>
    <mergeCell ref="D3985:G3985"/>
    <mergeCell ref="D3986:G3986"/>
    <mergeCell ref="D3871:G3871"/>
    <mergeCell ref="D3872:G3872"/>
    <mergeCell ref="D3873:G3873"/>
    <mergeCell ref="C3882:G3882"/>
    <mergeCell ref="D3927:G3927"/>
    <mergeCell ref="D3928:G3928"/>
    <mergeCell ref="C4053:G4053"/>
    <mergeCell ref="D4098:G4098"/>
    <mergeCell ref="D4099:G4099"/>
    <mergeCell ref="D4100:G4100"/>
    <mergeCell ref="D4101:G4101"/>
    <mergeCell ref="C4110:G4110"/>
    <mergeCell ref="D3987:G3987"/>
    <mergeCell ref="C3996:G3996"/>
    <mergeCell ref="D4041:G4041"/>
    <mergeCell ref="D4042:G4042"/>
    <mergeCell ref="D4043:G4043"/>
    <mergeCell ref="D4044:G4044"/>
  </mergeCells>
  <pageMargins left="0" right="0" top="0" bottom="0"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E0B34-F3FC-4EE6-9FF4-4BC9D35ABE73}">
  <sheetPr>
    <outlinePr summaryBelow="0"/>
  </sheetPr>
  <dimension ref="A1:K2663"/>
  <sheetViews>
    <sheetView topLeftCell="A2648" workbookViewId="0">
      <selection activeCell="F2677" sqref="F2677"/>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3336</v>
      </c>
      <c r="E3" s="1243"/>
      <c r="F3" s="1243"/>
      <c r="G3" s="1243"/>
      <c r="H3" s="1094"/>
      <c r="I3" s="1094"/>
      <c r="J3" s="1094"/>
      <c r="K3" s="1094"/>
    </row>
    <row r="4" spans="1:11" ht="14.1" customHeight="1" x14ac:dyDescent="0.25">
      <c r="A4" s="1094"/>
      <c r="B4" s="1094"/>
      <c r="C4" s="1095" t="s">
        <v>984</v>
      </c>
      <c r="D4" s="1242" t="s">
        <v>1928</v>
      </c>
      <c r="E4" s="1243"/>
      <c r="F4" s="1243"/>
      <c r="G4" s="1243"/>
      <c r="H4" s="1094"/>
      <c r="I4" s="1094"/>
      <c r="J4" s="1094"/>
      <c r="K4" s="1094"/>
    </row>
    <row r="5" spans="1:11" ht="14.1" customHeight="1" x14ac:dyDescent="0.25">
      <c r="A5" s="1094"/>
      <c r="B5" s="1094"/>
      <c r="C5" s="1095" t="s">
        <v>2</v>
      </c>
      <c r="D5" s="1242" t="s">
        <v>3971</v>
      </c>
      <c r="E5" s="1243"/>
      <c r="F5" s="1243"/>
      <c r="G5" s="1243"/>
      <c r="H5" s="1094"/>
      <c r="I5" s="1094"/>
      <c r="J5" s="1094"/>
      <c r="K5" s="1094"/>
    </row>
    <row r="6" spans="1:11" ht="14.1" customHeight="1" x14ac:dyDescent="0.25">
      <c r="A6" s="1094"/>
      <c r="B6" s="1094"/>
      <c r="C6" s="1095" t="s">
        <v>4</v>
      </c>
      <c r="D6" s="1242" t="s">
        <v>3972</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20.100000000000001" customHeight="1" x14ac:dyDescent="0.25">
      <c r="A9" s="1094"/>
      <c r="B9" s="1094"/>
      <c r="C9" s="1248" t="s">
        <v>3973</v>
      </c>
      <c r="D9" s="1249"/>
      <c r="E9" s="1249"/>
      <c r="F9" s="1249"/>
      <c r="G9" s="1249"/>
      <c r="H9" s="1094"/>
      <c r="I9" s="1094"/>
      <c r="J9" s="1094"/>
      <c r="K9" s="1094"/>
    </row>
    <row r="10" spans="1:11" ht="30.95" customHeight="1" x14ac:dyDescent="0.25">
      <c r="A10" s="1094"/>
      <c r="B10" s="1094"/>
      <c r="C10" s="1096" t="s">
        <v>10</v>
      </c>
      <c r="D10" s="1236" t="s">
        <v>3974</v>
      </c>
      <c r="E10" s="1237"/>
      <c r="F10" s="1237"/>
      <c r="G10" s="1237"/>
      <c r="H10" s="1094"/>
      <c r="I10" s="1094"/>
      <c r="J10" s="1094"/>
      <c r="K10" s="1094"/>
    </row>
    <row r="11" spans="1:11" ht="26.1" customHeight="1" x14ac:dyDescent="0.25">
      <c r="A11" s="1094"/>
      <c r="B11" s="1094"/>
      <c r="C11" s="1096" t="s">
        <v>646</v>
      </c>
      <c r="D11" s="1236" t="s">
        <v>3975</v>
      </c>
      <c r="E11" s="1237"/>
      <c r="F11" s="1237"/>
      <c r="G11" s="1237"/>
      <c r="H11" s="1094"/>
      <c r="I11" s="1094"/>
      <c r="J11" s="1094"/>
      <c r="K11" s="1094"/>
    </row>
    <row r="12" spans="1:11" ht="14.1" customHeight="1" x14ac:dyDescent="0.25">
      <c r="A12" s="1094"/>
      <c r="B12" s="1094"/>
      <c r="C12" s="1234" t="s">
        <v>51</v>
      </c>
      <c r="D12" s="1235"/>
      <c r="E12" s="1235"/>
      <c r="F12" s="1235"/>
      <c r="G12" s="1235"/>
      <c r="H12" s="1094"/>
      <c r="I12" s="1094"/>
      <c r="J12" s="1094"/>
      <c r="K12" s="1094"/>
    </row>
    <row r="13" spans="1:11" ht="14.1" customHeight="1" x14ac:dyDescent="0.25">
      <c r="A13" s="1094"/>
      <c r="B13" s="1094"/>
      <c r="C13" s="1102" t="s">
        <v>3976</v>
      </c>
      <c r="D13" s="1234" t="s">
        <v>3971</v>
      </c>
      <c r="E13" s="1235"/>
      <c r="F13" s="1235"/>
      <c r="G13" s="1235"/>
      <c r="H13" s="1094"/>
      <c r="I13" s="1094"/>
      <c r="J13" s="1094"/>
      <c r="K13" s="1094"/>
    </row>
    <row r="14" spans="1:11" ht="41.1" customHeight="1" x14ac:dyDescent="0.25">
      <c r="A14" s="1094"/>
      <c r="B14" s="1094"/>
      <c r="C14" s="1103" t="s">
        <v>1022</v>
      </c>
      <c r="D14" s="1232" t="s">
        <v>3977</v>
      </c>
      <c r="E14" s="1233"/>
      <c r="F14" s="1233"/>
      <c r="G14" s="1233"/>
      <c r="H14" s="1094"/>
      <c r="I14" s="1094"/>
      <c r="J14" s="1094"/>
      <c r="K14" s="1094"/>
    </row>
    <row r="15" spans="1:11" ht="41.1" customHeight="1" x14ac:dyDescent="0.25">
      <c r="A15" s="1094"/>
      <c r="B15" s="1094"/>
      <c r="C15" s="1104" t="s">
        <v>1024</v>
      </c>
      <c r="D15" s="1230" t="s">
        <v>3978</v>
      </c>
      <c r="E15" s="1231"/>
      <c r="F15" s="1231"/>
      <c r="G15" s="1231"/>
      <c r="H15" s="1094"/>
      <c r="I15" s="1094"/>
      <c r="J15" s="1094"/>
      <c r="K15" s="1094"/>
    </row>
    <row r="16" spans="1:11" ht="41.1" customHeight="1" x14ac:dyDescent="0.25">
      <c r="A16" s="1094"/>
      <c r="B16" s="1094"/>
      <c r="C16" s="1104" t="s">
        <v>31</v>
      </c>
      <c r="D16" s="1230" t="s">
        <v>851</v>
      </c>
      <c r="E16" s="1231"/>
      <c r="F16" s="1231"/>
      <c r="G16" s="1231"/>
      <c r="H16" s="1094"/>
      <c r="I16" s="1094"/>
      <c r="J16" s="1094"/>
      <c r="K16" s="1094"/>
    </row>
    <row r="17" spans="1:11" ht="15" customHeight="1" x14ac:dyDescent="0.25">
      <c r="A17" s="1094"/>
      <c r="B17" s="1094"/>
      <c r="C17" s="1105"/>
      <c r="D17" s="1106">
        <v>2024</v>
      </c>
      <c r="E17" s="1106">
        <v>2025</v>
      </c>
      <c r="F17" s="1106">
        <v>2026</v>
      </c>
      <c r="G17" s="1106">
        <v>2027</v>
      </c>
      <c r="H17" s="1094"/>
      <c r="I17" s="1094"/>
      <c r="J17" s="1094"/>
      <c r="K17" s="1094"/>
    </row>
    <row r="18" spans="1:11" ht="15" customHeight="1" x14ac:dyDescent="0.25">
      <c r="A18" s="1094"/>
      <c r="B18" s="1094"/>
      <c r="C18" s="1107"/>
      <c r="D18" s="1108" t="s">
        <v>13</v>
      </c>
      <c r="E18" s="1108" t="s">
        <v>14</v>
      </c>
      <c r="F18" s="1108" t="s">
        <v>14</v>
      </c>
      <c r="G18" s="1108" t="s">
        <v>14</v>
      </c>
      <c r="H18" s="1094"/>
      <c r="I18" s="1094"/>
      <c r="J18" s="1094"/>
      <c r="K18" s="1094"/>
    </row>
    <row r="19" spans="1:11" ht="14.1" customHeight="1" x14ac:dyDescent="0.25">
      <c r="A19" s="1094"/>
      <c r="B19" s="1094"/>
      <c r="C19" s="1097" t="s">
        <v>33</v>
      </c>
      <c r="D19" s="1101" t="s">
        <v>1092</v>
      </c>
      <c r="E19" s="1101" t="s">
        <v>1092</v>
      </c>
      <c r="F19" s="1101" t="s">
        <v>1039</v>
      </c>
      <c r="G19" s="1101" t="s">
        <v>1039</v>
      </c>
      <c r="H19" s="1094"/>
      <c r="I19" s="1094"/>
      <c r="J19" s="1094"/>
      <c r="K19" s="1094"/>
    </row>
    <row r="20" spans="1:11" ht="14.1" customHeight="1" x14ac:dyDescent="0.25">
      <c r="A20" s="1094"/>
      <c r="B20" s="1094"/>
      <c r="C20" s="1097" t="s">
        <v>1029</v>
      </c>
      <c r="D20" s="1101" t="s">
        <v>3979</v>
      </c>
      <c r="E20" s="1101" t="s">
        <v>3980</v>
      </c>
      <c r="F20" s="1101" t="s">
        <v>1039</v>
      </c>
      <c r="G20" s="1101" t="s">
        <v>1039</v>
      </c>
      <c r="H20" s="1094"/>
      <c r="I20" s="1094"/>
      <c r="J20" s="1094"/>
      <c r="K20" s="1094"/>
    </row>
    <row r="21" spans="1:11" ht="14.1" customHeight="1" x14ac:dyDescent="0.25">
      <c r="A21" s="1094"/>
      <c r="B21" s="1094"/>
      <c r="C21" s="1097" t="s">
        <v>1032</v>
      </c>
      <c r="D21" s="1101" t="s">
        <v>3979</v>
      </c>
      <c r="E21" s="1101" t="s">
        <v>3980</v>
      </c>
      <c r="F21" s="1101" t="s">
        <v>1039</v>
      </c>
      <c r="G21" s="1101" t="s">
        <v>1039</v>
      </c>
      <c r="H21" s="1094"/>
      <c r="I21" s="1094"/>
      <c r="J21" s="1094"/>
      <c r="K21" s="1094"/>
    </row>
    <row r="22" spans="1:11" ht="14.1" customHeight="1" x14ac:dyDescent="0.25">
      <c r="A22" s="1094"/>
      <c r="B22" s="1094"/>
      <c r="C22" s="1097" t="s">
        <v>1037</v>
      </c>
      <c r="D22" s="1101" t="s">
        <v>1038</v>
      </c>
      <c r="E22" s="1101" t="s">
        <v>1039</v>
      </c>
      <c r="F22" s="1101" t="s">
        <v>1083</v>
      </c>
      <c r="G22" s="1101" t="s">
        <v>1038</v>
      </c>
      <c r="H22" s="1094"/>
      <c r="I22" s="1094"/>
      <c r="J22" s="1094"/>
      <c r="K22" s="1094"/>
    </row>
    <row r="23" spans="1:11" ht="14.1" customHeight="1" x14ac:dyDescent="0.25">
      <c r="A23" s="1094"/>
      <c r="B23" s="1094"/>
      <c r="C23" s="1097" t="s">
        <v>1042</v>
      </c>
      <c r="D23" s="1101" t="s">
        <v>1038</v>
      </c>
      <c r="E23" s="1101" t="s">
        <v>3981</v>
      </c>
      <c r="F23" s="1101" t="s">
        <v>1083</v>
      </c>
      <c r="G23" s="1101" t="s">
        <v>1038</v>
      </c>
      <c r="H23" s="1094"/>
      <c r="I23" s="1094"/>
      <c r="J23" s="1094"/>
      <c r="K23" s="1094"/>
    </row>
    <row r="24" spans="1:11" ht="14.1" customHeight="1" x14ac:dyDescent="0.25">
      <c r="A24" s="1094"/>
      <c r="B24" s="1094"/>
      <c r="C24" s="1097" t="s">
        <v>39</v>
      </c>
      <c r="D24" s="1101" t="s">
        <v>1038</v>
      </c>
      <c r="E24" s="1101" t="s">
        <v>3981</v>
      </c>
      <c r="F24" s="1101" t="s">
        <v>1083</v>
      </c>
      <c r="G24" s="1101" t="s">
        <v>1038</v>
      </c>
      <c r="H24" s="1094"/>
      <c r="I24" s="1094"/>
      <c r="J24" s="1094"/>
      <c r="K24" s="1094"/>
    </row>
    <row r="25" spans="1:11" ht="14.1" customHeight="1" x14ac:dyDescent="0.25">
      <c r="A25" s="1094"/>
      <c r="B25" s="1094"/>
      <c r="C25" s="1228" t="s">
        <v>1046</v>
      </c>
      <c r="D25" s="1229"/>
      <c r="E25" s="1229"/>
      <c r="F25" s="1229"/>
      <c r="G25" s="1229"/>
      <c r="H25" s="1094"/>
      <c r="I25" s="1094"/>
      <c r="J25" s="1094"/>
      <c r="K25" s="1094"/>
    </row>
    <row r="26" spans="1:11" ht="14.1" customHeight="1" x14ac:dyDescent="0.25">
      <c r="A26" s="1094"/>
      <c r="B26" s="1094"/>
      <c r="C26" s="1105"/>
      <c r="D26" s="1106">
        <v>2024</v>
      </c>
      <c r="E26" s="1106">
        <v>2025</v>
      </c>
      <c r="F26" s="1106">
        <v>2026</v>
      </c>
      <c r="G26" s="1106">
        <v>2027</v>
      </c>
      <c r="H26" s="1094"/>
      <c r="I26" s="1094"/>
      <c r="J26" s="1094"/>
      <c r="K26" s="1094"/>
    </row>
    <row r="27" spans="1:11" ht="14.1" customHeight="1" x14ac:dyDescent="0.25">
      <c r="A27" s="1094"/>
      <c r="B27" s="1094"/>
      <c r="C27" s="1107"/>
      <c r="D27" s="1108" t="s">
        <v>13</v>
      </c>
      <c r="E27" s="1108" t="s">
        <v>14</v>
      </c>
      <c r="F27" s="1108" t="s">
        <v>14</v>
      </c>
      <c r="G27" s="1108" t="s">
        <v>14</v>
      </c>
      <c r="H27" s="1094"/>
      <c r="I27" s="1094"/>
      <c r="J27" s="1094"/>
      <c r="K27" s="1094"/>
    </row>
    <row r="28" spans="1:11" ht="14.1" customHeight="1" x14ac:dyDescent="0.25">
      <c r="A28" s="1094"/>
      <c r="B28" s="1094"/>
      <c r="C28" s="1109" t="s">
        <v>1047</v>
      </c>
      <c r="D28" s="1110">
        <v>0</v>
      </c>
      <c r="E28" s="1110">
        <v>0</v>
      </c>
      <c r="F28" s="1110">
        <v>0</v>
      </c>
      <c r="G28" s="1110">
        <v>0</v>
      </c>
      <c r="H28" s="1094"/>
      <c r="I28" s="1094"/>
      <c r="J28" s="1094"/>
      <c r="K28" s="1094"/>
    </row>
    <row r="29" spans="1:11" ht="14.1" customHeight="1" x14ac:dyDescent="0.25">
      <c r="A29" s="1094"/>
      <c r="B29" s="1094"/>
      <c r="C29" s="1109" t="s">
        <v>1048</v>
      </c>
      <c r="D29" s="1110">
        <v>0</v>
      </c>
      <c r="E29" s="1110">
        <v>0</v>
      </c>
      <c r="F29" s="1110">
        <v>0</v>
      </c>
      <c r="G29" s="1110">
        <v>0</v>
      </c>
      <c r="H29" s="1094"/>
      <c r="I29" s="1094"/>
      <c r="J29" s="1094"/>
      <c r="K29" s="1094"/>
    </row>
    <row r="30" spans="1:11" ht="14.1" customHeight="1" x14ac:dyDescent="0.25">
      <c r="A30" s="1094"/>
      <c r="B30" s="1094"/>
      <c r="C30" s="1109" t="s">
        <v>1049</v>
      </c>
      <c r="D30" s="1110">
        <v>0</v>
      </c>
      <c r="E30" s="1110">
        <v>0</v>
      </c>
      <c r="F30" s="1110">
        <v>0</v>
      </c>
      <c r="G30" s="1110">
        <v>0</v>
      </c>
      <c r="H30" s="1094"/>
      <c r="I30" s="1094"/>
      <c r="J30" s="1094"/>
      <c r="K30" s="1094"/>
    </row>
    <row r="31" spans="1:11" ht="14.1" customHeight="1" x14ac:dyDescent="0.25">
      <c r="A31" s="1094"/>
      <c r="B31" s="1094"/>
      <c r="C31" s="1109" t="s">
        <v>1050</v>
      </c>
      <c r="D31" s="1110">
        <v>0</v>
      </c>
      <c r="E31" s="1110">
        <v>0</v>
      </c>
      <c r="F31" s="1110">
        <v>0</v>
      </c>
      <c r="G31" s="1110">
        <v>0</v>
      </c>
      <c r="H31" s="1094"/>
      <c r="I31" s="1094"/>
      <c r="J31" s="1094"/>
      <c r="K31" s="1094"/>
    </row>
    <row r="32" spans="1:11" ht="14.1" customHeight="1" x14ac:dyDescent="0.25">
      <c r="A32" s="1094"/>
      <c r="B32" s="1094"/>
      <c r="C32" s="1109" t="s">
        <v>1048</v>
      </c>
      <c r="D32" s="1110">
        <v>0</v>
      </c>
      <c r="E32" s="1110">
        <v>0</v>
      </c>
      <c r="F32" s="1110">
        <v>0</v>
      </c>
      <c r="G32" s="1110">
        <v>0</v>
      </c>
      <c r="H32" s="1094"/>
      <c r="I32" s="1094"/>
      <c r="J32" s="1094"/>
      <c r="K32" s="1094"/>
    </row>
    <row r="33" spans="1:11" ht="14.1" customHeight="1" x14ac:dyDescent="0.25">
      <c r="A33" s="1094"/>
      <c r="B33" s="1094"/>
      <c r="C33" s="1109" t="s">
        <v>1049</v>
      </c>
      <c r="D33" s="1110">
        <v>0</v>
      </c>
      <c r="E33" s="1110">
        <v>0</v>
      </c>
      <c r="F33" s="1110">
        <v>0</v>
      </c>
      <c r="G33" s="1110">
        <v>0</v>
      </c>
      <c r="H33" s="1094"/>
      <c r="I33" s="1094"/>
      <c r="J33" s="1094"/>
      <c r="K33" s="1094"/>
    </row>
    <row r="34" spans="1:11" ht="14.1" customHeight="1" x14ac:dyDescent="0.25">
      <c r="A34" s="1094"/>
      <c r="B34" s="1094"/>
      <c r="C34" s="1109" t="s">
        <v>1051</v>
      </c>
      <c r="D34" s="1110">
        <v>0</v>
      </c>
      <c r="E34" s="1110">
        <v>0</v>
      </c>
      <c r="F34" s="1110">
        <v>0</v>
      </c>
      <c r="G34" s="1110">
        <v>0</v>
      </c>
      <c r="H34" s="1094"/>
      <c r="I34" s="1094"/>
      <c r="J34" s="1094"/>
      <c r="K34" s="1094"/>
    </row>
    <row r="35" spans="1:11" ht="14.1" customHeight="1" x14ac:dyDescent="0.25">
      <c r="A35" s="1094"/>
      <c r="B35" s="1094"/>
      <c r="C35" s="1109" t="s">
        <v>1048</v>
      </c>
      <c r="D35" s="1110">
        <v>0</v>
      </c>
      <c r="E35" s="1110">
        <v>0</v>
      </c>
      <c r="F35" s="1110">
        <v>0</v>
      </c>
      <c r="G35" s="1110">
        <v>0</v>
      </c>
      <c r="H35" s="1094"/>
      <c r="I35" s="1094"/>
      <c r="J35" s="1094"/>
      <c r="K35" s="1094"/>
    </row>
    <row r="36" spans="1:11" ht="14.1" customHeight="1" x14ac:dyDescent="0.25">
      <c r="A36" s="1094"/>
      <c r="B36" s="1094"/>
      <c r="C36" s="1109" t="s">
        <v>1049</v>
      </c>
      <c r="D36" s="1110">
        <v>0</v>
      </c>
      <c r="E36" s="1110">
        <v>0</v>
      </c>
      <c r="F36" s="1110">
        <v>0</v>
      </c>
      <c r="G36" s="1110">
        <v>0</v>
      </c>
      <c r="H36" s="1094"/>
      <c r="I36" s="1094"/>
      <c r="J36" s="1094"/>
      <c r="K36" s="1094"/>
    </row>
    <row r="37" spans="1:11" ht="14.1" customHeight="1" x14ac:dyDescent="0.25">
      <c r="A37" s="1094"/>
      <c r="B37" s="1094"/>
      <c r="C37" s="1109" t="s">
        <v>1052</v>
      </c>
      <c r="D37" s="1110">
        <v>0</v>
      </c>
      <c r="E37" s="1110">
        <v>0</v>
      </c>
      <c r="F37" s="1110">
        <v>0</v>
      </c>
      <c r="G37" s="1110">
        <v>0</v>
      </c>
      <c r="H37" s="1094"/>
      <c r="I37" s="1094"/>
      <c r="J37" s="1094"/>
      <c r="K37" s="1094"/>
    </row>
    <row r="38" spans="1:11" ht="14.1" customHeight="1" x14ac:dyDescent="0.25">
      <c r="A38" s="1094"/>
      <c r="B38" s="1094"/>
      <c r="C38" s="1109" t="s">
        <v>1048</v>
      </c>
      <c r="D38" s="1110">
        <v>0</v>
      </c>
      <c r="E38" s="1110">
        <v>0</v>
      </c>
      <c r="F38" s="1110">
        <v>0</v>
      </c>
      <c r="G38" s="1110">
        <v>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1053</v>
      </c>
      <c r="D40" s="1110">
        <v>0</v>
      </c>
      <c r="E40" s="1110">
        <v>0</v>
      </c>
      <c r="F40" s="1110">
        <v>0</v>
      </c>
      <c r="G40" s="1110">
        <v>0</v>
      </c>
      <c r="H40" s="1094"/>
      <c r="I40" s="1094"/>
      <c r="J40" s="1094"/>
      <c r="K40" s="1094"/>
    </row>
    <row r="41" spans="1:11" ht="14.1" customHeight="1" x14ac:dyDescent="0.25">
      <c r="A41" s="1094"/>
      <c r="B41" s="1094"/>
      <c r="C41" s="1109" t="s">
        <v>1048</v>
      </c>
      <c r="D41" s="1110">
        <v>0</v>
      </c>
      <c r="E41" s="1110">
        <v>0</v>
      </c>
      <c r="F41" s="1110">
        <v>0</v>
      </c>
      <c r="G41" s="1110">
        <v>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1054</v>
      </c>
      <c r="D43" s="1110">
        <v>0</v>
      </c>
      <c r="E43" s="1110">
        <v>0</v>
      </c>
      <c r="F43" s="1110">
        <v>0</v>
      </c>
      <c r="G43" s="1110">
        <v>0</v>
      </c>
      <c r="H43" s="1094"/>
      <c r="I43" s="1094"/>
      <c r="J43" s="1094"/>
      <c r="K43" s="1094"/>
    </row>
    <row r="44" spans="1:11" ht="14.1" customHeight="1" x14ac:dyDescent="0.25">
      <c r="A44" s="1094"/>
      <c r="B44" s="1094"/>
      <c r="C44" s="1109" t="s">
        <v>1048</v>
      </c>
      <c r="D44" s="1110">
        <v>0</v>
      </c>
      <c r="E44" s="1110">
        <v>0</v>
      </c>
      <c r="F44" s="1110">
        <v>0</v>
      </c>
      <c r="G44" s="1110">
        <v>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1055</v>
      </c>
      <c r="D46" s="1110">
        <v>0</v>
      </c>
      <c r="E46" s="1110">
        <v>0</v>
      </c>
      <c r="F46" s="1110">
        <v>0</v>
      </c>
      <c r="G46" s="1110">
        <v>0</v>
      </c>
      <c r="H46" s="1094"/>
      <c r="I46" s="1094"/>
      <c r="J46" s="1094"/>
      <c r="K46" s="1094"/>
    </row>
    <row r="47" spans="1:11" ht="14.1" customHeight="1" x14ac:dyDescent="0.25">
      <c r="A47" s="1094"/>
      <c r="B47" s="1094"/>
      <c r="C47" s="1109" t="s">
        <v>1048</v>
      </c>
      <c r="D47" s="1110">
        <v>0</v>
      </c>
      <c r="E47" s="1110">
        <v>0</v>
      </c>
      <c r="F47" s="1110">
        <v>0</v>
      </c>
      <c r="G47" s="1110">
        <v>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1056</v>
      </c>
      <c r="D49" s="1110">
        <v>0</v>
      </c>
      <c r="E49" s="1110">
        <v>0</v>
      </c>
      <c r="F49" s="1110">
        <v>0</v>
      </c>
      <c r="G49" s="1110">
        <v>0</v>
      </c>
      <c r="H49" s="1094"/>
      <c r="I49" s="1094"/>
      <c r="J49" s="1094"/>
      <c r="K49" s="1094"/>
    </row>
    <row r="50" spans="1:11" ht="14.1" customHeight="1" x14ac:dyDescent="0.25">
      <c r="A50" s="1094"/>
      <c r="B50" s="1094"/>
      <c r="C50" s="1109" t="s">
        <v>1048</v>
      </c>
      <c r="D50" s="1110">
        <v>0</v>
      </c>
      <c r="E50" s="1110">
        <v>0</v>
      </c>
      <c r="F50" s="1110">
        <v>0</v>
      </c>
      <c r="G50" s="1110">
        <v>0</v>
      </c>
      <c r="H50" s="1094"/>
      <c r="I50" s="1094"/>
      <c r="J50" s="1094"/>
      <c r="K50" s="1094"/>
    </row>
    <row r="51" spans="1:11" ht="14.1" customHeight="1" x14ac:dyDescent="0.25">
      <c r="A51" s="1094"/>
      <c r="B51" s="1094"/>
      <c r="C51" s="1109" t="s">
        <v>1057</v>
      </c>
      <c r="D51" s="1110">
        <v>0</v>
      </c>
      <c r="E51" s="1110">
        <v>0</v>
      </c>
      <c r="F51" s="1110">
        <v>0</v>
      </c>
      <c r="G51" s="1110">
        <v>0</v>
      </c>
      <c r="H51" s="1094"/>
      <c r="I51" s="1094"/>
      <c r="J51" s="1094"/>
      <c r="K51" s="1094"/>
    </row>
    <row r="52" spans="1:11" ht="14.1" customHeight="1" x14ac:dyDescent="0.25">
      <c r="A52" s="1094"/>
      <c r="B52" s="1094"/>
      <c r="C52" s="1109" t="s">
        <v>1058</v>
      </c>
      <c r="D52" s="1110">
        <v>0</v>
      </c>
      <c r="E52" s="1110">
        <v>0</v>
      </c>
      <c r="F52" s="1110">
        <v>0</v>
      </c>
      <c r="G52" s="1110">
        <v>0</v>
      </c>
      <c r="H52" s="1094"/>
      <c r="I52" s="1094"/>
      <c r="J52" s="1094"/>
      <c r="K52" s="1094"/>
    </row>
    <row r="53" spans="1:11" ht="14.1" customHeight="1" x14ac:dyDescent="0.25">
      <c r="A53" s="1094"/>
      <c r="B53" s="1094"/>
      <c r="C53" s="1109" t="s">
        <v>1059</v>
      </c>
      <c r="D53" s="1110">
        <v>0</v>
      </c>
      <c r="E53" s="1110">
        <v>0</v>
      </c>
      <c r="F53" s="1110">
        <v>0</v>
      </c>
      <c r="G53" s="1110">
        <v>0</v>
      </c>
      <c r="H53" s="1094"/>
      <c r="I53" s="1094"/>
      <c r="J53" s="1094"/>
      <c r="K53" s="1094"/>
    </row>
    <row r="54" spans="1:11" ht="14.1" customHeight="1" x14ac:dyDescent="0.25">
      <c r="A54" s="1094"/>
      <c r="B54" s="1094"/>
      <c r="C54" s="1109" t="s">
        <v>1060</v>
      </c>
      <c r="D54" s="1110">
        <v>0</v>
      </c>
      <c r="E54" s="1110">
        <v>0</v>
      </c>
      <c r="F54" s="1110">
        <v>0</v>
      </c>
      <c r="G54" s="1110">
        <v>0</v>
      </c>
      <c r="H54" s="1094"/>
      <c r="I54" s="1094"/>
      <c r="J54" s="1094"/>
      <c r="K54" s="1094"/>
    </row>
    <row r="55" spans="1:11" ht="14.1" customHeight="1" x14ac:dyDescent="0.25">
      <c r="A55" s="1094"/>
      <c r="B55" s="1094"/>
      <c r="C55" s="1109" t="s">
        <v>1061</v>
      </c>
      <c r="D55" s="1110">
        <v>0</v>
      </c>
      <c r="E55" s="1110">
        <v>106451558</v>
      </c>
      <c r="F55" s="1110">
        <v>0</v>
      </c>
      <c r="G55" s="1110">
        <v>0</v>
      </c>
      <c r="H55" s="1094"/>
      <c r="I55" s="1094"/>
      <c r="J55" s="1094"/>
      <c r="K55" s="1094"/>
    </row>
    <row r="56" spans="1:11" ht="14.1" customHeight="1" x14ac:dyDescent="0.25">
      <c r="A56" s="1094"/>
      <c r="B56" s="1094"/>
      <c r="C56" s="1109" t="s">
        <v>1048</v>
      </c>
      <c r="D56" s="1110">
        <v>0</v>
      </c>
      <c r="E56" s="1110">
        <v>106451558</v>
      </c>
      <c r="F56" s="1110">
        <v>0</v>
      </c>
      <c r="G56" s="1110">
        <v>0</v>
      </c>
      <c r="H56" s="1094"/>
      <c r="I56" s="1094"/>
      <c r="J56" s="1094"/>
      <c r="K56" s="1094"/>
    </row>
    <row r="57" spans="1:11" ht="14.1" customHeight="1" x14ac:dyDescent="0.25">
      <c r="A57" s="1094"/>
      <c r="B57" s="1094"/>
      <c r="C57" s="1109" t="s">
        <v>1057</v>
      </c>
      <c r="D57" s="1110">
        <v>0</v>
      </c>
      <c r="E57" s="1110">
        <v>0</v>
      </c>
      <c r="F57" s="1110">
        <v>0</v>
      </c>
      <c r="G57" s="1110">
        <v>0</v>
      </c>
      <c r="H57" s="1094"/>
      <c r="I57" s="1094"/>
      <c r="J57" s="1094"/>
      <c r="K57" s="1094"/>
    </row>
    <row r="58" spans="1:11" ht="14.1" customHeight="1" x14ac:dyDescent="0.25">
      <c r="A58" s="1094"/>
      <c r="B58" s="1094"/>
      <c r="C58" s="1109" t="s">
        <v>1058</v>
      </c>
      <c r="D58" s="1110">
        <v>0</v>
      </c>
      <c r="E58" s="1110">
        <v>0</v>
      </c>
      <c r="F58" s="1110">
        <v>0</v>
      </c>
      <c r="G58" s="1110">
        <v>0</v>
      </c>
      <c r="H58" s="1094"/>
      <c r="I58" s="1094"/>
      <c r="J58" s="1094"/>
      <c r="K58" s="1094"/>
    </row>
    <row r="59" spans="1:11" ht="14.1" customHeight="1" x14ac:dyDescent="0.25">
      <c r="A59" s="1094"/>
      <c r="B59" s="1094"/>
      <c r="C59" s="1109" t="s">
        <v>1059</v>
      </c>
      <c r="D59" s="1110">
        <v>0</v>
      </c>
      <c r="E59" s="1110">
        <v>0</v>
      </c>
      <c r="F59" s="1110">
        <v>0</v>
      </c>
      <c r="G59" s="1110">
        <v>0</v>
      </c>
      <c r="H59" s="1094"/>
      <c r="I59" s="1094"/>
      <c r="J59" s="1094"/>
      <c r="K59" s="1094"/>
    </row>
    <row r="60" spans="1:11" ht="14.1" customHeight="1" x14ac:dyDescent="0.25">
      <c r="A60" s="1094"/>
      <c r="B60" s="1094"/>
      <c r="C60" s="1109" t="s">
        <v>1060</v>
      </c>
      <c r="D60" s="1110">
        <v>0</v>
      </c>
      <c r="E60" s="1110">
        <v>0</v>
      </c>
      <c r="F60" s="1110">
        <v>0</v>
      </c>
      <c r="G60" s="1110">
        <v>0</v>
      </c>
      <c r="H60" s="1094"/>
      <c r="I60" s="1094"/>
      <c r="J60" s="1094"/>
      <c r="K60" s="1094"/>
    </row>
    <row r="61" spans="1:11" ht="14.1" customHeight="1" x14ac:dyDescent="0.25">
      <c r="A61" s="1094"/>
      <c r="B61" s="1094"/>
      <c r="C61" s="1109" t="s">
        <v>1062</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1057</v>
      </c>
      <c r="D63" s="1110">
        <v>0</v>
      </c>
      <c r="E63" s="1110">
        <v>0</v>
      </c>
      <c r="F63" s="1110">
        <v>0</v>
      </c>
      <c r="G63" s="1110">
        <v>0</v>
      </c>
      <c r="H63" s="1094"/>
      <c r="I63" s="1094"/>
      <c r="J63" s="1094"/>
      <c r="K63" s="1094"/>
    </row>
    <row r="64" spans="1:11" ht="14.1" customHeight="1" x14ac:dyDescent="0.25">
      <c r="A64" s="1094"/>
      <c r="B64" s="1094"/>
      <c r="C64" s="1109" t="s">
        <v>1058</v>
      </c>
      <c r="D64" s="1110">
        <v>0</v>
      </c>
      <c r="E64" s="1110">
        <v>0</v>
      </c>
      <c r="F64" s="1110">
        <v>0</v>
      </c>
      <c r="G64" s="1110">
        <v>0</v>
      </c>
      <c r="H64" s="1094"/>
      <c r="I64" s="1094"/>
      <c r="J64" s="1094"/>
      <c r="K64" s="1094"/>
    </row>
    <row r="65" spans="1:11" ht="14.1" customHeight="1" x14ac:dyDescent="0.25">
      <c r="A65" s="1094"/>
      <c r="B65" s="1094"/>
      <c r="C65" s="1109" t="s">
        <v>1059</v>
      </c>
      <c r="D65" s="1110">
        <v>0</v>
      </c>
      <c r="E65" s="1110">
        <v>0</v>
      </c>
      <c r="F65" s="1110">
        <v>0</v>
      </c>
      <c r="G65" s="1110">
        <v>0</v>
      </c>
      <c r="H65" s="1094"/>
      <c r="I65" s="1094"/>
      <c r="J65" s="1094"/>
      <c r="K65" s="1094"/>
    </row>
    <row r="66" spans="1:11" ht="14.1" customHeight="1" x14ac:dyDescent="0.25">
      <c r="A66" s="1094"/>
      <c r="B66" s="1094"/>
      <c r="C66" s="1109" t="s">
        <v>1060</v>
      </c>
      <c r="D66" s="1110">
        <v>0</v>
      </c>
      <c r="E66" s="1110">
        <v>0</v>
      </c>
      <c r="F66" s="1110">
        <v>0</v>
      </c>
      <c r="G66" s="1110">
        <v>0</v>
      </c>
      <c r="H66" s="1094"/>
      <c r="I66" s="1094"/>
      <c r="J66" s="1094"/>
      <c r="K66" s="1094"/>
    </row>
    <row r="67" spans="1:11" ht="14.1" customHeight="1" x14ac:dyDescent="0.25">
      <c r="A67" s="1094"/>
      <c r="B67" s="1094"/>
      <c r="C67" s="1109" t="s">
        <v>1063</v>
      </c>
      <c r="D67" s="1110">
        <v>0</v>
      </c>
      <c r="E67" s="1110">
        <v>0</v>
      </c>
      <c r="F67" s="1110">
        <v>0</v>
      </c>
      <c r="G67" s="1110">
        <v>0</v>
      </c>
      <c r="H67" s="1094"/>
      <c r="I67" s="1094"/>
      <c r="J67" s="1094"/>
      <c r="K67" s="1094"/>
    </row>
    <row r="68" spans="1:11" ht="14.1" customHeight="1" x14ac:dyDescent="0.25">
      <c r="A68" s="1094"/>
      <c r="B68" s="1094"/>
      <c r="C68" s="1109" t="s">
        <v>1064</v>
      </c>
      <c r="D68" s="1110">
        <v>0</v>
      </c>
      <c r="E68" s="1110">
        <v>0</v>
      </c>
      <c r="F68" s="1110">
        <v>0</v>
      </c>
      <c r="G68" s="1110">
        <v>0</v>
      </c>
      <c r="H68" s="1094"/>
      <c r="I68" s="1094"/>
      <c r="J68" s="1094"/>
      <c r="K68" s="1094"/>
    </row>
    <row r="69" spans="1:11" ht="14.1" customHeight="1" x14ac:dyDescent="0.25">
      <c r="A69" s="1094"/>
      <c r="B69" s="1094"/>
      <c r="C69" s="1111" t="s">
        <v>572</v>
      </c>
      <c r="D69" s="1110">
        <v>0</v>
      </c>
      <c r="E69" s="1110">
        <v>106451558</v>
      </c>
      <c r="F69" s="1110">
        <v>0</v>
      </c>
      <c r="G69" s="1110">
        <v>0</v>
      </c>
      <c r="H69" s="1094"/>
      <c r="I69" s="1094"/>
      <c r="J69" s="1094"/>
      <c r="K69" s="1094"/>
    </row>
    <row r="70" spans="1:11" ht="18" customHeight="1" x14ac:dyDescent="0.25">
      <c r="A70" s="1094"/>
      <c r="B70" s="1094"/>
      <c r="C70" s="1103" t="s">
        <v>1022</v>
      </c>
      <c r="D70" s="1232" t="s">
        <v>3982</v>
      </c>
      <c r="E70" s="1233"/>
      <c r="F70" s="1233"/>
      <c r="G70" s="1233"/>
      <c r="H70" s="1094"/>
      <c r="I70" s="1094"/>
      <c r="J70" s="1094"/>
      <c r="K70" s="1094"/>
    </row>
    <row r="71" spans="1:11" ht="18" customHeight="1" x14ac:dyDescent="0.25">
      <c r="A71" s="1094"/>
      <c r="B71" s="1094"/>
      <c r="C71" s="1104" t="s">
        <v>1024</v>
      </c>
      <c r="D71" s="1230" t="s">
        <v>3983</v>
      </c>
      <c r="E71" s="1231"/>
      <c r="F71" s="1231"/>
      <c r="G71" s="1231"/>
      <c r="H71" s="1094"/>
      <c r="I71" s="1094"/>
      <c r="J71" s="1094"/>
      <c r="K71" s="1094"/>
    </row>
    <row r="72" spans="1:11" ht="18" customHeight="1" x14ac:dyDescent="0.25">
      <c r="A72" s="1094"/>
      <c r="B72" s="1094"/>
      <c r="C72" s="1104" t="s">
        <v>31</v>
      </c>
      <c r="D72" s="1230" t="s">
        <v>851</v>
      </c>
      <c r="E72" s="1231"/>
      <c r="F72" s="1231"/>
      <c r="G72" s="1231"/>
      <c r="H72" s="1094"/>
      <c r="I72" s="1094"/>
      <c r="J72" s="1094"/>
      <c r="K72" s="1094"/>
    </row>
    <row r="73" spans="1:11" ht="15" customHeight="1" x14ac:dyDescent="0.25">
      <c r="A73" s="1094"/>
      <c r="B73" s="1094"/>
      <c r="C73" s="1105"/>
      <c r="D73" s="1106">
        <v>2024</v>
      </c>
      <c r="E73" s="1106">
        <v>2025</v>
      </c>
      <c r="F73" s="1106">
        <v>2026</v>
      </c>
      <c r="G73" s="1106">
        <v>2027</v>
      </c>
      <c r="H73" s="1094"/>
      <c r="I73" s="1094"/>
      <c r="J73" s="1094"/>
      <c r="K73" s="1094"/>
    </row>
    <row r="74" spans="1:11" ht="15" customHeight="1" x14ac:dyDescent="0.25">
      <c r="A74" s="1094"/>
      <c r="B74" s="1094"/>
      <c r="C74" s="1107"/>
      <c r="D74" s="1108" t="s">
        <v>13</v>
      </c>
      <c r="E74" s="1108" t="s">
        <v>14</v>
      </c>
      <c r="F74" s="1108" t="s">
        <v>14</v>
      </c>
      <c r="G74" s="1108" t="s">
        <v>14</v>
      </c>
      <c r="H74" s="1094"/>
      <c r="I74" s="1094"/>
      <c r="J74" s="1094"/>
      <c r="K74" s="1094"/>
    </row>
    <row r="75" spans="1:11" ht="14.1" customHeight="1" x14ac:dyDescent="0.25">
      <c r="A75" s="1094"/>
      <c r="B75" s="1094"/>
      <c r="C75" s="1097" t="s">
        <v>33</v>
      </c>
      <c r="D75" s="1101" t="s">
        <v>1092</v>
      </c>
      <c r="E75" s="1101" t="s">
        <v>1092</v>
      </c>
      <c r="F75" s="1101" t="s">
        <v>1092</v>
      </c>
      <c r="G75" s="1101" t="s">
        <v>1092</v>
      </c>
      <c r="H75" s="1094"/>
      <c r="I75" s="1094"/>
      <c r="J75" s="1094"/>
      <c r="K75" s="1094"/>
    </row>
    <row r="76" spans="1:11" ht="14.1" customHeight="1" x14ac:dyDescent="0.25">
      <c r="A76" s="1094"/>
      <c r="B76" s="1094"/>
      <c r="C76" s="1097" t="s">
        <v>1029</v>
      </c>
      <c r="D76" s="1101" t="s">
        <v>3984</v>
      </c>
      <c r="E76" s="1101" t="s">
        <v>3985</v>
      </c>
      <c r="F76" s="1101" t="s">
        <v>3986</v>
      </c>
      <c r="G76" s="1101" t="s">
        <v>3987</v>
      </c>
      <c r="H76" s="1094"/>
      <c r="I76" s="1094"/>
      <c r="J76" s="1094"/>
      <c r="K76" s="1094"/>
    </row>
    <row r="77" spans="1:11" ht="14.1" customHeight="1" x14ac:dyDescent="0.25">
      <c r="A77" s="1094"/>
      <c r="B77" s="1094"/>
      <c r="C77" s="1097" t="s">
        <v>1032</v>
      </c>
      <c r="D77" s="1101" t="s">
        <v>3984</v>
      </c>
      <c r="E77" s="1101" t="s">
        <v>3985</v>
      </c>
      <c r="F77" s="1101" t="s">
        <v>3986</v>
      </c>
      <c r="G77" s="1101" t="s">
        <v>3987</v>
      </c>
      <c r="H77" s="1094"/>
      <c r="I77" s="1094"/>
      <c r="J77" s="1094"/>
      <c r="K77" s="1094"/>
    </row>
    <row r="78" spans="1:11" ht="14.1" customHeight="1" x14ac:dyDescent="0.25">
      <c r="A78" s="1094"/>
      <c r="B78" s="1094"/>
      <c r="C78" s="1097" t="s">
        <v>1037</v>
      </c>
      <c r="D78" s="1101" t="s">
        <v>1038</v>
      </c>
      <c r="E78" s="1101" t="s">
        <v>1039</v>
      </c>
      <c r="F78" s="1101" t="s">
        <v>1039</v>
      </c>
      <c r="G78" s="1101" t="s">
        <v>1039</v>
      </c>
      <c r="H78" s="1094"/>
      <c r="I78" s="1094"/>
      <c r="J78" s="1094"/>
      <c r="K78" s="1094"/>
    </row>
    <row r="79" spans="1:11" ht="14.1" customHeight="1" x14ac:dyDescent="0.25">
      <c r="A79" s="1094"/>
      <c r="B79" s="1094"/>
      <c r="C79" s="1097" t="s">
        <v>1042</v>
      </c>
      <c r="D79" s="1101" t="s">
        <v>1038</v>
      </c>
      <c r="E79" s="1101" t="s">
        <v>3988</v>
      </c>
      <c r="F79" s="1101" t="s">
        <v>3989</v>
      </c>
      <c r="G79" s="1101" t="s">
        <v>3990</v>
      </c>
      <c r="H79" s="1094"/>
      <c r="I79" s="1094"/>
      <c r="J79" s="1094"/>
      <c r="K79" s="1094"/>
    </row>
    <row r="80" spans="1:11" ht="14.1" customHeight="1" x14ac:dyDescent="0.25">
      <c r="A80" s="1094"/>
      <c r="B80" s="1094"/>
      <c r="C80" s="1097" t="s">
        <v>39</v>
      </c>
      <c r="D80" s="1101" t="s">
        <v>1038</v>
      </c>
      <c r="E80" s="1101" t="s">
        <v>3988</v>
      </c>
      <c r="F80" s="1101" t="s">
        <v>3989</v>
      </c>
      <c r="G80" s="1101" t="s">
        <v>3990</v>
      </c>
      <c r="H80" s="1094"/>
      <c r="I80" s="1094"/>
      <c r="J80" s="1094"/>
      <c r="K80" s="1094"/>
    </row>
    <row r="81" spans="1:11" ht="14.1" customHeight="1" x14ac:dyDescent="0.25">
      <c r="A81" s="1094"/>
      <c r="B81" s="1094"/>
      <c r="C81" s="1228" t="s">
        <v>1046</v>
      </c>
      <c r="D81" s="1229"/>
      <c r="E81" s="1229"/>
      <c r="F81" s="1229"/>
      <c r="G81" s="1229"/>
      <c r="H81" s="1094"/>
      <c r="I81" s="1094"/>
      <c r="J81" s="1094"/>
      <c r="K81" s="1094"/>
    </row>
    <row r="82" spans="1:11" ht="14.1" customHeight="1" x14ac:dyDescent="0.25">
      <c r="A82" s="1094"/>
      <c r="B82" s="1094"/>
      <c r="C82" s="1105"/>
      <c r="D82" s="1106">
        <v>2024</v>
      </c>
      <c r="E82" s="1106">
        <v>2025</v>
      </c>
      <c r="F82" s="1106">
        <v>2026</v>
      </c>
      <c r="G82" s="1106">
        <v>2027</v>
      </c>
      <c r="H82" s="1094"/>
      <c r="I82" s="1094"/>
      <c r="J82" s="1094"/>
      <c r="K82" s="1094"/>
    </row>
    <row r="83" spans="1:11" ht="14.1" customHeight="1" x14ac:dyDescent="0.25">
      <c r="A83" s="1094"/>
      <c r="B83" s="1094"/>
      <c r="C83" s="1107"/>
      <c r="D83" s="1108" t="s">
        <v>13</v>
      </c>
      <c r="E83" s="1108" t="s">
        <v>14</v>
      </c>
      <c r="F83" s="1108" t="s">
        <v>14</v>
      </c>
      <c r="G83" s="1108" t="s">
        <v>14</v>
      </c>
      <c r="H83" s="1094"/>
      <c r="I83" s="1094"/>
      <c r="J83" s="1094"/>
      <c r="K83" s="1094"/>
    </row>
    <row r="84" spans="1:11" ht="14.1" customHeight="1" x14ac:dyDescent="0.25">
      <c r="A84" s="1094"/>
      <c r="B84" s="1094"/>
      <c r="C84" s="1109" t="s">
        <v>1047</v>
      </c>
      <c r="D84" s="1110">
        <v>0</v>
      </c>
      <c r="E84" s="1110">
        <v>0</v>
      </c>
      <c r="F84" s="1110">
        <v>0</v>
      </c>
      <c r="G84" s="1110">
        <v>0</v>
      </c>
      <c r="H84" s="1094"/>
      <c r="I84" s="1094"/>
      <c r="J84" s="1094"/>
      <c r="K84" s="1094"/>
    </row>
    <row r="85" spans="1:11" ht="14.1" customHeight="1" x14ac:dyDescent="0.25">
      <c r="A85" s="1094"/>
      <c r="B85" s="1094"/>
      <c r="C85" s="1109" t="s">
        <v>1048</v>
      </c>
      <c r="D85" s="1110">
        <v>0</v>
      </c>
      <c r="E85" s="1110">
        <v>0</v>
      </c>
      <c r="F85" s="1110">
        <v>0</v>
      </c>
      <c r="G85" s="1110">
        <v>0</v>
      </c>
      <c r="H85" s="1094"/>
      <c r="I85" s="1094"/>
      <c r="J85" s="1094"/>
      <c r="K85" s="1094"/>
    </row>
    <row r="86" spans="1:11" ht="14.1" customHeight="1" x14ac:dyDescent="0.25">
      <c r="A86" s="1094"/>
      <c r="B86" s="1094"/>
      <c r="C86" s="1109" t="s">
        <v>1049</v>
      </c>
      <c r="D86" s="1110">
        <v>0</v>
      </c>
      <c r="E86" s="1110">
        <v>0</v>
      </c>
      <c r="F86" s="1110">
        <v>0</v>
      </c>
      <c r="G86" s="1110">
        <v>0</v>
      </c>
      <c r="H86" s="1094"/>
      <c r="I86" s="1094"/>
      <c r="J86" s="1094"/>
      <c r="K86" s="1094"/>
    </row>
    <row r="87" spans="1:11" ht="14.1" customHeight="1" x14ac:dyDescent="0.25">
      <c r="A87" s="1094"/>
      <c r="B87" s="1094"/>
      <c r="C87" s="1109" t="s">
        <v>1050</v>
      </c>
      <c r="D87" s="1110">
        <v>0</v>
      </c>
      <c r="E87" s="1110">
        <v>0</v>
      </c>
      <c r="F87" s="1110">
        <v>0</v>
      </c>
      <c r="G87" s="1110">
        <v>0</v>
      </c>
      <c r="H87" s="1094"/>
      <c r="I87" s="1094"/>
      <c r="J87" s="1094"/>
      <c r="K87" s="1094"/>
    </row>
    <row r="88" spans="1:11" ht="14.1" customHeight="1" x14ac:dyDescent="0.25">
      <c r="A88" s="1094"/>
      <c r="B88" s="1094"/>
      <c r="C88" s="1109" t="s">
        <v>1048</v>
      </c>
      <c r="D88" s="1110">
        <v>0</v>
      </c>
      <c r="E88" s="1110">
        <v>0</v>
      </c>
      <c r="F88" s="1110">
        <v>0</v>
      </c>
      <c r="G88" s="1110">
        <v>0</v>
      </c>
      <c r="H88" s="1094"/>
      <c r="I88" s="1094"/>
      <c r="J88" s="1094"/>
      <c r="K88" s="1094"/>
    </row>
    <row r="89" spans="1:11" ht="14.1" customHeight="1" x14ac:dyDescent="0.25">
      <c r="A89" s="1094"/>
      <c r="B89" s="1094"/>
      <c r="C89" s="1109" t="s">
        <v>1049</v>
      </c>
      <c r="D89" s="1110">
        <v>0</v>
      </c>
      <c r="E89" s="1110">
        <v>0</v>
      </c>
      <c r="F89" s="1110">
        <v>0</v>
      </c>
      <c r="G89" s="1110">
        <v>0</v>
      </c>
      <c r="H89" s="1094"/>
      <c r="I89" s="1094"/>
      <c r="J89" s="1094"/>
      <c r="K89" s="1094"/>
    </row>
    <row r="90" spans="1:11" ht="14.1" customHeight="1" x14ac:dyDescent="0.25">
      <c r="A90" s="1094"/>
      <c r="B90" s="1094"/>
      <c r="C90" s="1109" t="s">
        <v>1051</v>
      </c>
      <c r="D90" s="1110">
        <v>0</v>
      </c>
      <c r="E90" s="1110">
        <v>0</v>
      </c>
      <c r="F90" s="1110">
        <v>0</v>
      </c>
      <c r="G90" s="1110">
        <v>0</v>
      </c>
      <c r="H90" s="1094"/>
      <c r="I90" s="1094"/>
      <c r="J90" s="1094"/>
      <c r="K90" s="1094"/>
    </row>
    <row r="91" spans="1:11" ht="14.1" customHeight="1" x14ac:dyDescent="0.25">
      <c r="A91" s="1094"/>
      <c r="B91" s="1094"/>
      <c r="C91" s="1109" t="s">
        <v>1048</v>
      </c>
      <c r="D91" s="1110">
        <v>0</v>
      </c>
      <c r="E91" s="1110">
        <v>0</v>
      </c>
      <c r="F91" s="1110">
        <v>0</v>
      </c>
      <c r="G91" s="1110">
        <v>0</v>
      </c>
      <c r="H91" s="1094"/>
      <c r="I91" s="1094"/>
      <c r="J91" s="1094"/>
      <c r="K91" s="1094"/>
    </row>
    <row r="92" spans="1:11" ht="14.1" customHeight="1" x14ac:dyDescent="0.25">
      <c r="A92" s="1094"/>
      <c r="B92" s="1094"/>
      <c r="C92" s="1109" t="s">
        <v>1049</v>
      </c>
      <c r="D92" s="1110">
        <v>0</v>
      </c>
      <c r="E92" s="1110">
        <v>0</v>
      </c>
      <c r="F92" s="1110">
        <v>0</v>
      </c>
      <c r="G92" s="1110">
        <v>0</v>
      </c>
      <c r="H92" s="1094"/>
      <c r="I92" s="1094"/>
      <c r="J92" s="1094"/>
      <c r="K92" s="1094"/>
    </row>
    <row r="93" spans="1:11" ht="14.1" customHeight="1" x14ac:dyDescent="0.25">
      <c r="A93" s="1094"/>
      <c r="B93" s="1094"/>
      <c r="C93" s="1109" t="s">
        <v>1052</v>
      </c>
      <c r="D93" s="1110">
        <v>0</v>
      </c>
      <c r="E93" s="1110">
        <v>0</v>
      </c>
      <c r="F93" s="1110">
        <v>0</v>
      </c>
      <c r="G93" s="1110">
        <v>0</v>
      </c>
      <c r="H93" s="1094"/>
      <c r="I93" s="1094"/>
      <c r="J93" s="1094"/>
      <c r="K93" s="1094"/>
    </row>
    <row r="94" spans="1:11" ht="14.1" customHeight="1" x14ac:dyDescent="0.25">
      <c r="A94" s="1094"/>
      <c r="B94" s="1094"/>
      <c r="C94" s="1109" t="s">
        <v>1048</v>
      </c>
      <c r="D94" s="1110">
        <v>0</v>
      </c>
      <c r="E94" s="1110">
        <v>0</v>
      </c>
      <c r="F94" s="1110">
        <v>0</v>
      </c>
      <c r="G94" s="1110">
        <v>0</v>
      </c>
      <c r="H94" s="1094"/>
      <c r="I94" s="1094"/>
      <c r="J94" s="1094"/>
      <c r="K94" s="1094"/>
    </row>
    <row r="95" spans="1:11" ht="14.1" customHeight="1" x14ac:dyDescent="0.25">
      <c r="A95" s="1094"/>
      <c r="B95" s="1094"/>
      <c r="C95" s="1109" t="s">
        <v>1049</v>
      </c>
      <c r="D95" s="1110">
        <v>0</v>
      </c>
      <c r="E95" s="1110">
        <v>0</v>
      </c>
      <c r="F95" s="1110">
        <v>0</v>
      </c>
      <c r="G95" s="1110">
        <v>0</v>
      </c>
      <c r="H95" s="1094"/>
      <c r="I95" s="1094"/>
      <c r="J95" s="1094"/>
      <c r="K95" s="1094"/>
    </row>
    <row r="96" spans="1:11" ht="14.1" customHeight="1" x14ac:dyDescent="0.25">
      <c r="A96" s="1094"/>
      <c r="B96" s="1094"/>
      <c r="C96" s="1109" t="s">
        <v>1053</v>
      </c>
      <c r="D96" s="1110">
        <v>0</v>
      </c>
      <c r="E96" s="1110">
        <v>0</v>
      </c>
      <c r="F96" s="1110">
        <v>0</v>
      </c>
      <c r="G96" s="1110">
        <v>0</v>
      </c>
      <c r="H96" s="1094"/>
      <c r="I96" s="1094"/>
      <c r="J96" s="1094"/>
      <c r="K96" s="1094"/>
    </row>
    <row r="97" spans="1:11" ht="14.1" customHeight="1" x14ac:dyDescent="0.25">
      <c r="A97" s="1094"/>
      <c r="B97" s="1094"/>
      <c r="C97" s="1109" t="s">
        <v>1048</v>
      </c>
      <c r="D97" s="1110">
        <v>0</v>
      </c>
      <c r="E97" s="1110">
        <v>0</v>
      </c>
      <c r="F97" s="1110">
        <v>0</v>
      </c>
      <c r="G97" s="1110">
        <v>0</v>
      </c>
      <c r="H97" s="1094"/>
      <c r="I97" s="1094"/>
      <c r="J97" s="1094"/>
      <c r="K97" s="1094"/>
    </row>
    <row r="98" spans="1:11" ht="14.1" customHeight="1" x14ac:dyDescent="0.25">
      <c r="A98" s="1094"/>
      <c r="B98" s="1094"/>
      <c r="C98" s="1109" t="s">
        <v>1049</v>
      </c>
      <c r="D98" s="1110">
        <v>0</v>
      </c>
      <c r="E98" s="1110">
        <v>0</v>
      </c>
      <c r="F98" s="1110">
        <v>0</v>
      </c>
      <c r="G98" s="1110">
        <v>0</v>
      </c>
      <c r="H98" s="1094"/>
      <c r="I98" s="1094"/>
      <c r="J98" s="1094"/>
      <c r="K98" s="1094"/>
    </row>
    <row r="99" spans="1:11" ht="14.1" customHeight="1" x14ac:dyDescent="0.25">
      <c r="A99" s="1094"/>
      <c r="B99" s="1094"/>
      <c r="C99" s="1109" t="s">
        <v>1054</v>
      </c>
      <c r="D99" s="1110">
        <v>0</v>
      </c>
      <c r="E99" s="1110">
        <v>0</v>
      </c>
      <c r="F99" s="1110">
        <v>0</v>
      </c>
      <c r="G99" s="1110">
        <v>0</v>
      </c>
      <c r="H99" s="1094"/>
      <c r="I99" s="1094"/>
      <c r="J99" s="1094"/>
      <c r="K99" s="1094"/>
    </row>
    <row r="100" spans="1:11" ht="14.1" customHeight="1" x14ac:dyDescent="0.25">
      <c r="A100" s="1094"/>
      <c r="B100" s="1094"/>
      <c r="C100" s="1109" t="s">
        <v>1048</v>
      </c>
      <c r="D100" s="1110">
        <v>0</v>
      </c>
      <c r="E100" s="1110">
        <v>0</v>
      </c>
      <c r="F100" s="1110">
        <v>0</v>
      </c>
      <c r="G100" s="1110">
        <v>0</v>
      </c>
      <c r="H100" s="1094"/>
      <c r="I100" s="1094"/>
      <c r="J100" s="1094"/>
      <c r="K100" s="1094"/>
    </row>
    <row r="101" spans="1:11" ht="14.1" customHeight="1" x14ac:dyDescent="0.25">
      <c r="A101" s="1094"/>
      <c r="B101" s="1094"/>
      <c r="C101" s="1109" t="s">
        <v>1049</v>
      </c>
      <c r="D101" s="1110">
        <v>0</v>
      </c>
      <c r="E101" s="1110">
        <v>0</v>
      </c>
      <c r="F101" s="1110">
        <v>0</v>
      </c>
      <c r="G101" s="1110">
        <v>0</v>
      </c>
      <c r="H101" s="1094"/>
      <c r="I101" s="1094"/>
      <c r="J101" s="1094"/>
      <c r="K101" s="1094"/>
    </row>
    <row r="102" spans="1:11" ht="14.1" customHeight="1" x14ac:dyDescent="0.25">
      <c r="A102" s="1094"/>
      <c r="B102" s="1094"/>
      <c r="C102" s="1109" t="s">
        <v>1055</v>
      </c>
      <c r="D102" s="1110">
        <v>0</v>
      </c>
      <c r="E102" s="1110">
        <v>0</v>
      </c>
      <c r="F102" s="1110">
        <v>0</v>
      </c>
      <c r="G102" s="1110">
        <v>0</v>
      </c>
      <c r="H102" s="1094"/>
      <c r="I102" s="1094"/>
      <c r="J102" s="1094"/>
      <c r="K102" s="1094"/>
    </row>
    <row r="103" spans="1:11" ht="14.1" customHeight="1" x14ac:dyDescent="0.25">
      <c r="A103" s="1094"/>
      <c r="B103" s="1094"/>
      <c r="C103" s="1109" t="s">
        <v>1048</v>
      </c>
      <c r="D103" s="1110">
        <v>0</v>
      </c>
      <c r="E103" s="1110">
        <v>0</v>
      </c>
      <c r="F103" s="1110">
        <v>0</v>
      </c>
      <c r="G103" s="1110">
        <v>0</v>
      </c>
      <c r="H103" s="1094"/>
      <c r="I103" s="1094"/>
      <c r="J103" s="1094"/>
      <c r="K103" s="1094"/>
    </row>
    <row r="104" spans="1:11" ht="14.1" customHeight="1" x14ac:dyDescent="0.25">
      <c r="A104" s="1094"/>
      <c r="B104" s="1094"/>
      <c r="C104" s="1109" t="s">
        <v>1049</v>
      </c>
      <c r="D104" s="1110">
        <v>0</v>
      </c>
      <c r="E104" s="1110">
        <v>0</v>
      </c>
      <c r="F104" s="1110">
        <v>0</v>
      </c>
      <c r="G104" s="1110">
        <v>0</v>
      </c>
      <c r="H104" s="1094"/>
      <c r="I104" s="1094"/>
      <c r="J104" s="1094"/>
      <c r="K104" s="1094"/>
    </row>
    <row r="105" spans="1:11" ht="14.1" customHeight="1" x14ac:dyDescent="0.25">
      <c r="A105" s="1094"/>
      <c r="B105" s="1094"/>
      <c r="C105" s="1109" t="s">
        <v>1056</v>
      </c>
      <c r="D105" s="1110">
        <v>0</v>
      </c>
      <c r="E105" s="1110">
        <v>0</v>
      </c>
      <c r="F105" s="1110">
        <v>0</v>
      </c>
      <c r="G105" s="1110">
        <v>0</v>
      </c>
      <c r="H105" s="1094"/>
      <c r="I105" s="1094"/>
      <c r="J105" s="1094"/>
      <c r="K105" s="1094"/>
    </row>
    <row r="106" spans="1:11" ht="14.1" customHeight="1" x14ac:dyDescent="0.25">
      <c r="A106" s="1094"/>
      <c r="B106" s="1094"/>
      <c r="C106" s="1109" t="s">
        <v>1048</v>
      </c>
      <c r="D106" s="1110">
        <v>0</v>
      </c>
      <c r="E106" s="1110">
        <v>0</v>
      </c>
      <c r="F106" s="1110">
        <v>0</v>
      </c>
      <c r="G106" s="1110">
        <v>0</v>
      </c>
      <c r="H106" s="1094"/>
      <c r="I106" s="1094"/>
      <c r="J106" s="1094"/>
      <c r="K106" s="1094"/>
    </row>
    <row r="107" spans="1:11" ht="14.1" customHeight="1" x14ac:dyDescent="0.25">
      <c r="A107" s="1094"/>
      <c r="B107" s="1094"/>
      <c r="C107" s="1109" t="s">
        <v>1057</v>
      </c>
      <c r="D107" s="1110">
        <v>0</v>
      </c>
      <c r="E107" s="1110">
        <v>0</v>
      </c>
      <c r="F107" s="1110">
        <v>0</v>
      </c>
      <c r="G107" s="1110">
        <v>0</v>
      </c>
      <c r="H107" s="1094"/>
      <c r="I107" s="1094"/>
      <c r="J107" s="1094"/>
      <c r="K107" s="1094"/>
    </row>
    <row r="108" spans="1:11" ht="14.1" customHeight="1" x14ac:dyDescent="0.25">
      <c r="A108" s="1094"/>
      <c r="B108" s="1094"/>
      <c r="C108" s="1109" t="s">
        <v>1058</v>
      </c>
      <c r="D108" s="1110">
        <v>0</v>
      </c>
      <c r="E108" s="1110">
        <v>0</v>
      </c>
      <c r="F108" s="1110">
        <v>0</v>
      </c>
      <c r="G108" s="1110">
        <v>0</v>
      </c>
      <c r="H108" s="1094"/>
      <c r="I108" s="1094"/>
      <c r="J108" s="1094"/>
      <c r="K108" s="1094"/>
    </row>
    <row r="109" spans="1:11" ht="14.1" customHeight="1" x14ac:dyDescent="0.25">
      <c r="A109" s="1094"/>
      <c r="B109" s="1094"/>
      <c r="C109" s="1109" t="s">
        <v>1059</v>
      </c>
      <c r="D109" s="1110">
        <v>0</v>
      </c>
      <c r="E109" s="1110">
        <v>0</v>
      </c>
      <c r="F109" s="1110">
        <v>0</v>
      </c>
      <c r="G109" s="1110">
        <v>0</v>
      </c>
      <c r="H109" s="1094"/>
      <c r="I109" s="1094"/>
      <c r="J109" s="1094"/>
      <c r="K109" s="1094"/>
    </row>
    <row r="110" spans="1:11" ht="14.1" customHeight="1" x14ac:dyDescent="0.25">
      <c r="A110" s="1094"/>
      <c r="B110" s="1094"/>
      <c r="C110" s="1109" t="s">
        <v>1060</v>
      </c>
      <c r="D110" s="1110">
        <v>0</v>
      </c>
      <c r="E110" s="1110">
        <v>0</v>
      </c>
      <c r="F110" s="1110">
        <v>0</v>
      </c>
      <c r="G110" s="1110">
        <v>0</v>
      </c>
      <c r="H110" s="1094"/>
      <c r="I110" s="1094"/>
      <c r="J110" s="1094"/>
      <c r="K110" s="1094"/>
    </row>
    <row r="111" spans="1:11" ht="14.1" customHeight="1" x14ac:dyDescent="0.25">
      <c r="A111" s="1094"/>
      <c r="B111" s="1094"/>
      <c r="C111" s="1109" t="s">
        <v>1061</v>
      </c>
      <c r="D111" s="1110">
        <v>0</v>
      </c>
      <c r="E111" s="1110">
        <v>242437444</v>
      </c>
      <c r="F111" s="1110">
        <v>257370284</v>
      </c>
      <c r="G111" s="1110">
        <v>66160796</v>
      </c>
      <c r="H111" s="1094"/>
      <c r="I111" s="1094"/>
      <c r="J111" s="1094"/>
      <c r="K111" s="1094"/>
    </row>
    <row r="112" spans="1:11" ht="14.1" customHeight="1" x14ac:dyDescent="0.25">
      <c r="A112" s="1094"/>
      <c r="B112" s="1094"/>
      <c r="C112" s="1109" t="s">
        <v>1048</v>
      </c>
      <c r="D112" s="1110">
        <v>0</v>
      </c>
      <c r="E112" s="1110">
        <v>242437444</v>
      </c>
      <c r="F112" s="1110">
        <v>257370284</v>
      </c>
      <c r="G112" s="1110">
        <v>66160796</v>
      </c>
      <c r="H112" s="1094"/>
      <c r="I112" s="1094"/>
      <c r="J112" s="1094"/>
      <c r="K112" s="1094"/>
    </row>
    <row r="113" spans="1:11" ht="14.1" customHeight="1" x14ac:dyDescent="0.25">
      <c r="A113" s="1094"/>
      <c r="B113" s="1094"/>
      <c r="C113" s="1109" t="s">
        <v>1057</v>
      </c>
      <c r="D113" s="1110">
        <v>0</v>
      </c>
      <c r="E113" s="1110">
        <v>0</v>
      </c>
      <c r="F113" s="1110">
        <v>0</v>
      </c>
      <c r="G113" s="1110">
        <v>0</v>
      </c>
      <c r="H113" s="1094"/>
      <c r="I113" s="1094"/>
      <c r="J113" s="1094"/>
      <c r="K113" s="1094"/>
    </row>
    <row r="114" spans="1:11" ht="14.1" customHeight="1" x14ac:dyDescent="0.25">
      <c r="A114" s="1094"/>
      <c r="B114" s="1094"/>
      <c r="C114" s="1109" t="s">
        <v>1058</v>
      </c>
      <c r="D114" s="1110">
        <v>0</v>
      </c>
      <c r="E114" s="1110">
        <v>0</v>
      </c>
      <c r="F114" s="1110">
        <v>0</v>
      </c>
      <c r="G114" s="1110">
        <v>0</v>
      </c>
      <c r="H114" s="1094"/>
      <c r="I114" s="1094"/>
      <c r="J114" s="1094"/>
      <c r="K114" s="1094"/>
    </row>
    <row r="115" spans="1:11" ht="14.1" customHeight="1" x14ac:dyDescent="0.25">
      <c r="A115" s="1094"/>
      <c r="B115" s="1094"/>
      <c r="C115" s="1109" t="s">
        <v>1059</v>
      </c>
      <c r="D115" s="1110">
        <v>0</v>
      </c>
      <c r="E115" s="1110">
        <v>0</v>
      </c>
      <c r="F115" s="1110">
        <v>0</v>
      </c>
      <c r="G115" s="1110">
        <v>0</v>
      </c>
      <c r="H115" s="1094"/>
      <c r="I115" s="1094"/>
      <c r="J115" s="1094"/>
      <c r="K115" s="1094"/>
    </row>
    <row r="116" spans="1:11" ht="14.1" customHeight="1" x14ac:dyDescent="0.25">
      <c r="A116" s="1094"/>
      <c r="B116" s="1094"/>
      <c r="C116" s="1109" t="s">
        <v>1060</v>
      </c>
      <c r="D116" s="1110">
        <v>0</v>
      </c>
      <c r="E116" s="1110">
        <v>0</v>
      </c>
      <c r="F116" s="1110">
        <v>0</v>
      </c>
      <c r="G116" s="1110">
        <v>0</v>
      </c>
      <c r="H116" s="1094"/>
      <c r="I116" s="1094"/>
      <c r="J116" s="1094"/>
      <c r="K116" s="1094"/>
    </row>
    <row r="117" spans="1:11" ht="14.1" customHeight="1" x14ac:dyDescent="0.25">
      <c r="A117" s="1094"/>
      <c r="B117" s="1094"/>
      <c r="C117" s="1109" t="s">
        <v>1062</v>
      </c>
      <c r="D117" s="1110">
        <v>0</v>
      </c>
      <c r="E117" s="1110">
        <v>0</v>
      </c>
      <c r="F117" s="1110">
        <v>0</v>
      </c>
      <c r="G117" s="1110">
        <v>0</v>
      </c>
      <c r="H117" s="1094"/>
      <c r="I117" s="1094"/>
      <c r="J117" s="1094"/>
      <c r="K117" s="1094"/>
    </row>
    <row r="118" spans="1:11" ht="14.1" customHeight="1" x14ac:dyDescent="0.25">
      <c r="A118" s="1094"/>
      <c r="B118" s="1094"/>
      <c r="C118" s="1109" t="s">
        <v>1048</v>
      </c>
      <c r="D118" s="1110">
        <v>0</v>
      </c>
      <c r="E118" s="1110">
        <v>0</v>
      </c>
      <c r="F118" s="1110">
        <v>0</v>
      </c>
      <c r="G118" s="1110">
        <v>0</v>
      </c>
      <c r="H118" s="1094"/>
      <c r="I118" s="1094"/>
      <c r="J118" s="1094"/>
      <c r="K118" s="1094"/>
    </row>
    <row r="119" spans="1:11" ht="14.1" customHeight="1" x14ac:dyDescent="0.25">
      <c r="A119" s="1094"/>
      <c r="B119" s="1094"/>
      <c r="C119" s="1109" t="s">
        <v>1057</v>
      </c>
      <c r="D119" s="1110">
        <v>0</v>
      </c>
      <c r="E119" s="1110">
        <v>0</v>
      </c>
      <c r="F119" s="1110">
        <v>0</v>
      </c>
      <c r="G119" s="1110">
        <v>0</v>
      </c>
      <c r="H119" s="1094"/>
      <c r="I119" s="1094"/>
      <c r="J119" s="1094"/>
      <c r="K119" s="1094"/>
    </row>
    <row r="120" spans="1:11" ht="14.1" customHeight="1" x14ac:dyDescent="0.25">
      <c r="A120" s="1094"/>
      <c r="B120" s="1094"/>
      <c r="C120" s="1109" t="s">
        <v>1058</v>
      </c>
      <c r="D120" s="1110">
        <v>0</v>
      </c>
      <c r="E120" s="1110">
        <v>0</v>
      </c>
      <c r="F120" s="1110">
        <v>0</v>
      </c>
      <c r="G120" s="1110">
        <v>0</v>
      </c>
      <c r="H120" s="1094"/>
      <c r="I120" s="1094"/>
      <c r="J120" s="1094"/>
      <c r="K120" s="1094"/>
    </row>
    <row r="121" spans="1:11" ht="14.1" customHeight="1" x14ac:dyDescent="0.25">
      <c r="A121" s="1094"/>
      <c r="B121" s="1094"/>
      <c r="C121" s="1109" t="s">
        <v>1059</v>
      </c>
      <c r="D121" s="1110">
        <v>0</v>
      </c>
      <c r="E121" s="1110">
        <v>0</v>
      </c>
      <c r="F121" s="1110">
        <v>0</v>
      </c>
      <c r="G121" s="1110">
        <v>0</v>
      </c>
      <c r="H121" s="1094"/>
      <c r="I121" s="1094"/>
      <c r="J121" s="1094"/>
      <c r="K121" s="1094"/>
    </row>
    <row r="122" spans="1:11" ht="14.1" customHeight="1" x14ac:dyDescent="0.25">
      <c r="A122" s="1094"/>
      <c r="B122" s="1094"/>
      <c r="C122" s="1109" t="s">
        <v>1060</v>
      </c>
      <c r="D122" s="1110">
        <v>0</v>
      </c>
      <c r="E122" s="1110">
        <v>0</v>
      </c>
      <c r="F122" s="1110">
        <v>0</v>
      </c>
      <c r="G122" s="1110">
        <v>0</v>
      </c>
      <c r="H122" s="1094"/>
      <c r="I122" s="1094"/>
      <c r="J122" s="1094"/>
      <c r="K122" s="1094"/>
    </row>
    <row r="123" spans="1:11" ht="14.1" customHeight="1" x14ac:dyDescent="0.25">
      <c r="A123" s="1094"/>
      <c r="B123" s="1094"/>
      <c r="C123" s="1109" t="s">
        <v>1063</v>
      </c>
      <c r="D123" s="1110">
        <v>0</v>
      </c>
      <c r="E123" s="1110">
        <v>0</v>
      </c>
      <c r="F123" s="1110">
        <v>0</v>
      </c>
      <c r="G123" s="1110">
        <v>0</v>
      </c>
      <c r="H123" s="1094"/>
      <c r="I123" s="1094"/>
      <c r="J123" s="1094"/>
      <c r="K123" s="1094"/>
    </row>
    <row r="124" spans="1:11" ht="14.1" customHeight="1" x14ac:dyDescent="0.25">
      <c r="A124" s="1094"/>
      <c r="B124" s="1094"/>
      <c r="C124" s="1109" t="s">
        <v>1064</v>
      </c>
      <c r="D124" s="1110">
        <v>0</v>
      </c>
      <c r="E124" s="1110">
        <v>0</v>
      </c>
      <c r="F124" s="1110">
        <v>0</v>
      </c>
      <c r="G124" s="1110">
        <v>0</v>
      </c>
      <c r="H124" s="1094"/>
      <c r="I124" s="1094"/>
      <c r="J124" s="1094"/>
      <c r="K124" s="1094"/>
    </row>
    <row r="125" spans="1:11" ht="14.1" customHeight="1" x14ac:dyDescent="0.25">
      <c r="A125" s="1094"/>
      <c r="B125" s="1094"/>
      <c r="C125" s="1111" t="s">
        <v>572</v>
      </c>
      <c r="D125" s="1110">
        <v>0</v>
      </c>
      <c r="E125" s="1110">
        <v>242437444</v>
      </c>
      <c r="F125" s="1110">
        <v>257370284</v>
      </c>
      <c r="G125" s="1110">
        <v>66160796</v>
      </c>
      <c r="H125" s="1094"/>
      <c r="I125" s="1094"/>
      <c r="J125" s="1094"/>
      <c r="K125" s="1094"/>
    </row>
    <row r="126" spans="1:11" ht="36.950000000000003" customHeight="1" x14ac:dyDescent="0.25">
      <c r="A126" s="1094"/>
      <c r="B126" s="1094"/>
      <c r="C126" s="1103" t="s">
        <v>1022</v>
      </c>
      <c r="D126" s="1232" t="s">
        <v>3991</v>
      </c>
      <c r="E126" s="1233"/>
      <c r="F126" s="1233"/>
      <c r="G126" s="1233"/>
      <c r="H126" s="1094"/>
      <c r="I126" s="1094"/>
      <c r="J126" s="1094"/>
      <c r="K126" s="1094"/>
    </row>
    <row r="127" spans="1:11" ht="36.950000000000003" customHeight="1" x14ac:dyDescent="0.25">
      <c r="A127" s="1094"/>
      <c r="B127" s="1094"/>
      <c r="C127" s="1104" t="s">
        <v>1024</v>
      </c>
      <c r="D127" s="1230" t="s">
        <v>3992</v>
      </c>
      <c r="E127" s="1231"/>
      <c r="F127" s="1231"/>
      <c r="G127" s="1231"/>
      <c r="H127" s="1094"/>
      <c r="I127" s="1094"/>
      <c r="J127" s="1094"/>
      <c r="K127" s="1094"/>
    </row>
    <row r="128" spans="1:11" ht="36.950000000000003" customHeight="1" x14ac:dyDescent="0.25">
      <c r="A128" s="1094"/>
      <c r="B128" s="1094"/>
      <c r="C128" s="1104" t="s">
        <v>31</v>
      </c>
      <c r="D128" s="1230" t="s">
        <v>851</v>
      </c>
      <c r="E128" s="1231"/>
      <c r="F128" s="1231"/>
      <c r="G128" s="1231"/>
      <c r="H128" s="1094"/>
      <c r="I128" s="1094"/>
      <c r="J128" s="1094"/>
      <c r="K128" s="1094"/>
    </row>
    <row r="129" spans="1:11" ht="15" customHeight="1" x14ac:dyDescent="0.25">
      <c r="A129" s="1094"/>
      <c r="B129" s="1094"/>
      <c r="C129" s="1105"/>
      <c r="D129" s="1106">
        <v>2024</v>
      </c>
      <c r="E129" s="1106">
        <v>2025</v>
      </c>
      <c r="F129" s="1106">
        <v>2026</v>
      </c>
      <c r="G129" s="1106">
        <v>2027</v>
      </c>
      <c r="H129" s="1094"/>
      <c r="I129" s="1094"/>
      <c r="J129" s="1094"/>
      <c r="K129" s="1094"/>
    </row>
    <row r="130" spans="1:11" ht="15" customHeight="1" x14ac:dyDescent="0.25">
      <c r="A130" s="1094"/>
      <c r="B130" s="1094"/>
      <c r="C130" s="1107"/>
      <c r="D130" s="1108" t="s">
        <v>13</v>
      </c>
      <c r="E130" s="1108" t="s">
        <v>14</v>
      </c>
      <c r="F130" s="1108" t="s">
        <v>14</v>
      </c>
      <c r="G130" s="1108" t="s">
        <v>14</v>
      </c>
      <c r="H130" s="1094"/>
      <c r="I130" s="1094"/>
      <c r="J130" s="1094"/>
      <c r="K130" s="1094"/>
    </row>
    <row r="131" spans="1:11" ht="14.1" customHeight="1" x14ac:dyDescent="0.25">
      <c r="A131" s="1094"/>
      <c r="B131" s="1094"/>
      <c r="C131" s="1097" t="s">
        <v>33</v>
      </c>
      <c r="D131" s="1101" t="s">
        <v>1092</v>
      </c>
      <c r="E131" s="1101" t="s">
        <v>1092</v>
      </c>
      <c r="F131" s="1101" t="s">
        <v>1039</v>
      </c>
      <c r="G131" s="1101" t="s">
        <v>1039</v>
      </c>
      <c r="H131" s="1094"/>
      <c r="I131" s="1094"/>
      <c r="J131" s="1094"/>
      <c r="K131" s="1094"/>
    </row>
    <row r="132" spans="1:11" ht="14.1" customHeight="1" x14ac:dyDescent="0.25">
      <c r="A132" s="1094"/>
      <c r="B132" s="1094"/>
      <c r="C132" s="1097" t="s">
        <v>1029</v>
      </c>
      <c r="D132" s="1101" t="s">
        <v>3993</v>
      </c>
      <c r="E132" s="1101" t="s">
        <v>3994</v>
      </c>
      <c r="F132" s="1101" t="s">
        <v>1039</v>
      </c>
      <c r="G132" s="1101" t="s">
        <v>1039</v>
      </c>
      <c r="H132" s="1094"/>
      <c r="I132" s="1094"/>
      <c r="J132" s="1094"/>
      <c r="K132" s="1094"/>
    </row>
    <row r="133" spans="1:11" ht="14.1" customHeight="1" x14ac:dyDescent="0.25">
      <c r="A133" s="1094"/>
      <c r="B133" s="1094"/>
      <c r="C133" s="1097" t="s">
        <v>1032</v>
      </c>
      <c r="D133" s="1101" t="s">
        <v>3993</v>
      </c>
      <c r="E133" s="1101" t="s">
        <v>3994</v>
      </c>
      <c r="F133" s="1101" t="s">
        <v>1039</v>
      </c>
      <c r="G133" s="1101" t="s">
        <v>1039</v>
      </c>
      <c r="H133" s="1094"/>
      <c r="I133" s="1094"/>
      <c r="J133" s="1094"/>
      <c r="K133" s="1094"/>
    </row>
    <row r="134" spans="1:11" ht="14.1" customHeight="1" x14ac:dyDescent="0.25">
      <c r="A134" s="1094"/>
      <c r="B134" s="1094"/>
      <c r="C134" s="1097" t="s">
        <v>1037</v>
      </c>
      <c r="D134" s="1101" t="s">
        <v>1038</v>
      </c>
      <c r="E134" s="1101" t="s">
        <v>1039</v>
      </c>
      <c r="F134" s="1101" t="s">
        <v>1083</v>
      </c>
      <c r="G134" s="1101" t="s">
        <v>1038</v>
      </c>
      <c r="H134" s="1094"/>
      <c r="I134" s="1094"/>
      <c r="J134" s="1094"/>
      <c r="K134" s="1094"/>
    </row>
    <row r="135" spans="1:11" ht="14.1" customHeight="1" x14ac:dyDescent="0.25">
      <c r="A135" s="1094"/>
      <c r="B135" s="1094"/>
      <c r="C135" s="1097" t="s">
        <v>1042</v>
      </c>
      <c r="D135" s="1101" t="s">
        <v>1038</v>
      </c>
      <c r="E135" s="1101" t="s">
        <v>3995</v>
      </c>
      <c r="F135" s="1101" t="s">
        <v>1083</v>
      </c>
      <c r="G135" s="1101" t="s">
        <v>1038</v>
      </c>
      <c r="H135" s="1094"/>
      <c r="I135" s="1094"/>
      <c r="J135" s="1094"/>
      <c r="K135" s="1094"/>
    </row>
    <row r="136" spans="1:11" ht="14.1" customHeight="1" x14ac:dyDescent="0.25">
      <c r="A136" s="1094"/>
      <c r="B136" s="1094"/>
      <c r="C136" s="1097" t="s">
        <v>39</v>
      </c>
      <c r="D136" s="1101" t="s">
        <v>1038</v>
      </c>
      <c r="E136" s="1101" t="s">
        <v>3995</v>
      </c>
      <c r="F136" s="1101" t="s">
        <v>1083</v>
      </c>
      <c r="G136" s="1101" t="s">
        <v>1038</v>
      </c>
      <c r="H136" s="1094"/>
      <c r="I136" s="1094"/>
      <c r="J136" s="1094"/>
      <c r="K136" s="1094"/>
    </row>
    <row r="137" spans="1:11" ht="14.1" customHeight="1" x14ac:dyDescent="0.25">
      <c r="A137" s="1094"/>
      <c r="B137" s="1094"/>
      <c r="C137" s="1228" t="s">
        <v>1046</v>
      </c>
      <c r="D137" s="1229"/>
      <c r="E137" s="1229"/>
      <c r="F137" s="1229"/>
      <c r="G137" s="1229"/>
      <c r="H137" s="1094"/>
      <c r="I137" s="1094"/>
      <c r="J137" s="1094"/>
      <c r="K137" s="1094"/>
    </row>
    <row r="138" spans="1:11" ht="14.1" customHeight="1" x14ac:dyDescent="0.25">
      <c r="A138" s="1094"/>
      <c r="B138" s="1094"/>
      <c r="C138" s="1105"/>
      <c r="D138" s="1106">
        <v>2024</v>
      </c>
      <c r="E138" s="1106">
        <v>2025</v>
      </c>
      <c r="F138" s="1106">
        <v>2026</v>
      </c>
      <c r="G138" s="1106">
        <v>2027</v>
      </c>
      <c r="H138" s="1094"/>
      <c r="I138" s="1094"/>
      <c r="J138" s="1094"/>
      <c r="K138" s="1094"/>
    </row>
    <row r="139" spans="1:11" ht="14.1" customHeight="1" x14ac:dyDescent="0.25">
      <c r="A139" s="1094"/>
      <c r="B139" s="1094"/>
      <c r="C139" s="1107"/>
      <c r="D139" s="1108" t="s">
        <v>13</v>
      </c>
      <c r="E139" s="1108" t="s">
        <v>14</v>
      </c>
      <c r="F139" s="1108" t="s">
        <v>14</v>
      </c>
      <c r="G139" s="1108" t="s">
        <v>14</v>
      </c>
      <c r="H139" s="1094"/>
      <c r="I139" s="1094"/>
      <c r="J139" s="1094"/>
      <c r="K139" s="1094"/>
    </row>
    <row r="140" spans="1:11" ht="14.1" customHeight="1" x14ac:dyDescent="0.25">
      <c r="A140" s="1094"/>
      <c r="B140" s="1094"/>
      <c r="C140" s="1109" t="s">
        <v>1047</v>
      </c>
      <c r="D140" s="1110">
        <v>0</v>
      </c>
      <c r="E140" s="1110">
        <v>0</v>
      </c>
      <c r="F140" s="1110">
        <v>0</v>
      </c>
      <c r="G140" s="1110">
        <v>0</v>
      </c>
      <c r="H140" s="1094"/>
      <c r="I140" s="1094"/>
      <c r="J140" s="1094"/>
      <c r="K140" s="1094"/>
    </row>
    <row r="141" spans="1:11" ht="14.1" customHeight="1" x14ac:dyDescent="0.25">
      <c r="A141" s="1094"/>
      <c r="B141" s="1094"/>
      <c r="C141" s="1109" t="s">
        <v>1048</v>
      </c>
      <c r="D141" s="1110">
        <v>0</v>
      </c>
      <c r="E141" s="1110">
        <v>0</v>
      </c>
      <c r="F141" s="1110">
        <v>0</v>
      </c>
      <c r="G141" s="1110">
        <v>0</v>
      </c>
      <c r="H141" s="1094"/>
      <c r="I141" s="1094"/>
      <c r="J141" s="1094"/>
      <c r="K141" s="1094"/>
    </row>
    <row r="142" spans="1:11" ht="14.1" customHeight="1" x14ac:dyDescent="0.25">
      <c r="A142" s="1094"/>
      <c r="B142" s="1094"/>
      <c r="C142" s="1109" t="s">
        <v>1049</v>
      </c>
      <c r="D142" s="1110">
        <v>0</v>
      </c>
      <c r="E142" s="1110">
        <v>0</v>
      </c>
      <c r="F142" s="1110">
        <v>0</v>
      </c>
      <c r="G142" s="1110">
        <v>0</v>
      </c>
      <c r="H142" s="1094"/>
      <c r="I142" s="1094"/>
      <c r="J142" s="1094"/>
      <c r="K142" s="1094"/>
    </row>
    <row r="143" spans="1:11" ht="14.1" customHeight="1" x14ac:dyDescent="0.25">
      <c r="A143" s="1094"/>
      <c r="B143" s="1094"/>
      <c r="C143" s="1109" t="s">
        <v>1050</v>
      </c>
      <c r="D143" s="1110">
        <v>0</v>
      </c>
      <c r="E143" s="1110">
        <v>0</v>
      </c>
      <c r="F143" s="1110">
        <v>0</v>
      </c>
      <c r="G143" s="1110">
        <v>0</v>
      </c>
      <c r="H143" s="1094"/>
      <c r="I143" s="1094"/>
      <c r="J143" s="1094"/>
      <c r="K143" s="1094"/>
    </row>
    <row r="144" spans="1:11" ht="14.1" customHeight="1" x14ac:dyDescent="0.25">
      <c r="A144" s="1094"/>
      <c r="B144" s="1094"/>
      <c r="C144" s="1109" t="s">
        <v>1048</v>
      </c>
      <c r="D144" s="1110">
        <v>0</v>
      </c>
      <c r="E144" s="1110">
        <v>0</v>
      </c>
      <c r="F144" s="1110">
        <v>0</v>
      </c>
      <c r="G144" s="1110">
        <v>0</v>
      </c>
      <c r="H144" s="1094"/>
      <c r="I144" s="1094"/>
      <c r="J144" s="1094"/>
      <c r="K144" s="1094"/>
    </row>
    <row r="145" spans="1:11" ht="14.1" customHeight="1" x14ac:dyDescent="0.25">
      <c r="A145" s="1094"/>
      <c r="B145" s="1094"/>
      <c r="C145" s="1109" t="s">
        <v>1049</v>
      </c>
      <c r="D145" s="1110">
        <v>0</v>
      </c>
      <c r="E145" s="1110">
        <v>0</v>
      </c>
      <c r="F145" s="1110">
        <v>0</v>
      </c>
      <c r="G145" s="1110">
        <v>0</v>
      </c>
      <c r="H145" s="1094"/>
      <c r="I145" s="1094"/>
      <c r="J145" s="1094"/>
      <c r="K145" s="1094"/>
    </row>
    <row r="146" spans="1:11" ht="14.1" customHeight="1" x14ac:dyDescent="0.25">
      <c r="A146" s="1094"/>
      <c r="B146" s="1094"/>
      <c r="C146" s="1109" t="s">
        <v>1051</v>
      </c>
      <c r="D146" s="1110">
        <v>0</v>
      </c>
      <c r="E146" s="1110">
        <v>0</v>
      </c>
      <c r="F146" s="1110">
        <v>0</v>
      </c>
      <c r="G146" s="1110">
        <v>0</v>
      </c>
      <c r="H146" s="1094"/>
      <c r="I146" s="1094"/>
      <c r="J146" s="1094"/>
      <c r="K146" s="1094"/>
    </row>
    <row r="147" spans="1:11" ht="14.1" customHeight="1" x14ac:dyDescent="0.25">
      <c r="A147" s="1094"/>
      <c r="B147" s="1094"/>
      <c r="C147" s="1109" t="s">
        <v>1048</v>
      </c>
      <c r="D147" s="1110">
        <v>0</v>
      </c>
      <c r="E147" s="1110">
        <v>0</v>
      </c>
      <c r="F147" s="1110">
        <v>0</v>
      </c>
      <c r="G147" s="1110">
        <v>0</v>
      </c>
      <c r="H147" s="1094"/>
      <c r="I147" s="1094"/>
      <c r="J147" s="1094"/>
      <c r="K147" s="1094"/>
    </row>
    <row r="148" spans="1:11" ht="14.1" customHeight="1" x14ac:dyDescent="0.25">
      <c r="A148" s="1094"/>
      <c r="B148" s="1094"/>
      <c r="C148" s="1109" t="s">
        <v>1049</v>
      </c>
      <c r="D148" s="1110">
        <v>0</v>
      </c>
      <c r="E148" s="1110">
        <v>0</v>
      </c>
      <c r="F148" s="1110">
        <v>0</v>
      </c>
      <c r="G148" s="1110">
        <v>0</v>
      </c>
      <c r="H148" s="1094"/>
      <c r="I148" s="1094"/>
      <c r="J148" s="1094"/>
      <c r="K148" s="1094"/>
    </row>
    <row r="149" spans="1:11" ht="14.1" customHeight="1" x14ac:dyDescent="0.25">
      <c r="A149" s="1094"/>
      <c r="B149" s="1094"/>
      <c r="C149" s="1109" t="s">
        <v>1052</v>
      </c>
      <c r="D149" s="1110">
        <v>0</v>
      </c>
      <c r="E149" s="1110">
        <v>0</v>
      </c>
      <c r="F149" s="1110">
        <v>0</v>
      </c>
      <c r="G149" s="1110">
        <v>0</v>
      </c>
      <c r="H149" s="1094"/>
      <c r="I149" s="1094"/>
      <c r="J149" s="1094"/>
      <c r="K149" s="1094"/>
    </row>
    <row r="150" spans="1:11" ht="14.1" customHeight="1" x14ac:dyDescent="0.25">
      <c r="A150" s="1094"/>
      <c r="B150" s="1094"/>
      <c r="C150" s="1109" t="s">
        <v>1048</v>
      </c>
      <c r="D150" s="1110">
        <v>0</v>
      </c>
      <c r="E150" s="1110">
        <v>0</v>
      </c>
      <c r="F150" s="1110">
        <v>0</v>
      </c>
      <c r="G150" s="1110">
        <v>0</v>
      </c>
      <c r="H150" s="1094"/>
      <c r="I150" s="1094"/>
      <c r="J150" s="1094"/>
      <c r="K150" s="1094"/>
    </row>
    <row r="151" spans="1:11" ht="14.1" customHeight="1" x14ac:dyDescent="0.25">
      <c r="A151" s="1094"/>
      <c r="B151" s="1094"/>
      <c r="C151" s="1109" t="s">
        <v>1049</v>
      </c>
      <c r="D151" s="1110">
        <v>0</v>
      </c>
      <c r="E151" s="1110">
        <v>0</v>
      </c>
      <c r="F151" s="1110">
        <v>0</v>
      </c>
      <c r="G151" s="1110">
        <v>0</v>
      </c>
      <c r="H151" s="1094"/>
      <c r="I151" s="1094"/>
      <c r="J151" s="1094"/>
      <c r="K151" s="1094"/>
    </row>
    <row r="152" spans="1:11" ht="14.1" customHeight="1" x14ac:dyDescent="0.25">
      <c r="A152" s="1094"/>
      <c r="B152" s="1094"/>
      <c r="C152" s="1109" t="s">
        <v>1053</v>
      </c>
      <c r="D152" s="1110">
        <v>0</v>
      </c>
      <c r="E152" s="1110">
        <v>0</v>
      </c>
      <c r="F152" s="1110">
        <v>0</v>
      </c>
      <c r="G152" s="1110">
        <v>0</v>
      </c>
      <c r="H152" s="1094"/>
      <c r="I152" s="1094"/>
      <c r="J152" s="1094"/>
      <c r="K152" s="1094"/>
    </row>
    <row r="153" spans="1:11" ht="14.1" customHeight="1" x14ac:dyDescent="0.25">
      <c r="A153" s="1094"/>
      <c r="B153" s="1094"/>
      <c r="C153" s="1109" t="s">
        <v>1048</v>
      </c>
      <c r="D153" s="1110">
        <v>0</v>
      </c>
      <c r="E153" s="1110">
        <v>0</v>
      </c>
      <c r="F153" s="1110">
        <v>0</v>
      </c>
      <c r="G153" s="1110">
        <v>0</v>
      </c>
      <c r="H153" s="1094"/>
      <c r="I153" s="1094"/>
      <c r="J153" s="1094"/>
      <c r="K153" s="1094"/>
    </row>
    <row r="154" spans="1:11" ht="14.1" customHeight="1" x14ac:dyDescent="0.25">
      <c r="A154" s="1094"/>
      <c r="B154" s="1094"/>
      <c r="C154" s="1109" t="s">
        <v>1049</v>
      </c>
      <c r="D154" s="1110">
        <v>0</v>
      </c>
      <c r="E154" s="1110">
        <v>0</v>
      </c>
      <c r="F154" s="1110">
        <v>0</v>
      </c>
      <c r="G154" s="1110">
        <v>0</v>
      </c>
      <c r="H154" s="1094"/>
      <c r="I154" s="1094"/>
      <c r="J154" s="1094"/>
      <c r="K154" s="1094"/>
    </row>
    <row r="155" spans="1:11" ht="14.1" customHeight="1" x14ac:dyDescent="0.25">
      <c r="A155" s="1094"/>
      <c r="B155" s="1094"/>
      <c r="C155" s="1109" t="s">
        <v>1054</v>
      </c>
      <c r="D155" s="1110">
        <v>0</v>
      </c>
      <c r="E155" s="1110">
        <v>0</v>
      </c>
      <c r="F155" s="1110">
        <v>0</v>
      </c>
      <c r="G155" s="1110">
        <v>0</v>
      </c>
      <c r="H155" s="1094"/>
      <c r="I155" s="1094"/>
      <c r="J155" s="1094"/>
      <c r="K155" s="1094"/>
    </row>
    <row r="156" spans="1:11" ht="14.1" customHeight="1" x14ac:dyDescent="0.25">
      <c r="A156" s="1094"/>
      <c r="B156" s="1094"/>
      <c r="C156" s="1109" t="s">
        <v>1048</v>
      </c>
      <c r="D156" s="1110">
        <v>0</v>
      </c>
      <c r="E156" s="1110">
        <v>0</v>
      </c>
      <c r="F156" s="1110">
        <v>0</v>
      </c>
      <c r="G156" s="1110">
        <v>0</v>
      </c>
      <c r="H156" s="1094"/>
      <c r="I156" s="1094"/>
      <c r="J156" s="1094"/>
      <c r="K156" s="1094"/>
    </row>
    <row r="157" spans="1:11" ht="14.1" customHeight="1" x14ac:dyDescent="0.25">
      <c r="A157" s="1094"/>
      <c r="B157" s="1094"/>
      <c r="C157" s="1109" t="s">
        <v>1049</v>
      </c>
      <c r="D157" s="1110">
        <v>0</v>
      </c>
      <c r="E157" s="1110">
        <v>0</v>
      </c>
      <c r="F157" s="1110">
        <v>0</v>
      </c>
      <c r="G157" s="1110">
        <v>0</v>
      </c>
      <c r="H157" s="1094"/>
      <c r="I157" s="1094"/>
      <c r="J157" s="1094"/>
      <c r="K157" s="1094"/>
    </row>
    <row r="158" spans="1:11" ht="14.1" customHeight="1" x14ac:dyDescent="0.25">
      <c r="A158" s="1094"/>
      <c r="B158" s="1094"/>
      <c r="C158" s="1109" t="s">
        <v>1055</v>
      </c>
      <c r="D158" s="1110">
        <v>0</v>
      </c>
      <c r="E158" s="1110">
        <v>0</v>
      </c>
      <c r="F158" s="1110">
        <v>0</v>
      </c>
      <c r="G158" s="1110">
        <v>0</v>
      </c>
      <c r="H158" s="1094"/>
      <c r="I158" s="1094"/>
      <c r="J158" s="1094"/>
      <c r="K158" s="1094"/>
    </row>
    <row r="159" spans="1:11" ht="14.1" customHeight="1" x14ac:dyDescent="0.25">
      <c r="A159" s="1094"/>
      <c r="B159" s="1094"/>
      <c r="C159" s="1109" t="s">
        <v>1048</v>
      </c>
      <c r="D159" s="1110">
        <v>0</v>
      </c>
      <c r="E159" s="1110">
        <v>0</v>
      </c>
      <c r="F159" s="1110">
        <v>0</v>
      </c>
      <c r="G159" s="1110">
        <v>0</v>
      </c>
      <c r="H159" s="1094"/>
      <c r="I159" s="1094"/>
      <c r="J159" s="1094"/>
      <c r="K159" s="1094"/>
    </row>
    <row r="160" spans="1:11" ht="14.1" customHeight="1" x14ac:dyDescent="0.25">
      <c r="A160" s="1094"/>
      <c r="B160" s="1094"/>
      <c r="C160" s="1109" t="s">
        <v>1049</v>
      </c>
      <c r="D160" s="1110">
        <v>0</v>
      </c>
      <c r="E160" s="1110">
        <v>0</v>
      </c>
      <c r="F160" s="1110">
        <v>0</v>
      </c>
      <c r="G160" s="1110">
        <v>0</v>
      </c>
      <c r="H160" s="1094"/>
      <c r="I160" s="1094"/>
      <c r="J160" s="1094"/>
      <c r="K160" s="1094"/>
    </row>
    <row r="161" spans="1:11" ht="14.1" customHeight="1" x14ac:dyDescent="0.25">
      <c r="A161" s="1094"/>
      <c r="B161" s="1094"/>
      <c r="C161" s="1109" t="s">
        <v>1056</v>
      </c>
      <c r="D161" s="1110">
        <v>0</v>
      </c>
      <c r="E161" s="1110">
        <v>0</v>
      </c>
      <c r="F161" s="1110">
        <v>0</v>
      </c>
      <c r="G161" s="1110">
        <v>0</v>
      </c>
      <c r="H161" s="1094"/>
      <c r="I161" s="1094"/>
      <c r="J161" s="1094"/>
      <c r="K161" s="1094"/>
    </row>
    <row r="162" spans="1:11" ht="14.1" customHeight="1" x14ac:dyDescent="0.25">
      <c r="A162" s="1094"/>
      <c r="B162" s="1094"/>
      <c r="C162" s="1109" t="s">
        <v>1048</v>
      </c>
      <c r="D162" s="1110">
        <v>0</v>
      </c>
      <c r="E162" s="1110">
        <v>0</v>
      </c>
      <c r="F162" s="1110">
        <v>0</v>
      </c>
      <c r="G162" s="1110">
        <v>0</v>
      </c>
      <c r="H162" s="1094"/>
      <c r="I162" s="1094"/>
      <c r="J162" s="1094"/>
      <c r="K162" s="1094"/>
    </row>
    <row r="163" spans="1:11" ht="14.1" customHeight="1" x14ac:dyDescent="0.25">
      <c r="A163" s="1094"/>
      <c r="B163" s="1094"/>
      <c r="C163" s="1109" t="s">
        <v>1057</v>
      </c>
      <c r="D163" s="1110">
        <v>0</v>
      </c>
      <c r="E163" s="1110">
        <v>0</v>
      </c>
      <c r="F163" s="1110">
        <v>0</v>
      </c>
      <c r="G163" s="1110">
        <v>0</v>
      </c>
      <c r="H163" s="1094"/>
      <c r="I163" s="1094"/>
      <c r="J163" s="1094"/>
      <c r="K163" s="1094"/>
    </row>
    <row r="164" spans="1:11" ht="14.1" customHeight="1" x14ac:dyDescent="0.25">
      <c r="A164" s="1094"/>
      <c r="B164" s="1094"/>
      <c r="C164" s="1109" t="s">
        <v>1058</v>
      </c>
      <c r="D164" s="1110">
        <v>0</v>
      </c>
      <c r="E164" s="1110">
        <v>0</v>
      </c>
      <c r="F164" s="1110">
        <v>0</v>
      </c>
      <c r="G164" s="1110">
        <v>0</v>
      </c>
      <c r="H164" s="1094"/>
      <c r="I164" s="1094"/>
      <c r="J164" s="1094"/>
      <c r="K164" s="1094"/>
    </row>
    <row r="165" spans="1:11" ht="14.1" customHeight="1" x14ac:dyDescent="0.25">
      <c r="A165" s="1094"/>
      <c r="B165" s="1094"/>
      <c r="C165" s="1109" t="s">
        <v>1059</v>
      </c>
      <c r="D165" s="1110">
        <v>0</v>
      </c>
      <c r="E165" s="1110">
        <v>0</v>
      </c>
      <c r="F165" s="1110">
        <v>0</v>
      </c>
      <c r="G165" s="1110">
        <v>0</v>
      </c>
      <c r="H165" s="1094"/>
      <c r="I165" s="1094"/>
      <c r="J165" s="1094"/>
      <c r="K165" s="1094"/>
    </row>
    <row r="166" spans="1:11" ht="14.1" customHeight="1" x14ac:dyDescent="0.25">
      <c r="A166" s="1094"/>
      <c r="B166" s="1094"/>
      <c r="C166" s="1109" t="s">
        <v>1060</v>
      </c>
      <c r="D166" s="1110">
        <v>0</v>
      </c>
      <c r="E166" s="1110">
        <v>0</v>
      </c>
      <c r="F166" s="1110">
        <v>0</v>
      </c>
      <c r="G166" s="1110">
        <v>0</v>
      </c>
      <c r="H166" s="1094"/>
      <c r="I166" s="1094"/>
      <c r="J166" s="1094"/>
      <c r="K166" s="1094"/>
    </row>
    <row r="167" spans="1:11" ht="14.1" customHeight="1" x14ac:dyDescent="0.25">
      <c r="A167" s="1094"/>
      <c r="B167" s="1094"/>
      <c r="C167" s="1109" t="s">
        <v>1061</v>
      </c>
      <c r="D167" s="1110">
        <v>0</v>
      </c>
      <c r="E167" s="1110">
        <v>32223764</v>
      </c>
      <c r="F167" s="1110">
        <v>0</v>
      </c>
      <c r="G167" s="1110">
        <v>0</v>
      </c>
      <c r="H167" s="1094"/>
      <c r="I167" s="1094"/>
      <c r="J167" s="1094"/>
      <c r="K167" s="1094"/>
    </row>
    <row r="168" spans="1:11" ht="14.1" customHeight="1" x14ac:dyDescent="0.25">
      <c r="A168" s="1094"/>
      <c r="B168" s="1094"/>
      <c r="C168" s="1109" t="s">
        <v>1048</v>
      </c>
      <c r="D168" s="1110">
        <v>0</v>
      </c>
      <c r="E168" s="1110">
        <v>32223764</v>
      </c>
      <c r="F168" s="1110">
        <v>0</v>
      </c>
      <c r="G168" s="1110">
        <v>0</v>
      </c>
      <c r="H168" s="1094"/>
      <c r="I168" s="1094"/>
      <c r="J168" s="1094"/>
      <c r="K168" s="1094"/>
    </row>
    <row r="169" spans="1:11" ht="14.1" customHeight="1" x14ac:dyDescent="0.25">
      <c r="A169" s="1094"/>
      <c r="B169" s="1094"/>
      <c r="C169" s="1109" t="s">
        <v>1057</v>
      </c>
      <c r="D169" s="1110">
        <v>0</v>
      </c>
      <c r="E169" s="1110">
        <v>0</v>
      </c>
      <c r="F169" s="1110">
        <v>0</v>
      </c>
      <c r="G169" s="1110">
        <v>0</v>
      </c>
      <c r="H169" s="1094"/>
      <c r="I169" s="1094"/>
      <c r="J169" s="1094"/>
      <c r="K169" s="1094"/>
    </row>
    <row r="170" spans="1:11" ht="14.1" customHeight="1" x14ac:dyDescent="0.25">
      <c r="A170" s="1094"/>
      <c r="B170" s="1094"/>
      <c r="C170" s="1109" t="s">
        <v>1058</v>
      </c>
      <c r="D170" s="1110">
        <v>0</v>
      </c>
      <c r="E170" s="1110">
        <v>0</v>
      </c>
      <c r="F170" s="1110">
        <v>0</v>
      </c>
      <c r="G170" s="1110">
        <v>0</v>
      </c>
      <c r="H170" s="1094"/>
      <c r="I170" s="1094"/>
      <c r="J170" s="1094"/>
      <c r="K170" s="1094"/>
    </row>
    <row r="171" spans="1:11" ht="14.1" customHeight="1" x14ac:dyDescent="0.25">
      <c r="A171" s="1094"/>
      <c r="B171" s="1094"/>
      <c r="C171" s="1109" t="s">
        <v>1059</v>
      </c>
      <c r="D171" s="1110">
        <v>0</v>
      </c>
      <c r="E171" s="1110">
        <v>0</v>
      </c>
      <c r="F171" s="1110">
        <v>0</v>
      </c>
      <c r="G171" s="1110">
        <v>0</v>
      </c>
      <c r="H171" s="1094"/>
      <c r="I171" s="1094"/>
      <c r="J171" s="1094"/>
      <c r="K171" s="1094"/>
    </row>
    <row r="172" spans="1:11" ht="14.1" customHeight="1" x14ac:dyDescent="0.25">
      <c r="A172" s="1094"/>
      <c r="B172" s="1094"/>
      <c r="C172" s="1109" t="s">
        <v>1060</v>
      </c>
      <c r="D172" s="1110">
        <v>0</v>
      </c>
      <c r="E172" s="1110">
        <v>0</v>
      </c>
      <c r="F172" s="1110">
        <v>0</v>
      </c>
      <c r="G172" s="1110">
        <v>0</v>
      </c>
      <c r="H172" s="1094"/>
      <c r="I172" s="1094"/>
      <c r="J172" s="1094"/>
      <c r="K172" s="1094"/>
    </row>
    <row r="173" spans="1:11" ht="14.1" customHeight="1" x14ac:dyDescent="0.25">
      <c r="A173" s="1094"/>
      <c r="B173" s="1094"/>
      <c r="C173" s="1109" t="s">
        <v>1062</v>
      </c>
      <c r="D173" s="1110">
        <v>0</v>
      </c>
      <c r="E173" s="1110">
        <v>0</v>
      </c>
      <c r="F173" s="1110">
        <v>0</v>
      </c>
      <c r="G173" s="1110">
        <v>0</v>
      </c>
      <c r="H173" s="1094"/>
      <c r="I173" s="1094"/>
      <c r="J173" s="1094"/>
      <c r="K173" s="1094"/>
    </row>
    <row r="174" spans="1:11" ht="14.1" customHeight="1" x14ac:dyDescent="0.25">
      <c r="A174" s="1094"/>
      <c r="B174" s="1094"/>
      <c r="C174" s="1109" t="s">
        <v>1048</v>
      </c>
      <c r="D174" s="1110">
        <v>0</v>
      </c>
      <c r="E174" s="1110">
        <v>0</v>
      </c>
      <c r="F174" s="1110">
        <v>0</v>
      </c>
      <c r="G174" s="1110">
        <v>0</v>
      </c>
      <c r="H174" s="1094"/>
      <c r="I174" s="1094"/>
      <c r="J174" s="1094"/>
      <c r="K174" s="1094"/>
    </row>
    <row r="175" spans="1:11" ht="14.1" customHeight="1" x14ac:dyDescent="0.25">
      <c r="A175" s="1094"/>
      <c r="B175" s="1094"/>
      <c r="C175" s="1109" t="s">
        <v>1057</v>
      </c>
      <c r="D175" s="1110">
        <v>0</v>
      </c>
      <c r="E175" s="1110">
        <v>0</v>
      </c>
      <c r="F175" s="1110">
        <v>0</v>
      </c>
      <c r="G175" s="1110">
        <v>0</v>
      </c>
      <c r="H175" s="1094"/>
      <c r="I175" s="1094"/>
      <c r="J175" s="1094"/>
      <c r="K175" s="1094"/>
    </row>
    <row r="176" spans="1:11" ht="14.1" customHeight="1" x14ac:dyDescent="0.25">
      <c r="A176" s="1094"/>
      <c r="B176" s="1094"/>
      <c r="C176" s="1109" t="s">
        <v>1058</v>
      </c>
      <c r="D176" s="1110">
        <v>0</v>
      </c>
      <c r="E176" s="1110">
        <v>0</v>
      </c>
      <c r="F176" s="1110">
        <v>0</v>
      </c>
      <c r="G176" s="1110">
        <v>0</v>
      </c>
      <c r="H176" s="1094"/>
      <c r="I176" s="1094"/>
      <c r="J176" s="1094"/>
      <c r="K176" s="1094"/>
    </row>
    <row r="177" spans="1:11" ht="14.1" customHeight="1" x14ac:dyDescent="0.25">
      <c r="A177" s="1094"/>
      <c r="B177" s="1094"/>
      <c r="C177" s="1109" t="s">
        <v>1059</v>
      </c>
      <c r="D177" s="1110">
        <v>0</v>
      </c>
      <c r="E177" s="1110">
        <v>0</v>
      </c>
      <c r="F177" s="1110">
        <v>0</v>
      </c>
      <c r="G177" s="1110">
        <v>0</v>
      </c>
      <c r="H177" s="1094"/>
      <c r="I177" s="1094"/>
      <c r="J177" s="1094"/>
      <c r="K177" s="1094"/>
    </row>
    <row r="178" spans="1:11" ht="14.1" customHeight="1" x14ac:dyDescent="0.25">
      <c r="A178" s="1094"/>
      <c r="B178" s="1094"/>
      <c r="C178" s="1109" t="s">
        <v>1060</v>
      </c>
      <c r="D178" s="1110">
        <v>0</v>
      </c>
      <c r="E178" s="1110">
        <v>0</v>
      </c>
      <c r="F178" s="1110">
        <v>0</v>
      </c>
      <c r="G178" s="1110">
        <v>0</v>
      </c>
      <c r="H178" s="1094"/>
      <c r="I178" s="1094"/>
      <c r="J178" s="1094"/>
      <c r="K178" s="1094"/>
    </row>
    <row r="179" spans="1:11" ht="14.1" customHeight="1" x14ac:dyDescent="0.25">
      <c r="A179" s="1094"/>
      <c r="B179" s="1094"/>
      <c r="C179" s="1109" t="s">
        <v>1063</v>
      </c>
      <c r="D179" s="1110">
        <v>0</v>
      </c>
      <c r="E179" s="1110">
        <v>0</v>
      </c>
      <c r="F179" s="1110">
        <v>0</v>
      </c>
      <c r="G179" s="1110">
        <v>0</v>
      </c>
      <c r="H179" s="1094"/>
      <c r="I179" s="1094"/>
      <c r="J179" s="1094"/>
      <c r="K179" s="1094"/>
    </row>
    <row r="180" spans="1:11" ht="14.1" customHeight="1" x14ac:dyDescent="0.25">
      <c r="A180" s="1094"/>
      <c r="B180" s="1094"/>
      <c r="C180" s="1109" t="s">
        <v>1064</v>
      </c>
      <c r="D180" s="1110">
        <v>0</v>
      </c>
      <c r="E180" s="1110">
        <v>0</v>
      </c>
      <c r="F180" s="1110">
        <v>0</v>
      </c>
      <c r="G180" s="1110">
        <v>0</v>
      </c>
      <c r="H180" s="1094"/>
      <c r="I180" s="1094"/>
      <c r="J180" s="1094"/>
      <c r="K180" s="1094"/>
    </row>
    <row r="181" spans="1:11" ht="14.1" customHeight="1" x14ac:dyDescent="0.25">
      <c r="A181" s="1094"/>
      <c r="B181" s="1094"/>
      <c r="C181" s="1111" t="s">
        <v>572</v>
      </c>
      <c r="D181" s="1110">
        <v>0</v>
      </c>
      <c r="E181" s="1110">
        <v>32223764</v>
      </c>
      <c r="F181" s="1110">
        <v>0</v>
      </c>
      <c r="G181" s="1110">
        <v>0</v>
      </c>
      <c r="H181" s="1094"/>
      <c r="I181" s="1094"/>
      <c r="J181" s="1094"/>
      <c r="K181" s="1094"/>
    </row>
    <row r="182" spans="1:11" ht="27" customHeight="1" x14ac:dyDescent="0.25">
      <c r="A182" s="1094"/>
      <c r="B182" s="1094"/>
      <c r="C182" s="1103" t="s">
        <v>1022</v>
      </c>
      <c r="D182" s="1232" t="s">
        <v>3996</v>
      </c>
      <c r="E182" s="1233"/>
      <c r="F182" s="1233"/>
      <c r="G182" s="1233"/>
      <c r="H182" s="1094"/>
      <c r="I182" s="1094"/>
      <c r="J182" s="1094"/>
      <c r="K182" s="1094"/>
    </row>
    <row r="183" spans="1:11" ht="27" customHeight="1" x14ac:dyDescent="0.25">
      <c r="A183" s="1094"/>
      <c r="B183" s="1094"/>
      <c r="C183" s="1104" t="s">
        <v>1024</v>
      </c>
      <c r="D183" s="1230" t="s">
        <v>3997</v>
      </c>
      <c r="E183" s="1231"/>
      <c r="F183" s="1231"/>
      <c r="G183" s="1231"/>
      <c r="H183" s="1094"/>
      <c r="I183" s="1094"/>
      <c r="J183" s="1094"/>
      <c r="K183" s="1094"/>
    </row>
    <row r="184" spans="1:11" ht="27" customHeight="1" x14ac:dyDescent="0.25">
      <c r="A184" s="1094"/>
      <c r="B184" s="1094"/>
      <c r="C184" s="1104" t="s">
        <v>31</v>
      </c>
      <c r="D184" s="1230" t="s">
        <v>851</v>
      </c>
      <c r="E184" s="1231"/>
      <c r="F184" s="1231"/>
      <c r="G184" s="1231"/>
      <c r="H184" s="1094"/>
      <c r="I184" s="1094"/>
      <c r="J184" s="1094"/>
      <c r="K184" s="1094"/>
    </row>
    <row r="185" spans="1:11" ht="15" customHeight="1" x14ac:dyDescent="0.25">
      <c r="A185" s="1094"/>
      <c r="B185" s="1094"/>
      <c r="C185" s="1105"/>
      <c r="D185" s="1106">
        <v>2024</v>
      </c>
      <c r="E185" s="1106">
        <v>2025</v>
      </c>
      <c r="F185" s="1106">
        <v>2026</v>
      </c>
      <c r="G185" s="1106">
        <v>2027</v>
      </c>
      <c r="H185" s="1094"/>
      <c r="I185" s="1094"/>
      <c r="J185" s="1094"/>
      <c r="K185" s="1094"/>
    </row>
    <row r="186" spans="1:11" ht="15" customHeight="1" x14ac:dyDescent="0.25">
      <c r="A186" s="1094"/>
      <c r="B186" s="1094"/>
      <c r="C186" s="1107"/>
      <c r="D186" s="1108" t="s">
        <v>13</v>
      </c>
      <c r="E186" s="1108" t="s">
        <v>14</v>
      </c>
      <c r="F186" s="1108" t="s">
        <v>14</v>
      </c>
      <c r="G186" s="1108" t="s">
        <v>14</v>
      </c>
      <c r="H186" s="1094"/>
      <c r="I186" s="1094"/>
      <c r="J186" s="1094"/>
      <c r="K186" s="1094"/>
    </row>
    <row r="187" spans="1:11" ht="14.1" customHeight="1" x14ac:dyDescent="0.25">
      <c r="A187" s="1094"/>
      <c r="B187" s="1094"/>
      <c r="C187" s="1097" t="s">
        <v>33</v>
      </c>
      <c r="D187" s="1101" t="s">
        <v>1092</v>
      </c>
      <c r="E187" s="1101" t="s">
        <v>1092</v>
      </c>
      <c r="F187" s="1101" t="s">
        <v>1039</v>
      </c>
      <c r="G187" s="1101" t="s">
        <v>1039</v>
      </c>
      <c r="H187" s="1094"/>
      <c r="I187" s="1094"/>
      <c r="J187" s="1094"/>
      <c r="K187" s="1094"/>
    </row>
    <row r="188" spans="1:11" ht="14.1" customHeight="1" x14ac:dyDescent="0.25">
      <c r="A188" s="1094"/>
      <c r="B188" s="1094"/>
      <c r="C188" s="1097" t="s">
        <v>1029</v>
      </c>
      <c r="D188" s="1101" t="s">
        <v>3998</v>
      </c>
      <c r="E188" s="1101" t="s">
        <v>3999</v>
      </c>
      <c r="F188" s="1101" t="s">
        <v>1039</v>
      </c>
      <c r="G188" s="1101" t="s">
        <v>1039</v>
      </c>
      <c r="H188" s="1094"/>
      <c r="I188" s="1094"/>
      <c r="J188" s="1094"/>
      <c r="K188" s="1094"/>
    </row>
    <row r="189" spans="1:11" ht="14.1" customHeight="1" x14ac:dyDescent="0.25">
      <c r="A189" s="1094"/>
      <c r="B189" s="1094"/>
      <c r="C189" s="1097" t="s">
        <v>1032</v>
      </c>
      <c r="D189" s="1101" t="s">
        <v>3998</v>
      </c>
      <c r="E189" s="1101" t="s">
        <v>3999</v>
      </c>
      <c r="F189" s="1101" t="s">
        <v>1039</v>
      </c>
      <c r="G189" s="1101" t="s">
        <v>1039</v>
      </c>
      <c r="H189" s="1094"/>
      <c r="I189" s="1094"/>
      <c r="J189" s="1094"/>
      <c r="K189" s="1094"/>
    </row>
    <row r="190" spans="1:11" ht="14.1" customHeight="1" x14ac:dyDescent="0.25">
      <c r="A190" s="1094"/>
      <c r="B190" s="1094"/>
      <c r="C190" s="1097" t="s">
        <v>1037</v>
      </c>
      <c r="D190" s="1101" t="s">
        <v>1038</v>
      </c>
      <c r="E190" s="1101" t="s">
        <v>1039</v>
      </c>
      <c r="F190" s="1101" t="s">
        <v>1083</v>
      </c>
      <c r="G190" s="1101" t="s">
        <v>1038</v>
      </c>
      <c r="H190" s="1094"/>
      <c r="I190" s="1094"/>
      <c r="J190" s="1094"/>
      <c r="K190" s="1094"/>
    </row>
    <row r="191" spans="1:11" ht="14.1" customHeight="1" x14ac:dyDescent="0.25">
      <c r="A191" s="1094"/>
      <c r="B191" s="1094"/>
      <c r="C191" s="1097" t="s">
        <v>1042</v>
      </c>
      <c r="D191" s="1101" t="s">
        <v>1038</v>
      </c>
      <c r="E191" s="1101" t="s">
        <v>4000</v>
      </c>
      <c r="F191" s="1101" t="s">
        <v>1083</v>
      </c>
      <c r="G191" s="1101" t="s">
        <v>1038</v>
      </c>
      <c r="H191" s="1094"/>
      <c r="I191" s="1094"/>
      <c r="J191" s="1094"/>
      <c r="K191" s="1094"/>
    </row>
    <row r="192" spans="1:11" ht="14.1" customHeight="1" x14ac:dyDescent="0.25">
      <c r="A192" s="1094"/>
      <c r="B192" s="1094"/>
      <c r="C192" s="1097" t="s">
        <v>39</v>
      </c>
      <c r="D192" s="1101" t="s">
        <v>1038</v>
      </c>
      <c r="E192" s="1101" t="s">
        <v>4000</v>
      </c>
      <c r="F192" s="1101" t="s">
        <v>1083</v>
      </c>
      <c r="G192" s="1101" t="s">
        <v>1038</v>
      </c>
      <c r="H192" s="1094"/>
      <c r="I192" s="1094"/>
      <c r="J192" s="1094"/>
      <c r="K192" s="1094"/>
    </row>
    <row r="193" spans="1:11" ht="14.1" customHeight="1" x14ac:dyDescent="0.25">
      <c r="A193" s="1094"/>
      <c r="B193" s="1094"/>
      <c r="C193" s="1228" t="s">
        <v>1046</v>
      </c>
      <c r="D193" s="1229"/>
      <c r="E193" s="1229"/>
      <c r="F193" s="1229"/>
      <c r="G193" s="1229"/>
      <c r="H193" s="1094"/>
      <c r="I193" s="1094"/>
      <c r="J193" s="1094"/>
      <c r="K193" s="1094"/>
    </row>
    <row r="194" spans="1:11" ht="14.1" customHeight="1" x14ac:dyDescent="0.25">
      <c r="A194" s="1094"/>
      <c r="B194" s="1094"/>
      <c r="C194" s="1105"/>
      <c r="D194" s="1106">
        <v>2024</v>
      </c>
      <c r="E194" s="1106">
        <v>2025</v>
      </c>
      <c r="F194" s="1106">
        <v>2026</v>
      </c>
      <c r="G194" s="1106">
        <v>2027</v>
      </c>
      <c r="H194" s="1094"/>
      <c r="I194" s="1094"/>
      <c r="J194" s="1094"/>
      <c r="K194" s="1094"/>
    </row>
    <row r="195" spans="1:11" ht="14.1" customHeight="1" x14ac:dyDescent="0.25">
      <c r="A195" s="1094"/>
      <c r="B195" s="1094"/>
      <c r="C195" s="1107"/>
      <c r="D195" s="1108" t="s">
        <v>13</v>
      </c>
      <c r="E195" s="1108" t="s">
        <v>14</v>
      </c>
      <c r="F195" s="1108" t="s">
        <v>14</v>
      </c>
      <c r="G195" s="1108" t="s">
        <v>14</v>
      </c>
      <c r="H195" s="1094"/>
      <c r="I195" s="1094"/>
      <c r="J195" s="1094"/>
      <c r="K195" s="1094"/>
    </row>
    <row r="196" spans="1:11" ht="14.1" customHeight="1" x14ac:dyDescent="0.25">
      <c r="A196" s="1094"/>
      <c r="B196" s="1094"/>
      <c r="C196" s="1109" t="s">
        <v>1047</v>
      </c>
      <c r="D196" s="1110">
        <v>0</v>
      </c>
      <c r="E196" s="1110">
        <v>0</v>
      </c>
      <c r="F196" s="1110">
        <v>0</v>
      </c>
      <c r="G196" s="1110">
        <v>0</v>
      </c>
      <c r="H196" s="1094"/>
      <c r="I196" s="1094"/>
      <c r="J196" s="1094"/>
      <c r="K196" s="1094"/>
    </row>
    <row r="197" spans="1:11" ht="14.1" customHeight="1" x14ac:dyDescent="0.25">
      <c r="A197" s="1094"/>
      <c r="B197" s="1094"/>
      <c r="C197" s="1109" t="s">
        <v>1048</v>
      </c>
      <c r="D197" s="1110">
        <v>0</v>
      </c>
      <c r="E197" s="1110">
        <v>0</v>
      </c>
      <c r="F197" s="1110">
        <v>0</v>
      </c>
      <c r="G197" s="1110">
        <v>0</v>
      </c>
      <c r="H197" s="1094"/>
      <c r="I197" s="1094"/>
      <c r="J197" s="1094"/>
      <c r="K197" s="1094"/>
    </row>
    <row r="198" spans="1:11" ht="14.1" customHeight="1" x14ac:dyDescent="0.25">
      <c r="A198" s="1094"/>
      <c r="B198" s="1094"/>
      <c r="C198" s="1109" t="s">
        <v>1049</v>
      </c>
      <c r="D198" s="1110">
        <v>0</v>
      </c>
      <c r="E198" s="1110">
        <v>0</v>
      </c>
      <c r="F198" s="1110">
        <v>0</v>
      </c>
      <c r="G198" s="1110">
        <v>0</v>
      </c>
      <c r="H198" s="1094"/>
      <c r="I198" s="1094"/>
      <c r="J198" s="1094"/>
      <c r="K198" s="1094"/>
    </row>
    <row r="199" spans="1:11" ht="14.1" customHeight="1" x14ac:dyDescent="0.25">
      <c r="A199" s="1094"/>
      <c r="B199" s="1094"/>
      <c r="C199" s="1109" t="s">
        <v>1050</v>
      </c>
      <c r="D199" s="1110">
        <v>0</v>
      </c>
      <c r="E199" s="1110">
        <v>0</v>
      </c>
      <c r="F199" s="1110">
        <v>0</v>
      </c>
      <c r="G199" s="1110">
        <v>0</v>
      </c>
      <c r="H199" s="1094"/>
      <c r="I199" s="1094"/>
      <c r="J199" s="1094"/>
      <c r="K199" s="1094"/>
    </row>
    <row r="200" spans="1:11" ht="14.1" customHeight="1" x14ac:dyDescent="0.25">
      <c r="A200" s="1094"/>
      <c r="B200" s="1094"/>
      <c r="C200" s="1109" t="s">
        <v>1048</v>
      </c>
      <c r="D200" s="1110">
        <v>0</v>
      </c>
      <c r="E200" s="1110">
        <v>0</v>
      </c>
      <c r="F200" s="1110">
        <v>0</v>
      </c>
      <c r="G200" s="1110">
        <v>0</v>
      </c>
      <c r="H200" s="1094"/>
      <c r="I200" s="1094"/>
      <c r="J200" s="1094"/>
      <c r="K200" s="1094"/>
    </row>
    <row r="201" spans="1:11" ht="14.1" customHeight="1" x14ac:dyDescent="0.25">
      <c r="A201" s="1094"/>
      <c r="B201" s="1094"/>
      <c r="C201" s="1109" t="s">
        <v>1049</v>
      </c>
      <c r="D201" s="1110">
        <v>0</v>
      </c>
      <c r="E201" s="1110">
        <v>0</v>
      </c>
      <c r="F201" s="1110">
        <v>0</v>
      </c>
      <c r="G201" s="1110">
        <v>0</v>
      </c>
      <c r="H201" s="1094"/>
      <c r="I201" s="1094"/>
      <c r="J201" s="1094"/>
      <c r="K201" s="1094"/>
    </row>
    <row r="202" spans="1:11" ht="14.1" customHeight="1" x14ac:dyDescent="0.25">
      <c r="A202" s="1094"/>
      <c r="B202" s="1094"/>
      <c r="C202" s="1109" t="s">
        <v>1051</v>
      </c>
      <c r="D202" s="1110">
        <v>0</v>
      </c>
      <c r="E202" s="1110">
        <v>0</v>
      </c>
      <c r="F202" s="1110">
        <v>0</v>
      </c>
      <c r="G202" s="1110">
        <v>0</v>
      </c>
      <c r="H202" s="1094"/>
      <c r="I202" s="1094"/>
      <c r="J202" s="1094"/>
      <c r="K202" s="1094"/>
    </row>
    <row r="203" spans="1:11" ht="14.1" customHeight="1" x14ac:dyDescent="0.25">
      <c r="A203" s="1094"/>
      <c r="B203" s="1094"/>
      <c r="C203" s="1109" t="s">
        <v>1048</v>
      </c>
      <c r="D203" s="1110">
        <v>0</v>
      </c>
      <c r="E203" s="1110">
        <v>0</v>
      </c>
      <c r="F203" s="1110">
        <v>0</v>
      </c>
      <c r="G203" s="1110">
        <v>0</v>
      </c>
      <c r="H203" s="1094"/>
      <c r="I203" s="1094"/>
      <c r="J203" s="1094"/>
      <c r="K203" s="1094"/>
    </row>
    <row r="204" spans="1:11" ht="14.1" customHeight="1" x14ac:dyDescent="0.25">
      <c r="A204" s="1094"/>
      <c r="B204" s="1094"/>
      <c r="C204" s="1109" t="s">
        <v>1049</v>
      </c>
      <c r="D204" s="1110">
        <v>0</v>
      </c>
      <c r="E204" s="1110">
        <v>0</v>
      </c>
      <c r="F204" s="1110">
        <v>0</v>
      </c>
      <c r="G204" s="1110">
        <v>0</v>
      </c>
      <c r="H204" s="1094"/>
      <c r="I204" s="1094"/>
      <c r="J204" s="1094"/>
      <c r="K204" s="1094"/>
    </row>
    <row r="205" spans="1:11" ht="14.1" customHeight="1" x14ac:dyDescent="0.25">
      <c r="A205" s="1094"/>
      <c r="B205" s="1094"/>
      <c r="C205" s="1109" t="s">
        <v>1052</v>
      </c>
      <c r="D205" s="1110">
        <v>0</v>
      </c>
      <c r="E205" s="1110">
        <v>0</v>
      </c>
      <c r="F205" s="1110">
        <v>0</v>
      </c>
      <c r="G205" s="1110">
        <v>0</v>
      </c>
      <c r="H205" s="1094"/>
      <c r="I205" s="1094"/>
      <c r="J205" s="1094"/>
      <c r="K205" s="1094"/>
    </row>
    <row r="206" spans="1:11" ht="14.1" customHeight="1" x14ac:dyDescent="0.25">
      <c r="A206" s="1094"/>
      <c r="B206" s="1094"/>
      <c r="C206" s="1109" t="s">
        <v>1048</v>
      </c>
      <c r="D206" s="1110">
        <v>0</v>
      </c>
      <c r="E206" s="1110">
        <v>0</v>
      </c>
      <c r="F206" s="1110">
        <v>0</v>
      </c>
      <c r="G206" s="1110">
        <v>0</v>
      </c>
      <c r="H206" s="1094"/>
      <c r="I206" s="1094"/>
      <c r="J206" s="1094"/>
      <c r="K206" s="1094"/>
    </row>
    <row r="207" spans="1:11" ht="14.1" customHeight="1" x14ac:dyDescent="0.25">
      <c r="A207" s="1094"/>
      <c r="B207" s="1094"/>
      <c r="C207" s="1109" t="s">
        <v>1049</v>
      </c>
      <c r="D207" s="1110">
        <v>0</v>
      </c>
      <c r="E207" s="1110">
        <v>0</v>
      </c>
      <c r="F207" s="1110">
        <v>0</v>
      </c>
      <c r="G207" s="1110">
        <v>0</v>
      </c>
      <c r="H207" s="1094"/>
      <c r="I207" s="1094"/>
      <c r="J207" s="1094"/>
      <c r="K207" s="1094"/>
    </row>
    <row r="208" spans="1:11" ht="14.1" customHeight="1" x14ac:dyDescent="0.25">
      <c r="A208" s="1094"/>
      <c r="B208" s="1094"/>
      <c r="C208" s="1109" t="s">
        <v>1053</v>
      </c>
      <c r="D208" s="1110">
        <v>0</v>
      </c>
      <c r="E208" s="1110">
        <v>0</v>
      </c>
      <c r="F208" s="1110">
        <v>0</v>
      </c>
      <c r="G208" s="1110">
        <v>0</v>
      </c>
      <c r="H208" s="1094"/>
      <c r="I208" s="1094"/>
      <c r="J208" s="1094"/>
      <c r="K208" s="1094"/>
    </row>
    <row r="209" spans="1:11" ht="14.1" customHeight="1" x14ac:dyDescent="0.25">
      <c r="A209" s="1094"/>
      <c r="B209" s="1094"/>
      <c r="C209" s="1109" t="s">
        <v>1048</v>
      </c>
      <c r="D209" s="1110">
        <v>0</v>
      </c>
      <c r="E209" s="1110">
        <v>0</v>
      </c>
      <c r="F209" s="1110">
        <v>0</v>
      </c>
      <c r="G209" s="1110">
        <v>0</v>
      </c>
      <c r="H209" s="1094"/>
      <c r="I209" s="1094"/>
      <c r="J209" s="1094"/>
      <c r="K209" s="1094"/>
    </row>
    <row r="210" spans="1:11" ht="14.1" customHeight="1" x14ac:dyDescent="0.25">
      <c r="A210" s="1094"/>
      <c r="B210" s="1094"/>
      <c r="C210" s="1109" t="s">
        <v>1049</v>
      </c>
      <c r="D210" s="1110">
        <v>0</v>
      </c>
      <c r="E210" s="1110">
        <v>0</v>
      </c>
      <c r="F210" s="1110">
        <v>0</v>
      </c>
      <c r="G210" s="1110">
        <v>0</v>
      </c>
      <c r="H210" s="1094"/>
      <c r="I210" s="1094"/>
      <c r="J210" s="1094"/>
      <c r="K210" s="1094"/>
    </row>
    <row r="211" spans="1:11" ht="14.1" customHeight="1" x14ac:dyDescent="0.25">
      <c r="A211" s="1094"/>
      <c r="B211" s="1094"/>
      <c r="C211" s="1109" t="s">
        <v>1054</v>
      </c>
      <c r="D211" s="1110">
        <v>0</v>
      </c>
      <c r="E211" s="1110">
        <v>0</v>
      </c>
      <c r="F211" s="1110">
        <v>0</v>
      </c>
      <c r="G211" s="1110">
        <v>0</v>
      </c>
      <c r="H211" s="1094"/>
      <c r="I211" s="1094"/>
      <c r="J211" s="1094"/>
      <c r="K211" s="1094"/>
    </row>
    <row r="212" spans="1:11" ht="14.1" customHeight="1" x14ac:dyDescent="0.25">
      <c r="A212" s="1094"/>
      <c r="B212" s="1094"/>
      <c r="C212" s="1109" t="s">
        <v>1048</v>
      </c>
      <c r="D212" s="1110">
        <v>0</v>
      </c>
      <c r="E212" s="1110">
        <v>0</v>
      </c>
      <c r="F212" s="1110">
        <v>0</v>
      </c>
      <c r="G212" s="1110">
        <v>0</v>
      </c>
      <c r="H212" s="1094"/>
      <c r="I212" s="1094"/>
      <c r="J212" s="1094"/>
      <c r="K212" s="1094"/>
    </row>
    <row r="213" spans="1:11" ht="14.1" customHeight="1" x14ac:dyDescent="0.25">
      <c r="A213" s="1094"/>
      <c r="B213" s="1094"/>
      <c r="C213" s="1109" t="s">
        <v>1049</v>
      </c>
      <c r="D213" s="1110">
        <v>0</v>
      </c>
      <c r="E213" s="1110">
        <v>0</v>
      </c>
      <c r="F213" s="1110">
        <v>0</v>
      </c>
      <c r="G213" s="1110">
        <v>0</v>
      </c>
      <c r="H213" s="1094"/>
      <c r="I213" s="1094"/>
      <c r="J213" s="1094"/>
      <c r="K213" s="1094"/>
    </row>
    <row r="214" spans="1:11" ht="14.1" customHeight="1" x14ac:dyDescent="0.25">
      <c r="A214" s="1094"/>
      <c r="B214" s="1094"/>
      <c r="C214" s="1109" t="s">
        <v>1055</v>
      </c>
      <c r="D214" s="1110">
        <v>0</v>
      </c>
      <c r="E214" s="1110">
        <v>0</v>
      </c>
      <c r="F214" s="1110">
        <v>0</v>
      </c>
      <c r="G214" s="1110">
        <v>0</v>
      </c>
      <c r="H214" s="1094"/>
      <c r="I214" s="1094"/>
      <c r="J214" s="1094"/>
      <c r="K214" s="1094"/>
    </row>
    <row r="215" spans="1:11" ht="14.1" customHeight="1" x14ac:dyDescent="0.25">
      <c r="A215" s="1094"/>
      <c r="B215" s="1094"/>
      <c r="C215" s="1109" t="s">
        <v>1048</v>
      </c>
      <c r="D215" s="1110">
        <v>0</v>
      </c>
      <c r="E215" s="1110">
        <v>0</v>
      </c>
      <c r="F215" s="1110">
        <v>0</v>
      </c>
      <c r="G215" s="1110">
        <v>0</v>
      </c>
      <c r="H215" s="1094"/>
      <c r="I215" s="1094"/>
      <c r="J215" s="1094"/>
      <c r="K215" s="1094"/>
    </row>
    <row r="216" spans="1:11" ht="14.1" customHeight="1" x14ac:dyDescent="0.25">
      <c r="A216" s="1094"/>
      <c r="B216" s="1094"/>
      <c r="C216" s="1109" t="s">
        <v>1049</v>
      </c>
      <c r="D216" s="1110">
        <v>0</v>
      </c>
      <c r="E216" s="1110">
        <v>0</v>
      </c>
      <c r="F216" s="1110">
        <v>0</v>
      </c>
      <c r="G216" s="1110">
        <v>0</v>
      </c>
      <c r="H216" s="1094"/>
      <c r="I216" s="1094"/>
      <c r="J216" s="1094"/>
      <c r="K216" s="1094"/>
    </row>
    <row r="217" spans="1:11" ht="14.1" customHeight="1" x14ac:dyDescent="0.25">
      <c r="A217" s="1094"/>
      <c r="B217" s="1094"/>
      <c r="C217" s="1109" t="s">
        <v>1056</v>
      </c>
      <c r="D217" s="1110">
        <v>0</v>
      </c>
      <c r="E217" s="1110">
        <v>0</v>
      </c>
      <c r="F217" s="1110">
        <v>0</v>
      </c>
      <c r="G217" s="1110">
        <v>0</v>
      </c>
      <c r="H217" s="1094"/>
      <c r="I217" s="1094"/>
      <c r="J217" s="1094"/>
      <c r="K217" s="1094"/>
    </row>
    <row r="218" spans="1:11" ht="14.1" customHeight="1" x14ac:dyDescent="0.25">
      <c r="A218" s="1094"/>
      <c r="B218" s="1094"/>
      <c r="C218" s="1109" t="s">
        <v>1048</v>
      </c>
      <c r="D218" s="1110">
        <v>0</v>
      </c>
      <c r="E218" s="1110">
        <v>0</v>
      </c>
      <c r="F218" s="1110">
        <v>0</v>
      </c>
      <c r="G218" s="1110">
        <v>0</v>
      </c>
      <c r="H218" s="1094"/>
      <c r="I218" s="1094"/>
      <c r="J218" s="1094"/>
      <c r="K218" s="1094"/>
    </row>
    <row r="219" spans="1:11" ht="14.1" customHeight="1" x14ac:dyDescent="0.25">
      <c r="A219" s="1094"/>
      <c r="B219" s="1094"/>
      <c r="C219" s="1109" t="s">
        <v>1057</v>
      </c>
      <c r="D219" s="1110">
        <v>0</v>
      </c>
      <c r="E219" s="1110">
        <v>0</v>
      </c>
      <c r="F219" s="1110">
        <v>0</v>
      </c>
      <c r="G219" s="1110">
        <v>0</v>
      </c>
      <c r="H219" s="1094"/>
      <c r="I219" s="1094"/>
      <c r="J219" s="1094"/>
      <c r="K219" s="1094"/>
    </row>
    <row r="220" spans="1:11" ht="14.1" customHeight="1" x14ac:dyDescent="0.25">
      <c r="A220" s="1094"/>
      <c r="B220" s="1094"/>
      <c r="C220" s="1109" t="s">
        <v>1058</v>
      </c>
      <c r="D220" s="1110">
        <v>0</v>
      </c>
      <c r="E220" s="1110">
        <v>0</v>
      </c>
      <c r="F220" s="1110">
        <v>0</v>
      </c>
      <c r="G220" s="1110">
        <v>0</v>
      </c>
      <c r="H220" s="1094"/>
      <c r="I220" s="1094"/>
      <c r="J220" s="1094"/>
      <c r="K220" s="1094"/>
    </row>
    <row r="221" spans="1:11" ht="14.1" customHeight="1" x14ac:dyDescent="0.25">
      <c r="A221" s="1094"/>
      <c r="B221" s="1094"/>
      <c r="C221" s="1109" t="s">
        <v>1059</v>
      </c>
      <c r="D221" s="1110">
        <v>0</v>
      </c>
      <c r="E221" s="1110">
        <v>0</v>
      </c>
      <c r="F221" s="1110">
        <v>0</v>
      </c>
      <c r="G221" s="1110">
        <v>0</v>
      </c>
      <c r="H221" s="1094"/>
      <c r="I221" s="1094"/>
      <c r="J221" s="1094"/>
      <c r="K221" s="1094"/>
    </row>
    <row r="222" spans="1:11" ht="14.1" customHeight="1" x14ac:dyDescent="0.25">
      <c r="A222" s="1094"/>
      <c r="B222" s="1094"/>
      <c r="C222" s="1109" t="s">
        <v>1060</v>
      </c>
      <c r="D222" s="1110">
        <v>0</v>
      </c>
      <c r="E222" s="1110">
        <v>0</v>
      </c>
      <c r="F222" s="1110">
        <v>0</v>
      </c>
      <c r="G222" s="1110">
        <v>0</v>
      </c>
      <c r="H222" s="1094"/>
      <c r="I222" s="1094"/>
      <c r="J222" s="1094"/>
      <c r="K222" s="1094"/>
    </row>
    <row r="223" spans="1:11" ht="14.1" customHeight="1" x14ac:dyDescent="0.25">
      <c r="A223" s="1094"/>
      <c r="B223" s="1094"/>
      <c r="C223" s="1109" t="s">
        <v>1061</v>
      </c>
      <c r="D223" s="1110">
        <v>0</v>
      </c>
      <c r="E223" s="1110">
        <v>35721487</v>
      </c>
      <c r="F223" s="1110">
        <v>0</v>
      </c>
      <c r="G223" s="1110">
        <v>0</v>
      </c>
      <c r="H223" s="1094"/>
      <c r="I223" s="1094"/>
      <c r="J223" s="1094"/>
      <c r="K223" s="1094"/>
    </row>
    <row r="224" spans="1:11" ht="14.1" customHeight="1" x14ac:dyDescent="0.25">
      <c r="A224" s="1094"/>
      <c r="B224" s="1094"/>
      <c r="C224" s="1109" t="s">
        <v>1048</v>
      </c>
      <c r="D224" s="1110">
        <v>0</v>
      </c>
      <c r="E224" s="1110">
        <v>35721487</v>
      </c>
      <c r="F224" s="1110">
        <v>0</v>
      </c>
      <c r="G224" s="1110">
        <v>0</v>
      </c>
      <c r="H224" s="1094"/>
      <c r="I224" s="1094"/>
      <c r="J224" s="1094"/>
      <c r="K224" s="1094"/>
    </row>
    <row r="225" spans="1:11" ht="14.1" customHeight="1" x14ac:dyDescent="0.25">
      <c r="A225" s="1094"/>
      <c r="B225" s="1094"/>
      <c r="C225" s="1109" t="s">
        <v>1057</v>
      </c>
      <c r="D225" s="1110">
        <v>0</v>
      </c>
      <c r="E225" s="1110">
        <v>0</v>
      </c>
      <c r="F225" s="1110">
        <v>0</v>
      </c>
      <c r="G225" s="1110">
        <v>0</v>
      </c>
      <c r="H225" s="1094"/>
      <c r="I225" s="1094"/>
      <c r="J225" s="1094"/>
      <c r="K225" s="1094"/>
    </row>
    <row r="226" spans="1:11" ht="14.1" customHeight="1" x14ac:dyDescent="0.25">
      <c r="A226" s="1094"/>
      <c r="B226" s="1094"/>
      <c r="C226" s="1109" t="s">
        <v>1058</v>
      </c>
      <c r="D226" s="1110">
        <v>0</v>
      </c>
      <c r="E226" s="1110">
        <v>0</v>
      </c>
      <c r="F226" s="1110">
        <v>0</v>
      </c>
      <c r="G226" s="1110">
        <v>0</v>
      </c>
      <c r="H226" s="1094"/>
      <c r="I226" s="1094"/>
      <c r="J226" s="1094"/>
      <c r="K226" s="1094"/>
    </row>
    <row r="227" spans="1:11" ht="14.1" customHeight="1" x14ac:dyDescent="0.25">
      <c r="A227" s="1094"/>
      <c r="B227" s="1094"/>
      <c r="C227" s="1109" t="s">
        <v>1059</v>
      </c>
      <c r="D227" s="1110">
        <v>0</v>
      </c>
      <c r="E227" s="1110">
        <v>0</v>
      </c>
      <c r="F227" s="1110">
        <v>0</v>
      </c>
      <c r="G227" s="1110">
        <v>0</v>
      </c>
      <c r="H227" s="1094"/>
      <c r="I227" s="1094"/>
      <c r="J227" s="1094"/>
      <c r="K227" s="1094"/>
    </row>
    <row r="228" spans="1:11" ht="14.1" customHeight="1" x14ac:dyDescent="0.25">
      <c r="A228" s="1094"/>
      <c r="B228" s="1094"/>
      <c r="C228" s="1109" t="s">
        <v>1060</v>
      </c>
      <c r="D228" s="1110">
        <v>0</v>
      </c>
      <c r="E228" s="1110">
        <v>0</v>
      </c>
      <c r="F228" s="1110">
        <v>0</v>
      </c>
      <c r="G228" s="1110">
        <v>0</v>
      </c>
      <c r="H228" s="1094"/>
      <c r="I228" s="1094"/>
      <c r="J228" s="1094"/>
      <c r="K228" s="1094"/>
    </row>
    <row r="229" spans="1:11" ht="14.1" customHeight="1" x14ac:dyDescent="0.25">
      <c r="A229" s="1094"/>
      <c r="B229" s="1094"/>
      <c r="C229" s="1109" t="s">
        <v>1062</v>
      </c>
      <c r="D229" s="1110">
        <v>0</v>
      </c>
      <c r="E229" s="1110">
        <v>0</v>
      </c>
      <c r="F229" s="1110">
        <v>0</v>
      </c>
      <c r="G229" s="1110">
        <v>0</v>
      </c>
      <c r="H229" s="1094"/>
      <c r="I229" s="1094"/>
      <c r="J229" s="1094"/>
      <c r="K229" s="1094"/>
    </row>
    <row r="230" spans="1:11" ht="14.1" customHeight="1" x14ac:dyDescent="0.25">
      <c r="A230" s="1094"/>
      <c r="B230" s="1094"/>
      <c r="C230" s="1109" t="s">
        <v>1048</v>
      </c>
      <c r="D230" s="1110">
        <v>0</v>
      </c>
      <c r="E230" s="1110">
        <v>0</v>
      </c>
      <c r="F230" s="1110">
        <v>0</v>
      </c>
      <c r="G230" s="1110">
        <v>0</v>
      </c>
      <c r="H230" s="1094"/>
      <c r="I230" s="1094"/>
      <c r="J230" s="1094"/>
      <c r="K230" s="1094"/>
    </row>
    <row r="231" spans="1:11" ht="14.1" customHeight="1" x14ac:dyDescent="0.25">
      <c r="A231" s="1094"/>
      <c r="B231" s="1094"/>
      <c r="C231" s="1109" t="s">
        <v>1057</v>
      </c>
      <c r="D231" s="1110">
        <v>0</v>
      </c>
      <c r="E231" s="1110">
        <v>0</v>
      </c>
      <c r="F231" s="1110">
        <v>0</v>
      </c>
      <c r="G231" s="1110">
        <v>0</v>
      </c>
      <c r="H231" s="1094"/>
      <c r="I231" s="1094"/>
      <c r="J231" s="1094"/>
      <c r="K231" s="1094"/>
    </row>
    <row r="232" spans="1:11" ht="14.1" customHeight="1" x14ac:dyDescent="0.25">
      <c r="A232" s="1094"/>
      <c r="B232" s="1094"/>
      <c r="C232" s="1109" t="s">
        <v>1058</v>
      </c>
      <c r="D232" s="1110">
        <v>0</v>
      </c>
      <c r="E232" s="1110">
        <v>0</v>
      </c>
      <c r="F232" s="1110">
        <v>0</v>
      </c>
      <c r="G232" s="1110">
        <v>0</v>
      </c>
      <c r="H232" s="1094"/>
      <c r="I232" s="1094"/>
      <c r="J232" s="1094"/>
      <c r="K232" s="1094"/>
    </row>
    <row r="233" spans="1:11" ht="14.1" customHeight="1" x14ac:dyDescent="0.25">
      <c r="A233" s="1094"/>
      <c r="B233" s="1094"/>
      <c r="C233" s="1109" t="s">
        <v>1059</v>
      </c>
      <c r="D233" s="1110">
        <v>0</v>
      </c>
      <c r="E233" s="1110">
        <v>0</v>
      </c>
      <c r="F233" s="1110">
        <v>0</v>
      </c>
      <c r="G233" s="1110">
        <v>0</v>
      </c>
      <c r="H233" s="1094"/>
      <c r="I233" s="1094"/>
      <c r="J233" s="1094"/>
      <c r="K233" s="1094"/>
    </row>
    <row r="234" spans="1:11" ht="14.1" customHeight="1" x14ac:dyDescent="0.25">
      <c r="A234" s="1094"/>
      <c r="B234" s="1094"/>
      <c r="C234" s="1109" t="s">
        <v>1060</v>
      </c>
      <c r="D234" s="1110">
        <v>0</v>
      </c>
      <c r="E234" s="1110">
        <v>0</v>
      </c>
      <c r="F234" s="1110">
        <v>0</v>
      </c>
      <c r="G234" s="1110">
        <v>0</v>
      </c>
      <c r="H234" s="1094"/>
      <c r="I234" s="1094"/>
      <c r="J234" s="1094"/>
      <c r="K234" s="1094"/>
    </row>
    <row r="235" spans="1:11" ht="14.1" customHeight="1" x14ac:dyDescent="0.25">
      <c r="A235" s="1094"/>
      <c r="B235" s="1094"/>
      <c r="C235" s="1109" t="s">
        <v>1063</v>
      </c>
      <c r="D235" s="1110">
        <v>0</v>
      </c>
      <c r="E235" s="1110">
        <v>0</v>
      </c>
      <c r="F235" s="1110">
        <v>0</v>
      </c>
      <c r="G235" s="1110">
        <v>0</v>
      </c>
      <c r="H235" s="1094"/>
      <c r="I235" s="1094"/>
      <c r="J235" s="1094"/>
      <c r="K235" s="1094"/>
    </row>
    <row r="236" spans="1:11" ht="14.1" customHeight="1" x14ac:dyDescent="0.25">
      <c r="A236" s="1094"/>
      <c r="B236" s="1094"/>
      <c r="C236" s="1109" t="s">
        <v>1064</v>
      </c>
      <c r="D236" s="1110">
        <v>0</v>
      </c>
      <c r="E236" s="1110">
        <v>0</v>
      </c>
      <c r="F236" s="1110">
        <v>0</v>
      </c>
      <c r="G236" s="1110">
        <v>0</v>
      </c>
      <c r="H236" s="1094"/>
      <c r="I236" s="1094"/>
      <c r="J236" s="1094"/>
      <c r="K236" s="1094"/>
    </row>
    <row r="237" spans="1:11" ht="14.1" customHeight="1" x14ac:dyDescent="0.25">
      <c r="A237" s="1094"/>
      <c r="B237" s="1094"/>
      <c r="C237" s="1111" t="s">
        <v>572</v>
      </c>
      <c r="D237" s="1110">
        <v>0</v>
      </c>
      <c r="E237" s="1110">
        <v>35721487</v>
      </c>
      <c r="F237" s="1110">
        <v>0</v>
      </c>
      <c r="G237" s="1110">
        <v>0</v>
      </c>
      <c r="H237" s="1094"/>
      <c r="I237" s="1094"/>
      <c r="J237" s="1094"/>
      <c r="K237" s="1094"/>
    </row>
    <row r="238" spans="1:11" ht="27" customHeight="1" x14ac:dyDescent="0.25">
      <c r="A238" s="1094"/>
      <c r="B238" s="1094"/>
      <c r="C238" s="1103" t="s">
        <v>1022</v>
      </c>
      <c r="D238" s="1232" t="s">
        <v>4001</v>
      </c>
      <c r="E238" s="1233"/>
      <c r="F238" s="1233"/>
      <c r="G238" s="1233"/>
      <c r="H238" s="1094"/>
      <c r="I238" s="1094"/>
      <c r="J238" s="1094"/>
      <c r="K238" s="1094"/>
    </row>
    <row r="239" spans="1:11" ht="27" customHeight="1" x14ac:dyDescent="0.25">
      <c r="A239" s="1094"/>
      <c r="B239" s="1094"/>
      <c r="C239" s="1104" t="s">
        <v>1024</v>
      </c>
      <c r="D239" s="1230" t="s">
        <v>4002</v>
      </c>
      <c r="E239" s="1231"/>
      <c r="F239" s="1231"/>
      <c r="G239" s="1231"/>
      <c r="H239" s="1094"/>
      <c r="I239" s="1094"/>
      <c r="J239" s="1094"/>
      <c r="K239" s="1094"/>
    </row>
    <row r="240" spans="1:11" ht="27" customHeight="1" x14ac:dyDescent="0.25">
      <c r="A240" s="1094"/>
      <c r="B240" s="1094"/>
      <c r="C240" s="1104" t="s">
        <v>31</v>
      </c>
      <c r="D240" s="1230" t="s">
        <v>851</v>
      </c>
      <c r="E240" s="1231"/>
      <c r="F240" s="1231"/>
      <c r="G240" s="1231"/>
      <c r="H240" s="1094"/>
      <c r="I240" s="1094"/>
      <c r="J240" s="1094"/>
      <c r="K240" s="1094"/>
    </row>
    <row r="241" spans="1:11" ht="15" customHeight="1" x14ac:dyDescent="0.25">
      <c r="A241" s="1094"/>
      <c r="B241" s="1094"/>
      <c r="C241" s="1105"/>
      <c r="D241" s="1106">
        <v>2024</v>
      </c>
      <c r="E241" s="1106">
        <v>2025</v>
      </c>
      <c r="F241" s="1106">
        <v>2026</v>
      </c>
      <c r="G241" s="1106">
        <v>2027</v>
      </c>
      <c r="H241" s="1094"/>
      <c r="I241" s="1094"/>
      <c r="J241" s="1094"/>
      <c r="K241" s="1094"/>
    </row>
    <row r="242" spans="1:11" ht="15" customHeight="1" x14ac:dyDescent="0.25">
      <c r="A242" s="1094"/>
      <c r="B242" s="1094"/>
      <c r="C242" s="1107"/>
      <c r="D242" s="1108" t="s">
        <v>13</v>
      </c>
      <c r="E242" s="1108" t="s">
        <v>14</v>
      </c>
      <c r="F242" s="1108" t="s">
        <v>14</v>
      </c>
      <c r="G242" s="1108" t="s">
        <v>14</v>
      </c>
      <c r="H242" s="1094"/>
      <c r="I242" s="1094"/>
      <c r="J242" s="1094"/>
      <c r="K242" s="1094"/>
    </row>
    <row r="243" spans="1:11" ht="14.1" customHeight="1" x14ac:dyDescent="0.25">
      <c r="A243" s="1094"/>
      <c r="B243" s="1094"/>
      <c r="C243" s="1097" t="s">
        <v>33</v>
      </c>
      <c r="D243" s="1101" t="s">
        <v>1092</v>
      </c>
      <c r="E243" s="1101" t="s">
        <v>1092</v>
      </c>
      <c r="F243" s="1101" t="s">
        <v>1092</v>
      </c>
      <c r="G243" s="1101" t="s">
        <v>1039</v>
      </c>
      <c r="H243" s="1094"/>
      <c r="I243" s="1094"/>
      <c r="J243" s="1094"/>
      <c r="K243" s="1094"/>
    </row>
    <row r="244" spans="1:11" ht="14.1" customHeight="1" x14ac:dyDescent="0.25">
      <c r="A244" s="1094"/>
      <c r="B244" s="1094"/>
      <c r="C244" s="1097" t="s">
        <v>1029</v>
      </c>
      <c r="D244" s="1101" t="s">
        <v>1039</v>
      </c>
      <c r="E244" s="1101" t="s">
        <v>4003</v>
      </c>
      <c r="F244" s="1101" t="s">
        <v>1039</v>
      </c>
      <c r="G244" s="1101" t="s">
        <v>1039</v>
      </c>
      <c r="H244" s="1094"/>
      <c r="I244" s="1094"/>
      <c r="J244" s="1094"/>
      <c r="K244" s="1094"/>
    </row>
    <row r="245" spans="1:11" ht="14.1" customHeight="1" x14ac:dyDescent="0.25">
      <c r="A245" s="1094"/>
      <c r="B245" s="1094"/>
      <c r="C245" s="1097" t="s">
        <v>1032</v>
      </c>
      <c r="D245" s="1101" t="s">
        <v>1039</v>
      </c>
      <c r="E245" s="1101" t="s">
        <v>4003</v>
      </c>
      <c r="F245" s="1101" t="s">
        <v>1039</v>
      </c>
      <c r="G245" s="1101" t="s">
        <v>1039</v>
      </c>
      <c r="H245" s="1094"/>
      <c r="I245" s="1094"/>
      <c r="J245" s="1094"/>
      <c r="K245" s="1094"/>
    </row>
    <row r="246" spans="1:11" ht="14.1" customHeight="1" x14ac:dyDescent="0.25">
      <c r="A246" s="1094"/>
      <c r="B246" s="1094"/>
      <c r="C246" s="1097" t="s">
        <v>1037</v>
      </c>
      <c r="D246" s="1101" t="s">
        <v>1038</v>
      </c>
      <c r="E246" s="1101" t="s">
        <v>1039</v>
      </c>
      <c r="F246" s="1101" t="s">
        <v>1039</v>
      </c>
      <c r="G246" s="1101" t="s">
        <v>1083</v>
      </c>
      <c r="H246" s="1094"/>
      <c r="I246" s="1094"/>
      <c r="J246" s="1094"/>
      <c r="K246" s="1094"/>
    </row>
    <row r="247" spans="1:11" ht="14.1" customHeight="1" x14ac:dyDescent="0.25">
      <c r="A247" s="1094"/>
      <c r="B247" s="1094"/>
      <c r="C247" s="1097" t="s">
        <v>1042</v>
      </c>
      <c r="D247" s="1101" t="s">
        <v>1038</v>
      </c>
      <c r="E247" s="1101" t="s">
        <v>1038</v>
      </c>
      <c r="F247" s="1101" t="s">
        <v>1083</v>
      </c>
      <c r="G247" s="1101" t="s">
        <v>1038</v>
      </c>
      <c r="H247" s="1094"/>
      <c r="I247" s="1094"/>
      <c r="J247" s="1094"/>
      <c r="K247" s="1094"/>
    </row>
    <row r="248" spans="1:11" ht="14.1" customHeight="1" x14ac:dyDescent="0.25">
      <c r="A248" s="1094"/>
      <c r="B248" s="1094"/>
      <c r="C248" s="1097" t="s">
        <v>39</v>
      </c>
      <c r="D248" s="1101" t="s">
        <v>1038</v>
      </c>
      <c r="E248" s="1101" t="s">
        <v>1038</v>
      </c>
      <c r="F248" s="1101" t="s">
        <v>1083</v>
      </c>
      <c r="G248" s="1101" t="s">
        <v>1038</v>
      </c>
      <c r="H248" s="1094"/>
      <c r="I248" s="1094"/>
      <c r="J248" s="1094"/>
      <c r="K248" s="1094"/>
    </row>
    <row r="249" spans="1:11" ht="14.1" customHeight="1" x14ac:dyDescent="0.25">
      <c r="A249" s="1094"/>
      <c r="B249" s="1094"/>
      <c r="C249" s="1228" t="s">
        <v>1046</v>
      </c>
      <c r="D249" s="1229"/>
      <c r="E249" s="1229"/>
      <c r="F249" s="1229"/>
      <c r="G249" s="1229"/>
      <c r="H249" s="1094"/>
      <c r="I249" s="1094"/>
      <c r="J249" s="1094"/>
      <c r="K249" s="1094"/>
    </row>
    <row r="250" spans="1:11" ht="14.1" customHeight="1" x14ac:dyDescent="0.25">
      <c r="A250" s="1094"/>
      <c r="B250" s="1094"/>
      <c r="C250" s="1105"/>
      <c r="D250" s="1106">
        <v>2024</v>
      </c>
      <c r="E250" s="1106">
        <v>2025</v>
      </c>
      <c r="F250" s="1106">
        <v>2026</v>
      </c>
      <c r="G250" s="1106">
        <v>2027</v>
      </c>
      <c r="H250" s="1094"/>
      <c r="I250" s="1094"/>
      <c r="J250" s="1094"/>
      <c r="K250" s="1094"/>
    </row>
    <row r="251" spans="1:11" ht="14.1" customHeight="1" x14ac:dyDescent="0.25">
      <c r="A251" s="1094"/>
      <c r="B251" s="1094"/>
      <c r="C251" s="1107"/>
      <c r="D251" s="1108" t="s">
        <v>13</v>
      </c>
      <c r="E251" s="1108" t="s">
        <v>14</v>
      </c>
      <c r="F251" s="1108" t="s">
        <v>14</v>
      </c>
      <c r="G251" s="1108" t="s">
        <v>14</v>
      </c>
      <c r="H251" s="1094"/>
      <c r="I251" s="1094"/>
      <c r="J251" s="1094"/>
      <c r="K251" s="1094"/>
    </row>
    <row r="252" spans="1:11" ht="14.1" customHeight="1" x14ac:dyDescent="0.25">
      <c r="A252" s="1094"/>
      <c r="B252" s="1094"/>
      <c r="C252" s="1109" t="s">
        <v>1047</v>
      </c>
      <c r="D252" s="1110">
        <v>0</v>
      </c>
      <c r="E252" s="1110">
        <v>0</v>
      </c>
      <c r="F252" s="1110">
        <v>0</v>
      </c>
      <c r="G252" s="1110">
        <v>0</v>
      </c>
      <c r="H252" s="1094"/>
      <c r="I252" s="1094"/>
      <c r="J252" s="1094"/>
      <c r="K252" s="1094"/>
    </row>
    <row r="253" spans="1:11" ht="14.1" customHeight="1" x14ac:dyDescent="0.25">
      <c r="A253" s="1094"/>
      <c r="B253" s="1094"/>
      <c r="C253" s="1109" t="s">
        <v>1048</v>
      </c>
      <c r="D253" s="1110">
        <v>0</v>
      </c>
      <c r="E253" s="1110">
        <v>0</v>
      </c>
      <c r="F253" s="1110">
        <v>0</v>
      </c>
      <c r="G253" s="1110">
        <v>0</v>
      </c>
      <c r="H253" s="1094"/>
      <c r="I253" s="1094"/>
      <c r="J253" s="1094"/>
      <c r="K253" s="1094"/>
    </row>
    <row r="254" spans="1:11" ht="14.1" customHeight="1" x14ac:dyDescent="0.25">
      <c r="A254" s="1094"/>
      <c r="B254" s="1094"/>
      <c r="C254" s="1109" t="s">
        <v>1049</v>
      </c>
      <c r="D254" s="1110">
        <v>0</v>
      </c>
      <c r="E254" s="1110">
        <v>0</v>
      </c>
      <c r="F254" s="1110">
        <v>0</v>
      </c>
      <c r="G254" s="1110">
        <v>0</v>
      </c>
      <c r="H254" s="1094"/>
      <c r="I254" s="1094"/>
      <c r="J254" s="1094"/>
      <c r="K254" s="1094"/>
    </row>
    <row r="255" spans="1:11" ht="14.1" customHeight="1" x14ac:dyDescent="0.25">
      <c r="A255" s="1094"/>
      <c r="B255" s="1094"/>
      <c r="C255" s="1109" t="s">
        <v>1050</v>
      </c>
      <c r="D255" s="1110">
        <v>0</v>
      </c>
      <c r="E255" s="1110">
        <v>0</v>
      </c>
      <c r="F255" s="1110">
        <v>0</v>
      </c>
      <c r="G255" s="1110">
        <v>0</v>
      </c>
      <c r="H255" s="1094"/>
      <c r="I255" s="1094"/>
      <c r="J255" s="1094"/>
      <c r="K255" s="1094"/>
    </row>
    <row r="256" spans="1:11" ht="14.1" customHeight="1" x14ac:dyDescent="0.25">
      <c r="A256" s="1094"/>
      <c r="B256" s="1094"/>
      <c r="C256" s="1109" t="s">
        <v>1048</v>
      </c>
      <c r="D256" s="1110">
        <v>0</v>
      </c>
      <c r="E256" s="1110">
        <v>0</v>
      </c>
      <c r="F256" s="1110">
        <v>0</v>
      </c>
      <c r="G256" s="1110">
        <v>0</v>
      </c>
      <c r="H256" s="1094"/>
      <c r="I256" s="1094"/>
      <c r="J256" s="1094"/>
      <c r="K256" s="1094"/>
    </row>
    <row r="257" spans="1:11" ht="14.1" customHeight="1" x14ac:dyDescent="0.25">
      <c r="A257" s="1094"/>
      <c r="B257" s="1094"/>
      <c r="C257" s="1109" t="s">
        <v>1049</v>
      </c>
      <c r="D257" s="1110">
        <v>0</v>
      </c>
      <c r="E257" s="1110">
        <v>0</v>
      </c>
      <c r="F257" s="1110">
        <v>0</v>
      </c>
      <c r="G257" s="1110">
        <v>0</v>
      </c>
      <c r="H257" s="1094"/>
      <c r="I257" s="1094"/>
      <c r="J257" s="1094"/>
      <c r="K257" s="1094"/>
    </row>
    <row r="258" spans="1:11" ht="14.1" customHeight="1" x14ac:dyDescent="0.25">
      <c r="A258" s="1094"/>
      <c r="B258" s="1094"/>
      <c r="C258" s="1109" t="s">
        <v>1051</v>
      </c>
      <c r="D258" s="1110">
        <v>0</v>
      </c>
      <c r="E258" s="1110">
        <v>0</v>
      </c>
      <c r="F258" s="1110">
        <v>0</v>
      </c>
      <c r="G258" s="1110">
        <v>0</v>
      </c>
      <c r="H258" s="1094"/>
      <c r="I258" s="1094"/>
      <c r="J258" s="1094"/>
      <c r="K258" s="1094"/>
    </row>
    <row r="259" spans="1:11" ht="14.1" customHeight="1" x14ac:dyDescent="0.25">
      <c r="A259" s="1094"/>
      <c r="B259" s="1094"/>
      <c r="C259" s="1109" t="s">
        <v>1048</v>
      </c>
      <c r="D259" s="1110">
        <v>0</v>
      </c>
      <c r="E259" s="1110">
        <v>0</v>
      </c>
      <c r="F259" s="1110">
        <v>0</v>
      </c>
      <c r="G259" s="1110">
        <v>0</v>
      </c>
      <c r="H259" s="1094"/>
      <c r="I259" s="1094"/>
      <c r="J259" s="1094"/>
      <c r="K259" s="1094"/>
    </row>
    <row r="260" spans="1:11" ht="14.1" customHeight="1" x14ac:dyDescent="0.25">
      <c r="A260" s="1094"/>
      <c r="B260" s="1094"/>
      <c r="C260" s="1109" t="s">
        <v>1049</v>
      </c>
      <c r="D260" s="1110">
        <v>0</v>
      </c>
      <c r="E260" s="1110">
        <v>0</v>
      </c>
      <c r="F260" s="1110">
        <v>0</v>
      </c>
      <c r="G260" s="1110">
        <v>0</v>
      </c>
      <c r="H260" s="1094"/>
      <c r="I260" s="1094"/>
      <c r="J260" s="1094"/>
      <c r="K260" s="1094"/>
    </row>
    <row r="261" spans="1:11" ht="14.1" customHeight="1" x14ac:dyDescent="0.25">
      <c r="A261" s="1094"/>
      <c r="B261" s="1094"/>
      <c r="C261" s="1109" t="s">
        <v>1052</v>
      </c>
      <c r="D261" s="1110">
        <v>0</v>
      </c>
      <c r="E261" s="1110">
        <v>0</v>
      </c>
      <c r="F261" s="1110">
        <v>0</v>
      </c>
      <c r="G261" s="1110">
        <v>0</v>
      </c>
      <c r="H261" s="1094"/>
      <c r="I261" s="1094"/>
      <c r="J261" s="1094"/>
      <c r="K261" s="1094"/>
    </row>
    <row r="262" spans="1:11" ht="14.1" customHeight="1" x14ac:dyDescent="0.25">
      <c r="A262" s="1094"/>
      <c r="B262" s="1094"/>
      <c r="C262" s="1109" t="s">
        <v>1048</v>
      </c>
      <c r="D262" s="1110">
        <v>0</v>
      </c>
      <c r="E262" s="1110">
        <v>0</v>
      </c>
      <c r="F262" s="1110">
        <v>0</v>
      </c>
      <c r="G262" s="1110">
        <v>0</v>
      </c>
      <c r="H262" s="1094"/>
      <c r="I262" s="1094"/>
      <c r="J262" s="1094"/>
      <c r="K262" s="1094"/>
    </row>
    <row r="263" spans="1:11" ht="14.1" customHeight="1" x14ac:dyDescent="0.25">
      <c r="A263" s="1094"/>
      <c r="B263" s="1094"/>
      <c r="C263" s="1109" t="s">
        <v>1049</v>
      </c>
      <c r="D263" s="1110">
        <v>0</v>
      </c>
      <c r="E263" s="1110">
        <v>0</v>
      </c>
      <c r="F263" s="1110">
        <v>0</v>
      </c>
      <c r="G263" s="1110">
        <v>0</v>
      </c>
      <c r="H263" s="1094"/>
      <c r="I263" s="1094"/>
      <c r="J263" s="1094"/>
      <c r="K263" s="1094"/>
    </row>
    <row r="264" spans="1:11" ht="14.1" customHeight="1" x14ac:dyDescent="0.25">
      <c r="A264" s="1094"/>
      <c r="B264" s="1094"/>
      <c r="C264" s="1109" t="s">
        <v>1053</v>
      </c>
      <c r="D264" s="1110">
        <v>0</v>
      </c>
      <c r="E264" s="1110">
        <v>0</v>
      </c>
      <c r="F264" s="1110">
        <v>0</v>
      </c>
      <c r="G264" s="1110">
        <v>0</v>
      </c>
      <c r="H264" s="1094"/>
      <c r="I264" s="1094"/>
      <c r="J264" s="1094"/>
      <c r="K264" s="1094"/>
    </row>
    <row r="265" spans="1:11" ht="14.1" customHeight="1" x14ac:dyDescent="0.25">
      <c r="A265" s="1094"/>
      <c r="B265" s="1094"/>
      <c r="C265" s="1109" t="s">
        <v>1048</v>
      </c>
      <c r="D265" s="1110">
        <v>0</v>
      </c>
      <c r="E265" s="1110">
        <v>0</v>
      </c>
      <c r="F265" s="1110">
        <v>0</v>
      </c>
      <c r="G265" s="1110">
        <v>0</v>
      </c>
      <c r="H265" s="1094"/>
      <c r="I265" s="1094"/>
      <c r="J265" s="1094"/>
      <c r="K265" s="1094"/>
    </row>
    <row r="266" spans="1:11" ht="14.1" customHeight="1" x14ac:dyDescent="0.25">
      <c r="A266" s="1094"/>
      <c r="B266" s="1094"/>
      <c r="C266" s="1109" t="s">
        <v>1049</v>
      </c>
      <c r="D266" s="1110">
        <v>0</v>
      </c>
      <c r="E266" s="1110">
        <v>0</v>
      </c>
      <c r="F266" s="1110">
        <v>0</v>
      </c>
      <c r="G266" s="1110">
        <v>0</v>
      </c>
      <c r="H266" s="1094"/>
      <c r="I266" s="1094"/>
      <c r="J266" s="1094"/>
      <c r="K266" s="1094"/>
    </row>
    <row r="267" spans="1:11" ht="14.1" customHeight="1" x14ac:dyDescent="0.25">
      <c r="A267" s="1094"/>
      <c r="B267" s="1094"/>
      <c r="C267" s="1109" t="s">
        <v>1054</v>
      </c>
      <c r="D267" s="1110">
        <v>0</v>
      </c>
      <c r="E267" s="1110">
        <v>0</v>
      </c>
      <c r="F267" s="1110">
        <v>0</v>
      </c>
      <c r="G267" s="1110">
        <v>0</v>
      </c>
      <c r="H267" s="1094"/>
      <c r="I267" s="1094"/>
      <c r="J267" s="1094"/>
      <c r="K267" s="1094"/>
    </row>
    <row r="268" spans="1:11" ht="14.1" customHeight="1" x14ac:dyDescent="0.25">
      <c r="A268" s="1094"/>
      <c r="B268" s="1094"/>
      <c r="C268" s="1109" t="s">
        <v>1048</v>
      </c>
      <c r="D268" s="1110">
        <v>0</v>
      </c>
      <c r="E268" s="1110">
        <v>0</v>
      </c>
      <c r="F268" s="1110">
        <v>0</v>
      </c>
      <c r="G268" s="1110">
        <v>0</v>
      </c>
      <c r="H268" s="1094"/>
      <c r="I268" s="1094"/>
      <c r="J268" s="1094"/>
      <c r="K268" s="1094"/>
    </row>
    <row r="269" spans="1:11" ht="14.1" customHeight="1" x14ac:dyDescent="0.25">
      <c r="A269" s="1094"/>
      <c r="B269" s="1094"/>
      <c r="C269" s="1109" t="s">
        <v>1049</v>
      </c>
      <c r="D269" s="1110">
        <v>0</v>
      </c>
      <c r="E269" s="1110">
        <v>0</v>
      </c>
      <c r="F269" s="1110">
        <v>0</v>
      </c>
      <c r="G269" s="1110">
        <v>0</v>
      </c>
      <c r="H269" s="1094"/>
      <c r="I269" s="1094"/>
      <c r="J269" s="1094"/>
      <c r="K269" s="1094"/>
    </row>
    <row r="270" spans="1:11" ht="14.1" customHeight="1" x14ac:dyDescent="0.25">
      <c r="A270" s="1094"/>
      <c r="B270" s="1094"/>
      <c r="C270" s="1109" t="s">
        <v>1055</v>
      </c>
      <c r="D270" s="1110">
        <v>0</v>
      </c>
      <c r="E270" s="1110">
        <v>0</v>
      </c>
      <c r="F270" s="1110">
        <v>0</v>
      </c>
      <c r="G270" s="1110">
        <v>0</v>
      </c>
      <c r="H270" s="1094"/>
      <c r="I270" s="1094"/>
      <c r="J270" s="1094"/>
      <c r="K270" s="1094"/>
    </row>
    <row r="271" spans="1:11" ht="14.1" customHeight="1" x14ac:dyDescent="0.25">
      <c r="A271" s="1094"/>
      <c r="B271" s="1094"/>
      <c r="C271" s="1109" t="s">
        <v>1048</v>
      </c>
      <c r="D271" s="1110">
        <v>0</v>
      </c>
      <c r="E271" s="1110">
        <v>0</v>
      </c>
      <c r="F271" s="1110">
        <v>0</v>
      </c>
      <c r="G271" s="1110">
        <v>0</v>
      </c>
      <c r="H271" s="1094"/>
      <c r="I271" s="1094"/>
      <c r="J271" s="1094"/>
      <c r="K271" s="1094"/>
    </row>
    <row r="272" spans="1:11" ht="14.1" customHeight="1" x14ac:dyDescent="0.25">
      <c r="A272" s="1094"/>
      <c r="B272" s="1094"/>
      <c r="C272" s="1109" t="s">
        <v>1049</v>
      </c>
      <c r="D272" s="1110">
        <v>0</v>
      </c>
      <c r="E272" s="1110">
        <v>0</v>
      </c>
      <c r="F272" s="1110">
        <v>0</v>
      </c>
      <c r="G272" s="1110">
        <v>0</v>
      </c>
      <c r="H272" s="1094"/>
      <c r="I272" s="1094"/>
      <c r="J272" s="1094"/>
      <c r="K272" s="1094"/>
    </row>
    <row r="273" spans="1:11" ht="14.1" customHeight="1" x14ac:dyDescent="0.25">
      <c r="A273" s="1094"/>
      <c r="B273" s="1094"/>
      <c r="C273" s="1109" t="s">
        <v>1056</v>
      </c>
      <c r="D273" s="1110">
        <v>0</v>
      </c>
      <c r="E273" s="1110">
        <v>0</v>
      </c>
      <c r="F273" s="1110">
        <v>0</v>
      </c>
      <c r="G273" s="1110">
        <v>0</v>
      </c>
      <c r="H273" s="1094"/>
      <c r="I273" s="1094"/>
      <c r="J273" s="1094"/>
      <c r="K273" s="1094"/>
    </row>
    <row r="274" spans="1:11" ht="14.1" customHeight="1" x14ac:dyDescent="0.25">
      <c r="A274" s="1094"/>
      <c r="B274" s="1094"/>
      <c r="C274" s="1109" t="s">
        <v>1048</v>
      </c>
      <c r="D274" s="1110">
        <v>0</v>
      </c>
      <c r="E274" s="1110">
        <v>0</v>
      </c>
      <c r="F274" s="1110">
        <v>0</v>
      </c>
      <c r="G274" s="1110">
        <v>0</v>
      </c>
      <c r="H274" s="1094"/>
      <c r="I274" s="1094"/>
      <c r="J274" s="1094"/>
      <c r="K274" s="1094"/>
    </row>
    <row r="275" spans="1:11" ht="14.1" customHeight="1" x14ac:dyDescent="0.25">
      <c r="A275" s="1094"/>
      <c r="B275" s="1094"/>
      <c r="C275" s="1109" t="s">
        <v>1057</v>
      </c>
      <c r="D275" s="1110">
        <v>0</v>
      </c>
      <c r="E275" s="1110">
        <v>0</v>
      </c>
      <c r="F275" s="1110">
        <v>0</v>
      </c>
      <c r="G275" s="1110">
        <v>0</v>
      </c>
      <c r="H275" s="1094"/>
      <c r="I275" s="1094"/>
      <c r="J275" s="1094"/>
      <c r="K275" s="1094"/>
    </row>
    <row r="276" spans="1:11" ht="14.1" customHeight="1" x14ac:dyDescent="0.25">
      <c r="A276" s="1094"/>
      <c r="B276" s="1094"/>
      <c r="C276" s="1109" t="s">
        <v>1058</v>
      </c>
      <c r="D276" s="1110">
        <v>0</v>
      </c>
      <c r="E276" s="1110">
        <v>0</v>
      </c>
      <c r="F276" s="1110">
        <v>0</v>
      </c>
      <c r="G276" s="1110">
        <v>0</v>
      </c>
      <c r="H276" s="1094"/>
      <c r="I276" s="1094"/>
      <c r="J276" s="1094"/>
      <c r="K276" s="1094"/>
    </row>
    <row r="277" spans="1:11" ht="14.1" customHeight="1" x14ac:dyDescent="0.25">
      <c r="A277" s="1094"/>
      <c r="B277" s="1094"/>
      <c r="C277" s="1109" t="s">
        <v>1059</v>
      </c>
      <c r="D277" s="1110">
        <v>0</v>
      </c>
      <c r="E277" s="1110">
        <v>0</v>
      </c>
      <c r="F277" s="1110">
        <v>0</v>
      </c>
      <c r="G277" s="1110">
        <v>0</v>
      </c>
      <c r="H277" s="1094"/>
      <c r="I277" s="1094"/>
      <c r="J277" s="1094"/>
      <c r="K277" s="1094"/>
    </row>
    <row r="278" spans="1:11" ht="14.1" customHeight="1" x14ac:dyDescent="0.25">
      <c r="A278" s="1094"/>
      <c r="B278" s="1094"/>
      <c r="C278" s="1109" t="s">
        <v>1060</v>
      </c>
      <c r="D278" s="1110">
        <v>0</v>
      </c>
      <c r="E278" s="1110">
        <v>0</v>
      </c>
      <c r="F278" s="1110">
        <v>0</v>
      </c>
      <c r="G278" s="1110">
        <v>0</v>
      </c>
      <c r="H278" s="1094"/>
      <c r="I278" s="1094"/>
      <c r="J278" s="1094"/>
      <c r="K278" s="1094"/>
    </row>
    <row r="279" spans="1:11" ht="14.1" customHeight="1" x14ac:dyDescent="0.25">
      <c r="A279" s="1094"/>
      <c r="B279" s="1094"/>
      <c r="C279" s="1109" t="s">
        <v>1061</v>
      </c>
      <c r="D279" s="1110">
        <v>0</v>
      </c>
      <c r="E279" s="1110">
        <v>66887419</v>
      </c>
      <c r="F279" s="1110">
        <v>0</v>
      </c>
      <c r="G279" s="1110">
        <v>0</v>
      </c>
      <c r="H279" s="1094"/>
      <c r="I279" s="1094"/>
      <c r="J279" s="1094"/>
      <c r="K279" s="1094"/>
    </row>
    <row r="280" spans="1:11" ht="14.1" customHeight="1" x14ac:dyDescent="0.25">
      <c r="A280" s="1094"/>
      <c r="B280" s="1094"/>
      <c r="C280" s="1109" t="s">
        <v>1048</v>
      </c>
      <c r="D280" s="1110">
        <v>0</v>
      </c>
      <c r="E280" s="1110">
        <v>66887419</v>
      </c>
      <c r="F280" s="1110">
        <v>0</v>
      </c>
      <c r="G280" s="1110">
        <v>0</v>
      </c>
      <c r="H280" s="1094"/>
      <c r="I280" s="1094"/>
      <c r="J280" s="1094"/>
      <c r="K280" s="1094"/>
    </row>
    <row r="281" spans="1:11" ht="14.1" customHeight="1" x14ac:dyDescent="0.25">
      <c r="A281" s="1094"/>
      <c r="B281" s="1094"/>
      <c r="C281" s="1109" t="s">
        <v>1057</v>
      </c>
      <c r="D281" s="1110">
        <v>0</v>
      </c>
      <c r="E281" s="1110">
        <v>0</v>
      </c>
      <c r="F281" s="1110">
        <v>0</v>
      </c>
      <c r="G281" s="1110">
        <v>0</v>
      </c>
      <c r="H281" s="1094"/>
      <c r="I281" s="1094"/>
      <c r="J281" s="1094"/>
      <c r="K281" s="1094"/>
    </row>
    <row r="282" spans="1:11" ht="14.1" customHeight="1" x14ac:dyDescent="0.25">
      <c r="A282" s="1094"/>
      <c r="B282" s="1094"/>
      <c r="C282" s="1109" t="s">
        <v>1058</v>
      </c>
      <c r="D282" s="1110">
        <v>0</v>
      </c>
      <c r="E282" s="1110">
        <v>0</v>
      </c>
      <c r="F282" s="1110">
        <v>0</v>
      </c>
      <c r="G282" s="1110">
        <v>0</v>
      </c>
      <c r="H282" s="1094"/>
      <c r="I282" s="1094"/>
      <c r="J282" s="1094"/>
      <c r="K282" s="1094"/>
    </row>
    <row r="283" spans="1:11" ht="14.1" customHeight="1" x14ac:dyDescent="0.25">
      <c r="A283" s="1094"/>
      <c r="B283" s="1094"/>
      <c r="C283" s="1109" t="s">
        <v>1059</v>
      </c>
      <c r="D283" s="1110">
        <v>0</v>
      </c>
      <c r="E283" s="1110">
        <v>0</v>
      </c>
      <c r="F283" s="1110">
        <v>0</v>
      </c>
      <c r="G283" s="1110">
        <v>0</v>
      </c>
      <c r="H283" s="1094"/>
      <c r="I283" s="1094"/>
      <c r="J283" s="1094"/>
      <c r="K283" s="1094"/>
    </row>
    <row r="284" spans="1:11" ht="14.1" customHeight="1" x14ac:dyDescent="0.25">
      <c r="A284" s="1094"/>
      <c r="B284" s="1094"/>
      <c r="C284" s="1109" t="s">
        <v>1060</v>
      </c>
      <c r="D284" s="1110">
        <v>0</v>
      </c>
      <c r="E284" s="1110">
        <v>0</v>
      </c>
      <c r="F284" s="1110">
        <v>0</v>
      </c>
      <c r="G284" s="1110">
        <v>0</v>
      </c>
      <c r="H284" s="1094"/>
      <c r="I284" s="1094"/>
      <c r="J284" s="1094"/>
      <c r="K284" s="1094"/>
    </row>
    <row r="285" spans="1:11" ht="14.1" customHeight="1" x14ac:dyDescent="0.25">
      <c r="A285" s="1094"/>
      <c r="B285" s="1094"/>
      <c r="C285" s="1109" t="s">
        <v>1062</v>
      </c>
      <c r="D285" s="1110">
        <v>0</v>
      </c>
      <c r="E285" s="1110">
        <v>0</v>
      </c>
      <c r="F285" s="1110">
        <v>0</v>
      </c>
      <c r="G285" s="1110">
        <v>0</v>
      </c>
      <c r="H285" s="1094"/>
      <c r="I285" s="1094"/>
      <c r="J285" s="1094"/>
      <c r="K285" s="1094"/>
    </row>
    <row r="286" spans="1:11" ht="14.1" customHeight="1" x14ac:dyDescent="0.25">
      <c r="A286" s="1094"/>
      <c r="B286" s="1094"/>
      <c r="C286" s="1109" t="s">
        <v>1048</v>
      </c>
      <c r="D286" s="1110">
        <v>0</v>
      </c>
      <c r="E286" s="1110">
        <v>0</v>
      </c>
      <c r="F286" s="1110">
        <v>0</v>
      </c>
      <c r="G286" s="1110">
        <v>0</v>
      </c>
      <c r="H286" s="1094"/>
      <c r="I286" s="1094"/>
      <c r="J286" s="1094"/>
      <c r="K286" s="1094"/>
    </row>
    <row r="287" spans="1:11" ht="14.1" customHeight="1" x14ac:dyDescent="0.25">
      <c r="A287" s="1094"/>
      <c r="B287" s="1094"/>
      <c r="C287" s="1109" t="s">
        <v>1057</v>
      </c>
      <c r="D287" s="1110">
        <v>0</v>
      </c>
      <c r="E287" s="1110">
        <v>0</v>
      </c>
      <c r="F287" s="1110">
        <v>0</v>
      </c>
      <c r="G287" s="1110">
        <v>0</v>
      </c>
      <c r="H287" s="1094"/>
      <c r="I287" s="1094"/>
      <c r="J287" s="1094"/>
      <c r="K287" s="1094"/>
    </row>
    <row r="288" spans="1:11" ht="14.1" customHeight="1" x14ac:dyDescent="0.25">
      <c r="A288" s="1094"/>
      <c r="B288" s="1094"/>
      <c r="C288" s="1109" t="s">
        <v>1058</v>
      </c>
      <c r="D288" s="1110">
        <v>0</v>
      </c>
      <c r="E288" s="1110">
        <v>0</v>
      </c>
      <c r="F288" s="1110">
        <v>0</v>
      </c>
      <c r="G288" s="1110">
        <v>0</v>
      </c>
      <c r="H288" s="1094"/>
      <c r="I288" s="1094"/>
      <c r="J288" s="1094"/>
      <c r="K288" s="1094"/>
    </row>
    <row r="289" spans="1:11" ht="14.1" customHeight="1" x14ac:dyDescent="0.25">
      <c r="A289" s="1094"/>
      <c r="B289" s="1094"/>
      <c r="C289" s="1109" t="s">
        <v>1059</v>
      </c>
      <c r="D289" s="1110">
        <v>0</v>
      </c>
      <c r="E289" s="1110">
        <v>0</v>
      </c>
      <c r="F289" s="1110">
        <v>0</v>
      </c>
      <c r="G289" s="1110">
        <v>0</v>
      </c>
      <c r="H289" s="1094"/>
      <c r="I289" s="1094"/>
      <c r="J289" s="1094"/>
      <c r="K289" s="1094"/>
    </row>
    <row r="290" spans="1:11" ht="14.1" customHeight="1" x14ac:dyDescent="0.25">
      <c r="A290" s="1094"/>
      <c r="B290" s="1094"/>
      <c r="C290" s="1109" t="s">
        <v>1060</v>
      </c>
      <c r="D290" s="1110">
        <v>0</v>
      </c>
      <c r="E290" s="1110">
        <v>0</v>
      </c>
      <c r="F290" s="1110">
        <v>0</v>
      </c>
      <c r="G290" s="1110">
        <v>0</v>
      </c>
      <c r="H290" s="1094"/>
      <c r="I290" s="1094"/>
      <c r="J290" s="1094"/>
      <c r="K290" s="1094"/>
    </row>
    <row r="291" spans="1:11" ht="14.1" customHeight="1" x14ac:dyDescent="0.25">
      <c r="A291" s="1094"/>
      <c r="B291" s="1094"/>
      <c r="C291" s="1109" t="s">
        <v>1063</v>
      </c>
      <c r="D291" s="1110">
        <v>0</v>
      </c>
      <c r="E291" s="1110">
        <v>0</v>
      </c>
      <c r="F291" s="1110">
        <v>0</v>
      </c>
      <c r="G291" s="1110">
        <v>0</v>
      </c>
      <c r="H291" s="1094"/>
      <c r="I291" s="1094"/>
      <c r="J291" s="1094"/>
      <c r="K291" s="1094"/>
    </row>
    <row r="292" spans="1:11" ht="14.1" customHeight="1" x14ac:dyDescent="0.25">
      <c r="A292" s="1094"/>
      <c r="B292" s="1094"/>
      <c r="C292" s="1109" t="s">
        <v>1064</v>
      </c>
      <c r="D292" s="1110">
        <v>0</v>
      </c>
      <c r="E292" s="1110">
        <v>0</v>
      </c>
      <c r="F292" s="1110">
        <v>0</v>
      </c>
      <c r="G292" s="1110">
        <v>0</v>
      </c>
      <c r="H292" s="1094"/>
      <c r="I292" s="1094"/>
      <c r="J292" s="1094"/>
      <c r="K292" s="1094"/>
    </row>
    <row r="293" spans="1:11" ht="14.1" customHeight="1" x14ac:dyDescent="0.25">
      <c r="A293" s="1094"/>
      <c r="B293" s="1094"/>
      <c r="C293" s="1111" t="s">
        <v>572</v>
      </c>
      <c r="D293" s="1110">
        <v>0</v>
      </c>
      <c r="E293" s="1110">
        <v>66887419</v>
      </c>
      <c r="F293" s="1110">
        <v>0</v>
      </c>
      <c r="G293" s="1110">
        <v>0</v>
      </c>
      <c r="H293" s="1094"/>
      <c r="I293" s="1094"/>
      <c r="J293" s="1094"/>
      <c r="K293" s="1094"/>
    </row>
    <row r="294" spans="1:11" ht="27" customHeight="1" x14ac:dyDescent="0.25">
      <c r="A294" s="1094"/>
      <c r="B294" s="1094"/>
      <c r="C294" s="1103" t="s">
        <v>1022</v>
      </c>
      <c r="D294" s="1232" t="s">
        <v>4004</v>
      </c>
      <c r="E294" s="1233"/>
      <c r="F294" s="1233"/>
      <c r="G294" s="1233"/>
      <c r="H294" s="1094"/>
      <c r="I294" s="1094"/>
      <c r="J294" s="1094"/>
      <c r="K294" s="1094"/>
    </row>
    <row r="295" spans="1:11" ht="27" customHeight="1" x14ac:dyDescent="0.25">
      <c r="A295" s="1094"/>
      <c r="B295" s="1094"/>
      <c r="C295" s="1104" t="s">
        <v>1024</v>
      </c>
      <c r="D295" s="1230" t="s">
        <v>4005</v>
      </c>
      <c r="E295" s="1231"/>
      <c r="F295" s="1231"/>
      <c r="G295" s="1231"/>
      <c r="H295" s="1094"/>
      <c r="I295" s="1094"/>
      <c r="J295" s="1094"/>
      <c r="K295" s="1094"/>
    </row>
    <row r="296" spans="1:11" ht="27" customHeight="1" x14ac:dyDescent="0.25">
      <c r="A296" s="1094"/>
      <c r="B296" s="1094"/>
      <c r="C296" s="1104" t="s">
        <v>31</v>
      </c>
      <c r="D296" s="1230" t="s">
        <v>851</v>
      </c>
      <c r="E296" s="1231"/>
      <c r="F296" s="1231"/>
      <c r="G296" s="1231"/>
      <c r="H296" s="1094"/>
      <c r="I296" s="1094"/>
      <c r="J296" s="1094"/>
      <c r="K296" s="1094"/>
    </row>
    <row r="297" spans="1:11" ht="15" customHeight="1" x14ac:dyDescent="0.25">
      <c r="A297" s="1094"/>
      <c r="B297" s="1094"/>
      <c r="C297" s="1105"/>
      <c r="D297" s="1106">
        <v>2024</v>
      </c>
      <c r="E297" s="1106">
        <v>2025</v>
      </c>
      <c r="F297" s="1106">
        <v>2026</v>
      </c>
      <c r="G297" s="1106">
        <v>2027</v>
      </c>
      <c r="H297" s="1094"/>
      <c r="I297" s="1094"/>
      <c r="J297" s="1094"/>
      <c r="K297" s="1094"/>
    </row>
    <row r="298" spans="1:11" ht="15" customHeight="1" x14ac:dyDescent="0.25">
      <c r="A298" s="1094"/>
      <c r="B298" s="1094"/>
      <c r="C298" s="1107"/>
      <c r="D298" s="1108" t="s">
        <v>13</v>
      </c>
      <c r="E298" s="1108" t="s">
        <v>14</v>
      </c>
      <c r="F298" s="1108" t="s">
        <v>14</v>
      </c>
      <c r="G298" s="1108" t="s">
        <v>14</v>
      </c>
      <c r="H298" s="1094"/>
      <c r="I298" s="1094"/>
      <c r="J298" s="1094"/>
      <c r="K298" s="1094"/>
    </row>
    <row r="299" spans="1:11" ht="14.1" customHeight="1" x14ac:dyDescent="0.25">
      <c r="A299" s="1094"/>
      <c r="B299" s="1094"/>
      <c r="C299" s="1097" t="s">
        <v>33</v>
      </c>
      <c r="D299" s="1101" t="s">
        <v>1092</v>
      </c>
      <c r="E299" s="1101" t="s">
        <v>1092</v>
      </c>
      <c r="F299" s="1101" t="s">
        <v>1039</v>
      </c>
      <c r="G299" s="1101" t="s">
        <v>1039</v>
      </c>
      <c r="H299" s="1094"/>
      <c r="I299" s="1094"/>
      <c r="J299" s="1094"/>
      <c r="K299" s="1094"/>
    </row>
    <row r="300" spans="1:11" ht="14.1" customHeight="1" x14ac:dyDescent="0.25">
      <c r="A300" s="1094"/>
      <c r="B300" s="1094"/>
      <c r="C300" s="1097" t="s">
        <v>1029</v>
      </c>
      <c r="D300" s="1101" t="s">
        <v>1039</v>
      </c>
      <c r="E300" s="1101" t="s">
        <v>4006</v>
      </c>
      <c r="F300" s="1101" t="s">
        <v>1039</v>
      </c>
      <c r="G300" s="1101" t="s">
        <v>1039</v>
      </c>
      <c r="H300" s="1094"/>
      <c r="I300" s="1094"/>
      <c r="J300" s="1094"/>
      <c r="K300" s="1094"/>
    </row>
    <row r="301" spans="1:11" ht="14.1" customHeight="1" x14ac:dyDescent="0.25">
      <c r="A301" s="1094"/>
      <c r="B301" s="1094"/>
      <c r="C301" s="1097" t="s">
        <v>1032</v>
      </c>
      <c r="D301" s="1101" t="s">
        <v>1039</v>
      </c>
      <c r="E301" s="1101" t="s">
        <v>4006</v>
      </c>
      <c r="F301" s="1101" t="s">
        <v>1039</v>
      </c>
      <c r="G301" s="1101" t="s">
        <v>1039</v>
      </c>
      <c r="H301" s="1094"/>
      <c r="I301" s="1094"/>
      <c r="J301" s="1094"/>
      <c r="K301" s="1094"/>
    </row>
    <row r="302" spans="1:11" ht="14.1" customHeight="1" x14ac:dyDescent="0.25">
      <c r="A302" s="1094"/>
      <c r="B302" s="1094"/>
      <c r="C302" s="1097" t="s">
        <v>1037</v>
      </c>
      <c r="D302" s="1101" t="s">
        <v>1038</v>
      </c>
      <c r="E302" s="1101" t="s">
        <v>1039</v>
      </c>
      <c r="F302" s="1101" t="s">
        <v>1083</v>
      </c>
      <c r="G302" s="1101" t="s">
        <v>1038</v>
      </c>
      <c r="H302" s="1094"/>
      <c r="I302" s="1094"/>
      <c r="J302" s="1094"/>
      <c r="K302" s="1094"/>
    </row>
    <row r="303" spans="1:11" ht="14.1" customHeight="1" x14ac:dyDescent="0.25">
      <c r="A303" s="1094"/>
      <c r="B303" s="1094"/>
      <c r="C303" s="1097" t="s">
        <v>1042</v>
      </c>
      <c r="D303" s="1101" t="s">
        <v>1038</v>
      </c>
      <c r="E303" s="1101" t="s">
        <v>1038</v>
      </c>
      <c r="F303" s="1101" t="s">
        <v>1083</v>
      </c>
      <c r="G303" s="1101" t="s">
        <v>1038</v>
      </c>
      <c r="H303" s="1094"/>
      <c r="I303" s="1094"/>
      <c r="J303" s="1094"/>
      <c r="K303" s="1094"/>
    </row>
    <row r="304" spans="1:11" ht="14.1" customHeight="1" x14ac:dyDescent="0.25">
      <c r="A304" s="1094"/>
      <c r="B304" s="1094"/>
      <c r="C304" s="1097" t="s">
        <v>39</v>
      </c>
      <c r="D304" s="1101" t="s">
        <v>1038</v>
      </c>
      <c r="E304" s="1101" t="s">
        <v>1038</v>
      </c>
      <c r="F304" s="1101" t="s">
        <v>1083</v>
      </c>
      <c r="G304" s="1101" t="s">
        <v>1038</v>
      </c>
      <c r="H304" s="1094"/>
      <c r="I304" s="1094"/>
      <c r="J304" s="1094"/>
      <c r="K304" s="1094"/>
    </row>
    <row r="305" spans="1:11" ht="14.1" customHeight="1" x14ac:dyDescent="0.25">
      <c r="A305" s="1094"/>
      <c r="B305" s="1094"/>
      <c r="C305" s="1228" t="s">
        <v>1046</v>
      </c>
      <c r="D305" s="1229"/>
      <c r="E305" s="1229"/>
      <c r="F305" s="1229"/>
      <c r="G305" s="1229"/>
      <c r="H305" s="1094"/>
      <c r="I305" s="1094"/>
      <c r="J305" s="1094"/>
      <c r="K305" s="1094"/>
    </row>
    <row r="306" spans="1:11" ht="14.1" customHeight="1" x14ac:dyDescent="0.25">
      <c r="A306" s="1094"/>
      <c r="B306" s="1094"/>
      <c r="C306" s="1105"/>
      <c r="D306" s="1106">
        <v>2024</v>
      </c>
      <c r="E306" s="1106">
        <v>2025</v>
      </c>
      <c r="F306" s="1106">
        <v>2026</v>
      </c>
      <c r="G306" s="1106">
        <v>2027</v>
      </c>
      <c r="H306" s="1094"/>
      <c r="I306" s="1094"/>
      <c r="J306" s="1094"/>
      <c r="K306" s="1094"/>
    </row>
    <row r="307" spans="1:11" ht="14.1" customHeight="1" x14ac:dyDescent="0.25">
      <c r="A307" s="1094"/>
      <c r="B307" s="1094"/>
      <c r="C307" s="1107"/>
      <c r="D307" s="1108" t="s">
        <v>13</v>
      </c>
      <c r="E307" s="1108" t="s">
        <v>14</v>
      </c>
      <c r="F307" s="1108" t="s">
        <v>14</v>
      </c>
      <c r="G307" s="1108" t="s">
        <v>14</v>
      </c>
      <c r="H307" s="1094"/>
      <c r="I307" s="1094"/>
      <c r="J307" s="1094"/>
      <c r="K307" s="1094"/>
    </row>
    <row r="308" spans="1:11" ht="14.1" customHeight="1" x14ac:dyDescent="0.25">
      <c r="A308" s="1094"/>
      <c r="B308" s="1094"/>
      <c r="C308" s="1109" t="s">
        <v>1047</v>
      </c>
      <c r="D308" s="1110">
        <v>0</v>
      </c>
      <c r="E308" s="1110">
        <v>0</v>
      </c>
      <c r="F308" s="1110">
        <v>0</v>
      </c>
      <c r="G308" s="1110">
        <v>0</v>
      </c>
      <c r="H308" s="1094"/>
      <c r="I308" s="1094"/>
      <c r="J308" s="1094"/>
      <c r="K308" s="1094"/>
    </row>
    <row r="309" spans="1:11" ht="14.1" customHeight="1" x14ac:dyDescent="0.25">
      <c r="A309" s="1094"/>
      <c r="B309" s="1094"/>
      <c r="C309" s="1109" t="s">
        <v>1048</v>
      </c>
      <c r="D309" s="1110">
        <v>0</v>
      </c>
      <c r="E309" s="1110">
        <v>0</v>
      </c>
      <c r="F309" s="1110">
        <v>0</v>
      </c>
      <c r="G309" s="1110">
        <v>0</v>
      </c>
      <c r="H309" s="1094"/>
      <c r="I309" s="1094"/>
      <c r="J309" s="1094"/>
      <c r="K309" s="1094"/>
    </row>
    <row r="310" spans="1:11" ht="14.1" customHeight="1" x14ac:dyDescent="0.25">
      <c r="A310" s="1094"/>
      <c r="B310" s="1094"/>
      <c r="C310" s="1109" t="s">
        <v>1049</v>
      </c>
      <c r="D310" s="1110">
        <v>0</v>
      </c>
      <c r="E310" s="1110">
        <v>0</v>
      </c>
      <c r="F310" s="1110">
        <v>0</v>
      </c>
      <c r="G310" s="1110">
        <v>0</v>
      </c>
      <c r="H310" s="1094"/>
      <c r="I310" s="1094"/>
      <c r="J310" s="1094"/>
      <c r="K310" s="1094"/>
    </row>
    <row r="311" spans="1:11" ht="14.1" customHeight="1" x14ac:dyDescent="0.25">
      <c r="A311" s="1094"/>
      <c r="B311" s="1094"/>
      <c r="C311" s="1109" t="s">
        <v>1050</v>
      </c>
      <c r="D311" s="1110">
        <v>0</v>
      </c>
      <c r="E311" s="1110">
        <v>0</v>
      </c>
      <c r="F311" s="1110">
        <v>0</v>
      </c>
      <c r="G311" s="1110">
        <v>0</v>
      </c>
      <c r="H311" s="1094"/>
      <c r="I311" s="1094"/>
      <c r="J311" s="1094"/>
      <c r="K311" s="1094"/>
    </row>
    <row r="312" spans="1:11" ht="14.1" customHeight="1" x14ac:dyDescent="0.25">
      <c r="A312" s="1094"/>
      <c r="B312" s="1094"/>
      <c r="C312" s="1109" t="s">
        <v>1048</v>
      </c>
      <c r="D312" s="1110">
        <v>0</v>
      </c>
      <c r="E312" s="1110">
        <v>0</v>
      </c>
      <c r="F312" s="1110">
        <v>0</v>
      </c>
      <c r="G312" s="1110">
        <v>0</v>
      </c>
      <c r="H312" s="1094"/>
      <c r="I312" s="1094"/>
      <c r="J312" s="1094"/>
      <c r="K312" s="1094"/>
    </row>
    <row r="313" spans="1:11" ht="14.1" customHeight="1" x14ac:dyDescent="0.25">
      <c r="A313" s="1094"/>
      <c r="B313" s="1094"/>
      <c r="C313" s="1109" t="s">
        <v>1049</v>
      </c>
      <c r="D313" s="1110">
        <v>0</v>
      </c>
      <c r="E313" s="1110">
        <v>0</v>
      </c>
      <c r="F313" s="1110">
        <v>0</v>
      </c>
      <c r="G313" s="1110">
        <v>0</v>
      </c>
      <c r="H313" s="1094"/>
      <c r="I313" s="1094"/>
      <c r="J313" s="1094"/>
      <c r="K313" s="1094"/>
    </row>
    <row r="314" spans="1:11" ht="14.1" customHeight="1" x14ac:dyDescent="0.25">
      <c r="A314" s="1094"/>
      <c r="B314" s="1094"/>
      <c r="C314" s="1109" t="s">
        <v>1051</v>
      </c>
      <c r="D314" s="1110">
        <v>0</v>
      </c>
      <c r="E314" s="1110">
        <v>0</v>
      </c>
      <c r="F314" s="1110">
        <v>0</v>
      </c>
      <c r="G314" s="1110">
        <v>0</v>
      </c>
      <c r="H314" s="1094"/>
      <c r="I314" s="1094"/>
      <c r="J314" s="1094"/>
      <c r="K314" s="1094"/>
    </row>
    <row r="315" spans="1:11" ht="14.1" customHeight="1" x14ac:dyDescent="0.25">
      <c r="A315" s="1094"/>
      <c r="B315" s="1094"/>
      <c r="C315" s="1109" t="s">
        <v>1048</v>
      </c>
      <c r="D315" s="1110">
        <v>0</v>
      </c>
      <c r="E315" s="1110">
        <v>0</v>
      </c>
      <c r="F315" s="1110">
        <v>0</v>
      </c>
      <c r="G315" s="1110">
        <v>0</v>
      </c>
      <c r="H315" s="1094"/>
      <c r="I315" s="1094"/>
      <c r="J315" s="1094"/>
      <c r="K315" s="1094"/>
    </row>
    <row r="316" spans="1:11" ht="14.1" customHeight="1" x14ac:dyDescent="0.25">
      <c r="A316" s="1094"/>
      <c r="B316" s="1094"/>
      <c r="C316" s="1109" t="s">
        <v>1049</v>
      </c>
      <c r="D316" s="1110">
        <v>0</v>
      </c>
      <c r="E316" s="1110">
        <v>0</v>
      </c>
      <c r="F316" s="1110">
        <v>0</v>
      </c>
      <c r="G316" s="1110">
        <v>0</v>
      </c>
      <c r="H316" s="1094"/>
      <c r="I316" s="1094"/>
      <c r="J316" s="1094"/>
      <c r="K316" s="1094"/>
    </row>
    <row r="317" spans="1:11" ht="14.1" customHeight="1" x14ac:dyDescent="0.25">
      <c r="A317" s="1094"/>
      <c r="B317" s="1094"/>
      <c r="C317" s="1109" t="s">
        <v>1052</v>
      </c>
      <c r="D317" s="1110">
        <v>0</v>
      </c>
      <c r="E317" s="1110">
        <v>0</v>
      </c>
      <c r="F317" s="1110">
        <v>0</v>
      </c>
      <c r="G317" s="1110">
        <v>0</v>
      </c>
      <c r="H317" s="1094"/>
      <c r="I317" s="1094"/>
      <c r="J317" s="1094"/>
      <c r="K317" s="1094"/>
    </row>
    <row r="318" spans="1:11" ht="14.1" customHeight="1" x14ac:dyDescent="0.25">
      <c r="A318" s="1094"/>
      <c r="B318" s="1094"/>
      <c r="C318" s="1109" t="s">
        <v>1048</v>
      </c>
      <c r="D318" s="1110">
        <v>0</v>
      </c>
      <c r="E318" s="1110">
        <v>0</v>
      </c>
      <c r="F318" s="1110">
        <v>0</v>
      </c>
      <c r="G318" s="1110">
        <v>0</v>
      </c>
      <c r="H318" s="1094"/>
      <c r="I318" s="1094"/>
      <c r="J318" s="1094"/>
      <c r="K318" s="1094"/>
    </row>
    <row r="319" spans="1:11" ht="14.1" customHeight="1" x14ac:dyDescent="0.25">
      <c r="A319" s="1094"/>
      <c r="B319" s="1094"/>
      <c r="C319" s="1109" t="s">
        <v>1049</v>
      </c>
      <c r="D319" s="1110">
        <v>0</v>
      </c>
      <c r="E319" s="1110">
        <v>0</v>
      </c>
      <c r="F319" s="1110">
        <v>0</v>
      </c>
      <c r="G319" s="1110">
        <v>0</v>
      </c>
      <c r="H319" s="1094"/>
      <c r="I319" s="1094"/>
      <c r="J319" s="1094"/>
      <c r="K319" s="1094"/>
    </row>
    <row r="320" spans="1:11" ht="14.1" customHeight="1" x14ac:dyDescent="0.25">
      <c r="A320" s="1094"/>
      <c r="B320" s="1094"/>
      <c r="C320" s="1109" t="s">
        <v>1053</v>
      </c>
      <c r="D320" s="1110">
        <v>0</v>
      </c>
      <c r="E320" s="1110">
        <v>0</v>
      </c>
      <c r="F320" s="1110">
        <v>0</v>
      </c>
      <c r="G320" s="1110">
        <v>0</v>
      </c>
      <c r="H320" s="1094"/>
      <c r="I320" s="1094"/>
      <c r="J320" s="1094"/>
      <c r="K320" s="1094"/>
    </row>
    <row r="321" spans="1:11" ht="14.1" customHeight="1" x14ac:dyDescent="0.25">
      <c r="A321" s="1094"/>
      <c r="B321" s="1094"/>
      <c r="C321" s="1109" t="s">
        <v>1048</v>
      </c>
      <c r="D321" s="1110">
        <v>0</v>
      </c>
      <c r="E321" s="1110">
        <v>0</v>
      </c>
      <c r="F321" s="1110">
        <v>0</v>
      </c>
      <c r="G321" s="1110">
        <v>0</v>
      </c>
      <c r="H321" s="1094"/>
      <c r="I321" s="1094"/>
      <c r="J321" s="1094"/>
      <c r="K321" s="1094"/>
    </row>
    <row r="322" spans="1:11" ht="14.1" customHeight="1" x14ac:dyDescent="0.25">
      <c r="A322" s="1094"/>
      <c r="B322" s="1094"/>
      <c r="C322" s="1109" t="s">
        <v>1049</v>
      </c>
      <c r="D322" s="1110">
        <v>0</v>
      </c>
      <c r="E322" s="1110">
        <v>0</v>
      </c>
      <c r="F322" s="1110">
        <v>0</v>
      </c>
      <c r="G322" s="1110">
        <v>0</v>
      </c>
      <c r="H322" s="1094"/>
      <c r="I322" s="1094"/>
      <c r="J322" s="1094"/>
      <c r="K322" s="1094"/>
    </row>
    <row r="323" spans="1:11" ht="14.1" customHeight="1" x14ac:dyDescent="0.25">
      <c r="A323" s="1094"/>
      <c r="B323" s="1094"/>
      <c r="C323" s="1109" t="s">
        <v>1054</v>
      </c>
      <c r="D323" s="1110">
        <v>0</v>
      </c>
      <c r="E323" s="1110">
        <v>0</v>
      </c>
      <c r="F323" s="1110">
        <v>0</v>
      </c>
      <c r="G323" s="1110">
        <v>0</v>
      </c>
      <c r="H323" s="1094"/>
      <c r="I323" s="1094"/>
      <c r="J323" s="1094"/>
      <c r="K323" s="1094"/>
    </row>
    <row r="324" spans="1:11" ht="14.1" customHeight="1" x14ac:dyDescent="0.25">
      <c r="A324" s="1094"/>
      <c r="B324" s="1094"/>
      <c r="C324" s="1109" t="s">
        <v>1048</v>
      </c>
      <c r="D324" s="1110">
        <v>0</v>
      </c>
      <c r="E324" s="1110">
        <v>0</v>
      </c>
      <c r="F324" s="1110">
        <v>0</v>
      </c>
      <c r="G324" s="1110">
        <v>0</v>
      </c>
      <c r="H324" s="1094"/>
      <c r="I324" s="1094"/>
      <c r="J324" s="1094"/>
      <c r="K324" s="1094"/>
    </row>
    <row r="325" spans="1:11" ht="14.1" customHeight="1" x14ac:dyDescent="0.25">
      <c r="A325" s="1094"/>
      <c r="B325" s="1094"/>
      <c r="C325" s="1109" t="s">
        <v>1049</v>
      </c>
      <c r="D325" s="1110">
        <v>0</v>
      </c>
      <c r="E325" s="1110">
        <v>0</v>
      </c>
      <c r="F325" s="1110">
        <v>0</v>
      </c>
      <c r="G325" s="1110">
        <v>0</v>
      </c>
      <c r="H325" s="1094"/>
      <c r="I325" s="1094"/>
      <c r="J325" s="1094"/>
      <c r="K325" s="1094"/>
    </row>
    <row r="326" spans="1:11" ht="14.1" customHeight="1" x14ac:dyDescent="0.25">
      <c r="A326" s="1094"/>
      <c r="B326" s="1094"/>
      <c r="C326" s="1109" t="s">
        <v>1055</v>
      </c>
      <c r="D326" s="1110">
        <v>0</v>
      </c>
      <c r="E326" s="1110">
        <v>0</v>
      </c>
      <c r="F326" s="1110">
        <v>0</v>
      </c>
      <c r="G326" s="1110">
        <v>0</v>
      </c>
      <c r="H326" s="1094"/>
      <c r="I326" s="1094"/>
      <c r="J326" s="1094"/>
      <c r="K326" s="1094"/>
    </row>
    <row r="327" spans="1:11" ht="14.1" customHeight="1" x14ac:dyDescent="0.25">
      <c r="A327" s="1094"/>
      <c r="B327" s="1094"/>
      <c r="C327" s="1109" t="s">
        <v>1048</v>
      </c>
      <c r="D327" s="1110">
        <v>0</v>
      </c>
      <c r="E327" s="1110">
        <v>0</v>
      </c>
      <c r="F327" s="1110">
        <v>0</v>
      </c>
      <c r="G327" s="1110">
        <v>0</v>
      </c>
      <c r="H327" s="1094"/>
      <c r="I327" s="1094"/>
      <c r="J327" s="1094"/>
      <c r="K327" s="1094"/>
    </row>
    <row r="328" spans="1:11" ht="14.1" customHeight="1" x14ac:dyDescent="0.25">
      <c r="A328" s="1094"/>
      <c r="B328" s="1094"/>
      <c r="C328" s="1109" t="s">
        <v>1049</v>
      </c>
      <c r="D328" s="1110">
        <v>0</v>
      </c>
      <c r="E328" s="1110">
        <v>0</v>
      </c>
      <c r="F328" s="1110">
        <v>0</v>
      </c>
      <c r="G328" s="1110">
        <v>0</v>
      </c>
      <c r="H328" s="1094"/>
      <c r="I328" s="1094"/>
      <c r="J328" s="1094"/>
      <c r="K328" s="1094"/>
    </row>
    <row r="329" spans="1:11" ht="14.1" customHeight="1" x14ac:dyDescent="0.25">
      <c r="A329" s="1094"/>
      <c r="B329" s="1094"/>
      <c r="C329" s="1109" t="s">
        <v>1056</v>
      </c>
      <c r="D329" s="1110">
        <v>0</v>
      </c>
      <c r="E329" s="1110">
        <v>0</v>
      </c>
      <c r="F329" s="1110">
        <v>0</v>
      </c>
      <c r="G329" s="1110">
        <v>0</v>
      </c>
      <c r="H329" s="1094"/>
      <c r="I329" s="1094"/>
      <c r="J329" s="1094"/>
      <c r="K329" s="1094"/>
    </row>
    <row r="330" spans="1:11" ht="14.1" customHeight="1" x14ac:dyDescent="0.25">
      <c r="A330" s="1094"/>
      <c r="B330" s="1094"/>
      <c r="C330" s="1109" t="s">
        <v>1048</v>
      </c>
      <c r="D330" s="1110">
        <v>0</v>
      </c>
      <c r="E330" s="1110">
        <v>0</v>
      </c>
      <c r="F330" s="1110">
        <v>0</v>
      </c>
      <c r="G330" s="1110">
        <v>0</v>
      </c>
      <c r="H330" s="1094"/>
      <c r="I330" s="1094"/>
      <c r="J330" s="1094"/>
      <c r="K330" s="1094"/>
    </row>
    <row r="331" spans="1:11" ht="14.1" customHeight="1" x14ac:dyDescent="0.25">
      <c r="A331" s="1094"/>
      <c r="B331" s="1094"/>
      <c r="C331" s="1109" t="s">
        <v>1057</v>
      </c>
      <c r="D331" s="1110">
        <v>0</v>
      </c>
      <c r="E331" s="1110">
        <v>0</v>
      </c>
      <c r="F331" s="1110">
        <v>0</v>
      </c>
      <c r="G331" s="1110">
        <v>0</v>
      </c>
      <c r="H331" s="1094"/>
      <c r="I331" s="1094"/>
      <c r="J331" s="1094"/>
      <c r="K331" s="1094"/>
    </row>
    <row r="332" spans="1:11" ht="14.1" customHeight="1" x14ac:dyDescent="0.25">
      <c r="A332" s="1094"/>
      <c r="B332" s="1094"/>
      <c r="C332" s="1109" t="s">
        <v>1058</v>
      </c>
      <c r="D332" s="1110">
        <v>0</v>
      </c>
      <c r="E332" s="1110">
        <v>0</v>
      </c>
      <c r="F332" s="1110">
        <v>0</v>
      </c>
      <c r="G332" s="1110">
        <v>0</v>
      </c>
      <c r="H332" s="1094"/>
      <c r="I332" s="1094"/>
      <c r="J332" s="1094"/>
      <c r="K332" s="1094"/>
    </row>
    <row r="333" spans="1:11" ht="14.1" customHeight="1" x14ac:dyDescent="0.25">
      <c r="A333" s="1094"/>
      <c r="B333" s="1094"/>
      <c r="C333" s="1109" t="s">
        <v>1059</v>
      </c>
      <c r="D333" s="1110">
        <v>0</v>
      </c>
      <c r="E333" s="1110">
        <v>0</v>
      </c>
      <c r="F333" s="1110">
        <v>0</v>
      </c>
      <c r="G333" s="1110">
        <v>0</v>
      </c>
      <c r="H333" s="1094"/>
      <c r="I333" s="1094"/>
      <c r="J333" s="1094"/>
      <c r="K333" s="1094"/>
    </row>
    <row r="334" spans="1:11" ht="14.1" customHeight="1" x14ac:dyDescent="0.25">
      <c r="A334" s="1094"/>
      <c r="B334" s="1094"/>
      <c r="C334" s="1109" t="s">
        <v>1060</v>
      </c>
      <c r="D334" s="1110">
        <v>0</v>
      </c>
      <c r="E334" s="1110">
        <v>0</v>
      </c>
      <c r="F334" s="1110">
        <v>0</v>
      </c>
      <c r="G334" s="1110">
        <v>0</v>
      </c>
      <c r="H334" s="1094"/>
      <c r="I334" s="1094"/>
      <c r="J334" s="1094"/>
      <c r="K334" s="1094"/>
    </row>
    <row r="335" spans="1:11" ht="14.1" customHeight="1" x14ac:dyDescent="0.25">
      <c r="A335" s="1094"/>
      <c r="B335" s="1094"/>
      <c r="C335" s="1109" t="s">
        <v>1061</v>
      </c>
      <c r="D335" s="1110">
        <v>0</v>
      </c>
      <c r="E335" s="1110">
        <v>10748707</v>
      </c>
      <c r="F335" s="1110">
        <v>0</v>
      </c>
      <c r="G335" s="1110">
        <v>0</v>
      </c>
      <c r="H335" s="1094"/>
      <c r="I335" s="1094"/>
      <c r="J335" s="1094"/>
      <c r="K335" s="1094"/>
    </row>
    <row r="336" spans="1:11" ht="14.1" customHeight="1" x14ac:dyDescent="0.25">
      <c r="A336" s="1094"/>
      <c r="B336" s="1094"/>
      <c r="C336" s="1109" t="s">
        <v>1048</v>
      </c>
      <c r="D336" s="1110">
        <v>0</v>
      </c>
      <c r="E336" s="1110">
        <v>10748707</v>
      </c>
      <c r="F336" s="1110">
        <v>0</v>
      </c>
      <c r="G336" s="1110">
        <v>0</v>
      </c>
      <c r="H336" s="1094"/>
      <c r="I336" s="1094"/>
      <c r="J336" s="1094"/>
      <c r="K336" s="1094"/>
    </row>
    <row r="337" spans="1:11" ht="14.1" customHeight="1" x14ac:dyDescent="0.25">
      <c r="A337" s="1094"/>
      <c r="B337" s="1094"/>
      <c r="C337" s="1109" t="s">
        <v>1057</v>
      </c>
      <c r="D337" s="1110">
        <v>0</v>
      </c>
      <c r="E337" s="1110">
        <v>0</v>
      </c>
      <c r="F337" s="1110">
        <v>0</v>
      </c>
      <c r="G337" s="1110">
        <v>0</v>
      </c>
      <c r="H337" s="1094"/>
      <c r="I337" s="1094"/>
      <c r="J337" s="1094"/>
      <c r="K337" s="1094"/>
    </row>
    <row r="338" spans="1:11" ht="14.1" customHeight="1" x14ac:dyDescent="0.25">
      <c r="A338" s="1094"/>
      <c r="B338" s="1094"/>
      <c r="C338" s="1109" t="s">
        <v>1058</v>
      </c>
      <c r="D338" s="1110">
        <v>0</v>
      </c>
      <c r="E338" s="1110">
        <v>0</v>
      </c>
      <c r="F338" s="1110">
        <v>0</v>
      </c>
      <c r="G338" s="1110">
        <v>0</v>
      </c>
      <c r="H338" s="1094"/>
      <c r="I338" s="1094"/>
      <c r="J338" s="1094"/>
      <c r="K338" s="1094"/>
    </row>
    <row r="339" spans="1:11" ht="14.1" customHeight="1" x14ac:dyDescent="0.25">
      <c r="A339" s="1094"/>
      <c r="B339" s="1094"/>
      <c r="C339" s="1109" t="s">
        <v>1059</v>
      </c>
      <c r="D339" s="1110">
        <v>0</v>
      </c>
      <c r="E339" s="1110">
        <v>0</v>
      </c>
      <c r="F339" s="1110">
        <v>0</v>
      </c>
      <c r="G339" s="1110">
        <v>0</v>
      </c>
      <c r="H339" s="1094"/>
      <c r="I339" s="1094"/>
      <c r="J339" s="1094"/>
      <c r="K339" s="1094"/>
    </row>
    <row r="340" spans="1:11" ht="14.1" customHeight="1" x14ac:dyDescent="0.25">
      <c r="A340" s="1094"/>
      <c r="B340" s="1094"/>
      <c r="C340" s="1109" t="s">
        <v>1060</v>
      </c>
      <c r="D340" s="1110">
        <v>0</v>
      </c>
      <c r="E340" s="1110">
        <v>0</v>
      </c>
      <c r="F340" s="1110">
        <v>0</v>
      </c>
      <c r="G340" s="1110">
        <v>0</v>
      </c>
      <c r="H340" s="1094"/>
      <c r="I340" s="1094"/>
      <c r="J340" s="1094"/>
      <c r="K340" s="1094"/>
    </row>
    <row r="341" spans="1:11" ht="14.1" customHeight="1" x14ac:dyDescent="0.25">
      <c r="A341" s="1094"/>
      <c r="B341" s="1094"/>
      <c r="C341" s="1109" t="s">
        <v>1062</v>
      </c>
      <c r="D341" s="1110">
        <v>0</v>
      </c>
      <c r="E341" s="1110">
        <v>0</v>
      </c>
      <c r="F341" s="1110">
        <v>0</v>
      </c>
      <c r="G341" s="1110">
        <v>0</v>
      </c>
      <c r="H341" s="1094"/>
      <c r="I341" s="1094"/>
      <c r="J341" s="1094"/>
      <c r="K341" s="1094"/>
    </row>
    <row r="342" spans="1:11" ht="14.1" customHeight="1" x14ac:dyDescent="0.25">
      <c r="A342" s="1094"/>
      <c r="B342" s="1094"/>
      <c r="C342" s="1109" t="s">
        <v>1048</v>
      </c>
      <c r="D342" s="1110">
        <v>0</v>
      </c>
      <c r="E342" s="1110">
        <v>0</v>
      </c>
      <c r="F342" s="1110">
        <v>0</v>
      </c>
      <c r="G342" s="1110">
        <v>0</v>
      </c>
      <c r="H342" s="1094"/>
      <c r="I342" s="1094"/>
      <c r="J342" s="1094"/>
      <c r="K342" s="1094"/>
    </row>
    <row r="343" spans="1:11" ht="14.1" customHeight="1" x14ac:dyDescent="0.25">
      <c r="A343" s="1094"/>
      <c r="B343" s="1094"/>
      <c r="C343" s="1109" t="s">
        <v>1057</v>
      </c>
      <c r="D343" s="1110">
        <v>0</v>
      </c>
      <c r="E343" s="1110">
        <v>0</v>
      </c>
      <c r="F343" s="1110">
        <v>0</v>
      </c>
      <c r="G343" s="1110">
        <v>0</v>
      </c>
      <c r="H343" s="1094"/>
      <c r="I343" s="1094"/>
      <c r="J343" s="1094"/>
      <c r="K343" s="1094"/>
    </row>
    <row r="344" spans="1:11" ht="14.1" customHeight="1" x14ac:dyDescent="0.25">
      <c r="A344" s="1094"/>
      <c r="B344" s="1094"/>
      <c r="C344" s="1109" t="s">
        <v>1058</v>
      </c>
      <c r="D344" s="1110">
        <v>0</v>
      </c>
      <c r="E344" s="1110">
        <v>0</v>
      </c>
      <c r="F344" s="1110">
        <v>0</v>
      </c>
      <c r="G344" s="1110">
        <v>0</v>
      </c>
      <c r="H344" s="1094"/>
      <c r="I344" s="1094"/>
      <c r="J344" s="1094"/>
      <c r="K344" s="1094"/>
    </row>
    <row r="345" spans="1:11" ht="14.1" customHeight="1" x14ac:dyDescent="0.25">
      <c r="A345" s="1094"/>
      <c r="B345" s="1094"/>
      <c r="C345" s="1109" t="s">
        <v>1059</v>
      </c>
      <c r="D345" s="1110">
        <v>0</v>
      </c>
      <c r="E345" s="1110">
        <v>0</v>
      </c>
      <c r="F345" s="1110">
        <v>0</v>
      </c>
      <c r="G345" s="1110">
        <v>0</v>
      </c>
      <c r="H345" s="1094"/>
      <c r="I345" s="1094"/>
      <c r="J345" s="1094"/>
      <c r="K345" s="1094"/>
    </row>
    <row r="346" spans="1:11" ht="14.1" customHeight="1" x14ac:dyDescent="0.25">
      <c r="A346" s="1094"/>
      <c r="B346" s="1094"/>
      <c r="C346" s="1109" t="s">
        <v>1060</v>
      </c>
      <c r="D346" s="1110">
        <v>0</v>
      </c>
      <c r="E346" s="1110">
        <v>0</v>
      </c>
      <c r="F346" s="1110">
        <v>0</v>
      </c>
      <c r="G346" s="1110">
        <v>0</v>
      </c>
      <c r="H346" s="1094"/>
      <c r="I346" s="1094"/>
      <c r="J346" s="1094"/>
      <c r="K346" s="1094"/>
    </row>
    <row r="347" spans="1:11" ht="14.1" customHeight="1" x14ac:dyDescent="0.25">
      <c r="A347" s="1094"/>
      <c r="B347" s="1094"/>
      <c r="C347" s="1109" t="s">
        <v>1063</v>
      </c>
      <c r="D347" s="1110">
        <v>0</v>
      </c>
      <c r="E347" s="1110">
        <v>0</v>
      </c>
      <c r="F347" s="1110">
        <v>0</v>
      </c>
      <c r="G347" s="1110">
        <v>0</v>
      </c>
      <c r="H347" s="1094"/>
      <c r="I347" s="1094"/>
      <c r="J347" s="1094"/>
      <c r="K347" s="1094"/>
    </row>
    <row r="348" spans="1:11" ht="14.1" customHeight="1" x14ac:dyDescent="0.25">
      <c r="A348" s="1094"/>
      <c r="B348" s="1094"/>
      <c r="C348" s="1109" t="s">
        <v>1064</v>
      </c>
      <c r="D348" s="1110">
        <v>0</v>
      </c>
      <c r="E348" s="1110">
        <v>0</v>
      </c>
      <c r="F348" s="1110">
        <v>0</v>
      </c>
      <c r="G348" s="1110">
        <v>0</v>
      </c>
      <c r="H348" s="1094"/>
      <c r="I348" s="1094"/>
      <c r="J348" s="1094"/>
      <c r="K348" s="1094"/>
    </row>
    <row r="349" spans="1:11" ht="14.1" customHeight="1" x14ac:dyDescent="0.25">
      <c r="A349" s="1094"/>
      <c r="B349" s="1094"/>
      <c r="C349" s="1111" t="s">
        <v>572</v>
      </c>
      <c r="D349" s="1110">
        <v>0</v>
      </c>
      <c r="E349" s="1110">
        <v>10748707</v>
      </c>
      <c r="F349" s="1110">
        <v>0</v>
      </c>
      <c r="G349" s="1110">
        <v>0</v>
      </c>
      <c r="H349" s="1094"/>
      <c r="I349" s="1094"/>
      <c r="J349" s="1094"/>
      <c r="K349" s="1094"/>
    </row>
    <row r="350" spans="1:11" ht="36.950000000000003" customHeight="1" x14ac:dyDescent="0.25">
      <c r="A350" s="1094"/>
      <c r="B350" s="1094"/>
      <c r="C350" s="1103" t="s">
        <v>1022</v>
      </c>
      <c r="D350" s="1232" t="s">
        <v>4007</v>
      </c>
      <c r="E350" s="1233"/>
      <c r="F350" s="1233"/>
      <c r="G350" s="1233"/>
      <c r="H350" s="1094"/>
      <c r="I350" s="1094"/>
      <c r="J350" s="1094"/>
      <c r="K350" s="1094"/>
    </row>
    <row r="351" spans="1:11" ht="36.950000000000003" customHeight="1" x14ac:dyDescent="0.25">
      <c r="A351" s="1094"/>
      <c r="B351" s="1094"/>
      <c r="C351" s="1104" t="s">
        <v>1024</v>
      </c>
      <c r="D351" s="1230" t="s">
        <v>4008</v>
      </c>
      <c r="E351" s="1231"/>
      <c r="F351" s="1231"/>
      <c r="G351" s="1231"/>
      <c r="H351" s="1094"/>
      <c r="I351" s="1094"/>
      <c r="J351" s="1094"/>
      <c r="K351" s="1094"/>
    </row>
    <row r="352" spans="1:11" ht="36.950000000000003" customHeight="1" x14ac:dyDescent="0.25">
      <c r="A352" s="1094"/>
      <c r="B352" s="1094"/>
      <c r="C352" s="1104" t="s">
        <v>31</v>
      </c>
      <c r="D352" s="1230" t="s">
        <v>851</v>
      </c>
      <c r="E352" s="1231"/>
      <c r="F352" s="1231"/>
      <c r="G352" s="1231"/>
      <c r="H352" s="1094"/>
      <c r="I352" s="1094"/>
      <c r="J352" s="1094"/>
      <c r="K352" s="1094"/>
    </row>
    <row r="353" spans="1:11" ht="15" customHeight="1" x14ac:dyDescent="0.25">
      <c r="A353" s="1094"/>
      <c r="B353" s="1094"/>
      <c r="C353" s="1105"/>
      <c r="D353" s="1106">
        <v>2024</v>
      </c>
      <c r="E353" s="1106">
        <v>2025</v>
      </c>
      <c r="F353" s="1106">
        <v>2026</v>
      </c>
      <c r="G353" s="1106">
        <v>2027</v>
      </c>
      <c r="H353" s="1094"/>
      <c r="I353" s="1094"/>
      <c r="J353" s="1094"/>
      <c r="K353" s="1094"/>
    </row>
    <row r="354" spans="1:11" ht="15" customHeight="1" x14ac:dyDescent="0.25">
      <c r="A354" s="1094"/>
      <c r="B354" s="1094"/>
      <c r="C354" s="1107"/>
      <c r="D354" s="1108" t="s">
        <v>13</v>
      </c>
      <c r="E354" s="1108" t="s">
        <v>14</v>
      </c>
      <c r="F354" s="1108" t="s">
        <v>14</v>
      </c>
      <c r="G354" s="1108" t="s">
        <v>14</v>
      </c>
      <c r="H354" s="1094"/>
      <c r="I354" s="1094"/>
      <c r="J354" s="1094"/>
      <c r="K354" s="1094"/>
    </row>
    <row r="355" spans="1:11" ht="14.1" customHeight="1" x14ac:dyDescent="0.25">
      <c r="A355" s="1094"/>
      <c r="B355" s="1094"/>
      <c r="C355" s="1097" t="s">
        <v>33</v>
      </c>
      <c r="D355" s="1101" t="s">
        <v>1092</v>
      </c>
      <c r="E355" s="1101" t="s">
        <v>1092</v>
      </c>
      <c r="F355" s="1101" t="s">
        <v>1039</v>
      </c>
      <c r="G355" s="1101" t="s">
        <v>1039</v>
      </c>
      <c r="H355" s="1094"/>
      <c r="I355" s="1094"/>
      <c r="J355" s="1094"/>
      <c r="K355" s="1094"/>
    </row>
    <row r="356" spans="1:11" ht="14.1" customHeight="1" x14ac:dyDescent="0.25">
      <c r="A356" s="1094"/>
      <c r="B356" s="1094"/>
      <c r="C356" s="1097" t="s">
        <v>1029</v>
      </c>
      <c r="D356" s="1101" t="s">
        <v>1039</v>
      </c>
      <c r="E356" s="1101" t="s">
        <v>4009</v>
      </c>
      <c r="F356" s="1101" t="s">
        <v>1039</v>
      </c>
      <c r="G356" s="1101" t="s">
        <v>1039</v>
      </c>
      <c r="H356" s="1094"/>
      <c r="I356" s="1094"/>
      <c r="J356" s="1094"/>
      <c r="K356" s="1094"/>
    </row>
    <row r="357" spans="1:11" ht="14.1" customHeight="1" x14ac:dyDescent="0.25">
      <c r="A357" s="1094"/>
      <c r="B357" s="1094"/>
      <c r="C357" s="1097" t="s">
        <v>1032</v>
      </c>
      <c r="D357" s="1101" t="s">
        <v>1039</v>
      </c>
      <c r="E357" s="1101" t="s">
        <v>4009</v>
      </c>
      <c r="F357" s="1101" t="s">
        <v>1039</v>
      </c>
      <c r="G357" s="1101" t="s">
        <v>1039</v>
      </c>
      <c r="H357" s="1094"/>
      <c r="I357" s="1094"/>
      <c r="J357" s="1094"/>
      <c r="K357" s="1094"/>
    </row>
    <row r="358" spans="1:11" ht="14.1" customHeight="1" x14ac:dyDescent="0.25">
      <c r="A358" s="1094"/>
      <c r="B358" s="1094"/>
      <c r="C358" s="1097" t="s">
        <v>1037</v>
      </c>
      <c r="D358" s="1101" t="s">
        <v>1038</v>
      </c>
      <c r="E358" s="1101" t="s">
        <v>1039</v>
      </c>
      <c r="F358" s="1101" t="s">
        <v>1083</v>
      </c>
      <c r="G358" s="1101" t="s">
        <v>1038</v>
      </c>
      <c r="H358" s="1094"/>
      <c r="I358" s="1094"/>
      <c r="J358" s="1094"/>
      <c r="K358" s="1094"/>
    </row>
    <row r="359" spans="1:11" ht="14.1" customHeight="1" x14ac:dyDescent="0.25">
      <c r="A359" s="1094"/>
      <c r="B359" s="1094"/>
      <c r="C359" s="1097" t="s">
        <v>1042</v>
      </c>
      <c r="D359" s="1101" t="s">
        <v>1038</v>
      </c>
      <c r="E359" s="1101" t="s">
        <v>1038</v>
      </c>
      <c r="F359" s="1101" t="s">
        <v>1083</v>
      </c>
      <c r="G359" s="1101" t="s">
        <v>1038</v>
      </c>
      <c r="H359" s="1094"/>
      <c r="I359" s="1094"/>
      <c r="J359" s="1094"/>
      <c r="K359" s="1094"/>
    </row>
    <row r="360" spans="1:11" ht="14.1" customHeight="1" x14ac:dyDescent="0.25">
      <c r="A360" s="1094"/>
      <c r="B360" s="1094"/>
      <c r="C360" s="1097" t="s">
        <v>39</v>
      </c>
      <c r="D360" s="1101" t="s">
        <v>1038</v>
      </c>
      <c r="E360" s="1101" t="s">
        <v>1038</v>
      </c>
      <c r="F360" s="1101" t="s">
        <v>1083</v>
      </c>
      <c r="G360" s="1101" t="s">
        <v>1038</v>
      </c>
      <c r="H360" s="1094"/>
      <c r="I360" s="1094"/>
      <c r="J360" s="1094"/>
      <c r="K360" s="1094"/>
    </row>
    <row r="361" spans="1:11" ht="14.1" customHeight="1" x14ac:dyDescent="0.25">
      <c r="A361" s="1094"/>
      <c r="B361" s="1094"/>
      <c r="C361" s="1228" t="s">
        <v>1046</v>
      </c>
      <c r="D361" s="1229"/>
      <c r="E361" s="1229"/>
      <c r="F361" s="1229"/>
      <c r="G361" s="1229"/>
      <c r="H361" s="1094"/>
      <c r="I361" s="1094"/>
      <c r="J361" s="1094"/>
      <c r="K361" s="1094"/>
    </row>
    <row r="362" spans="1:11" ht="14.1" customHeight="1" x14ac:dyDescent="0.25">
      <c r="A362" s="1094"/>
      <c r="B362" s="1094"/>
      <c r="C362" s="1105"/>
      <c r="D362" s="1106">
        <v>2024</v>
      </c>
      <c r="E362" s="1106">
        <v>2025</v>
      </c>
      <c r="F362" s="1106">
        <v>2026</v>
      </c>
      <c r="G362" s="1106">
        <v>2027</v>
      </c>
      <c r="H362" s="1094"/>
      <c r="I362" s="1094"/>
      <c r="J362" s="1094"/>
      <c r="K362" s="1094"/>
    </row>
    <row r="363" spans="1:11" ht="14.1" customHeight="1" x14ac:dyDescent="0.25">
      <c r="A363" s="1094"/>
      <c r="B363" s="1094"/>
      <c r="C363" s="1107"/>
      <c r="D363" s="1108" t="s">
        <v>13</v>
      </c>
      <c r="E363" s="1108" t="s">
        <v>14</v>
      </c>
      <c r="F363" s="1108" t="s">
        <v>14</v>
      </c>
      <c r="G363" s="1108" t="s">
        <v>14</v>
      </c>
      <c r="H363" s="1094"/>
      <c r="I363" s="1094"/>
      <c r="J363" s="1094"/>
      <c r="K363" s="1094"/>
    </row>
    <row r="364" spans="1:11" ht="14.1" customHeight="1" x14ac:dyDescent="0.25">
      <c r="A364" s="1094"/>
      <c r="B364" s="1094"/>
      <c r="C364" s="1109" t="s">
        <v>1047</v>
      </c>
      <c r="D364" s="1110">
        <v>0</v>
      </c>
      <c r="E364" s="1110">
        <v>0</v>
      </c>
      <c r="F364" s="1110">
        <v>0</v>
      </c>
      <c r="G364" s="1110">
        <v>0</v>
      </c>
      <c r="H364" s="1094"/>
      <c r="I364" s="1094"/>
      <c r="J364" s="1094"/>
      <c r="K364" s="1094"/>
    </row>
    <row r="365" spans="1:11" ht="14.1" customHeight="1" x14ac:dyDescent="0.25">
      <c r="A365" s="1094"/>
      <c r="B365" s="1094"/>
      <c r="C365" s="1109" t="s">
        <v>1048</v>
      </c>
      <c r="D365" s="1110">
        <v>0</v>
      </c>
      <c r="E365" s="1110">
        <v>0</v>
      </c>
      <c r="F365" s="1110">
        <v>0</v>
      </c>
      <c r="G365" s="1110">
        <v>0</v>
      </c>
      <c r="H365" s="1094"/>
      <c r="I365" s="1094"/>
      <c r="J365" s="1094"/>
      <c r="K365" s="1094"/>
    </row>
    <row r="366" spans="1:11" ht="14.1" customHeight="1" x14ac:dyDescent="0.25">
      <c r="A366" s="1094"/>
      <c r="B366" s="1094"/>
      <c r="C366" s="1109" t="s">
        <v>1049</v>
      </c>
      <c r="D366" s="1110">
        <v>0</v>
      </c>
      <c r="E366" s="1110">
        <v>0</v>
      </c>
      <c r="F366" s="1110">
        <v>0</v>
      </c>
      <c r="G366" s="1110">
        <v>0</v>
      </c>
      <c r="H366" s="1094"/>
      <c r="I366" s="1094"/>
      <c r="J366" s="1094"/>
      <c r="K366" s="1094"/>
    </row>
    <row r="367" spans="1:11" ht="14.1" customHeight="1" x14ac:dyDescent="0.25">
      <c r="A367" s="1094"/>
      <c r="B367" s="1094"/>
      <c r="C367" s="1109" t="s">
        <v>1050</v>
      </c>
      <c r="D367" s="1110">
        <v>0</v>
      </c>
      <c r="E367" s="1110">
        <v>0</v>
      </c>
      <c r="F367" s="1110">
        <v>0</v>
      </c>
      <c r="G367" s="1110">
        <v>0</v>
      </c>
      <c r="H367" s="1094"/>
      <c r="I367" s="1094"/>
      <c r="J367" s="1094"/>
      <c r="K367" s="1094"/>
    </row>
    <row r="368" spans="1:11" ht="14.1" customHeight="1" x14ac:dyDescent="0.25">
      <c r="A368" s="1094"/>
      <c r="B368" s="1094"/>
      <c r="C368" s="1109" t="s">
        <v>1048</v>
      </c>
      <c r="D368" s="1110">
        <v>0</v>
      </c>
      <c r="E368" s="1110">
        <v>0</v>
      </c>
      <c r="F368" s="1110">
        <v>0</v>
      </c>
      <c r="G368" s="1110">
        <v>0</v>
      </c>
      <c r="H368" s="1094"/>
      <c r="I368" s="1094"/>
      <c r="J368" s="1094"/>
      <c r="K368" s="1094"/>
    </row>
    <row r="369" spans="1:11" ht="14.1" customHeight="1" x14ac:dyDescent="0.25">
      <c r="A369" s="1094"/>
      <c r="B369" s="1094"/>
      <c r="C369" s="1109" t="s">
        <v>1049</v>
      </c>
      <c r="D369" s="1110">
        <v>0</v>
      </c>
      <c r="E369" s="1110">
        <v>0</v>
      </c>
      <c r="F369" s="1110">
        <v>0</v>
      </c>
      <c r="G369" s="1110">
        <v>0</v>
      </c>
      <c r="H369" s="1094"/>
      <c r="I369" s="1094"/>
      <c r="J369" s="1094"/>
      <c r="K369" s="1094"/>
    </row>
    <row r="370" spans="1:11" ht="14.1" customHeight="1" x14ac:dyDescent="0.25">
      <c r="A370" s="1094"/>
      <c r="B370" s="1094"/>
      <c r="C370" s="1109" t="s">
        <v>1051</v>
      </c>
      <c r="D370" s="1110">
        <v>0</v>
      </c>
      <c r="E370" s="1110">
        <v>0</v>
      </c>
      <c r="F370" s="1110">
        <v>0</v>
      </c>
      <c r="G370" s="1110">
        <v>0</v>
      </c>
      <c r="H370" s="1094"/>
      <c r="I370" s="1094"/>
      <c r="J370" s="1094"/>
      <c r="K370" s="1094"/>
    </row>
    <row r="371" spans="1:11" ht="14.1" customHeight="1" x14ac:dyDescent="0.25">
      <c r="A371" s="1094"/>
      <c r="B371" s="1094"/>
      <c r="C371" s="1109" t="s">
        <v>1048</v>
      </c>
      <c r="D371" s="1110">
        <v>0</v>
      </c>
      <c r="E371" s="1110">
        <v>0</v>
      </c>
      <c r="F371" s="1110">
        <v>0</v>
      </c>
      <c r="G371" s="1110">
        <v>0</v>
      </c>
      <c r="H371" s="1094"/>
      <c r="I371" s="1094"/>
      <c r="J371" s="1094"/>
      <c r="K371" s="1094"/>
    </row>
    <row r="372" spans="1:11" ht="14.1" customHeight="1" x14ac:dyDescent="0.25">
      <c r="A372" s="1094"/>
      <c r="B372" s="1094"/>
      <c r="C372" s="1109" t="s">
        <v>1049</v>
      </c>
      <c r="D372" s="1110">
        <v>0</v>
      </c>
      <c r="E372" s="1110">
        <v>0</v>
      </c>
      <c r="F372" s="1110">
        <v>0</v>
      </c>
      <c r="G372" s="1110">
        <v>0</v>
      </c>
      <c r="H372" s="1094"/>
      <c r="I372" s="1094"/>
      <c r="J372" s="1094"/>
      <c r="K372" s="1094"/>
    </row>
    <row r="373" spans="1:11" ht="14.1" customHeight="1" x14ac:dyDescent="0.25">
      <c r="A373" s="1094"/>
      <c r="B373" s="1094"/>
      <c r="C373" s="1109" t="s">
        <v>1052</v>
      </c>
      <c r="D373" s="1110">
        <v>0</v>
      </c>
      <c r="E373" s="1110">
        <v>0</v>
      </c>
      <c r="F373" s="1110">
        <v>0</v>
      </c>
      <c r="G373" s="1110">
        <v>0</v>
      </c>
      <c r="H373" s="1094"/>
      <c r="I373" s="1094"/>
      <c r="J373" s="1094"/>
      <c r="K373" s="1094"/>
    </row>
    <row r="374" spans="1:11" ht="14.1" customHeight="1" x14ac:dyDescent="0.25">
      <c r="A374" s="1094"/>
      <c r="B374" s="1094"/>
      <c r="C374" s="1109" t="s">
        <v>1048</v>
      </c>
      <c r="D374" s="1110">
        <v>0</v>
      </c>
      <c r="E374" s="1110">
        <v>0</v>
      </c>
      <c r="F374" s="1110">
        <v>0</v>
      </c>
      <c r="G374" s="1110">
        <v>0</v>
      </c>
      <c r="H374" s="1094"/>
      <c r="I374" s="1094"/>
      <c r="J374" s="1094"/>
      <c r="K374" s="1094"/>
    </row>
    <row r="375" spans="1:11" ht="14.1" customHeight="1" x14ac:dyDescent="0.25">
      <c r="A375" s="1094"/>
      <c r="B375" s="1094"/>
      <c r="C375" s="1109" t="s">
        <v>1049</v>
      </c>
      <c r="D375" s="1110">
        <v>0</v>
      </c>
      <c r="E375" s="1110">
        <v>0</v>
      </c>
      <c r="F375" s="1110">
        <v>0</v>
      </c>
      <c r="G375" s="1110">
        <v>0</v>
      </c>
      <c r="H375" s="1094"/>
      <c r="I375" s="1094"/>
      <c r="J375" s="1094"/>
      <c r="K375" s="1094"/>
    </row>
    <row r="376" spans="1:11" ht="14.1" customHeight="1" x14ac:dyDescent="0.25">
      <c r="A376" s="1094"/>
      <c r="B376" s="1094"/>
      <c r="C376" s="1109" t="s">
        <v>1053</v>
      </c>
      <c r="D376" s="1110">
        <v>0</v>
      </c>
      <c r="E376" s="1110">
        <v>0</v>
      </c>
      <c r="F376" s="1110">
        <v>0</v>
      </c>
      <c r="G376" s="1110">
        <v>0</v>
      </c>
      <c r="H376" s="1094"/>
      <c r="I376" s="1094"/>
      <c r="J376" s="1094"/>
      <c r="K376" s="1094"/>
    </row>
    <row r="377" spans="1:11" ht="14.1" customHeight="1" x14ac:dyDescent="0.25">
      <c r="A377" s="1094"/>
      <c r="B377" s="1094"/>
      <c r="C377" s="1109" t="s">
        <v>1048</v>
      </c>
      <c r="D377" s="1110">
        <v>0</v>
      </c>
      <c r="E377" s="1110">
        <v>0</v>
      </c>
      <c r="F377" s="1110">
        <v>0</v>
      </c>
      <c r="G377" s="1110">
        <v>0</v>
      </c>
      <c r="H377" s="1094"/>
      <c r="I377" s="1094"/>
      <c r="J377" s="1094"/>
      <c r="K377" s="1094"/>
    </row>
    <row r="378" spans="1:11" ht="14.1" customHeight="1" x14ac:dyDescent="0.25">
      <c r="A378" s="1094"/>
      <c r="B378" s="1094"/>
      <c r="C378" s="1109" t="s">
        <v>1049</v>
      </c>
      <c r="D378" s="1110">
        <v>0</v>
      </c>
      <c r="E378" s="1110">
        <v>0</v>
      </c>
      <c r="F378" s="1110">
        <v>0</v>
      </c>
      <c r="G378" s="1110">
        <v>0</v>
      </c>
      <c r="H378" s="1094"/>
      <c r="I378" s="1094"/>
      <c r="J378" s="1094"/>
      <c r="K378" s="1094"/>
    </row>
    <row r="379" spans="1:11" ht="14.1" customHeight="1" x14ac:dyDescent="0.25">
      <c r="A379" s="1094"/>
      <c r="B379" s="1094"/>
      <c r="C379" s="1109" t="s">
        <v>1054</v>
      </c>
      <c r="D379" s="1110">
        <v>0</v>
      </c>
      <c r="E379" s="1110">
        <v>0</v>
      </c>
      <c r="F379" s="1110">
        <v>0</v>
      </c>
      <c r="G379" s="1110">
        <v>0</v>
      </c>
      <c r="H379" s="1094"/>
      <c r="I379" s="1094"/>
      <c r="J379" s="1094"/>
      <c r="K379" s="1094"/>
    </row>
    <row r="380" spans="1:11" ht="14.1" customHeight="1" x14ac:dyDescent="0.25">
      <c r="A380" s="1094"/>
      <c r="B380" s="1094"/>
      <c r="C380" s="1109" t="s">
        <v>1048</v>
      </c>
      <c r="D380" s="1110">
        <v>0</v>
      </c>
      <c r="E380" s="1110">
        <v>0</v>
      </c>
      <c r="F380" s="1110">
        <v>0</v>
      </c>
      <c r="G380" s="1110">
        <v>0</v>
      </c>
      <c r="H380" s="1094"/>
      <c r="I380" s="1094"/>
      <c r="J380" s="1094"/>
      <c r="K380" s="1094"/>
    </row>
    <row r="381" spans="1:11" ht="14.1" customHeight="1" x14ac:dyDescent="0.25">
      <c r="A381" s="1094"/>
      <c r="B381" s="1094"/>
      <c r="C381" s="1109" t="s">
        <v>1049</v>
      </c>
      <c r="D381" s="1110">
        <v>0</v>
      </c>
      <c r="E381" s="1110">
        <v>0</v>
      </c>
      <c r="F381" s="1110">
        <v>0</v>
      </c>
      <c r="G381" s="1110">
        <v>0</v>
      </c>
      <c r="H381" s="1094"/>
      <c r="I381" s="1094"/>
      <c r="J381" s="1094"/>
      <c r="K381" s="1094"/>
    </row>
    <row r="382" spans="1:11" ht="14.1" customHeight="1" x14ac:dyDescent="0.25">
      <c r="A382" s="1094"/>
      <c r="B382" s="1094"/>
      <c r="C382" s="1109" t="s">
        <v>1055</v>
      </c>
      <c r="D382" s="1110">
        <v>0</v>
      </c>
      <c r="E382" s="1110">
        <v>0</v>
      </c>
      <c r="F382" s="1110">
        <v>0</v>
      </c>
      <c r="G382" s="1110">
        <v>0</v>
      </c>
      <c r="H382" s="1094"/>
      <c r="I382" s="1094"/>
      <c r="J382" s="1094"/>
      <c r="K382" s="1094"/>
    </row>
    <row r="383" spans="1:11" ht="14.1" customHeight="1" x14ac:dyDescent="0.25">
      <c r="A383" s="1094"/>
      <c r="B383" s="1094"/>
      <c r="C383" s="1109" t="s">
        <v>1048</v>
      </c>
      <c r="D383" s="1110">
        <v>0</v>
      </c>
      <c r="E383" s="1110">
        <v>0</v>
      </c>
      <c r="F383" s="1110">
        <v>0</v>
      </c>
      <c r="G383" s="1110">
        <v>0</v>
      </c>
      <c r="H383" s="1094"/>
      <c r="I383" s="1094"/>
      <c r="J383" s="1094"/>
      <c r="K383" s="1094"/>
    </row>
    <row r="384" spans="1:11" ht="14.1" customHeight="1" x14ac:dyDescent="0.25">
      <c r="A384" s="1094"/>
      <c r="B384" s="1094"/>
      <c r="C384" s="1109" t="s">
        <v>1049</v>
      </c>
      <c r="D384" s="1110">
        <v>0</v>
      </c>
      <c r="E384" s="1110">
        <v>0</v>
      </c>
      <c r="F384" s="1110">
        <v>0</v>
      </c>
      <c r="G384" s="1110">
        <v>0</v>
      </c>
      <c r="H384" s="1094"/>
      <c r="I384" s="1094"/>
      <c r="J384" s="1094"/>
      <c r="K384" s="1094"/>
    </row>
    <row r="385" spans="1:11" ht="14.1" customHeight="1" x14ac:dyDescent="0.25">
      <c r="A385" s="1094"/>
      <c r="B385" s="1094"/>
      <c r="C385" s="1109" t="s">
        <v>1056</v>
      </c>
      <c r="D385" s="1110">
        <v>0</v>
      </c>
      <c r="E385" s="1110">
        <v>0</v>
      </c>
      <c r="F385" s="1110">
        <v>0</v>
      </c>
      <c r="G385" s="1110">
        <v>0</v>
      </c>
      <c r="H385" s="1094"/>
      <c r="I385" s="1094"/>
      <c r="J385" s="1094"/>
      <c r="K385" s="1094"/>
    </row>
    <row r="386" spans="1:11" ht="14.1" customHeight="1" x14ac:dyDescent="0.25">
      <c r="A386" s="1094"/>
      <c r="B386" s="1094"/>
      <c r="C386" s="1109" t="s">
        <v>1048</v>
      </c>
      <c r="D386" s="1110">
        <v>0</v>
      </c>
      <c r="E386" s="1110">
        <v>0</v>
      </c>
      <c r="F386" s="1110">
        <v>0</v>
      </c>
      <c r="G386" s="1110">
        <v>0</v>
      </c>
      <c r="H386" s="1094"/>
      <c r="I386" s="1094"/>
      <c r="J386" s="1094"/>
      <c r="K386" s="1094"/>
    </row>
    <row r="387" spans="1:11" ht="14.1" customHeight="1" x14ac:dyDescent="0.25">
      <c r="A387" s="1094"/>
      <c r="B387" s="1094"/>
      <c r="C387" s="1109" t="s">
        <v>1057</v>
      </c>
      <c r="D387" s="1110">
        <v>0</v>
      </c>
      <c r="E387" s="1110">
        <v>0</v>
      </c>
      <c r="F387" s="1110">
        <v>0</v>
      </c>
      <c r="G387" s="1110">
        <v>0</v>
      </c>
      <c r="H387" s="1094"/>
      <c r="I387" s="1094"/>
      <c r="J387" s="1094"/>
      <c r="K387" s="1094"/>
    </row>
    <row r="388" spans="1:11" ht="14.1" customHeight="1" x14ac:dyDescent="0.25">
      <c r="A388" s="1094"/>
      <c r="B388" s="1094"/>
      <c r="C388" s="1109" t="s">
        <v>1058</v>
      </c>
      <c r="D388" s="1110">
        <v>0</v>
      </c>
      <c r="E388" s="1110">
        <v>0</v>
      </c>
      <c r="F388" s="1110">
        <v>0</v>
      </c>
      <c r="G388" s="1110">
        <v>0</v>
      </c>
      <c r="H388" s="1094"/>
      <c r="I388" s="1094"/>
      <c r="J388" s="1094"/>
      <c r="K388" s="1094"/>
    </row>
    <row r="389" spans="1:11" ht="14.1" customHeight="1" x14ac:dyDescent="0.25">
      <c r="A389" s="1094"/>
      <c r="B389" s="1094"/>
      <c r="C389" s="1109" t="s">
        <v>1059</v>
      </c>
      <c r="D389" s="1110">
        <v>0</v>
      </c>
      <c r="E389" s="1110">
        <v>0</v>
      </c>
      <c r="F389" s="1110">
        <v>0</v>
      </c>
      <c r="G389" s="1110">
        <v>0</v>
      </c>
      <c r="H389" s="1094"/>
      <c r="I389" s="1094"/>
      <c r="J389" s="1094"/>
      <c r="K389" s="1094"/>
    </row>
    <row r="390" spans="1:11" ht="14.1" customHeight="1" x14ac:dyDescent="0.25">
      <c r="A390" s="1094"/>
      <c r="B390" s="1094"/>
      <c r="C390" s="1109" t="s">
        <v>1060</v>
      </c>
      <c r="D390" s="1110">
        <v>0</v>
      </c>
      <c r="E390" s="1110">
        <v>0</v>
      </c>
      <c r="F390" s="1110">
        <v>0</v>
      </c>
      <c r="G390" s="1110">
        <v>0</v>
      </c>
      <c r="H390" s="1094"/>
      <c r="I390" s="1094"/>
      <c r="J390" s="1094"/>
      <c r="K390" s="1094"/>
    </row>
    <row r="391" spans="1:11" ht="14.1" customHeight="1" x14ac:dyDescent="0.25">
      <c r="A391" s="1094"/>
      <c r="B391" s="1094"/>
      <c r="C391" s="1109" t="s">
        <v>1061</v>
      </c>
      <c r="D391" s="1110">
        <v>0</v>
      </c>
      <c r="E391" s="1110">
        <v>10208497</v>
      </c>
      <c r="F391" s="1110">
        <v>0</v>
      </c>
      <c r="G391" s="1110">
        <v>0</v>
      </c>
      <c r="H391" s="1094"/>
      <c r="I391" s="1094"/>
      <c r="J391" s="1094"/>
      <c r="K391" s="1094"/>
    </row>
    <row r="392" spans="1:11" ht="14.1" customHeight="1" x14ac:dyDescent="0.25">
      <c r="A392" s="1094"/>
      <c r="B392" s="1094"/>
      <c r="C392" s="1109" t="s">
        <v>1048</v>
      </c>
      <c r="D392" s="1110">
        <v>0</v>
      </c>
      <c r="E392" s="1110">
        <v>10208497</v>
      </c>
      <c r="F392" s="1110">
        <v>0</v>
      </c>
      <c r="G392" s="1110">
        <v>0</v>
      </c>
      <c r="H392" s="1094"/>
      <c r="I392" s="1094"/>
      <c r="J392" s="1094"/>
      <c r="K392" s="1094"/>
    </row>
    <row r="393" spans="1:11" ht="14.1" customHeight="1" x14ac:dyDescent="0.25">
      <c r="A393" s="1094"/>
      <c r="B393" s="1094"/>
      <c r="C393" s="1109" t="s">
        <v>1057</v>
      </c>
      <c r="D393" s="1110">
        <v>0</v>
      </c>
      <c r="E393" s="1110">
        <v>0</v>
      </c>
      <c r="F393" s="1110">
        <v>0</v>
      </c>
      <c r="G393" s="1110">
        <v>0</v>
      </c>
      <c r="H393" s="1094"/>
      <c r="I393" s="1094"/>
      <c r="J393" s="1094"/>
      <c r="K393" s="1094"/>
    </row>
    <row r="394" spans="1:11" ht="14.1" customHeight="1" x14ac:dyDescent="0.25">
      <c r="A394" s="1094"/>
      <c r="B394" s="1094"/>
      <c r="C394" s="1109" t="s">
        <v>1058</v>
      </c>
      <c r="D394" s="1110">
        <v>0</v>
      </c>
      <c r="E394" s="1110">
        <v>0</v>
      </c>
      <c r="F394" s="1110">
        <v>0</v>
      </c>
      <c r="G394" s="1110">
        <v>0</v>
      </c>
      <c r="H394" s="1094"/>
      <c r="I394" s="1094"/>
      <c r="J394" s="1094"/>
      <c r="K394" s="1094"/>
    </row>
    <row r="395" spans="1:11" ht="14.1" customHeight="1" x14ac:dyDescent="0.25">
      <c r="A395" s="1094"/>
      <c r="B395" s="1094"/>
      <c r="C395" s="1109" t="s">
        <v>1059</v>
      </c>
      <c r="D395" s="1110">
        <v>0</v>
      </c>
      <c r="E395" s="1110">
        <v>0</v>
      </c>
      <c r="F395" s="1110">
        <v>0</v>
      </c>
      <c r="G395" s="1110">
        <v>0</v>
      </c>
      <c r="H395" s="1094"/>
      <c r="I395" s="1094"/>
      <c r="J395" s="1094"/>
      <c r="K395" s="1094"/>
    </row>
    <row r="396" spans="1:11" ht="14.1" customHeight="1" x14ac:dyDescent="0.25">
      <c r="A396" s="1094"/>
      <c r="B396" s="1094"/>
      <c r="C396" s="1109" t="s">
        <v>1060</v>
      </c>
      <c r="D396" s="1110">
        <v>0</v>
      </c>
      <c r="E396" s="1110">
        <v>0</v>
      </c>
      <c r="F396" s="1110">
        <v>0</v>
      </c>
      <c r="G396" s="1110">
        <v>0</v>
      </c>
      <c r="H396" s="1094"/>
      <c r="I396" s="1094"/>
      <c r="J396" s="1094"/>
      <c r="K396" s="1094"/>
    </row>
    <row r="397" spans="1:11" ht="14.1" customHeight="1" x14ac:dyDescent="0.25">
      <c r="A397" s="1094"/>
      <c r="B397" s="1094"/>
      <c r="C397" s="1109" t="s">
        <v>1062</v>
      </c>
      <c r="D397" s="1110">
        <v>0</v>
      </c>
      <c r="E397" s="1110">
        <v>0</v>
      </c>
      <c r="F397" s="1110">
        <v>0</v>
      </c>
      <c r="G397" s="1110">
        <v>0</v>
      </c>
      <c r="H397" s="1094"/>
      <c r="I397" s="1094"/>
      <c r="J397" s="1094"/>
      <c r="K397" s="1094"/>
    </row>
    <row r="398" spans="1:11" ht="14.1" customHeight="1" x14ac:dyDescent="0.25">
      <c r="A398" s="1094"/>
      <c r="B398" s="1094"/>
      <c r="C398" s="1109" t="s">
        <v>1048</v>
      </c>
      <c r="D398" s="1110">
        <v>0</v>
      </c>
      <c r="E398" s="1110">
        <v>0</v>
      </c>
      <c r="F398" s="1110">
        <v>0</v>
      </c>
      <c r="G398" s="1110">
        <v>0</v>
      </c>
      <c r="H398" s="1094"/>
      <c r="I398" s="1094"/>
      <c r="J398" s="1094"/>
      <c r="K398" s="1094"/>
    </row>
    <row r="399" spans="1:11" ht="14.1" customHeight="1" x14ac:dyDescent="0.25">
      <c r="A399" s="1094"/>
      <c r="B399" s="1094"/>
      <c r="C399" s="1109" t="s">
        <v>1057</v>
      </c>
      <c r="D399" s="1110">
        <v>0</v>
      </c>
      <c r="E399" s="1110">
        <v>0</v>
      </c>
      <c r="F399" s="1110">
        <v>0</v>
      </c>
      <c r="G399" s="1110">
        <v>0</v>
      </c>
      <c r="H399" s="1094"/>
      <c r="I399" s="1094"/>
      <c r="J399" s="1094"/>
      <c r="K399" s="1094"/>
    </row>
    <row r="400" spans="1:11" ht="14.1" customHeight="1" x14ac:dyDescent="0.25">
      <c r="A400" s="1094"/>
      <c r="B400" s="1094"/>
      <c r="C400" s="1109" t="s">
        <v>1058</v>
      </c>
      <c r="D400" s="1110">
        <v>0</v>
      </c>
      <c r="E400" s="1110">
        <v>0</v>
      </c>
      <c r="F400" s="1110">
        <v>0</v>
      </c>
      <c r="G400" s="1110">
        <v>0</v>
      </c>
      <c r="H400" s="1094"/>
      <c r="I400" s="1094"/>
      <c r="J400" s="1094"/>
      <c r="K400" s="1094"/>
    </row>
    <row r="401" spans="1:11" ht="14.1" customHeight="1" x14ac:dyDescent="0.25">
      <c r="A401" s="1094"/>
      <c r="B401" s="1094"/>
      <c r="C401" s="1109" t="s">
        <v>1059</v>
      </c>
      <c r="D401" s="1110">
        <v>0</v>
      </c>
      <c r="E401" s="1110">
        <v>0</v>
      </c>
      <c r="F401" s="1110">
        <v>0</v>
      </c>
      <c r="G401" s="1110">
        <v>0</v>
      </c>
      <c r="H401" s="1094"/>
      <c r="I401" s="1094"/>
      <c r="J401" s="1094"/>
      <c r="K401" s="1094"/>
    </row>
    <row r="402" spans="1:11" ht="14.1" customHeight="1" x14ac:dyDescent="0.25">
      <c r="A402" s="1094"/>
      <c r="B402" s="1094"/>
      <c r="C402" s="1109" t="s">
        <v>1060</v>
      </c>
      <c r="D402" s="1110">
        <v>0</v>
      </c>
      <c r="E402" s="1110">
        <v>0</v>
      </c>
      <c r="F402" s="1110">
        <v>0</v>
      </c>
      <c r="G402" s="1110">
        <v>0</v>
      </c>
      <c r="H402" s="1094"/>
      <c r="I402" s="1094"/>
      <c r="J402" s="1094"/>
      <c r="K402" s="1094"/>
    </row>
    <row r="403" spans="1:11" ht="14.1" customHeight="1" x14ac:dyDescent="0.25">
      <c r="A403" s="1094"/>
      <c r="B403" s="1094"/>
      <c r="C403" s="1109" t="s">
        <v>1063</v>
      </c>
      <c r="D403" s="1110">
        <v>0</v>
      </c>
      <c r="E403" s="1110">
        <v>0</v>
      </c>
      <c r="F403" s="1110">
        <v>0</v>
      </c>
      <c r="G403" s="1110">
        <v>0</v>
      </c>
      <c r="H403" s="1094"/>
      <c r="I403" s="1094"/>
      <c r="J403" s="1094"/>
      <c r="K403" s="1094"/>
    </row>
    <row r="404" spans="1:11" ht="14.1" customHeight="1" x14ac:dyDescent="0.25">
      <c r="A404" s="1094"/>
      <c r="B404" s="1094"/>
      <c r="C404" s="1109" t="s">
        <v>1064</v>
      </c>
      <c r="D404" s="1110">
        <v>0</v>
      </c>
      <c r="E404" s="1110">
        <v>0</v>
      </c>
      <c r="F404" s="1110">
        <v>0</v>
      </c>
      <c r="G404" s="1110">
        <v>0</v>
      </c>
      <c r="H404" s="1094"/>
      <c r="I404" s="1094"/>
      <c r="J404" s="1094"/>
      <c r="K404" s="1094"/>
    </row>
    <row r="405" spans="1:11" ht="14.1" customHeight="1" x14ac:dyDescent="0.25">
      <c r="A405" s="1094"/>
      <c r="B405" s="1094"/>
      <c r="C405" s="1111" t="s">
        <v>572</v>
      </c>
      <c r="D405" s="1110">
        <v>0</v>
      </c>
      <c r="E405" s="1110">
        <v>10208497</v>
      </c>
      <c r="F405" s="1110">
        <v>0</v>
      </c>
      <c r="G405" s="1110">
        <v>0</v>
      </c>
      <c r="H405" s="1094"/>
      <c r="I405" s="1094"/>
      <c r="J405" s="1094"/>
      <c r="K405" s="1094"/>
    </row>
    <row r="406" spans="1:11" ht="14.1" customHeight="1" x14ac:dyDescent="0.25">
      <c r="A406" s="1094"/>
      <c r="B406" s="1094"/>
      <c r="C406" s="1103" t="s">
        <v>1022</v>
      </c>
      <c r="D406" s="1232" t="s">
        <v>4010</v>
      </c>
      <c r="E406" s="1233"/>
      <c r="F406" s="1233"/>
      <c r="G406" s="1233"/>
      <c r="H406" s="1094"/>
      <c r="I406" s="1094"/>
      <c r="J406" s="1094"/>
      <c r="K406" s="1094"/>
    </row>
    <row r="407" spans="1:11" ht="14.1" customHeight="1" x14ac:dyDescent="0.25">
      <c r="A407" s="1094"/>
      <c r="B407" s="1094"/>
      <c r="C407" s="1104" t="s">
        <v>1024</v>
      </c>
      <c r="D407" s="1230" t="s">
        <v>4011</v>
      </c>
      <c r="E407" s="1231"/>
      <c r="F407" s="1231"/>
      <c r="G407" s="1231"/>
      <c r="H407" s="1094"/>
      <c r="I407" s="1094"/>
      <c r="J407" s="1094"/>
      <c r="K407" s="1094"/>
    </row>
    <row r="408" spans="1:11" ht="14.1" customHeight="1" x14ac:dyDescent="0.25">
      <c r="A408" s="1094"/>
      <c r="B408" s="1094"/>
      <c r="C408" s="1104" t="s">
        <v>31</v>
      </c>
      <c r="D408" s="1230" t="s">
        <v>4012</v>
      </c>
      <c r="E408" s="1231"/>
      <c r="F408" s="1231"/>
      <c r="G408" s="1231"/>
      <c r="H408" s="1094"/>
      <c r="I408" s="1094"/>
      <c r="J408" s="1094"/>
      <c r="K408" s="1094"/>
    </row>
    <row r="409" spans="1:11" ht="15" customHeight="1" x14ac:dyDescent="0.25">
      <c r="A409" s="1094"/>
      <c r="B409" s="1094"/>
      <c r="C409" s="1105"/>
      <c r="D409" s="1106">
        <v>2024</v>
      </c>
      <c r="E409" s="1106">
        <v>2025</v>
      </c>
      <c r="F409" s="1106">
        <v>2026</v>
      </c>
      <c r="G409" s="1106">
        <v>2027</v>
      </c>
      <c r="H409" s="1094"/>
      <c r="I409" s="1094"/>
      <c r="J409" s="1094"/>
      <c r="K409" s="1094"/>
    </row>
    <row r="410" spans="1:11" ht="15" customHeight="1" x14ac:dyDescent="0.25">
      <c r="A410" s="1094"/>
      <c r="B410" s="1094"/>
      <c r="C410" s="1107"/>
      <c r="D410" s="1108" t="s">
        <v>13</v>
      </c>
      <c r="E410" s="1108" t="s">
        <v>14</v>
      </c>
      <c r="F410" s="1108" t="s">
        <v>14</v>
      </c>
      <c r="G410" s="1108" t="s">
        <v>14</v>
      </c>
      <c r="H410" s="1094"/>
      <c r="I410" s="1094"/>
      <c r="J410" s="1094"/>
      <c r="K410" s="1094"/>
    </row>
    <row r="411" spans="1:11" ht="14.1" customHeight="1" x14ac:dyDescent="0.25">
      <c r="A411" s="1094"/>
      <c r="B411" s="1094"/>
      <c r="C411" s="1097" t="s">
        <v>33</v>
      </c>
      <c r="D411" s="1101" t="s">
        <v>1092</v>
      </c>
      <c r="E411" s="1101" t="s">
        <v>1092</v>
      </c>
      <c r="F411" s="1101" t="s">
        <v>1092</v>
      </c>
      <c r="G411" s="1101" t="s">
        <v>1092</v>
      </c>
      <c r="H411" s="1094"/>
      <c r="I411" s="1094"/>
      <c r="J411" s="1094"/>
      <c r="K411" s="1094"/>
    </row>
    <row r="412" spans="1:11" ht="14.1" customHeight="1" x14ac:dyDescent="0.25">
      <c r="A412" s="1094"/>
      <c r="B412" s="1094"/>
      <c r="C412" s="1097" t="s">
        <v>1029</v>
      </c>
      <c r="D412" s="1101" t="s">
        <v>4013</v>
      </c>
      <c r="E412" s="1101" t="s">
        <v>4014</v>
      </c>
      <c r="F412" s="1101" t="s">
        <v>1039</v>
      </c>
      <c r="G412" s="1101" t="s">
        <v>1039</v>
      </c>
      <c r="H412" s="1094"/>
      <c r="I412" s="1094"/>
      <c r="J412" s="1094"/>
      <c r="K412" s="1094"/>
    </row>
    <row r="413" spans="1:11" ht="14.1" customHeight="1" x14ac:dyDescent="0.25">
      <c r="A413" s="1094"/>
      <c r="B413" s="1094"/>
      <c r="C413" s="1097" t="s">
        <v>1032</v>
      </c>
      <c r="D413" s="1101" t="s">
        <v>4013</v>
      </c>
      <c r="E413" s="1101" t="s">
        <v>4014</v>
      </c>
      <c r="F413" s="1101" t="s">
        <v>1039</v>
      </c>
      <c r="G413" s="1101" t="s">
        <v>1039</v>
      </c>
      <c r="H413" s="1094"/>
      <c r="I413" s="1094"/>
      <c r="J413" s="1094"/>
      <c r="K413" s="1094"/>
    </row>
    <row r="414" spans="1:11" ht="14.1" customHeight="1" x14ac:dyDescent="0.25">
      <c r="A414" s="1094"/>
      <c r="B414" s="1094"/>
      <c r="C414" s="1097" t="s">
        <v>1037</v>
      </c>
      <c r="D414" s="1101" t="s">
        <v>1038</v>
      </c>
      <c r="E414" s="1101" t="s">
        <v>1039</v>
      </c>
      <c r="F414" s="1101" t="s">
        <v>1039</v>
      </c>
      <c r="G414" s="1101" t="s">
        <v>1039</v>
      </c>
      <c r="H414" s="1094"/>
      <c r="I414" s="1094"/>
      <c r="J414" s="1094"/>
      <c r="K414" s="1094"/>
    </row>
    <row r="415" spans="1:11" ht="14.1" customHeight="1" x14ac:dyDescent="0.25">
      <c r="A415" s="1094"/>
      <c r="B415" s="1094"/>
      <c r="C415" s="1097" t="s">
        <v>1042</v>
      </c>
      <c r="D415" s="1101" t="s">
        <v>1038</v>
      </c>
      <c r="E415" s="1101" t="s">
        <v>1268</v>
      </c>
      <c r="F415" s="1101" t="s">
        <v>1083</v>
      </c>
      <c r="G415" s="1101" t="s">
        <v>1038</v>
      </c>
      <c r="H415" s="1094"/>
      <c r="I415" s="1094"/>
      <c r="J415" s="1094"/>
      <c r="K415" s="1094"/>
    </row>
    <row r="416" spans="1:11" ht="14.1" customHeight="1" x14ac:dyDescent="0.25">
      <c r="A416" s="1094"/>
      <c r="B416" s="1094"/>
      <c r="C416" s="1097" t="s">
        <v>39</v>
      </c>
      <c r="D416" s="1101" t="s">
        <v>1038</v>
      </c>
      <c r="E416" s="1101" t="s">
        <v>1268</v>
      </c>
      <c r="F416" s="1101" t="s">
        <v>1083</v>
      </c>
      <c r="G416" s="1101" t="s">
        <v>1038</v>
      </c>
      <c r="H416" s="1094"/>
      <c r="I416" s="1094"/>
      <c r="J416" s="1094"/>
      <c r="K416" s="1094"/>
    </row>
    <row r="417" spans="1:11" ht="14.1" customHeight="1" x14ac:dyDescent="0.25">
      <c r="A417" s="1094"/>
      <c r="B417" s="1094"/>
      <c r="C417" s="1228" t="s">
        <v>1046</v>
      </c>
      <c r="D417" s="1229"/>
      <c r="E417" s="1229"/>
      <c r="F417" s="1229"/>
      <c r="G417" s="1229"/>
      <c r="H417" s="1094"/>
      <c r="I417" s="1094"/>
      <c r="J417" s="1094"/>
      <c r="K417" s="1094"/>
    </row>
    <row r="418" spans="1:11" ht="14.1" customHeight="1" x14ac:dyDescent="0.25">
      <c r="A418" s="1094"/>
      <c r="B418" s="1094"/>
      <c r="C418" s="1105"/>
      <c r="D418" s="1106">
        <v>2024</v>
      </c>
      <c r="E418" s="1106">
        <v>2025</v>
      </c>
      <c r="F418" s="1106">
        <v>2026</v>
      </c>
      <c r="G418" s="1106">
        <v>2027</v>
      </c>
      <c r="H418" s="1094"/>
      <c r="I418" s="1094"/>
      <c r="J418" s="1094"/>
      <c r="K418" s="1094"/>
    </row>
    <row r="419" spans="1:11" ht="14.1" customHeight="1" x14ac:dyDescent="0.25">
      <c r="A419" s="1094"/>
      <c r="B419" s="1094"/>
      <c r="C419" s="1107"/>
      <c r="D419" s="1108" t="s">
        <v>13</v>
      </c>
      <c r="E419" s="1108" t="s">
        <v>14</v>
      </c>
      <c r="F419" s="1108" t="s">
        <v>14</v>
      </c>
      <c r="G419" s="1108" t="s">
        <v>14</v>
      </c>
      <c r="H419" s="1094"/>
      <c r="I419" s="1094"/>
      <c r="J419" s="1094"/>
      <c r="K419" s="1094"/>
    </row>
    <row r="420" spans="1:11" ht="14.1" customHeight="1" x14ac:dyDescent="0.25">
      <c r="A420" s="1094"/>
      <c r="B420" s="1094"/>
      <c r="C420" s="1109" t="s">
        <v>1047</v>
      </c>
      <c r="D420" s="1110">
        <v>0</v>
      </c>
      <c r="E420" s="1110">
        <v>0</v>
      </c>
      <c r="F420" s="1110">
        <v>0</v>
      </c>
      <c r="G420" s="1110">
        <v>0</v>
      </c>
      <c r="H420" s="1094"/>
      <c r="I420" s="1094"/>
      <c r="J420" s="1094"/>
      <c r="K420" s="1094"/>
    </row>
    <row r="421" spans="1:11" ht="14.1" customHeight="1" x14ac:dyDescent="0.25">
      <c r="A421" s="1094"/>
      <c r="B421" s="1094"/>
      <c r="C421" s="1109" t="s">
        <v>1048</v>
      </c>
      <c r="D421" s="1110">
        <v>0</v>
      </c>
      <c r="E421" s="1110">
        <v>0</v>
      </c>
      <c r="F421" s="1110">
        <v>0</v>
      </c>
      <c r="G421" s="1110">
        <v>0</v>
      </c>
      <c r="H421" s="1094"/>
      <c r="I421" s="1094"/>
      <c r="J421" s="1094"/>
      <c r="K421" s="1094"/>
    </row>
    <row r="422" spans="1:11" ht="14.1" customHeight="1" x14ac:dyDescent="0.25">
      <c r="A422" s="1094"/>
      <c r="B422" s="1094"/>
      <c r="C422" s="1109" t="s">
        <v>1049</v>
      </c>
      <c r="D422" s="1110">
        <v>0</v>
      </c>
      <c r="E422" s="1110">
        <v>0</v>
      </c>
      <c r="F422" s="1110">
        <v>0</v>
      </c>
      <c r="G422" s="1110">
        <v>0</v>
      </c>
      <c r="H422" s="1094"/>
      <c r="I422" s="1094"/>
      <c r="J422" s="1094"/>
      <c r="K422" s="1094"/>
    </row>
    <row r="423" spans="1:11" ht="14.1" customHeight="1" x14ac:dyDescent="0.25">
      <c r="A423" s="1094"/>
      <c r="B423" s="1094"/>
      <c r="C423" s="1109" t="s">
        <v>1050</v>
      </c>
      <c r="D423" s="1110">
        <v>0</v>
      </c>
      <c r="E423" s="1110">
        <v>0</v>
      </c>
      <c r="F423" s="1110">
        <v>0</v>
      </c>
      <c r="G423" s="1110">
        <v>0</v>
      </c>
      <c r="H423" s="1094"/>
      <c r="I423" s="1094"/>
      <c r="J423" s="1094"/>
      <c r="K423" s="1094"/>
    </row>
    <row r="424" spans="1:11" ht="14.1" customHeight="1" x14ac:dyDescent="0.25">
      <c r="A424" s="1094"/>
      <c r="B424" s="1094"/>
      <c r="C424" s="1109" t="s">
        <v>1048</v>
      </c>
      <c r="D424" s="1110">
        <v>0</v>
      </c>
      <c r="E424" s="1110">
        <v>0</v>
      </c>
      <c r="F424" s="1110">
        <v>0</v>
      </c>
      <c r="G424" s="1110">
        <v>0</v>
      </c>
      <c r="H424" s="1094"/>
      <c r="I424" s="1094"/>
      <c r="J424" s="1094"/>
      <c r="K424" s="1094"/>
    </row>
    <row r="425" spans="1:11" ht="14.1" customHeight="1" x14ac:dyDescent="0.25">
      <c r="A425" s="1094"/>
      <c r="B425" s="1094"/>
      <c r="C425" s="1109" t="s">
        <v>1049</v>
      </c>
      <c r="D425" s="1110">
        <v>0</v>
      </c>
      <c r="E425" s="1110">
        <v>0</v>
      </c>
      <c r="F425" s="1110">
        <v>0</v>
      </c>
      <c r="G425" s="1110">
        <v>0</v>
      </c>
      <c r="H425" s="1094"/>
      <c r="I425" s="1094"/>
      <c r="J425" s="1094"/>
      <c r="K425" s="1094"/>
    </row>
    <row r="426" spans="1:11" ht="14.1" customHeight="1" x14ac:dyDescent="0.25">
      <c r="A426" s="1094"/>
      <c r="B426" s="1094"/>
      <c r="C426" s="1109" t="s">
        <v>1051</v>
      </c>
      <c r="D426" s="1110">
        <v>0</v>
      </c>
      <c r="E426" s="1110">
        <v>0</v>
      </c>
      <c r="F426" s="1110">
        <v>0</v>
      </c>
      <c r="G426" s="1110">
        <v>0</v>
      </c>
      <c r="H426" s="1094"/>
      <c r="I426" s="1094"/>
      <c r="J426" s="1094"/>
      <c r="K426" s="1094"/>
    </row>
    <row r="427" spans="1:11" ht="14.1" customHeight="1" x14ac:dyDescent="0.25">
      <c r="A427" s="1094"/>
      <c r="B427" s="1094"/>
      <c r="C427" s="1109" t="s">
        <v>1048</v>
      </c>
      <c r="D427" s="1110">
        <v>0</v>
      </c>
      <c r="E427" s="1110">
        <v>0</v>
      </c>
      <c r="F427" s="1110">
        <v>0</v>
      </c>
      <c r="G427" s="1110">
        <v>0</v>
      </c>
      <c r="H427" s="1094"/>
      <c r="I427" s="1094"/>
      <c r="J427" s="1094"/>
      <c r="K427" s="1094"/>
    </row>
    <row r="428" spans="1:11" ht="14.1" customHeight="1" x14ac:dyDescent="0.25">
      <c r="A428" s="1094"/>
      <c r="B428" s="1094"/>
      <c r="C428" s="1109" t="s">
        <v>1049</v>
      </c>
      <c r="D428" s="1110">
        <v>0</v>
      </c>
      <c r="E428" s="1110">
        <v>0</v>
      </c>
      <c r="F428" s="1110">
        <v>0</v>
      </c>
      <c r="G428" s="1110">
        <v>0</v>
      </c>
      <c r="H428" s="1094"/>
      <c r="I428" s="1094"/>
      <c r="J428" s="1094"/>
      <c r="K428" s="1094"/>
    </row>
    <row r="429" spans="1:11" ht="14.1" customHeight="1" x14ac:dyDescent="0.25">
      <c r="A429" s="1094"/>
      <c r="B429" s="1094"/>
      <c r="C429" s="1109" t="s">
        <v>1052</v>
      </c>
      <c r="D429" s="1110">
        <v>0</v>
      </c>
      <c r="E429" s="1110">
        <v>0</v>
      </c>
      <c r="F429" s="1110">
        <v>0</v>
      </c>
      <c r="G429" s="1110">
        <v>0</v>
      </c>
      <c r="H429" s="1094"/>
      <c r="I429" s="1094"/>
      <c r="J429" s="1094"/>
      <c r="K429" s="1094"/>
    </row>
    <row r="430" spans="1:11" ht="14.1" customHeight="1" x14ac:dyDescent="0.25">
      <c r="A430" s="1094"/>
      <c r="B430" s="1094"/>
      <c r="C430" s="1109" t="s">
        <v>1048</v>
      </c>
      <c r="D430" s="1110">
        <v>0</v>
      </c>
      <c r="E430" s="1110">
        <v>0</v>
      </c>
      <c r="F430" s="1110">
        <v>0</v>
      </c>
      <c r="G430" s="1110">
        <v>0</v>
      </c>
      <c r="H430" s="1094"/>
      <c r="I430" s="1094"/>
      <c r="J430" s="1094"/>
      <c r="K430" s="1094"/>
    </row>
    <row r="431" spans="1:11" ht="14.1" customHeight="1" x14ac:dyDescent="0.25">
      <c r="A431" s="1094"/>
      <c r="B431" s="1094"/>
      <c r="C431" s="1109" t="s">
        <v>1049</v>
      </c>
      <c r="D431" s="1110">
        <v>0</v>
      </c>
      <c r="E431" s="1110">
        <v>0</v>
      </c>
      <c r="F431" s="1110">
        <v>0</v>
      </c>
      <c r="G431" s="1110">
        <v>0</v>
      </c>
      <c r="H431" s="1094"/>
      <c r="I431" s="1094"/>
      <c r="J431" s="1094"/>
      <c r="K431" s="1094"/>
    </row>
    <row r="432" spans="1:11" ht="14.1" customHeight="1" x14ac:dyDescent="0.25">
      <c r="A432" s="1094"/>
      <c r="B432" s="1094"/>
      <c r="C432" s="1109" t="s">
        <v>1053</v>
      </c>
      <c r="D432" s="1110">
        <v>0</v>
      </c>
      <c r="E432" s="1110">
        <v>0</v>
      </c>
      <c r="F432" s="1110">
        <v>0</v>
      </c>
      <c r="G432" s="1110">
        <v>0</v>
      </c>
      <c r="H432" s="1094"/>
      <c r="I432" s="1094"/>
      <c r="J432" s="1094"/>
      <c r="K432" s="1094"/>
    </row>
    <row r="433" spans="1:11" ht="14.1" customHeight="1" x14ac:dyDescent="0.25">
      <c r="A433" s="1094"/>
      <c r="B433" s="1094"/>
      <c r="C433" s="1109" t="s">
        <v>1048</v>
      </c>
      <c r="D433" s="1110">
        <v>0</v>
      </c>
      <c r="E433" s="1110">
        <v>0</v>
      </c>
      <c r="F433" s="1110">
        <v>0</v>
      </c>
      <c r="G433" s="1110">
        <v>0</v>
      </c>
      <c r="H433" s="1094"/>
      <c r="I433" s="1094"/>
      <c r="J433" s="1094"/>
      <c r="K433" s="1094"/>
    </row>
    <row r="434" spans="1:11" ht="14.1" customHeight="1" x14ac:dyDescent="0.25">
      <c r="A434" s="1094"/>
      <c r="B434" s="1094"/>
      <c r="C434" s="1109" t="s">
        <v>1049</v>
      </c>
      <c r="D434" s="1110">
        <v>0</v>
      </c>
      <c r="E434" s="1110">
        <v>0</v>
      </c>
      <c r="F434" s="1110">
        <v>0</v>
      </c>
      <c r="G434" s="1110">
        <v>0</v>
      </c>
      <c r="H434" s="1094"/>
      <c r="I434" s="1094"/>
      <c r="J434" s="1094"/>
      <c r="K434" s="1094"/>
    </row>
    <row r="435" spans="1:11" ht="14.1" customHeight="1" x14ac:dyDescent="0.25">
      <c r="A435" s="1094"/>
      <c r="B435" s="1094"/>
      <c r="C435" s="1109" t="s">
        <v>1054</v>
      </c>
      <c r="D435" s="1110">
        <v>0</v>
      </c>
      <c r="E435" s="1110">
        <v>0</v>
      </c>
      <c r="F435" s="1110">
        <v>0</v>
      </c>
      <c r="G435" s="1110">
        <v>0</v>
      </c>
      <c r="H435" s="1094"/>
      <c r="I435" s="1094"/>
      <c r="J435" s="1094"/>
      <c r="K435" s="1094"/>
    </row>
    <row r="436" spans="1:11" ht="14.1" customHeight="1" x14ac:dyDescent="0.25">
      <c r="A436" s="1094"/>
      <c r="B436" s="1094"/>
      <c r="C436" s="1109" t="s">
        <v>1048</v>
      </c>
      <c r="D436" s="1110">
        <v>0</v>
      </c>
      <c r="E436" s="1110">
        <v>0</v>
      </c>
      <c r="F436" s="1110">
        <v>0</v>
      </c>
      <c r="G436" s="1110">
        <v>0</v>
      </c>
      <c r="H436" s="1094"/>
      <c r="I436" s="1094"/>
      <c r="J436" s="1094"/>
      <c r="K436" s="1094"/>
    </row>
    <row r="437" spans="1:11" ht="14.1" customHeight="1" x14ac:dyDescent="0.25">
      <c r="A437" s="1094"/>
      <c r="B437" s="1094"/>
      <c r="C437" s="1109" t="s">
        <v>1049</v>
      </c>
      <c r="D437" s="1110">
        <v>0</v>
      </c>
      <c r="E437" s="1110">
        <v>0</v>
      </c>
      <c r="F437" s="1110">
        <v>0</v>
      </c>
      <c r="G437" s="1110">
        <v>0</v>
      </c>
      <c r="H437" s="1094"/>
      <c r="I437" s="1094"/>
      <c r="J437" s="1094"/>
      <c r="K437" s="1094"/>
    </row>
    <row r="438" spans="1:11" ht="14.1" customHeight="1" x14ac:dyDescent="0.25">
      <c r="A438" s="1094"/>
      <c r="B438" s="1094"/>
      <c r="C438" s="1109" t="s">
        <v>1055</v>
      </c>
      <c r="D438" s="1110">
        <v>0</v>
      </c>
      <c r="E438" s="1110">
        <v>0</v>
      </c>
      <c r="F438" s="1110">
        <v>0</v>
      </c>
      <c r="G438" s="1110">
        <v>0</v>
      </c>
      <c r="H438" s="1094"/>
      <c r="I438" s="1094"/>
      <c r="J438" s="1094"/>
      <c r="K438" s="1094"/>
    </row>
    <row r="439" spans="1:11" ht="14.1" customHeight="1" x14ac:dyDescent="0.25">
      <c r="A439" s="1094"/>
      <c r="B439" s="1094"/>
      <c r="C439" s="1109" t="s">
        <v>1048</v>
      </c>
      <c r="D439" s="1110">
        <v>0</v>
      </c>
      <c r="E439" s="1110">
        <v>0</v>
      </c>
      <c r="F439" s="1110">
        <v>0</v>
      </c>
      <c r="G439" s="1110">
        <v>0</v>
      </c>
      <c r="H439" s="1094"/>
      <c r="I439" s="1094"/>
      <c r="J439" s="1094"/>
      <c r="K439" s="1094"/>
    </row>
    <row r="440" spans="1:11" ht="14.1" customHeight="1" x14ac:dyDescent="0.25">
      <c r="A440" s="1094"/>
      <c r="B440" s="1094"/>
      <c r="C440" s="1109" t="s">
        <v>1049</v>
      </c>
      <c r="D440" s="1110">
        <v>0</v>
      </c>
      <c r="E440" s="1110">
        <v>0</v>
      </c>
      <c r="F440" s="1110">
        <v>0</v>
      </c>
      <c r="G440" s="1110">
        <v>0</v>
      </c>
      <c r="H440" s="1094"/>
      <c r="I440" s="1094"/>
      <c r="J440" s="1094"/>
      <c r="K440" s="1094"/>
    </row>
    <row r="441" spans="1:11" ht="14.1" customHeight="1" x14ac:dyDescent="0.25">
      <c r="A441" s="1094"/>
      <c r="B441" s="1094"/>
      <c r="C441" s="1109" t="s">
        <v>1056</v>
      </c>
      <c r="D441" s="1110">
        <v>0</v>
      </c>
      <c r="E441" s="1110">
        <v>0</v>
      </c>
      <c r="F441" s="1110">
        <v>0</v>
      </c>
      <c r="G441" s="1110">
        <v>0</v>
      </c>
      <c r="H441" s="1094"/>
      <c r="I441" s="1094"/>
      <c r="J441" s="1094"/>
      <c r="K441" s="1094"/>
    </row>
    <row r="442" spans="1:11" ht="14.1" customHeight="1" x14ac:dyDescent="0.25">
      <c r="A442" s="1094"/>
      <c r="B442" s="1094"/>
      <c r="C442" s="1109" t="s">
        <v>1048</v>
      </c>
      <c r="D442" s="1110">
        <v>0</v>
      </c>
      <c r="E442" s="1110">
        <v>0</v>
      </c>
      <c r="F442" s="1110">
        <v>0</v>
      </c>
      <c r="G442" s="1110">
        <v>0</v>
      </c>
      <c r="H442" s="1094"/>
      <c r="I442" s="1094"/>
      <c r="J442" s="1094"/>
      <c r="K442" s="1094"/>
    </row>
    <row r="443" spans="1:11" ht="14.1" customHeight="1" x14ac:dyDescent="0.25">
      <c r="A443" s="1094"/>
      <c r="B443" s="1094"/>
      <c r="C443" s="1109" t="s">
        <v>1057</v>
      </c>
      <c r="D443" s="1110">
        <v>0</v>
      </c>
      <c r="E443" s="1110">
        <v>0</v>
      </c>
      <c r="F443" s="1110">
        <v>0</v>
      </c>
      <c r="G443" s="1110">
        <v>0</v>
      </c>
      <c r="H443" s="1094"/>
      <c r="I443" s="1094"/>
      <c r="J443" s="1094"/>
      <c r="K443" s="1094"/>
    </row>
    <row r="444" spans="1:11" ht="14.1" customHeight="1" x14ac:dyDescent="0.25">
      <c r="A444" s="1094"/>
      <c r="B444" s="1094"/>
      <c r="C444" s="1109" t="s">
        <v>1058</v>
      </c>
      <c r="D444" s="1110">
        <v>0</v>
      </c>
      <c r="E444" s="1110">
        <v>0</v>
      </c>
      <c r="F444" s="1110">
        <v>0</v>
      </c>
      <c r="G444" s="1110">
        <v>0</v>
      </c>
      <c r="H444" s="1094"/>
      <c r="I444" s="1094"/>
      <c r="J444" s="1094"/>
      <c r="K444" s="1094"/>
    </row>
    <row r="445" spans="1:11" ht="14.1" customHeight="1" x14ac:dyDescent="0.25">
      <c r="A445" s="1094"/>
      <c r="B445" s="1094"/>
      <c r="C445" s="1109" t="s">
        <v>1059</v>
      </c>
      <c r="D445" s="1110">
        <v>0</v>
      </c>
      <c r="E445" s="1110">
        <v>0</v>
      </c>
      <c r="F445" s="1110">
        <v>0</v>
      </c>
      <c r="G445" s="1110">
        <v>0</v>
      </c>
      <c r="H445" s="1094"/>
      <c r="I445" s="1094"/>
      <c r="J445" s="1094"/>
      <c r="K445" s="1094"/>
    </row>
    <row r="446" spans="1:11" ht="14.1" customHeight="1" x14ac:dyDescent="0.25">
      <c r="A446" s="1094"/>
      <c r="B446" s="1094"/>
      <c r="C446" s="1109" t="s">
        <v>1060</v>
      </c>
      <c r="D446" s="1110">
        <v>0</v>
      </c>
      <c r="E446" s="1110">
        <v>0</v>
      </c>
      <c r="F446" s="1110">
        <v>0</v>
      </c>
      <c r="G446" s="1110">
        <v>0</v>
      </c>
      <c r="H446" s="1094"/>
      <c r="I446" s="1094"/>
      <c r="J446" s="1094"/>
      <c r="K446" s="1094"/>
    </row>
    <row r="447" spans="1:11" ht="14.1" customHeight="1" x14ac:dyDescent="0.25">
      <c r="A447" s="1094"/>
      <c r="B447" s="1094"/>
      <c r="C447" s="1109" t="s">
        <v>1061</v>
      </c>
      <c r="D447" s="1110">
        <v>0</v>
      </c>
      <c r="E447" s="1110">
        <v>195580704</v>
      </c>
      <c r="F447" s="1110">
        <v>0</v>
      </c>
      <c r="G447" s="1110">
        <v>0</v>
      </c>
      <c r="H447" s="1094"/>
      <c r="I447" s="1094"/>
      <c r="J447" s="1094"/>
      <c r="K447" s="1094"/>
    </row>
    <row r="448" spans="1:11" ht="14.1" customHeight="1" x14ac:dyDescent="0.25">
      <c r="A448" s="1094"/>
      <c r="B448" s="1094"/>
      <c r="C448" s="1109" t="s">
        <v>1048</v>
      </c>
      <c r="D448" s="1110">
        <v>0</v>
      </c>
      <c r="E448" s="1110">
        <v>195580704</v>
      </c>
      <c r="F448" s="1110">
        <v>0</v>
      </c>
      <c r="G448" s="1110">
        <v>0</v>
      </c>
      <c r="H448" s="1094"/>
      <c r="I448" s="1094"/>
      <c r="J448" s="1094"/>
      <c r="K448" s="1094"/>
    </row>
    <row r="449" spans="1:11" ht="14.1" customHeight="1" x14ac:dyDescent="0.25">
      <c r="A449" s="1094"/>
      <c r="B449" s="1094"/>
      <c r="C449" s="1109" t="s">
        <v>1057</v>
      </c>
      <c r="D449" s="1110">
        <v>0</v>
      </c>
      <c r="E449" s="1110">
        <v>0</v>
      </c>
      <c r="F449" s="1110">
        <v>0</v>
      </c>
      <c r="G449" s="1110">
        <v>0</v>
      </c>
      <c r="H449" s="1094"/>
      <c r="I449" s="1094"/>
      <c r="J449" s="1094"/>
      <c r="K449" s="1094"/>
    </row>
    <row r="450" spans="1:11" ht="14.1" customHeight="1" x14ac:dyDescent="0.25">
      <c r="A450" s="1094"/>
      <c r="B450" s="1094"/>
      <c r="C450" s="1109" t="s">
        <v>1058</v>
      </c>
      <c r="D450" s="1110">
        <v>0</v>
      </c>
      <c r="E450" s="1110">
        <v>0</v>
      </c>
      <c r="F450" s="1110">
        <v>0</v>
      </c>
      <c r="G450" s="1110">
        <v>0</v>
      </c>
      <c r="H450" s="1094"/>
      <c r="I450" s="1094"/>
      <c r="J450" s="1094"/>
      <c r="K450" s="1094"/>
    </row>
    <row r="451" spans="1:11" ht="14.1" customHeight="1" x14ac:dyDescent="0.25">
      <c r="A451" s="1094"/>
      <c r="B451" s="1094"/>
      <c r="C451" s="1109" t="s">
        <v>1059</v>
      </c>
      <c r="D451" s="1110">
        <v>0</v>
      </c>
      <c r="E451" s="1110">
        <v>0</v>
      </c>
      <c r="F451" s="1110">
        <v>0</v>
      </c>
      <c r="G451" s="1110">
        <v>0</v>
      </c>
      <c r="H451" s="1094"/>
      <c r="I451" s="1094"/>
      <c r="J451" s="1094"/>
      <c r="K451" s="1094"/>
    </row>
    <row r="452" spans="1:11" ht="14.1" customHeight="1" x14ac:dyDescent="0.25">
      <c r="A452" s="1094"/>
      <c r="B452" s="1094"/>
      <c r="C452" s="1109" t="s">
        <v>1060</v>
      </c>
      <c r="D452" s="1110">
        <v>0</v>
      </c>
      <c r="E452" s="1110">
        <v>0</v>
      </c>
      <c r="F452" s="1110">
        <v>0</v>
      </c>
      <c r="G452" s="1110">
        <v>0</v>
      </c>
      <c r="H452" s="1094"/>
      <c r="I452" s="1094"/>
      <c r="J452" s="1094"/>
      <c r="K452" s="1094"/>
    </row>
    <row r="453" spans="1:11" ht="14.1" customHeight="1" x14ac:dyDescent="0.25">
      <c r="A453" s="1094"/>
      <c r="B453" s="1094"/>
      <c r="C453" s="1109" t="s">
        <v>1062</v>
      </c>
      <c r="D453" s="1110">
        <v>0</v>
      </c>
      <c r="E453" s="1110">
        <v>0</v>
      </c>
      <c r="F453" s="1110">
        <v>0</v>
      </c>
      <c r="G453" s="1110">
        <v>0</v>
      </c>
      <c r="H453" s="1094"/>
      <c r="I453" s="1094"/>
      <c r="J453" s="1094"/>
      <c r="K453" s="1094"/>
    </row>
    <row r="454" spans="1:11" ht="14.1" customHeight="1" x14ac:dyDescent="0.25">
      <c r="A454" s="1094"/>
      <c r="B454" s="1094"/>
      <c r="C454" s="1109" t="s">
        <v>1048</v>
      </c>
      <c r="D454" s="1110">
        <v>0</v>
      </c>
      <c r="E454" s="1110">
        <v>0</v>
      </c>
      <c r="F454" s="1110">
        <v>0</v>
      </c>
      <c r="G454" s="1110">
        <v>0</v>
      </c>
      <c r="H454" s="1094"/>
      <c r="I454" s="1094"/>
      <c r="J454" s="1094"/>
      <c r="K454" s="1094"/>
    </row>
    <row r="455" spans="1:11" ht="14.1" customHeight="1" x14ac:dyDescent="0.25">
      <c r="A455" s="1094"/>
      <c r="B455" s="1094"/>
      <c r="C455" s="1109" t="s">
        <v>1057</v>
      </c>
      <c r="D455" s="1110">
        <v>0</v>
      </c>
      <c r="E455" s="1110">
        <v>0</v>
      </c>
      <c r="F455" s="1110">
        <v>0</v>
      </c>
      <c r="G455" s="1110">
        <v>0</v>
      </c>
      <c r="H455" s="1094"/>
      <c r="I455" s="1094"/>
      <c r="J455" s="1094"/>
      <c r="K455" s="1094"/>
    </row>
    <row r="456" spans="1:11" ht="14.1" customHeight="1" x14ac:dyDescent="0.25">
      <c r="A456" s="1094"/>
      <c r="B456" s="1094"/>
      <c r="C456" s="1109" t="s">
        <v>1058</v>
      </c>
      <c r="D456" s="1110">
        <v>0</v>
      </c>
      <c r="E456" s="1110">
        <v>0</v>
      </c>
      <c r="F456" s="1110">
        <v>0</v>
      </c>
      <c r="G456" s="1110">
        <v>0</v>
      </c>
      <c r="H456" s="1094"/>
      <c r="I456" s="1094"/>
      <c r="J456" s="1094"/>
      <c r="K456" s="1094"/>
    </row>
    <row r="457" spans="1:11" ht="14.1" customHeight="1" x14ac:dyDescent="0.25">
      <c r="A457" s="1094"/>
      <c r="B457" s="1094"/>
      <c r="C457" s="1109" t="s">
        <v>1059</v>
      </c>
      <c r="D457" s="1110">
        <v>0</v>
      </c>
      <c r="E457" s="1110">
        <v>0</v>
      </c>
      <c r="F457" s="1110">
        <v>0</v>
      </c>
      <c r="G457" s="1110">
        <v>0</v>
      </c>
      <c r="H457" s="1094"/>
      <c r="I457" s="1094"/>
      <c r="J457" s="1094"/>
      <c r="K457" s="1094"/>
    </row>
    <row r="458" spans="1:11" ht="14.1" customHeight="1" x14ac:dyDescent="0.25">
      <c r="A458" s="1094"/>
      <c r="B458" s="1094"/>
      <c r="C458" s="1109" t="s">
        <v>1060</v>
      </c>
      <c r="D458" s="1110">
        <v>0</v>
      </c>
      <c r="E458" s="1110">
        <v>0</v>
      </c>
      <c r="F458" s="1110">
        <v>0</v>
      </c>
      <c r="G458" s="1110">
        <v>0</v>
      </c>
      <c r="H458" s="1094"/>
      <c r="I458" s="1094"/>
      <c r="J458" s="1094"/>
      <c r="K458" s="1094"/>
    </row>
    <row r="459" spans="1:11" ht="14.1" customHeight="1" x14ac:dyDescent="0.25">
      <c r="A459" s="1094"/>
      <c r="B459" s="1094"/>
      <c r="C459" s="1109" t="s">
        <v>1063</v>
      </c>
      <c r="D459" s="1110">
        <v>0</v>
      </c>
      <c r="E459" s="1110">
        <v>0</v>
      </c>
      <c r="F459" s="1110">
        <v>0</v>
      </c>
      <c r="G459" s="1110">
        <v>0</v>
      </c>
      <c r="H459" s="1094"/>
      <c r="I459" s="1094"/>
      <c r="J459" s="1094"/>
      <c r="K459" s="1094"/>
    </row>
    <row r="460" spans="1:11" ht="14.1" customHeight="1" x14ac:dyDescent="0.25">
      <c r="A460" s="1094"/>
      <c r="B460" s="1094"/>
      <c r="C460" s="1109" t="s">
        <v>1064</v>
      </c>
      <c r="D460" s="1110">
        <v>0</v>
      </c>
      <c r="E460" s="1110">
        <v>0</v>
      </c>
      <c r="F460" s="1110">
        <v>0</v>
      </c>
      <c r="G460" s="1110">
        <v>0</v>
      </c>
      <c r="H460" s="1094"/>
      <c r="I460" s="1094"/>
      <c r="J460" s="1094"/>
      <c r="K460" s="1094"/>
    </row>
    <row r="461" spans="1:11" ht="14.1" customHeight="1" x14ac:dyDescent="0.25">
      <c r="A461" s="1094"/>
      <c r="B461" s="1094"/>
      <c r="C461" s="1111" t="s">
        <v>572</v>
      </c>
      <c r="D461" s="1110">
        <v>0</v>
      </c>
      <c r="E461" s="1110">
        <v>195580704</v>
      </c>
      <c r="F461" s="1110">
        <v>0</v>
      </c>
      <c r="G461" s="1110">
        <v>0</v>
      </c>
      <c r="H461" s="1094"/>
      <c r="I461" s="1094"/>
      <c r="J461" s="1094"/>
      <c r="K461" s="1094"/>
    </row>
    <row r="462" spans="1:11" ht="21.95" customHeight="1" x14ac:dyDescent="0.25">
      <c r="A462" s="1094"/>
      <c r="B462" s="1094"/>
      <c r="C462" s="1103" t="s">
        <v>1022</v>
      </c>
      <c r="D462" s="1232" t="s">
        <v>4015</v>
      </c>
      <c r="E462" s="1233"/>
      <c r="F462" s="1233"/>
      <c r="G462" s="1233"/>
      <c r="H462" s="1094"/>
      <c r="I462" s="1094"/>
      <c r="J462" s="1094"/>
      <c r="K462" s="1094"/>
    </row>
    <row r="463" spans="1:11" ht="21.95" customHeight="1" x14ac:dyDescent="0.25">
      <c r="A463" s="1094"/>
      <c r="B463" s="1094"/>
      <c r="C463" s="1104" t="s">
        <v>1024</v>
      </c>
      <c r="D463" s="1230" t="s">
        <v>4016</v>
      </c>
      <c r="E463" s="1231"/>
      <c r="F463" s="1231"/>
      <c r="G463" s="1231"/>
      <c r="H463" s="1094"/>
      <c r="I463" s="1094"/>
      <c r="J463" s="1094"/>
      <c r="K463" s="1094"/>
    </row>
    <row r="464" spans="1:11" ht="21.95" customHeight="1" x14ac:dyDescent="0.25">
      <c r="A464" s="1094"/>
      <c r="B464" s="1094"/>
      <c r="C464" s="1104" t="s">
        <v>31</v>
      </c>
      <c r="D464" s="1230" t="s">
        <v>4017</v>
      </c>
      <c r="E464" s="1231"/>
      <c r="F464" s="1231"/>
      <c r="G464" s="1231"/>
      <c r="H464" s="1094"/>
      <c r="I464" s="1094"/>
      <c r="J464" s="1094"/>
      <c r="K464" s="1094"/>
    </row>
    <row r="465" spans="1:11" ht="15" customHeight="1" x14ac:dyDescent="0.25">
      <c r="A465" s="1094"/>
      <c r="B465" s="1094"/>
      <c r="C465" s="1105"/>
      <c r="D465" s="1106">
        <v>2024</v>
      </c>
      <c r="E465" s="1106">
        <v>2025</v>
      </c>
      <c r="F465" s="1106">
        <v>2026</v>
      </c>
      <c r="G465" s="1106">
        <v>2027</v>
      </c>
      <c r="H465" s="1094"/>
      <c r="I465" s="1094"/>
      <c r="J465" s="1094"/>
      <c r="K465" s="1094"/>
    </row>
    <row r="466" spans="1:11" ht="15" customHeight="1" x14ac:dyDescent="0.25">
      <c r="A466" s="1094"/>
      <c r="B466" s="1094"/>
      <c r="C466" s="1107"/>
      <c r="D466" s="1108" t="s">
        <v>13</v>
      </c>
      <c r="E466" s="1108" t="s">
        <v>14</v>
      </c>
      <c r="F466" s="1108" t="s">
        <v>14</v>
      </c>
      <c r="G466" s="1108" t="s">
        <v>14</v>
      </c>
      <c r="H466" s="1094"/>
      <c r="I466" s="1094"/>
      <c r="J466" s="1094"/>
      <c r="K466" s="1094"/>
    </row>
    <row r="467" spans="1:11" ht="14.1" customHeight="1" x14ac:dyDescent="0.25">
      <c r="A467" s="1094"/>
      <c r="B467" s="1094"/>
      <c r="C467" s="1097" t="s">
        <v>33</v>
      </c>
      <c r="D467" s="1101" t="s">
        <v>1092</v>
      </c>
      <c r="E467" s="1101" t="s">
        <v>1092</v>
      </c>
      <c r="F467" s="1101" t="s">
        <v>1092</v>
      </c>
      <c r="G467" s="1101" t="s">
        <v>1039</v>
      </c>
      <c r="H467" s="1094"/>
      <c r="I467" s="1094"/>
      <c r="J467" s="1094"/>
      <c r="K467" s="1094"/>
    </row>
    <row r="468" spans="1:11" ht="14.1" customHeight="1" x14ac:dyDescent="0.25">
      <c r="A468" s="1094"/>
      <c r="B468" s="1094"/>
      <c r="C468" s="1097" t="s">
        <v>1029</v>
      </c>
      <c r="D468" s="1101" t="s">
        <v>1039</v>
      </c>
      <c r="E468" s="1101" t="s">
        <v>4018</v>
      </c>
      <c r="F468" s="1101" t="s">
        <v>4019</v>
      </c>
      <c r="G468" s="1101" t="s">
        <v>1039</v>
      </c>
      <c r="H468" s="1094"/>
      <c r="I468" s="1094"/>
      <c r="J468" s="1094"/>
      <c r="K468" s="1094"/>
    </row>
    <row r="469" spans="1:11" ht="14.1" customHeight="1" x14ac:dyDescent="0.25">
      <c r="A469" s="1094"/>
      <c r="B469" s="1094"/>
      <c r="C469" s="1097" t="s">
        <v>1032</v>
      </c>
      <c r="D469" s="1101" t="s">
        <v>1039</v>
      </c>
      <c r="E469" s="1101" t="s">
        <v>4018</v>
      </c>
      <c r="F469" s="1101" t="s">
        <v>4019</v>
      </c>
      <c r="G469" s="1101" t="s">
        <v>1039</v>
      </c>
      <c r="H469" s="1094"/>
      <c r="I469" s="1094"/>
      <c r="J469" s="1094"/>
      <c r="K469" s="1094"/>
    </row>
    <row r="470" spans="1:11" ht="14.1" customHeight="1" x14ac:dyDescent="0.25">
      <c r="A470" s="1094"/>
      <c r="B470" s="1094"/>
      <c r="C470" s="1097" t="s">
        <v>1037</v>
      </c>
      <c r="D470" s="1101" t="s">
        <v>1038</v>
      </c>
      <c r="E470" s="1101" t="s">
        <v>1039</v>
      </c>
      <c r="F470" s="1101" t="s">
        <v>1039</v>
      </c>
      <c r="G470" s="1101" t="s">
        <v>1083</v>
      </c>
      <c r="H470" s="1094"/>
      <c r="I470" s="1094"/>
      <c r="J470" s="1094"/>
      <c r="K470" s="1094"/>
    </row>
    <row r="471" spans="1:11" ht="14.1" customHeight="1" x14ac:dyDescent="0.25">
      <c r="A471" s="1094"/>
      <c r="B471" s="1094"/>
      <c r="C471" s="1097" t="s">
        <v>1042</v>
      </c>
      <c r="D471" s="1101" t="s">
        <v>1038</v>
      </c>
      <c r="E471" s="1101" t="s">
        <v>1038</v>
      </c>
      <c r="F471" s="1101" t="s">
        <v>4020</v>
      </c>
      <c r="G471" s="1101" t="s">
        <v>1083</v>
      </c>
      <c r="H471" s="1094"/>
      <c r="I471" s="1094"/>
      <c r="J471" s="1094"/>
      <c r="K471" s="1094"/>
    </row>
    <row r="472" spans="1:11" ht="14.1" customHeight="1" x14ac:dyDescent="0.25">
      <c r="A472" s="1094"/>
      <c r="B472" s="1094"/>
      <c r="C472" s="1097" t="s">
        <v>39</v>
      </c>
      <c r="D472" s="1101" t="s">
        <v>1038</v>
      </c>
      <c r="E472" s="1101" t="s">
        <v>1038</v>
      </c>
      <c r="F472" s="1101" t="s">
        <v>4020</v>
      </c>
      <c r="G472" s="1101" t="s">
        <v>1083</v>
      </c>
      <c r="H472" s="1094"/>
      <c r="I472" s="1094"/>
      <c r="J472" s="1094"/>
      <c r="K472" s="1094"/>
    </row>
    <row r="473" spans="1:11" ht="14.1" customHeight="1" x14ac:dyDescent="0.25">
      <c r="A473" s="1094"/>
      <c r="B473" s="1094"/>
      <c r="C473" s="1228" t="s">
        <v>1046</v>
      </c>
      <c r="D473" s="1229"/>
      <c r="E473" s="1229"/>
      <c r="F473" s="1229"/>
      <c r="G473" s="1229"/>
      <c r="H473" s="1094"/>
      <c r="I473" s="1094"/>
      <c r="J473" s="1094"/>
      <c r="K473" s="1094"/>
    </row>
    <row r="474" spans="1:11" ht="14.1" customHeight="1" x14ac:dyDescent="0.25">
      <c r="A474" s="1094"/>
      <c r="B474" s="1094"/>
      <c r="C474" s="1105"/>
      <c r="D474" s="1106">
        <v>2024</v>
      </c>
      <c r="E474" s="1106">
        <v>2025</v>
      </c>
      <c r="F474" s="1106">
        <v>2026</v>
      </c>
      <c r="G474" s="1106">
        <v>2027</v>
      </c>
      <c r="H474" s="1094"/>
      <c r="I474" s="1094"/>
      <c r="J474" s="1094"/>
      <c r="K474" s="1094"/>
    </row>
    <row r="475" spans="1:11" ht="14.1" customHeight="1" x14ac:dyDescent="0.25">
      <c r="A475" s="1094"/>
      <c r="B475" s="1094"/>
      <c r="C475" s="1107"/>
      <c r="D475" s="1108" t="s">
        <v>13</v>
      </c>
      <c r="E475" s="1108" t="s">
        <v>14</v>
      </c>
      <c r="F475" s="1108" t="s">
        <v>14</v>
      </c>
      <c r="G475" s="1108" t="s">
        <v>14</v>
      </c>
      <c r="H475" s="1094"/>
      <c r="I475" s="1094"/>
      <c r="J475" s="1094"/>
      <c r="K475" s="1094"/>
    </row>
    <row r="476" spans="1:11" ht="14.1" customHeight="1" x14ac:dyDescent="0.25">
      <c r="A476" s="1094"/>
      <c r="B476" s="1094"/>
      <c r="C476" s="1109" t="s">
        <v>1047</v>
      </c>
      <c r="D476" s="1110">
        <v>0</v>
      </c>
      <c r="E476" s="1110">
        <v>0</v>
      </c>
      <c r="F476" s="1110">
        <v>0</v>
      </c>
      <c r="G476" s="1110">
        <v>0</v>
      </c>
      <c r="H476" s="1094"/>
      <c r="I476" s="1094"/>
      <c r="J476" s="1094"/>
      <c r="K476" s="1094"/>
    </row>
    <row r="477" spans="1:11" ht="14.1" customHeight="1" x14ac:dyDescent="0.25">
      <c r="A477" s="1094"/>
      <c r="B477" s="1094"/>
      <c r="C477" s="1109" t="s">
        <v>1048</v>
      </c>
      <c r="D477" s="1110">
        <v>0</v>
      </c>
      <c r="E477" s="1110">
        <v>0</v>
      </c>
      <c r="F477" s="1110">
        <v>0</v>
      </c>
      <c r="G477" s="1110">
        <v>0</v>
      </c>
      <c r="H477" s="1094"/>
      <c r="I477" s="1094"/>
      <c r="J477" s="1094"/>
      <c r="K477" s="1094"/>
    </row>
    <row r="478" spans="1:11" ht="14.1" customHeight="1" x14ac:dyDescent="0.25">
      <c r="A478" s="1094"/>
      <c r="B478" s="1094"/>
      <c r="C478" s="1109" t="s">
        <v>1049</v>
      </c>
      <c r="D478" s="1110">
        <v>0</v>
      </c>
      <c r="E478" s="1110">
        <v>0</v>
      </c>
      <c r="F478" s="1110">
        <v>0</v>
      </c>
      <c r="G478" s="1110">
        <v>0</v>
      </c>
      <c r="H478" s="1094"/>
      <c r="I478" s="1094"/>
      <c r="J478" s="1094"/>
      <c r="K478" s="1094"/>
    </row>
    <row r="479" spans="1:11" ht="14.1" customHeight="1" x14ac:dyDescent="0.25">
      <c r="A479" s="1094"/>
      <c r="B479" s="1094"/>
      <c r="C479" s="1109" t="s">
        <v>1050</v>
      </c>
      <c r="D479" s="1110">
        <v>0</v>
      </c>
      <c r="E479" s="1110">
        <v>0</v>
      </c>
      <c r="F479" s="1110">
        <v>0</v>
      </c>
      <c r="G479" s="1110">
        <v>0</v>
      </c>
      <c r="H479" s="1094"/>
      <c r="I479" s="1094"/>
      <c r="J479" s="1094"/>
      <c r="K479" s="1094"/>
    </row>
    <row r="480" spans="1:11" ht="14.1" customHeight="1" x14ac:dyDescent="0.25">
      <c r="A480" s="1094"/>
      <c r="B480" s="1094"/>
      <c r="C480" s="1109" t="s">
        <v>1048</v>
      </c>
      <c r="D480" s="1110">
        <v>0</v>
      </c>
      <c r="E480" s="1110">
        <v>0</v>
      </c>
      <c r="F480" s="1110">
        <v>0</v>
      </c>
      <c r="G480" s="1110">
        <v>0</v>
      </c>
      <c r="H480" s="1094"/>
      <c r="I480" s="1094"/>
      <c r="J480" s="1094"/>
      <c r="K480" s="1094"/>
    </row>
    <row r="481" spans="1:11" ht="14.1" customHeight="1" x14ac:dyDescent="0.25">
      <c r="A481" s="1094"/>
      <c r="B481" s="1094"/>
      <c r="C481" s="1109" t="s">
        <v>1049</v>
      </c>
      <c r="D481" s="1110">
        <v>0</v>
      </c>
      <c r="E481" s="1110">
        <v>0</v>
      </c>
      <c r="F481" s="1110">
        <v>0</v>
      </c>
      <c r="G481" s="1110">
        <v>0</v>
      </c>
      <c r="H481" s="1094"/>
      <c r="I481" s="1094"/>
      <c r="J481" s="1094"/>
      <c r="K481" s="1094"/>
    </row>
    <row r="482" spans="1:11" ht="14.1" customHeight="1" x14ac:dyDescent="0.25">
      <c r="A482" s="1094"/>
      <c r="B482" s="1094"/>
      <c r="C482" s="1109" t="s">
        <v>1051</v>
      </c>
      <c r="D482" s="1110">
        <v>0</v>
      </c>
      <c r="E482" s="1110">
        <v>0</v>
      </c>
      <c r="F482" s="1110">
        <v>0</v>
      </c>
      <c r="G482" s="1110">
        <v>0</v>
      </c>
      <c r="H482" s="1094"/>
      <c r="I482" s="1094"/>
      <c r="J482" s="1094"/>
      <c r="K482" s="1094"/>
    </row>
    <row r="483" spans="1:11" ht="14.1" customHeight="1" x14ac:dyDescent="0.25">
      <c r="A483" s="1094"/>
      <c r="B483" s="1094"/>
      <c r="C483" s="1109" t="s">
        <v>1048</v>
      </c>
      <c r="D483" s="1110">
        <v>0</v>
      </c>
      <c r="E483" s="1110">
        <v>0</v>
      </c>
      <c r="F483" s="1110">
        <v>0</v>
      </c>
      <c r="G483" s="1110">
        <v>0</v>
      </c>
      <c r="H483" s="1094"/>
      <c r="I483" s="1094"/>
      <c r="J483" s="1094"/>
      <c r="K483" s="1094"/>
    </row>
    <row r="484" spans="1:11" ht="14.1" customHeight="1" x14ac:dyDescent="0.25">
      <c r="A484" s="1094"/>
      <c r="B484" s="1094"/>
      <c r="C484" s="1109" t="s">
        <v>1049</v>
      </c>
      <c r="D484" s="1110">
        <v>0</v>
      </c>
      <c r="E484" s="1110">
        <v>0</v>
      </c>
      <c r="F484" s="1110">
        <v>0</v>
      </c>
      <c r="G484" s="1110">
        <v>0</v>
      </c>
      <c r="H484" s="1094"/>
      <c r="I484" s="1094"/>
      <c r="J484" s="1094"/>
      <c r="K484" s="1094"/>
    </row>
    <row r="485" spans="1:11" ht="14.1" customHeight="1" x14ac:dyDescent="0.25">
      <c r="A485" s="1094"/>
      <c r="B485" s="1094"/>
      <c r="C485" s="1109" t="s">
        <v>1052</v>
      </c>
      <c r="D485" s="1110">
        <v>0</v>
      </c>
      <c r="E485" s="1110">
        <v>0</v>
      </c>
      <c r="F485" s="1110">
        <v>0</v>
      </c>
      <c r="G485" s="1110">
        <v>0</v>
      </c>
      <c r="H485" s="1094"/>
      <c r="I485" s="1094"/>
      <c r="J485" s="1094"/>
      <c r="K485" s="1094"/>
    </row>
    <row r="486" spans="1:11" ht="14.1" customHeight="1" x14ac:dyDescent="0.25">
      <c r="A486" s="1094"/>
      <c r="B486" s="1094"/>
      <c r="C486" s="1109" t="s">
        <v>1048</v>
      </c>
      <c r="D486" s="1110">
        <v>0</v>
      </c>
      <c r="E486" s="1110">
        <v>0</v>
      </c>
      <c r="F486" s="1110">
        <v>0</v>
      </c>
      <c r="G486" s="1110">
        <v>0</v>
      </c>
      <c r="H486" s="1094"/>
      <c r="I486" s="1094"/>
      <c r="J486" s="1094"/>
      <c r="K486" s="1094"/>
    </row>
    <row r="487" spans="1:11" ht="14.1" customHeight="1" x14ac:dyDescent="0.25">
      <c r="A487" s="1094"/>
      <c r="B487" s="1094"/>
      <c r="C487" s="1109" t="s">
        <v>1049</v>
      </c>
      <c r="D487" s="1110">
        <v>0</v>
      </c>
      <c r="E487" s="1110">
        <v>0</v>
      </c>
      <c r="F487" s="1110">
        <v>0</v>
      </c>
      <c r="G487" s="1110">
        <v>0</v>
      </c>
      <c r="H487" s="1094"/>
      <c r="I487" s="1094"/>
      <c r="J487" s="1094"/>
      <c r="K487" s="1094"/>
    </row>
    <row r="488" spans="1:11" ht="14.1" customHeight="1" x14ac:dyDescent="0.25">
      <c r="A488" s="1094"/>
      <c r="B488" s="1094"/>
      <c r="C488" s="1109" t="s">
        <v>1053</v>
      </c>
      <c r="D488" s="1110">
        <v>0</v>
      </c>
      <c r="E488" s="1110">
        <v>0</v>
      </c>
      <c r="F488" s="1110">
        <v>0</v>
      </c>
      <c r="G488" s="1110">
        <v>0</v>
      </c>
      <c r="H488" s="1094"/>
      <c r="I488" s="1094"/>
      <c r="J488" s="1094"/>
      <c r="K488" s="1094"/>
    </row>
    <row r="489" spans="1:11" ht="14.1" customHeight="1" x14ac:dyDescent="0.25">
      <c r="A489" s="1094"/>
      <c r="B489" s="1094"/>
      <c r="C489" s="1109" t="s">
        <v>1048</v>
      </c>
      <c r="D489" s="1110">
        <v>0</v>
      </c>
      <c r="E489" s="1110">
        <v>0</v>
      </c>
      <c r="F489" s="1110">
        <v>0</v>
      </c>
      <c r="G489" s="1110">
        <v>0</v>
      </c>
      <c r="H489" s="1094"/>
      <c r="I489" s="1094"/>
      <c r="J489" s="1094"/>
      <c r="K489" s="1094"/>
    </row>
    <row r="490" spans="1:11" ht="14.1" customHeight="1" x14ac:dyDescent="0.25">
      <c r="A490" s="1094"/>
      <c r="B490" s="1094"/>
      <c r="C490" s="1109" t="s">
        <v>1049</v>
      </c>
      <c r="D490" s="1110">
        <v>0</v>
      </c>
      <c r="E490" s="1110">
        <v>0</v>
      </c>
      <c r="F490" s="1110">
        <v>0</v>
      </c>
      <c r="G490" s="1110">
        <v>0</v>
      </c>
      <c r="H490" s="1094"/>
      <c r="I490" s="1094"/>
      <c r="J490" s="1094"/>
      <c r="K490" s="1094"/>
    </row>
    <row r="491" spans="1:11" ht="14.1" customHeight="1" x14ac:dyDescent="0.25">
      <c r="A491" s="1094"/>
      <c r="B491" s="1094"/>
      <c r="C491" s="1109" t="s">
        <v>1054</v>
      </c>
      <c r="D491" s="1110">
        <v>0</v>
      </c>
      <c r="E491" s="1110">
        <v>0</v>
      </c>
      <c r="F491" s="1110">
        <v>0</v>
      </c>
      <c r="G491" s="1110">
        <v>0</v>
      </c>
      <c r="H491" s="1094"/>
      <c r="I491" s="1094"/>
      <c r="J491" s="1094"/>
      <c r="K491" s="1094"/>
    </row>
    <row r="492" spans="1:11" ht="14.1" customHeight="1" x14ac:dyDescent="0.25">
      <c r="A492" s="1094"/>
      <c r="B492" s="1094"/>
      <c r="C492" s="1109" t="s">
        <v>1048</v>
      </c>
      <c r="D492" s="1110">
        <v>0</v>
      </c>
      <c r="E492" s="1110">
        <v>0</v>
      </c>
      <c r="F492" s="1110">
        <v>0</v>
      </c>
      <c r="G492" s="1110">
        <v>0</v>
      </c>
      <c r="H492" s="1094"/>
      <c r="I492" s="1094"/>
      <c r="J492" s="1094"/>
      <c r="K492" s="1094"/>
    </row>
    <row r="493" spans="1:11" ht="14.1" customHeight="1" x14ac:dyDescent="0.25">
      <c r="A493" s="1094"/>
      <c r="B493" s="1094"/>
      <c r="C493" s="1109" t="s">
        <v>1049</v>
      </c>
      <c r="D493" s="1110">
        <v>0</v>
      </c>
      <c r="E493" s="1110">
        <v>0</v>
      </c>
      <c r="F493" s="1110">
        <v>0</v>
      </c>
      <c r="G493" s="1110">
        <v>0</v>
      </c>
      <c r="H493" s="1094"/>
      <c r="I493" s="1094"/>
      <c r="J493" s="1094"/>
      <c r="K493" s="1094"/>
    </row>
    <row r="494" spans="1:11" ht="14.1" customHeight="1" x14ac:dyDescent="0.25">
      <c r="A494" s="1094"/>
      <c r="B494" s="1094"/>
      <c r="C494" s="1109" t="s">
        <v>1055</v>
      </c>
      <c r="D494" s="1110">
        <v>0</v>
      </c>
      <c r="E494" s="1110">
        <v>0</v>
      </c>
      <c r="F494" s="1110">
        <v>0</v>
      </c>
      <c r="G494" s="1110">
        <v>0</v>
      </c>
      <c r="H494" s="1094"/>
      <c r="I494" s="1094"/>
      <c r="J494" s="1094"/>
      <c r="K494" s="1094"/>
    </row>
    <row r="495" spans="1:11" ht="14.1" customHeight="1" x14ac:dyDescent="0.25">
      <c r="A495" s="1094"/>
      <c r="B495" s="1094"/>
      <c r="C495" s="1109" t="s">
        <v>1048</v>
      </c>
      <c r="D495" s="1110">
        <v>0</v>
      </c>
      <c r="E495" s="1110">
        <v>0</v>
      </c>
      <c r="F495" s="1110">
        <v>0</v>
      </c>
      <c r="G495" s="1110">
        <v>0</v>
      </c>
      <c r="H495" s="1094"/>
      <c r="I495" s="1094"/>
      <c r="J495" s="1094"/>
      <c r="K495" s="1094"/>
    </row>
    <row r="496" spans="1:11" ht="14.1" customHeight="1" x14ac:dyDescent="0.25">
      <c r="A496" s="1094"/>
      <c r="B496" s="1094"/>
      <c r="C496" s="1109" t="s">
        <v>1049</v>
      </c>
      <c r="D496" s="1110">
        <v>0</v>
      </c>
      <c r="E496" s="1110">
        <v>0</v>
      </c>
      <c r="F496" s="1110">
        <v>0</v>
      </c>
      <c r="G496" s="1110">
        <v>0</v>
      </c>
      <c r="H496" s="1094"/>
      <c r="I496" s="1094"/>
      <c r="J496" s="1094"/>
      <c r="K496" s="1094"/>
    </row>
    <row r="497" spans="1:11" ht="14.1" customHeight="1" x14ac:dyDescent="0.25">
      <c r="A497" s="1094"/>
      <c r="B497" s="1094"/>
      <c r="C497" s="1109" t="s">
        <v>1056</v>
      </c>
      <c r="D497" s="1110">
        <v>0</v>
      </c>
      <c r="E497" s="1110">
        <v>0</v>
      </c>
      <c r="F497" s="1110">
        <v>0</v>
      </c>
      <c r="G497" s="1110">
        <v>0</v>
      </c>
      <c r="H497" s="1094"/>
      <c r="I497" s="1094"/>
      <c r="J497" s="1094"/>
      <c r="K497" s="1094"/>
    </row>
    <row r="498" spans="1:11" ht="14.1" customHeight="1" x14ac:dyDescent="0.25">
      <c r="A498" s="1094"/>
      <c r="B498" s="1094"/>
      <c r="C498" s="1109" t="s">
        <v>1048</v>
      </c>
      <c r="D498" s="1110">
        <v>0</v>
      </c>
      <c r="E498" s="1110">
        <v>0</v>
      </c>
      <c r="F498" s="1110">
        <v>0</v>
      </c>
      <c r="G498" s="1110">
        <v>0</v>
      </c>
      <c r="H498" s="1094"/>
      <c r="I498" s="1094"/>
      <c r="J498" s="1094"/>
      <c r="K498" s="1094"/>
    </row>
    <row r="499" spans="1:11" ht="14.1" customHeight="1" x14ac:dyDescent="0.25">
      <c r="A499" s="1094"/>
      <c r="B499" s="1094"/>
      <c r="C499" s="1109" t="s">
        <v>1057</v>
      </c>
      <c r="D499" s="1110">
        <v>0</v>
      </c>
      <c r="E499" s="1110">
        <v>0</v>
      </c>
      <c r="F499" s="1110">
        <v>0</v>
      </c>
      <c r="G499" s="1110">
        <v>0</v>
      </c>
      <c r="H499" s="1094"/>
      <c r="I499" s="1094"/>
      <c r="J499" s="1094"/>
      <c r="K499" s="1094"/>
    </row>
    <row r="500" spans="1:11" ht="14.1" customHeight="1" x14ac:dyDescent="0.25">
      <c r="A500" s="1094"/>
      <c r="B500" s="1094"/>
      <c r="C500" s="1109" t="s">
        <v>1058</v>
      </c>
      <c r="D500" s="1110">
        <v>0</v>
      </c>
      <c r="E500" s="1110">
        <v>0</v>
      </c>
      <c r="F500" s="1110">
        <v>0</v>
      </c>
      <c r="G500" s="1110">
        <v>0</v>
      </c>
      <c r="H500" s="1094"/>
      <c r="I500" s="1094"/>
      <c r="J500" s="1094"/>
      <c r="K500" s="1094"/>
    </row>
    <row r="501" spans="1:11" ht="14.1" customHeight="1" x14ac:dyDescent="0.25">
      <c r="A501" s="1094"/>
      <c r="B501" s="1094"/>
      <c r="C501" s="1109" t="s">
        <v>1059</v>
      </c>
      <c r="D501" s="1110">
        <v>0</v>
      </c>
      <c r="E501" s="1110">
        <v>0</v>
      </c>
      <c r="F501" s="1110">
        <v>0</v>
      </c>
      <c r="G501" s="1110">
        <v>0</v>
      </c>
      <c r="H501" s="1094"/>
      <c r="I501" s="1094"/>
      <c r="J501" s="1094"/>
      <c r="K501" s="1094"/>
    </row>
    <row r="502" spans="1:11" ht="14.1" customHeight="1" x14ac:dyDescent="0.25">
      <c r="A502" s="1094"/>
      <c r="B502" s="1094"/>
      <c r="C502" s="1109" t="s">
        <v>1060</v>
      </c>
      <c r="D502" s="1110">
        <v>0</v>
      </c>
      <c r="E502" s="1110">
        <v>0</v>
      </c>
      <c r="F502" s="1110">
        <v>0</v>
      </c>
      <c r="G502" s="1110">
        <v>0</v>
      </c>
      <c r="H502" s="1094"/>
      <c r="I502" s="1094"/>
      <c r="J502" s="1094"/>
      <c r="K502" s="1094"/>
    </row>
    <row r="503" spans="1:11" ht="14.1" customHeight="1" x14ac:dyDescent="0.25">
      <c r="A503" s="1094"/>
      <c r="B503" s="1094"/>
      <c r="C503" s="1109" t="s">
        <v>1061</v>
      </c>
      <c r="D503" s="1110">
        <v>0</v>
      </c>
      <c r="E503" s="1110">
        <v>49931076</v>
      </c>
      <c r="F503" s="1110">
        <v>51265605</v>
      </c>
      <c r="G503" s="1110">
        <v>0</v>
      </c>
      <c r="H503" s="1094"/>
      <c r="I503" s="1094"/>
      <c r="J503" s="1094"/>
      <c r="K503" s="1094"/>
    </row>
    <row r="504" spans="1:11" ht="14.1" customHeight="1" x14ac:dyDescent="0.25">
      <c r="A504" s="1094"/>
      <c r="B504" s="1094"/>
      <c r="C504" s="1109" t="s">
        <v>1048</v>
      </c>
      <c r="D504" s="1110">
        <v>0</v>
      </c>
      <c r="E504" s="1110">
        <v>49931076</v>
      </c>
      <c r="F504" s="1110">
        <v>51265605</v>
      </c>
      <c r="G504" s="1110">
        <v>0</v>
      </c>
      <c r="H504" s="1094"/>
      <c r="I504" s="1094"/>
      <c r="J504" s="1094"/>
      <c r="K504" s="1094"/>
    </row>
    <row r="505" spans="1:11" ht="14.1" customHeight="1" x14ac:dyDescent="0.25">
      <c r="A505" s="1094"/>
      <c r="B505" s="1094"/>
      <c r="C505" s="1109" t="s">
        <v>1057</v>
      </c>
      <c r="D505" s="1110">
        <v>0</v>
      </c>
      <c r="E505" s="1110">
        <v>0</v>
      </c>
      <c r="F505" s="1110">
        <v>0</v>
      </c>
      <c r="G505" s="1110">
        <v>0</v>
      </c>
      <c r="H505" s="1094"/>
      <c r="I505" s="1094"/>
      <c r="J505" s="1094"/>
      <c r="K505" s="1094"/>
    </row>
    <row r="506" spans="1:11" ht="14.1" customHeight="1" x14ac:dyDescent="0.25">
      <c r="A506" s="1094"/>
      <c r="B506" s="1094"/>
      <c r="C506" s="1109" t="s">
        <v>1058</v>
      </c>
      <c r="D506" s="1110">
        <v>0</v>
      </c>
      <c r="E506" s="1110">
        <v>0</v>
      </c>
      <c r="F506" s="1110">
        <v>0</v>
      </c>
      <c r="G506" s="1110">
        <v>0</v>
      </c>
      <c r="H506" s="1094"/>
      <c r="I506" s="1094"/>
      <c r="J506" s="1094"/>
      <c r="K506" s="1094"/>
    </row>
    <row r="507" spans="1:11" ht="14.1" customHeight="1" x14ac:dyDescent="0.25">
      <c r="A507" s="1094"/>
      <c r="B507" s="1094"/>
      <c r="C507" s="1109" t="s">
        <v>1059</v>
      </c>
      <c r="D507" s="1110">
        <v>0</v>
      </c>
      <c r="E507" s="1110">
        <v>0</v>
      </c>
      <c r="F507" s="1110">
        <v>0</v>
      </c>
      <c r="G507" s="1110">
        <v>0</v>
      </c>
      <c r="H507" s="1094"/>
      <c r="I507" s="1094"/>
      <c r="J507" s="1094"/>
      <c r="K507" s="1094"/>
    </row>
    <row r="508" spans="1:11" ht="14.1" customHeight="1" x14ac:dyDescent="0.25">
      <c r="A508" s="1094"/>
      <c r="B508" s="1094"/>
      <c r="C508" s="1109" t="s">
        <v>1060</v>
      </c>
      <c r="D508" s="1110">
        <v>0</v>
      </c>
      <c r="E508" s="1110">
        <v>0</v>
      </c>
      <c r="F508" s="1110">
        <v>0</v>
      </c>
      <c r="G508" s="1110">
        <v>0</v>
      </c>
      <c r="H508" s="1094"/>
      <c r="I508" s="1094"/>
      <c r="J508" s="1094"/>
      <c r="K508" s="1094"/>
    </row>
    <row r="509" spans="1:11" ht="14.1" customHeight="1" x14ac:dyDescent="0.25">
      <c r="A509" s="1094"/>
      <c r="B509" s="1094"/>
      <c r="C509" s="1109" t="s">
        <v>1062</v>
      </c>
      <c r="D509" s="1110">
        <v>0</v>
      </c>
      <c r="E509" s="1110">
        <v>0</v>
      </c>
      <c r="F509" s="1110">
        <v>0</v>
      </c>
      <c r="G509" s="1110">
        <v>0</v>
      </c>
      <c r="H509" s="1094"/>
      <c r="I509" s="1094"/>
      <c r="J509" s="1094"/>
      <c r="K509" s="1094"/>
    </row>
    <row r="510" spans="1:11" ht="14.1" customHeight="1" x14ac:dyDescent="0.25">
      <c r="A510" s="1094"/>
      <c r="B510" s="1094"/>
      <c r="C510" s="1109" t="s">
        <v>1048</v>
      </c>
      <c r="D510" s="1110">
        <v>0</v>
      </c>
      <c r="E510" s="1110">
        <v>0</v>
      </c>
      <c r="F510" s="1110">
        <v>0</v>
      </c>
      <c r="G510" s="1110">
        <v>0</v>
      </c>
      <c r="H510" s="1094"/>
      <c r="I510" s="1094"/>
      <c r="J510" s="1094"/>
      <c r="K510" s="1094"/>
    </row>
    <row r="511" spans="1:11" ht="14.1" customHeight="1" x14ac:dyDescent="0.25">
      <c r="A511" s="1094"/>
      <c r="B511" s="1094"/>
      <c r="C511" s="1109" t="s">
        <v>1057</v>
      </c>
      <c r="D511" s="1110">
        <v>0</v>
      </c>
      <c r="E511" s="1110">
        <v>0</v>
      </c>
      <c r="F511" s="1110">
        <v>0</v>
      </c>
      <c r="G511" s="1110">
        <v>0</v>
      </c>
      <c r="H511" s="1094"/>
      <c r="I511" s="1094"/>
      <c r="J511" s="1094"/>
      <c r="K511" s="1094"/>
    </row>
    <row r="512" spans="1:11" ht="14.1" customHeight="1" x14ac:dyDescent="0.25">
      <c r="A512" s="1094"/>
      <c r="B512" s="1094"/>
      <c r="C512" s="1109" t="s">
        <v>1058</v>
      </c>
      <c r="D512" s="1110">
        <v>0</v>
      </c>
      <c r="E512" s="1110">
        <v>0</v>
      </c>
      <c r="F512" s="1110">
        <v>0</v>
      </c>
      <c r="G512" s="1110">
        <v>0</v>
      </c>
      <c r="H512" s="1094"/>
      <c r="I512" s="1094"/>
      <c r="J512" s="1094"/>
      <c r="K512" s="1094"/>
    </row>
    <row r="513" spans="1:11" ht="14.1" customHeight="1" x14ac:dyDescent="0.25">
      <c r="A513" s="1094"/>
      <c r="B513" s="1094"/>
      <c r="C513" s="1109" t="s">
        <v>1059</v>
      </c>
      <c r="D513" s="1110">
        <v>0</v>
      </c>
      <c r="E513" s="1110">
        <v>0</v>
      </c>
      <c r="F513" s="1110">
        <v>0</v>
      </c>
      <c r="G513" s="1110">
        <v>0</v>
      </c>
      <c r="H513" s="1094"/>
      <c r="I513" s="1094"/>
      <c r="J513" s="1094"/>
      <c r="K513" s="1094"/>
    </row>
    <row r="514" spans="1:11" ht="14.1" customHeight="1" x14ac:dyDescent="0.25">
      <c r="A514" s="1094"/>
      <c r="B514" s="1094"/>
      <c r="C514" s="1109" t="s">
        <v>1060</v>
      </c>
      <c r="D514" s="1110">
        <v>0</v>
      </c>
      <c r="E514" s="1110">
        <v>0</v>
      </c>
      <c r="F514" s="1110">
        <v>0</v>
      </c>
      <c r="G514" s="1110">
        <v>0</v>
      </c>
      <c r="H514" s="1094"/>
      <c r="I514" s="1094"/>
      <c r="J514" s="1094"/>
      <c r="K514" s="1094"/>
    </row>
    <row r="515" spans="1:11" ht="14.1" customHeight="1" x14ac:dyDescent="0.25">
      <c r="A515" s="1094"/>
      <c r="B515" s="1094"/>
      <c r="C515" s="1109" t="s">
        <v>1063</v>
      </c>
      <c r="D515" s="1110">
        <v>0</v>
      </c>
      <c r="E515" s="1110">
        <v>0</v>
      </c>
      <c r="F515" s="1110">
        <v>0</v>
      </c>
      <c r="G515" s="1110">
        <v>0</v>
      </c>
      <c r="H515" s="1094"/>
      <c r="I515" s="1094"/>
      <c r="J515" s="1094"/>
      <c r="K515" s="1094"/>
    </row>
    <row r="516" spans="1:11" ht="14.1" customHeight="1" x14ac:dyDescent="0.25">
      <c r="A516" s="1094"/>
      <c r="B516" s="1094"/>
      <c r="C516" s="1109" t="s">
        <v>1064</v>
      </c>
      <c r="D516" s="1110">
        <v>0</v>
      </c>
      <c r="E516" s="1110">
        <v>0</v>
      </c>
      <c r="F516" s="1110">
        <v>0</v>
      </c>
      <c r="G516" s="1110">
        <v>0</v>
      </c>
      <c r="H516" s="1094"/>
      <c r="I516" s="1094"/>
      <c r="J516" s="1094"/>
      <c r="K516" s="1094"/>
    </row>
    <row r="517" spans="1:11" ht="14.1" customHeight="1" x14ac:dyDescent="0.25">
      <c r="A517" s="1094"/>
      <c r="B517" s="1094"/>
      <c r="C517" s="1111" t="s">
        <v>572</v>
      </c>
      <c r="D517" s="1110">
        <v>0</v>
      </c>
      <c r="E517" s="1110">
        <v>49931076</v>
      </c>
      <c r="F517" s="1110">
        <v>51265605</v>
      </c>
      <c r="G517" s="1110">
        <v>0</v>
      </c>
      <c r="H517" s="1094"/>
      <c r="I517" s="1094"/>
      <c r="J517" s="1094"/>
      <c r="K517" s="1094"/>
    </row>
    <row r="518" spans="1:11" ht="14.1" customHeight="1" x14ac:dyDescent="0.25">
      <c r="A518" s="1094"/>
      <c r="B518" s="1094"/>
      <c r="C518" s="1103" t="s">
        <v>1022</v>
      </c>
      <c r="D518" s="1232" t="s">
        <v>4021</v>
      </c>
      <c r="E518" s="1233"/>
      <c r="F518" s="1233"/>
      <c r="G518" s="1233"/>
      <c r="H518" s="1094"/>
      <c r="I518" s="1094"/>
      <c r="J518" s="1094"/>
      <c r="K518" s="1094"/>
    </row>
    <row r="519" spans="1:11" ht="14.1" customHeight="1" x14ac:dyDescent="0.25">
      <c r="A519" s="1094"/>
      <c r="B519" s="1094"/>
      <c r="C519" s="1104" t="s">
        <v>1024</v>
      </c>
      <c r="D519" s="1230" t="s">
        <v>1038</v>
      </c>
      <c r="E519" s="1231"/>
      <c r="F519" s="1231"/>
      <c r="G519" s="1231"/>
      <c r="H519" s="1094"/>
      <c r="I519" s="1094"/>
      <c r="J519" s="1094"/>
      <c r="K519" s="1094"/>
    </row>
    <row r="520" spans="1:11" ht="14.1" customHeight="1" x14ac:dyDescent="0.25">
      <c r="A520" s="1094"/>
      <c r="B520" s="1094"/>
      <c r="C520" s="1104" t="s">
        <v>31</v>
      </c>
      <c r="D520" s="1230" t="s">
        <v>851</v>
      </c>
      <c r="E520" s="1231"/>
      <c r="F520" s="1231"/>
      <c r="G520" s="1231"/>
      <c r="H520" s="1094"/>
      <c r="I520" s="1094"/>
      <c r="J520" s="1094"/>
      <c r="K520" s="1094"/>
    </row>
    <row r="521" spans="1:11" ht="15" customHeight="1" x14ac:dyDescent="0.25">
      <c r="A521" s="1094"/>
      <c r="B521" s="1094"/>
      <c r="C521" s="1105"/>
      <c r="D521" s="1106">
        <v>2024</v>
      </c>
      <c r="E521" s="1106">
        <v>2025</v>
      </c>
      <c r="F521" s="1106">
        <v>2026</v>
      </c>
      <c r="G521" s="1106">
        <v>2027</v>
      </c>
      <c r="H521" s="1094"/>
      <c r="I521" s="1094"/>
      <c r="J521" s="1094"/>
      <c r="K521" s="1094"/>
    </row>
    <row r="522" spans="1:11" ht="15" customHeight="1" x14ac:dyDescent="0.25">
      <c r="A522" s="1094"/>
      <c r="B522" s="1094"/>
      <c r="C522" s="1107"/>
      <c r="D522" s="1108" t="s">
        <v>13</v>
      </c>
      <c r="E522" s="1108" t="s">
        <v>14</v>
      </c>
      <c r="F522" s="1108" t="s">
        <v>14</v>
      </c>
      <c r="G522" s="1108" t="s">
        <v>14</v>
      </c>
      <c r="H522" s="1094"/>
      <c r="I522" s="1094"/>
      <c r="J522" s="1094"/>
      <c r="K522" s="1094"/>
    </row>
    <row r="523" spans="1:11" ht="14.1" customHeight="1" x14ac:dyDescent="0.25">
      <c r="A523" s="1094"/>
      <c r="B523" s="1094"/>
      <c r="C523" s="1097" t="s">
        <v>33</v>
      </c>
      <c r="D523" s="1101" t="s">
        <v>1092</v>
      </c>
      <c r="E523" s="1101" t="s">
        <v>1092</v>
      </c>
      <c r="F523" s="1101" t="s">
        <v>1092</v>
      </c>
      <c r="G523" s="1101" t="s">
        <v>1092</v>
      </c>
      <c r="H523" s="1094"/>
      <c r="I523" s="1094"/>
      <c r="J523" s="1094"/>
      <c r="K523" s="1094"/>
    </row>
    <row r="524" spans="1:11" ht="14.1" customHeight="1" x14ac:dyDescent="0.25">
      <c r="A524" s="1094"/>
      <c r="B524" s="1094"/>
      <c r="C524" s="1097" t="s">
        <v>1029</v>
      </c>
      <c r="D524" s="1101" t="s">
        <v>1038</v>
      </c>
      <c r="E524" s="1101" t="s">
        <v>4022</v>
      </c>
      <c r="F524" s="1101" t="s">
        <v>4023</v>
      </c>
      <c r="G524" s="1101" t="s">
        <v>4023</v>
      </c>
      <c r="H524" s="1094"/>
      <c r="I524" s="1094"/>
      <c r="J524" s="1094"/>
      <c r="K524" s="1094"/>
    </row>
    <row r="525" spans="1:11" ht="14.1" customHeight="1" x14ac:dyDescent="0.25">
      <c r="A525" s="1094"/>
      <c r="B525" s="1094"/>
      <c r="C525" s="1097" t="s">
        <v>1032</v>
      </c>
      <c r="D525" s="1101" t="s">
        <v>1039</v>
      </c>
      <c r="E525" s="1101" t="s">
        <v>4022</v>
      </c>
      <c r="F525" s="1101" t="s">
        <v>4023</v>
      </c>
      <c r="G525" s="1101" t="s">
        <v>4023</v>
      </c>
      <c r="H525" s="1094"/>
      <c r="I525" s="1094"/>
      <c r="J525" s="1094"/>
      <c r="K525" s="1094"/>
    </row>
    <row r="526" spans="1:11" ht="14.1" customHeight="1" x14ac:dyDescent="0.25">
      <c r="A526" s="1094"/>
      <c r="B526" s="1094"/>
      <c r="C526" s="1097" t="s">
        <v>1037</v>
      </c>
      <c r="D526" s="1101" t="s">
        <v>1038</v>
      </c>
      <c r="E526" s="1101" t="s">
        <v>1039</v>
      </c>
      <c r="F526" s="1101" t="s">
        <v>1039</v>
      </c>
      <c r="G526" s="1101" t="s">
        <v>1039</v>
      </c>
      <c r="H526" s="1094"/>
      <c r="I526" s="1094"/>
      <c r="J526" s="1094"/>
      <c r="K526" s="1094"/>
    </row>
    <row r="527" spans="1:11" ht="14.1" customHeight="1" x14ac:dyDescent="0.25">
      <c r="A527" s="1094"/>
      <c r="B527" s="1094"/>
      <c r="C527" s="1097" t="s">
        <v>1042</v>
      </c>
      <c r="D527" s="1101" t="s">
        <v>1038</v>
      </c>
      <c r="E527" s="1101" t="s">
        <v>1038</v>
      </c>
      <c r="F527" s="1101" t="s">
        <v>1296</v>
      </c>
      <c r="G527" s="1101" t="s">
        <v>1039</v>
      </c>
      <c r="H527" s="1094"/>
      <c r="I527" s="1094"/>
      <c r="J527" s="1094"/>
      <c r="K527" s="1094"/>
    </row>
    <row r="528" spans="1:11" ht="14.1" customHeight="1" x14ac:dyDescent="0.25">
      <c r="A528" s="1094"/>
      <c r="B528" s="1094"/>
      <c r="C528" s="1097" t="s">
        <v>39</v>
      </c>
      <c r="D528" s="1101" t="s">
        <v>1038</v>
      </c>
      <c r="E528" s="1101" t="s">
        <v>1038</v>
      </c>
      <c r="F528" s="1101" t="s">
        <v>1296</v>
      </c>
      <c r="G528" s="1101" t="s">
        <v>1039</v>
      </c>
      <c r="H528" s="1094"/>
      <c r="I528" s="1094"/>
      <c r="J528" s="1094"/>
      <c r="K528" s="1094"/>
    </row>
    <row r="529" spans="1:11" ht="14.1" customHeight="1" x14ac:dyDescent="0.25">
      <c r="A529" s="1094"/>
      <c r="B529" s="1094"/>
      <c r="C529" s="1228" t="s">
        <v>1046</v>
      </c>
      <c r="D529" s="1229"/>
      <c r="E529" s="1229"/>
      <c r="F529" s="1229"/>
      <c r="G529" s="1229"/>
      <c r="H529" s="1094"/>
      <c r="I529" s="1094"/>
      <c r="J529" s="1094"/>
      <c r="K529" s="1094"/>
    </row>
    <row r="530" spans="1:11" ht="14.1" customHeight="1" x14ac:dyDescent="0.25">
      <c r="A530" s="1094"/>
      <c r="B530" s="1094"/>
      <c r="C530" s="1105"/>
      <c r="D530" s="1106">
        <v>2024</v>
      </c>
      <c r="E530" s="1106">
        <v>2025</v>
      </c>
      <c r="F530" s="1106">
        <v>2026</v>
      </c>
      <c r="G530" s="1106">
        <v>2027</v>
      </c>
      <c r="H530" s="1094"/>
      <c r="I530" s="1094"/>
      <c r="J530" s="1094"/>
      <c r="K530" s="1094"/>
    </row>
    <row r="531" spans="1:11" ht="14.1" customHeight="1" x14ac:dyDescent="0.25">
      <c r="A531" s="1094"/>
      <c r="B531" s="1094"/>
      <c r="C531" s="1107"/>
      <c r="D531" s="1108" t="s">
        <v>13</v>
      </c>
      <c r="E531" s="1108" t="s">
        <v>14</v>
      </c>
      <c r="F531" s="1108" t="s">
        <v>14</v>
      </c>
      <c r="G531" s="1108" t="s">
        <v>14</v>
      </c>
      <c r="H531" s="1094"/>
      <c r="I531" s="1094"/>
      <c r="J531" s="1094"/>
      <c r="K531" s="1094"/>
    </row>
    <row r="532" spans="1:11" ht="14.1" customHeight="1" x14ac:dyDescent="0.25">
      <c r="A532" s="1094"/>
      <c r="B532" s="1094"/>
      <c r="C532" s="1109" t="s">
        <v>1047</v>
      </c>
      <c r="D532" s="1112" t="s">
        <v>1038</v>
      </c>
      <c r="E532" s="1110">
        <v>0</v>
      </c>
      <c r="F532" s="1110">
        <v>0</v>
      </c>
      <c r="G532" s="1110">
        <v>0</v>
      </c>
      <c r="H532" s="1094"/>
      <c r="I532" s="1094"/>
      <c r="J532" s="1094"/>
      <c r="K532" s="1094"/>
    </row>
    <row r="533" spans="1:11" ht="14.1" customHeight="1" x14ac:dyDescent="0.25">
      <c r="A533" s="1094"/>
      <c r="B533" s="1094"/>
      <c r="C533" s="1109" t="s">
        <v>1048</v>
      </c>
      <c r="D533" s="1112" t="s">
        <v>1038</v>
      </c>
      <c r="E533" s="1110">
        <v>0</v>
      </c>
      <c r="F533" s="1110">
        <v>0</v>
      </c>
      <c r="G533" s="1110">
        <v>0</v>
      </c>
      <c r="H533" s="1094"/>
      <c r="I533" s="1094"/>
      <c r="J533" s="1094"/>
      <c r="K533" s="1094"/>
    </row>
    <row r="534" spans="1:11" ht="14.1" customHeight="1" x14ac:dyDescent="0.25">
      <c r="A534" s="1094"/>
      <c r="B534" s="1094"/>
      <c r="C534" s="1109" t="s">
        <v>1049</v>
      </c>
      <c r="D534" s="1112" t="s">
        <v>1038</v>
      </c>
      <c r="E534" s="1110">
        <v>0</v>
      </c>
      <c r="F534" s="1110">
        <v>0</v>
      </c>
      <c r="G534" s="1110">
        <v>0</v>
      </c>
      <c r="H534" s="1094"/>
      <c r="I534" s="1094"/>
      <c r="J534" s="1094"/>
      <c r="K534" s="1094"/>
    </row>
    <row r="535" spans="1:11" ht="14.1" customHeight="1" x14ac:dyDescent="0.25">
      <c r="A535" s="1094"/>
      <c r="B535" s="1094"/>
      <c r="C535" s="1109" t="s">
        <v>1050</v>
      </c>
      <c r="D535" s="1112" t="s">
        <v>1038</v>
      </c>
      <c r="E535" s="1110">
        <v>0</v>
      </c>
      <c r="F535" s="1110">
        <v>0</v>
      </c>
      <c r="G535" s="1110">
        <v>0</v>
      </c>
      <c r="H535" s="1094"/>
      <c r="I535" s="1094"/>
      <c r="J535" s="1094"/>
      <c r="K535" s="1094"/>
    </row>
    <row r="536" spans="1:11" ht="14.1" customHeight="1" x14ac:dyDescent="0.25">
      <c r="A536" s="1094"/>
      <c r="B536" s="1094"/>
      <c r="C536" s="1109" t="s">
        <v>1048</v>
      </c>
      <c r="D536" s="1112" t="s">
        <v>1038</v>
      </c>
      <c r="E536" s="1110">
        <v>0</v>
      </c>
      <c r="F536" s="1110">
        <v>0</v>
      </c>
      <c r="G536" s="1110">
        <v>0</v>
      </c>
      <c r="H536" s="1094"/>
      <c r="I536" s="1094"/>
      <c r="J536" s="1094"/>
      <c r="K536" s="1094"/>
    </row>
    <row r="537" spans="1:11" ht="14.1" customHeight="1" x14ac:dyDescent="0.25">
      <c r="A537" s="1094"/>
      <c r="B537" s="1094"/>
      <c r="C537" s="1109" t="s">
        <v>1049</v>
      </c>
      <c r="D537" s="1112" t="s">
        <v>1038</v>
      </c>
      <c r="E537" s="1110">
        <v>0</v>
      </c>
      <c r="F537" s="1110">
        <v>0</v>
      </c>
      <c r="G537" s="1110">
        <v>0</v>
      </c>
      <c r="H537" s="1094"/>
      <c r="I537" s="1094"/>
      <c r="J537" s="1094"/>
      <c r="K537" s="1094"/>
    </row>
    <row r="538" spans="1:11" ht="14.1" customHeight="1" x14ac:dyDescent="0.25">
      <c r="A538" s="1094"/>
      <c r="B538" s="1094"/>
      <c r="C538" s="1109" t="s">
        <v>1051</v>
      </c>
      <c r="D538" s="1112" t="s">
        <v>1038</v>
      </c>
      <c r="E538" s="1110">
        <v>0</v>
      </c>
      <c r="F538" s="1110">
        <v>0</v>
      </c>
      <c r="G538" s="1110">
        <v>0</v>
      </c>
      <c r="H538" s="1094"/>
      <c r="I538" s="1094"/>
      <c r="J538" s="1094"/>
      <c r="K538" s="1094"/>
    </row>
    <row r="539" spans="1:11" ht="14.1" customHeight="1" x14ac:dyDescent="0.25">
      <c r="A539" s="1094"/>
      <c r="B539" s="1094"/>
      <c r="C539" s="1109" t="s">
        <v>1048</v>
      </c>
      <c r="D539" s="1112" t="s">
        <v>1038</v>
      </c>
      <c r="E539" s="1110">
        <v>0</v>
      </c>
      <c r="F539" s="1110">
        <v>0</v>
      </c>
      <c r="G539" s="1110">
        <v>0</v>
      </c>
      <c r="H539" s="1094"/>
      <c r="I539" s="1094"/>
      <c r="J539" s="1094"/>
      <c r="K539" s="1094"/>
    </row>
    <row r="540" spans="1:11" ht="14.1" customHeight="1" x14ac:dyDescent="0.25">
      <c r="A540" s="1094"/>
      <c r="B540" s="1094"/>
      <c r="C540" s="1109" t="s">
        <v>1049</v>
      </c>
      <c r="D540" s="1112" t="s">
        <v>1038</v>
      </c>
      <c r="E540" s="1110">
        <v>0</v>
      </c>
      <c r="F540" s="1110">
        <v>0</v>
      </c>
      <c r="G540" s="1110">
        <v>0</v>
      </c>
      <c r="H540" s="1094"/>
      <c r="I540" s="1094"/>
      <c r="J540" s="1094"/>
      <c r="K540" s="1094"/>
    </row>
    <row r="541" spans="1:11" ht="14.1" customHeight="1" x14ac:dyDescent="0.25">
      <c r="A541" s="1094"/>
      <c r="B541" s="1094"/>
      <c r="C541" s="1109" t="s">
        <v>1052</v>
      </c>
      <c r="D541" s="1112" t="s">
        <v>1038</v>
      </c>
      <c r="E541" s="1110">
        <v>0</v>
      </c>
      <c r="F541" s="1110">
        <v>0</v>
      </c>
      <c r="G541" s="1110">
        <v>0</v>
      </c>
      <c r="H541" s="1094"/>
      <c r="I541" s="1094"/>
      <c r="J541" s="1094"/>
      <c r="K541" s="1094"/>
    </row>
    <row r="542" spans="1:11" ht="14.1" customHeight="1" x14ac:dyDescent="0.25">
      <c r="A542" s="1094"/>
      <c r="B542" s="1094"/>
      <c r="C542" s="1109" t="s">
        <v>1048</v>
      </c>
      <c r="D542" s="1112" t="s">
        <v>1038</v>
      </c>
      <c r="E542" s="1110">
        <v>0</v>
      </c>
      <c r="F542" s="1110">
        <v>0</v>
      </c>
      <c r="G542" s="1110">
        <v>0</v>
      </c>
      <c r="H542" s="1094"/>
      <c r="I542" s="1094"/>
      <c r="J542" s="1094"/>
      <c r="K542" s="1094"/>
    </row>
    <row r="543" spans="1:11" ht="14.1" customHeight="1" x14ac:dyDescent="0.25">
      <c r="A543" s="1094"/>
      <c r="B543" s="1094"/>
      <c r="C543" s="1109" t="s">
        <v>1049</v>
      </c>
      <c r="D543" s="1112" t="s">
        <v>1038</v>
      </c>
      <c r="E543" s="1110">
        <v>0</v>
      </c>
      <c r="F543" s="1110">
        <v>0</v>
      </c>
      <c r="G543" s="1110">
        <v>0</v>
      </c>
      <c r="H543" s="1094"/>
      <c r="I543" s="1094"/>
      <c r="J543" s="1094"/>
      <c r="K543" s="1094"/>
    </row>
    <row r="544" spans="1:11" ht="14.1" customHeight="1" x14ac:dyDescent="0.25">
      <c r="A544" s="1094"/>
      <c r="B544" s="1094"/>
      <c r="C544" s="1109" t="s">
        <v>1053</v>
      </c>
      <c r="D544" s="1112" t="s">
        <v>1038</v>
      </c>
      <c r="E544" s="1110">
        <v>0</v>
      </c>
      <c r="F544" s="1110">
        <v>0</v>
      </c>
      <c r="G544" s="1110">
        <v>0</v>
      </c>
      <c r="H544" s="1094"/>
      <c r="I544" s="1094"/>
      <c r="J544" s="1094"/>
      <c r="K544" s="1094"/>
    </row>
    <row r="545" spans="1:11" ht="14.1" customHeight="1" x14ac:dyDescent="0.25">
      <c r="A545" s="1094"/>
      <c r="B545" s="1094"/>
      <c r="C545" s="1109" t="s">
        <v>1048</v>
      </c>
      <c r="D545" s="1112" t="s">
        <v>1038</v>
      </c>
      <c r="E545" s="1110">
        <v>0</v>
      </c>
      <c r="F545" s="1110">
        <v>0</v>
      </c>
      <c r="G545" s="1110">
        <v>0</v>
      </c>
      <c r="H545" s="1094"/>
      <c r="I545" s="1094"/>
      <c r="J545" s="1094"/>
      <c r="K545" s="1094"/>
    </row>
    <row r="546" spans="1:11" ht="14.1" customHeight="1" x14ac:dyDescent="0.25">
      <c r="A546" s="1094"/>
      <c r="B546" s="1094"/>
      <c r="C546" s="1109" t="s">
        <v>1049</v>
      </c>
      <c r="D546" s="1112" t="s">
        <v>1038</v>
      </c>
      <c r="E546" s="1110">
        <v>0</v>
      </c>
      <c r="F546" s="1110">
        <v>0</v>
      </c>
      <c r="G546" s="1110">
        <v>0</v>
      </c>
      <c r="H546" s="1094"/>
      <c r="I546" s="1094"/>
      <c r="J546" s="1094"/>
      <c r="K546" s="1094"/>
    </row>
    <row r="547" spans="1:11" ht="14.1" customHeight="1" x14ac:dyDescent="0.25">
      <c r="A547" s="1094"/>
      <c r="B547" s="1094"/>
      <c r="C547" s="1109" t="s">
        <v>1054</v>
      </c>
      <c r="D547" s="1112" t="s">
        <v>1038</v>
      </c>
      <c r="E547" s="1110">
        <v>0</v>
      </c>
      <c r="F547" s="1110">
        <v>0</v>
      </c>
      <c r="G547" s="1110">
        <v>0</v>
      </c>
      <c r="H547" s="1094"/>
      <c r="I547" s="1094"/>
      <c r="J547" s="1094"/>
      <c r="K547" s="1094"/>
    </row>
    <row r="548" spans="1:11" ht="14.1" customHeight="1" x14ac:dyDescent="0.25">
      <c r="A548" s="1094"/>
      <c r="B548" s="1094"/>
      <c r="C548" s="1109" t="s">
        <v>1048</v>
      </c>
      <c r="D548" s="1112" t="s">
        <v>1038</v>
      </c>
      <c r="E548" s="1110">
        <v>0</v>
      </c>
      <c r="F548" s="1110">
        <v>0</v>
      </c>
      <c r="G548" s="1110">
        <v>0</v>
      </c>
      <c r="H548" s="1094"/>
      <c r="I548" s="1094"/>
      <c r="J548" s="1094"/>
      <c r="K548" s="1094"/>
    </row>
    <row r="549" spans="1:11" ht="14.1" customHeight="1" x14ac:dyDescent="0.25">
      <c r="A549" s="1094"/>
      <c r="B549" s="1094"/>
      <c r="C549" s="1109" t="s">
        <v>1049</v>
      </c>
      <c r="D549" s="1112" t="s">
        <v>1038</v>
      </c>
      <c r="E549" s="1110">
        <v>0</v>
      </c>
      <c r="F549" s="1110">
        <v>0</v>
      </c>
      <c r="G549" s="1110">
        <v>0</v>
      </c>
      <c r="H549" s="1094"/>
      <c r="I549" s="1094"/>
      <c r="J549" s="1094"/>
      <c r="K549" s="1094"/>
    </row>
    <row r="550" spans="1:11" ht="14.1" customHeight="1" x14ac:dyDescent="0.25">
      <c r="A550" s="1094"/>
      <c r="B550" s="1094"/>
      <c r="C550" s="1109" t="s">
        <v>1055</v>
      </c>
      <c r="D550" s="1112" t="s">
        <v>1038</v>
      </c>
      <c r="E550" s="1110">
        <v>0</v>
      </c>
      <c r="F550" s="1110">
        <v>0</v>
      </c>
      <c r="G550" s="1110">
        <v>0</v>
      </c>
      <c r="H550" s="1094"/>
      <c r="I550" s="1094"/>
      <c r="J550" s="1094"/>
      <c r="K550" s="1094"/>
    </row>
    <row r="551" spans="1:11" ht="14.1" customHeight="1" x14ac:dyDescent="0.25">
      <c r="A551" s="1094"/>
      <c r="B551" s="1094"/>
      <c r="C551" s="1109" t="s">
        <v>1048</v>
      </c>
      <c r="D551" s="1112" t="s">
        <v>1038</v>
      </c>
      <c r="E551" s="1110">
        <v>0</v>
      </c>
      <c r="F551" s="1110">
        <v>0</v>
      </c>
      <c r="G551" s="1110">
        <v>0</v>
      </c>
      <c r="H551" s="1094"/>
      <c r="I551" s="1094"/>
      <c r="J551" s="1094"/>
      <c r="K551" s="1094"/>
    </row>
    <row r="552" spans="1:11" ht="14.1" customHeight="1" x14ac:dyDescent="0.25">
      <c r="A552" s="1094"/>
      <c r="B552" s="1094"/>
      <c r="C552" s="1109" t="s">
        <v>1049</v>
      </c>
      <c r="D552" s="1112" t="s">
        <v>1038</v>
      </c>
      <c r="E552" s="1110">
        <v>0</v>
      </c>
      <c r="F552" s="1110">
        <v>0</v>
      </c>
      <c r="G552" s="1110">
        <v>0</v>
      </c>
      <c r="H552" s="1094"/>
      <c r="I552" s="1094"/>
      <c r="J552" s="1094"/>
      <c r="K552" s="1094"/>
    </row>
    <row r="553" spans="1:11" ht="14.1" customHeight="1" x14ac:dyDescent="0.25">
      <c r="A553" s="1094"/>
      <c r="B553" s="1094"/>
      <c r="C553" s="1109" t="s">
        <v>1056</v>
      </c>
      <c r="D553" s="1112" t="s">
        <v>1038</v>
      </c>
      <c r="E553" s="1110">
        <v>0</v>
      </c>
      <c r="F553" s="1110">
        <v>0</v>
      </c>
      <c r="G553" s="1110">
        <v>0</v>
      </c>
      <c r="H553" s="1094"/>
      <c r="I553" s="1094"/>
      <c r="J553" s="1094"/>
      <c r="K553" s="1094"/>
    </row>
    <row r="554" spans="1:11" ht="14.1" customHeight="1" x14ac:dyDescent="0.25">
      <c r="A554" s="1094"/>
      <c r="B554" s="1094"/>
      <c r="C554" s="1109" t="s">
        <v>1048</v>
      </c>
      <c r="D554" s="1112" t="s">
        <v>1038</v>
      </c>
      <c r="E554" s="1110">
        <v>0</v>
      </c>
      <c r="F554" s="1110">
        <v>0</v>
      </c>
      <c r="G554" s="1110">
        <v>0</v>
      </c>
      <c r="H554" s="1094"/>
      <c r="I554" s="1094"/>
      <c r="J554" s="1094"/>
      <c r="K554" s="1094"/>
    </row>
    <row r="555" spans="1:11" ht="14.1" customHeight="1" x14ac:dyDescent="0.25">
      <c r="A555" s="1094"/>
      <c r="B555" s="1094"/>
      <c r="C555" s="1109" t="s">
        <v>1057</v>
      </c>
      <c r="D555" s="1112" t="s">
        <v>1038</v>
      </c>
      <c r="E555" s="1110">
        <v>0</v>
      </c>
      <c r="F555" s="1110">
        <v>0</v>
      </c>
      <c r="G555" s="1110">
        <v>0</v>
      </c>
      <c r="H555" s="1094"/>
      <c r="I555" s="1094"/>
      <c r="J555" s="1094"/>
      <c r="K555" s="1094"/>
    </row>
    <row r="556" spans="1:11" ht="14.1" customHeight="1" x14ac:dyDescent="0.25">
      <c r="A556" s="1094"/>
      <c r="B556" s="1094"/>
      <c r="C556" s="1109" t="s">
        <v>1058</v>
      </c>
      <c r="D556" s="1112" t="s">
        <v>1038</v>
      </c>
      <c r="E556" s="1110">
        <v>0</v>
      </c>
      <c r="F556" s="1110">
        <v>0</v>
      </c>
      <c r="G556" s="1110">
        <v>0</v>
      </c>
      <c r="H556" s="1094"/>
      <c r="I556" s="1094"/>
      <c r="J556" s="1094"/>
      <c r="K556" s="1094"/>
    </row>
    <row r="557" spans="1:11" ht="14.1" customHeight="1" x14ac:dyDescent="0.25">
      <c r="A557" s="1094"/>
      <c r="B557" s="1094"/>
      <c r="C557" s="1109" t="s">
        <v>1059</v>
      </c>
      <c r="D557" s="1112" t="s">
        <v>1038</v>
      </c>
      <c r="E557" s="1110">
        <v>0</v>
      </c>
      <c r="F557" s="1110">
        <v>0</v>
      </c>
      <c r="G557" s="1110">
        <v>0</v>
      </c>
      <c r="H557" s="1094"/>
      <c r="I557" s="1094"/>
      <c r="J557" s="1094"/>
      <c r="K557" s="1094"/>
    </row>
    <row r="558" spans="1:11" ht="14.1" customHeight="1" x14ac:dyDescent="0.25">
      <c r="A558" s="1094"/>
      <c r="B558" s="1094"/>
      <c r="C558" s="1109" t="s">
        <v>1060</v>
      </c>
      <c r="D558" s="1112" t="s">
        <v>1038</v>
      </c>
      <c r="E558" s="1110">
        <v>0</v>
      </c>
      <c r="F558" s="1110">
        <v>0</v>
      </c>
      <c r="G558" s="1110">
        <v>0</v>
      </c>
      <c r="H558" s="1094"/>
      <c r="I558" s="1094"/>
      <c r="J558" s="1094"/>
      <c r="K558" s="1094"/>
    </row>
    <row r="559" spans="1:11" ht="14.1" customHeight="1" x14ac:dyDescent="0.25">
      <c r="A559" s="1094"/>
      <c r="B559" s="1094"/>
      <c r="C559" s="1109" t="s">
        <v>1061</v>
      </c>
      <c r="D559" s="1112" t="s">
        <v>1038</v>
      </c>
      <c r="E559" s="1110">
        <v>510835294</v>
      </c>
      <c r="F559" s="1110">
        <v>766252941</v>
      </c>
      <c r="G559" s="1110">
        <v>766252941</v>
      </c>
      <c r="H559" s="1094"/>
      <c r="I559" s="1094"/>
      <c r="J559" s="1094"/>
      <c r="K559" s="1094"/>
    </row>
    <row r="560" spans="1:11" ht="14.1" customHeight="1" x14ac:dyDescent="0.25">
      <c r="A560" s="1094"/>
      <c r="B560" s="1094"/>
      <c r="C560" s="1109" t="s">
        <v>1048</v>
      </c>
      <c r="D560" s="1112" t="s">
        <v>1038</v>
      </c>
      <c r="E560" s="1110">
        <v>510835294</v>
      </c>
      <c r="F560" s="1110">
        <v>766252941</v>
      </c>
      <c r="G560" s="1110">
        <v>766252941</v>
      </c>
      <c r="H560" s="1094"/>
      <c r="I560" s="1094"/>
      <c r="J560" s="1094"/>
      <c r="K560" s="1094"/>
    </row>
    <row r="561" spans="1:11" ht="14.1" customHeight="1" x14ac:dyDescent="0.25">
      <c r="A561" s="1094"/>
      <c r="B561" s="1094"/>
      <c r="C561" s="1109" t="s">
        <v>1057</v>
      </c>
      <c r="D561" s="1112" t="s">
        <v>1038</v>
      </c>
      <c r="E561" s="1110">
        <v>0</v>
      </c>
      <c r="F561" s="1110">
        <v>0</v>
      </c>
      <c r="G561" s="1110">
        <v>0</v>
      </c>
      <c r="H561" s="1094"/>
      <c r="I561" s="1094"/>
      <c r="J561" s="1094"/>
      <c r="K561" s="1094"/>
    </row>
    <row r="562" spans="1:11" ht="14.1" customHeight="1" x14ac:dyDescent="0.25">
      <c r="A562" s="1094"/>
      <c r="B562" s="1094"/>
      <c r="C562" s="1109" t="s">
        <v>1058</v>
      </c>
      <c r="D562" s="1112" t="s">
        <v>1038</v>
      </c>
      <c r="E562" s="1110">
        <v>0</v>
      </c>
      <c r="F562" s="1110">
        <v>0</v>
      </c>
      <c r="G562" s="1110">
        <v>0</v>
      </c>
      <c r="H562" s="1094"/>
      <c r="I562" s="1094"/>
      <c r="J562" s="1094"/>
      <c r="K562" s="1094"/>
    </row>
    <row r="563" spans="1:11" ht="14.1" customHeight="1" x14ac:dyDescent="0.25">
      <c r="A563" s="1094"/>
      <c r="B563" s="1094"/>
      <c r="C563" s="1109" t="s">
        <v>1059</v>
      </c>
      <c r="D563" s="1112" t="s">
        <v>1038</v>
      </c>
      <c r="E563" s="1110">
        <v>0</v>
      </c>
      <c r="F563" s="1110">
        <v>0</v>
      </c>
      <c r="G563" s="1110">
        <v>0</v>
      </c>
      <c r="H563" s="1094"/>
      <c r="I563" s="1094"/>
      <c r="J563" s="1094"/>
      <c r="K563" s="1094"/>
    </row>
    <row r="564" spans="1:11" ht="14.1" customHeight="1" x14ac:dyDescent="0.25">
      <c r="A564" s="1094"/>
      <c r="B564" s="1094"/>
      <c r="C564" s="1109" t="s">
        <v>1060</v>
      </c>
      <c r="D564" s="1112" t="s">
        <v>1038</v>
      </c>
      <c r="E564" s="1110">
        <v>0</v>
      </c>
      <c r="F564" s="1110">
        <v>0</v>
      </c>
      <c r="G564" s="1110">
        <v>0</v>
      </c>
      <c r="H564" s="1094"/>
      <c r="I564" s="1094"/>
      <c r="J564" s="1094"/>
      <c r="K564" s="1094"/>
    </row>
    <row r="565" spans="1:11" ht="14.1" customHeight="1" x14ac:dyDescent="0.25">
      <c r="A565" s="1094"/>
      <c r="B565" s="1094"/>
      <c r="C565" s="1109" t="s">
        <v>1062</v>
      </c>
      <c r="D565" s="1112" t="s">
        <v>1038</v>
      </c>
      <c r="E565" s="1110">
        <v>0</v>
      </c>
      <c r="F565" s="1110">
        <v>0</v>
      </c>
      <c r="G565" s="1110">
        <v>0</v>
      </c>
      <c r="H565" s="1094"/>
      <c r="I565" s="1094"/>
      <c r="J565" s="1094"/>
      <c r="K565" s="1094"/>
    </row>
    <row r="566" spans="1:11" ht="14.1" customHeight="1" x14ac:dyDescent="0.25">
      <c r="A566" s="1094"/>
      <c r="B566" s="1094"/>
      <c r="C566" s="1109" t="s">
        <v>1048</v>
      </c>
      <c r="D566" s="1112" t="s">
        <v>1038</v>
      </c>
      <c r="E566" s="1110">
        <v>0</v>
      </c>
      <c r="F566" s="1110">
        <v>0</v>
      </c>
      <c r="G566" s="1110">
        <v>0</v>
      </c>
      <c r="H566" s="1094"/>
      <c r="I566" s="1094"/>
      <c r="J566" s="1094"/>
      <c r="K566" s="1094"/>
    </row>
    <row r="567" spans="1:11" ht="14.1" customHeight="1" x14ac:dyDescent="0.25">
      <c r="A567" s="1094"/>
      <c r="B567" s="1094"/>
      <c r="C567" s="1109" t="s">
        <v>1057</v>
      </c>
      <c r="D567" s="1112" t="s">
        <v>1038</v>
      </c>
      <c r="E567" s="1110">
        <v>0</v>
      </c>
      <c r="F567" s="1110">
        <v>0</v>
      </c>
      <c r="G567" s="1110">
        <v>0</v>
      </c>
      <c r="H567" s="1094"/>
      <c r="I567" s="1094"/>
      <c r="J567" s="1094"/>
      <c r="K567" s="1094"/>
    </row>
    <row r="568" spans="1:11" ht="14.1" customHeight="1" x14ac:dyDescent="0.25">
      <c r="A568" s="1094"/>
      <c r="B568" s="1094"/>
      <c r="C568" s="1109" t="s">
        <v>1058</v>
      </c>
      <c r="D568" s="1112" t="s">
        <v>1038</v>
      </c>
      <c r="E568" s="1110">
        <v>0</v>
      </c>
      <c r="F568" s="1110">
        <v>0</v>
      </c>
      <c r="G568" s="1110">
        <v>0</v>
      </c>
      <c r="H568" s="1094"/>
      <c r="I568" s="1094"/>
      <c r="J568" s="1094"/>
      <c r="K568" s="1094"/>
    </row>
    <row r="569" spans="1:11" ht="14.1" customHeight="1" x14ac:dyDescent="0.25">
      <c r="A569" s="1094"/>
      <c r="B569" s="1094"/>
      <c r="C569" s="1109" t="s">
        <v>1059</v>
      </c>
      <c r="D569" s="1112" t="s">
        <v>1038</v>
      </c>
      <c r="E569" s="1110">
        <v>0</v>
      </c>
      <c r="F569" s="1110">
        <v>0</v>
      </c>
      <c r="G569" s="1110">
        <v>0</v>
      </c>
      <c r="H569" s="1094"/>
      <c r="I569" s="1094"/>
      <c r="J569" s="1094"/>
      <c r="K569" s="1094"/>
    </row>
    <row r="570" spans="1:11" ht="14.1" customHeight="1" x14ac:dyDescent="0.25">
      <c r="A570" s="1094"/>
      <c r="B570" s="1094"/>
      <c r="C570" s="1109" t="s">
        <v>1060</v>
      </c>
      <c r="D570" s="1112" t="s">
        <v>1038</v>
      </c>
      <c r="E570" s="1110">
        <v>0</v>
      </c>
      <c r="F570" s="1110">
        <v>0</v>
      </c>
      <c r="G570" s="1110">
        <v>0</v>
      </c>
      <c r="H570" s="1094"/>
      <c r="I570" s="1094"/>
      <c r="J570" s="1094"/>
      <c r="K570" s="1094"/>
    </row>
    <row r="571" spans="1:11" ht="14.1" customHeight="1" x14ac:dyDescent="0.25">
      <c r="A571" s="1094"/>
      <c r="B571" s="1094"/>
      <c r="C571" s="1109" t="s">
        <v>1063</v>
      </c>
      <c r="D571" s="1112" t="s">
        <v>1038</v>
      </c>
      <c r="E571" s="1110">
        <v>0</v>
      </c>
      <c r="F571" s="1110">
        <v>0</v>
      </c>
      <c r="G571" s="1110">
        <v>0</v>
      </c>
      <c r="H571" s="1094"/>
      <c r="I571" s="1094"/>
      <c r="J571" s="1094"/>
      <c r="K571" s="1094"/>
    </row>
    <row r="572" spans="1:11" ht="14.1" customHeight="1" x14ac:dyDescent="0.25">
      <c r="A572" s="1094"/>
      <c r="B572" s="1094"/>
      <c r="C572" s="1109" t="s">
        <v>1064</v>
      </c>
      <c r="D572" s="1112" t="s">
        <v>1038</v>
      </c>
      <c r="E572" s="1110">
        <v>0</v>
      </c>
      <c r="F572" s="1110">
        <v>0</v>
      </c>
      <c r="G572" s="1110">
        <v>0</v>
      </c>
      <c r="H572" s="1094"/>
      <c r="I572" s="1094"/>
      <c r="J572" s="1094"/>
      <c r="K572" s="1094"/>
    </row>
    <row r="573" spans="1:11" ht="14.1" customHeight="1" x14ac:dyDescent="0.25">
      <c r="A573" s="1094"/>
      <c r="B573" s="1094"/>
      <c r="C573" s="1111" t="s">
        <v>572</v>
      </c>
      <c r="D573" s="1110">
        <v>0</v>
      </c>
      <c r="E573" s="1110">
        <v>510835294</v>
      </c>
      <c r="F573" s="1110">
        <v>766252941</v>
      </c>
      <c r="G573" s="1110">
        <v>766252941</v>
      </c>
      <c r="H573" s="1094"/>
      <c r="I573" s="1094"/>
      <c r="J573" s="1094"/>
      <c r="K573" s="1094"/>
    </row>
    <row r="574" spans="1:11" ht="20.100000000000001" customHeight="1" x14ac:dyDescent="0.25">
      <c r="A574" s="1094"/>
      <c r="B574" s="1094"/>
      <c r="C574" s="1102" t="s">
        <v>4024</v>
      </c>
      <c r="D574" s="1234" t="s">
        <v>4025</v>
      </c>
      <c r="E574" s="1235"/>
      <c r="F574" s="1235"/>
      <c r="G574" s="1235"/>
      <c r="H574" s="1094"/>
      <c r="I574" s="1094"/>
      <c r="J574" s="1094"/>
      <c r="K574" s="1094"/>
    </row>
    <row r="575" spans="1:11" ht="59.1" customHeight="1" x14ac:dyDescent="0.25">
      <c r="A575" s="1094"/>
      <c r="B575" s="1094"/>
      <c r="C575" s="1103" t="s">
        <v>1022</v>
      </c>
      <c r="D575" s="1232" t="s">
        <v>4026</v>
      </c>
      <c r="E575" s="1233"/>
      <c r="F575" s="1233"/>
      <c r="G575" s="1233"/>
      <c r="H575" s="1094"/>
      <c r="I575" s="1094"/>
      <c r="J575" s="1094"/>
      <c r="K575" s="1094"/>
    </row>
    <row r="576" spans="1:11" ht="59.1" customHeight="1" x14ac:dyDescent="0.25">
      <c r="A576" s="1094"/>
      <c r="B576" s="1094"/>
      <c r="C576" s="1104" t="s">
        <v>1024</v>
      </c>
      <c r="D576" s="1230" t="s">
        <v>4027</v>
      </c>
      <c r="E576" s="1231"/>
      <c r="F576" s="1231"/>
      <c r="G576" s="1231"/>
      <c r="H576" s="1094"/>
      <c r="I576" s="1094"/>
      <c r="J576" s="1094"/>
      <c r="K576" s="1094"/>
    </row>
    <row r="577" spans="1:11" ht="59.1" customHeight="1" x14ac:dyDescent="0.25">
      <c r="A577" s="1094"/>
      <c r="B577" s="1094"/>
      <c r="C577" s="1104" t="s">
        <v>31</v>
      </c>
      <c r="D577" s="1230" t="s">
        <v>3356</v>
      </c>
      <c r="E577" s="1231"/>
      <c r="F577" s="1231"/>
      <c r="G577" s="1231"/>
      <c r="H577" s="1094"/>
      <c r="I577" s="1094"/>
      <c r="J577" s="1094"/>
      <c r="K577" s="1094"/>
    </row>
    <row r="578" spans="1:11" ht="15" customHeight="1" x14ac:dyDescent="0.25">
      <c r="A578" s="1094"/>
      <c r="B578" s="1094"/>
      <c r="C578" s="1105"/>
      <c r="D578" s="1106">
        <v>2024</v>
      </c>
      <c r="E578" s="1106">
        <v>2025</v>
      </c>
      <c r="F578" s="1106">
        <v>2026</v>
      </c>
      <c r="G578" s="1106">
        <v>2027</v>
      </c>
      <c r="H578" s="1094"/>
      <c r="I578" s="1094"/>
      <c r="J578" s="1094"/>
      <c r="K578" s="1094"/>
    </row>
    <row r="579" spans="1:11" ht="15" customHeight="1" x14ac:dyDescent="0.25">
      <c r="A579" s="1094"/>
      <c r="B579" s="1094"/>
      <c r="C579" s="1107"/>
      <c r="D579" s="1108" t="s">
        <v>13</v>
      </c>
      <c r="E579" s="1108" t="s">
        <v>14</v>
      </c>
      <c r="F579" s="1108" t="s">
        <v>14</v>
      </c>
      <c r="G579" s="1108" t="s">
        <v>14</v>
      </c>
      <c r="H579" s="1094"/>
      <c r="I579" s="1094"/>
      <c r="J579" s="1094"/>
      <c r="K579" s="1094"/>
    </row>
    <row r="580" spans="1:11" ht="14.1" customHeight="1" x14ac:dyDescent="0.25">
      <c r="A580" s="1094"/>
      <c r="B580" s="1094"/>
      <c r="C580" s="1097" t="s">
        <v>33</v>
      </c>
      <c r="D580" s="1101" t="s">
        <v>1092</v>
      </c>
      <c r="E580" s="1101" t="s">
        <v>1092</v>
      </c>
      <c r="F580" s="1101" t="s">
        <v>1092</v>
      </c>
      <c r="G580" s="1101" t="s">
        <v>1092</v>
      </c>
      <c r="H580" s="1094"/>
      <c r="I580" s="1094"/>
      <c r="J580" s="1094"/>
      <c r="K580" s="1094"/>
    </row>
    <row r="581" spans="1:11" ht="14.1" customHeight="1" x14ac:dyDescent="0.25">
      <c r="A581" s="1094"/>
      <c r="B581" s="1094"/>
      <c r="C581" s="1097" t="s">
        <v>1029</v>
      </c>
      <c r="D581" s="1101" t="s">
        <v>4028</v>
      </c>
      <c r="E581" s="1101" t="s">
        <v>4029</v>
      </c>
      <c r="F581" s="1101" t="s">
        <v>1039</v>
      </c>
      <c r="G581" s="1101" t="s">
        <v>1039</v>
      </c>
      <c r="H581" s="1094"/>
      <c r="I581" s="1094"/>
      <c r="J581" s="1094"/>
      <c r="K581" s="1094"/>
    </row>
    <row r="582" spans="1:11" ht="14.1" customHeight="1" x14ac:dyDescent="0.25">
      <c r="A582" s="1094"/>
      <c r="B582" s="1094"/>
      <c r="C582" s="1097" t="s">
        <v>1032</v>
      </c>
      <c r="D582" s="1101" t="s">
        <v>4028</v>
      </c>
      <c r="E582" s="1101" t="s">
        <v>4029</v>
      </c>
      <c r="F582" s="1101" t="s">
        <v>1039</v>
      </c>
      <c r="G582" s="1101" t="s">
        <v>1039</v>
      </c>
      <c r="H582" s="1094"/>
      <c r="I582" s="1094"/>
      <c r="J582" s="1094"/>
      <c r="K582" s="1094"/>
    </row>
    <row r="583" spans="1:11" ht="14.1" customHeight="1" x14ac:dyDescent="0.25">
      <c r="A583" s="1094"/>
      <c r="B583" s="1094"/>
      <c r="C583" s="1097" t="s">
        <v>1037</v>
      </c>
      <c r="D583" s="1101" t="s">
        <v>1038</v>
      </c>
      <c r="E583" s="1101" t="s">
        <v>1039</v>
      </c>
      <c r="F583" s="1101" t="s">
        <v>1039</v>
      </c>
      <c r="G583" s="1101" t="s">
        <v>1039</v>
      </c>
      <c r="H583" s="1094"/>
      <c r="I583" s="1094"/>
      <c r="J583" s="1094"/>
      <c r="K583" s="1094"/>
    </row>
    <row r="584" spans="1:11" ht="14.1" customHeight="1" x14ac:dyDescent="0.25">
      <c r="A584" s="1094"/>
      <c r="B584" s="1094"/>
      <c r="C584" s="1097" t="s">
        <v>1042</v>
      </c>
      <c r="D584" s="1101" t="s">
        <v>1038</v>
      </c>
      <c r="E584" s="1101" t="s">
        <v>4030</v>
      </c>
      <c r="F584" s="1101" t="s">
        <v>1083</v>
      </c>
      <c r="G584" s="1101" t="s">
        <v>1038</v>
      </c>
      <c r="H584" s="1094"/>
      <c r="I584" s="1094"/>
      <c r="J584" s="1094"/>
      <c r="K584" s="1094"/>
    </row>
    <row r="585" spans="1:11" ht="14.1" customHeight="1" x14ac:dyDescent="0.25">
      <c r="A585" s="1094"/>
      <c r="B585" s="1094"/>
      <c r="C585" s="1097" t="s">
        <v>39</v>
      </c>
      <c r="D585" s="1101" t="s">
        <v>1038</v>
      </c>
      <c r="E585" s="1101" t="s">
        <v>4030</v>
      </c>
      <c r="F585" s="1101" t="s">
        <v>1083</v>
      </c>
      <c r="G585" s="1101" t="s">
        <v>1038</v>
      </c>
      <c r="H585" s="1094"/>
      <c r="I585" s="1094"/>
      <c r="J585" s="1094"/>
      <c r="K585" s="1094"/>
    </row>
    <row r="586" spans="1:11" ht="14.1" customHeight="1" x14ac:dyDescent="0.25">
      <c r="A586" s="1094"/>
      <c r="B586" s="1094"/>
      <c r="C586" s="1228" t="s">
        <v>1046</v>
      </c>
      <c r="D586" s="1229"/>
      <c r="E586" s="1229"/>
      <c r="F586" s="1229"/>
      <c r="G586" s="1229"/>
      <c r="H586" s="1094"/>
      <c r="I586" s="1094"/>
      <c r="J586" s="1094"/>
      <c r="K586" s="1094"/>
    </row>
    <row r="587" spans="1:11" ht="14.1" customHeight="1" x14ac:dyDescent="0.25">
      <c r="A587" s="1094"/>
      <c r="B587" s="1094"/>
      <c r="C587" s="1105"/>
      <c r="D587" s="1106">
        <v>2024</v>
      </c>
      <c r="E587" s="1106">
        <v>2025</v>
      </c>
      <c r="F587" s="1106">
        <v>2026</v>
      </c>
      <c r="G587" s="1106">
        <v>2027</v>
      </c>
      <c r="H587" s="1094"/>
      <c r="I587" s="1094"/>
      <c r="J587" s="1094"/>
      <c r="K587" s="1094"/>
    </row>
    <row r="588" spans="1:11" ht="14.1" customHeight="1" x14ac:dyDescent="0.25">
      <c r="A588" s="1094"/>
      <c r="B588" s="1094"/>
      <c r="C588" s="1107"/>
      <c r="D588" s="1108" t="s">
        <v>13</v>
      </c>
      <c r="E588" s="1108" t="s">
        <v>14</v>
      </c>
      <c r="F588" s="1108" t="s">
        <v>14</v>
      </c>
      <c r="G588" s="1108" t="s">
        <v>14</v>
      </c>
      <c r="H588" s="1094"/>
      <c r="I588" s="1094"/>
      <c r="J588" s="1094"/>
      <c r="K588" s="1094"/>
    </row>
    <row r="589" spans="1:11" ht="14.1" customHeight="1" x14ac:dyDescent="0.25">
      <c r="A589" s="1094"/>
      <c r="B589" s="1094"/>
      <c r="C589" s="1109" t="s">
        <v>1047</v>
      </c>
      <c r="D589" s="1110">
        <v>0</v>
      </c>
      <c r="E589" s="1110">
        <v>0</v>
      </c>
      <c r="F589" s="1110">
        <v>0</v>
      </c>
      <c r="G589" s="1110">
        <v>0</v>
      </c>
      <c r="H589" s="1094"/>
      <c r="I589" s="1094"/>
      <c r="J589" s="1094"/>
      <c r="K589" s="1094"/>
    </row>
    <row r="590" spans="1:11" ht="14.1" customHeight="1" x14ac:dyDescent="0.25">
      <c r="A590" s="1094"/>
      <c r="B590" s="1094"/>
      <c r="C590" s="1109" t="s">
        <v>1048</v>
      </c>
      <c r="D590" s="1110">
        <v>0</v>
      </c>
      <c r="E590" s="1110">
        <v>0</v>
      </c>
      <c r="F590" s="1110">
        <v>0</v>
      </c>
      <c r="G590" s="1110">
        <v>0</v>
      </c>
      <c r="H590" s="1094"/>
      <c r="I590" s="1094"/>
      <c r="J590" s="1094"/>
      <c r="K590" s="1094"/>
    </row>
    <row r="591" spans="1:11" ht="14.1" customHeight="1" x14ac:dyDescent="0.25">
      <c r="A591" s="1094"/>
      <c r="B591" s="1094"/>
      <c r="C591" s="1109" t="s">
        <v>1049</v>
      </c>
      <c r="D591" s="1110">
        <v>0</v>
      </c>
      <c r="E591" s="1110">
        <v>0</v>
      </c>
      <c r="F591" s="1110">
        <v>0</v>
      </c>
      <c r="G591" s="1110">
        <v>0</v>
      </c>
      <c r="H591" s="1094"/>
      <c r="I591" s="1094"/>
      <c r="J591" s="1094"/>
      <c r="K591" s="1094"/>
    </row>
    <row r="592" spans="1:11" ht="14.1" customHeight="1" x14ac:dyDescent="0.25">
      <c r="A592" s="1094"/>
      <c r="B592" s="1094"/>
      <c r="C592" s="1109" t="s">
        <v>1050</v>
      </c>
      <c r="D592" s="1110">
        <v>0</v>
      </c>
      <c r="E592" s="1110">
        <v>0</v>
      </c>
      <c r="F592" s="1110">
        <v>0</v>
      </c>
      <c r="G592" s="1110">
        <v>0</v>
      </c>
      <c r="H592" s="1094"/>
      <c r="I592" s="1094"/>
      <c r="J592" s="1094"/>
      <c r="K592" s="1094"/>
    </row>
    <row r="593" spans="1:11" ht="14.1" customHeight="1" x14ac:dyDescent="0.25">
      <c r="A593" s="1094"/>
      <c r="B593" s="1094"/>
      <c r="C593" s="1109" t="s">
        <v>1048</v>
      </c>
      <c r="D593" s="1110">
        <v>0</v>
      </c>
      <c r="E593" s="1110">
        <v>0</v>
      </c>
      <c r="F593" s="1110">
        <v>0</v>
      </c>
      <c r="G593" s="1110">
        <v>0</v>
      </c>
      <c r="H593" s="1094"/>
      <c r="I593" s="1094"/>
      <c r="J593" s="1094"/>
      <c r="K593" s="1094"/>
    </row>
    <row r="594" spans="1:11" ht="14.1" customHeight="1" x14ac:dyDescent="0.25">
      <c r="A594" s="1094"/>
      <c r="B594" s="1094"/>
      <c r="C594" s="1109" t="s">
        <v>1049</v>
      </c>
      <c r="D594" s="1110">
        <v>0</v>
      </c>
      <c r="E594" s="1110">
        <v>0</v>
      </c>
      <c r="F594" s="1110">
        <v>0</v>
      </c>
      <c r="G594" s="1110">
        <v>0</v>
      </c>
      <c r="H594" s="1094"/>
      <c r="I594" s="1094"/>
      <c r="J594" s="1094"/>
      <c r="K594" s="1094"/>
    </row>
    <row r="595" spans="1:11" ht="14.1" customHeight="1" x14ac:dyDescent="0.25">
      <c r="A595" s="1094"/>
      <c r="B595" s="1094"/>
      <c r="C595" s="1109" t="s">
        <v>1051</v>
      </c>
      <c r="D595" s="1110">
        <v>0</v>
      </c>
      <c r="E595" s="1110">
        <v>0</v>
      </c>
      <c r="F595" s="1110">
        <v>0</v>
      </c>
      <c r="G595" s="1110">
        <v>0</v>
      </c>
      <c r="H595" s="1094"/>
      <c r="I595" s="1094"/>
      <c r="J595" s="1094"/>
      <c r="K595" s="1094"/>
    </row>
    <row r="596" spans="1:11" ht="14.1" customHeight="1" x14ac:dyDescent="0.25">
      <c r="A596" s="1094"/>
      <c r="B596" s="1094"/>
      <c r="C596" s="1109" t="s">
        <v>1048</v>
      </c>
      <c r="D596" s="1110">
        <v>0</v>
      </c>
      <c r="E596" s="1110">
        <v>0</v>
      </c>
      <c r="F596" s="1110">
        <v>0</v>
      </c>
      <c r="G596" s="1110">
        <v>0</v>
      </c>
      <c r="H596" s="1094"/>
      <c r="I596" s="1094"/>
      <c r="J596" s="1094"/>
      <c r="K596" s="1094"/>
    </row>
    <row r="597" spans="1:11" ht="14.1" customHeight="1" x14ac:dyDescent="0.25">
      <c r="A597" s="1094"/>
      <c r="B597" s="1094"/>
      <c r="C597" s="1109" t="s">
        <v>1049</v>
      </c>
      <c r="D597" s="1110">
        <v>0</v>
      </c>
      <c r="E597" s="1110">
        <v>0</v>
      </c>
      <c r="F597" s="1110">
        <v>0</v>
      </c>
      <c r="G597" s="1110">
        <v>0</v>
      </c>
      <c r="H597" s="1094"/>
      <c r="I597" s="1094"/>
      <c r="J597" s="1094"/>
      <c r="K597" s="1094"/>
    </row>
    <row r="598" spans="1:11" ht="14.1" customHeight="1" x14ac:dyDescent="0.25">
      <c r="A598" s="1094"/>
      <c r="B598" s="1094"/>
      <c r="C598" s="1109" t="s">
        <v>1052</v>
      </c>
      <c r="D598" s="1110">
        <v>0</v>
      </c>
      <c r="E598" s="1110">
        <v>0</v>
      </c>
      <c r="F598" s="1110">
        <v>0</v>
      </c>
      <c r="G598" s="1110">
        <v>0</v>
      </c>
      <c r="H598" s="1094"/>
      <c r="I598" s="1094"/>
      <c r="J598" s="1094"/>
      <c r="K598" s="1094"/>
    </row>
    <row r="599" spans="1:11" ht="14.1" customHeight="1" x14ac:dyDescent="0.25">
      <c r="A599" s="1094"/>
      <c r="B599" s="1094"/>
      <c r="C599" s="1109" t="s">
        <v>1048</v>
      </c>
      <c r="D599" s="1110">
        <v>0</v>
      </c>
      <c r="E599" s="1110">
        <v>0</v>
      </c>
      <c r="F599" s="1110">
        <v>0</v>
      </c>
      <c r="G599" s="1110">
        <v>0</v>
      </c>
      <c r="H599" s="1094"/>
      <c r="I599" s="1094"/>
      <c r="J599" s="1094"/>
      <c r="K599" s="1094"/>
    </row>
    <row r="600" spans="1:11" ht="14.1" customHeight="1" x14ac:dyDescent="0.25">
      <c r="A600" s="1094"/>
      <c r="B600" s="1094"/>
      <c r="C600" s="1109" t="s">
        <v>1049</v>
      </c>
      <c r="D600" s="1110">
        <v>0</v>
      </c>
      <c r="E600" s="1110">
        <v>0</v>
      </c>
      <c r="F600" s="1110">
        <v>0</v>
      </c>
      <c r="G600" s="1110">
        <v>0</v>
      </c>
      <c r="H600" s="1094"/>
      <c r="I600" s="1094"/>
      <c r="J600" s="1094"/>
      <c r="K600" s="1094"/>
    </row>
    <row r="601" spans="1:11" ht="14.1" customHeight="1" x14ac:dyDescent="0.25">
      <c r="A601" s="1094"/>
      <c r="B601" s="1094"/>
      <c r="C601" s="1109" t="s">
        <v>1053</v>
      </c>
      <c r="D601" s="1110">
        <v>0</v>
      </c>
      <c r="E601" s="1110">
        <v>0</v>
      </c>
      <c r="F601" s="1110">
        <v>0</v>
      </c>
      <c r="G601" s="1110">
        <v>0</v>
      </c>
      <c r="H601" s="1094"/>
      <c r="I601" s="1094"/>
      <c r="J601" s="1094"/>
      <c r="K601" s="1094"/>
    </row>
    <row r="602" spans="1:11" ht="14.1" customHeight="1" x14ac:dyDescent="0.25">
      <c r="A602" s="1094"/>
      <c r="B602" s="1094"/>
      <c r="C602" s="1109" t="s">
        <v>1048</v>
      </c>
      <c r="D602" s="1110">
        <v>0</v>
      </c>
      <c r="E602" s="1110">
        <v>0</v>
      </c>
      <c r="F602" s="1110">
        <v>0</v>
      </c>
      <c r="G602" s="1110">
        <v>0</v>
      </c>
      <c r="H602" s="1094"/>
      <c r="I602" s="1094"/>
      <c r="J602" s="1094"/>
      <c r="K602" s="1094"/>
    </row>
    <row r="603" spans="1:11" ht="14.1" customHeight="1" x14ac:dyDescent="0.25">
      <c r="A603" s="1094"/>
      <c r="B603" s="1094"/>
      <c r="C603" s="1109" t="s">
        <v>1049</v>
      </c>
      <c r="D603" s="1110">
        <v>0</v>
      </c>
      <c r="E603" s="1110">
        <v>0</v>
      </c>
      <c r="F603" s="1110">
        <v>0</v>
      </c>
      <c r="G603" s="1110">
        <v>0</v>
      </c>
      <c r="H603" s="1094"/>
      <c r="I603" s="1094"/>
      <c r="J603" s="1094"/>
      <c r="K603" s="1094"/>
    </row>
    <row r="604" spans="1:11" ht="14.1" customHeight="1" x14ac:dyDescent="0.25">
      <c r="A604" s="1094"/>
      <c r="B604" s="1094"/>
      <c r="C604" s="1109" t="s">
        <v>1054</v>
      </c>
      <c r="D604" s="1110">
        <v>0</v>
      </c>
      <c r="E604" s="1110">
        <v>0</v>
      </c>
      <c r="F604" s="1110">
        <v>0</v>
      </c>
      <c r="G604" s="1110">
        <v>0</v>
      </c>
      <c r="H604" s="1094"/>
      <c r="I604" s="1094"/>
      <c r="J604" s="1094"/>
      <c r="K604" s="1094"/>
    </row>
    <row r="605" spans="1:11" ht="14.1" customHeight="1" x14ac:dyDescent="0.25">
      <c r="A605" s="1094"/>
      <c r="B605" s="1094"/>
      <c r="C605" s="1109" t="s">
        <v>1048</v>
      </c>
      <c r="D605" s="1110">
        <v>0</v>
      </c>
      <c r="E605" s="1110">
        <v>0</v>
      </c>
      <c r="F605" s="1110">
        <v>0</v>
      </c>
      <c r="G605" s="1110">
        <v>0</v>
      </c>
      <c r="H605" s="1094"/>
      <c r="I605" s="1094"/>
      <c r="J605" s="1094"/>
      <c r="K605" s="1094"/>
    </row>
    <row r="606" spans="1:11" ht="14.1" customHeight="1" x14ac:dyDescent="0.25">
      <c r="A606" s="1094"/>
      <c r="B606" s="1094"/>
      <c r="C606" s="1109" t="s">
        <v>1049</v>
      </c>
      <c r="D606" s="1110">
        <v>0</v>
      </c>
      <c r="E606" s="1110">
        <v>0</v>
      </c>
      <c r="F606" s="1110">
        <v>0</v>
      </c>
      <c r="G606" s="1110">
        <v>0</v>
      </c>
      <c r="H606" s="1094"/>
      <c r="I606" s="1094"/>
      <c r="J606" s="1094"/>
      <c r="K606" s="1094"/>
    </row>
    <row r="607" spans="1:11" ht="14.1" customHeight="1" x14ac:dyDescent="0.25">
      <c r="A607" s="1094"/>
      <c r="B607" s="1094"/>
      <c r="C607" s="1109" t="s">
        <v>1055</v>
      </c>
      <c r="D607" s="1110">
        <v>0</v>
      </c>
      <c r="E607" s="1110">
        <v>0</v>
      </c>
      <c r="F607" s="1110">
        <v>0</v>
      </c>
      <c r="G607" s="1110">
        <v>0</v>
      </c>
      <c r="H607" s="1094"/>
      <c r="I607" s="1094"/>
      <c r="J607" s="1094"/>
      <c r="K607" s="1094"/>
    </row>
    <row r="608" spans="1:11" ht="14.1" customHeight="1" x14ac:dyDescent="0.25">
      <c r="A608" s="1094"/>
      <c r="B608" s="1094"/>
      <c r="C608" s="1109" t="s">
        <v>1048</v>
      </c>
      <c r="D608" s="1110">
        <v>0</v>
      </c>
      <c r="E608" s="1110">
        <v>0</v>
      </c>
      <c r="F608" s="1110">
        <v>0</v>
      </c>
      <c r="G608" s="1110">
        <v>0</v>
      </c>
      <c r="H608" s="1094"/>
      <c r="I608" s="1094"/>
      <c r="J608" s="1094"/>
      <c r="K608" s="1094"/>
    </row>
    <row r="609" spans="1:11" ht="14.1" customHeight="1" x14ac:dyDescent="0.25">
      <c r="A609" s="1094"/>
      <c r="B609" s="1094"/>
      <c r="C609" s="1109" t="s">
        <v>1049</v>
      </c>
      <c r="D609" s="1110">
        <v>0</v>
      </c>
      <c r="E609" s="1110">
        <v>0</v>
      </c>
      <c r="F609" s="1110">
        <v>0</v>
      </c>
      <c r="G609" s="1110">
        <v>0</v>
      </c>
      <c r="H609" s="1094"/>
      <c r="I609" s="1094"/>
      <c r="J609" s="1094"/>
      <c r="K609" s="1094"/>
    </row>
    <row r="610" spans="1:11" ht="14.1" customHeight="1" x14ac:dyDescent="0.25">
      <c r="A610" s="1094"/>
      <c r="B610" s="1094"/>
      <c r="C610" s="1109" t="s">
        <v>1056</v>
      </c>
      <c r="D610" s="1110">
        <v>0</v>
      </c>
      <c r="E610" s="1110">
        <v>0</v>
      </c>
      <c r="F610" s="1110">
        <v>0</v>
      </c>
      <c r="G610" s="1110">
        <v>0</v>
      </c>
      <c r="H610" s="1094"/>
      <c r="I610" s="1094"/>
      <c r="J610" s="1094"/>
      <c r="K610" s="1094"/>
    </row>
    <row r="611" spans="1:11" ht="14.1" customHeight="1" x14ac:dyDescent="0.25">
      <c r="A611" s="1094"/>
      <c r="B611" s="1094"/>
      <c r="C611" s="1109" t="s">
        <v>1048</v>
      </c>
      <c r="D611" s="1110">
        <v>0</v>
      </c>
      <c r="E611" s="1110">
        <v>0</v>
      </c>
      <c r="F611" s="1110">
        <v>0</v>
      </c>
      <c r="G611" s="1110">
        <v>0</v>
      </c>
      <c r="H611" s="1094"/>
      <c r="I611" s="1094"/>
      <c r="J611" s="1094"/>
      <c r="K611" s="1094"/>
    </row>
    <row r="612" spans="1:11" ht="14.1" customHeight="1" x14ac:dyDescent="0.25">
      <c r="A612" s="1094"/>
      <c r="B612" s="1094"/>
      <c r="C612" s="1109" t="s">
        <v>1057</v>
      </c>
      <c r="D612" s="1110">
        <v>0</v>
      </c>
      <c r="E612" s="1110">
        <v>0</v>
      </c>
      <c r="F612" s="1110">
        <v>0</v>
      </c>
      <c r="G612" s="1110">
        <v>0</v>
      </c>
      <c r="H612" s="1094"/>
      <c r="I612" s="1094"/>
      <c r="J612" s="1094"/>
      <c r="K612" s="1094"/>
    </row>
    <row r="613" spans="1:11" ht="14.1" customHeight="1" x14ac:dyDescent="0.25">
      <c r="A613" s="1094"/>
      <c r="B613" s="1094"/>
      <c r="C613" s="1109" t="s">
        <v>1058</v>
      </c>
      <c r="D613" s="1110">
        <v>0</v>
      </c>
      <c r="E613" s="1110">
        <v>0</v>
      </c>
      <c r="F613" s="1110">
        <v>0</v>
      </c>
      <c r="G613" s="1110">
        <v>0</v>
      </c>
      <c r="H613" s="1094"/>
      <c r="I613" s="1094"/>
      <c r="J613" s="1094"/>
      <c r="K613" s="1094"/>
    </row>
    <row r="614" spans="1:11" ht="14.1" customHeight="1" x14ac:dyDescent="0.25">
      <c r="A614" s="1094"/>
      <c r="B614" s="1094"/>
      <c r="C614" s="1109" t="s">
        <v>1059</v>
      </c>
      <c r="D614" s="1110">
        <v>0</v>
      </c>
      <c r="E614" s="1110">
        <v>0</v>
      </c>
      <c r="F614" s="1110">
        <v>0</v>
      </c>
      <c r="G614" s="1110">
        <v>0</v>
      </c>
      <c r="H614" s="1094"/>
      <c r="I614" s="1094"/>
      <c r="J614" s="1094"/>
      <c r="K614" s="1094"/>
    </row>
    <row r="615" spans="1:11" ht="14.1" customHeight="1" x14ac:dyDescent="0.25">
      <c r="A615" s="1094"/>
      <c r="B615" s="1094"/>
      <c r="C615" s="1109" t="s">
        <v>1060</v>
      </c>
      <c r="D615" s="1110">
        <v>0</v>
      </c>
      <c r="E615" s="1110">
        <v>0</v>
      </c>
      <c r="F615" s="1110">
        <v>0</v>
      </c>
      <c r="G615" s="1110">
        <v>0</v>
      </c>
      <c r="H615" s="1094"/>
      <c r="I615" s="1094"/>
      <c r="J615" s="1094"/>
      <c r="K615" s="1094"/>
    </row>
    <row r="616" spans="1:11" ht="14.1" customHeight="1" x14ac:dyDescent="0.25">
      <c r="A616" s="1094"/>
      <c r="B616" s="1094"/>
      <c r="C616" s="1109" t="s">
        <v>1061</v>
      </c>
      <c r="D616" s="1110">
        <v>0</v>
      </c>
      <c r="E616" s="1110">
        <v>115438810</v>
      </c>
      <c r="F616" s="1110">
        <v>0</v>
      </c>
      <c r="G616" s="1110">
        <v>0</v>
      </c>
      <c r="H616" s="1094"/>
      <c r="I616" s="1094"/>
      <c r="J616" s="1094"/>
      <c r="K616" s="1094"/>
    </row>
    <row r="617" spans="1:11" ht="14.1" customHeight="1" x14ac:dyDescent="0.25">
      <c r="A617" s="1094"/>
      <c r="B617" s="1094"/>
      <c r="C617" s="1109" t="s">
        <v>1048</v>
      </c>
      <c r="D617" s="1110">
        <v>0</v>
      </c>
      <c r="E617" s="1110">
        <v>115438810</v>
      </c>
      <c r="F617" s="1110">
        <v>0</v>
      </c>
      <c r="G617" s="1110">
        <v>0</v>
      </c>
      <c r="H617" s="1094"/>
      <c r="I617" s="1094"/>
      <c r="J617" s="1094"/>
      <c r="K617" s="1094"/>
    </row>
    <row r="618" spans="1:11" ht="14.1" customHeight="1" x14ac:dyDescent="0.25">
      <c r="A618" s="1094"/>
      <c r="B618" s="1094"/>
      <c r="C618" s="1109" t="s">
        <v>1057</v>
      </c>
      <c r="D618" s="1110">
        <v>0</v>
      </c>
      <c r="E618" s="1110">
        <v>0</v>
      </c>
      <c r="F618" s="1110">
        <v>0</v>
      </c>
      <c r="G618" s="1110">
        <v>0</v>
      </c>
      <c r="H618" s="1094"/>
      <c r="I618" s="1094"/>
      <c r="J618" s="1094"/>
      <c r="K618" s="1094"/>
    </row>
    <row r="619" spans="1:11" ht="14.1" customHeight="1" x14ac:dyDescent="0.25">
      <c r="A619" s="1094"/>
      <c r="B619" s="1094"/>
      <c r="C619" s="1109" t="s">
        <v>1058</v>
      </c>
      <c r="D619" s="1110">
        <v>0</v>
      </c>
      <c r="E619" s="1110">
        <v>0</v>
      </c>
      <c r="F619" s="1110">
        <v>0</v>
      </c>
      <c r="G619" s="1110">
        <v>0</v>
      </c>
      <c r="H619" s="1094"/>
      <c r="I619" s="1094"/>
      <c r="J619" s="1094"/>
      <c r="K619" s="1094"/>
    </row>
    <row r="620" spans="1:11" ht="14.1" customHeight="1" x14ac:dyDescent="0.25">
      <c r="A620" s="1094"/>
      <c r="B620" s="1094"/>
      <c r="C620" s="1109" t="s">
        <v>1059</v>
      </c>
      <c r="D620" s="1110">
        <v>0</v>
      </c>
      <c r="E620" s="1110">
        <v>0</v>
      </c>
      <c r="F620" s="1110">
        <v>0</v>
      </c>
      <c r="G620" s="1110">
        <v>0</v>
      </c>
      <c r="H620" s="1094"/>
      <c r="I620" s="1094"/>
      <c r="J620" s="1094"/>
      <c r="K620" s="1094"/>
    </row>
    <row r="621" spans="1:11" ht="14.1" customHeight="1" x14ac:dyDescent="0.25">
      <c r="A621" s="1094"/>
      <c r="B621" s="1094"/>
      <c r="C621" s="1109" t="s">
        <v>1060</v>
      </c>
      <c r="D621" s="1110">
        <v>0</v>
      </c>
      <c r="E621" s="1110">
        <v>0</v>
      </c>
      <c r="F621" s="1110">
        <v>0</v>
      </c>
      <c r="G621" s="1110">
        <v>0</v>
      </c>
      <c r="H621" s="1094"/>
      <c r="I621" s="1094"/>
      <c r="J621" s="1094"/>
      <c r="K621" s="1094"/>
    </row>
    <row r="622" spans="1:11" ht="14.1" customHeight="1" x14ac:dyDescent="0.25">
      <c r="A622" s="1094"/>
      <c r="B622" s="1094"/>
      <c r="C622" s="1109" t="s">
        <v>1062</v>
      </c>
      <c r="D622" s="1110">
        <v>0</v>
      </c>
      <c r="E622" s="1110">
        <v>0</v>
      </c>
      <c r="F622" s="1110">
        <v>0</v>
      </c>
      <c r="G622" s="1110">
        <v>0</v>
      </c>
      <c r="H622" s="1094"/>
      <c r="I622" s="1094"/>
      <c r="J622" s="1094"/>
      <c r="K622" s="1094"/>
    </row>
    <row r="623" spans="1:11" ht="14.1" customHeight="1" x14ac:dyDescent="0.25">
      <c r="A623" s="1094"/>
      <c r="B623" s="1094"/>
      <c r="C623" s="1109" t="s">
        <v>1048</v>
      </c>
      <c r="D623" s="1110">
        <v>0</v>
      </c>
      <c r="E623" s="1110">
        <v>0</v>
      </c>
      <c r="F623" s="1110">
        <v>0</v>
      </c>
      <c r="G623" s="1110">
        <v>0</v>
      </c>
      <c r="H623" s="1094"/>
      <c r="I623" s="1094"/>
      <c r="J623" s="1094"/>
      <c r="K623" s="1094"/>
    </row>
    <row r="624" spans="1:11" ht="14.1" customHeight="1" x14ac:dyDescent="0.25">
      <c r="A624" s="1094"/>
      <c r="B624" s="1094"/>
      <c r="C624" s="1109" t="s">
        <v>1057</v>
      </c>
      <c r="D624" s="1110">
        <v>0</v>
      </c>
      <c r="E624" s="1110">
        <v>0</v>
      </c>
      <c r="F624" s="1110">
        <v>0</v>
      </c>
      <c r="G624" s="1110">
        <v>0</v>
      </c>
      <c r="H624" s="1094"/>
      <c r="I624" s="1094"/>
      <c r="J624" s="1094"/>
      <c r="K624" s="1094"/>
    </row>
    <row r="625" spans="1:11" ht="14.1" customHeight="1" x14ac:dyDescent="0.25">
      <c r="A625" s="1094"/>
      <c r="B625" s="1094"/>
      <c r="C625" s="1109" t="s">
        <v>1058</v>
      </c>
      <c r="D625" s="1110">
        <v>0</v>
      </c>
      <c r="E625" s="1110">
        <v>0</v>
      </c>
      <c r="F625" s="1110">
        <v>0</v>
      </c>
      <c r="G625" s="1110">
        <v>0</v>
      </c>
      <c r="H625" s="1094"/>
      <c r="I625" s="1094"/>
      <c r="J625" s="1094"/>
      <c r="K625" s="1094"/>
    </row>
    <row r="626" spans="1:11" ht="14.1" customHeight="1" x14ac:dyDescent="0.25">
      <c r="A626" s="1094"/>
      <c r="B626" s="1094"/>
      <c r="C626" s="1109" t="s">
        <v>1059</v>
      </c>
      <c r="D626" s="1110">
        <v>0</v>
      </c>
      <c r="E626" s="1110">
        <v>0</v>
      </c>
      <c r="F626" s="1110">
        <v>0</v>
      </c>
      <c r="G626" s="1110">
        <v>0</v>
      </c>
      <c r="H626" s="1094"/>
      <c r="I626" s="1094"/>
      <c r="J626" s="1094"/>
      <c r="K626" s="1094"/>
    </row>
    <row r="627" spans="1:11" ht="14.1" customHeight="1" x14ac:dyDescent="0.25">
      <c r="A627" s="1094"/>
      <c r="B627" s="1094"/>
      <c r="C627" s="1109" t="s">
        <v>1060</v>
      </c>
      <c r="D627" s="1110">
        <v>0</v>
      </c>
      <c r="E627" s="1110">
        <v>0</v>
      </c>
      <c r="F627" s="1110">
        <v>0</v>
      </c>
      <c r="G627" s="1110">
        <v>0</v>
      </c>
      <c r="H627" s="1094"/>
      <c r="I627" s="1094"/>
      <c r="J627" s="1094"/>
      <c r="K627" s="1094"/>
    </row>
    <row r="628" spans="1:11" ht="14.1" customHeight="1" x14ac:dyDescent="0.25">
      <c r="A628" s="1094"/>
      <c r="B628" s="1094"/>
      <c r="C628" s="1109" t="s">
        <v>1063</v>
      </c>
      <c r="D628" s="1110">
        <v>0</v>
      </c>
      <c r="E628" s="1110">
        <v>0</v>
      </c>
      <c r="F628" s="1110">
        <v>0</v>
      </c>
      <c r="G628" s="1110">
        <v>0</v>
      </c>
      <c r="H628" s="1094"/>
      <c r="I628" s="1094"/>
      <c r="J628" s="1094"/>
      <c r="K628" s="1094"/>
    </row>
    <row r="629" spans="1:11" ht="14.1" customHeight="1" x14ac:dyDescent="0.25">
      <c r="A629" s="1094"/>
      <c r="B629" s="1094"/>
      <c r="C629" s="1109" t="s">
        <v>1064</v>
      </c>
      <c r="D629" s="1110">
        <v>0</v>
      </c>
      <c r="E629" s="1110">
        <v>0</v>
      </c>
      <c r="F629" s="1110">
        <v>0</v>
      </c>
      <c r="G629" s="1110">
        <v>0</v>
      </c>
      <c r="H629" s="1094"/>
      <c r="I629" s="1094"/>
      <c r="J629" s="1094"/>
      <c r="K629" s="1094"/>
    </row>
    <row r="630" spans="1:11" ht="14.1" customHeight="1" x14ac:dyDescent="0.25">
      <c r="A630" s="1094"/>
      <c r="B630" s="1094"/>
      <c r="C630" s="1111" t="s">
        <v>572</v>
      </c>
      <c r="D630" s="1110">
        <v>0</v>
      </c>
      <c r="E630" s="1110">
        <v>115438810</v>
      </c>
      <c r="F630" s="1110">
        <v>0</v>
      </c>
      <c r="G630" s="1110">
        <v>0</v>
      </c>
      <c r="H630" s="1094"/>
      <c r="I630" s="1094"/>
      <c r="J630" s="1094"/>
      <c r="K630" s="1094"/>
    </row>
    <row r="631" spans="1:11" ht="30.95" customHeight="1" x14ac:dyDescent="0.25">
      <c r="A631" s="1094"/>
      <c r="B631" s="1094"/>
      <c r="C631" s="1102" t="s">
        <v>4031</v>
      </c>
      <c r="D631" s="1234" t="s">
        <v>4032</v>
      </c>
      <c r="E631" s="1235"/>
      <c r="F631" s="1235"/>
      <c r="G631" s="1235"/>
      <c r="H631" s="1094"/>
      <c r="I631" s="1094"/>
      <c r="J631" s="1094"/>
      <c r="K631" s="1094"/>
    </row>
    <row r="632" spans="1:11" ht="21.95" customHeight="1" x14ac:dyDescent="0.25">
      <c r="A632" s="1094"/>
      <c r="B632" s="1094"/>
      <c r="C632" s="1103" t="s">
        <v>1022</v>
      </c>
      <c r="D632" s="1232" t="s">
        <v>4033</v>
      </c>
      <c r="E632" s="1233"/>
      <c r="F632" s="1233"/>
      <c r="G632" s="1233"/>
      <c r="H632" s="1094"/>
      <c r="I632" s="1094"/>
      <c r="J632" s="1094"/>
      <c r="K632" s="1094"/>
    </row>
    <row r="633" spans="1:11" ht="21.95" customHeight="1" x14ac:dyDescent="0.25">
      <c r="A633" s="1094"/>
      <c r="B633" s="1094"/>
      <c r="C633" s="1104" t="s">
        <v>1024</v>
      </c>
      <c r="D633" s="1230" t="s">
        <v>4034</v>
      </c>
      <c r="E633" s="1231"/>
      <c r="F633" s="1231"/>
      <c r="G633" s="1231"/>
      <c r="H633" s="1094"/>
      <c r="I633" s="1094"/>
      <c r="J633" s="1094"/>
      <c r="K633" s="1094"/>
    </row>
    <row r="634" spans="1:11" ht="21.95" customHeight="1" x14ac:dyDescent="0.25">
      <c r="A634" s="1094"/>
      <c r="B634" s="1094"/>
      <c r="C634" s="1104" t="s">
        <v>31</v>
      </c>
      <c r="D634" s="1230" t="s">
        <v>4035</v>
      </c>
      <c r="E634" s="1231"/>
      <c r="F634" s="1231"/>
      <c r="G634" s="1231"/>
      <c r="H634" s="1094"/>
      <c r="I634" s="1094"/>
      <c r="J634" s="1094"/>
      <c r="K634" s="1094"/>
    </row>
    <row r="635" spans="1:11" ht="15" customHeight="1" x14ac:dyDescent="0.25">
      <c r="A635" s="1094"/>
      <c r="B635" s="1094"/>
      <c r="C635" s="1105"/>
      <c r="D635" s="1106">
        <v>2024</v>
      </c>
      <c r="E635" s="1106">
        <v>2025</v>
      </c>
      <c r="F635" s="1106">
        <v>2026</v>
      </c>
      <c r="G635" s="1106">
        <v>2027</v>
      </c>
      <c r="H635" s="1094"/>
      <c r="I635" s="1094"/>
      <c r="J635" s="1094"/>
      <c r="K635" s="1094"/>
    </row>
    <row r="636" spans="1:11" ht="15" customHeight="1" x14ac:dyDescent="0.25">
      <c r="A636" s="1094"/>
      <c r="B636" s="1094"/>
      <c r="C636" s="1107"/>
      <c r="D636" s="1108" t="s">
        <v>13</v>
      </c>
      <c r="E636" s="1108" t="s">
        <v>14</v>
      </c>
      <c r="F636" s="1108" t="s">
        <v>14</v>
      </c>
      <c r="G636" s="1108" t="s">
        <v>14</v>
      </c>
      <c r="H636" s="1094"/>
      <c r="I636" s="1094"/>
      <c r="J636" s="1094"/>
      <c r="K636" s="1094"/>
    </row>
    <row r="637" spans="1:11" ht="14.1" customHeight="1" x14ac:dyDescent="0.25">
      <c r="A637" s="1094"/>
      <c r="B637" s="1094"/>
      <c r="C637" s="1097" t="s">
        <v>33</v>
      </c>
      <c r="D637" s="1101" t="s">
        <v>1092</v>
      </c>
      <c r="E637" s="1101" t="s">
        <v>1092</v>
      </c>
      <c r="F637" s="1101" t="s">
        <v>1092</v>
      </c>
      <c r="G637" s="1101" t="s">
        <v>1092</v>
      </c>
      <c r="H637" s="1094"/>
      <c r="I637" s="1094"/>
      <c r="J637" s="1094"/>
      <c r="K637" s="1094"/>
    </row>
    <row r="638" spans="1:11" ht="14.1" customHeight="1" x14ac:dyDescent="0.25">
      <c r="A638" s="1094"/>
      <c r="B638" s="1094"/>
      <c r="C638" s="1097" t="s">
        <v>1029</v>
      </c>
      <c r="D638" s="1101" t="s">
        <v>1039</v>
      </c>
      <c r="E638" s="1101" t="s">
        <v>3871</v>
      </c>
      <c r="F638" s="1101" t="s">
        <v>3871</v>
      </c>
      <c r="G638" s="1101" t="s">
        <v>4036</v>
      </c>
      <c r="H638" s="1094"/>
      <c r="I638" s="1094"/>
      <c r="J638" s="1094"/>
      <c r="K638" s="1094"/>
    </row>
    <row r="639" spans="1:11" ht="14.1" customHeight="1" x14ac:dyDescent="0.25">
      <c r="A639" s="1094"/>
      <c r="B639" s="1094"/>
      <c r="C639" s="1097" t="s">
        <v>1032</v>
      </c>
      <c r="D639" s="1101" t="s">
        <v>1039</v>
      </c>
      <c r="E639" s="1101" t="s">
        <v>3871</v>
      </c>
      <c r="F639" s="1101" t="s">
        <v>3871</v>
      </c>
      <c r="G639" s="1101" t="s">
        <v>4036</v>
      </c>
      <c r="H639" s="1094"/>
      <c r="I639" s="1094"/>
      <c r="J639" s="1094"/>
      <c r="K639" s="1094"/>
    </row>
    <row r="640" spans="1:11" ht="14.1" customHeight="1" x14ac:dyDescent="0.25">
      <c r="A640" s="1094"/>
      <c r="B640" s="1094"/>
      <c r="C640" s="1097" t="s">
        <v>1037</v>
      </c>
      <c r="D640" s="1101" t="s">
        <v>1038</v>
      </c>
      <c r="E640" s="1101" t="s">
        <v>1039</v>
      </c>
      <c r="F640" s="1101" t="s">
        <v>1039</v>
      </c>
      <c r="G640" s="1101" t="s">
        <v>1039</v>
      </c>
      <c r="H640" s="1094"/>
      <c r="I640" s="1094"/>
      <c r="J640" s="1094"/>
      <c r="K640" s="1094"/>
    </row>
    <row r="641" spans="1:11" ht="14.1" customHeight="1" x14ac:dyDescent="0.25">
      <c r="A641" s="1094"/>
      <c r="B641" s="1094"/>
      <c r="C641" s="1097" t="s">
        <v>1042</v>
      </c>
      <c r="D641" s="1101" t="s">
        <v>1038</v>
      </c>
      <c r="E641" s="1101" t="s">
        <v>1038</v>
      </c>
      <c r="F641" s="1101" t="s">
        <v>1039</v>
      </c>
      <c r="G641" s="1101" t="s">
        <v>1528</v>
      </c>
      <c r="H641" s="1094"/>
      <c r="I641" s="1094"/>
      <c r="J641" s="1094"/>
      <c r="K641" s="1094"/>
    </row>
    <row r="642" spans="1:11" ht="14.1" customHeight="1" x14ac:dyDescent="0.25">
      <c r="A642" s="1094"/>
      <c r="B642" s="1094"/>
      <c r="C642" s="1097" t="s">
        <v>39</v>
      </c>
      <c r="D642" s="1101" t="s">
        <v>1038</v>
      </c>
      <c r="E642" s="1101" t="s">
        <v>1038</v>
      </c>
      <c r="F642" s="1101" t="s">
        <v>1039</v>
      </c>
      <c r="G642" s="1101" t="s">
        <v>1528</v>
      </c>
      <c r="H642" s="1094"/>
      <c r="I642" s="1094"/>
      <c r="J642" s="1094"/>
      <c r="K642" s="1094"/>
    </row>
    <row r="643" spans="1:11" ht="14.1" customHeight="1" x14ac:dyDescent="0.25">
      <c r="A643" s="1094"/>
      <c r="B643" s="1094"/>
      <c r="C643" s="1228" t="s">
        <v>1046</v>
      </c>
      <c r="D643" s="1229"/>
      <c r="E643" s="1229"/>
      <c r="F643" s="1229"/>
      <c r="G643" s="1229"/>
      <c r="H643" s="1094"/>
      <c r="I643" s="1094"/>
      <c r="J643" s="1094"/>
      <c r="K643" s="1094"/>
    </row>
    <row r="644" spans="1:11" ht="14.1" customHeight="1" x14ac:dyDescent="0.25">
      <c r="A644" s="1094"/>
      <c r="B644" s="1094"/>
      <c r="C644" s="1105"/>
      <c r="D644" s="1106">
        <v>2024</v>
      </c>
      <c r="E644" s="1106">
        <v>2025</v>
      </c>
      <c r="F644" s="1106">
        <v>2026</v>
      </c>
      <c r="G644" s="1106">
        <v>2027</v>
      </c>
      <c r="H644" s="1094"/>
      <c r="I644" s="1094"/>
      <c r="J644" s="1094"/>
      <c r="K644" s="1094"/>
    </row>
    <row r="645" spans="1:11" ht="14.1" customHeight="1" x14ac:dyDescent="0.25">
      <c r="A645" s="1094"/>
      <c r="B645" s="1094"/>
      <c r="C645" s="1107"/>
      <c r="D645" s="1108" t="s">
        <v>13</v>
      </c>
      <c r="E645" s="1108" t="s">
        <v>14</v>
      </c>
      <c r="F645" s="1108" t="s">
        <v>14</v>
      </c>
      <c r="G645" s="1108" t="s">
        <v>14</v>
      </c>
      <c r="H645" s="1094"/>
      <c r="I645" s="1094"/>
      <c r="J645" s="1094"/>
      <c r="K645" s="1094"/>
    </row>
    <row r="646" spans="1:11" ht="14.1" customHeight="1" x14ac:dyDescent="0.25">
      <c r="A646" s="1094"/>
      <c r="B646" s="1094"/>
      <c r="C646" s="1109" t="s">
        <v>1047</v>
      </c>
      <c r="D646" s="1110">
        <v>0</v>
      </c>
      <c r="E646" s="1110">
        <v>0</v>
      </c>
      <c r="F646" s="1110">
        <v>0</v>
      </c>
      <c r="G646" s="1110">
        <v>0</v>
      </c>
      <c r="H646" s="1094"/>
      <c r="I646" s="1094"/>
      <c r="J646" s="1094"/>
      <c r="K646" s="1094"/>
    </row>
    <row r="647" spans="1:11" ht="14.1" customHeight="1" x14ac:dyDescent="0.25">
      <c r="A647" s="1094"/>
      <c r="B647" s="1094"/>
      <c r="C647" s="1109" t="s">
        <v>1048</v>
      </c>
      <c r="D647" s="1110">
        <v>0</v>
      </c>
      <c r="E647" s="1110">
        <v>0</v>
      </c>
      <c r="F647" s="1110">
        <v>0</v>
      </c>
      <c r="G647" s="1110">
        <v>0</v>
      </c>
      <c r="H647" s="1094"/>
      <c r="I647" s="1094"/>
      <c r="J647" s="1094"/>
      <c r="K647" s="1094"/>
    </row>
    <row r="648" spans="1:11" ht="14.1" customHeight="1" x14ac:dyDescent="0.25">
      <c r="A648" s="1094"/>
      <c r="B648" s="1094"/>
      <c r="C648" s="1109" t="s">
        <v>1049</v>
      </c>
      <c r="D648" s="1110">
        <v>0</v>
      </c>
      <c r="E648" s="1110">
        <v>0</v>
      </c>
      <c r="F648" s="1110">
        <v>0</v>
      </c>
      <c r="G648" s="1110">
        <v>0</v>
      </c>
      <c r="H648" s="1094"/>
      <c r="I648" s="1094"/>
      <c r="J648" s="1094"/>
      <c r="K648" s="1094"/>
    </row>
    <row r="649" spans="1:11" ht="14.1" customHeight="1" x14ac:dyDescent="0.25">
      <c r="A649" s="1094"/>
      <c r="B649" s="1094"/>
      <c r="C649" s="1109" t="s">
        <v>1050</v>
      </c>
      <c r="D649" s="1110">
        <v>0</v>
      </c>
      <c r="E649" s="1110">
        <v>0</v>
      </c>
      <c r="F649" s="1110">
        <v>0</v>
      </c>
      <c r="G649" s="1110">
        <v>0</v>
      </c>
      <c r="H649" s="1094"/>
      <c r="I649" s="1094"/>
      <c r="J649" s="1094"/>
      <c r="K649" s="1094"/>
    </row>
    <row r="650" spans="1:11" ht="14.1" customHeight="1" x14ac:dyDescent="0.25">
      <c r="A650" s="1094"/>
      <c r="B650" s="1094"/>
      <c r="C650" s="1109" t="s">
        <v>1048</v>
      </c>
      <c r="D650" s="1110">
        <v>0</v>
      </c>
      <c r="E650" s="1110">
        <v>0</v>
      </c>
      <c r="F650" s="1110">
        <v>0</v>
      </c>
      <c r="G650" s="1110">
        <v>0</v>
      </c>
      <c r="H650" s="1094"/>
      <c r="I650" s="1094"/>
      <c r="J650" s="1094"/>
      <c r="K650" s="1094"/>
    </row>
    <row r="651" spans="1:11" ht="14.1" customHeight="1" x14ac:dyDescent="0.25">
      <c r="A651" s="1094"/>
      <c r="B651" s="1094"/>
      <c r="C651" s="1109" t="s">
        <v>1049</v>
      </c>
      <c r="D651" s="1110">
        <v>0</v>
      </c>
      <c r="E651" s="1110">
        <v>0</v>
      </c>
      <c r="F651" s="1110">
        <v>0</v>
      </c>
      <c r="G651" s="1110">
        <v>0</v>
      </c>
      <c r="H651" s="1094"/>
      <c r="I651" s="1094"/>
      <c r="J651" s="1094"/>
      <c r="K651" s="1094"/>
    </row>
    <row r="652" spans="1:11" ht="14.1" customHeight="1" x14ac:dyDescent="0.25">
      <c r="A652" s="1094"/>
      <c r="B652" s="1094"/>
      <c r="C652" s="1109" t="s">
        <v>1051</v>
      </c>
      <c r="D652" s="1110">
        <v>0</v>
      </c>
      <c r="E652" s="1110">
        <v>0</v>
      </c>
      <c r="F652" s="1110">
        <v>0</v>
      </c>
      <c r="G652" s="1110">
        <v>0</v>
      </c>
      <c r="H652" s="1094"/>
      <c r="I652" s="1094"/>
      <c r="J652" s="1094"/>
      <c r="K652" s="1094"/>
    </row>
    <row r="653" spans="1:11" ht="14.1" customHeight="1" x14ac:dyDescent="0.25">
      <c r="A653" s="1094"/>
      <c r="B653" s="1094"/>
      <c r="C653" s="1109" t="s">
        <v>1048</v>
      </c>
      <c r="D653" s="1110">
        <v>0</v>
      </c>
      <c r="E653" s="1110">
        <v>0</v>
      </c>
      <c r="F653" s="1110">
        <v>0</v>
      </c>
      <c r="G653" s="1110">
        <v>0</v>
      </c>
      <c r="H653" s="1094"/>
      <c r="I653" s="1094"/>
      <c r="J653" s="1094"/>
      <c r="K653" s="1094"/>
    </row>
    <row r="654" spans="1:11" ht="14.1" customHeight="1" x14ac:dyDescent="0.25">
      <c r="A654" s="1094"/>
      <c r="B654" s="1094"/>
      <c r="C654" s="1109" t="s">
        <v>1049</v>
      </c>
      <c r="D654" s="1110">
        <v>0</v>
      </c>
      <c r="E654" s="1110">
        <v>0</v>
      </c>
      <c r="F654" s="1110">
        <v>0</v>
      </c>
      <c r="G654" s="1110">
        <v>0</v>
      </c>
      <c r="H654" s="1094"/>
      <c r="I654" s="1094"/>
      <c r="J654" s="1094"/>
      <c r="K654" s="1094"/>
    </row>
    <row r="655" spans="1:11" ht="14.1" customHeight="1" x14ac:dyDescent="0.25">
      <c r="A655" s="1094"/>
      <c r="B655" s="1094"/>
      <c r="C655" s="1109" t="s">
        <v>1052</v>
      </c>
      <c r="D655" s="1110">
        <v>0</v>
      </c>
      <c r="E655" s="1110">
        <v>0</v>
      </c>
      <c r="F655" s="1110">
        <v>0</v>
      </c>
      <c r="G655" s="1110">
        <v>0</v>
      </c>
      <c r="H655" s="1094"/>
      <c r="I655" s="1094"/>
      <c r="J655" s="1094"/>
      <c r="K655" s="1094"/>
    </row>
    <row r="656" spans="1:11" ht="14.1" customHeight="1" x14ac:dyDescent="0.25">
      <c r="A656" s="1094"/>
      <c r="B656" s="1094"/>
      <c r="C656" s="1109" t="s">
        <v>1048</v>
      </c>
      <c r="D656" s="1110">
        <v>0</v>
      </c>
      <c r="E656" s="1110">
        <v>0</v>
      </c>
      <c r="F656" s="1110">
        <v>0</v>
      </c>
      <c r="G656" s="1110">
        <v>0</v>
      </c>
      <c r="H656" s="1094"/>
      <c r="I656" s="1094"/>
      <c r="J656" s="1094"/>
      <c r="K656" s="1094"/>
    </row>
    <row r="657" spans="1:11" ht="14.1" customHeight="1" x14ac:dyDescent="0.25">
      <c r="A657" s="1094"/>
      <c r="B657" s="1094"/>
      <c r="C657" s="1109" t="s">
        <v>1049</v>
      </c>
      <c r="D657" s="1110">
        <v>0</v>
      </c>
      <c r="E657" s="1110">
        <v>0</v>
      </c>
      <c r="F657" s="1110">
        <v>0</v>
      </c>
      <c r="G657" s="1110">
        <v>0</v>
      </c>
      <c r="H657" s="1094"/>
      <c r="I657" s="1094"/>
      <c r="J657" s="1094"/>
      <c r="K657" s="1094"/>
    </row>
    <row r="658" spans="1:11" ht="14.1" customHeight="1" x14ac:dyDescent="0.25">
      <c r="A658" s="1094"/>
      <c r="B658" s="1094"/>
      <c r="C658" s="1109" t="s">
        <v>1053</v>
      </c>
      <c r="D658" s="1110">
        <v>0</v>
      </c>
      <c r="E658" s="1110">
        <v>0</v>
      </c>
      <c r="F658" s="1110">
        <v>0</v>
      </c>
      <c r="G658" s="1110">
        <v>0</v>
      </c>
      <c r="H658" s="1094"/>
      <c r="I658" s="1094"/>
      <c r="J658" s="1094"/>
      <c r="K658" s="1094"/>
    </row>
    <row r="659" spans="1:11" ht="14.1" customHeight="1" x14ac:dyDescent="0.25">
      <c r="A659" s="1094"/>
      <c r="B659" s="1094"/>
      <c r="C659" s="1109" t="s">
        <v>1048</v>
      </c>
      <c r="D659" s="1110">
        <v>0</v>
      </c>
      <c r="E659" s="1110">
        <v>0</v>
      </c>
      <c r="F659" s="1110">
        <v>0</v>
      </c>
      <c r="G659" s="1110">
        <v>0</v>
      </c>
      <c r="H659" s="1094"/>
      <c r="I659" s="1094"/>
      <c r="J659" s="1094"/>
      <c r="K659" s="1094"/>
    </row>
    <row r="660" spans="1:11" ht="14.1" customHeight="1" x14ac:dyDescent="0.25">
      <c r="A660" s="1094"/>
      <c r="B660" s="1094"/>
      <c r="C660" s="1109" t="s">
        <v>1049</v>
      </c>
      <c r="D660" s="1110">
        <v>0</v>
      </c>
      <c r="E660" s="1110">
        <v>0</v>
      </c>
      <c r="F660" s="1110">
        <v>0</v>
      </c>
      <c r="G660" s="1110">
        <v>0</v>
      </c>
      <c r="H660" s="1094"/>
      <c r="I660" s="1094"/>
      <c r="J660" s="1094"/>
      <c r="K660" s="1094"/>
    </row>
    <row r="661" spans="1:11" ht="14.1" customHeight="1" x14ac:dyDescent="0.25">
      <c r="A661" s="1094"/>
      <c r="B661" s="1094"/>
      <c r="C661" s="1109" t="s">
        <v>1054</v>
      </c>
      <c r="D661" s="1110">
        <v>0</v>
      </c>
      <c r="E661" s="1110">
        <v>0</v>
      </c>
      <c r="F661" s="1110">
        <v>0</v>
      </c>
      <c r="G661" s="1110">
        <v>0</v>
      </c>
      <c r="H661" s="1094"/>
      <c r="I661" s="1094"/>
      <c r="J661" s="1094"/>
      <c r="K661" s="1094"/>
    </row>
    <row r="662" spans="1:11" ht="14.1" customHeight="1" x14ac:dyDescent="0.25">
      <c r="A662" s="1094"/>
      <c r="B662" s="1094"/>
      <c r="C662" s="1109" t="s">
        <v>1048</v>
      </c>
      <c r="D662" s="1110">
        <v>0</v>
      </c>
      <c r="E662" s="1110">
        <v>0</v>
      </c>
      <c r="F662" s="1110">
        <v>0</v>
      </c>
      <c r="G662" s="1110">
        <v>0</v>
      </c>
      <c r="H662" s="1094"/>
      <c r="I662" s="1094"/>
      <c r="J662" s="1094"/>
      <c r="K662" s="1094"/>
    </row>
    <row r="663" spans="1:11" ht="14.1" customHeight="1" x14ac:dyDescent="0.25">
      <c r="A663" s="1094"/>
      <c r="B663" s="1094"/>
      <c r="C663" s="1109" t="s">
        <v>1049</v>
      </c>
      <c r="D663" s="1110">
        <v>0</v>
      </c>
      <c r="E663" s="1110">
        <v>0</v>
      </c>
      <c r="F663" s="1110">
        <v>0</v>
      </c>
      <c r="G663" s="1110">
        <v>0</v>
      </c>
      <c r="H663" s="1094"/>
      <c r="I663" s="1094"/>
      <c r="J663" s="1094"/>
      <c r="K663" s="1094"/>
    </row>
    <row r="664" spans="1:11" ht="14.1" customHeight="1" x14ac:dyDescent="0.25">
      <c r="A664" s="1094"/>
      <c r="B664" s="1094"/>
      <c r="C664" s="1109" t="s">
        <v>1055</v>
      </c>
      <c r="D664" s="1110">
        <v>0</v>
      </c>
      <c r="E664" s="1110">
        <v>0</v>
      </c>
      <c r="F664" s="1110">
        <v>0</v>
      </c>
      <c r="G664" s="1110">
        <v>0</v>
      </c>
      <c r="H664" s="1094"/>
      <c r="I664" s="1094"/>
      <c r="J664" s="1094"/>
      <c r="K664" s="1094"/>
    </row>
    <row r="665" spans="1:11" ht="14.1" customHeight="1" x14ac:dyDescent="0.25">
      <c r="A665" s="1094"/>
      <c r="B665" s="1094"/>
      <c r="C665" s="1109" t="s">
        <v>1048</v>
      </c>
      <c r="D665" s="1110">
        <v>0</v>
      </c>
      <c r="E665" s="1110">
        <v>0</v>
      </c>
      <c r="F665" s="1110">
        <v>0</v>
      </c>
      <c r="G665" s="1110">
        <v>0</v>
      </c>
      <c r="H665" s="1094"/>
      <c r="I665" s="1094"/>
      <c r="J665" s="1094"/>
      <c r="K665" s="1094"/>
    </row>
    <row r="666" spans="1:11" ht="14.1" customHeight="1" x14ac:dyDescent="0.25">
      <c r="A666" s="1094"/>
      <c r="B666" s="1094"/>
      <c r="C666" s="1109" t="s">
        <v>1049</v>
      </c>
      <c r="D666" s="1110">
        <v>0</v>
      </c>
      <c r="E666" s="1110">
        <v>0</v>
      </c>
      <c r="F666" s="1110">
        <v>0</v>
      </c>
      <c r="G666" s="1110">
        <v>0</v>
      </c>
      <c r="H666" s="1094"/>
      <c r="I666" s="1094"/>
      <c r="J666" s="1094"/>
      <c r="K666" s="1094"/>
    </row>
    <row r="667" spans="1:11" ht="14.1" customHeight="1" x14ac:dyDescent="0.25">
      <c r="A667" s="1094"/>
      <c r="B667" s="1094"/>
      <c r="C667" s="1109" t="s">
        <v>1056</v>
      </c>
      <c r="D667" s="1110">
        <v>0</v>
      </c>
      <c r="E667" s="1110">
        <v>0</v>
      </c>
      <c r="F667" s="1110">
        <v>0</v>
      </c>
      <c r="G667" s="1110">
        <v>0</v>
      </c>
      <c r="H667" s="1094"/>
      <c r="I667" s="1094"/>
      <c r="J667" s="1094"/>
      <c r="K667" s="1094"/>
    </row>
    <row r="668" spans="1:11" ht="14.1" customHeight="1" x14ac:dyDescent="0.25">
      <c r="A668" s="1094"/>
      <c r="B668" s="1094"/>
      <c r="C668" s="1109" t="s">
        <v>1048</v>
      </c>
      <c r="D668" s="1110">
        <v>0</v>
      </c>
      <c r="E668" s="1110">
        <v>0</v>
      </c>
      <c r="F668" s="1110">
        <v>0</v>
      </c>
      <c r="G668" s="1110">
        <v>0</v>
      </c>
      <c r="H668" s="1094"/>
      <c r="I668" s="1094"/>
      <c r="J668" s="1094"/>
      <c r="K668" s="1094"/>
    </row>
    <row r="669" spans="1:11" ht="14.1" customHeight="1" x14ac:dyDescent="0.25">
      <c r="A669" s="1094"/>
      <c r="B669" s="1094"/>
      <c r="C669" s="1109" t="s">
        <v>1057</v>
      </c>
      <c r="D669" s="1110">
        <v>0</v>
      </c>
      <c r="E669" s="1110">
        <v>0</v>
      </c>
      <c r="F669" s="1110">
        <v>0</v>
      </c>
      <c r="G669" s="1110">
        <v>0</v>
      </c>
      <c r="H669" s="1094"/>
      <c r="I669" s="1094"/>
      <c r="J669" s="1094"/>
      <c r="K669" s="1094"/>
    </row>
    <row r="670" spans="1:11" ht="14.1" customHeight="1" x14ac:dyDescent="0.25">
      <c r="A670" s="1094"/>
      <c r="B670" s="1094"/>
      <c r="C670" s="1109" t="s">
        <v>1058</v>
      </c>
      <c r="D670" s="1110">
        <v>0</v>
      </c>
      <c r="E670" s="1110">
        <v>0</v>
      </c>
      <c r="F670" s="1110">
        <v>0</v>
      </c>
      <c r="G670" s="1110">
        <v>0</v>
      </c>
      <c r="H670" s="1094"/>
      <c r="I670" s="1094"/>
      <c r="J670" s="1094"/>
      <c r="K670" s="1094"/>
    </row>
    <row r="671" spans="1:11" ht="14.1" customHeight="1" x14ac:dyDescent="0.25">
      <c r="A671" s="1094"/>
      <c r="B671" s="1094"/>
      <c r="C671" s="1109" t="s">
        <v>1059</v>
      </c>
      <c r="D671" s="1110">
        <v>0</v>
      </c>
      <c r="E671" s="1110">
        <v>0</v>
      </c>
      <c r="F671" s="1110">
        <v>0</v>
      </c>
      <c r="G671" s="1110">
        <v>0</v>
      </c>
      <c r="H671" s="1094"/>
      <c r="I671" s="1094"/>
      <c r="J671" s="1094"/>
      <c r="K671" s="1094"/>
    </row>
    <row r="672" spans="1:11" ht="14.1" customHeight="1" x14ac:dyDescent="0.25">
      <c r="A672" s="1094"/>
      <c r="B672" s="1094"/>
      <c r="C672" s="1109" t="s">
        <v>1060</v>
      </c>
      <c r="D672" s="1110">
        <v>0</v>
      </c>
      <c r="E672" s="1110">
        <v>0</v>
      </c>
      <c r="F672" s="1110">
        <v>0</v>
      </c>
      <c r="G672" s="1110">
        <v>0</v>
      </c>
      <c r="H672" s="1094"/>
      <c r="I672" s="1094"/>
      <c r="J672" s="1094"/>
      <c r="K672" s="1094"/>
    </row>
    <row r="673" spans="1:11" ht="14.1" customHeight="1" x14ac:dyDescent="0.25">
      <c r="A673" s="1094"/>
      <c r="B673" s="1094"/>
      <c r="C673" s="1109" t="s">
        <v>1061</v>
      </c>
      <c r="D673" s="1110">
        <v>0</v>
      </c>
      <c r="E673" s="1110">
        <v>120000000</v>
      </c>
      <c r="F673" s="1110">
        <v>120000000</v>
      </c>
      <c r="G673" s="1110">
        <v>160000000</v>
      </c>
      <c r="H673" s="1094"/>
      <c r="I673" s="1094"/>
      <c r="J673" s="1094"/>
      <c r="K673" s="1094"/>
    </row>
    <row r="674" spans="1:11" ht="14.1" customHeight="1" x14ac:dyDescent="0.25">
      <c r="A674" s="1094"/>
      <c r="B674" s="1094"/>
      <c r="C674" s="1109" t="s">
        <v>1048</v>
      </c>
      <c r="D674" s="1110">
        <v>0</v>
      </c>
      <c r="E674" s="1110">
        <v>120000000</v>
      </c>
      <c r="F674" s="1110">
        <v>120000000</v>
      </c>
      <c r="G674" s="1110">
        <v>160000000</v>
      </c>
      <c r="H674" s="1094"/>
      <c r="I674" s="1094"/>
      <c r="J674" s="1094"/>
      <c r="K674" s="1094"/>
    </row>
    <row r="675" spans="1:11" ht="14.1" customHeight="1" x14ac:dyDescent="0.25">
      <c r="A675" s="1094"/>
      <c r="B675" s="1094"/>
      <c r="C675" s="1109" t="s">
        <v>1057</v>
      </c>
      <c r="D675" s="1110">
        <v>0</v>
      </c>
      <c r="E675" s="1110">
        <v>0</v>
      </c>
      <c r="F675" s="1110">
        <v>0</v>
      </c>
      <c r="G675" s="1110">
        <v>0</v>
      </c>
      <c r="H675" s="1094"/>
      <c r="I675" s="1094"/>
      <c r="J675" s="1094"/>
      <c r="K675" s="1094"/>
    </row>
    <row r="676" spans="1:11" ht="14.1" customHeight="1" x14ac:dyDescent="0.25">
      <c r="A676" s="1094"/>
      <c r="B676" s="1094"/>
      <c r="C676" s="1109" t="s">
        <v>1058</v>
      </c>
      <c r="D676" s="1110">
        <v>0</v>
      </c>
      <c r="E676" s="1110">
        <v>0</v>
      </c>
      <c r="F676" s="1110">
        <v>0</v>
      </c>
      <c r="G676" s="1110">
        <v>0</v>
      </c>
      <c r="H676" s="1094"/>
      <c r="I676" s="1094"/>
      <c r="J676" s="1094"/>
      <c r="K676" s="1094"/>
    </row>
    <row r="677" spans="1:11" ht="14.1" customHeight="1" x14ac:dyDescent="0.25">
      <c r="A677" s="1094"/>
      <c r="B677" s="1094"/>
      <c r="C677" s="1109" t="s">
        <v>1059</v>
      </c>
      <c r="D677" s="1110">
        <v>0</v>
      </c>
      <c r="E677" s="1110">
        <v>0</v>
      </c>
      <c r="F677" s="1110">
        <v>0</v>
      </c>
      <c r="G677" s="1110">
        <v>0</v>
      </c>
      <c r="H677" s="1094"/>
      <c r="I677" s="1094"/>
      <c r="J677" s="1094"/>
      <c r="K677" s="1094"/>
    </row>
    <row r="678" spans="1:11" ht="14.1" customHeight="1" x14ac:dyDescent="0.25">
      <c r="A678" s="1094"/>
      <c r="B678" s="1094"/>
      <c r="C678" s="1109" t="s">
        <v>1060</v>
      </c>
      <c r="D678" s="1110">
        <v>0</v>
      </c>
      <c r="E678" s="1110">
        <v>0</v>
      </c>
      <c r="F678" s="1110">
        <v>0</v>
      </c>
      <c r="G678" s="1110">
        <v>0</v>
      </c>
      <c r="H678" s="1094"/>
      <c r="I678" s="1094"/>
      <c r="J678" s="1094"/>
      <c r="K678" s="1094"/>
    </row>
    <row r="679" spans="1:11" ht="14.1" customHeight="1" x14ac:dyDescent="0.25">
      <c r="A679" s="1094"/>
      <c r="B679" s="1094"/>
      <c r="C679" s="1109" t="s">
        <v>1062</v>
      </c>
      <c r="D679" s="1110">
        <v>0</v>
      </c>
      <c r="E679" s="1110">
        <v>0</v>
      </c>
      <c r="F679" s="1110">
        <v>0</v>
      </c>
      <c r="G679" s="1110">
        <v>0</v>
      </c>
      <c r="H679" s="1094"/>
      <c r="I679" s="1094"/>
      <c r="J679" s="1094"/>
      <c r="K679" s="1094"/>
    </row>
    <row r="680" spans="1:11" ht="14.1" customHeight="1" x14ac:dyDescent="0.25">
      <c r="A680" s="1094"/>
      <c r="B680" s="1094"/>
      <c r="C680" s="1109" t="s">
        <v>1048</v>
      </c>
      <c r="D680" s="1110">
        <v>0</v>
      </c>
      <c r="E680" s="1110">
        <v>0</v>
      </c>
      <c r="F680" s="1110">
        <v>0</v>
      </c>
      <c r="G680" s="1110">
        <v>0</v>
      </c>
      <c r="H680" s="1094"/>
      <c r="I680" s="1094"/>
      <c r="J680" s="1094"/>
      <c r="K680" s="1094"/>
    </row>
    <row r="681" spans="1:11" ht="14.1" customHeight="1" x14ac:dyDescent="0.25">
      <c r="A681" s="1094"/>
      <c r="B681" s="1094"/>
      <c r="C681" s="1109" t="s">
        <v>1057</v>
      </c>
      <c r="D681" s="1110">
        <v>0</v>
      </c>
      <c r="E681" s="1110">
        <v>0</v>
      </c>
      <c r="F681" s="1110">
        <v>0</v>
      </c>
      <c r="G681" s="1110">
        <v>0</v>
      </c>
      <c r="H681" s="1094"/>
      <c r="I681" s="1094"/>
      <c r="J681" s="1094"/>
      <c r="K681" s="1094"/>
    </row>
    <row r="682" spans="1:11" ht="14.1" customHeight="1" x14ac:dyDescent="0.25">
      <c r="A682" s="1094"/>
      <c r="B682" s="1094"/>
      <c r="C682" s="1109" t="s">
        <v>1058</v>
      </c>
      <c r="D682" s="1110">
        <v>0</v>
      </c>
      <c r="E682" s="1110">
        <v>0</v>
      </c>
      <c r="F682" s="1110">
        <v>0</v>
      </c>
      <c r="G682" s="1110">
        <v>0</v>
      </c>
      <c r="H682" s="1094"/>
      <c r="I682" s="1094"/>
      <c r="J682" s="1094"/>
      <c r="K682" s="1094"/>
    </row>
    <row r="683" spans="1:11" ht="14.1" customHeight="1" x14ac:dyDescent="0.25">
      <c r="A683" s="1094"/>
      <c r="B683" s="1094"/>
      <c r="C683" s="1109" t="s">
        <v>1059</v>
      </c>
      <c r="D683" s="1110">
        <v>0</v>
      </c>
      <c r="E683" s="1110">
        <v>0</v>
      </c>
      <c r="F683" s="1110">
        <v>0</v>
      </c>
      <c r="G683" s="1110">
        <v>0</v>
      </c>
      <c r="H683" s="1094"/>
      <c r="I683" s="1094"/>
      <c r="J683" s="1094"/>
      <c r="K683" s="1094"/>
    </row>
    <row r="684" spans="1:11" ht="14.1" customHeight="1" x14ac:dyDescent="0.25">
      <c r="A684" s="1094"/>
      <c r="B684" s="1094"/>
      <c r="C684" s="1109" t="s">
        <v>1060</v>
      </c>
      <c r="D684" s="1110">
        <v>0</v>
      </c>
      <c r="E684" s="1110">
        <v>0</v>
      </c>
      <c r="F684" s="1110">
        <v>0</v>
      </c>
      <c r="G684" s="1110">
        <v>0</v>
      </c>
      <c r="H684" s="1094"/>
      <c r="I684" s="1094"/>
      <c r="J684" s="1094"/>
      <c r="K684" s="1094"/>
    </row>
    <row r="685" spans="1:11" ht="14.1" customHeight="1" x14ac:dyDescent="0.25">
      <c r="A685" s="1094"/>
      <c r="B685" s="1094"/>
      <c r="C685" s="1109" t="s">
        <v>1063</v>
      </c>
      <c r="D685" s="1110">
        <v>0</v>
      </c>
      <c r="E685" s="1110">
        <v>0</v>
      </c>
      <c r="F685" s="1110">
        <v>0</v>
      </c>
      <c r="G685" s="1110">
        <v>0</v>
      </c>
      <c r="H685" s="1094"/>
      <c r="I685" s="1094"/>
      <c r="J685" s="1094"/>
      <c r="K685" s="1094"/>
    </row>
    <row r="686" spans="1:11" ht="14.1" customHeight="1" x14ac:dyDescent="0.25">
      <c r="A686" s="1094"/>
      <c r="B686" s="1094"/>
      <c r="C686" s="1109" t="s">
        <v>1064</v>
      </c>
      <c r="D686" s="1110">
        <v>0</v>
      </c>
      <c r="E686" s="1110">
        <v>0</v>
      </c>
      <c r="F686" s="1110">
        <v>0</v>
      </c>
      <c r="G686" s="1110">
        <v>0</v>
      </c>
      <c r="H686" s="1094"/>
      <c r="I686" s="1094"/>
      <c r="J686" s="1094"/>
      <c r="K686" s="1094"/>
    </row>
    <row r="687" spans="1:11" ht="14.1" customHeight="1" x14ac:dyDescent="0.25">
      <c r="A687" s="1094"/>
      <c r="B687" s="1094"/>
      <c r="C687" s="1111" t="s">
        <v>572</v>
      </c>
      <c r="D687" s="1110">
        <v>0</v>
      </c>
      <c r="E687" s="1110">
        <v>120000000</v>
      </c>
      <c r="F687" s="1110">
        <v>120000000</v>
      </c>
      <c r="G687" s="1110">
        <v>160000000</v>
      </c>
      <c r="H687" s="1094"/>
      <c r="I687" s="1094"/>
      <c r="J687" s="1094"/>
      <c r="K687" s="1094"/>
    </row>
    <row r="688" spans="1:11" ht="20.100000000000001" customHeight="1" x14ac:dyDescent="0.25">
      <c r="A688" s="1094"/>
      <c r="B688" s="1094"/>
      <c r="C688" s="1102" t="s">
        <v>4037</v>
      </c>
      <c r="D688" s="1234" t="s">
        <v>4038</v>
      </c>
      <c r="E688" s="1235"/>
      <c r="F688" s="1235"/>
      <c r="G688" s="1235"/>
      <c r="H688" s="1094"/>
      <c r="I688" s="1094"/>
      <c r="J688" s="1094"/>
      <c r="K688" s="1094"/>
    </row>
    <row r="689" spans="1:11" ht="30.95" customHeight="1" x14ac:dyDescent="0.25">
      <c r="A689" s="1094"/>
      <c r="B689" s="1094"/>
      <c r="C689" s="1103" t="s">
        <v>1022</v>
      </c>
      <c r="D689" s="1232" t="s">
        <v>4039</v>
      </c>
      <c r="E689" s="1233"/>
      <c r="F689" s="1233"/>
      <c r="G689" s="1233"/>
      <c r="H689" s="1094"/>
      <c r="I689" s="1094"/>
      <c r="J689" s="1094"/>
      <c r="K689" s="1094"/>
    </row>
    <row r="690" spans="1:11" ht="30.95" customHeight="1" x14ac:dyDescent="0.25">
      <c r="A690" s="1094"/>
      <c r="B690" s="1094"/>
      <c r="C690" s="1104" t="s">
        <v>1024</v>
      </c>
      <c r="D690" s="1230" t="s">
        <v>4040</v>
      </c>
      <c r="E690" s="1231"/>
      <c r="F690" s="1231"/>
      <c r="G690" s="1231"/>
      <c r="H690" s="1094"/>
      <c r="I690" s="1094"/>
      <c r="J690" s="1094"/>
      <c r="K690" s="1094"/>
    </row>
    <row r="691" spans="1:11" ht="30.95" customHeight="1" x14ac:dyDescent="0.25">
      <c r="A691" s="1094"/>
      <c r="B691" s="1094"/>
      <c r="C691" s="1104" t="s">
        <v>31</v>
      </c>
      <c r="D691" s="1230" t="s">
        <v>3356</v>
      </c>
      <c r="E691" s="1231"/>
      <c r="F691" s="1231"/>
      <c r="G691" s="1231"/>
      <c r="H691" s="1094"/>
      <c r="I691" s="1094"/>
      <c r="J691" s="1094"/>
      <c r="K691" s="1094"/>
    </row>
    <row r="692" spans="1:11" ht="15" customHeight="1" x14ac:dyDescent="0.25">
      <c r="A692" s="1094"/>
      <c r="B692" s="1094"/>
      <c r="C692" s="1105"/>
      <c r="D692" s="1106">
        <v>2024</v>
      </c>
      <c r="E692" s="1106">
        <v>2025</v>
      </c>
      <c r="F692" s="1106">
        <v>2026</v>
      </c>
      <c r="G692" s="1106">
        <v>2027</v>
      </c>
      <c r="H692" s="1094"/>
      <c r="I692" s="1094"/>
      <c r="J692" s="1094"/>
      <c r="K692" s="1094"/>
    </row>
    <row r="693" spans="1:11" ht="15" customHeight="1" x14ac:dyDescent="0.25">
      <c r="A693" s="1094"/>
      <c r="B693" s="1094"/>
      <c r="C693" s="1107"/>
      <c r="D693" s="1108" t="s">
        <v>13</v>
      </c>
      <c r="E693" s="1108" t="s">
        <v>14</v>
      </c>
      <c r="F693" s="1108" t="s">
        <v>14</v>
      </c>
      <c r="G693" s="1108" t="s">
        <v>14</v>
      </c>
      <c r="H693" s="1094"/>
      <c r="I693" s="1094"/>
      <c r="J693" s="1094"/>
      <c r="K693" s="1094"/>
    </row>
    <row r="694" spans="1:11" ht="14.1" customHeight="1" x14ac:dyDescent="0.25">
      <c r="A694" s="1094"/>
      <c r="B694" s="1094"/>
      <c r="C694" s="1097" t="s">
        <v>33</v>
      </c>
      <c r="D694" s="1101" t="s">
        <v>1092</v>
      </c>
      <c r="E694" s="1101" t="s">
        <v>1092</v>
      </c>
      <c r="F694" s="1101" t="s">
        <v>1092</v>
      </c>
      <c r="G694" s="1101" t="s">
        <v>1039</v>
      </c>
      <c r="H694" s="1094"/>
      <c r="I694" s="1094"/>
      <c r="J694" s="1094"/>
      <c r="K694" s="1094"/>
    </row>
    <row r="695" spans="1:11" ht="14.1" customHeight="1" x14ac:dyDescent="0.25">
      <c r="A695" s="1094"/>
      <c r="B695" s="1094"/>
      <c r="C695" s="1097" t="s">
        <v>1029</v>
      </c>
      <c r="D695" s="1101" t="s">
        <v>4041</v>
      </c>
      <c r="E695" s="1101" t="s">
        <v>4042</v>
      </c>
      <c r="F695" s="1101" t="s">
        <v>1039</v>
      </c>
      <c r="G695" s="1101" t="s">
        <v>1039</v>
      </c>
      <c r="H695" s="1094"/>
      <c r="I695" s="1094"/>
      <c r="J695" s="1094"/>
      <c r="K695" s="1094"/>
    </row>
    <row r="696" spans="1:11" ht="14.1" customHeight="1" x14ac:dyDescent="0.25">
      <c r="A696" s="1094"/>
      <c r="B696" s="1094"/>
      <c r="C696" s="1097" t="s">
        <v>1032</v>
      </c>
      <c r="D696" s="1101" t="s">
        <v>4041</v>
      </c>
      <c r="E696" s="1101" t="s">
        <v>4042</v>
      </c>
      <c r="F696" s="1101" t="s">
        <v>1039</v>
      </c>
      <c r="G696" s="1101" t="s">
        <v>1039</v>
      </c>
      <c r="H696" s="1094"/>
      <c r="I696" s="1094"/>
      <c r="J696" s="1094"/>
      <c r="K696" s="1094"/>
    </row>
    <row r="697" spans="1:11" ht="14.1" customHeight="1" x14ac:dyDescent="0.25">
      <c r="A697" s="1094"/>
      <c r="B697" s="1094"/>
      <c r="C697" s="1097" t="s">
        <v>1037</v>
      </c>
      <c r="D697" s="1101" t="s">
        <v>1038</v>
      </c>
      <c r="E697" s="1101" t="s">
        <v>1039</v>
      </c>
      <c r="F697" s="1101" t="s">
        <v>1039</v>
      </c>
      <c r="G697" s="1101" t="s">
        <v>1083</v>
      </c>
      <c r="H697" s="1094"/>
      <c r="I697" s="1094"/>
      <c r="J697" s="1094"/>
      <c r="K697" s="1094"/>
    </row>
    <row r="698" spans="1:11" ht="14.1" customHeight="1" x14ac:dyDescent="0.25">
      <c r="A698" s="1094"/>
      <c r="B698" s="1094"/>
      <c r="C698" s="1097" t="s">
        <v>1042</v>
      </c>
      <c r="D698" s="1101" t="s">
        <v>1038</v>
      </c>
      <c r="E698" s="1101" t="s">
        <v>4043</v>
      </c>
      <c r="F698" s="1101" t="s">
        <v>1083</v>
      </c>
      <c r="G698" s="1101" t="s">
        <v>1038</v>
      </c>
      <c r="H698" s="1094"/>
      <c r="I698" s="1094"/>
      <c r="J698" s="1094"/>
      <c r="K698" s="1094"/>
    </row>
    <row r="699" spans="1:11" ht="14.1" customHeight="1" x14ac:dyDescent="0.25">
      <c r="A699" s="1094"/>
      <c r="B699" s="1094"/>
      <c r="C699" s="1097" t="s">
        <v>39</v>
      </c>
      <c r="D699" s="1101" t="s">
        <v>1038</v>
      </c>
      <c r="E699" s="1101" t="s">
        <v>4043</v>
      </c>
      <c r="F699" s="1101" t="s">
        <v>1083</v>
      </c>
      <c r="G699" s="1101" t="s">
        <v>1038</v>
      </c>
      <c r="H699" s="1094"/>
      <c r="I699" s="1094"/>
      <c r="J699" s="1094"/>
      <c r="K699" s="1094"/>
    </row>
    <row r="700" spans="1:11" ht="14.1" customHeight="1" x14ac:dyDescent="0.25">
      <c r="A700" s="1094"/>
      <c r="B700" s="1094"/>
      <c r="C700" s="1228" t="s">
        <v>1046</v>
      </c>
      <c r="D700" s="1229"/>
      <c r="E700" s="1229"/>
      <c r="F700" s="1229"/>
      <c r="G700" s="1229"/>
      <c r="H700" s="1094"/>
      <c r="I700" s="1094"/>
      <c r="J700" s="1094"/>
      <c r="K700" s="1094"/>
    </row>
    <row r="701" spans="1:11" ht="14.1" customHeight="1" x14ac:dyDescent="0.25">
      <c r="A701" s="1094"/>
      <c r="B701" s="1094"/>
      <c r="C701" s="1105"/>
      <c r="D701" s="1106">
        <v>2024</v>
      </c>
      <c r="E701" s="1106">
        <v>2025</v>
      </c>
      <c r="F701" s="1106">
        <v>2026</v>
      </c>
      <c r="G701" s="1106">
        <v>2027</v>
      </c>
      <c r="H701" s="1094"/>
      <c r="I701" s="1094"/>
      <c r="J701" s="1094"/>
      <c r="K701" s="1094"/>
    </row>
    <row r="702" spans="1:11" ht="14.1" customHeight="1" x14ac:dyDescent="0.25">
      <c r="A702" s="1094"/>
      <c r="B702" s="1094"/>
      <c r="C702" s="1107"/>
      <c r="D702" s="1108" t="s">
        <v>13</v>
      </c>
      <c r="E702" s="1108" t="s">
        <v>14</v>
      </c>
      <c r="F702" s="1108" t="s">
        <v>14</v>
      </c>
      <c r="G702" s="1108" t="s">
        <v>14</v>
      </c>
      <c r="H702" s="1094"/>
      <c r="I702" s="1094"/>
      <c r="J702" s="1094"/>
      <c r="K702" s="1094"/>
    </row>
    <row r="703" spans="1:11" ht="14.1" customHeight="1" x14ac:dyDescent="0.25">
      <c r="A703" s="1094"/>
      <c r="B703" s="1094"/>
      <c r="C703" s="1109" t="s">
        <v>1047</v>
      </c>
      <c r="D703" s="1110">
        <v>0</v>
      </c>
      <c r="E703" s="1110">
        <v>0</v>
      </c>
      <c r="F703" s="1110">
        <v>0</v>
      </c>
      <c r="G703" s="1110">
        <v>0</v>
      </c>
      <c r="H703" s="1094"/>
      <c r="I703" s="1094"/>
      <c r="J703" s="1094"/>
      <c r="K703" s="1094"/>
    </row>
    <row r="704" spans="1:11" ht="14.1" customHeight="1" x14ac:dyDescent="0.25">
      <c r="A704" s="1094"/>
      <c r="B704" s="1094"/>
      <c r="C704" s="1109" t="s">
        <v>1048</v>
      </c>
      <c r="D704" s="1110">
        <v>0</v>
      </c>
      <c r="E704" s="1110">
        <v>0</v>
      </c>
      <c r="F704" s="1110">
        <v>0</v>
      </c>
      <c r="G704" s="1110">
        <v>0</v>
      </c>
      <c r="H704" s="1094"/>
      <c r="I704" s="1094"/>
      <c r="J704" s="1094"/>
      <c r="K704" s="1094"/>
    </row>
    <row r="705" spans="1:11" ht="14.1" customHeight="1" x14ac:dyDescent="0.25">
      <c r="A705" s="1094"/>
      <c r="B705" s="1094"/>
      <c r="C705" s="1109" t="s">
        <v>1049</v>
      </c>
      <c r="D705" s="1110">
        <v>0</v>
      </c>
      <c r="E705" s="1110">
        <v>0</v>
      </c>
      <c r="F705" s="1110">
        <v>0</v>
      </c>
      <c r="G705" s="1110">
        <v>0</v>
      </c>
      <c r="H705" s="1094"/>
      <c r="I705" s="1094"/>
      <c r="J705" s="1094"/>
      <c r="K705" s="1094"/>
    </row>
    <row r="706" spans="1:11" ht="14.1" customHeight="1" x14ac:dyDescent="0.25">
      <c r="A706" s="1094"/>
      <c r="B706" s="1094"/>
      <c r="C706" s="1109" t="s">
        <v>1050</v>
      </c>
      <c r="D706" s="1110">
        <v>0</v>
      </c>
      <c r="E706" s="1110">
        <v>0</v>
      </c>
      <c r="F706" s="1110">
        <v>0</v>
      </c>
      <c r="G706" s="1110">
        <v>0</v>
      </c>
      <c r="H706" s="1094"/>
      <c r="I706" s="1094"/>
      <c r="J706" s="1094"/>
      <c r="K706" s="1094"/>
    </row>
    <row r="707" spans="1:11" ht="14.1" customHeight="1" x14ac:dyDescent="0.25">
      <c r="A707" s="1094"/>
      <c r="B707" s="1094"/>
      <c r="C707" s="1109" t="s">
        <v>1048</v>
      </c>
      <c r="D707" s="1110">
        <v>0</v>
      </c>
      <c r="E707" s="1110">
        <v>0</v>
      </c>
      <c r="F707" s="1110">
        <v>0</v>
      </c>
      <c r="G707" s="1110">
        <v>0</v>
      </c>
      <c r="H707" s="1094"/>
      <c r="I707" s="1094"/>
      <c r="J707" s="1094"/>
      <c r="K707" s="1094"/>
    </row>
    <row r="708" spans="1:11" ht="14.1" customHeight="1" x14ac:dyDescent="0.25">
      <c r="A708" s="1094"/>
      <c r="B708" s="1094"/>
      <c r="C708" s="1109" t="s">
        <v>1049</v>
      </c>
      <c r="D708" s="1110">
        <v>0</v>
      </c>
      <c r="E708" s="1110">
        <v>0</v>
      </c>
      <c r="F708" s="1110">
        <v>0</v>
      </c>
      <c r="G708" s="1110">
        <v>0</v>
      </c>
      <c r="H708" s="1094"/>
      <c r="I708" s="1094"/>
      <c r="J708" s="1094"/>
      <c r="K708" s="1094"/>
    </row>
    <row r="709" spans="1:11" ht="14.1" customHeight="1" x14ac:dyDescent="0.25">
      <c r="A709" s="1094"/>
      <c r="B709" s="1094"/>
      <c r="C709" s="1109" t="s">
        <v>1051</v>
      </c>
      <c r="D709" s="1110">
        <v>0</v>
      </c>
      <c r="E709" s="1110">
        <v>0</v>
      </c>
      <c r="F709" s="1110">
        <v>0</v>
      </c>
      <c r="G709" s="1110">
        <v>0</v>
      </c>
      <c r="H709" s="1094"/>
      <c r="I709" s="1094"/>
      <c r="J709" s="1094"/>
      <c r="K709" s="1094"/>
    </row>
    <row r="710" spans="1:11" ht="14.1" customHeight="1" x14ac:dyDescent="0.25">
      <c r="A710" s="1094"/>
      <c r="B710" s="1094"/>
      <c r="C710" s="1109" t="s">
        <v>1048</v>
      </c>
      <c r="D710" s="1110">
        <v>0</v>
      </c>
      <c r="E710" s="1110">
        <v>0</v>
      </c>
      <c r="F710" s="1110">
        <v>0</v>
      </c>
      <c r="G710" s="1110">
        <v>0</v>
      </c>
      <c r="H710" s="1094"/>
      <c r="I710" s="1094"/>
      <c r="J710" s="1094"/>
      <c r="K710" s="1094"/>
    </row>
    <row r="711" spans="1:11" ht="14.1" customHeight="1" x14ac:dyDescent="0.25">
      <c r="A711" s="1094"/>
      <c r="B711" s="1094"/>
      <c r="C711" s="1109" t="s">
        <v>1049</v>
      </c>
      <c r="D711" s="1110">
        <v>0</v>
      </c>
      <c r="E711" s="1110">
        <v>0</v>
      </c>
      <c r="F711" s="1110">
        <v>0</v>
      </c>
      <c r="G711" s="1110">
        <v>0</v>
      </c>
      <c r="H711" s="1094"/>
      <c r="I711" s="1094"/>
      <c r="J711" s="1094"/>
      <c r="K711" s="1094"/>
    </row>
    <row r="712" spans="1:11" ht="14.1" customHeight="1" x14ac:dyDescent="0.25">
      <c r="A712" s="1094"/>
      <c r="B712" s="1094"/>
      <c r="C712" s="1109" t="s">
        <v>1052</v>
      </c>
      <c r="D712" s="1110">
        <v>0</v>
      </c>
      <c r="E712" s="1110">
        <v>0</v>
      </c>
      <c r="F712" s="1110">
        <v>0</v>
      </c>
      <c r="G712" s="1110">
        <v>0</v>
      </c>
      <c r="H712" s="1094"/>
      <c r="I712" s="1094"/>
      <c r="J712" s="1094"/>
      <c r="K712" s="1094"/>
    </row>
    <row r="713" spans="1:11" ht="14.1" customHeight="1" x14ac:dyDescent="0.25">
      <c r="A713" s="1094"/>
      <c r="B713" s="1094"/>
      <c r="C713" s="1109" t="s">
        <v>1048</v>
      </c>
      <c r="D713" s="1110">
        <v>0</v>
      </c>
      <c r="E713" s="1110">
        <v>0</v>
      </c>
      <c r="F713" s="1110">
        <v>0</v>
      </c>
      <c r="G713" s="1110">
        <v>0</v>
      </c>
      <c r="H713" s="1094"/>
      <c r="I713" s="1094"/>
      <c r="J713" s="1094"/>
      <c r="K713" s="1094"/>
    </row>
    <row r="714" spans="1:11" ht="14.1" customHeight="1" x14ac:dyDescent="0.25">
      <c r="A714" s="1094"/>
      <c r="B714" s="1094"/>
      <c r="C714" s="1109" t="s">
        <v>1049</v>
      </c>
      <c r="D714" s="1110">
        <v>0</v>
      </c>
      <c r="E714" s="1110">
        <v>0</v>
      </c>
      <c r="F714" s="1110">
        <v>0</v>
      </c>
      <c r="G714" s="1110">
        <v>0</v>
      </c>
      <c r="H714" s="1094"/>
      <c r="I714" s="1094"/>
      <c r="J714" s="1094"/>
      <c r="K714" s="1094"/>
    </row>
    <row r="715" spans="1:11" ht="14.1" customHeight="1" x14ac:dyDescent="0.25">
      <c r="A715" s="1094"/>
      <c r="B715" s="1094"/>
      <c r="C715" s="1109" t="s">
        <v>1053</v>
      </c>
      <c r="D715" s="1110">
        <v>0</v>
      </c>
      <c r="E715" s="1110">
        <v>0</v>
      </c>
      <c r="F715" s="1110">
        <v>0</v>
      </c>
      <c r="G715" s="1110">
        <v>0</v>
      </c>
      <c r="H715" s="1094"/>
      <c r="I715" s="1094"/>
      <c r="J715" s="1094"/>
      <c r="K715" s="1094"/>
    </row>
    <row r="716" spans="1:11" ht="14.1" customHeight="1" x14ac:dyDescent="0.25">
      <c r="A716" s="1094"/>
      <c r="B716" s="1094"/>
      <c r="C716" s="1109" t="s">
        <v>1048</v>
      </c>
      <c r="D716" s="1110">
        <v>0</v>
      </c>
      <c r="E716" s="1110">
        <v>0</v>
      </c>
      <c r="F716" s="1110">
        <v>0</v>
      </c>
      <c r="G716" s="1110">
        <v>0</v>
      </c>
      <c r="H716" s="1094"/>
      <c r="I716" s="1094"/>
      <c r="J716" s="1094"/>
      <c r="K716" s="1094"/>
    </row>
    <row r="717" spans="1:11" ht="14.1" customHeight="1" x14ac:dyDescent="0.25">
      <c r="A717" s="1094"/>
      <c r="B717" s="1094"/>
      <c r="C717" s="1109" t="s">
        <v>1049</v>
      </c>
      <c r="D717" s="1110">
        <v>0</v>
      </c>
      <c r="E717" s="1110">
        <v>0</v>
      </c>
      <c r="F717" s="1110">
        <v>0</v>
      </c>
      <c r="G717" s="1110">
        <v>0</v>
      </c>
      <c r="H717" s="1094"/>
      <c r="I717" s="1094"/>
      <c r="J717" s="1094"/>
      <c r="K717" s="1094"/>
    </row>
    <row r="718" spans="1:11" ht="14.1" customHeight="1" x14ac:dyDescent="0.25">
      <c r="A718" s="1094"/>
      <c r="B718" s="1094"/>
      <c r="C718" s="1109" t="s">
        <v>1054</v>
      </c>
      <c r="D718" s="1110">
        <v>0</v>
      </c>
      <c r="E718" s="1110">
        <v>0</v>
      </c>
      <c r="F718" s="1110">
        <v>0</v>
      </c>
      <c r="G718" s="1110">
        <v>0</v>
      </c>
      <c r="H718" s="1094"/>
      <c r="I718" s="1094"/>
      <c r="J718" s="1094"/>
      <c r="K718" s="1094"/>
    </row>
    <row r="719" spans="1:11" ht="14.1" customHeight="1" x14ac:dyDescent="0.25">
      <c r="A719" s="1094"/>
      <c r="B719" s="1094"/>
      <c r="C719" s="1109" t="s">
        <v>1048</v>
      </c>
      <c r="D719" s="1110">
        <v>0</v>
      </c>
      <c r="E719" s="1110">
        <v>0</v>
      </c>
      <c r="F719" s="1110">
        <v>0</v>
      </c>
      <c r="G719" s="1110">
        <v>0</v>
      </c>
      <c r="H719" s="1094"/>
      <c r="I719" s="1094"/>
      <c r="J719" s="1094"/>
      <c r="K719" s="1094"/>
    </row>
    <row r="720" spans="1:11" ht="14.1" customHeight="1" x14ac:dyDescent="0.25">
      <c r="A720" s="1094"/>
      <c r="B720" s="1094"/>
      <c r="C720" s="1109" t="s">
        <v>1049</v>
      </c>
      <c r="D720" s="1110">
        <v>0</v>
      </c>
      <c r="E720" s="1110">
        <v>0</v>
      </c>
      <c r="F720" s="1110">
        <v>0</v>
      </c>
      <c r="G720" s="1110">
        <v>0</v>
      </c>
      <c r="H720" s="1094"/>
      <c r="I720" s="1094"/>
      <c r="J720" s="1094"/>
      <c r="K720" s="1094"/>
    </row>
    <row r="721" spans="1:11" ht="14.1" customHeight="1" x14ac:dyDescent="0.25">
      <c r="A721" s="1094"/>
      <c r="B721" s="1094"/>
      <c r="C721" s="1109" t="s">
        <v>1055</v>
      </c>
      <c r="D721" s="1110">
        <v>0</v>
      </c>
      <c r="E721" s="1110">
        <v>0</v>
      </c>
      <c r="F721" s="1110">
        <v>0</v>
      </c>
      <c r="G721" s="1110">
        <v>0</v>
      </c>
      <c r="H721" s="1094"/>
      <c r="I721" s="1094"/>
      <c r="J721" s="1094"/>
      <c r="K721" s="1094"/>
    </row>
    <row r="722" spans="1:11" ht="14.1" customHeight="1" x14ac:dyDescent="0.25">
      <c r="A722" s="1094"/>
      <c r="B722" s="1094"/>
      <c r="C722" s="1109" t="s">
        <v>1048</v>
      </c>
      <c r="D722" s="1110">
        <v>0</v>
      </c>
      <c r="E722" s="1110">
        <v>0</v>
      </c>
      <c r="F722" s="1110">
        <v>0</v>
      </c>
      <c r="G722" s="1110">
        <v>0</v>
      </c>
      <c r="H722" s="1094"/>
      <c r="I722" s="1094"/>
      <c r="J722" s="1094"/>
      <c r="K722" s="1094"/>
    </row>
    <row r="723" spans="1:11" ht="14.1" customHeight="1" x14ac:dyDescent="0.25">
      <c r="A723" s="1094"/>
      <c r="B723" s="1094"/>
      <c r="C723" s="1109" t="s">
        <v>1049</v>
      </c>
      <c r="D723" s="1110">
        <v>0</v>
      </c>
      <c r="E723" s="1110">
        <v>0</v>
      </c>
      <c r="F723" s="1110">
        <v>0</v>
      </c>
      <c r="G723" s="1110">
        <v>0</v>
      </c>
      <c r="H723" s="1094"/>
      <c r="I723" s="1094"/>
      <c r="J723" s="1094"/>
      <c r="K723" s="1094"/>
    </row>
    <row r="724" spans="1:11" ht="14.1" customHeight="1" x14ac:dyDescent="0.25">
      <c r="A724" s="1094"/>
      <c r="B724" s="1094"/>
      <c r="C724" s="1109" t="s">
        <v>1056</v>
      </c>
      <c r="D724" s="1110">
        <v>0</v>
      </c>
      <c r="E724" s="1110">
        <v>0</v>
      </c>
      <c r="F724" s="1110">
        <v>0</v>
      </c>
      <c r="G724" s="1110">
        <v>0</v>
      </c>
      <c r="H724" s="1094"/>
      <c r="I724" s="1094"/>
      <c r="J724" s="1094"/>
      <c r="K724" s="1094"/>
    </row>
    <row r="725" spans="1:11" ht="14.1" customHeight="1" x14ac:dyDescent="0.25">
      <c r="A725" s="1094"/>
      <c r="B725" s="1094"/>
      <c r="C725" s="1109" t="s">
        <v>1048</v>
      </c>
      <c r="D725" s="1110">
        <v>0</v>
      </c>
      <c r="E725" s="1110">
        <v>0</v>
      </c>
      <c r="F725" s="1110">
        <v>0</v>
      </c>
      <c r="G725" s="1110">
        <v>0</v>
      </c>
      <c r="H725" s="1094"/>
      <c r="I725" s="1094"/>
      <c r="J725" s="1094"/>
      <c r="K725" s="1094"/>
    </row>
    <row r="726" spans="1:11" ht="14.1" customHeight="1" x14ac:dyDescent="0.25">
      <c r="A726" s="1094"/>
      <c r="B726" s="1094"/>
      <c r="C726" s="1109" t="s">
        <v>1057</v>
      </c>
      <c r="D726" s="1110">
        <v>0</v>
      </c>
      <c r="E726" s="1110">
        <v>0</v>
      </c>
      <c r="F726" s="1110">
        <v>0</v>
      </c>
      <c r="G726" s="1110">
        <v>0</v>
      </c>
      <c r="H726" s="1094"/>
      <c r="I726" s="1094"/>
      <c r="J726" s="1094"/>
      <c r="K726" s="1094"/>
    </row>
    <row r="727" spans="1:11" ht="14.1" customHeight="1" x14ac:dyDescent="0.25">
      <c r="A727" s="1094"/>
      <c r="B727" s="1094"/>
      <c r="C727" s="1109" t="s">
        <v>1058</v>
      </c>
      <c r="D727" s="1110">
        <v>0</v>
      </c>
      <c r="E727" s="1110">
        <v>0</v>
      </c>
      <c r="F727" s="1110">
        <v>0</v>
      </c>
      <c r="G727" s="1110">
        <v>0</v>
      </c>
      <c r="H727" s="1094"/>
      <c r="I727" s="1094"/>
      <c r="J727" s="1094"/>
      <c r="K727" s="1094"/>
    </row>
    <row r="728" spans="1:11" ht="14.1" customHeight="1" x14ac:dyDescent="0.25">
      <c r="A728" s="1094"/>
      <c r="B728" s="1094"/>
      <c r="C728" s="1109" t="s">
        <v>1059</v>
      </c>
      <c r="D728" s="1110">
        <v>0</v>
      </c>
      <c r="E728" s="1110">
        <v>0</v>
      </c>
      <c r="F728" s="1110">
        <v>0</v>
      </c>
      <c r="G728" s="1110">
        <v>0</v>
      </c>
      <c r="H728" s="1094"/>
      <c r="I728" s="1094"/>
      <c r="J728" s="1094"/>
      <c r="K728" s="1094"/>
    </row>
    <row r="729" spans="1:11" ht="14.1" customHeight="1" x14ac:dyDescent="0.25">
      <c r="A729" s="1094"/>
      <c r="B729" s="1094"/>
      <c r="C729" s="1109" t="s">
        <v>1060</v>
      </c>
      <c r="D729" s="1110">
        <v>0</v>
      </c>
      <c r="E729" s="1110">
        <v>0</v>
      </c>
      <c r="F729" s="1110">
        <v>0</v>
      </c>
      <c r="G729" s="1110">
        <v>0</v>
      </c>
      <c r="H729" s="1094"/>
      <c r="I729" s="1094"/>
      <c r="J729" s="1094"/>
      <c r="K729" s="1094"/>
    </row>
    <row r="730" spans="1:11" ht="14.1" customHeight="1" x14ac:dyDescent="0.25">
      <c r="A730" s="1094"/>
      <c r="B730" s="1094"/>
      <c r="C730" s="1109" t="s">
        <v>1061</v>
      </c>
      <c r="D730" s="1110">
        <v>0</v>
      </c>
      <c r="E730" s="1110">
        <v>92966590</v>
      </c>
      <c r="F730" s="1110">
        <v>0</v>
      </c>
      <c r="G730" s="1110">
        <v>0</v>
      </c>
      <c r="H730" s="1094"/>
      <c r="I730" s="1094"/>
      <c r="J730" s="1094"/>
      <c r="K730" s="1094"/>
    </row>
    <row r="731" spans="1:11" ht="14.1" customHeight="1" x14ac:dyDescent="0.25">
      <c r="A731" s="1094"/>
      <c r="B731" s="1094"/>
      <c r="C731" s="1109" t="s">
        <v>1048</v>
      </c>
      <c r="D731" s="1110">
        <v>0</v>
      </c>
      <c r="E731" s="1110">
        <v>92966590</v>
      </c>
      <c r="F731" s="1110">
        <v>0</v>
      </c>
      <c r="G731" s="1110">
        <v>0</v>
      </c>
      <c r="H731" s="1094"/>
      <c r="I731" s="1094"/>
      <c r="J731" s="1094"/>
      <c r="K731" s="1094"/>
    </row>
    <row r="732" spans="1:11" ht="14.1" customHeight="1" x14ac:dyDescent="0.25">
      <c r="A732" s="1094"/>
      <c r="B732" s="1094"/>
      <c r="C732" s="1109" t="s">
        <v>1057</v>
      </c>
      <c r="D732" s="1110">
        <v>0</v>
      </c>
      <c r="E732" s="1110">
        <v>0</v>
      </c>
      <c r="F732" s="1110">
        <v>0</v>
      </c>
      <c r="G732" s="1110">
        <v>0</v>
      </c>
      <c r="H732" s="1094"/>
      <c r="I732" s="1094"/>
      <c r="J732" s="1094"/>
      <c r="K732" s="1094"/>
    </row>
    <row r="733" spans="1:11" ht="14.1" customHeight="1" x14ac:dyDescent="0.25">
      <c r="A733" s="1094"/>
      <c r="B733" s="1094"/>
      <c r="C733" s="1109" t="s">
        <v>1058</v>
      </c>
      <c r="D733" s="1110">
        <v>0</v>
      </c>
      <c r="E733" s="1110">
        <v>0</v>
      </c>
      <c r="F733" s="1110">
        <v>0</v>
      </c>
      <c r="G733" s="1110">
        <v>0</v>
      </c>
      <c r="H733" s="1094"/>
      <c r="I733" s="1094"/>
      <c r="J733" s="1094"/>
      <c r="K733" s="1094"/>
    </row>
    <row r="734" spans="1:11" ht="14.1" customHeight="1" x14ac:dyDescent="0.25">
      <c r="A734" s="1094"/>
      <c r="B734" s="1094"/>
      <c r="C734" s="1109" t="s">
        <v>1059</v>
      </c>
      <c r="D734" s="1110">
        <v>0</v>
      </c>
      <c r="E734" s="1110">
        <v>0</v>
      </c>
      <c r="F734" s="1110">
        <v>0</v>
      </c>
      <c r="G734" s="1110">
        <v>0</v>
      </c>
      <c r="H734" s="1094"/>
      <c r="I734" s="1094"/>
      <c r="J734" s="1094"/>
      <c r="K734" s="1094"/>
    </row>
    <row r="735" spans="1:11" ht="14.1" customHeight="1" x14ac:dyDescent="0.25">
      <c r="A735" s="1094"/>
      <c r="B735" s="1094"/>
      <c r="C735" s="1109" t="s">
        <v>1060</v>
      </c>
      <c r="D735" s="1110">
        <v>0</v>
      </c>
      <c r="E735" s="1110">
        <v>0</v>
      </c>
      <c r="F735" s="1110">
        <v>0</v>
      </c>
      <c r="G735" s="1110">
        <v>0</v>
      </c>
      <c r="H735" s="1094"/>
      <c r="I735" s="1094"/>
      <c r="J735" s="1094"/>
      <c r="K735" s="1094"/>
    </row>
    <row r="736" spans="1:11" ht="14.1" customHeight="1" x14ac:dyDescent="0.25">
      <c r="A736" s="1094"/>
      <c r="B736" s="1094"/>
      <c r="C736" s="1109" t="s">
        <v>1062</v>
      </c>
      <c r="D736" s="1110">
        <v>0</v>
      </c>
      <c r="E736" s="1110">
        <v>0</v>
      </c>
      <c r="F736" s="1110">
        <v>0</v>
      </c>
      <c r="G736" s="1110">
        <v>0</v>
      </c>
      <c r="H736" s="1094"/>
      <c r="I736" s="1094"/>
      <c r="J736" s="1094"/>
      <c r="K736" s="1094"/>
    </row>
    <row r="737" spans="1:11" ht="14.1" customHeight="1" x14ac:dyDescent="0.25">
      <c r="A737" s="1094"/>
      <c r="B737" s="1094"/>
      <c r="C737" s="1109" t="s">
        <v>1048</v>
      </c>
      <c r="D737" s="1110">
        <v>0</v>
      </c>
      <c r="E737" s="1110">
        <v>0</v>
      </c>
      <c r="F737" s="1110">
        <v>0</v>
      </c>
      <c r="G737" s="1110">
        <v>0</v>
      </c>
      <c r="H737" s="1094"/>
      <c r="I737" s="1094"/>
      <c r="J737" s="1094"/>
      <c r="K737" s="1094"/>
    </row>
    <row r="738" spans="1:11" ht="14.1" customHeight="1" x14ac:dyDescent="0.25">
      <c r="A738" s="1094"/>
      <c r="B738" s="1094"/>
      <c r="C738" s="1109" t="s">
        <v>1057</v>
      </c>
      <c r="D738" s="1110">
        <v>0</v>
      </c>
      <c r="E738" s="1110">
        <v>0</v>
      </c>
      <c r="F738" s="1110">
        <v>0</v>
      </c>
      <c r="G738" s="1110">
        <v>0</v>
      </c>
      <c r="H738" s="1094"/>
      <c r="I738" s="1094"/>
      <c r="J738" s="1094"/>
      <c r="K738" s="1094"/>
    </row>
    <row r="739" spans="1:11" ht="14.1" customHeight="1" x14ac:dyDescent="0.25">
      <c r="A739" s="1094"/>
      <c r="B739" s="1094"/>
      <c r="C739" s="1109" t="s">
        <v>1058</v>
      </c>
      <c r="D739" s="1110">
        <v>0</v>
      </c>
      <c r="E739" s="1110">
        <v>0</v>
      </c>
      <c r="F739" s="1110">
        <v>0</v>
      </c>
      <c r="G739" s="1110">
        <v>0</v>
      </c>
      <c r="H739" s="1094"/>
      <c r="I739" s="1094"/>
      <c r="J739" s="1094"/>
      <c r="K739" s="1094"/>
    </row>
    <row r="740" spans="1:11" ht="14.1" customHeight="1" x14ac:dyDescent="0.25">
      <c r="A740" s="1094"/>
      <c r="B740" s="1094"/>
      <c r="C740" s="1109" t="s">
        <v>1059</v>
      </c>
      <c r="D740" s="1110">
        <v>0</v>
      </c>
      <c r="E740" s="1110">
        <v>0</v>
      </c>
      <c r="F740" s="1110">
        <v>0</v>
      </c>
      <c r="G740" s="1110">
        <v>0</v>
      </c>
      <c r="H740" s="1094"/>
      <c r="I740" s="1094"/>
      <c r="J740" s="1094"/>
      <c r="K740" s="1094"/>
    </row>
    <row r="741" spans="1:11" ht="14.1" customHeight="1" x14ac:dyDescent="0.25">
      <c r="A741" s="1094"/>
      <c r="B741" s="1094"/>
      <c r="C741" s="1109" t="s">
        <v>1060</v>
      </c>
      <c r="D741" s="1110">
        <v>0</v>
      </c>
      <c r="E741" s="1110">
        <v>0</v>
      </c>
      <c r="F741" s="1110">
        <v>0</v>
      </c>
      <c r="G741" s="1110">
        <v>0</v>
      </c>
      <c r="H741" s="1094"/>
      <c r="I741" s="1094"/>
      <c r="J741" s="1094"/>
      <c r="K741" s="1094"/>
    </row>
    <row r="742" spans="1:11" ht="14.1" customHeight="1" x14ac:dyDescent="0.25">
      <c r="A742" s="1094"/>
      <c r="B742" s="1094"/>
      <c r="C742" s="1109" t="s">
        <v>1063</v>
      </c>
      <c r="D742" s="1110">
        <v>0</v>
      </c>
      <c r="E742" s="1110">
        <v>0</v>
      </c>
      <c r="F742" s="1110">
        <v>0</v>
      </c>
      <c r="G742" s="1110">
        <v>0</v>
      </c>
      <c r="H742" s="1094"/>
      <c r="I742" s="1094"/>
      <c r="J742" s="1094"/>
      <c r="K742" s="1094"/>
    </row>
    <row r="743" spans="1:11" ht="14.1" customHeight="1" x14ac:dyDescent="0.25">
      <c r="A743" s="1094"/>
      <c r="B743" s="1094"/>
      <c r="C743" s="1109" t="s">
        <v>1064</v>
      </c>
      <c r="D743" s="1110">
        <v>0</v>
      </c>
      <c r="E743" s="1110">
        <v>0</v>
      </c>
      <c r="F743" s="1110">
        <v>0</v>
      </c>
      <c r="G743" s="1110">
        <v>0</v>
      </c>
      <c r="H743" s="1094"/>
      <c r="I743" s="1094"/>
      <c r="J743" s="1094"/>
      <c r="K743" s="1094"/>
    </row>
    <row r="744" spans="1:11" ht="14.1" customHeight="1" x14ac:dyDescent="0.25">
      <c r="A744" s="1094"/>
      <c r="B744" s="1094"/>
      <c r="C744" s="1111" t="s">
        <v>572</v>
      </c>
      <c r="D744" s="1110">
        <v>0</v>
      </c>
      <c r="E744" s="1110">
        <v>92966590</v>
      </c>
      <c r="F744" s="1110">
        <v>0</v>
      </c>
      <c r="G744" s="1110">
        <v>0</v>
      </c>
      <c r="H744" s="1094"/>
      <c r="I744" s="1094"/>
      <c r="J744" s="1094"/>
      <c r="K744" s="1094"/>
    </row>
    <row r="745" spans="1:11" ht="14.1" customHeight="1" x14ac:dyDescent="0.25">
      <c r="A745" s="1094"/>
      <c r="B745" s="1094"/>
      <c r="C745" s="1102" t="s">
        <v>4044</v>
      </c>
      <c r="D745" s="1234" t="s">
        <v>4045</v>
      </c>
      <c r="E745" s="1235"/>
      <c r="F745" s="1235"/>
      <c r="G745" s="1235"/>
      <c r="H745" s="1094"/>
      <c r="I745" s="1094"/>
      <c r="J745" s="1094"/>
      <c r="K745" s="1094"/>
    </row>
    <row r="746" spans="1:11" ht="18" customHeight="1" x14ac:dyDescent="0.25">
      <c r="A746" s="1094"/>
      <c r="B746" s="1094"/>
      <c r="C746" s="1103" t="s">
        <v>1022</v>
      </c>
      <c r="D746" s="1232" t="s">
        <v>4046</v>
      </c>
      <c r="E746" s="1233"/>
      <c r="F746" s="1233"/>
      <c r="G746" s="1233"/>
      <c r="H746" s="1094"/>
      <c r="I746" s="1094"/>
      <c r="J746" s="1094"/>
      <c r="K746" s="1094"/>
    </row>
    <row r="747" spans="1:11" ht="18" customHeight="1" x14ac:dyDescent="0.25">
      <c r="A747" s="1094"/>
      <c r="B747" s="1094"/>
      <c r="C747" s="1104" t="s">
        <v>1024</v>
      </c>
      <c r="D747" s="1230" t="s">
        <v>4047</v>
      </c>
      <c r="E747" s="1231"/>
      <c r="F747" s="1231"/>
      <c r="G747" s="1231"/>
      <c r="H747" s="1094"/>
      <c r="I747" s="1094"/>
      <c r="J747" s="1094"/>
      <c r="K747" s="1094"/>
    </row>
    <row r="748" spans="1:11" ht="18" customHeight="1" x14ac:dyDescent="0.25">
      <c r="A748" s="1094"/>
      <c r="B748" s="1094"/>
      <c r="C748" s="1104" t="s">
        <v>31</v>
      </c>
      <c r="D748" s="1230" t="s">
        <v>3606</v>
      </c>
      <c r="E748" s="1231"/>
      <c r="F748" s="1231"/>
      <c r="G748" s="1231"/>
      <c r="H748" s="1094"/>
      <c r="I748" s="1094"/>
      <c r="J748" s="1094"/>
      <c r="K748" s="1094"/>
    </row>
    <row r="749" spans="1:11" ht="15" customHeight="1" x14ac:dyDescent="0.25">
      <c r="A749" s="1094"/>
      <c r="B749" s="1094"/>
      <c r="C749" s="1105"/>
      <c r="D749" s="1106">
        <v>2024</v>
      </c>
      <c r="E749" s="1106">
        <v>2025</v>
      </c>
      <c r="F749" s="1106">
        <v>2026</v>
      </c>
      <c r="G749" s="1106">
        <v>2027</v>
      </c>
      <c r="H749" s="1094"/>
      <c r="I749" s="1094"/>
      <c r="J749" s="1094"/>
      <c r="K749" s="1094"/>
    </row>
    <row r="750" spans="1:11" ht="15" customHeight="1" x14ac:dyDescent="0.25">
      <c r="A750" s="1094"/>
      <c r="B750" s="1094"/>
      <c r="C750" s="1107"/>
      <c r="D750" s="1108" t="s">
        <v>13</v>
      </c>
      <c r="E750" s="1108" t="s">
        <v>14</v>
      </c>
      <c r="F750" s="1108" t="s">
        <v>14</v>
      </c>
      <c r="G750" s="1108" t="s">
        <v>14</v>
      </c>
      <c r="H750" s="1094"/>
      <c r="I750" s="1094"/>
      <c r="J750" s="1094"/>
      <c r="K750" s="1094"/>
    </row>
    <row r="751" spans="1:11" ht="14.1" customHeight="1" x14ac:dyDescent="0.25">
      <c r="A751" s="1094"/>
      <c r="B751" s="1094"/>
      <c r="C751" s="1097" t="s">
        <v>33</v>
      </c>
      <c r="D751" s="1101" t="s">
        <v>1092</v>
      </c>
      <c r="E751" s="1101" t="s">
        <v>1092</v>
      </c>
      <c r="F751" s="1101" t="s">
        <v>1092</v>
      </c>
      <c r="G751" s="1101" t="s">
        <v>1092</v>
      </c>
      <c r="H751" s="1094"/>
      <c r="I751" s="1094"/>
      <c r="J751" s="1094"/>
      <c r="K751" s="1094"/>
    </row>
    <row r="752" spans="1:11" ht="14.1" customHeight="1" x14ac:dyDescent="0.25">
      <c r="A752" s="1094"/>
      <c r="B752" s="1094"/>
      <c r="C752" s="1097" t="s">
        <v>1029</v>
      </c>
      <c r="D752" s="1101" t="s">
        <v>4048</v>
      </c>
      <c r="E752" s="1101" t="s">
        <v>4049</v>
      </c>
      <c r="F752" s="1101" t="s">
        <v>4050</v>
      </c>
      <c r="G752" s="1101" t="s">
        <v>1039</v>
      </c>
      <c r="H752" s="1094"/>
      <c r="I752" s="1094"/>
      <c r="J752" s="1094"/>
      <c r="K752" s="1094"/>
    </row>
    <row r="753" spans="1:11" ht="14.1" customHeight="1" x14ac:dyDescent="0.25">
      <c r="A753" s="1094"/>
      <c r="B753" s="1094"/>
      <c r="C753" s="1097" t="s">
        <v>1032</v>
      </c>
      <c r="D753" s="1101" t="s">
        <v>4048</v>
      </c>
      <c r="E753" s="1101" t="s">
        <v>4049</v>
      </c>
      <c r="F753" s="1101" t="s">
        <v>4050</v>
      </c>
      <c r="G753" s="1101" t="s">
        <v>1039</v>
      </c>
      <c r="H753" s="1094"/>
      <c r="I753" s="1094"/>
      <c r="J753" s="1094"/>
      <c r="K753" s="1094"/>
    </row>
    <row r="754" spans="1:11" ht="14.1" customHeight="1" x14ac:dyDescent="0.25">
      <c r="A754" s="1094"/>
      <c r="B754" s="1094"/>
      <c r="C754" s="1097" t="s">
        <v>1037</v>
      </c>
      <c r="D754" s="1101" t="s">
        <v>1038</v>
      </c>
      <c r="E754" s="1101" t="s">
        <v>1039</v>
      </c>
      <c r="F754" s="1101" t="s">
        <v>1039</v>
      </c>
      <c r="G754" s="1101" t="s">
        <v>1039</v>
      </c>
      <c r="H754" s="1094"/>
      <c r="I754" s="1094"/>
      <c r="J754" s="1094"/>
      <c r="K754" s="1094"/>
    </row>
    <row r="755" spans="1:11" ht="14.1" customHeight="1" x14ac:dyDescent="0.25">
      <c r="A755" s="1094"/>
      <c r="B755" s="1094"/>
      <c r="C755" s="1097" t="s">
        <v>1042</v>
      </c>
      <c r="D755" s="1101" t="s">
        <v>1038</v>
      </c>
      <c r="E755" s="1101" t="s">
        <v>4051</v>
      </c>
      <c r="F755" s="1101" t="s">
        <v>4052</v>
      </c>
      <c r="G755" s="1101" t="s">
        <v>1083</v>
      </c>
      <c r="H755" s="1094"/>
      <c r="I755" s="1094"/>
      <c r="J755" s="1094"/>
      <c r="K755" s="1094"/>
    </row>
    <row r="756" spans="1:11" ht="14.1" customHeight="1" x14ac:dyDescent="0.25">
      <c r="A756" s="1094"/>
      <c r="B756" s="1094"/>
      <c r="C756" s="1097" t="s">
        <v>39</v>
      </c>
      <c r="D756" s="1101" t="s">
        <v>1038</v>
      </c>
      <c r="E756" s="1101" t="s">
        <v>4051</v>
      </c>
      <c r="F756" s="1101" t="s">
        <v>4052</v>
      </c>
      <c r="G756" s="1101" t="s">
        <v>1083</v>
      </c>
      <c r="H756" s="1094"/>
      <c r="I756" s="1094"/>
      <c r="J756" s="1094"/>
      <c r="K756" s="1094"/>
    </row>
    <row r="757" spans="1:11" ht="14.1" customHeight="1" x14ac:dyDescent="0.25">
      <c r="A757" s="1094"/>
      <c r="B757" s="1094"/>
      <c r="C757" s="1228" t="s">
        <v>1046</v>
      </c>
      <c r="D757" s="1229"/>
      <c r="E757" s="1229"/>
      <c r="F757" s="1229"/>
      <c r="G757" s="1229"/>
      <c r="H757" s="1094"/>
      <c r="I757" s="1094"/>
      <c r="J757" s="1094"/>
      <c r="K757" s="1094"/>
    </row>
    <row r="758" spans="1:11" ht="14.1" customHeight="1" x14ac:dyDescent="0.25">
      <c r="A758" s="1094"/>
      <c r="B758" s="1094"/>
      <c r="C758" s="1105"/>
      <c r="D758" s="1106">
        <v>2024</v>
      </c>
      <c r="E758" s="1106">
        <v>2025</v>
      </c>
      <c r="F758" s="1106">
        <v>2026</v>
      </c>
      <c r="G758" s="1106">
        <v>2027</v>
      </c>
      <c r="H758" s="1094"/>
      <c r="I758" s="1094"/>
      <c r="J758" s="1094"/>
      <c r="K758" s="1094"/>
    </row>
    <row r="759" spans="1:11" ht="14.1" customHeight="1" x14ac:dyDescent="0.25">
      <c r="A759" s="1094"/>
      <c r="B759" s="1094"/>
      <c r="C759" s="1107"/>
      <c r="D759" s="1108" t="s">
        <v>13</v>
      </c>
      <c r="E759" s="1108" t="s">
        <v>14</v>
      </c>
      <c r="F759" s="1108" t="s">
        <v>14</v>
      </c>
      <c r="G759" s="1108" t="s">
        <v>14</v>
      </c>
      <c r="H759" s="1094"/>
      <c r="I759" s="1094"/>
      <c r="J759" s="1094"/>
      <c r="K759" s="1094"/>
    </row>
    <row r="760" spans="1:11" ht="14.1" customHeight="1" x14ac:dyDescent="0.25">
      <c r="A760" s="1094"/>
      <c r="B760" s="1094"/>
      <c r="C760" s="1109" t="s">
        <v>1047</v>
      </c>
      <c r="D760" s="1110">
        <v>0</v>
      </c>
      <c r="E760" s="1110">
        <v>0</v>
      </c>
      <c r="F760" s="1110">
        <v>0</v>
      </c>
      <c r="G760" s="1110">
        <v>0</v>
      </c>
      <c r="H760" s="1094"/>
      <c r="I760" s="1094"/>
      <c r="J760" s="1094"/>
      <c r="K760" s="1094"/>
    </row>
    <row r="761" spans="1:11" ht="14.1" customHeight="1" x14ac:dyDescent="0.25">
      <c r="A761" s="1094"/>
      <c r="B761" s="1094"/>
      <c r="C761" s="1109" t="s">
        <v>1048</v>
      </c>
      <c r="D761" s="1110">
        <v>0</v>
      </c>
      <c r="E761" s="1110">
        <v>0</v>
      </c>
      <c r="F761" s="1110">
        <v>0</v>
      </c>
      <c r="G761" s="1110">
        <v>0</v>
      </c>
      <c r="H761" s="1094"/>
      <c r="I761" s="1094"/>
      <c r="J761" s="1094"/>
      <c r="K761" s="1094"/>
    </row>
    <row r="762" spans="1:11" ht="14.1" customHeight="1" x14ac:dyDescent="0.25">
      <c r="A762" s="1094"/>
      <c r="B762" s="1094"/>
      <c r="C762" s="1109" t="s">
        <v>1049</v>
      </c>
      <c r="D762" s="1110">
        <v>0</v>
      </c>
      <c r="E762" s="1110">
        <v>0</v>
      </c>
      <c r="F762" s="1110">
        <v>0</v>
      </c>
      <c r="G762" s="1110">
        <v>0</v>
      </c>
      <c r="H762" s="1094"/>
      <c r="I762" s="1094"/>
      <c r="J762" s="1094"/>
      <c r="K762" s="1094"/>
    </row>
    <row r="763" spans="1:11" ht="14.1" customHeight="1" x14ac:dyDescent="0.25">
      <c r="A763" s="1094"/>
      <c r="B763" s="1094"/>
      <c r="C763" s="1109" t="s">
        <v>1050</v>
      </c>
      <c r="D763" s="1110">
        <v>0</v>
      </c>
      <c r="E763" s="1110">
        <v>0</v>
      </c>
      <c r="F763" s="1110">
        <v>0</v>
      </c>
      <c r="G763" s="1110">
        <v>0</v>
      </c>
      <c r="H763" s="1094"/>
      <c r="I763" s="1094"/>
      <c r="J763" s="1094"/>
      <c r="K763" s="1094"/>
    </row>
    <row r="764" spans="1:11" ht="14.1" customHeight="1" x14ac:dyDescent="0.25">
      <c r="A764" s="1094"/>
      <c r="B764" s="1094"/>
      <c r="C764" s="1109" t="s">
        <v>1048</v>
      </c>
      <c r="D764" s="1110">
        <v>0</v>
      </c>
      <c r="E764" s="1110">
        <v>0</v>
      </c>
      <c r="F764" s="1110">
        <v>0</v>
      </c>
      <c r="G764" s="1110">
        <v>0</v>
      </c>
      <c r="H764" s="1094"/>
      <c r="I764" s="1094"/>
      <c r="J764" s="1094"/>
      <c r="K764" s="1094"/>
    </row>
    <row r="765" spans="1:11" ht="14.1" customHeight="1" x14ac:dyDescent="0.25">
      <c r="A765" s="1094"/>
      <c r="B765" s="1094"/>
      <c r="C765" s="1109" t="s">
        <v>1049</v>
      </c>
      <c r="D765" s="1110">
        <v>0</v>
      </c>
      <c r="E765" s="1110">
        <v>0</v>
      </c>
      <c r="F765" s="1110">
        <v>0</v>
      </c>
      <c r="G765" s="1110">
        <v>0</v>
      </c>
      <c r="H765" s="1094"/>
      <c r="I765" s="1094"/>
      <c r="J765" s="1094"/>
      <c r="K765" s="1094"/>
    </row>
    <row r="766" spans="1:11" ht="14.1" customHeight="1" x14ac:dyDescent="0.25">
      <c r="A766" s="1094"/>
      <c r="B766" s="1094"/>
      <c r="C766" s="1109" t="s">
        <v>1051</v>
      </c>
      <c r="D766" s="1110">
        <v>0</v>
      </c>
      <c r="E766" s="1110">
        <v>0</v>
      </c>
      <c r="F766" s="1110">
        <v>0</v>
      </c>
      <c r="G766" s="1110">
        <v>0</v>
      </c>
      <c r="H766" s="1094"/>
      <c r="I766" s="1094"/>
      <c r="J766" s="1094"/>
      <c r="K766" s="1094"/>
    </row>
    <row r="767" spans="1:11" ht="14.1" customHeight="1" x14ac:dyDescent="0.25">
      <c r="A767" s="1094"/>
      <c r="B767" s="1094"/>
      <c r="C767" s="1109" t="s">
        <v>1048</v>
      </c>
      <c r="D767" s="1110">
        <v>0</v>
      </c>
      <c r="E767" s="1110">
        <v>0</v>
      </c>
      <c r="F767" s="1110">
        <v>0</v>
      </c>
      <c r="G767" s="1110">
        <v>0</v>
      </c>
      <c r="H767" s="1094"/>
      <c r="I767" s="1094"/>
      <c r="J767" s="1094"/>
      <c r="K767" s="1094"/>
    </row>
    <row r="768" spans="1:11" ht="14.1" customHeight="1" x14ac:dyDescent="0.25">
      <c r="A768" s="1094"/>
      <c r="B768" s="1094"/>
      <c r="C768" s="1109" t="s">
        <v>1049</v>
      </c>
      <c r="D768" s="1110">
        <v>0</v>
      </c>
      <c r="E768" s="1110">
        <v>0</v>
      </c>
      <c r="F768" s="1110">
        <v>0</v>
      </c>
      <c r="G768" s="1110">
        <v>0</v>
      </c>
      <c r="H768" s="1094"/>
      <c r="I768" s="1094"/>
      <c r="J768" s="1094"/>
      <c r="K768" s="1094"/>
    </row>
    <row r="769" spans="1:11" ht="14.1" customHeight="1" x14ac:dyDescent="0.25">
      <c r="A769" s="1094"/>
      <c r="B769" s="1094"/>
      <c r="C769" s="1109" t="s">
        <v>1052</v>
      </c>
      <c r="D769" s="1110">
        <v>0</v>
      </c>
      <c r="E769" s="1110">
        <v>0</v>
      </c>
      <c r="F769" s="1110">
        <v>0</v>
      </c>
      <c r="G769" s="1110">
        <v>0</v>
      </c>
      <c r="H769" s="1094"/>
      <c r="I769" s="1094"/>
      <c r="J769" s="1094"/>
      <c r="K769" s="1094"/>
    </row>
    <row r="770" spans="1:11" ht="14.1" customHeight="1" x14ac:dyDescent="0.25">
      <c r="A770" s="1094"/>
      <c r="B770" s="1094"/>
      <c r="C770" s="1109" t="s">
        <v>1048</v>
      </c>
      <c r="D770" s="1110">
        <v>0</v>
      </c>
      <c r="E770" s="1110">
        <v>0</v>
      </c>
      <c r="F770" s="1110">
        <v>0</v>
      </c>
      <c r="G770" s="1110">
        <v>0</v>
      </c>
      <c r="H770" s="1094"/>
      <c r="I770" s="1094"/>
      <c r="J770" s="1094"/>
      <c r="K770" s="1094"/>
    </row>
    <row r="771" spans="1:11" ht="14.1" customHeight="1" x14ac:dyDescent="0.25">
      <c r="A771" s="1094"/>
      <c r="B771" s="1094"/>
      <c r="C771" s="1109" t="s">
        <v>1049</v>
      </c>
      <c r="D771" s="1110">
        <v>0</v>
      </c>
      <c r="E771" s="1110">
        <v>0</v>
      </c>
      <c r="F771" s="1110">
        <v>0</v>
      </c>
      <c r="G771" s="1110">
        <v>0</v>
      </c>
      <c r="H771" s="1094"/>
      <c r="I771" s="1094"/>
      <c r="J771" s="1094"/>
      <c r="K771" s="1094"/>
    </row>
    <row r="772" spans="1:11" ht="14.1" customHeight="1" x14ac:dyDescent="0.25">
      <c r="A772" s="1094"/>
      <c r="B772" s="1094"/>
      <c r="C772" s="1109" t="s">
        <v>1053</v>
      </c>
      <c r="D772" s="1110">
        <v>0</v>
      </c>
      <c r="E772" s="1110">
        <v>0</v>
      </c>
      <c r="F772" s="1110">
        <v>0</v>
      </c>
      <c r="G772" s="1110">
        <v>0</v>
      </c>
      <c r="H772" s="1094"/>
      <c r="I772" s="1094"/>
      <c r="J772" s="1094"/>
      <c r="K772" s="1094"/>
    </row>
    <row r="773" spans="1:11" ht="14.1" customHeight="1" x14ac:dyDescent="0.25">
      <c r="A773" s="1094"/>
      <c r="B773" s="1094"/>
      <c r="C773" s="1109" t="s">
        <v>1048</v>
      </c>
      <c r="D773" s="1110">
        <v>0</v>
      </c>
      <c r="E773" s="1110">
        <v>0</v>
      </c>
      <c r="F773" s="1110">
        <v>0</v>
      </c>
      <c r="G773" s="1110">
        <v>0</v>
      </c>
      <c r="H773" s="1094"/>
      <c r="I773" s="1094"/>
      <c r="J773" s="1094"/>
      <c r="K773" s="1094"/>
    </row>
    <row r="774" spans="1:11" ht="14.1" customHeight="1" x14ac:dyDescent="0.25">
      <c r="A774" s="1094"/>
      <c r="B774" s="1094"/>
      <c r="C774" s="1109" t="s">
        <v>1049</v>
      </c>
      <c r="D774" s="1110">
        <v>0</v>
      </c>
      <c r="E774" s="1110">
        <v>0</v>
      </c>
      <c r="F774" s="1110">
        <v>0</v>
      </c>
      <c r="G774" s="1110">
        <v>0</v>
      </c>
      <c r="H774" s="1094"/>
      <c r="I774" s="1094"/>
      <c r="J774" s="1094"/>
      <c r="K774" s="1094"/>
    </row>
    <row r="775" spans="1:11" ht="14.1" customHeight="1" x14ac:dyDescent="0.25">
      <c r="A775" s="1094"/>
      <c r="B775" s="1094"/>
      <c r="C775" s="1109" t="s">
        <v>1054</v>
      </c>
      <c r="D775" s="1110">
        <v>0</v>
      </c>
      <c r="E775" s="1110">
        <v>0</v>
      </c>
      <c r="F775" s="1110">
        <v>0</v>
      </c>
      <c r="G775" s="1110">
        <v>0</v>
      </c>
      <c r="H775" s="1094"/>
      <c r="I775" s="1094"/>
      <c r="J775" s="1094"/>
      <c r="K775" s="1094"/>
    </row>
    <row r="776" spans="1:11" ht="14.1" customHeight="1" x14ac:dyDescent="0.25">
      <c r="A776" s="1094"/>
      <c r="B776" s="1094"/>
      <c r="C776" s="1109" t="s">
        <v>1048</v>
      </c>
      <c r="D776" s="1110">
        <v>0</v>
      </c>
      <c r="E776" s="1110">
        <v>0</v>
      </c>
      <c r="F776" s="1110">
        <v>0</v>
      </c>
      <c r="G776" s="1110">
        <v>0</v>
      </c>
      <c r="H776" s="1094"/>
      <c r="I776" s="1094"/>
      <c r="J776" s="1094"/>
      <c r="K776" s="1094"/>
    </row>
    <row r="777" spans="1:11" ht="14.1" customHeight="1" x14ac:dyDescent="0.25">
      <c r="A777" s="1094"/>
      <c r="B777" s="1094"/>
      <c r="C777" s="1109" t="s">
        <v>1049</v>
      </c>
      <c r="D777" s="1110">
        <v>0</v>
      </c>
      <c r="E777" s="1110">
        <v>0</v>
      </c>
      <c r="F777" s="1110">
        <v>0</v>
      </c>
      <c r="G777" s="1110">
        <v>0</v>
      </c>
      <c r="H777" s="1094"/>
      <c r="I777" s="1094"/>
      <c r="J777" s="1094"/>
      <c r="K777" s="1094"/>
    </row>
    <row r="778" spans="1:11" ht="14.1" customHeight="1" x14ac:dyDescent="0.25">
      <c r="A778" s="1094"/>
      <c r="B778" s="1094"/>
      <c r="C778" s="1109" t="s">
        <v>1055</v>
      </c>
      <c r="D778" s="1110">
        <v>0</v>
      </c>
      <c r="E778" s="1110">
        <v>0</v>
      </c>
      <c r="F778" s="1110">
        <v>0</v>
      </c>
      <c r="G778" s="1110">
        <v>0</v>
      </c>
      <c r="H778" s="1094"/>
      <c r="I778" s="1094"/>
      <c r="J778" s="1094"/>
      <c r="K778" s="1094"/>
    </row>
    <row r="779" spans="1:11" ht="14.1" customHeight="1" x14ac:dyDescent="0.25">
      <c r="A779" s="1094"/>
      <c r="B779" s="1094"/>
      <c r="C779" s="1109" t="s">
        <v>1048</v>
      </c>
      <c r="D779" s="1110">
        <v>0</v>
      </c>
      <c r="E779" s="1110">
        <v>0</v>
      </c>
      <c r="F779" s="1110">
        <v>0</v>
      </c>
      <c r="G779" s="1110">
        <v>0</v>
      </c>
      <c r="H779" s="1094"/>
      <c r="I779" s="1094"/>
      <c r="J779" s="1094"/>
      <c r="K779" s="1094"/>
    </row>
    <row r="780" spans="1:11" ht="14.1" customHeight="1" x14ac:dyDescent="0.25">
      <c r="A780" s="1094"/>
      <c r="B780" s="1094"/>
      <c r="C780" s="1109" t="s">
        <v>1049</v>
      </c>
      <c r="D780" s="1110">
        <v>0</v>
      </c>
      <c r="E780" s="1110">
        <v>0</v>
      </c>
      <c r="F780" s="1110">
        <v>0</v>
      </c>
      <c r="G780" s="1110">
        <v>0</v>
      </c>
      <c r="H780" s="1094"/>
      <c r="I780" s="1094"/>
      <c r="J780" s="1094"/>
      <c r="K780" s="1094"/>
    </row>
    <row r="781" spans="1:11" ht="14.1" customHeight="1" x14ac:dyDescent="0.25">
      <c r="A781" s="1094"/>
      <c r="B781" s="1094"/>
      <c r="C781" s="1109" t="s">
        <v>1056</v>
      </c>
      <c r="D781" s="1110">
        <v>0</v>
      </c>
      <c r="E781" s="1110">
        <v>0</v>
      </c>
      <c r="F781" s="1110">
        <v>0</v>
      </c>
      <c r="G781" s="1110">
        <v>0</v>
      </c>
      <c r="H781" s="1094"/>
      <c r="I781" s="1094"/>
      <c r="J781" s="1094"/>
      <c r="K781" s="1094"/>
    </row>
    <row r="782" spans="1:11" ht="14.1" customHeight="1" x14ac:dyDescent="0.25">
      <c r="A782" s="1094"/>
      <c r="B782" s="1094"/>
      <c r="C782" s="1109" t="s">
        <v>1048</v>
      </c>
      <c r="D782" s="1110">
        <v>0</v>
      </c>
      <c r="E782" s="1110">
        <v>0</v>
      </c>
      <c r="F782" s="1110">
        <v>0</v>
      </c>
      <c r="G782" s="1110">
        <v>0</v>
      </c>
      <c r="H782" s="1094"/>
      <c r="I782" s="1094"/>
      <c r="J782" s="1094"/>
      <c r="K782" s="1094"/>
    </row>
    <row r="783" spans="1:11" ht="14.1" customHeight="1" x14ac:dyDescent="0.25">
      <c r="A783" s="1094"/>
      <c r="B783" s="1094"/>
      <c r="C783" s="1109" t="s">
        <v>1057</v>
      </c>
      <c r="D783" s="1110">
        <v>0</v>
      </c>
      <c r="E783" s="1110">
        <v>0</v>
      </c>
      <c r="F783" s="1110">
        <v>0</v>
      </c>
      <c r="G783" s="1110">
        <v>0</v>
      </c>
      <c r="H783" s="1094"/>
      <c r="I783" s="1094"/>
      <c r="J783" s="1094"/>
      <c r="K783" s="1094"/>
    </row>
    <row r="784" spans="1:11" ht="14.1" customHeight="1" x14ac:dyDescent="0.25">
      <c r="A784" s="1094"/>
      <c r="B784" s="1094"/>
      <c r="C784" s="1109" t="s">
        <v>1058</v>
      </c>
      <c r="D784" s="1110">
        <v>0</v>
      </c>
      <c r="E784" s="1110">
        <v>0</v>
      </c>
      <c r="F784" s="1110">
        <v>0</v>
      </c>
      <c r="G784" s="1110">
        <v>0</v>
      </c>
      <c r="H784" s="1094"/>
      <c r="I784" s="1094"/>
      <c r="J784" s="1094"/>
      <c r="K784" s="1094"/>
    </row>
    <row r="785" spans="1:11" ht="14.1" customHeight="1" x14ac:dyDescent="0.25">
      <c r="A785" s="1094"/>
      <c r="B785" s="1094"/>
      <c r="C785" s="1109" t="s">
        <v>1059</v>
      </c>
      <c r="D785" s="1110">
        <v>0</v>
      </c>
      <c r="E785" s="1110">
        <v>0</v>
      </c>
      <c r="F785" s="1110">
        <v>0</v>
      </c>
      <c r="G785" s="1110">
        <v>0</v>
      </c>
      <c r="H785" s="1094"/>
      <c r="I785" s="1094"/>
      <c r="J785" s="1094"/>
      <c r="K785" s="1094"/>
    </row>
    <row r="786" spans="1:11" ht="14.1" customHeight="1" x14ac:dyDescent="0.25">
      <c r="A786" s="1094"/>
      <c r="B786" s="1094"/>
      <c r="C786" s="1109" t="s">
        <v>1060</v>
      </c>
      <c r="D786" s="1110">
        <v>0</v>
      </c>
      <c r="E786" s="1110">
        <v>0</v>
      </c>
      <c r="F786" s="1110">
        <v>0</v>
      </c>
      <c r="G786" s="1110">
        <v>0</v>
      </c>
      <c r="H786" s="1094"/>
      <c r="I786" s="1094"/>
      <c r="J786" s="1094"/>
      <c r="K786" s="1094"/>
    </row>
    <row r="787" spans="1:11" ht="14.1" customHeight="1" x14ac:dyDescent="0.25">
      <c r="A787" s="1094"/>
      <c r="B787" s="1094"/>
      <c r="C787" s="1109" t="s">
        <v>1061</v>
      </c>
      <c r="D787" s="1110">
        <v>0</v>
      </c>
      <c r="E787" s="1110">
        <v>114000000</v>
      </c>
      <c r="F787" s="1110">
        <v>110801786</v>
      </c>
      <c r="G787" s="1110">
        <v>0</v>
      </c>
      <c r="H787" s="1094"/>
      <c r="I787" s="1094"/>
      <c r="J787" s="1094"/>
      <c r="K787" s="1094"/>
    </row>
    <row r="788" spans="1:11" ht="14.1" customHeight="1" x14ac:dyDescent="0.25">
      <c r="A788" s="1094"/>
      <c r="B788" s="1094"/>
      <c r="C788" s="1109" t="s">
        <v>1048</v>
      </c>
      <c r="D788" s="1110">
        <v>0</v>
      </c>
      <c r="E788" s="1110">
        <v>114000000</v>
      </c>
      <c r="F788" s="1110">
        <v>110801786</v>
      </c>
      <c r="G788" s="1110">
        <v>0</v>
      </c>
      <c r="H788" s="1094"/>
      <c r="I788" s="1094"/>
      <c r="J788" s="1094"/>
      <c r="K788" s="1094"/>
    </row>
    <row r="789" spans="1:11" ht="14.1" customHeight="1" x14ac:dyDescent="0.25">
      <c r="A789" s="1094"/>
      <c r="B789" s="1094"/>
      <c r="C789" s="1109" t="s">
        <v>1057</v>
      </c>
      <c r="D789" s="1110">
        <v>0</v>
      </c>
      <c r="E789" s="1110">
        <v>0</v>
      </c>
      <c r="F789" s="1110">
        <v>0</v>
      </c>
      <c r="G789" s="1110">
        <v>0</v>
      </c>
      <c r="H789" s="1094"/>
      <c r="I789" s="1094"/>
      <c r="J789" s="1094"/>
      <c r="K789" s="1094"/>
    </row>
    <row r="790" spans="1:11" ht="14.1" customHeight="1" x14ac:dyDescent="0.25">
      <c r="A790" s="1094"/>
      <c r="B790" s="1094"/>
      <c r="C790" s="1109" t="s">
        <v>1058</v>
      </c>
      <c r="D790" s="1110">
        <v>0</v>
      </c>
      <c r="E790" s="1110">
        <v>0</v>
      </c>
      <c r="F790" s="1110">
        <v>0</v>
      </c>
      <c r="G790" s="1110">
        <v>0</v>
      </c>
      <c r="H790" s="1094"/>
      <c r="I790" s="1094"/>
      <c r="J790" s="1094"/>
      <c r="K790" s="1094"/>
    </row>
    <row r="791" spans="1:11" ht="14.1" customHeight="1" x14ac:dyDescent="0.25">
      <c r="A791" s="1094"/>
      <c r="B791" s="1094"/>
      <c r="C791" s="1109" t="s">
        <v>1059</v>
      </c>
      <c r="D791" s="1110">
        <v>0</v>
      </c>
      <c r="E791" s="1110">
        <v>0</v>
      </c>
      <c r="F791" s="1110">
        <v>0</v>
      </c>
      <c r="G791" s="1110">
        <v>0</v>
      </c>
      <c r="H791" s="1094"/>
      <c r="I791" s="1094"/>
      <c r="J791" s="1094"/>
      <c r="K791" s="1094"/>
    </row>
    <row r="792" spans="1:11" ht="14.1" customHeight="1" x14ac:dyDescent="0.25">
      <c r="A792" s="1094"/>
      <c r="B792" s="1094"/>
      <c r="C792" s="1109" t="s">
        <v>1060</v>
      </c>
      <c r="D792" s="1110">
        <v>0</v>
      </c>
      <c r="E792" s="1110">
        <v>0</v>
      </c>
      <c r="F792" s="1110">
        <v>0</v>
      </c>
      <c r="G792" s="1110">
        <v>0</v>
      </c>
      <c r="H792" s="1094"/>
      <c r="I792" s="1094"/>
      <c r="J792" s="1094"/>
      <c r="K792" s="1094"/>
    </row>
    <row r="793" spans="1:11" ht="14.1" customHeight="1" x14ac:dyDescent="0.25">
      <c r="A793" s="1094"/>
      <c r="B793" s="1094"/>
      <c r="C793" s="1109" t="s">
        <v>1062</v>
      </c>
      <c r="D793" s="1110">
        <v>0</v>
      </c>
      <c r="E793" s="1110">
        <v>0</v>
      </c>
      <c r="F793" s="1110">
        <v>0</v>
      </c>
      <c r="G793" s="1110">
        <v>0</v>
      </c>
      <c r="H793" s="1094"/>
      <c r="I793" s="1094"/>
      <c r="J793" s="1094"/>
      <c r="K793" s="1094"/>
    </row>
    <row r="794" spans="1:11" ht="14.1" customHeight="1" x14ac:dyDescent="0.25">
      <c r="A794" s="1094"/>
      <c r="B794" s="1094"/>
      <c r="C794" s="1109" t="s">
        <v>1048</v>
      </c>
      <c r="D794" s="1110">
        <v>0</v>
      </c>
      <c r="E794" s="1110">
        <v>0</v>
      </c>
      <c r="F794" s="1110">
        <v>0</v>
      </c>
      <c r="G794" s="1110">
        <v>0</v>
      </c>
      <c r="H794" s="1094"/>
      <c r="I794" s="1094"/>
      <c r="J794" s="1094"/>
      <c r="K794" s="1094"/>
    </row>
    <row r="795" spans="1:11" ht="14.1" customHeight="1" x14ac:dyDescent="0.25">
      <c r="A795" s="1094"/>
      <c r="B795" s="1094"/>
      <c r="C795" s="1109" t="s">
        <v>1057</v>
      </c>
      <c r="D795" s="1110">
        <v>0</v>
      </c>
      <c r="E795" s="1110">
        <v>0</v>
      </c>
      <c r="F795" s="1110">
        <v>0</v>
      </c>
      <c r="G795" s="1110">
        <v>0</v>
      </c>
      <c r="H795" s="1094"/>
      <c r="I795" s="1094"/>
      <c r="J795" s="1094"/>
      <c r="K795" s="1094"/>
    </row>
    <row r="796" spans="1:11" ht="14.1" customHeight="1" x14ac:dyDescent="0.25">
      <c r="A796" s="1094"/>
      <c r="B796" s="1094"/>
      <c r="C796" s="1109" t="s">
        <v>1058</v>
      </c>
      <c r="D796" s="1110">
        <v>0</v>
      </c>
      <c r="E796" s="1110">
        <v>0</v>
      </c>
      <c r="F796" s="1110">
        <v>0</v>
      </c>
      <c r="G796" s="1110">
        <v>0</v>
      </c>
      <c r="H796" s="1094"/>
      <c r="I796" s="1094"/>
      <c r="J796" s="1094"/>
      <c r="K796" s="1094"/>
    </row>
    <row r="797" spans="1:11" ht="14.1" customHeight="1" x14ac:dyDescent="0.25">
      <c r="A797" s="1094"/>
      <c r="B797" s="1094"/>
      <c r="C797" s="1109" t="s">
        <v>1059</v>
      </c>
      <c r="D797" s="1110">
        <v>0</v>
      </c>
      <c r="E797" s="1110">
        <v>0</v>
      </c>
      <c r="F797" s="1110">
        <v>0</v>
      </c>
      <c r="G797" s="1110">
        <v>0</v>
      </c>
      <c r="H797" s="1094"/>
      <c r="I797" s="1094"/>
      <c r="J797" s="1094"/>
      <c r="K797" s="1094"/>
    </row>
    <row r="798" spans="1:11" ht="14.1" customHeight="1" x14ac:dyDescent="0.25">
      <c r="A798" s="1094"/>
      <c r="B798" s="1094"/>
      <c r="C798" s="1109" t="s">
        <v>1060</v>
      </c>
      <c r="D798" s="1110">
        <v>0</v>
      </c>
      <c r="E798" s="1110">
        <v>0</v>
      </c>
      <c r="F798" s="1110">
        <v>0</v>
      </c>
      <c r="G798" s="1110">
        <v>0</v>
      </c>
      <c r="H798" s="1094"/>
      <c r="I798" s="1094"/>
      <c r="J798" s="1094"/>
      <c r="K798" s="1094"/>
    </row>
    <row r="799" spans="1:11" ht="14.1" customHeight="1" x14ac:dyDescent="0.25">
      <c r="A799" s="1094"/>
      <c r="B799" s="1094"/>
      <c r="C799" s="1109" t="s">
        <v>1063</v>
      </c>
      <c r="D799" s="1110">
        <v>0</v>
      </c>
      <c r="E799" s="1110">
        <v>0</v>
      </c>
      <c r="F799" s="1110">
        <v>0</v>
      </c>
      <c r="G799" s="1110">
        <v>0</v>
      </c>
      <c r="H799" s="1094"/>
      <c r="I799" s="1094"/>
      <c r="J799" s="1094"/>
      <c r="K799" s="1094"/>
    </row>
    <row r="800" spans="1:11" ht="14.1" customHeight="1" x14ac:dyDescent="0.25">
      <c r="A800" s="1094"/>
      <c r="B800" s="1094"/>
      <c r="C800" s="1109" t="s">
        <v>1064</v>
      </c>
      <c r="D800" s="1110">
        <v>0</v>
      </c>
      <c r="E800" s="1110">
        <v>0</v>
      </c>
      <c r="F800" s="1110">
        <v>0</v>
      </c>
      <c r="G800" s="1110">
        <v>0</v>
      </c>
      <c r="H800" s="1094"/>
      <c r="I800" s="1094"/>
      <c r="J800" s="1094"/>
      <c r="K800" s="1094"/>
    </row>
    <row r="801" spans="1:11" ht="14.1" customHeight="1" x14ac:dyDescent="0.25">
      <c r="A801" s="1094"/>
      <c r="B801" s="1094"/>
      <c r="C801" s="1111" t="s">
        <v>572</v>
      </c>
      <c r="D801" s="1110">
        <v>0</v>
      </c>
      <c r="E801" s="1110">
        <v>114000000</v>
      </c>
      <c r="F801" s="1110">
        <v>110801786</v>
      </c>
      <c r="G801" s="1110">
        <v>0</v>
      </c>
      <c r="H801" s="1094"/>
      <c r="I801" s="1094"/>
      <c r="J801" s="1094"/>
      <c r="K801" s="1094"/>
    </row>
    <row r="802" spans="1:11" ht="20.100000000000001" customHeight="1" x14ac:dyDescent="0.25">
      <c r="A802" s="1094"/>
      <c r="B802" s="1094"/>
      <c r="C802" s="1102" t="s">
        <v>4053</v>
      </c>
      <c r="D802" s="1234" t="s">
        <v>4054</v>
      </c>
      <c r="E802" s="1235"/>
      <c r="F802" s="1235"/>
      <c r="G802" s="1235"/>
      <c r="H802" s="1094"/>
      <c r="I802" s="1094"/>
      <c r="J802" s="1094"/>
      <c r="K802" s="1094"/>
    </row>
    <row r="803" spans="1:11" ht="30.95" customHeight="1" x14ac:dyDescent="0.25">
      <c r="A803" s="1094"/>
      <c r="B803" s="1094"/>
      <c r="C803" s="1103" t="s">
        <v>1022</v>
      </c>
      <c r="D803" s="1232" t="s">
        <v>4055</v>
      </c>
      <c r="E803" s="1233"/>
      <c r="F803" s="1233"/>
      <c r="G803" s="1233"/>
      <c r="H803" s="1094"/>
      <c r="I803" s="1094"/>
      <c r="J803" s="1094"/>
      <c r="K803" s="1094"/>
    </row>
    <row r="804" spans="1:11" ht="30.95" customHeight="1" x14ac:dyDescent="0.25">
      <c r="A804" s="1094"/>
      <c r="B804" s="1094"/>
      <c r="C804" s="1104" t="s">
        <v>1024</v>
      </c>
      <c r="D804" s="1230" t="s">
        <v>4056</v>
      </c>
      <c r="E804" s="1231"/>
      <c r="F804" s="1231"/>
      <c r="G804" s="1231"/>
      <c r="H804" s="1094"/>
      <c r="I804" s="1094"/>
      <c r="J804" s="1094"/>
      <c r="K804" s="1094"/>
    </row>
    <row r="805" spans="1:11" ht="30.95" customHeight="1" x14ac:dyDescent="0.25">
      <c r="A805" s="1094"/>
      <c r="B805" s="1094"/>
      <c r="C805" s="1104" t="s">
        <v>31</v>
      </c>
      <c r="D805" s="1230" t="s">
        <v>4057</v>
      </c>
      <c r="E805" s="1231"/>
      <c r="F805" s="1231"/>
      <c r="G805" s="1231"/>
      <c r="H805" s="1094"/>
      <c r="I805" s="1094"/>
      <c r="J805" s="1094"/>
      <c r="K805" s="1094"/>
    </row>
    <row r="806" spans="1:11" ht="15" customHeight="1" x14ac:dyDescent="0.25">
      <c r="A806" s="1094"/>
      <c r="B806" s="1094"/>
      <c r="C806" s="1105"/>
      <c r="D806" s="1106">
        <v>2024</v>
      </c>
      <c r="E806" s="1106">
        <v>2025</v>
      </c>
      <c r="F806" s="1106">
        <v>2026</v>
      </c>
      <c r="G806" s="1106">
        <v>2027</v>
      </c>
      <c r="H806" s="1094"/>
      <c r="I806" s="1094"/>
      <c r="J806" s="1094"/>
      <c r="K806" s="1094"/>
    </row>
    <row r="807" spans="1:11" ht="15" customHeight="1" x14ac:dyDescent="0.25">
      <c r="A807" s="1094"/>
      <c r="B807" s="1094"/>
      <c r="C807" s="1107"/>
      <c r="D807" s="1108" t="s">
        <v>13</v>
      </c>
      <c r="E807" s="1108" t="s">
        <v>14</v>
      </c>
      <c r="F807" s="1108" t="s">
        <v>14</v>
      </c>
      <c r="G807" s="1108" t="s">
        <v>14</v>
      </c>
      <c r="H807" s="1094"/>
      <c r="I807" s="1094"/>
      <c r="J807" s="1094"/>
      <c r="K807" s="1094"/>
    </row>
    <row r="808" spans="1:11" ht="14.1" customHeight="1" x14ac:dyDescent="0.25">
      <c r="A808" s="1094"/>
      <c r="B808" s="1094"/>
      <c r="C808" s="1097" t="s">
        <v>33</v>
      </c>
      <c r="D808" s="1101" t="s">
        <v>1092</v>
      </c>
      <c r="E808" s="1101" t="s">
        <v>1092</v>
      </c>
      <c r="F808" s="1101" t="s">
        <v>1092</v>
      </c>
      <c r="G808" s="1101" t="s">
        <v>1092</v>
      </c>
      <c r="H808" s="1094"/>
      <c r="I808" s="1094"/>
      <c r="J808" s="1094"/>
      <c r="K808" s="1094"/>
    </row>
    <row r="809" spans="1:11" ht="14.1" customHeight="1" x14ac:dyDescent="0.25">
      <c r="A809" s="1094"/>
      <c r="B809" s="1094"/>
      <c r="C809" s="1097" t="s">
        <v>1029</v>
      </c>
      <c r="D809" s="1101" t="s">
        <v>4058</v>
      </c>
      <c r="E809" s="1101" t="s">
        <v>4059</v>
      </c>
      <c r="F809" s="1101" t="s">
        <v>1039</v>
      </c>
      <c r="G809" s="1101" t="s">
        <v>1039</v>
      </c>
      <c r="H809" s="1094"/>
      <c r="I809" s="1094"/>
      <c r="J809" s="1094"/>
      <c r="K809" s="1094"/>
    </row>
    <row r="810" spans="1:11" ht="14.1" customHeight="1" x14ac:dyDescent="0.25">
      <c r="A810" s="1094"/>
      <c r="B810" s="1094"/>
      <c r="C810" s="1097" t="s">
        <v>1032</v>
      </c>
      <c r="D810" s="1101" t="s">
        <v>4058</v>
      </c>
      <c r="E810" s="1101" t="s">
        <v>4059</v>
      </c>
      <c r="F810" s="1101" t="s">
        <v>1039</v>
      </c>
      <c r="G810" s="1101" t="s">
        <v>1039</v>
      </c>
      <c r="H810" s="1094"/>
      <c r="I810" s="1094"/>
      <c r="J810" s="1094"/>
      <c r="K810" s="1094"/>
    </row>
    <row r="811" spans="1:11" ht="14.1" customHeight="1" x14ac:dyDescent="0.25">
      <c r="A811" s="1094"/>
      <c r="B811" s="1094"/>
      <c r="C811" s="1097" t="s">
        <v>1037</v>
      </c>
      <c r="D811" s="1101" t="s">
        <v>1038</v>
      </c>
      <c r="E811" s="1101" t="s">
        <v>1039</v>
      </c>
      <c r="F811" s="1101" t="s">
        <v>1039</v>
      </c>
      <c r="G811" s="1101" t="s">
        <v>1039</v>
      </c>
      <c r="H811" s="1094"/>
      <c r="I811" s="1094"/>
      <c r="J811" s="1094"/>
      <c r="K811" s="1094"/>
    </row>
    <row r="812" spans="1:11" ht="14.1" customHeight="1" x14ac:dyDescent="0.25">
      <c r="A812" s="1094"/>
      <c r="B812" s="1094"/>
      <c r="C812" s="1097" t="s">
        <v>1042</v>
      </c>
      <c r="D812" s="1101" t="s">
        <v>1038</v>
      </c>
      <c r="E812" s="1101" t="s">
        <v>4060</v>
      </c>
      <c r="F812" s="1101" t="s">
        <v>1083</v>
      </c>
      <c r="G812" s="1101" t="s">
        <v>1038</v>
      </c>
      <c r="H812" s="1094"/>
      <c r="I812" s="1094"/>
      <c r="J812" s="1094"/>
      <c r="K812" s="1094"/>
    </row>
    <row r="813" spans="1:11" ht="14.1" customHeight="1" x14ac:dyDescent="0.25">
      <c r="A813" s="1094"/>
      <c r="B813" s="1094"/>
      <c r="C813" s="1097" t="s">
        <v>39</v>
      </c>
      <c r="D813" s="1101" t="s">
        <v>1038</v>
      </c>
      <c r="E813" s="1101" t="s">
        <v>4060</v>
      </c>
      <c r="F813" s="1101" t="s">
        <v>1083</v>
      </c>
      <c r="G813" s="1101" t="s">
        <v>1038</v>
      </c>
      <c r="H813" s="1094"/>
      <c r="I813" s="1094"/>
      <c r="J813" s="1094"/>
      <c r="K813" s="1094"/>
    </row>
    <row r="814" spans="1:11" ht="14.1" customHeight="1" x14ac:dyDescent="0.25">
      <c r="A814" s="1094"/>
      <c r="B814" s="1094"/>
      <c r="C814" s="1228" t="s">
        <v>1046</v>
      </c>
      <c r="D814" s="1229"/>
      <c r="E814" s="1229"/>
      <c r="F814" s="1229"/>
      <c r="G814" s="1229"/>
      <c r="H814" s="1094"/>
      <c r="I814" s="1094"/>
      <c r="J814" s="1094"/>
      <c r="K814" s="1094"/>
    </row>
    <row r="815" spans="1:11" ht="14.1" customHeight="1" x14ac:dyDescent="0.25">
      <c r="A815" s="1094"/>
      <c r="B815" s="1094"/>
      <c r="C815" s="1105"/>
      <c r="D815" s="1106">
        <v>2024</v>
      </c>
      <c r="E815" s="1106">
        <v>2025</v>
      </c>
      <c r="F815" s="1106">
        <v>2026</v>
      </c>
      <c r="G815" s="1106">
        <v>2027</v>
      </c>
      <c r="H815" s="1094"/>
      <c r="I815" s="1094"/>
      <c r="J815" s="1094"/>
      <c r="K815" s="1094"/>
    </row>
    <row r="816" spans="1:11" ht="14.1" customHeight="1" x14ac:dyDescent="0.25">
      <c r="A816" s="1094"/>
      <c r="B816" s="1094"/>
      <c r="C816" s="1107"/>
      <c r="D816" s="1108" t="s">
        <v>13</v>
      </c>
      <c r="E816" s="1108" t="s">
        <v>14</v>
      </c>
      <c r="F816" s="1108" t="s">
        <v>14</v>
      </c>
      <c r="G816" s="1108" t="s">
        <v>14</v>
      </c>
      <c r="H816" s="1094"/>
      <c r="I816" s="1094"/>
      <c r="J816" s="1094"/>
      <c r="K816" s="1094"/>
    </row>
    <row r="817" spans="1:11" ht="14.1" customHeight="1" x14ac:dyDescent="0.25">
      <c r="A817" s="1094"/>
      <c r="B817" s="1094"/>
      <c r="C817" s="1109" t="s">
        <v>1047</v>
      </c>
      <c r="D817" s="1110">
        <v>0</v>
      </c>
      <c r="E817" s="1110">
        <v>0</v>
      </c>
      <c r="F817" s="1110">
        <v>0</v>
      </c>
      <c r="G817" s="1110">
        <v>0</v>
      </c>
      <c r="H817" s="1094"/>
      <c r="I817" s="1094"/>
      <c r="J817" s="1094"/>
      <c r="K817" s="1094"/>
    </row>
    <row r="818" spans="1:11" ht="14.1" customHeight="1" x14ac:dyDescent="0.25">
      <c r="A818" s="1094"/>
      <c r="B818" s="1094"/>
      <c r="C818" s="1109" t="s">
        <v>1048</v>
      </c>
      <c r="D818" s="1110">
        <v>0</v>
      </c>
      <c r="E818" s="1110">
        <v>0</v>
      </c>
      <c r="F818" s="1110">
        <v>0</v>
      </c>
      <c r="G818" s="1110">
        <v>0</v>
      </c>
      <c r="H818" s="1094"/>
      <c r="I818" s="1094"/>
      <c r="J818" s="1094"/>
      <c r="K818" s="1094"/>
    </row>
    <row r="819" spans="1:11" ht="14.1" customHeight="1" x14ac:dyDescent="0.25">
      <c r="A819" s="1094"/>
      <c r="B819" s="1094"/>
      <c r="C819" s="1109" t="s">
        <v>1049</v>
      </c>
      <c r="D819" s="1110">
        <v>0</v>
      </c>
      <c r="E819" s="1110">
        <v>0</v>
      </c>
      <c r="F819" s="1110">
        <v>0</v>
      </c>
      <c r="G819" s="1110">
        <v>0</v>
      </c>
      <c r="H819" s="1094"/>
      <c r="I819" s="1094"/>
      <c r="J819" s="1094"/>
      <c r="K819" s="1094"/>
    </row>
    <row r="820" spans="1:11" ht="14.1" customHeight="1" x14ac:dyDescent="0.25">
      <c r="A820" s="1094"/>
      <c r="B820" s="1094"/>
      <c r="C820" s="1109" t="s">
        <v>1050</v>
      </c>
      <c r="D820" s="1110">
        <v>0</v>
      </c>
      <c r="E820" s="1110">
        <v>0</v>
      </c>
      <c r="F820" s="1110">
        <v>0</v>
      </c>
      <c r="G820" s="1110">
        <v>0</v>
      </c>
      <c r="H820" s="1094"/>
      <c r="I820" s="1094"/>
      <c r="J820" s="1094"/>
      <c r="K820" s="1094"/>
    </row>
    <row r="821" spans="1:11" ht="14.1" customHeight="1" x14ac:dyDescent="0.25">
      <c r="A821" s="1094"/>
      <c r="B821" s="1094"/>
      <c r="C821" s="1109" t="s">
        <v>1048</v>
      </c>
      <c r="D821" s="1110">
        <v>0</v>
      </c>
      <c r="E821" s="1110">
        <v>0</v>
      </c>
      <c r="F821" s="1110">
        <v>0</v>
      </c>
      <c r="G821" s="1110">
        <v>0</v>
      </c>
      <c r="H821" s="1094"/>
      <c r="I821" s="1094"/>
      <c r="J821" s="1094"/>
      <c r="K821" s="1094"/>
    </row>
    <row r="822" spans="1:11" ht="14.1" customHeight="1" x14ac:dyDescent="0.25">
      <c r="A822" s="1094"/>
      <c r="B822" s="1094"/>
      <c r="C822" s="1109" t="s">
        <v>1049</v>
      </c>
      <c r="D822" s="1110">
        <v>0</v>
      </c>
      <c r="E822" s="1110">
        <v>0</v>
      </c>
      <c r="F822" s="1110">
        <v>0</v>
      </c>
      <c r="G822" s="1110">
        <v>0</v>
      </c>
      <c r="H822" s="1094"/>
      <c r="I822" s="1094"/>
      <c r="J822" s="1094"/>
      <c r="K822" s="1094"/>
    </row>
    <row r="823" spans="1:11" ht="14.1" customHeight="1" x14ac:dyDescent="0.25">
      <c r="A823" s="1094"/>
      <c r="B823" s="1094"/>
      <c r="C823" s="1109" t="s">
        <v>1051</v>
      </c>
      <c r="D823" s="1110">
        <v>0</v>
      </c>
      <c r="E823" s="1110">
        <v>0</v>
      </c>
      <c r="F823" s="1110">
        <v>0</v>
      </c>
      <c r="G823" s="1110">
        <v>0</v>
      </c>
      <c r="H823" s="1094"/>
      <c r="I823" s="1094"/>
      <c r="J823" s="1094"/>
      <c r="K823" s="1094"/>
    </row>
    <row r="824" spans="1:11" ht="14.1" customHeight="1" x14ac:dyDescent="0.25">
      <c r="A824" s="1094"/>
      <c r="B824" s="1094"/>
      <c r="C824" s="1109" t="s">
        <v>1048</v>
      </c>
      <c r="D824" s="1110">
        <v>0</v>
      </c>
      <c r="E824" s="1110">
        <v>0</v>
      </c>
      <c r="F824" s="1110">
        <v>0</v>
      </c>
      <c r="G824" s="1110">
        <v>0</v>
      </c>
      <c r="H824" s="1094"/>
      <c r="I824" s="1094"/>
      <c r="J824" s="1094"/>
      <c r="K824" s="1094"/>
    </row>
    <row r="825" spans="1:11" ht="14.1" customHeight="1" x14ac:dyDescent="0.25">
      <c r="A825" s="1094"/>
      <c r="B825" s="1094"/>
      <c r="C825" s="1109" t="s">
        <v>1049</v>
      </c>
      <c r="D825" s="1110">
        <v>0</v>
      </c>
      <c r="E825" s="1110">
        <v>0</v>
      </c>
      <c r="F825" s="1110">
        <v>0</v>
      </c>
      <c r="G825" s="1110">
        <v>0</v>
      </c>
      <c r="H825" s="1094"/>
      <c r="I825" s="1094"/>
      <c r="J825" s="1094"/>
      <c r="K825" s="1094"/>
    </row>
    <row r="826" spans="1:11" ht="14.1" customHeight="1" x14ac:dyDescent="0.25">
      <c r="A826" s="1094"/>
      <c r="B826" s="1094"/>
      <c r="C826" s="1109" t="s">
        <v>1052</v>
      </c>
      <c r="D826" s="1110">
        <v>0</v>
      </c>
      <c r="E826" s="1110">
        <v>0</v>
      </c>
      <c r="F826" s="1110">
        <v>0</v>
      </c>
      <c r="G826" s="1110">
        <v>0</v>
      </c>
      <c r="H826" s="1094"/>
      <c r="I826" s="1094"/>
      <c r="J826" s="1094"/>
      <c r="K826" s="1094"/>
    </row>
    <row r="827" spans="1:11" ht="14.1" customHeight="1" x14ac:dyDescent="0.25">
      <c r="A827" s="1094"/>
      <c r="B827" s="1094"/>
      <c r="C827" s="1109" t="s">
        <v>1048</v>
      </c>
      <c r="D827" s="1110">
        <v>0</v>
      </c>
      <c r="E827" s="1110">
        <v>0</v>
      </c>
      <c r="F827" s="1110">
        <v>0</v>
      </c>
      <c r="G827" s="1110">
        <v>0</v>
      </c>
      <c r="H827" s="1094"/>
      <c r="I827" s="1094"/>
      <c r="J827" s="1094"/>
      <c r="K827" s="1094"/>
    </row>
    <row r="828" spans="1:11" ht="14.1" customHeight="1" x14ac:dyDescent="0.25">
      <c r="A828" s="1094"/>
      <c r="B828" s="1094"/>
      <c r="C828" s="1109" t="s">
        <v>1049</v>
      </c>
      <c r="D828" s="1110">
        <v>0</v>
      </c>
      <c r="E828" s="1110">
        <v>0</v>
      </c>
      <c r="F828" s="1110">
        <v>0</v>
      </c>
      <c r="G828" s="1110">
        <v>0</v>
      </c>
      <c r="H828" s="1094"/>
      <c r="I828" s="1094"/>
      <c r="J828" s="1094"/>
      <c r="K828" s="1094"/>
    </row>
    <row r="829" spans="1:11" ht="14.1" customHeight="1" x14ac:dyDescent="0.25">
      <c r="A829" s="1094"/>
      <c r="B829" s="1094"/>
      <c r="C829" s="1109" t="s">
        <v>1053</v>
      </c>
      <c r="D829" s="1110">
        <v>0</v>
      </c>
      <c r="E829" s="1110">
        <v>0</v>
      </c>
      <c r="F829" s="1110">
        <v>0</v>
      </c>
      <c r="G829" s="1110">
        <v>0</v>
      </c>
      <c r="H829" s="1094"/>
      <c r="I829" s="1094"/>
      <c r="J829" s="1094"/>
      <c r="K829" s="1094"/>
    </row>
    <row r="830" spans="1:11" ht="14.1" customHeight="1" x14ac:dyDescent="0.25">
      <c r="A830" s="1094"/>
      <c r="B830" s="1094"/>
      <c r="C830" s="1109" t="s">
        <v>1048</v>
      </c>
      <c r="D830" s="1110">
        <v>0</v>
      </c>
      <c r="E830" s="1110">
        <v>0</v>
      </c>
      <c r="F830" s="1110">
        <v>0</v>
      </c>
      <c r="G830" s="1110">
        <v>0</v>
      </c>
      <c r="H830" s="1094"/>
      <c r="I830" s="1094"/>
      <c r="J830" s="1094"/>
      <c r="K830" s="1094"/>
    </row>
    <row r="831" spans="1:11" ht="14.1" customHeight="1" x14ac:dyDescent="0.25">
      <c r="A831" s="1094"/>
      <c r="B831" s="1094"/>
      <c r="C831" s="1109" t="s">
        <v>1049</v>
      </c>
      <c r="D831" s="1110">
        <v>0</v>
      </c>
      <c r="E831" s="1110">
        <v>0</v>
      </c>
      <c r="F831" s="1110">
        <v>0</v>
      </c>
      <c r="G831" s="1110">
        <v>0</v>
      </c>
      <c r="H831" s="1094"/>
      <c r="I831" s="1094"/>
      <c r="J831" s="1094"/>
      <c r="K831" s="1094"/>
    </row>
    <row r="832" spans="1:11" ht="14.1" customHeight="1" x14ac:dyDescent="0.25">
      <c r="A832" s="1094"/>
      <c r="B832" s="1094"/>
      <c r="C832" s="1109" t="s">
        <v>1054</v>
      </c>
      <c r="D832" s="1110">
        <v>0</v>
      </c>
      <c r="E832" s="1110">
        <v>0</v>
      </c>
      <c r="F832" s="1110">
        <v>0</v>
      </c>
      <c r="G832" s="1110">
        <v>0</v>
      </c>
      <c r="H832" s="1094"/>
      <c r="I832" s="1094"/>
      <c r="J832" s="1094"/>
      <c r="K832" s="1094"/>
    </row>
    <row r="833" spans="1:11" ht="14.1" customHeight="1" x14ac:dyDescent="0.25">
      <c r="A833" s="1094"/>
      <c r="B833" s="1094"/>
      <c r="C833" s="1109" t="s">
        <v>1048</v>
      </c>
      <c r="D833" s="1110">
        <v>0</v>
      </c>
      <c r="E833" s="1110">
        <v>0</v>
      </c>
      <c r="F833" s="1110">
        <v>0</v>
      </c>
      <c r="G833" s="1110">
        <v>0</v>
      </c>
      <c r="H833" s="1094"/>
      <c r="I833" s="1094"/>
      <c r="J833" s="1094"/>
      <c r="K833" s="1094"/>
    </row>
    <row r="834" spans="1:11" ht="14.1" customHeight="1" x14ac:dyDescent="0.25">
      <c r="A834" s="1094"/>
      <c r="B834" s="1094"/>
      <c r="C834" s="1109" t="s">
        <v>1049</v>
      </c>
      <c r="D834" s="1110">
        <v>0</v>
      </c>
      <c r="E834" s="1110">
        <v>0</v>
      </c>
      <c r="F834" s="1110">
        <v>0</v>
      </c>
      <c r="G834" s="1110">
        <v>0</v>
      </c>
      <c r="H834" s="1094"/>
      <c r="I834" s="1094"/>
      <c r="J834" s="1094"/>
      <c r="K834" s="1094"/>
    </row>
    <row r="835" spans="1:11" ht="14.1" customHeight="1" x14ac:dyDescent="0.25">
      <c r="A835" s="1094"/>
      <c r="B835" s="1094"/>
      <c r="C835" s="1109" t="s">
        <v>1055</v>
      </c>
      <c r="D835" s="1110">
        <v>0</v>
      </c>
      <c r="E835" s="1110">
        <v>0</v>
      </c>
      <c r="F835" s="1110">
        <v>0</v>
      </c>
      <c r="G835" s="1110">
        <v>0</v>
      </c>
      <c r="H835" s="1094"/>
      <c r="I835" s="1094"/>
      <c r="J835" s="1094"/>
      <c r="K835" s="1094"/>
    </row>
    <row r="836" spans="1:11" ht="14.1" customHeight="1" x14ac:dyDescent="0.25">
      <c r="A836" s="1094"/>
      <c r="B836" s="1094"/>
      <c r="C836" s="1109" t="s">
        <v>1048</v>
      </c>
      <c r="D836" s="1110">
        <v>0</v>
      </c>
      <c r="E836" s="1110">
        <v>0</v>
      </c>
      <c r="F836" s="1110">
        <v>0</v>
      </c>
      <c r="G836" s="1110">
        <v>0</v>
      </c>
      <c r="H836" s="1094"/>
      <c r="I836" s="1094"/>
      <c r="J836" s="1094"/>
      <c r="K836" s="1094"/>
    </row>
    <row r="837" spans="1:11" ht="14.1" customHeight="1" x14ac:dyDescent="0.25">
      <c r="A837" s="1094"/>
      <c r="B837" s="1094"/>
      <c r="C837" s="1109" t="s">
        <v>1049</v>
      </c>
      <c r="D837" s="1110">
        <v>0</v>
      </c>
      <c r="E837" s="1110">
        <v>0</v>
      </c>
      <c r="F837" s="1110">
        <v>0</v>
      </c>
      <c r="G837" s="1110">
        <v>0</v>
      </c>
      <c r="H837" s="1094"/>
      <c r="I837" s="1094"/>
      <c r="J837" s="1094"/>
      <c r="K837" s="1094"/>
    </row>
    <row r="838" spans="1:11" ht="14.1" customHeight="1" x14ac:dyDescent="0.25">
      <c r="A838" s="1094"/>
      <c r="B838" s="1094"/>
      <c r="C838" s="1109" t="s">
        <v>1056</v>
      </c>
      <c r="D838" s="1110">
        <v>0</v>
      </c>
      <c r="E838" s="1110">
        <v>0</v>
      </c>
      <c r="F838" s="1110">
        <v>0</v>
      </c>
      <c r="G838" s="1110">
        <v>0</v>
      </c>
      <c r="H838" s="1094"/>
      <c r="I838" s="1094"/>
      <c r="J838" s="1094"/>
      <c r="K838" s="1094"/>
    </row>
    <row r="839" spans="1:11" ht="14.1" customHeight="1" x14ac:dyDescent="0.25">
      <c r="A839" s="1094"/>
      <c r="B839" s="1094"/>
      <c r="C839" s="1109" t="s">
        <v>1048</v>
      </c>
      <c r="D839" s="1110">
        <v>0</v>
      </c>
      <c r="E839" s="1110">
        <v>0</v>
      </c>
      <c r="F839" s="1110">
        <v>0</v>
      </c>
      <c r="G839" s="1110">
        <v>0</v>
      </c>
      <c r="H839" s="1094"/>
      <c r="I839" s="1094"/>
      <c r="J839" s="1094"/>
      <c r="K839" s="1094"/>
    </row>
    <row r="840" spans="1:11" ht="14.1" customHeight="1" x14ac:dyDescent="0.25">
      <c r="A840" s="1094"/>
      <c r="B840" s="1094"/>
      <c r="C840" s="1109" t="s">
        <v>1057</v>
      </c>
      <c r="D840" s="1110">
        <v>0</v>
      </c>
      <c r="E840" s="1110">
        <v>0</v>
      </c>
      <c r="F840" s="1110">
        <v>0</v>
      </c>
      <c r="G840" s="1110">
        <v>0</v>
      </c>
      <c r="H840" s="1094"/>
      <c r="I840" s="1094"/>
      <c r="J840" s="1094"/>
      <c r="K840" s="1094"/>
    </row>
    <row r="841" spans="1:11" ht="14.1" customHeight="1" x14ac:dyDescent="0.25">
      <c r="A841" s="1094"/>
      <c r="B841" s="1094"/>
      <c r="C841" s="1109" t="s">
        <v>1058</v>
      </c>
      <c r="D841" s="1110">
        <v>0</v>
      </c>
      <c r="E841" s="1110">
        <v>0</v>
      </c>
      <c r="F841" s="1110">
        <v>0</v>
      </c>
      <c r="G841" s="1110">
        <v>0</v>
      </c>
      <c r="H841" s="1094"/>
      <c r="I841" s="1094"/>
      <c r="J841" s="1094"/>
      <c r="K841" s="1094"/>
    </row>
    <row r="842" spans="1:11" ht="14.1" customHeight="1" x14ac:dyDescent="0.25">
      <c r="A842" s="1094"/>
      <c r="B842" s="1094"/>
      <c r="C842" s="1109" t="s">
        <v>1059</v>
      </c>
      <c r="D842" s="1110">
        <v>0</v>
      </c>
      <c r="E842" s="1110">
        <v>0</v>
      </c>
      <c r="F842" s="1110">
        <v>0</v>
      </c>
      <c r="G842" s="1110">
        <v>0</v>
      </c>
      <c r="H842" s="1094"/>
      <c r="I842" s="1094"/>
      <c r="J842" s="1094"/>
      <c r="K842" s="1094"/>
    </row>
    <row r="843" spans="1:11" ht="14.1" customHeight="1" x14ac:dyDescent="0.25">
      <c r="A843" s="1094"/>
      <c r="B843" s="1094"/>
      <c r="C843" s="1109" t="s">
        <v>1060</v>
      </c>
      <c r="D843" s="1110">
        <v>0</v>
      </c>
      <c r="E843" s="1110">
        <v>0</v>
      </c>
      <c r="F843" s="1110">
        <v>0</v>
      </c>
      <c r="G843" s="1110">
        <v>0</v>
      </c>
      <c r="H843" s="1094"/>
      <c r="I843" s="1094"/>
      <c r="J843" s="1094"/>
      <c r="K843" s="1094"/>
    </row>
    <row r="844" spans="1:11" ht="14.1" customHeight="1" x14ac:dyDescent="0.25">
      <c r="A844" s="1094"/>
      <c r="B844" s="1094"/>
      <c r="C844" s="1109" t="s">
        <v>1061</v>
      </c>
      <c r="D844" s="1110">
        <v>0</v>
      </c>
      <c r="E844" s="1110">
        <v>131265605</v>
      </c>
      <c r="F844" s="1110">
        <v>0</v>
      </c>
      <c r="G844" s="1110">
        <v>0</v>
      </c>
      <c r="H844" s="1094"/>
      <c r="I844" s="1094"/>
      <c r="J844" s="1094"/>
      <c r="K844" s="1094"/>
    </row>
    <row r="845" spans="1:11" ht="14.1" customHeight="1" x14ac:dyDescent="0.25">
      <c r="A845" s="1094"/>
      <c r="B845" s="1094"/>
      <c r="C845" s="1109" t="s">
        <v>1048</v>
      </c>
      <c r="D845" s="1110">
        <v>0</v>
      </c>
      <c r="E845" s="1110">
        <v>131265605</v>
      </c>
      <c r="F845" s="1110">
        <v>0</v>
      </c>
      <c r="G845" s="1110">
        <v>0</v>
      </c>
      <c r="H845" s="1094"/>
      <c r="I845" s="1094"/>
      <c r="J845" s="1094"/>
      <c r="K845" s="1094"/>
    </row>
    <row r="846" spans="1:11" ht="14.1" customHeight="1" x14ac:dyDescent="0.25">
      <c r="A846" s="1094"/>
      <c r="B846" s="1094"/>
      <c r="C846" s="1109" t="s">
        <v>1057</v>
      </c>
      <c r="D846" s="1110">
        <v>0</v>
      </c>
      <c r="E846" s="1110">
        <v>0</v>
      </c>
      <c r="F846" s="1110">
        <v>0</v>
      </c>
      <c r="G846" s="1110">
        <v>0</v>
      </c>
      <c r="H846" s="1094"/>
      <c r="I846" s="1094"/>
      <c r="J846" s="1094"/>
      <c r="K846" s="1094"/>
    </row>
    <row r="847" spans="1:11" ht="14.1" customHeight="1" x14ac:dyDescent="0.25">
      <c r="A847" s="1094"/>
      <c r="B847" s="1094"/>
      <c r="C847" s="1109" t="s">
        <v>1058</v>
      </c>
      <c r="D847" s="1110">
        <v>0</v>
      </c>
      <c r="E847" s="1110">
        <v>0</v>
      </c>
      <c r="F847" s="1110">
        <v>0</v>
      </c>
      <c r="G847" s="1110">
        <v>0</v>
      </c>
      <c r="H847" s="1094"/>
      <c r="I847" s="1094"/>
      <c r="J847" s="1094"/>
      <c r="K847" s="1094"/>
    </row>
    <row r="848" spans="1:11" ht="14.1" customHeight="1" x14ac:dyDescent="0.25">
      <c r="A848" s="1094"/>
      <c r="B848" s="1094"/>
      <c r="C848" s="1109" t="s">
        <v>1059</v>
      </c>
      <c r="D848" s="1110">
        <v>0</v>
      </c>
      <c r="E848" s="1110">
        <v>0</v>
      </c>
      <c r="F848" s="1110">
        <v>0</v>
      </c>
      <c r="G848" s="1110">
        <v>0</v>
      </c>
      <c r="H848" s="1094"/>
      <c r="I848" s="1094"/>
      <c r="J848" s="1094"/>
      <c r="K848" s="1094"/>
    </row>
    <row r="849" spans="1:11" ht="14.1" customHeight="1" x14ac:dyDescent="0.25">
      <c r="A849" s="1094"/>
      <c r="B849" s="1094"/>
      <c r="C849" s="1109" t="s">
        <v>1060</v>
      </c>
      <c r="D849" s="1110">
        <v>0</v>
      </c>
      <c r="E849" s="1110">
        <v>0</v>
      </c>
      <c r="F849" s="1110">
        <v>0</v>
      </c>
      <c r="G849" s="1110">
        <v>0</v>
      </c>
      <c r="H849" s="1094"/>
      <c r="I849" s="1094"/>
      <c r="J849" s="1094"/>
      <c r="K849" s="1094"/>
    </row>
    <row r="850" spans="1:11" ht="14.1" customHeight="1" x14ac:dyDescent="0.25">
      <c r="A850" s="1094"/>
      <c r="B850" s="1094"/>
      <c r="C850" s="1109" t="s">
        <v>1062</v>
      </c>
      <c r="D850" s="1110">
        <v>0</v>
      </c>
      <c r="E850" s="1110">
        <v>0</v>
      </c>
      <c r="F850" s="1110">
        <v>0</v>
      </c>
      <c r="G850" s="1110">
        <v>0</v>
      </c>
      <c r="H850" s="1094"/>
      <c r="I850" s="1094"/>
      <c r="J850" s="1094"/>
      <c r="K850" s="1094"/>
    </row>
    <row r="851" spans="1:11" ht="14.1" customHeight="1" x14ac:dyDescent="0.25">
      <c r="A851" s="1094"/>
      <c r="B851" s="1094"/>
      <c r="C851" s="1109" t="s">
        <v>1048</v>
      </c>
      <c r="D851" s="1110">
        <v>0</v>
      </c>
      <c r="E851" s="1110">
        <v>0</v>
      </c>
      <c r="F851" s="1110">
        <v>0</v>
      </c>
      <c r="G851" s="1110">
        <v>0</v>
      </c>
      <c r="H851" s="1094"/>
      <c r="I851" s="1094"/>
      <c r="J851" s="1094"/>
      <c r="K851" s="1094"/>
    </row>
    <row r="852" spans="1:11" ht="14.1" customHeight="1" x14ac:dyDescent="0.25">
      <c r="A852" s="1094"/>
      <c r="B852" s="1094"/>
      <c r="C852" s="1109" t="s">
        <v>1057</v>
      </c>
      <c r="D852" s="1110">
        <v>0</v>
      </c>
      <c r="E852" s="1110">
        <v>0</v>
      </c>
      <c r="F852" s="1110">
        <v>0</v>
      </c>
      <c r="G852" s="1110">
        <v>0</v>
      </c>
      <c r="H852" s="1094"/>
      <c r="I852" s="1094"/>
      <c r="J852" s="1094"/>
      <c r="K852" s="1094"/>
    </row>
    <row r="853" spans="1:11" ht="14.1" customHeight="1" x14ac:dyDescent="0.25">
      <c r="A853" s="1094"/>
      <c r="B853" s="1094"/>
      <c r="C853" s="1109" t="s">
        <v>1058</v>
      </c>
      <c r="D853" s="1110">
        <v>0</v>
      </c>
      <c r="E853" s="1110">
        <v>0</v>
      </c>
      <c r="F853" s="1110">
        <v>0</v>
      </c>
      <c r="G853" s="1110">
        <v>0</v>
      </c>
      <c r="H853" s="1094"/>
      <c r="I853" s="1094"/>
      <c r="J853" s="1094"/>
      <c r="K853" s="1094"/>
    </row>
    <row r="854" spans="1:11" ht="14.1" customHeight="1" x14ac:dyDescent="0.25">
      <c r="A854" s="1094"/>
      <c r="B854" s="1094"/>
      <c r="C854" s="1109" t="s">
        <v>1059</v>
      </c>
      <c r="D854" s="1110">
        <v>0</v>
      </c>
      <c r="E854" s="1110">
        <v>0</v>
      </c>
      <c r="F854" s="1110">
        <v>0</v>
      </c>
      <c r="G854" s="1110">
        <v>0</v>
      </c>
      <c r="H854" s="1094"/>
      <c r="I854" s="1094"/>
      <c r="J854" s="1094"/>
      <c r="K854" s="1094"/>
    </row>
    <row r="855" spans="1:11" ht="14.1" customHeight="1" x14ac:dyDescent="0.25">
      <c r="A855" s="1094"/>
      <c r="B855" s="1094"/>
      <c r="C855" s="1109" t="s">
        <v>1060</v>
      </c>
      <c r="D855" s="1110">
        <v>0</v>
      </c>
      <c r="E855" s="1110">
        <v>0</v>
      </c>
      <c r="F855" s="1110">
        <v>0</v>
      </c>
      <c r="G855" s="1110">
        <v>0</v>
      </c>
      <c r="H855" s="1094"/>
      <c r="I855" s="1094"/>
      <c r="J855" s="1094"/>
      <c r="K855" s="1094"/>
    </row>
    <row r="856" spans="1:11" ht="14.1" customHeight="1" x14ac:dyDescent="0.25">
      <c r="A856" s="1094"/>
      <c r="B856" s="1094"/>
      <c r="C856" s="1109" t="s">
        <v>1063</v>
      </c>
      <c r="D856" s="1110">
        <v>0</v>
      </c>
      <c r="E856" s="1110">
        <v>0</v>
      </c>
      <c r="F856" s="1110">
        <v>0</v>
      </c>
      <c r="G856" s="1110">
        <v>0</v>
      </c>
      <c r="H856" s="1094"/>
      <c r="I856" s="1094"/>
      <c r="J856" s="1094"/>
      <c r="K856" s="1094"/>
    </row>
    <row r="857" spans="1:11" ht="14.1" customHeight="1" x14ac:dyDescent="0.25">
      <c r="A857" s="1094"/>
      <c r="B857" s="1094"/>
      <c r="C857" s="1109" t="s">
        <v>1064</v>
      </c>
      <c r="D857" s="1110">
        <v>0</v>
      </c>
      <c r="E857" s="1110">
        <v>0</v>
      </c>
      <c r="F857" s="1110">
        <v>0</v>
      </c>
      <c r="G857" s="1110">
        <v>0</v>
      </c>
      <c r="H857" s="1094"/>
      <c r="I857" s="1094"/>
      <c r="J857" s="1094"/>
      <c r="K857" s="1094"/>
    </row>
    <row r="858" spans="1:11" ht="14.1" customHeight="1" x14ac:dyDescent="0.25">
      <c r="A858" s="1094"/>
      <c r="B858" s="1094"/>
      <c r="C858" s="1111" t="s">
        <v>572</v>
      </c>
      <c r="D858" s="1110">
        <v>0</v>
      </c>
      <c r="E858" s="1110">
        <v>131265605</v>
      </c>
      <c r="F858" s="1110">
        <v>0</v>
      </c>
      <c r="G858" s="1110">
        <v>0</v>
      </c>
      <c r="H858" s="1094"/>
      <c r="I858" s="1094"/>
      <c r="J858" s="1094"/>
      <c r="K858" s="1094"/>
    </row>
    <row r="859" spans="1:11" ht="14.1" customHeight="1" x14ac:dyDescent="0.25">
      <c r="A859" s="1094"/>
      <c r="B859" s="1094"/>
      <c r="C859" s="1102" t="s">
        <v>4061</v>
      </c>
      <c r="D859" s="1234" t="s">
        <v>4062</v>
      </c>
      <c r="E859" s="1235"/>
      <c r="F859" s="1235"/>
      <c r="G859" s="1235"/>
      <c r="H859" s="1094"/>
      <c r="I859" s="1094"/>
      <c r="J859" s="1094"/>
      <c r="K859" s="1094"/>
    </row>
    <row r="860" spans="1:11" ht="27" customHeight="1" x14ac:dyDescent="0.25">
      <c r="A860" s="1094"/>
      <c r="B860" s="1094"/>
      <c r="C860" s="1103" t="s">
        <v>1022</v>
      </c>
      <c r="D860" s="1232" t="s">
        <v>4063</v>
      </c>
      <c r="E860" s="1233"/>
      <c r="F860" s="1233"/>
      <c r="G860" s="1233"/>
      <c r="H860" s="1094"/>
      <c r="I860" s="1094"/>
      <c r="J860" s="1094"/>
      <c r="K860" s="1094"/>
    </row>
    <row r="861" spans="1:11" ht="27" customHeight="1" x14ac:dyDescent="0.25">
      <c r="A861" s="1094"/>
      <c r="B861" s="1094"/>
      <c r="C861" s="1104" t="s">
        <v>1024</v>
      </c>
      <c r="D861" s="1230" t="s">
        <v>4064</v>
      </c>
      <c r="E861" s="1231"/>
      <c r="F861" s="1231"/>
      <c r="G861" s="1231"/>
      <c r="H861" s="1094"/>
      <c r="I861" s="1094"/>
      <c r="J861" s="1094"/>
      <c r="K861" s="1094"/>
    </row>
    <row r="862" spans="1:11" ht="27" customHeight="1" x14ac:dyDescent="0.25">
      <c r="A862" s="1094"/>
      <c r="B862" s="1094"/>
      <c r="C862" s="1104" t="s">
        <v>31</v>
      </c>
      <c r="D862" s="1230" t="s">
        <v>3356</v>
      </c>
      <c r="E862" s="1231"/>
      <c r="F862" s="1231"/>
      <c r="G862" s="1231"/>
      <c r="H862" s="1094"/>
      <c r="I862" s="1094"/>
      <c r="J862" s="1094"/>
      <c r="K862" s="1094"/>
    </row>
    <row r="863" spans="1:11" ht="15" customHeight="1" x14ac:dyDescent="0.25">
      <c r="A863" s="1094"/>
      <c r="B863" s="1094"/>
      <c r="C863" s="1105"/>
      <c r="D863" s="1106">
        <v>2024</v>
      </c>
      <c r="E863" s="1106">
        <v>2025</v>
      </c>
      <c r="F863" s="1106">
        <v>2026</v>
      </c>
      <c r="G863" s="1106">
        <v>2027</v>
      </c>
      <c r="H863" s="1094"/>
      <c r="I863" s="1094"/>
      <c r="J863" s="1094"/>
      <c r="K863" s="1094"/>
    </row>
    <row r="864" spans="1:11" ht="15" customHeight="1" x14ac:dyDescent="0.25">
      <c r="A864" s="1094"/>
      <c r="B864" s="1094"/>
      <c r="C864" s="1107"/>
      <c r="D864" s="1108" t="s">
        <v>13</v>
      </c>
      <c r="E864" s="1108" t="s">
        <v>14</v>
      </c>
      <c r="F864" s="1108" t="s">
        <v>14</v>
      </c>
      <c r="G864" s="1108" t="s">
        <v>14</v>
      </c>
      <c r="H864" s="1094"/>
      <c r="I864" s="1094"/>
      <c r="J864" s="1094"/>
      <c r="K864" s="1094"/>
    </row>
    <row r="865" spans="1:11" ht="14.1" customHeight="1" x14ac:dyDescent="0.25">
      <c r="A865" s="1094"/>
      <c r="B865" s="1094"/>
      <c r="C865" s="1097" t="s">
        <v>33</v>
      </c>
      <c r="D865" s="1101" t="s">
        <v>1092</v>
      </c>
      <c r="E865" s="1101" t="s">
        <v>1092</v>
      </c>
      <c r="F865" s="1101" t="s">
        <v>1092</v>
      </c>
      <c r="G865" s="1101" t="s">
        <v>1092</v>
      </c>
      <c r="H865" s="1094"/>
      <c r="I865" s="1094"/>
      <c r="J865" s="1094"/>
      <c r="K865" s="1094"/>
    </row>
    <row r="866" spans="1:11" ht="14.1" customHeight="1" x14ac:dyDescent="0.25">
      <c r="A866" s="1094"/>
      <c r="B866" s="1094"/>
      <c r="C866" s="1097" t="s">
        <v>1029</v>
      </c>
      <c r="D866" s="1101" t="s">
        <v>1039</v>
      </c>
      <c r="E866" s="1101" t="s">
        <v>4065</v>
      </c>
      <c r="F866" s="1101" t="s">
        <v>4065</v>
      </c>
      <c r="G866" s="1101" t="s">
        <v>4066</v>
      </c>
      <c r="H866" s="1094"/>
      <c r="I866" s="1094"/>
      <c r="J866" s="1094"/>
      <c r="K866" s="1094"/>
    </row>
    <row r="867" spans="1:11" ht="14.1" customHeight="1" x14ac:dyDescent="0.25">
      <c r="A867" s="1094"/>
      <c r="B867" s="1094"/>
      <c r="C867" s="1097" t="s">
        <v>1032</v>
      </c>
      <c r="D867" s="1101" t="s">
        <v>1039</v>
      </c>
      <c r="E867" s="1101" t="s">
        <v>4065</v>
      </c>
      <c r="F867" s="1101" t="s">
        <v>4065</v>
      </c>
      <c r="G867" s="1101" t="s">
        <v>4066</v>
      </c>
      <c r="H867" s="1094"/>
      <c r="I867" s="1094"/>
      <c r="J867" s="1094"/>
      <c r="K867" s="1094"/>
    </row>
    <row r="868" spans="1:11" ht="14.1" customHeight="1" x14ac:dyDescent="0.25">
      <c r="A868" s="1094"/>
      <c r="B868" s="1094"/>
      <c r="C868" s="1097" t="s">
        <v>1037</v>
      </c>
      <c r="D868" s="1101" t="s">
        <v>1038</v>
      </c>
      <c r="E868" s="1101" t="s">
        <v>1039</v>
      </c>
      <c r="F868" s="1101" t="s">
        <v>1039</v>
      </c>
      <c r="G868" s="1101" t="s">
        <v>1039</v>
      </c>
      <c r="H868" s="1094"/>
      <c r="I868" s="1094"/>
      <c r="J868" s="1094"/>
      <c r="K868" s="1094"/>
    </row>
    <row r="869" spans="1:11" ht="14.1" customHeight="1" x14ac:dyDescent="0.25">
      <c r="A869" s="1094"/>
      <c r="B869" s="1094"/>
      <c r="C869" s="1097" t="s">
        <v>1042</v>
      </c>
      <c r="D869" s="1101" t="s">
        <v>1038</v>
      </c>
      <c r="E869" s="1101" t="s">
        <v>1038</v>
      </c>
      <c r="F869" s="1101" t="s">
        <v>1039</v>
      </c>
      <c r="G869" s="1101" t="s">
        <v>1528</v>
      </c>
      <c r="H869" s="1094"/>
      <c r="I869" s="1094"/>
      <c r="J869" s="1094"/>
      <c r="K869" s="1094"/>
    </row>
    <row r="870" spans="1:11" ht="14.1" customHeight="1" x14ac:dyDescent="0.25">
      <c r="A870" s="1094"/>
      <c r="B870" s="1094"/>
      <c r="C870" s="1097" t="s">
        <v>39</v>
      </c>
      <c r="D870" s="1101" t="s">
        <v>1038</v>
      </c>
      <c r="E870" s="1101" t="s">
        <v>1038</v>
      </c>
      <c r="F870" s="1101" t="s">
        <v>1039</v>
      </c>
      <c r="G870" s="1101" t="s">
        <v>1528</v>
      </c>
      <c r="H870" s="1094"/>
      <c r="I870" s="1094"/>
      <c r="J870" s="1094"/>
      <c r="K870" s="1094"/>
    </row>
    <row r="871" spans="1:11" ht="14.1" customHeight="1" x14ac:dyDescent="0.25">
      <c r="A871" s="1094"/>
      <c r="B871" s="1094"/>
      <c r="C871" s="1228" t="s">
        <v>1046</v>
      </c>
      <c r="D871" s="1229"/>
      <c r="E871" s="1229"/>
      <c r="F871" s="1229"/>
      <c r="G871" s="1229"/>
      <c r="H871" s="1094"/>
      <c r="I871" s="1094"/>
      <c r="J871" s="1094"/>
      <c r="K871" s="1094"/>
    </row>
    <row r="872" spans="1:11" ht="14.1" customHeight="1" x14ac:dyDescent="0.25">
      <c r="A872" s="1094"/>
      <c r="B872" s="1094"/>
      <c r="C872" s="1105"/>
      <c r="D872" s="1106">
        <v>2024</v>
      </c>
      <c r="E872" s="1106">
        <v>2025</v>
      </c>
      <c r="F872" s="1106">
        <v>2026</v>
      </c>
      <c r="G872" s="1106">
        <v>2027</v>
      </c>
      <c r="H872" s="1094"/>
      <c r="I872" s="1094"/>
      <c r="J872" s="1094"/>
      <c r="K872" s="1094"/>
    </row>
    <row r="873" spans="1:11" ht="14.1" customHeight="1" x14ac:dyDescent="0.25">
      <c r="A873" s="1094"/>
      <c r="B873" s="1094"/>
      <c r="C873" s="1107"/>
      <c r="D873" s="1108" t="s">
        <v>13</v>
      </c>
      <c r="E873" s="1108" t="s">
        <v>14</v>
      </c>
      <c r="F873" s="1108" t="s">
        <v>14</v>
      </c>
      <c r="G873" s="1108" t="s">
        <v>14</v>
      </c>
      <c r="H873" s="1094"/>
      <c r="I873" s="1094"/>
      <c r="J873" s="1094"/>
      <c r="K873" s="1094"/>
    </row>
    <row r="874" spans="1:11" ht="14.1" customHeight="1" x14ac:dyDescent="0.25">
      <c r="A874" s="1094"/>
      <c r="B874" s="1094"/>
      <c r="C874" s="1109" t="s">
        <v>1047</v>
      </c>
      <c r="D874" s="1110">
        <v>0</v>
      </c>
      <c r="E874" s="1110">
        <v>0</v>
      </c>
      <c r="F874" s="1110">
        <v>0</v>
      </c>
      <c r="G874" s="1110">
        <v>0</v>
      </c>
      <c r="H874" s="1094"/>
      <c r="I874" s="1094"/>
      <c r="J874" s="1094"/>
      <c r="K874" s="1094"/>
    </row>
    <row r="875" spans="1:11" ht="14.1" customHeight="1" x14ac:dyDescent="0.25">
      <c r="A875" s="1094"/>
      <c r="B875" s="1094"/>
      <c r="C875" s="1109" t="s">
        <v>1048</v>
      </c>
      <c r="D875" s="1110">
        <v>0</v>
      </c>
      <c r="E875" s="1110">
        <v>0</v>
      </c>
      <c r="F875" s="1110">
        <v>0</v>
      </c>
      <c r="G875" s="1110">
        <v>0</v>
      </c>
      <c r="H875" s="1094"/>
      <c r="I875" s="1094"/>
      <c r="J875" s="1094"/>
      <c r="K875" s="1094"/>
    </row>
    <row r="876" spans="1:11" ht="14.1" customHeight="1" x14ac:dyDescent="0.25">
      <c r="A876" s="1094"/>
      <c r="B876" s="1094"/>
      <c r="C876" s="1109" t="s">
        <v>1049</v>
      </c>
      <c r="D876" s="1110">
        <v>0</v>
      </c>
      <c r="E876" s="1110">
        <v>0</v>
      </c>
      <c r="F876" s="1110">
        <v>0</v>
      </c>
      <c r="G876" s="1110">
        <v>0</v>
      </c>
      <c r="H876" s="1094"/>
      <c r="I876" s="1094"/>
      <c r="J876" s="1094"/>
      <c r="K876" s="1094"/>
    </row>
    <row r="877" spans="1:11" ht="14.1" customHeight="1" x14ac:dyDescent="0.25">
      <c r="A877" s="1094"/>
      <c r="B877" s="1094"/>
      <c r="C877" s="1109" t="s">
        <v>1050</v>
      </c>
      <c r="D877" s="1110">
        <v>0</v>
      </c>
      <c r="E877" s="1110">
        <v>0</v>
      </c>
      <c r="F877" s="1110">
        <v>0</v>
      </c>
      <c r="G877" s="1110">
        <v>0</v>
      </c>
      <c r="H877" s="1094"/>
      <c r="I877" s="1094"/>
      <c r="J877" s="1094"/>
      <c r="K877" s="1094"/>
    </row>
    <row r="878" spans="1:11" ht="14.1" customHeight="1" x14ac:dyDescent="0.25">
      <c r="A878" s="1094"/>
      <c r="B878" s="1094"/>
      <c r="C878" s="1109" t="s">
        <v>1048</v>
      </c>
      <c r="D878" s="1110">
        <v>0</v>
      </c>
      <c r="E878" s="1110">
        <v>0</v>
      </c>
      <c r="F878" s="1110">
        <v>0</v>
      </c>
      <c r="G878" s="1110">
        <v>0</v>
      </c>
      <c r="H878" s="1094"/>
      <c r="I878" s="1094"/>
      <c r="J878" s="1094"/>
      <c r="K878" s="1094"/>
    </row>
    <row r="879" spans="1:11" ht="14.1" customHeight="1" x14ac:dyDescent="0.25">
      <c r="A879" s="1094"/>
      <c r="B879" s="1094"/>
      <c r="C879" s="1109" t="s">
        <v>1049</v>
      </c>
      <c r="D879" s="1110">
        <v>0</v>
      </c>
      <c r="E879" s="1110">
        <v>0</v>
      </c>
      <c r="F879" s="1110">
        <v>0</v>
      </c>
      <c r="G879" s="1110">
        <v>0</v>
      </c>
      <c r="H879" s="1094"/>
      <c r="I879" s="1094"/>
      <c r="J879" s="1094"/>
      <c r="K879" s="1094"/>
    </row>
    <row r="880" spans="1:11" ht="14.1" customHeight="1" x14ac:dyDescent="0.25">
      <c r="A880" s="1094"/>
      <c r="B880" s="1094"/>
      <c r="C880" s="1109" t="s">
        <v>1051</v>
      </c>
      <c r="D880" s="1110">
        <v>0</v>
      </c>
      <c r="E880" s="1110">
        <v>0</v>
      </c>
      <c r="F880" s="1110">
        <v>0</v>
      </c>
      <c r="G880" s="1110">
        <v>0</v>
      </c>
      <c r="H880" s="1094"/>
      <c r="I880" s="1094"/>
      <c r="J880" s="1094"/>
      <c r="K880" s="1094"/>
    </row>
    <row r="881" spans="1:11" ht="14.1" customHeight="1" x14ac:dyDescent="0.25">
      <c r="A881" s="1094"/>
      <c r="B881" s="1094"/>
      <c r="C881" s="1109" t="s">
        <v>1048</v>
      </c>
      <c r="D881" s="1110">
        <v>0</v>
      </c>
      <c r="E881" s="1110">
        <v>0</v>
      </c>
      <c r="F881" s="1110">
        <v>0</v>
      </c>
      <c r="G881" s="1110">
        <v>0</v>
      </c>
      <c r="H881" s="1094"/>
      <c r="I881" s="1094"/>
      <c r="J881" s="1094"/>
      <c r="K881" s="1094"/>
    </row>
    <row r="882" spans="1:11" ht="14.1" customHeight="1" x14ac:dyDescent="0.25">
      <c r="A882" s="1094"/>
      <c r="B882" s="1094"/>
      <c r="C882" s="1109" t="s">
        <v>1049</v>
      </c>
      <c r="D882" s="1110">
        <v>0</v>
      </c>
      <c r="E882" s="1110">
        <v>0</v>
      </c>
      <c r="F882" s="1110">
        <v>0</v>
      </c>
      <c r="G882" s="1110">
        <v>0</v>
      </c>
      <c r="H882" s="1094"/>
      <c r="I882" s="1094"/>
      <c r="J882" s="1094"/>
      <c r="K882" s="1094"/>
    </row>
    <row r="883" spans="1:11" ht="14.1" customHeight="1" x14ac:dyDescent="0.25">
      <c r="A883" s="1094"/>
      <c r="B883" s="1094"/>
      <c r="C883" s="1109" t="s">
        <v>1052</v>
      </c>
      <c r="D883" s="1110">
        <v>0</v>
      </c>
      <c r="E883" s="1110">
        <v>0</v>
      </c>
      <c r="F883" s="1110">
        <v>0</v>
      </c>
      <c r="G883" s="1110">
        <v>0</v>
      </c>
      <c r="H883" s="1094"/>
      <c r="I883" s="1094"/>
      <c r="J883" s="1094"/>
      <c r="K883" s="1094"/>
    </row>
    <row r="884" spans="1:11" ht="14.1" customHeight="1" x14ac:dyDescent="0.25">
      <c r="A884" s="1094"/>
      <c r="B884" s="1094"/>
      <c r="C884" s="1109" t="s">
        <v>1048</v>
      </c>
      <c r="D884" s="1110">
        <v>0</v>
      </c>
      <c r="E884" s="1110">
        <v>0</v>
      </c>
      <c r="F884" s="1110">
        <v>0</v>
      </c>
      <c r="G884" s="1110">
        <v>0</v>
      </c>
      <c r="H884" s="1094"/>
      <c r="I884" s="1094"/>
      <c r="J884" s="1094"/>
      <c r="K884" s="1094"/>
    </row>
    <row r="885" spans="1:11" ht="14.1" customHeight="1" x14ac:dyDescent="0.25">
      <c r="A885" s="1094"/>
      <c r="B885" s="1094"/>
      <c r="C885" s="1109" t="s">
        <v>1049</v>
      </c>
      <c r="D885" s="1110">
        <v>0</v>
      </c>
      <c r="E885" s="1110">
        <v>0</v>
      </c>
      <c r="F885" s="1110">
        <v>0</v>
      </c>
      <c r="G885" s="1110">
        <v>0</v>
      </c>
      <c r="H885" s="1094"/>
      <c r="I885" s="1094"/>
      <c r="J885" s="1094"/>
      <c r="K885" s="1094"/>
    </row>
    <row r="886" spans="1:11" ht="14.1" customHeight="1" x14ac:dyDescent="0.25">
      <c r="A886" s="1094"/>
      <c r="B886" s="1094"/>
      <c r="C886" s="1109" t="s">
        <v>1053</v>
      </c>
      <c r="D886" s="1110">
        <v>0</v>
      </c>
      <c r="E886" s="1110">
        <v>0</v>
      </c>
      <c r="F886" s="1110">
        <v>0</v>
      </c>
      <c r="G886" s="1110">
        <v>0</v>
      </c>
      <c r="H886" s="1094"/>
      <c r="I886" s="1094"/>
      <c r="J886" s="1094"/>
      <c r="K886" s="1094"/>
    </row>
    <row r="887" spans="1:11" ht="14.1" customHeight="1" x14ac:dyDescent="0.25">
      <c r="A887" s="1094"/>
      <c r="B887" s="1094"/>
      <c r="C887" s="1109" t="s">
        <v>1048</v>
      </c>
      <c r="D887" s="1110">
        <v>0</v>
      </c>
      <c r="E887" s="1110">
        <v>0</v>
      </c>
      <c r="F887" s="1110">
        <v>0</v>
      </c>
      <c r="G887" s="1110">
        <v>0</v>
      </c>
      <c r="H887" s="1094"/>
      <c r="I887" s="1094"/>
      <c r="J887" s="1094"/>
      <c r="K887" s="1094"/>
    </row>
    <row r="888" spans="1:11" ht="14.1" customHeight="1" x14ac:dyDescent="0.25">
      <c r="A888" s="1094"/>
      <c r="B888" s="1094"/>
      <c r="C888" s="1109" t="s">
        <v>1049</v>
      </c>
      <c r="D888" s="1110">
        <v>0</v>
      </c>
      <c r="E888" s="1110">
        <v>0</v>
      </c>
      <c r="F888" s="1110">
        <v>0</v>
      </c>
      <c r="G888" s="1110">
        <v>0</v>
      </c>
      <c r="H888" s="1094"/>
      <c r="I888" s="1094"/>
      <c r="J888" s="1094"/>
      <c r="K888" s="1094"/>
    </row>
    <row r="889" spans="1:11" ht="14.1" customHeight="1" x14ac:dyDescent="0.25">
      <c r="A889" s="1094"/>
      <c r="B889" s="1094"/>
      <c r="C889" s="1109" t="s">
        <v>1054</v>
      </c>
      <c r="D889" s="1110">
        <v>0</v>
      </c>
      <c r="E889" s="1110">
        <v>0</v>
      </c>
      <c r="F889" s="1110">
        <v>0</v>
      </c>
      <c r="G889" s="1110">
        <v>0</v>
      </c>
      <c r="H889" s="1094"/>
      <c r="I889" s="1094"/>
      <c r="J889" s="1094"/>
      <c r="K889" s="1094"/>
    </row>
    <row r="890" spans="1:11" ht="14.1" customHeight="1" x14ac:dyDescent="0.25">
      <c r="A890" s="1094"/>
      <c r="B890" s="1094"/>
      <c r="C890" s="1109" t="s">
        <v>1048</v>
      </c>
      <c r="D890" s="1110">
        <v>0</v>
      </c>
      <c r="E890" s="1110">
        <v>0</v>
      </c>
      <c r="F890" s="1110">
        <v>0</v>
      </c>
      <c r="G890" s="1110">
        <v>0</v>
      </c>
      <c r="H890" s="1094"/>
      <c r="I890" s="1094"/>
      <c r="J890" s="1094"/>
      <c r="K890" s="1094"/>
    </row>
    <row r="891" spans="1:11" ht="14.1" customHeight="1" x14ac:dyDescent="0.25">
      <c r="A891" s="1094"/>
      <c r="B891" s="1094"/>
      <c r="C891" s="1109" t="s">
        <v>1049</v>
      </c>
      <c r="D891" s="1110">
        <v>0</v>
      </c>
      <c r="E891" s="1110">
        <v>0</v>
      </c>
      <c r="F891" s="1110">
        <v>0</v>
      </c>
      <c r="G891" s="1110">
        <v>0</v>
      </c>
      <c r="H891" s="1094"/>
      <c r="I891" s="1094"/>
      <c r="J891" s="1094"/>
      <c r="K891" s="1094"/>
    </row>
    <row r="892" spans="1:11" ht="14.1" customHeight="1" x14ac:dyDescent="0.25">
      <c r="A892" s="1094"/>
      <c r="B892" s="1094"/>
      <c r="C892" s="1109" t="s">
        <v>1055</v>
      </c>
      <c r="D892" s="1110">
        <v>0</v>
      </c>
      <c r="E892" s="1110">
        <v>0</v>
      </c>
      <c r="F892" s="1110">
        <v>0</v>
      </c>
      <c r="G892" s="1110">
        <v>0</v>
      </c>
      <c r="H892" s="1094"/>
      <c r="I892" s="1094"/>
      <c r="J892" s="1094"/>
      <c r="K892" s="1094"/>
    </row>
    <row r="893" spans="1:11" ht="14.1" customHeight="1" x14ac:dyDescent="0.25">
      <c r="A893" s="1094"/>
      <c r="B893" s="1094"/>
      <c r="C893" s="1109" t="s">
        <v>1048</v>
      </c>
      <c r="D893" s="1110">
        <v>0</v>
      </c>
      <c r="E893" s="1110">
        <v>0</v>
      </c>
      <c r="F893" s="1110">
        <v>0</v>
      </c>
      <c r="G893" s="1110">
        <v>0</v>
      </c>
      <c r="H893" s="1094"/>
      <c r="I893" s="1094"/>
      <c r="J893" s="1094"/>
      <c r="K893" s="1094"/>
    </row>
    <row r="894" spans="1:11" ht="14.1" customHeight="1" x14ac:dyDescent="0.25">
      <c r="A894" s="1094"/>
      <c r="B894" s="1094"/>
      <c r="C894" s="1109" t="s">
        <v>1049</v>
      </c>
      <c r="D894" s="1110">
        <v>0</v>
      </c>
      <c r="E894" s="1110">
        <v>0</v>
      </c>
      <c r="F894" s="1110">
        <v>0</v>
      </c>
      <c r="G894" s="1110">
        <v>0</v>
      </c>
      <c r="H894" s="1094"/>
      <c r="I894" s="1094"/>
      <c r="J894" s="1094"/>
      <c r="K894" s="1094"/>
    </row>
    <row r="895" spans="1:11" ht="14.1" customHeight="1" x14ac:dyDescent="0.25">
      <c r="A895" s="1094"/>
      <c r="B895" s="1094"/>
      <c r="C895" s="1109" t="s">
        <v>1056</v>
      </c>
      <c r="D895" s="1110">
        <v>0</v>
      </c>
      <c r="E895" s="1110">
        <v>0</v>
      </c>
      <c r="F895" s="1110">
        <v>0</v>
      </c>
      <c r="G895" s="1110">
        <v>0</v>
      </c>
      <c r="H895" s="1094"/>
      <c r="I895" s="1094"/>
      <c r="J895" s="1094"/>
      <c r="K895" s="1094"/>
    </row>
    <row r="896" spans="1:11" ht="14.1" customHeight="1" x14ac:dyDescent="0.25">
      <c r="A896" s="1094"/>
      <c r="B896" s="1094"/>
      <c r="C896" s="1109" t="s">
        <v>1048</v>
      </c>
      <c r="D896" s="1110">
        <v>0</v>
      </c>
      <c r="E896" s="1110">
        <v>0</v>
      </c>
      <c r="F896" s="1110">
        <v>0</v>
      </c>
      <c r="G896" s="1110">
        <v>0</v>
      </c>
      <c r="H896" s="1094"/>
      <c r="I896" s="1094"/>
      <c r="J896" s="1094"/>
      <c r="K896" s="1094"/>
    </row>
    <row r="897" spans="1:11" ht="14.1" customHeight="1" x14ac:dyDescent="0.25">
      <c r="A897" s="1094"/>
      <c r="B897" s="1094"/>
      <c r="C897" s="1109" t="s">
        <v>1057</v>
      </c>
      <c r="D897" s="1110">
        <v>0</v>
      </c>
      <c r="E897" s="1110">
        <v>0</v>
      </c>
      <c r="F897" s="1110">
        <v>0</v>
      </c>
      <c r="G897" s="1110">
        <v>0</v>
      </c>
      <c r="H897" s="1094"/>
      <c r="I897" s="1094"/>
      <c r="J897" s="1094"/>
      <c r="K897" s="1094"/>
    </row>
    <row r="898" spans="1:11" ht="14.1" customHeight="1" x14ac:dyDescent="0.25">
      <c r="A898" s="1094"/>
      <c r="B898" s="1094"/>
      <c r="C898" s="1109" t="s">
        <v>1058</v>
      </c>
      <c r="D898" s="1110">
        <v>0</v>
      </c>
      <c r="E898" s="1110">
        <v>0</v>
      </c>
      <c r="F898" s="1110">
        <v>0</v>
      </c>
      <c r="G898" s="1110">
        <v>0</v>
      </c>
      <c r="H898" s="1094"/>
      <c r="I898" s="1094"/>
      <c r="J898" s="1094"/>
      <c r="K898" s="1094"/>
    </row>
    <row r="899" spans="1:11" ht="14.1" customHeight="1" x14ac:dyDescent="0.25">
      <c r="A899" s="1094"/>
      <c r="B899" s="1094"/>
      <c r="C899" s="1109" t="s">
        <v>1059</v>
      </c>
      <c r="D899" s="1110">
        <v>0</v>
      </c>
      <c r="E899" s="1110">
        <v>0</v>
      </c>
      <c r="F899" s="1110">
        <v>0</v>
      </c>
      <c r="G899" s="1110">
        <v>0</v>
      </c>
      <c r="H899" s="1094"/>
      <c r="I899" s="1094"/>
      <c r="J899" s="1094"/>
      <c r="K899" s="1094"/>
    </row>
    <row r="900" spans="1:11" ht="14.1" customHeight="1" x14ac:dyDescent="0.25">
      <c r="A900" s="1094"/>
      <c r="B900" s="1094"/>
      <c r="C900" s="1109" t="s">
        <v>1060</v>
      </c>
      <c r="D900" s="1110">
        <v>0</v>
      </c>
      <c r="E900" s="1110">
        <v>0</v>
      </c>
      <c r="F900" s="1110">
        <v>0</v>
      </c>
      <c r="G900" s="1110">
        <v>0</v>
      </c>
      <c r="H900" s="1094"/>
      <c r="I900" s="1094"/>
      <c r="J900" s="1094"/>
      <c r="K900" s="1094"/>
    </row>
    <row r="901" spans="1:11" ht="14.1" customHeight="1" x14ac:dyDescent="0.25">
      <c r="A901" s="1094"/>
      <c r="B901" s="1094"/>
      <c r="C901" s="1109" t="s">
        <v>1061</v>
      </c>
      <c r="D901" s="1110">
        <v>0</v>
      </c>
      <c r="E901" s="1110">
        <v>22052520</v>
      </c>
      <c r="F901" s="1110">
        <v>22052520</v>
      </c>
      <c r="G901" s="1110">
        <v>29403360</v>
      </c>
      <c r="H901" s="1094"/>
      <c r="I901" s="1094"/>
      <c r="J901" s="1094"/>
      <c r="K901" s="1094"/>
    </row>
    <row r="902" spans="1:11" ht="14.1" customHeight="1" x14ac:dyDescent="0.25">
      <c r="A902" s="1094"/>
      <c r="B902" s="1094"/>
      <c r="C902" s="1109" t="s">
        <v>1048</v>
      </c>
      <c r="D902" s="1110">
        <v>0</v>
      </c>
      <c r="E902" s="1110">
        <v>22052520</v>
      </c>
      <c r="F902" s="1110">
        <v>22052520</v>
      </c>
      <c r="G902" s="1110">
        <v>29403360</v>
      </c>
      <c r="H902" s="1094"/>
      <c r="I902" s="1094"/>
      <c r="J902" s="1094"/>
      <c r="K902" s="1094"/>
    </row>
    <row r="903" spans="1:11" ht="14.1" customHeight="1" x14ac:dyDescent="0.25">
      <c r="A903" s="1094"/>
      <c r="B903" s="1094"/>
      <c r="C903" s="1109" t="s">
        <v>1057</v>
      </c>
      <c r="D903" s="1110">
        <v>0</v>
      </c>
      <c r="E903" s="1110">
        <v>0</v>
      </c>
      <c r="F903" s="1110">
        <v>0</v>
      </c>
      <c r="G903" s="1110">
        <v>0</v>
      </c>
      <c r="H903" s="1094"/>
      <c r="I903" s="1094"/>
      <c r="J903" s="1094"/>
      <c r="K903" s="1094"/>
    </row>
    <row r="904" spans="1:11" ht="14.1" customHeight="1" x14ac:dyDescent="0.25">
      <c r="A904" s="1094"/>
      <c r="B904" s="1094"/>
      <c r="C904" s="1109" t="s">
        <v>1058</v>
      </c>
      <c r="D904" s="1110">
        <v>0</v>
      </c>
      <c r="E904" s="1110">
        <v>0</v>
      </c>
      <c r="F904" s="1110">
        <v>0</v>
      </c>
      <c r="G904" s="1110">
        <v>0</v>
      </c>
      <c r="H904" s="1094"/>
      <c r="I904" s="1094"/>
      <c r="J904" s="1094"/>
      <c r="K904" s="1094"/>
    </row>
    <row r="905" spans="1:11" ht="14.1" customHeight="1" x14ac:dyDescent="0.25">
      <c r="A905" s="1094"/>
      <c r="B905" s="1094"/>
      <c r="C905" s="1109" t="s">
        <v>1059</v>
      </c>
      <c r="D905" s="1110">
        <v>0</v>
      </c>
      <c r="E905" s="1110">
        <v>0</v>
      </c>
      <c r="F905" s="1110">
        <v>0</v>
      </c>
      <c r="G905" s="1110">
        <v>0</v>
      </c>
      <c r="H905" s="1094"/>
      <c r="I905" s="1094"/>
      <c r="J905" s="1094"/>
      <c r="K905" s="1094"/>
    </row>
    <row r="906" spans="1:11" ht="14.1" customHeight="1" x14ac:dyDescent="0.25">
      <c r="A906" s="1094"/>
      <c r="B906" s="1094"/>
      <c r="C906" s="1109" t="s">
        <v>1060</v>
      </c>
      <c r="D906" s="1110">
        <v>0</v>
      </c>
      <c r="E906" s="1110">
        <v>0</v>
      </c>
      <c r="F906" s="1110">
        <v>0</v>
      </c>
      <c r="G906" s="1110">
        <v>0</v>
      </c>
      <c r="H906" s="1094"/>
      <c r="I906" s="1094"/>
      <c r="J906" s="1094"/>
      <c r="K906" s="1094"/>
    </row>
    <row r="907" spans="1:11" ht="14.1" customHeight="1" x14ac:dyDescent="0.25">
      <c r="A907" s="1094"/>
      <c r="B907" s="1094"/>
      <c r="C907" s="1109" t="s">
        <v>1062</v>
      </c>
      <c r="D907" s="1110">
        <v>0</v>
      </c>
      <c r="E907" s="1110">
        <v>0</v>
      </c>
      <c r="F907" s="1110">
        <v>0</v>
      </c>
      <c r="G907" s="1110">
        <v>0</v>
      </c>
      <c r="H907" s="1094"/>
      <c r="I907" s="1094"/>
      <c r="J907" s="1094"/>
      <c r="K907" s="1094"/>
    </row>
    <row r="908" spans="1:11" ht="14.1" customHeight="1" x14ac:dyDescent="0.25">
      <c r="A908" s="1094"/>
      <c r="B908" s="1094"/>
      <c r="C908" s="1109" t="s">
        <v>1048</v>
      </c>
      <c r="D908" s="1110">
        <v>0</v>
      </c>
      <c r="E908" s="1110">
        <v>0</v>
      </c>
      <c r="F908" s="1110">
        <v>0</v>
      </c>
      <c r="G908" s="1110">
        <v>0</v>
      </c>
      <c r="H908" s="1094"/>
      <c r="I908" s="1094"/>
      <c r="J908" s="1094"/>
      <c r="K908" s="1094"/>
    </row>
    <row r="909" spans="1:11" ht="14.1" customHeight="1" x14ac:dyDescent="0.25">
      <c r="A909" s="1094"/>
      <c r="B909" s="1094"/>
      <c r="C909" s="1109" t="s">
        <v>1057</v>
      </c>
      <c r="D909" s="1110">
        <v>0</v>
      </c>
      <c r="E909" s="1110">
        <v>0</v>
      </c>
      <c r="F909" s="1110">
        <v>0</v>
      </c>
      <c r="G909" s="1110">
        <v>0</v>
      </c>
      <c r="H909" s="1094"/>
      <c r="I909" s="1094"/>
      <c r="J909" s="1094"/>
      <c r="K909" s="1094"/>
    </row>
    <row r="910" spans="1:11" ht="14.1" customHeight="1" x14ac:dyDescent="0.25">
      <c r="A910" s="1094"/>
      <c r="B910" s="1094"/>
      <c r="C910" s="1109" t="s">
        <v>1058</v>
      </c>
      <c r="D910" s="1110">
        <v>0</v>
      </c>
      <c r="E910" s="1110">
        <v>0</v>
      </c>
      <c r="F910" s="1110">
        <v>0</v>
      </c>
      <c r="G910" s="1110">
        <v>0</v>
      </c>
      <c r="H910" s="1094"/>
      <c r="I910" s="1094"/>
      <c r="J910" s="1094"/>
      <c r="K910" s="1094"/>
    </row>
    <row r="911" spans="1:11" ht="14.1" customHeight="1" x14ac:dyDescent="0.25">
      <c r="A911" s="1094"/>
      <c r="B911" s="1094"/>
      <c r="C911" s="1109" t="s">
        <v>1059</v>
      </c>
      <c r="D911" s="1110">
        <v>0</v>
      </c>
      <c r="E911" s="1110">
        <v>0</v>
      </c>
      <c r="F911" s="1110">
        <v>0</v>
      </c>
      <c r="G911" s="1110">
        <v>0</v>
      </c>
      <c r="H911" s="1094"/>
      <c r="I911" s="1094"/>
      <c r="J911" s="1094"/>
      <c r="K911" s="1094"/>
    </row>
    <row r="912" spans="1:11" ht="14.1" customHeight="1" x14ac:dyDescent="0.25">
      <c r="A912" s="1094"/>
      <c r="B912" s="1094"/>
      <c r="C912" s="1109" t="s">
        <v>1060</v>
      </c>
      <c r="D912" s="1110">
        <v>0</v>
      </c>
      <c r="E912" s="1110">
        <v>0</v>
      </c>
      <c r="F912" s="1110">
        <v>0</v>
      </c>
      <c r="G912" s="1110">
        <v>0</v>
      </c>
      <c r="H912" s="1094"/>
      <c r="I912" s="1094"/>
      <c r="J912" s="1094"/>
      <c r="K912" s="1094"/>
    </row>
    <row r="913" spans="1:11" ht="14.1" customHeight="1" x14ac:dyDescent="0.25">
      <c r="A913" s="1094"/>
      <c r="B913" s="1094"/>
      <c r="C913" s="1109" t="s">
        <v>1063</v>
      </c>
      <c r="D913" s="1110">
        <v>0</v>
      </c>
      <c r="E913" s="1110">
        <v>0</v>
      </c>
      <c r="F913" s="1110">
        <v>0</v>
      </c>
      <c r="G913" s="1110">
        <v>0</v>
      </c>
      <c r="H913" s="1094"/>
      <c r="I913" s="1094"/>
      <c r="J913" s="1094"/>
      <c r="K913" s="1094"/>
    </row>
    <row r="914" spans="1:11" ht="14.1" customHeight="1" x14ac:dyDescent="0.25">
      <c r="A914" s="1094"/>
      <c r="B914" s="1094"/>
      <c r="C914" s="1109" t="s">
        <v>1064</v>
      </c>
      <c r="D914" s="1110">
        <v>0</v>
      </c>
      <c r="E914" s="1110">
        <v>0</v>
      </c>
      <c r="F914" s="1110">
        <v>0</v>
      </c>
      <c r="G914" s="1110">
        <v>0</v>
      </c>
      <c r="H914" s="1094"/>
      <c r="I914" s="1094"/>
      <c r="J914" s="1094"/>
      <c r="K914" s="1094"/>
    </row>
    <row r="915" spans="1:11" ht="14.1" customHeight="1" x14ac:dyDescent="0.25">
      <c r="A915" s="1094"/>
      <c r="B915" s="1094"/>
      <c r="C915" s="1111" t="s">
        <v>572</v>
      </c>
      <c r="D915" s="1110">
        <v>0</v>
      </c>
      <c r="E915" s="1110">
        <v>22052520</v>
      </c>
      <c r="F915" s="1110">
        <v>22052520</v>
      </c>
      <c r="G915" s="1110">
        <v>29403360</v>
      </c>
      <c r="H915" s="1094"/>
      <c r="I915" s="1094"/>
      <c r="J915" s="1094"/>
      <c r="K915" s="1094"/>
    </row>
    <row r="916" spans="1:11" ht="30.95" customHeight="1" x14ac:dyDescent="0.25">
      <c r="A916" s="1094"/>
      <c r="B916" s="1094"/>
      <c r="C916" s="1102" t="s">
        <v>4067</v>
      </c>
      <c r="D916" s="1234" t="s">
        <v>4068</v>
      </c>
      <c r="E916" s="1235"/>
      <c r="F916" s="1235"/>
      <c r="G916" s="1235"/>
      <c r="H916" s="1094"/>
      <c r="I916" s="1094"/>
      <c r="J916" s="1094"/>
      <c r="K916" s="1094"/>
    </row>
    <row r="917" spans="1:11" ht="41.1" customHeight="1" x14ac:dyDescent="0.25">
      <c r="A917" s="1094"/>
      <c r="B917" s="1094"/>
      <c r="C917" s="1103" t="s">
        <v>1022</v>
      </c>
      <c r="D917" s="1232" t="s">
        <v>4069</v>
      </c>
      <c r="E917" s="1233"/>
      <c r="F917" s="1233"/>
      <c r="G917" s="1233"/>
      <c r="H917" s="1094"/>
      <c r="I917" s="1094"/>
      <c r="J917" s="1094"/>
      <c r="K917" s="1094"/>
    </row>
    <row r="918" spans="1:11" ht="41.1" customHeight="1" x14ac:dyDescent="0.25">
      <c r="A918" s="1094"/>
      <c r="B918" s="1094"/>
      <c r="C918" s="1104" t="s">
        <v>1024</v>
      </c>
      <c r="D918" s="1230" t="s">
        <v>4070</v>
      </c>
      <c r="E918" s="1231"/>
      <c r="F918" s="1231"/>
      <c r="G918" s="1231"/>
      <c r="H918" s="1094"/>
      <c r="I918" s="1094"/>
      <c r="J918" s="1094"/>
      <c r="K918" s="1094"/>
    </row>
    <row r="919" spans="1:11" ht="41.1" customHeight="1" x14ac:dyDescent="0.25">
      <c r="A919" s="1094"/>
      <c r="B919" s="1094"/>
      <c r="C919" s="1104" t="s">
        <v>31</v>
      </c>
      <c r="D919" s="1230" t="s">
        <v>4071</v>
      </c>
      <c r="E919" s="1231"/>
      <c r="F919" s="1231"/>
      <c r="G919" s="1231"/>
      <c r="H919" s="1094"/>
      <c r="I919" s="1094"/>
      <c r="J919" s="1094"/>
      <c r="K919" s="1094"/>
    </row>
    <row r="920" spans="1:11" ht="15" customHeight="1" x14ac:dyDescent="0.25">
      <c r="A920" s="1094"/>
      <c r="B920" s="1094"/>
      <c r="C920" s="1105"/>
      <c r="D920" s="1106">
        <v>2024</v>
      </c>
      <c r="E920" s="1106">
        <v>2025</v>
      </c>
      <c r="F920" s="1106">
        <v>2026</v>
      </c>
      <c r="G920" s="1106">
        <v>2027</v>
      </c>
      <c r="H920" s="1094"/>
      <c r="I920" s="1094"/>
      <c r="J920" s="1094"/>
      <c r="K920" s="1094"/>
    </row>
    <row r="921" spans="1:11" ht="15" customHeight="1" x14ac:dyDescent="0.25">
      <c r="A921" s="1094"/>
      <c r="B921" s="1094"/>
      <c r="C921" s="1107"/>
      <c r="D921" s="1108" t="s">
        <v>13</v>
      </c>
      <c r="E921" s="1108" t="s">
        <v>14</v>
      </c>
      <c r="F921" s="1108" t="s">
        <v>14</v>
      </c>
      <c r="G921" s="1108" t="s">
        <v>14</v>
      </c>
      <c r="H921" s="1094"/>
      <c r="I921" s="1094"/>
      <c r="J921" s="1094"/>
      <c r="K921" s="1094"/>
    </row>
    <row r="922" spans="1:11" ht="14.1" customHeight="1" x14ac:dyDescent="0.25">
      <c r="A922" s="1094"/>
      <c r="B922" s="1094"/>
      <c r="C922" s="1097" t="s">
        <v>33</v>
      </c>
      <c r="D922" s="1101" t="s">
        <v>1092</v>
      </c>
      <c r="E922" s="1101" t="s">
        <v>1092</v>
      </c>
      <c r="F922" s="1101" t="s">
        <v>1092</v>
      </c>
      <c r="G922" s="1101" t="s">
        <v>1092</v>
      </c>
      <c r="H922" s="1094"/>
      <c r="I922" s="1094"/>
      <c r="J922" s="1094"/>
      <c r="K922" s="1094"/>
    </row>
    <row r="923" spans="1:11" ht="14.1" customHeight="1" x14ac:dyDescent="0.25">
      <c r="A923" s="1094"/>
      <c r="B923" s="1094"/>
      <c r="C923" s="1097" t="s">
        <v>1029</v>
      </c>
      <c r="D923" s="1101" t="s">
        <v>1039</v>
      </c>
      <c r="E923" s="1101" t="s">
        <v>4072</v>
      </c>
      <c r="F923" s="1101" t="s">
        <v>4072</v>
      </c>
      <c r="G923" s="1101" t="s">
        <v>3936</v>
      </c>
      <c r="H923" s="1094"/>
      <c r="I923" s="1094"/>
      <c r="J923" s="1094"/>
      <c r="K923" s="1094"/>
    </row>
    <row r="924" spans="1:11" ht="14.1" customHeight="1" x14ac:dyDescent="0.25">
      <c r="A924" s="1094"/>
      <c r="B924" s="1094"/>
      <c r="C924" s="1097" t="s">
        <v>1032</v>
      </c>
      <c r="D924" s="1101" t="s">
        <v>1039</v>
      </c>
      <c r="E924" s="1101" t="s">
        <v>4072</v>
      </c>
      <c r="F924" s="1101" t="s">
        <v>4072</v>
      </c>
      <c r="G924" s="1101" t="s">
        <v>3936</v>
      </c>
      <c r="H924" s="1094"/>
      <c r="I924" s="1094"/>
      <c r="J924" s="1094"/>
      <c r="K924" s="1094"/>
    </row>
    <row r="925" spans="1:11" ht="14.1" customHeight="1" x14ac:dyDescent="0.25">
      <c r="A925" s="1094"/>
      <c r="B925" s="1094"/>
      <c r="C925" s="1097" t="s">
        <v>1037</v>
      </c>
      <c r="D925" s="1101" t="s">
        <v>1038</v>
      </c>
      <c r="E925" s="1101" t="s">
        <v>1039</v>
      </c>
      <c r="F925" s="1101" t="s">
        <v>1039</v>
      </c>
      <c r="G925" s="1101" t="s">
        <v>1039</v>
      </c>
      <c r="H925" s="1094"/>
      <c r="I925" s="1094"/>
      <c r="J925" s="1094"/>
      <c r="K925" s="1094"/>
    </row>
    <row r="926" spans="1:11" ht="14.1" customHeight="1" x14ac:dyDescent="0.25">
      <c r="A926" s="1094"/>
      <c r="B926" s="1094"/>
      <c r="C926" s="1097" t="s">
        <v>1042</v>
      </c>
      <c r="D926" s="1101" t="s">
        <v>1038</v>
      </c>
      <c r="E926" s="1101" t="s">
        <v>1038</v>
      </c>
      <c r="F926" s="1101" t="s">
        <v>1039</v>
      </c>
      <c r="G926" s="1101" t="s">
        <v>1528</v>
      </c>
      <c r="H926" s="1094"/>
      <c r="I926" s="1094"/>
      <c r="J926" s="1094"/>
      <c r="K926" s="1094"/>
    </row>
    <row r="927" spans="1:11" ht="14.1" customHeight="1" x14ac:dyDescent="0.25">
      <c r="A927" s="1094"/>
      <c r="B927" s="1094"/>
      <c r="C927" s="1097" t="s">
        <v>39</v>
      </c>
      <c r="D927" s="1101" t="s">
        <v>1038</v>
      </c>
      <c r="E927" s="1101" t="s">
        <v>1038</v>
      </c>
      <c r="F927" s="1101" t="s">
        <v>1039</v>
      </c>
      <c r="G927" s="1101" t="s">
        <v>1528</v>
      </c>
      <c r="H927" s="1094"/>
      <c r="I927" s="1094"/>
      <c r="J927" s="1094"/>
      <c r="K927" s="1094"/>
    </row>
    <row r="928" spans="1:11" ht="14.1" customHeight="1" x14ac:dyDescent="0.25">
      <c r="A928" s="1094"/>
      <c r="B928" s="1094"/>
      <c r="C928" s="1228" t="s">
        <v>1046</v>
      </c>
      <c r="D928" s="1229"/>
      <c r="E928" s="1229"/>
      <c r="F928" s="1229"/>
      <c r="G928" s="1229"/>
      <c r="H928" s="1094"/>
      <c r="I928" s="1094"/>
      <c r="J928" s="1094"/>
      <c r="K928" s="1094"/>
    </row>
    <row r="929" spans="1:11" ht="14.1" customHeight="1" x14ac:dyDescent="0.25">
      <c r="A929" s="1094"/>
      <c r="B929" s="1094"/>
      <c r="C929" s="1105"/>
      <c r="D929" s="1106">
        <v>2024</v>
      </c>
      <c r="E929" s="1106">
        <v>2025</v>
      </c>
      <c r="F929" s="1106">
        <v>2026</v>
      </c>
      <c r="G929" s="1106">
        <v>2027</v>
      </c>
      <c r="H929" s="1094"/>
      <c r="I929" s="1094"/>
      <c r="J929" s="1094"/>
      <c r="K929" s="1094"/>
    </row>
    <row r="930" spans="1:11" ht="14.1" customHeight="1" x14ac:dyDescent="0.25">
      <c r="A930" s="1094"/>
      <c r="B930" s="1094"/>
      <c r="C930" s="1107"/>
      <c r="D930" s="1108" t="s">
        <v>13</v>
      </c>
      <c r="E930" s="1108" t="s">
        <v>14</v>
      </c>
      <c r="F930" s="1108" t="s">
        <v>14</v>
      </c>
      <c r="G930" s="1108" t="s">
        <v>14</v>
      </c>
      <c r="H930" s="1094"/>
      <c r="I930" s="1094"/>
      <c r="J930" s="1094"/>
      <c r="K930" s="1094"/>
    </row>
    <row r="931" spans="1:11" ht="14.1" customHeight="1" x14ac:dyDescent="0.25">
      <c r="A931" s="1094"/>
      <c r="B931" s="1094"/>
      <c r="C931" s="1109" t="s">
        <v>1047</v>
      </c>
      <c r="D931" s="1110">
        <v>0</v>
      </c>
      <c r="E931" s="1110">
        <v>0</v>
      </c>
      <c r="F931" s="1110">
        <v>0</v>
      </c>
      <c r="G931" s="1110">
        <v>0</v>
      </c>
      <c r="H931" s="1094"/>
      <c r="I931" s="1094"/>
      <c r="J931" s="1094"/>
      <c r="K931" s="1094"/>
    </row>
    <row r="932" spans="1:11" ht="14.1" customHeight="1" x14ac:dyDescent="0.25">
      <c r="A932" s="1094"/>
      <c r="B932" s="1094"/>
      <c r="C932" s="1109" t="s">
        <v>1048</v>
      </c>
      <c r="D932" s="1110">
        <v>0</v>
      </c>
      <c r="E932" s="1110">
        <v>0</v>
      </c>
      <c r="F932" s="1110">
        <v>0</v>
      </c>
      <c r="G932" s="1110">
        <v>0</v>
      </c>
      <c r="H932" s="1094"/>
      <c r="I932" s="1094"/>
      <c r="J932" s="1094"/>
      <c r="K932" s="1094"/>
    </row>
    <row r="933" spans="1:11" ht="14.1" customHeight="1" x14ac:dyDescent="0.25">
      <c r="A933" s="1094"/>
      <c r="B933" s="1094"/>
      <c r="C933" s="1109" t="s">
        <v>1049</v>
      </c>
      <c r="D933" s="1110">
        <v>0</v>
      </c>
      <c r="E933" s="1110">
        <v>0</v>
      </c>
      <c r="F933" s="1110">
        <v>0</v>
      </c>
      <c r="G933" s="1110">
        <v>0</v>
      </c>
      <c r="H933" s="1094"/>
      <c r="I933" s="1094"/>
      <c r="J933" s="1094"/>
      <c r="K933" s="1094"/>
    </row>
    <row r="934" spans="1:11" ht="14.1" customHeight="1" x14ac:dyDescent="0.25">
      <c r="A934" s="1094"/>
      <c r="B934" s="1094"/>
      <c r="C934" s="1109" t="s">
        <v>1050</v>
      </c>
      <c r="D934" s="1110">
        <v>0</v>
      </c>
      <c r="E934" s="1110">
        <v>0</v>
      </c>
      <c r="F934" s="1110">
        <v>0</v>
      </c>
      <c r="G934" s="1110">
        <v>0</v>
      </c>
      <c r="H934" s="1094"/>
      <c r="I934" s="1094"/>
      <c r="J934" s="1094"/>
      <c r="K934" s="1094"/>
    </row>
    <row r="935" spans="1:11" ht="14.1" customHeight="1" x14ac:dyDescent="0.25">
      <c r="A935" s="1094"/>
      <c r="B935" s="1094"/>
      <c r="C935" s="1109" t="s">
        <v>1048</v>
      </c>
      <c r="D935" s="1110">
        <v>0</v>
      </c>
      <c r="E935" s="1110">
        <v>0</v>
      </c>
      <c r="F935" s="1110">
        <v>0</v>
      </c>
      <c r="G935" s="1110">
        <v>0</v>
      </c>
      <c r="H935" s="1094"/>
      <c r="I935" s="1094"/>
      <c r="J935" s="1094"/>
      <c r="K935" s="1094"/>
    </row>
    <row r="936" spans="1:11" ht="14.1" customHeight="1" x14ac:dyDescent="0.25">
      <c r="A936" s="1094"/>
      <c r="B936" s="1094"/>
      <c r="C936" s="1109" t="s">
        <v>1049</v>
      </c>
      <c r="D936" s="1110">
        <v>0</v>
      </c>
      <c r="E936" s="1110">
        <v>0</v>
      </c>
      <c r="F936" s="1110">
        <v>0</v>
      </c>
      <c r="G936" s="1110">
        <v>0</v>
      </c>
      <c r="H936" s="1094"/>
      <c r="I936" s="1094"/>
      <c r="J936" s="1094"/>
      <c r="K936" s="1094"/>
    </row>
    <row r="937" spans="1:11" ht="14.1" customHeight="1" x14ac:dyDescent="0.25">
      <c r="A937" s="1094"/>
      <c r="B937" s="1094"/>
      <c r="C937" s="1109" t="s">
        <v>1051</v>
      </c>
      <c r="D937" s="1110">
        <v>0</v>
      </c>
      <c r="E937" s="1110">
        <v>0</v>
      </c>
      <c r="F937" s="1110">
        <v>0</v>
      </c>
      <c r="G937" s="1110">
        <v>0</v>
      </c>
      <c r="H937" s="1094"/>
      <c r="I937" s="1094"/>
      <c r="J937" s="1094"/>
      <c r="K937" s="1094"/>
    </row>
    <row r="938" spans="1:11" ht="14.1" customHeight="1" x14ac:dyDescent="0.25">
      <c r="A938" s="1094"/>
      <c r="B938" s="1094"/>
      <c r="C938" s="1109" t="s">
        <v>1048</v>
      </c>
      <c r="D938" s="1110">
        <v>0</v>
      </c>
      <c r="E938" s="1110">
        <v>0</v>
      </c>
      <c r="F938" s="1110">
        <v>0</v>
      </c>
      <c r="G938" s="1110">
        <v>0</v>
      </c>
      <c r="H938" s="1094"/>
      <c r="I938" s="1094"/>
      <c r="J938" s="1094"/>
      <c r="K938" s="1094"/>
    </row>
    <row r="939" spans="1:11" ht="14.1" customHeight="1" x14ac:dyDescent="0.25">
      <c r="A939" s="1094"/>
      <c r="B939" s="1094"/>
      <c r="C939" s="1109" t="s">
        <v>1049</v>
      </c>
      <c r="D939" s="1110">
        <v>0</v>
      </c>
      <c r="E939" s="1110">
        <v>0</v>
      </c>
      <c r="F939" s="1110">
        <v>0</v>
      </c>
      <c r="G939" s="1110">
        <v>0</v>
      </c>
      <c r="H939" s="1094"/>
      <c r="I939" s="1094"/>
      <c r="J939" s="1094"/>
      <c r="K939" s="1094"/>
    </row>
    <row r="940" spans="1:11" ht="14.1" customHeight="1" x14ac:dyDescent="0.25">
      <c r="A940" s="1094"/>
      <c r="B940" s="1094"/>
      <c r="C940" s="1109" t="s">
        <v>1052</v>
      </c>
      <c r="D940" s="1110">
        <v>0</v>
      </c>
      <c r="E940" s="1110">
        <v>0</v>
      </c>
      <c r="F940" s="1110">
        <v>0</v>
      </c>
      <c r="G940" s="1110">
        <v>0</v>
      </c>
      <c r="H940" s="1094"/>
      <c r="I940" s="1094"/>
      <c r="J940" s="1094"/>
      <c r="K940" s="1094"/>
    </row>
    <row r="941" spans="1:11" ht="14.1" customHeight="1" x14ac:dyDescent="0.25">
      <c r="A941" s="1094"/>
      <c r="B941" s="1094"/>
      <c r="C941" s="1109" t="s">
        <v>1048</v>
      </c>
      <c r="D941" s="1110">
        <v>0</v>
      </c>
      <c r="E941" s="1110">
        <v>0</v>
      </c>
      <c r="F941" s="1110">
        <v>0</v>
      </c>
      <c r="G941" s="1110">
        <v>0</v>
      </c>
      <c r="H941" s="1094"/>
      <c r="I941" s="1094"/>
      <c r="J941" s="1094"/>
      <c r="K941" s="1094"/>
    </row>
    <row r="942" spans="1:11" ht="14.1" customHeight="1" x14ac:dyDescent="0.25">
      <c r="A942" s="1094"/>
      <c r="B942" s="1094"/>
      <c r="C942" s="1109" t="s">
        <v>1049</v>
      </c>
      <c r="D942" s="1110">
        <v>0</v>
      </c>
      <c r="E942" s="1110">
        <v>0</v>
      </c>
      <c r="F942" s="1110">
        <v>0</v>
      </c>
      <c r="G942" s="1110">
        <v>0</v>
      </c>
      <c r="H942" s="1094"/>
      <c r="I942" s="1094"/>
      <c r="J942" s="1094"/>
      <c r="K942" s="1094"/>
    </row>
    <row r="943" spans="1:11" ht="14.1" customHeight="1" x14ac:dyDescent="0.25">
      <c r="A943" s="1094"/>
      <c r="B943" s="1094"/>
      <c r="C943" s="1109" t="s">
        <v>1053</v>
      </c>
      <c r="D943" s="1110">
        <v>0</v>
      </c>
      <c r="E943" s="1110">
        <v>0</v>
      </c>
      <c r="F943" s="1110">
        <v>0</v>
      </c>
      <c r="G943" s="1110">
        <v>0</v>
      </c>
      <c r="H943" s="1094"/>
      <c r="I943" s="1094"/>
      <c r="J943" s="1094"/>
      <c r="K943" s="1094"/>
    </row>
    <row r="944" spans="1:11" ht="14.1" customHeight="1" x14ac:dyDescent="0.25">
      <c r="A944" s="1094"/>
      <c r="B944" s="1094"/>
      <c r="C944" s="1109" t="s">
        <v>1048</v>
      </c>
      <c r="D944" s="1110">
        <v>0</v>
      </c>
      <c r="E944" s="1110">
        <v>0</v>
      </c>
      <c r="F944" s="1110">
        <v>0</v>
      </c>
      <c r="G944" s="1110">
        <v>0</v>
      </c>
      <c r="H944" s="1094"/>
      <c r="I944" s="1094"/>
      <c r="J944" s="1094"/>
      <c r="K944" s="1094"/>
    </row>
    <row r="945" spans="1:11" ht="14.1" customHeight="1" x14ac:dyDescent="0.25">
      <c r="A945" s="1094"/>
      <c r="B945" s="1094"/>
      <c r="C945" s="1109" t="s">
        <v>1049</v>
      </c>
      <c r="D945" s="1110">
        <v>0</v>
      </c>
      <c r="E945" s="1110">
        <v>0</v>
      </c>
      <c r="F945" s="1110">
        <v>0</v>
      </c>
      <c r="G945" s="1110">
        <v>0</v>
      </c>
      <c r="H945" s="1094"/>
      <c r="I945" s="1094"/>
      <c r="J945" s="1094"/>
      <c r="K945" s="1094"/>
    </row>
    <row r="946" spans="1:11" ht="14.1" customHeight="1" x14ac:dyDescent="0.25">
      <c r="A946" s="1094"/>
      <c r="B946" s="1094"/>
      <c r="C946" s="1109" t="s">
        <v>1054</v>
      </c>
      <c r="D946" s="1110">
        <v>0</v>
      </c>
      <c r="E946" s="1110">
        <v>0</v>
      </c>
      <c r="F946" s="1110">
        <v>0</v>
      </c>
      <c r="G946" s="1110">
        <v>0</v>
      </c>
      <c r="H946" s="1094"/>
      <c r="I946" s="1094"/>
      <c r="J946" s="1094"/>
      <c r="K946" s="1094"/>
    </row>
    <row r="947" spans="1:11" ht="14.1" customHeight="1" x14ac:dyDescent="0.25">
      <c r="A947" s="1094"/>
      <c r="B947" s="1094"/>
      <c r="C947" s="1109" t="s">
        <v>1048</v>
      </c>
      <c r="D947" s="1110">
        <v>0</v>
      </c>
      <c r="E947" s="1110">
        <v>0</v>
      </c>
      <c r="F947" s="1110">
        <v>0</v>
      </c>
      <c r="G947" s="1110">
        <v>0</v>
      </c>
      <c r="H947" s="1094"/>
      <c r="I947" s="1094"/>
      <c r="J947" s="1094"/>
      <c r="K947" s="1094"/>
    </row>
    <row r="948" spans="1:11" ht="14.1" customHeight="1" x14ac:dyDescent="0.25">
      <c r="A948" s="1094"/>
      <c r="B948" s="1094"/>
      <c r="C948" s="1109" t="s">
        <v>1049</v>
      </c>
      <c r="D948" s="1110">
        <v>0</v>
      </c>
      <c r="E948" s="1110">
        <v>0</v>
      </c>
      <c r="F948" s="1110">
        <v>0</v>
      </c>
      <c r="G948" s="1110">
        <v>0</v>
      </c>
      <c r="H948" s="1094"/>
      <c r="I948" s="1094"/>
      <c r="J948" s="1094"/>
      <c r="K948" s="1094"/>
    </row>
    <row r="949" spans="1:11" ht="14.1" customHeight="1" x14ac:dyDescent="0.25">
      <c r="A949" s="1094"/>
      <c r="B949" s="1094"/>
      <c r="C949" s="1109" t="s">
        <v>1055</v>
      </c>
      <c r="D949" s="1110">
        <v>0</v>
      </c>
      <c r="E949" s="1110">
        <v>0</v>
      </c>
      <c r="F949" s="1110">
        <v>0</v>
      </c>
      <c r="G949" s="1110">
        <v>0</v>
      </c>
      <c r="H949" s="1094"/>
      <c r="I949" s="1094"/>
      <c r="J949" s="1094"/>
      <c r="K949" s="1094"/>
    </row>
    <row r="950" spans="1:11" ht="14.1" customHeight="1" x14ac:dyDescent="0.25">
      <c r="A950" s="1094"/>
      <c r="B950" s="1094"/>
      <c r="C950" s="1109" t="s">
        <v>1048</v>
      </c>
      <c r="D950" s="1110">
        <v>0</v>
      </c>
      <c r="E950" s="1110">
        <v>0</v>
      </c>
      <c r="F950" s="1110">
        <v>0</v>
      </c>
      <c r="G950" s="1110">
        <v>0</v>
      </c>
      <c r="H950" s="1094"/>
      <c r="I950" s="1094"/>
      <c r="J950" s="1094"/>
      <c r="K950" s="1094"/>
    </row>
    <row r="951" spans="1:11" ht="14.1" customHeight="1" x14ac:dyDescent="0.25">
      <c r="A951" s="1094"/>
      <c r="B951" s="1094"/>
      <c r="C951" s="1109" t="s">
        <v>1049</v>
      </c>
      <c r="D951" s="1110">
        <v>0</v>
      </c>
      <c r="E951" s="1110">
        <v>0</v>
      </c>
      <c r="F951" s="1110">
        <v>0</v>
      </c>
      <c r="G951" s="1110">
        <v>0</v>
      </c>
      <c r="H951" s="1094"/>
      <c r="I951" s="1094"/>
      <c r="J951" s="1094"/>
      <c r="K951" s="1094"/>
    </row>
    <row r="952" spans="1:11" ht="14.1" customHeight="1" x14ac:dyDescent="0.25">
      <c r="A952" s="1094"/>
      <c r="B952" s="1094"/>
      <c r="C952" s="1109" t="s">
        <v>1056</v>
      </c>
      <c r="D952" s="1110">
        <v>0</v>
      </c>
      <c r="E952" s="1110">
        <v>0</v>
      </c>
      <c r="F952" s="1110">
        <v>0</v>
      </c>
      <c r="G952" s="1110">
        <v>0</v>
      </c>
      <c r="H952" s="1094"/>
      <c r="I952" s="1094"/>
      <c r="J952" s="1094"/>
      <c r="K952" s="1094"/>
    </row>
    <row r="953" spans="1:11" ht="14.1" customHeight="1" x14ac:dyDescent="0.25">
      <c r="A953" s="1094"/>
      <c r="B953" s="1094"/>
      <c r="C953" s="1109" t="s">
        <v>1048</v>
      </c>
      <c r="D953" s="1110">
        <v>0</v>
      </c>
      <c r="E953" s="1110">
        <v>0</v>
      </c>
      <c r="F953" s="1110">
        <v>0</v>
      </c>
      <c r="G953" s="1110">
        <v>0</v>
      </c>
      <c r="H953" s="1094"/>
      <c r="I953" s="1094"/>
      <c r="J953" s="1094"/>
      <c r="K953" s="1094"/>
    </row>
    <row r="954" spans="1:11" ht="14.1" customHeight="1" x14ac:dyDescent="0.25">
      <c r="A954" s="1094"/>
      <c r="B954" s="1094"/>
      <c r="C954" s="1109" t="s">
        <v>1057</v>
      </c>
      <c r="D954" s="1110">
        <v>0</v>
      </c>
      <c r="E954" s="1110">
        <v>0</v>
      </c>
      <c r="F954" s="1110">
        <v>0</v>
      </c>
      <c r="G954" s="1110">
        <v>0</v>
      </c>
      <c r="H954" s="1094"/>
      <c r="I954" s="1094"/>
      <c r="J954" s="1094"/>
      <c r="K954" s="1094"/>
    </row>
    <row r="955" spans="1:11" ht="14.1" customHeight="1" x14ac:dyDescent="0.25">
      <c r="A955" s="1094"/>
      <c r="B955" s="1094"/>
      <c r="C955" s="1109" t="s">
        <v>1058</v>
      </c>
      <c r="D955" s="1110">
        <v>0</v>
      </c>
      <c r="E955" s="1110">
        <v>0</v>
      </c>
      <c r="F955" s="1110">
        <v>0</v>
      </c>
      <c r="G955" s="1110">
        <v>0</v>
      </c>
      <c r="H955" s="1094"/>
      <c r="I955" s="1094"/>
      <c r="J955" s="1094"/>
      <c r="K955" s="1094"/>
    </row>
    <row r="956" spans="1:11" ht="14.1" customHeight="1" x14ac:dyDescent="0.25">
      <c r="A956" s="1094"/>
      <c r="B956" s="1094"/>
      <c r="C956" s="1109" t="s">
        <v>1059</v>
      </c>
      <c r="D956" s="1110">
        <v>0</v>
      </c>
      <c r="E956" s="1110">
        <v>0</v>
      </c>
      <c r="F956" s="1110">
        <v>0</v>
      </c>
      <c r="G956" s="1110">
        <v>0</v>
      </c>
      <c r="H956" s="1094"/>
      <c r="I956" s="1094"/>
      <c r="J956" s="1094"/>
      <c r="K956" s="1094"/>
    </row>
    <row r="957" spans="1:11" ht="14.1" customHeight="1" x14ac:dyDescent="0.25">
      <c r="A957" s="1094"/>
      <c r="B957" s="1094"/>
      <c r="C957" s="1109" t="s">
        <v>1060</v>
      </c>
      <c r="D957" s="1110">
        <v>0</v>
      </c>
      <c r="E957" s="1110">
        <v>0</v>
      </c>
      <c r="F957" s="1110">
        <v>0</v>
      </c>
      <c r="G957" s="1110">
        <v>0</v>
      </c>
      <c r="H957" s="1094"/>
      <c r="I957" s="1094"/>
      <c r="J957" s="1094"/>
      <c r="K957" s="1094"/>
    </row>
    <row r="958" spans="1:11" ht="14.1" customHeight="1" x14ac:dyDescent="0.25">
      <c r="A958" s="1094"/>
      <c r="B958" s="1094"/>
      <c r="C958" s="1109" t="s">
        <v>1061</v>
      </c>
      <c r="D958" s="1110">
        <v>0</v>
      </c>
      <c r="E958" s="1110">
        <v>135000000</v>
      </c>
      <c r="F958" s="1110">
        <v>135000000</v>
      </c>
      <c r="G958" s="1110">
        <v>180000000</v>
      </c>
      <c r="H958" s="1094"/>
      <c r="I958" s="1094"/>
      <c r="J958" s="1094"/>
      <c r="K958" s="1094"/>
    </row>
    <row r="959" spans="1:11" ht="14.1" customHeight="1" x14ac:dyDescent="0.25">
      <c r="A959" s="1094"/>
      <c r="B959" s="1094"/>
      <c r="C959" s="1109" t="s">
        <v>1048</v>
      </c>
      <c r="D959" s="1110">
        <v>0</v>
      </c>
      <c r="E959" s="1110">
        <v>135000000</v>
      </c>
      <c r="F959" s="1110">
        <v>135000000</v>
      </c>
      <c r="G959" s="1110">
        <v>180000000</v>
      </c>
      <c r="H959" s="1094"/>
      <c r="I959" s="1094"/>
      <c r="J959" s="1094"/>
      <c r="K959" s="1094"/>
    </row>
    <row r="960" spans="1:11" ht="14.1" customHeight="1" x14ac:dyDescent="0.25">
      <c r="A960" s="1094"/>
      <c r="B960" s="1094"/>
      <c r="C960" s="1109" t="s">
        <v>1057</v>
      </c>
      <c r="D960" s="1110">
        <v>0</v>
      </c>
      <c r="E960" s="1110">
        <v>0</v>
      </c>
      <c r="F960" s="1110">
        <v>0</v>
      </c>
      <c r="G960" s="1110">
        <v>0</v>
      </c>
      <c r="H960" s="1094"/>
      <c r="I960" s="1094"/>
      <c r="J960" s="1094"/>
      <c r="K960" s="1094"/>
    </row>
    <row r="961" spans="1:11" ht="14.1" customHeight="1" x14ac:dyDescent="0.25">
      <c r="A961" s="1094"/>
      <c r="B961" s="1094"/>
      <c r="C961" s="1109" t="s">
        <v>1058</v>
      </c>
      <c r="D961" s="1110">
        <v>0</v>
      </c>
      <c r="E961" s="1110">
        <v>0</v>
      </c>
      <c r="F961" s="1110">
        <v>0</v>
      </c>
      <c r="G961" s="1110">
        <v>0</v>
      </c>
      <c r="H961" s="1094"/>
      <c r="I961" s="1094"/>
      <c r="J961" s="1094"/>
      <c r="K961" s="1094"/>
    </row>
    <row r="962" spans="1:11" ht="14.1" customHeight="1" x14ac:dyDescent="0.25">
      <c r="A962" s="1094"/>
      <c r="B962" s="1094"/>
      <c r="C962" s="1109" t="s">
        <v>1059</v>
      </c>
      <c r="D962" s="1110">
        <v>0</v>
      </c>
      <c r="E962" s="1110">
        <v>0</v>
      </c>
      <c r="F962" s="1110">
        <v>0</v>
      </c>
      <c r="G962" s="1110">
        <v>0</v>
      </c>
      <c r="H962" s="1094"/>
      <c r="I962" s="1094"/>
      <c r="J962" s="1094"/>
      <c r="K962" s="1094"/>
    </row>
    <row r="963" spans="1:11" ht="14.1" customHeight="1" x14ac:dyDescent="0.25">
      <c r="A963" s="1094"/>
      <c r="B963" s="1094"/>
      <c r="C963" s="1109" t="s">
        <v>1060</v>
      </c>
      <c r="D963" s="1110">
        <v>0</v>
      </c>
      <c r="E963" s="1110">
        <v>0</v>
      </c>
      <c r="F963" s="1110">
        <v>0</v>
      </c>
      <c r="G963" s="1110">
        <v>0</v>
      </c>
      <c r="H963" s="1094"/>
      <c r="I963" s="1094"/>
      <c r="J963" s="1094"/>
      <c r="K963" s="1094"/>
    </row>
    <row r="964" spans="1:11" ht="14.1" customHeight="1" x14ac:dyDescent="0.25">
      <c r="A964" s="1094"/>
      <c r="B964" s="1094"/>
      <c r="C964" s="1109" t="s">
        <v>1062</v>
      </c>
      <c r="D964" s="1110">
        <v>0</v>
      </c>
      <c r="E964" s="1110">
        <v>0</v>
      </c>
      <c r="F964" s="1110">
        <v>0</v>
      </c>
      <c r="G964" s="1110">
        <v>0</v>
      </c>
      <c r="H964" s="1094"/>
      <c r="I964" s="1094"/>
      <c r="J964" s="1094"/>
      <c r="K964" s="1094"/>
    </row>
    <row r="965" spans="1:11" ht="14.1" customHeight="1" x14ac:dyDescent="0.25">
      <c r="A965" s="1094"/>
      <c r="B965" s="1094"/>
      <c r="C965" s="1109" t="s">
        <v>1048</v>
      </c>
      <c r="D965" s="1110">
        <v>0</v>
      </c>
      <c r="E965" s="1110">
        <v>0</v>
      </c>
      <c r="F965" s="1110">
        <v>0</v>
      </c>
      <c r="G965" s="1110">
        <v>0</v>
      </c>
      <c r="H965" s="1094"/>
      <c r="I965" s="1094"/>
      <c r="J965" s="1094"/>
      <c r="K965" s="1094"/>
    </row>
    <row r="966" spans="1:11" ht="14.1" customHeight="1" x14ac:dyDescent="0.25">
      <c r="A966" s="1094"/>
      <c r="B966" s="1094"/>
      <c r="C966" s="1109" t="s">
        <v>1057</v>
      </c>
      <c r="D966" s="1110">
        <v>0</v>
      </c>
      <c r="E966" s="1110">
        <v>0</v>
      </c>
      <c r="F966" s="1110">
        <v>0</v>
      </c>
      <c r="G966" s="1110">
        <v>0</v>
      </c>
      <c r="H966" s="1094"/>
      <c r="I966" s="1094"/>
      <c r="J966" s="1094"/>
      <c r="K966" s="1094"/>
    </row>
    <row r="967" spans="1:11" ht="14.1" customHeight="1" x14ac:dyDescent="0.25">
      <c r="A967" s="1094"/>
      <c r="B967" s="1094"/>
      <c r="C967" s="1109" t="s">
        <v>1058</v>
      </c>
      <c r="D967" s="1110">
        <v>0</v>
      </c>
      <c r="E967" s="1110">
        <v>0</v>
      </c>
      <c r="F967" s="1110">
        <v>0</v>
      </c>
      <c r="G967" s="1110">
        <v>0</v>
      </c>
      <c r="H967" s="1094"/>
      <c r="I967" s="1094"/>
      <c r="J967" s="1094"/>
      <c r="K967" s="1094"/>
    </row>
    <row r="968" spans="1:11" ht="14.1" customHeight="1" x14ac:dyDescent="0.25">
      <c r="A968" s="1094"/>
      <c r="B968" s="1094"/>
      <c r="C968" s="1109" t="s">
        <v>1059</v>
      </c>
      <c r="D968" s="1110">
        <v>0</v>
      </c>
      <c r="E968" s="1110">
        <v>0</v>
      </c>
      <c r="F968" s="1110">
        <v>0</v>
      </c>
      <c r="G968" s="1110">
        <v>0</v>
      </c>
      <c r="H968" s="1094"/>
      <c r="I968" s="1094"/>
      <c r="J968" s="1094"/>
      <c r="K968" s="1094"/>
    </row>
    <row r="969" spans="1:11" ht="14.1" customHeight="1" x14ac:dyDescent="0.25">
      <c r="A969" s="1094"/>
      <c r="B969" s="1094"/>
      <c r="C969" s="1109" t="s">
        <v>1060</v>
      </c>
      <c r="D969" s="1110">
        <v>0</v>
      </c>
      <c r="E969" s="1110">
        <v>0</v>
      </c>
      <c r="F969" s="1110">
        <v>0</v>
      </c>
      <c r="G969" s="1110">
        <v>0</v>
      </c>
      <c r="H969" s="1094"/>
      <c r="I969" s="1094"/>
      <c r="J969" s="1094"/>
      <c r="K969" s="1094"/>
    </row>
    <row r="970" spans="1:11" ht="14.1" customHeight="1" x14ac:dyDescent="0.25">
      <c r="A970" s="1094"/>
      <c r="B970" s="1094"/>
      <c r="C970" s="1109" t="s">
        <v>1063</v>
      </c>
      <c r="D970" s="1110">
        <v>0</v>
      </c>
      <c r="E970" s="1110">
        <v>0</v>
      </c>
      <c r="F970" s="1110">
        <v>0</v>
      </c>
      <c r="G970" s="1110">
        <v>0</v>
      </c>
      <c r="H970" s="1094"/>
      <c r="I970" s="1094"/>
      <c r="J970" s="1094"/>
      <c r="K970" s="1094"/>
    </row>
    <row r="971" spans="1:11" ht="14.1" customHeight="1" x14ac:dyDescent="0.25">
      <c r="A971" s="1094"/>
      <c r="B971" s="1094"/>
      <c r="C971" s="1109" t="s">
        <v>1064</v>
      </c>
      <c r="D971" s="1110">
        <v>0</v>
      </c>
      <c r="E971" s="1110">
        <v>0</v>
      </c>
      <c r="F971" s="1110">
        <v>0</v>
      </c>
      <c r="G971" s="1110">
        <v>0</v>
      </c>
      <c r="H971" s="1094"/>
      <c r="I971" s="1094"/>
      <c r="J971" s="1094"/>
      <c r="K971" s="1094"/>
    </row>
    <row r="972" spans="1:11" ht="14.1" customHeight="1" x14ac:dyDescent="0.25">
      <c r="A972" s="1094"/>
      <c r="B972" s="1094"/>
      <c r="C972" s="1111" t="s">
        <v>572</v>
      </c>
      <c r="D972" s="1110">
        <v>0</v>
      </c>
      <c r="E972" s="1110">
        <v>135000000</v>
      </c>
      <c r="F972" s="1110">
        <v>135000000</v>
      </c>
      <c r="G972" s="1110">
        <v>180000000</v>
      </c>
      <c r="H972" s="1094"/>
      <c r="I972" s="1094"/>
      <c r="J972" s="1094"/>
      <c r="K972" s="1094"/>
    </row>
    <row r="973" spans="1:11" ht="30.95" customHeight="1" x14ac:dyDescent="0.25">
      <c r="A973" s="1094"/>
      <c r="B973" s="1094"/>
      <c r="C973" s="1102" t="s">
        <v>4073</v>
      </c>
      <c r="D973" s="1234" t="s">
        <v>4074</v>
      </c>
      <c r="E973" s="1235"/>
      <c r="F973" s="1235"/>
      <c r="G973" s="1235"/>
      <c r="H973" s="1094"/>
      <c r="I973" s="1094"/>
      <c r="J973" s="1094"/>
      <c r="K973" s="1094"/>
    </row>
    <row r="974" spans="1:11" ht="50.1" customHeight="1" x14ac:dyDescent="0.25">
      <c r="A974" s="1094"/>
      <c r="B974" s="1094"/>
      <c r="C974" s="1103" t="s">
        <v>1022</v>
      </c>
      <c r="D974" s="1232" t="s">
        <v>4075</v>
      </c>
      <c r="E974" s="1233"/>
      <c r="F974" s="1233"/>
      <c r="G974" s="1233"/>
      <c r="H974" s="1094"/>
      <c r="I974" s="1094"/>
      <c r="J974" s="1094"/>
      <c r="K974" s="1094"/>
    </row>
    <row r="975" spans="1:11" ht="50.1" customHeight="1" x14ac:dyDescent="0.25">
      <c r="A975" s="1094"/>
      <c r="B975" s="1094"/>
      <c r="C975" s="1104" t="s">
        <v>1024</v>
      </c>
      <c r="D975" s="1230" t="s">
        <v>4076</v>
      </c>
      <c r="E975" s="1231"/>
      <c r="F975" s="1231"/>
      <c r="G975" s="1231"/>
      <c r="H975" s="1094"/>
      <c r="I975" s="1094"/>
      <c r="J975" s="1094"/>
      <c r="K975" s="1094"/>
    </row>
    <row r="976" spans="1:11" ht="50.1" customHeight="1" x14ac:dyDescent="0.25">
      <c r="A976" s="1094"/>
      <c r="B976" s="1094"/>
      <c r="C976" s="1104" t="s">
        <v>31</v>
      </c>
      <c r="D976" s="1230" t="s">
        <v>4071</v>
      </c>
      <c r="E976" s="1231"/>
      <c r="F976" s="1231"/>
      <c r="G976" s="1231"/>
      <c r="H976" s="1094"/>
      <c r="I976" s="1094"/>
      <c r="J976" s="1094"/>
      <c r="K976" s="1094"/>
    </row>
    <row r="977" spans="1:11" ht="15" customHeight="1" x14ac:dyDescent="0.25">
      <c r="A977" s="1094"/>
      <c r="B977" s="1094"/>
      <c r="C977" s="1105"/>
      <c r="D977" s="1106">
        <v>2024</v>
      </c>
      <c r="E977" s="1106">
        <v>2025</v>
      </c>
      <c r="F977" s="1106">
        <v>2026</v>
      </c>
      <c r="G977" s="1106">
        <v>2027</v>
      </c>
      <c r="H977" s="1094"/>
      <c r="I977" s="1094"/>
      <c r="J977" s="1094"/>
      <c r="K977" s="1094"/>
    </row>
    <row r="978" spans="1:11" ht="15" customHeight="1" x14ac:dyDescent="0.25">
      <c r="A978" s="1094"/>
      <c r="B978" s="1094"/>
      <c r="C978" s="1107"/>
      <c r="D978" s="1108" t="s">
        <v>13</v>
      </c>
      <c r="E978" s="1108" t="s">
        <v>14</v>
      </c>
      <c r="F978" s="1108" t="s">
        <v>14</v>
      </c>
      <c r="G978" s="1108" t="s">
        <v>14</v>
      </c>
      <c r="H978" s="1094"/>
      <c r="I978" s="1094"/>
      <c r="J978" s="1094"/>
      <c r="K978" s="1094"/>
    </row>
    <row r="979" spans="1:11" ht="14.1" customHeight="1" x14ac:dyDescent="0.25">
      <c r="A979" s="1094"/>
      <c r="B979" s="1094"/>
      <c r="C979" s="1097" t="s">
        <v>33</v>
      </c>
      <c r="D979" s="1101" t="s">
        <v>1092</v>
      </c>
      <c r="E979" s="1101" t="s">
        <v>1092</v>
      </c>
      <c r="F979" s="1101" t="s">
        <v>1092</v>
      </c>
      <c r="G979" s="1101" t="s">
        <v>1092</v>
      </c>
      <c r="H979" s="1094"/>
      <c r="I979" s="1094"/>
      <c r="J979" s="1094"/>
      <c r="K979" s="1094"/>
    </row>
    <row r="980" spans="1:11" ht="14.1" customHeight="1" x14ac:dyDescent="0.25">
      <c r="A980" s="1094"/>
      <c r="B980" s="1094"/>
      <c r="C980" s="1097" t="s">
        <v>1029</v>
      </c>
      <c r="D980" s="1101" t="s">
        <v>4077</v>
      </c>
      <c r="E980" s="1101" t="s">
        <v>4078</v>
      </c>
      <c r="F980" s="1101" t="s">
        <v>4079</v>
      </c>
      <c r="G980" s="1101" t="s">
        <v>1039</v>
      </c>
      <c r="H980" s="1094"/>
      <c r="I980" s="1094"/>
      <c r="J980" s="1094"/>
      <c r="K980" s="1094"/>
    </row>
    <row r="981" spans="1:11" ht="14.1" customHeight="1" x14ac:dyDescent="0.25">
      <c r="A981" s="1094"/>
      <c r="B981" s="1094"/>
      <c r="C981" s="1097" t="s">
        <v>1032</v>
      </c>
      <c r="D981" s="1101" t="s">
        <v>4077</v>
      </c>
      <c r="E981" s="1101" t="s">
        <v>4078</v>
      </c>
      <c r="F981" s="1101" t="s">
        <v>4079</v>
      </c>
      <c r="G981" s="1101" t="s">
        <v>1039</v>
      </c>
      <c r="H981" s="1094"/>
      <c r="I981" s="1094"/>
      <c r="J981" s="1094"/>
      <c r="K981" s="1094"/>
    </row>
    <row r="982" spans="1:11" ht="14.1" customHeight="1" x14ac:dyDescent="0.25">
      <c r="A982" s="1094"/>
      <c r="B982" s="1094"/>
      <c r="C982" s="1097" t="s">
        <v>1037</v>
      </c>
      <c r="D982" s="1101" t="s">
        <v>1038</v>
      </c>
      <c r="E982" s="1101" t="s">
        <v>1039</v>
      </c>
      <c r="F982" s="1101" t="s">
        <v>1039</v>
      </c>
      <c r="G982" s="1101" t="s">
        <v>1039</v>
      </c>
      <c r="H982" s="1094"/>
      <c r="I982" s="1094"/>
      <c r="J982" s="1094"/>
      <c r="K982" s="1094"/>
    </row>
    <row r="983" spans="1:11" ht="14.1" customHeight="1" x14ac:dyDescent="0.25">
      <c r="A983" s="1094"/>
      <c r="B983" s="1094"/>
      <c r="C983" s="1097" t="s">
        <v>1042</v>
      </c>
      <c r="D983" s="1101" t="s">
        <v>1038</v>
      </c>
      <c r="E983" s="1101" t="s">
        <v>4080</v>
      </c>
      <c r="F983" s="1101" t="s">
        <v>4081</v>
      </c>
      <c r="G983" s="1101" t="s">
        <v>1083</v>
      </c>
      <c r="H983" s="1094"/>
      <c r="I983" s="1094"/>
      <c r="J983" s="1094"/>
      <c r="K983" s="1094"/>
    </row>
    <row r="984" spans="1:11" ht="14.1" customHeight="1" x14ac:dyDescent="0.25">
      <c r="A984" s="1094"/>
      <c r="B984" s="1094"/>
      <c r="C984" s="1097" t="s">
        <v>39</v>
      </c>
      <c r="D984" s="1101" t="s">
        <v>1038</v>
      </c>
      <c r="E984" s="1101" t="s">
        <v>4080</v>
      </c>
      <c r="F984" s="1101" t="s">
        <v>4081</v>
      </c>
      <c r="G984" s="1101" t="s">
        <v>1083</v>
      </c>
      <c r="H984" s="1094"/>
      <c r="I984" s="1094"/>
      <c r="J984" s="1094"/>
      <c r="K984" s="1094"/>
    </row>
    <row r="985" spans="1:11" ht="14.1" customHeight="1" x14ac:dyDescent="0.25">
      <c r="A985" s="1094"/>
      <c r="B985" s="1094"/>
      <c r="C985" s="1228" t="s">
        <v>1046</v>
      </c>
      <c r="D985" s="1229"/>
      <c r="E985" s="1229"/>
      <c r="F985" s="1229"/>
      <c r="G985" s="1229"/>
      <c r="H985" s="1094"/>
      <c r="I985" s="1094"/>
      <c r="J985" s="1094"/>
      <c r="K985" s="1094"/>
    </row>
    <row r="986" spans="1:11" ht="14.1" customHeight="1" x14ac:dyDescent="0.25">
      <c r="A986" s="1094"/>
      <c r="B986" s="1094"/>
      <c r="C986" s="1105"/>
      <c r="D986" s="1106">
        <v>2024</v>
      </c>
      <c r="E986" s="1106">
        <v>2025</v>
      </c>
      <c r="F986" s="1106">
        <v>2026</v>
      </c>
      <c r="G986" s="1106">
        <v>2027</v>
      </c>
      <c r="H986" s="1094"/>
      <c r="I986" s="1094"/>
      <c r="J986" s="1094"/>
      <c r="K986" s="1094"/>
    </row>
    <row r="987" spans="1:11" ht="14.1" customHeight="1" x14ac:dyDescent="0.25">
      <c r="A987" s="1094"/>
      <c r="B987" s="1094"/>
      <c r="C987" s="1107"/>
      <c r="D987" s="1108" t="s">
        <v>13</v>
      </c>
      <c r="E987" s="1108" t="s">
        <v>14</v>
      </c>
      <c r="F987" s="1108" t="s">
        <v>14</v>
      </c>
      <c r="G987" s="1108" t="s">
        <v>14</v>
      </c>
      <c r="H987" s="1094"/>
      <c r="I987" s="1094"/>
      <c r="J987" s="1094"/>
      <c r="K987" s="1094"/>
    </row>
    <row r="988" spans="1:11" ht="14.1" customHeight="1" x14ac:dyDescent="0.25">
      <c r="A988" s="1094"/>
      <c r="B988" s="1094"/>
      <c r="C988" s="1109" t="s">
        <v>1047</v>
      </c>
      <c r="D988" s="1110">
        <v>0</v>
      </c>
      <c r="E988" s="1110">
        <v>0</v>
      </c>
      <c r="F988" s="1110">
        <v>0</v>
      </c>
      <c r="G988" s="1110">
        <v>0</v>
      </c>
      <c r="H988" s="1094"/>
      <c r="I988" s="1094"/>
      <c r="J988" s="1094"/>
      <c r="K988" s="1094"/>
    </row>
    <row r="989" spans="1:11" ht="14.1" customHeight="1" x14ac:dyDescent="0.25">
      <c r="A989" s="1094"/>
      <c r="B989" s="1094"/>
      <c r="C989" s="1109" t="s">
        <v>1048</v>
      </c>
      <c r="D989" s="1110">
        <v>0</v>
      </c>
      <c r="E989" s="1110">
        <v>0</v>
      </c>
      <c r="F989" s="1110">
        <v>0</v>
      </c>
      <c r="G989" s="1110">
        <v>0</v>
      </c>
      <c r="H989" s="1094"/>
      <c r="I989" s="1094"/>
      <c r="J989" s="1094"/>
      <c r="K989" s="1094"/>
    </row>
    <row r="990" spans="1:11" ht="14.1" customHeight="1" x14ac:dyDescent="0.25">
      <c r="A990" s="1094"/>
      <c r="B990" s="1094"/>
      <c r="C990" s="1109" t="s">
        <v>1049</v>
      </c>
      <c r="D990" s="1110">
        <v>0</v>
      </c>
      <c r="E990" s="1110">
        <v>0</v>
      </c>
      <c r="F990" s="1110">
        <v>0</v>
      </c>
      <c r="G990" s="1110">
        <v>0</v>
      </c>
      <c r="H990" s="1094"/>
      <c r="I990" s="1094"/>
      <c r="J990" s="1094"/>
      <c r="K990" s="1094"/>
    </row>
    <row r="991" spans="1:11" ht="14.1" customHeight="1" x14ac:dyDescent="0.25">
      <c r="A991" s="1094"/>
      <c r="B991" s="1094"/>
      <c r="C991" s="1109" t="s">
        <v>1050</v>
      </c>
      <c r="D991" s="1110">
        <v>0</v>
      </c>
      <c r="E991" s="1110">
        <v>0</v>
      </c>
      <c r="F991" s="1110">
        <v>0</v>
      </c>
      <c r="G991" s="1110">
        <v>0</v>
      </c>
      <c r="H991" s="1094"/>
      <c r="I991" s="1094"/>
      <c r="J991" s="1094"/>
      <c r="K991" s="1094"/>
    </row>
    <row r="992" spans="1:11" ht="14.1" customHeight="1" x14ac:dyDescent="0.25">
      <c r="A992" s="1094"/>
      <c r="B992" s="1094"/>
      <c r="C992" s="1109" t="s">
        <v>1048</v>
      </c>
      <c r="D992" s="1110">
        <v>0</v>
      </c>
      <c r="E992" s="1110">
        <v>0</v>
      </c>
      <c r="F992" s="1110">
        <v>0</v>
      </c>
      <c r="G992" s="1110">
        <v>0</v>
      </c>
      <c r="H992" s="1094"/>
      <c r="I992" s="1094"/>
      <c r="J992" s="1094"/>
      <c r="K992" s="1094"/>
    </row>
    <row r="993" spans="1:11" ht="14.1" customHeight="1" x14ac:dyDescent="0.25">
      <c r="A993" s="1094"/>
      <c r="B993" s="1094"/>
      <c r="C993" s="1109" t="s">
        <v>1049</v>
      </c>
      <c r="D993" s="1110">
        <v>0</v>
      </c>
      <c r="E993" s="1110">
        <v>0</v>
      </c>
      <c r="F993" s="1110">
        <v>0</v>
      </c>
      <c r="G993" s="1110">
        <v>0</v>
      </c>
      <c r="H993" s="1094"/>
      <c r="I993" s="1094"/>
      <c r="J993" s="1094"/>
      <c r="K993" s="1094"/>
    </row>
    <row r="994" spans="1:11" ht="14.1" customHeight="1" x14ac:dyDescent="0.25">
      <c r="A994" s="1094"/>
      <c r="B994" s="1094"/>
      <c r="C994" s="1109" t="s">
        <v>1051</v>
      </c>
      <c r="D994" s="1110">
        <v>0</v>
      </c>
      <c r="E994" s="1110">
        <v>0</v>
      </c>
      <c r="F994" s="1110">
        <v>0</v>
      </c>
      <c r="G994" s="1110">
        <v>0</v>
      </c>
      <c r="H994" s="1094"/>
      <c r="I994" s="1094"/>
      <c r="J994" s="1094"/>
      <c r="K994" s="1094"/>
    </row>
    <row r="995" spans="1:11" ht="14.1" customHeight="1" x14ac:dyDescent="0.25">
      <c r="A995" s="1094"/>
      <c r="B995" s="1094"/>
      <c r="C995" s="1109" t="s">
        <v>1048</v>
      </c>
      <c r="D995" s="1110">
        <v>0</v>
      </c>
      <c r="E995" s="1110">
        <v>0</v>
      </c>
      <c r="F995" s="1110">
        <v>0</v>
      </c>
      <c r="G995" s="1110">
        <v>0</v>
      </c>
      <c r="H995" s="1094"/>
      <c r="I995" s="1094"/>
      <c r="J995" s="1094"/>
      <c r="K995" s="1094"/>
    </row>
    <row r="996" spans="1:11" ht="14.1" customHeight="1" x14ac:dyDescent="0.25">
      <c r="A996" s="1094"/>
      <c r="B996" s="1094"/>
      <c r="C996" s="1109" t="s">
        <v>1049</v>
      </c>
      <c r="D996" s="1110">
        <v>0</v>
      </c>
      <c r="E996" s="1110">
        <v>0</v>
      </c>
      <c r="F996" s="1110">
        <v>0</v>
      </c>
      <c r="G996" s="1110">
        <v>0</v>
      </c>
      <c r="H996" s="1094"/>
      <c r="I996" s="1094"/>
      <c r="J996" s="1094"/>
      <c r="K996" s="1094"/>
    </row>
    <row r="997" spans="1:11" ht="14.1" customHeight="1" x14ac:dyDescent="0.25">
      <c r="A997" s="1094"/>
      <c r="B997" s="1094"/>
      <c r="C997" s="1109" t="s">
        <v>1052</v>
      </c>
      <c r="D997" s="1110">
        <v>0</v>
      </c>
      <c r="E997" s="1110">
        <v>0</v>
      </c>
      <c r="F997" s="1110">
        <v>0</v>
      </c>
      <c r="G997" s="1110">
        <v>0</v>
      </c>
      <c r="H997" s="1094"/>
      <c r="I997" s="1094"/>
      <c r="J997" s="1094"/>
      <c r="K997" s="1094"/>
    </row>
    <row r="998" spans="1:11" ht="14.1" customHeight="1" x14ac:dyDescent="0.25">
      <c r="A998" s="1094"/>
      <c r="B998" s="1094"/>
      <c r="C998" s="1109" t="s">
        <v>1048</v>
      </c>
      <c r="D998" s="1110">
        <v>0</v>
      </c>
      <c r="E998" s="1110">
        <v>0</v>
      </c>
      <c r="F998" s="1110">
        <v>0</v>
      </c>
      <c r="G998" s="1110">
        <v>0</v>
      </c>
      <c r="H998" s="1094"/>
      <c r="I998" s="1094"/>
      <c r="J998" s="1094"/>
      <c r="K998" s="1094"/>
    </row>
    <row r="999" spans="1:11" ht="14.1" customHeight="1" x14ac:dyDescent="0.25">
      <c r="A999" s="1094"/>
      <c r="B999" s="1094"/>
      <c r="C999" s="1109" t="s">
        <v>1049</v>
      </c>
      <c r="D999" s="1110">
        <v>0</v>
      </c>
      <c r="E999" s="1110">
        <v>0</v>
      </c>
      <c r="F999" s="1110">
        <v>0</v>
      </c>
      <c r="G999" s="1110">
        <v>0</v>
      </c>
      <c r="H999" s="1094"/>
      <c r="I999" s="1094"/>
      <c r="J999" s="1094"/>
      <c r="K999" s="1094"/>
    </row>
    <row r="1000" spans="1:11" ht="14.1" customHeight="1" x14ac:dyDescent="0.25">
      <c r="A1000" s="1094"/>
      <c r="B1000" s="1094"/>
      <c r="C1000" s="1109" t="s">
        <v>1053</v>
      </c>
      <c r="D1000" s="1110">
        <v>0</v>
      </c>
      <c r="E1000" s="1110">
        <v>0</v>
      </c>
      <c r="F1000" s="1110">
        <v>0</v>
      </c>
      <c r="G1000" s="1110">
        <v>0</v>
      </c>
      <c r="H1000" s="1094"/>
      <c r="I1000" s="1094"/>
      <c r="J1000" s="1094"/>
      <c r="K1000" s="1094"/>
    </row>
    <row r="1001" spans="1:11" ht="14.1" customHeight="1" x14ac:dyDescent="0.25">
      <c r="A1001" s="1094"/>
      <c r="B1001" s="1094"/>
      <c r="C1001" s="1109" t="s">
        <v>1048</v>
      </c>
      <c r="D1001" s="1110">
        <v>0</v>
      </c>
      <c r="E1001" s="1110">
        <v>0</v>
      </c>
      <c r="F1001" s="1110">
        <v>0</v>
      </c>
      <c r="G1001" s="1110">
        <v>0</v>
      </c>
      <c r="H1001" s="1094"/>
      <c r="I1001" s="1094"/>
      <c r="J1001" s="1094"/>
      <c r="K1001" s="1094"/>
    </row>
    <row r="1002" spans="1:11" ht="14.1" customHeight="1" x14ac:dyDescent="0.25">
      <c r="A1002" s="1094"/>
      <c r="B1002" s="1094"/>
      <c r="C1002" s="1109" t="s">
        <v>1049</v>
      </c>
      <c r="D1002" s="1110">
        <v>0</v>
      </c>
      <c r="E1002" s="1110">
        <v>0</v>
      </c>
      <c r="F1002" s="1110">
        <v>0</v>
      </c>
      <c r="G1002" s="1110">
        <v>0</v>
      </c>
      <c r="H1002" s="1094"/>
      <c r="I1002" s="1094"/>
      <c r="J1002" s="1094"/>
      <c r="K1002" s="1094"/>
    </row>
    <row r="1003" spans="1:11" ht="14.1" customHeight="1" x14ac:dyDescent="0.25">
      <c r="A1003" s="1094"/>
      <c r="B1003" s="1094"/>
      <c r="C1003" s="1109" t="s">
        <v>1054</v>
      </c>
      <c r="D1003" s="1110">
        <v>0</v>
      </c>
      <c r="E1003" s="1110">
        <v>0</v>
      </c>
      <c r="F1003" s="1110">
        <v>0</v>
      </c>
      <c r="G1003" s="1110">
        <v>0</v>
      </c>
      <c r="H1003" s="1094"/>
      <c r="I1003" s="1094"/>
      <c r="J1003" s="1094"/>
      <c r="K1003" s="1094"/>
    </row>
    <row r="1004" spans="1:11" ht="14.1" customHeight="1" x14ac:dyDescent="0.25">
      <c r="A1004" s="1094"/>
      <c r="B1004" s="1094"/>
      <c r="C1004" s="1109" t="s">
        <v>1048</v>
      </c>
      <c r="D1004" s="1110">
        <v>0</v>
      </c>
      <c r="E1004" s="1110">
        <v>0</v>
      </c>
      <c r="F1004" s="1110">
        <v>0</v>
      </c>
      <c r="G1004" s="1110">
        <v>0</v>
      </c>
      <c r="H1004" s="1094"/>
      <c r="I1004" s="1094"/>
      <c r="J1004" s="1094"/>
      <c r="K1004" s="1094"/>
    </row>
    <row r="1005" spans="1:11" ht="14.1" customHeight="1" x14ac:dyDescent="0.25">
      <c r="A1005" s="1094"/>
      <c r="B1005" s="1094"/>
      <c r="C1005" s="1109" t="s">
        <v>1049</v>
      </c>
      <c r="D1005" s="1110">
        <v>0</v>
      </c>
      <c r="E1005" s="1110">
        <v>0</v>
      </c>
      <c r="F1005" s="1110">
        <v>0</v>
      </c>
      <c r="G1005" s="1110">
        <v>0</v>
      </c>
      <c r="H1005" s="1094"/>
      <c r="I1005" s="1094"/>
      <c r="J1005" s="1094"/>
      <c r="K1005" s="1094"/>
    </row>
    <row r="1006" spans="1:11" ht="14.1" customHeight="1" x14ac:dyDescent="0.25">
      <c r="A1006" s="1094"/>
      <c r="B1006" s="1094"/>
      <c r="C1006" s="1109" t="s">
        <v>1055</v>
      </c>
      <c r="D1006" s="1110">
        <v>0</v>
      </c>
      <c r="E1006" s="1110">
        <v>0</v>
      </c>
      <c r="F1006" s="1110">
        <v>0</v>
      </c>
      <c r="G1006" s="1110">
        <v>0</v>
      </c>
      <c r="H1006" s="1094"/>
      <c r="I1006" s="1094"/>
      <c r="J1006" s="1094"/>
      <c r="K1006" s="1094"/>
    </row>
    <row r="1007" spans="1:11" ht="14.1" customHeight="1" x14ac:dyDescent="0.25">
      <c r="A1007" s="1094"/>
      <c r="B1007" s="1094"/>
      <c r="C1007" s="1109" t="s">
        <v>1048</v>
      </c>
      <c r="D1007" s="1110">
        <v>0</v>
      </c>
      <c r="E1007" s="1110">
        <v>0</v>
      </c>
      <c r="F1007" s="1110">
        <v>0</v>
      </c>
      <c r="G1007" s="1110">
        <v>0</v>
      </c>
      <c r="H1007" s="1094"/>
      <c r="I1007" s="1094"/>
      <c r="J1007" s="1094"/>
      <c r="K1007" s="1094"/>
    </row>
    <row r="1008" spans="1:11" ht="14.1" customHeight="1" x14ac:dyDescent="0.25">
      <c r="A1008" s="1094"/>
      <c r="B1008" s="1094"/>
      <c r="C1008" s="1109" t="s">
        <v>1049</v>
      </c>
      <c r="D1008" s="1110">
        <v>0</v>
      </c>
      <c r="E1008" s="1110">
        <v>0</v>
      </c>
      <c r="F1008" s="1110">
        <v>0</v>
      </c>
      <c r="G1008" s="1110">
        <v>0</v>
      </c>
      <c r="H1008" s="1094"/>
      <c r="I1008" s="1094"/>
      <c r="J1008" s="1094"/>
      <c r="K1008" s="1094"/>
    </row>
    <row r="1009" spans="1:11" ht="14.1" customHeight="1" x14ac:dyDescent="0.25">
      <c r="A1009" s="1094"/>
      <c r="B1009" s="1094"/>
      <c r="C1009" s="1109" t="s">
        <v>1056</v>
      </c>
      <c r="D1009" s="1110">
        <v>0</v>
      </c>
      <c r="E1009" s="1110">
        <v>0</v>
      </c>
      <c r="F1009" s="1110">
        <v>0</v>
      </c>
      <c r="G1009" s="1110">
        <v>0</v>
      </c>
      <c r="H1009" s="1094"/>
      <c r="I1009" s="1094"/>
      <c r="J1009" s="1094"/>
      <c r="K1009" s="1094"/>
    </row>
    <row r="1010" spans="1:11" ht="14.1" customHeight="1" x14ac:dyDescent="0.25">
      <c r="A1010" s="1094"/>
      <c r="B1010" s="1094"/>
      <c r="C1010" s="1109" t="s">
        <v>1048</v>
      </c>
      <c r="D1010" s="1110">
        <v>0</v>
      </c>
      <c r="E1010" s="1110">
        <v>0</v>
      </c>
      <c r="F1010" s="1110">
        <v>0</v>
      </c>
      <c r="G1010" s="1110">
        <v>0</v>
      </c>
      <c r="H1010" s="1094"/>
      <c r="I1010" s="1094"/>
      <c r="J1010" s="1094"/>
      <c r="K1010" s="1094"/>
    </row>
    <row r="1011" spans="1:11" ht="14.1" customHeight="1" x14ac:dyDescent="0.25">
      <c r="A1011" s="1094"/>
      <c r="B1011" s="1094"/>
      <c r="C1011" s="1109" t="s">
        <v>1057</v>
      </c>
      <c r="D1011" s="1110">
        <v>0</v>
      </c>
      <c r="E1011" s="1110">
        <v>0</v>
      </c>
      <c r="F1011" s="1110">
        <v>0</v>
      </c>
      <c r="G1011" s="1110">
        <v>0</v>
      </c>
      <c r="H1011" s="1094"/>
      <c r="I1011" s="1094"/>
      <c r="J1011" s="1094"/>
      <c r="K1011" s="1094"/>
    </row>
    <row r="1012" spans="1:11" ht="14.1" customHeight="1" x14ac:dyDescent="0.25">
      <c r="A1012" s="1094"/>
      <c r="B1012" s="1094"/>
      <c r="C1012" s="1109" t="s">
        <v>1058</v>
      </c>
      <c r="D1012" s="1110">
        <v>0</v>
      </c>
      <c r="E1012" s="1110">
        <v>0</v>
      </c>
      <c r="F1012" s="1110">
        <v>0</v>
      </c>
      <c r="G1012" s="1110">
        <v>0</v>
      </c>
      <c r="H1012" s="1094"/>
      <c r="I1012" s="1094"/>
      <c r="J1012" s="1094"/>
      <c r="K1012" s="1094"/>
    </row>
    <row r="1013" spans="1:11" ht="14.1" customHeight="1" x14ac:dyDescent="0.25">
      <c r="A1013" s="1094"/>
      <c r="B1013" s="1094"/>
      <c r="C1013" s="1109" t="s">
        <v>1059</v>
      </c>
      <c r="D1013" s="1110">
        <v>0</v>
      </c>
      <c r="E1013" s="1110">
        <v>0</v>
      </c>
      <c r="F1013" s="1110">
        <v>0</v>
      </c>
      <c r="G1013" s="1110">
        <v>0</v>
      </c>
      <c r="H1013" s="1094"/>
      <c r="I1013" s="1094"/>
      <c r="J1013" s="1094"/>
      <c r="K1013" s="1094"/>
    </row>
    <row r="1014" spans="1:11" ht="14.1" customHeight="1" x14ac:dyDescent="0.25">
      <c r="A1014" s="1094"/>
      <c r="B1014" s="1094"/>
      <c r="C1014" s="1109" t="s">
        <v>1060</v>
      </c>
      <c r="D1014" s="1110">
        <v>0</v>
      </c>
      <c r="E1014" s="1110">
        <v>0</v>
      </c>
      <c r="F1014" s="1110">
        <v>0</v>
      </c>
      <c r="G1014" s="1110">
        <v>0</v>
      </c>
      <c r="H1014" s="1094"/>
      <c r="I1014" s="1094"/>
      <c r="J1014" s="1094"/>
      <c r="K1014" s="1094"/>
    </row>
    <row r="1015" spans="1:11" ht="14.1" customHeight="1" x14ac:dyDescent="0.25">
      <c r="A1015" s="1094"/>
      <c r="B1015" s="1094"/>
      <c r="C1015" s="1109" t="s">
        <v>1061</v>
      </c>
      <c r="D1015" s="1110">
        <v>0</v>
      </c>
      <c r="E1015" s="1110">
        <v>118757937</v>
      </c>
      <c r="F1015" s="1110">
        <v>116311565</v>
      </c>
      <c r="G1015" s="1110">
        <v>0</v>
      </c>
      <c r="H1015" s="1094"/>
      <c r="I1015" s="1094"/>
      <c r="J1015" s="1094"/>
      <c r="K1015" s="1094"/>
    </row>
    <row r="1016" spans="1:11" ht="14.1" customHeight="1" x14ac:dyDescent="0.25">
      <c r="A1016" s="1094"/>
      <c r="B1016" s="1094"/>
      <c r="C1016" s="1109" t="s">
        <v>1048</v>
      </c>
      <c r="D1016" s="1110">
        <v>0</v>
      </c>
      <c r="E1016" s="1110">
        <v>118757937</v>
      </c>
      <c r="F1016" s="1110">
        <v>116311565</v>
      </c>
      <c r="G1016" s="1110">
        <v>0</v>
      </c>
      <c r="H1016" s="1094"/>
      <c r="I1016" s="1094"/>
      <c r="J1016" s="1094"/>
      <c r="K1016" s="1094"/>
    </row>
    <row r="1017" spans="1:11" ht="14.1" customHeight="1" x14ac:dyDescent="0.25">
      <c r="A1017" s="1094"/>
      <c r="B1017" s="1094"/>
      <c r="C1017" s="1109" t="s">
        <v>1057</v>
      </c>
      <c r="D1017" s="1110">
        <v>0</v>
      </c>
      <c r="E1017" s="1110">
        <v>0</v>
      </c>
      <c r="F1017" s="1110">
        <v>0</v>
      </c>
      <c r="G1017" s="1110">
        <v>0</v>
      </c>
      <c r="H1017" s="1094"/>
      <c r="I1017" s="1094"/>
      <c r="J1017" s="1094"/>
      <c r="K1017" s="1094"/>
    </row>
    <row r="1018" spans="1:11" ht="14.1" customHeight="1" x14ac:dyDescent="0.25">
      <c r="A1018" s="1094"/>
      <c r="B1018" s="1094"/>
      <c r="C1018" s="1109" t="s">
        <v>1058</v>
      </c>
      <c r="D1018" s="1110">
        <v>0</v>
      </c>
      <c r="E1018" s="1110">
        <v>0</v>
      </c>
      <c r="F1018" s="1110">
        <v>0</v>
      </c>
      <c r="G1018" s="1110">
        <v>0</v>
      </c>
      <c r="H1018" s="1094"/>
      <c r="I1018" s="1094"/>
      <c r="J1018" s="1094"/>
      <c r="K1018" s="1094"/>
    </row>
    <row r="1019" spans="1:11" ht="14.1" customHeight="1" x14ac:dyDescent="0.25">
      <c r="A1019" s="1094"/>
      <c r="B1019" s="1094"/>
      <c r="C1019" s="1109" t="s">
        <v>1059</v>
      </c>
      <c r="D1019" s="1110">
        <v>0</v>
      </c>
      <c r="E1019" s="1110">
        <v>0</v>
      </c>
      <c r="F1019" s="1110">
        <v>0</v>
      </c>
      <c r="G1019" s="1110">
        <v>0</v>
      </c>
      <c r="H1019" s="1094"/>
      <c r="I1019" s="1094"/>
      <c r="J1019" s="1094"/>
      <c r="K1019" s="1094"/>
    </row>
    <row r="1020" spans="1:11" ht="14.1" customHeight="1" x14ac:dyDescent="0.25">
      <c r="A1020" s="1094"/>
      <c r="B1020" s="1094"/>
      <c r="C1020" s="1109" t="s">
        <v>1060</v>
      </c>
      <c r="D1020" s="1110">
        <v>0</v>
      </c>
      <c r="E1020" s="1110">
        <v>0</v>
      </c>
      <c r="F1020" s="1110">
        <v>0</v>
      </c>
      <c r="G1020" s="1110">
        <v>0</v>
      </c>
      <c r="H1020" s="1094"/>
      <c r="I1020" s="1094"/>
      <c r="J1020" s="1094"/>
      <c r="K1020" s="1094"/>
    </row>
    <row r="1021" spans="1:11" ht="14.1" customHeight="1" x14ac:dyDescent="0.25">
      <c r="A1021" s="1094"/>
      <c r="B1021" s="1094"/>
      <c r="C1021" s="1109" t="s">
        <v>1062</v>
      </c>
      <c r="D1021" s="1110">
        <v>0</v>
      </c>
      <c r="E1021" s="1110">
        <v>0</v>
      </c>
      <c r="F1021" s="1110">
        <v>0</v>
      </c>
      <c r="G1021" s="1110">
        <v>0</v>
      </c>
      <c r="H1021" s="1094"/>
      <c r="I1021" s="1094"/>
      <c r="J1021" s="1094"/>
      <c r="K1021" s="1094"/>
    </row>
    <row r="1022" spans="1:11" ht="14.1" customHeight="1" x14ac:dyDescent="0.25">
      <c r="A1022" s="1094"/>
      <c r="B1022" s="1094"/>
      <c r="C1022" s="1109" t="s">
        <v>1048</v>
      </c>
      <c r="D1022" s="1110">
        <v>0</v>
      </c>
      <c r="E1022" s="1110">
        <v>0</v>
      </c>
      <c r="F1022" s="1110">
        <v>0</v>
      </c>
      <c r="G1022" s="1110">
        <v>0</v>
      </c>
      <c r="H1022" s="1094"/>
      <c r="I1022" s="1094"/>
      <c r="J1022" s="1094"/>
      <c r="K1022" s="1094"/>
    </row>
    <row r="1023" spans="1:11" ht="14.1" customHeight="1" x14ac:dyDescent="0.25">
      <c r="A1023" s="1094"/>
      <c r="B1023" s="1094"/>
      <c r="C1023" s="1109" t="s">
        <v>1057</v>
      </c>
      <c r="D1023" s="1110">
        <v>0</v>
      </c>
      <c r="E1023" s="1110">
        <v>0</v>
      </c>
      <c r="F1023" s="1110">
        <v>0</v>
      </c>
      <c r="G1023" s="1110">
        <v>0</v>
      </c>
      <c r="H1023" s="1094"/>
      <c r="I1023" s="1094"/>
      <c r="J1023" s="1094"/>
      <c r="K1023" s="1094"/>
    </row>
    <row r="1024" spans="1:11" ht="14.1" customHeight="1" x14ac:dyDescent="0.25">
      <c r="A1024" s="1094"/>
      <c r="B1024" s="1094"/>
      <c r="C1024" s="1109" t="s">
        <v>1058</v>
      </c>
      <c r="D1024" s="1110">
        <v>0</v>
      </c>
      <c r="E1024" s="1110">
        <v>0</v>
      </c>
      <c r="F1024" s="1110">
        <v>0</v>
      </c>
      <c r="G1024" s="1110">
        <v>0</v>
      </c>
      <c r="H1024" s="1094"/>
      <c r="I1024" s="1094"/>
      <c r="J1024" s="1094"/>
      <c r="K1024" s="1094"/>
    </row>
    <row r="1025" spans="1:11" ht="14.1" customHeight="1" x14ac:dyDescent="0.25">
      <c r="A1025" s="1094"/>
      <c r="B1025" s="1094"/>
      <c r="C1025" s="1109" t="s">
        <v>1059</v>
      </c>
      <c r="D1025" s="1110">
        <v>0</v>
      </c>
      <c r="E1025" s="1110">
        <v>0</v>
      </c>
      <c r="F1025" s="1110">
        <v>0</v>
      </c>
      <c r="G1025" s="1110">
        <v>0</v>
      </c>
      <c r="H1025" s="1094"/>
      <c r="I1025" s="1094"/>
      <c r="J1025" s="1094"/>
      <c r="K1025" s="1094"/>
    </row>
    <row r="1026" spans="1:11" ht="14.1" customHeight="1" x14ac:dyDescent="0.25">
      <c r="A1026" s="1094"/>
      <c r="B1026" s="1094"/>
      <c r="C1026" s="1109" t="s">
        <v>1060</v>
      </c>
      <c r="D1026" s="1110">
        <v>0</v>
      </c>
      <c r="E1026" s="1110">
        <v>0</v>
      </c>
      <c r="F1026" s="1110">
        <v>0</v>
      </c>
      <c r="G1026" s="1110">
        <v>0</v>
      </c>
      <c r="H1026" s="1094"/>
      <c r="I1026" s="1094"/>
      <c r="J1026" s="1094"/>
      <c r="K1026" s="1094"/>
    </row>
    <row r="1027" spans="1:11" ht="14.1" customHeight="1" x14ac:dyDescent="0.25">
      <c r="A1027" s="1094"/>
      <c r="B1027" s="1094"/>
      <c r="C1027" s="1109" t="s">
        <v>1063</v>
      </c>
      <c r="D1027" s="1110">
        <v>0</v>
      </c>
      <c r="E1027" s="1110">
        <v>0</v>
      </c>
      <c r="F1027" s="1110">
        <v>0</v>
      </c>
      <c r="G1027" s="1110">
        <v>0</v>
      </c>
      <c r="H1027" s="1094"/>
      <c r="I1027" s="1094"/>
      <c r="J1027" s="1094"/>
      <c r="K1027" s="1094"/>
    </row>
    <row r="1028" spans="1:11" ht="14.1" customHeight="1" x14ac:dyDescent="0.25">
      <c r="A1028" s="1094"/>
      <c r="B1028" s="1094"/>
      <c r="C1028" s="1109" t="s">
        <v>1064</v>
      </c>
      <c r="D1028" s="1110">
        <v>0</v>
      </c>
      <c r="E1028" s="1110">
        <v>0</v>
      </c>
      <c r="F1028" s="1110">
        <v>0</v>
      </c>
      <c r="G1028" s="1110">
        <v>0</v>
      </c>
      <c r="H1028" s="1094"/>
      <c r="I1028" s="1094"/>
      <c r="J1028" s="1094"/>
      <c r="K1028" s="1094"/>
    </row>
    <row r="1029" spans="1:11" ht="14.1" customHeight="1" x14ac:dyDescent="0.25">
      <c r="A1029" s="1094"/>
      <c r="B1029" s="1094"/>
      <c r="C1029" s="1111" t="s">
        <v>572</v>
      </c>
      <c r="D1029" s="1110">
        <v>0</v>
      </c>
      <c r="E1029" s="1110">
        <v>118757937</v>
      </c>
      <c r="F1029" s="1110">
        <v>116311565</v>
      </c>
      <c r="G1029" s="1110">
        <v>0</v>
      </c>
      <c r="H1029" s="1094"/>
      <c r="I1029" s="1094"/>
      <c r="J1029" s="1094"/>
      <c r="K1029" s="1094"/>
    </row>
    <row r="1030" spans="1:11" ht="30.95" customHeight="1" x14ac:dyDescent="0.25">
      <c r="A1030" s="1094"/>
      <c r="B1030" s="1094"/>
      <c r="C1030" s="1102" t="s">
        <v>4082</v>
      </c>
      <c r="D1030" s="1234" t="s">
        <v>4083</v>
      </c>
      <c r="E1030" s="1235"/>
      <c r="F1030" s="1235"/>
      <c r="G1030" s="1235"/>
      <c r="H1030" s="1094"/>
      <c r="I1030" s="1094"/>
      <c r="J1030" s="1094"/>
      <c r="K1030" s="1094"/>
    </row>
    <row r="1031" spans="1:11" ht="59.1" customHeight="1" x14ac:dyDescent="0.25">
      <c r="A1031" s="1094"/>
      <c r="B1031" s="1094"/>
      <c r="C1031" s="1103" t="s">
        <v>1022</v>
      </c>
      <c r="D1031" s="1232" t="s">
        <v>4084</v>
      </c>
      <c r="E1031" s="1233"/>
      <c r="F1031" s="1233"/>
      <c r="G1031" s="1233"/>
      <c r="H1031" s="1094"/>
      <c r="I1031" s="1094"/>
      <c r="J1031" s="1094"/>
      <c r="K1031" s="1094"/>
    </row>
    <row r="1032" spans="1:11" ht="59.1" customHeight="1" x14ac:dyDescent="0.25">
      <c r="A1032" s="1094"/>
      <c r="B1032" s="1094"/>
      <c r="C1032" s="1104" t="s">
        <v>1024</v>
      </c>
      <c r="D1032" s="1230" t="s">
        <v>4085</v>
      </c>
      <c r="E1032" s="1231"/>
      <c r="F1032" s="1231"/>
      <c r="G1032" s="1231"/>
      <c r="H1032" s="1094"/>
      <c r="I1032" s="1094"/>
      <c r="J1032" s="1094"/>
      <c r="K1032" s="1094"/>
    </row>
    <row r="1033" spans="1:11" ht="59.1" customHeight="1" x14ac:dyDescent="0.25">
      <c r="A1033" s="1094"/>
      <c r="B1033" s="1094"/>
      <c r="C1033" s="1104" t="s">
        <v>31</v>
      </c>
      <c r="D1033" s="1230" t="s">
        <v>4071</v>
      </c>
      <c r="E1033" s="1231"/>
      <c r="F1033" s="1231"/>
      <c r="G1033" s="1231"/>
      <c r="H1033" s="1094"/>
      <c r="I1033" s="1094"/>
      <c r="J1033" s="1094"/>
      <c r="K1033" s="1094"/>
    </row>
    <row r="1034" spans="1:11" ht="15" customHeight="1" x14ac:dyDescent="0.25">
      <c r="A1034" s="1094"/>
      <c r="B1034" s="1094"/>
      <c r="C1034" s="1105"/>
      <c r="D1034" s="1106">
        <v>2024</v>
      </c>
      <c r="E1034" s="1106">
        <v>2025</v>
      </c>
      <c r="F1034" s="1106">
        <v>2026</v>
      </c>
      <c r="G1034" s="1106">
        <v>2027</v>
      </c>
      <c r="H1034" s="1094"/>
      <c r="I1034" s="1094"/>
      <c r="J1034" s="1094"/>
      <c r="K1034" s="1094"/>
    </row>
    <row r="1035" spans="1:11" ht="15" customHeight="1" x14ac:dyDescent="0.25">
      <c r="A1035" s="1094"/>
      <c r="B1035" s="1094"/>
      <c r="C1035" s="1107"/>
      <c r="D1035" s="1108" t="s">
        <v>13</v>
      </c>
      <c r="E1035" s="1108" t="s">
        <v>14</v>
      </c>
      <c r="F1035" s="1108" t="s">
        <v>14</v>
      </c>
      <c r="G1035" s="1108" t="s">
        <v>14</v>
      </c>
      <c r="H1035" s="1094"/>
      <c r="I1035" s="1094"/>
      <c r="J1035" s="1094"/>
      <c r="K1035" s="1094"/>
    </row>
    <row r="1036" spans="1:11" ht="14.1" customHeight="1" x14ac:dyDescent="0.25">
      <c r="A1036" s="1094"/>
      <c r="B1036" s="1094"/>
      <c r="C1036" s="1097" t="s">
        <v>33</v>
      </c>
      <c r="D1036" s="1101" t="s">
        <v>1092</v>
      </c>
      <c r="E1036" s="1101" t="s">
        <v>1092</v>
      </c>
      <c r="F1036" s="1101" t="s">
        <v>1092</v>
      </c>
      <c r="G1036" s="1101" t="s">
        <v>1092</v>
      </c>
      <c r="H1036" s="1094"/>
      <c r="I1036" s="1094"/>
      <c r="J1036" s="1094"/>
      <c r="K1036" s="1094"/>
    </row>
    <row r="1037" spans="1:11" ht="14.1" customHeight="1" x14ac:dyDescent="0.25">
      <c r="A1037" s="1094"/>
      <c r="B1037" s="1094"/>
      <c r="C1037" s="1097" t="s">
        <v>1029</v>
      </c>
      <c r="D1037" s="1101" t="s">
        <v>1039</v>
      </c>
      <c r="E1037" s="1101" t="s">
        <v>4086</v>
      </c>
      <c r="F1037" s="1101" t="s">
        <v>4086</v>
      </c>
      <c r="G1037" s="1101" t="s">
        <v>4087</v>
      </c>
      <c r="H1037" s="1094"/>
      <c r="I1037" s="1094"/>
      <c r="J1037" s="1094"/>
      <c r="K1037" s="1094"/>
    </row>
    <row r="1038" spans="1:11" ht="14.1" customHeight="1" x14ac:dyDescent="0.25">
      <c r="A1038" s="1094"/>
      <c r="B1038" s="1094"/>
      <c r="C1038" s="1097" t="s">
        <v>1032</v>
      </c>
      <c r="D1038" s="1101" t="s">
        <v>1039</v>
      </c>
      <c r="E1038" s="1101" t="s">
        <v>4086</v>
      </c>
      <c r="F1038" s="1101" t="s">
        <v>4086</v>
      </c>
      <c r="G1038" s="1101" t="s">
        <v>4087</v>
      </c>
      <c r="H1038" s="1094"/>
      <c r="I1038" s="1094"/>
      <c r="J1038" s="1094"/>
      <c r="K1038" s="1094"/>
    </row>
    <row r="1039" spans="1:11" ht="14.1" customHeight="1" x14ac:dyDescent="0.25">
      <c r="A1039" s="1094"/>
      <c r="B1039" s="1094"/>
      <c r="C1039" s="1097" t="s">
        <v>1037</v>
      </c>
      <c r="D1039" s="1101" t="s">
        <v>1038</v>
      </c>
      <c r="E1039" s="1101" t="s">
        <v>1039</v>
      </c>
      <c r="F1039" s="1101" t="s">
        <v>1039</v>
      </c>
      <c r="G1039" s="1101" t="s">
        <v>1039</v>
      </c>
      <c r="H1039" s="1094"/>
      <c r="I1039" s="1094"/>
      <c r="J1039" s="1094"/>
      <c r="K1039" s="1094"/>
    </row>
    <row r="1040" spans="1:11" ht="14.1" customHeight="1" x14ac:dyDescent="0.25">
      <c r="A1040" s="1094"/>
      <c r="B1040" s="1094"/>
      <c r="C1040" s="1097" t="s">
        <v>1042</v>
      </c>
      <c r="D1040" s="1101" t="s">
        <v>1038</v>
      </c>
      <c r="E1040" s="1101" t="s">
        <v>1038</v>
      </c>
      <c r="F1040" s="1101" t="s">
        <v>1039</v>
      </c>
      <c r="G1040" s="1101" t="s">
        <v>1528</v>
      </c>
      <c r="H1040" s="1094"/>
      <c r="I1040" s="1094"/>
      <c r="J1040" s="1094"/>
      <c r="K1040" s="1094"/>
    </row>
    <row r="1041" spans="1:11" ht="14.1" customHeight="1" x14ac:dyDescent="0.25">
      <c r="A1041" s="1094"/>
      <c r="B1041" s="1094"/>
      <c r="C1041" s="1097" t="s">
        <v>39</v>
      </c>
      <c r="D1041" s="1101" t="s">
        <v>1038</v>
      </c>
      <c r="E1041" s="1101" t="s">
        <v>1038</v>
      </c>
      <c r="F1041" s="1101" t="s">
        <v>1039</v>
      </c>
      <c r="G1041" s="1101" t="s">
        <v>1528</v>
      </c>
      <c r="H1041" s="1094"/>
      <c r="I1041" s="1094"/>
      <c r="J1041" s="1094"/>
      <c r="K1041" s="1094"/>
    </row>
    <row r="1042" spans="1:11" ht="14.1" customHeight="1" x14ac:dyDescent="0.25">
      <c r="A1042" s="1094"/>
      <c r="B1042" s="1094"/>
      <c r="C1042" s="1228" t="s">
        <v>1046</v>
      </c>
      <c r="D1042" s="1229"/>
      <c r="E1042" s="1229"/>
      <c r="F1042" s="1229"/>
      <c r="G1042" s="1229"/>
      <c r="H1042" s="1094"/>
      <c r="I1042" s="1094"/>
      <c r="J1042" s="1094"/>
      <c r="K1042" s="1094"/>
    </row>
    <row r="1043" spans="1:11" ht="14.1" customHeight="1" x14ac:dyDescent="0.25">
      <c r="A1043" s="1094"/>
      <c r="B1043" s="1094"/>
      <c r="C1043" s="1105"/>
      <c r="D1043" s="1106">
        <v>2024</v>
      </c>
      <c r="E1043" s="1106">
        <v>2025</v>
      </c>
      <c r="F1043" s="1106">
        <v>2026</v>
      </c>
      <c r="G1043" s="1106">
        <v>2027</v>
      </c>
      <c r="H1043" s="1094"/>
      <c r="I1043" s="1094"/>
      <c r="J1043" s="1094"/>
      <c r="K1043" s="1094"/>
    </row>
    <row r="1044" spans="1:11" ht="14.1" customHeight="1" x14ac:dyDescent="0.25">
      <c r="A1044" s="1094"/>
      <c r="B1044" s="1094"/>
      <c r="C1044" s="1107"/>
      <c r="D1044" s="1108" t="s">
        <v>13</v>
      </c>
      <c r="E1044" s="1108" t="s">
        <v>14</v>
      </c>
      <c r="F1044" s="1108" t="s">
        <v>14</v>
      </c>
      <c r="G1044" s="1108" t="s">
        <v>14</v>
      </c>
      <c r="H1044" s="1094"/>
      <c r="I1044" s="1094"/>
      <c r="J1044" s="1094"/>
      <c r="K1044" s="1094"/>
    </row>
    <row r="1045" spans="1:11" ht="14.1" customHeight="1" x14ac:dyDescent="0.25">
      <c r="A1045" s="1094"/>
      <c r="B1045" s="1094"/>
      <c r="C1045" s="1109" t="s">
        <v>1047</v>
      </c>
      <c r="D1045" s="1110">
        <v>0</v>
      </c>
      <c r="E1045" s="1110">
        <v>0</v>
      </c>
      <c r="F1045" s="1110">
        <v>0</v>
      </c>
      <c r="G1045" s="1110">
        <v>0</v>
      </c>
      <c r="H1045" s="1094"/>
      <c r="I1045" s="1094"/>
      <c r="J1045" s="1094"/>
      <c r="K1045" s="1094"/>
    </row>
    <row r="1046" spans="1:11" ht="14.1" customHeight="1" x14ac:dyDescent="0.25">
      <c r="A1046" s="1094"/>
      <c r="B1046" s="1094"/>
      <c r="C1046" s="1109" t="s">
        <v>1048</v>
      </c>
      <c r="D1046" s="1110">
        <v>0</v>
      </c>
      <c r="E1046" s="1110">
        <v>0</v>
      </c>
      <c r="F1046" s="1110">
        <v>0</v>
      </c>
      <c r="G1046" s="1110">
        <v>0</v>
      </c>
      <c r="H1046" s="1094"/>
      <c r="I1046" s="1094"/>
      <c r="J1046" s="1094"/>
      <c r="K1046" s="1094"/>
    </row>
    <row r="1047" spans="1:11" ht="14.1" customHeight="1" x14ac:dyDescent="0.25">
      <c r="A1047" s="1094"/>
      <c r="B1047" s="1094"/>
      <c r="C1047" s="1109" t="s">
        <v>1049</v>
      </c>
      <c r="D1047" s="1110">
        <v>0</v>
      </c>
      <c r="E1047" s="1110">
        <v>0</v>
      </c>
      <c r="F1047" s="1110">
        <v>0</v>
      </c>
      <c r="G1047" s="1110">
        <v>0</v>
      </c>
      <c r="H1047" s="1094"/>
      <c r="I1047" s="1094"/>
      <c r="J1047" s="1094"/>
      <c r="K1047" s="1094"/>
    </row>
    <row r="1048" spans="1:11" ht="14.1" customHeight="1" x14ac:dyDescent="0.25">
      <c r="A1048" s="1094"/>
      <c r="B1048" s="1094"/>
      <c r="C1048" s="1109" t="s">
        <v>1050</v>
      </c>
      <c r="D1048" s="1110">
        <v>0</v>
      </c>
      <c r="E1048" s="1110">
        <v>0</v>
      </c>
      <c r="F1048" s="1110">
        <v>0</v>
      </c>
      <c r="G1048" s="1110">
        <v>0</v>
      </c>
      <c r="H1048" s="1094"/>
      <c r="I1048" s="1094"/>
      <c r="J1048" s="1094"/>
      <c r="K1048" s="1094"/>
    </row>
    <row r="1049" spans="1:11" ht="14.1" customHeight="1" x14ac:dyDescent="0.25">
      <c r="A1049" s="1094"/>
      <c r="B1049" s="1094"/>
      <c r="C1049" s="1109" t="s">
        <v>1048</v>
      </c>
      <c r="D1049" s="1110">
        <v>0</v>
      </c>
      <c r="E1049" s="1110">
        <v>0</v>
      </c>
      <c r="F1049" s="1110">
        <v>0</v>
      </c>
      <c r="G1049" s="1110">
        <v>0</v>
      </c>
      <c r="H1049" s="1094"/>
      <c r="I1049" s="1094"/>
      <c r="J1049" s="1094"/>
      <c r="K1049" s="1094"/>
    </row>
    <row r="1050" spans="1:11" ht="14.1" customHeight="1" x14ac:dyDescent="0.25">
      <c r="A1050" s="1094"/>
      <c r="B1050" s="1094"/>
      <c r="C1050" s="1109" t="s">
        <v>1049</v>
      </c>
      <c r="D1050" s="1110">
        <v>0</v>
      </c>
      <c r="E1050" s="1110">
        <v>0</v>
      </c>
      <c r="F1050" s="1110">
        <v>0</v>
      </c>
      <c r="G1050" s="1110">
        <v>0</v>
      </c>
      <c r="H1050" s="1094"/>
      <c r="I1050" s="1094"/>
      <c r="J1050" s="1094"/>
      <c r="K1050" s="1094"/>
    </row>
    <row r="1051" spans="1:11" ht="14.1" customHeight="1" x14ac:dyDescent="0.25">
      <c r="A1051" s="1094"/>
      <c r="B1051" s="1094"/>
      <c r="C1051" s="1109" t="s">
        <v>1051</v>
      </c>
      <c r="D1051" s="1110">
        <v>0</v>
      </c>
      <c r="E1051" s="1110">
        <v>0</v>
      </c>
      <c r="F1051" s="1110">
        <v>0</v>
      </c>
      <c r="G1051" s="1110">
        <v>0</v>
      </c>
      <c r="H1051" s="1094"/>
      <c r="I1051" s="1094"/>
      <c r="J1051" s="1094"/>
      <c r="K1051" s="1094"/>
    </row>
    <row r="1052" spans="1:11" ht="14.1" customHeight="1" x14ac:dyDescent="0.25">
      <c r="A1052" s="1094"/>
      <c r="B1052" s="1094"/>
      <c r="C1052" s="1109" t="s">
        <v>1048</v>
      </c>
      <c r="D1052" s="1110">
        <v>0</v>
      </c>
      <c r="E1052" s="1110">
        <v>0</v>
      </c>
      <c r="F1052" s="1110">
        <v>0</v>
      </c>
      <c r="G1052" s="1110">
        <v>0</v>
      </c>
      <c r="H1052" s="1094"/>
      <c r="I1052" s="1094"/>
      <c r="J1052" s="1094"/>
      <c r="K1052" s="1094"/>
    </row>
    <row r="1053" spans="1:11" ht="14.1" customHeight="1" x14ac:dyDescent="0.25">
      <c r="A1053" s="1094"/>
      <c r="B1053" s="1094"/>
      <c r="C1053" s="1109" t="s">
        <v>1049</v>
      </c>
      <c r="D1053" s="1110">
        <v>0</v>
      </c>
      <c r="E1053" s="1110">
        <v>0</v>
      </c>
      <c r="F1053" s="1110">
        <v>0</v>
      </c>
      <c r="G1053" s="1110">
        <v>0</v>
      </c>
      <c r="H1053" s="1094"/>
      <c r="I1053" s="1094"/>
      <c r="J1053" s="1094"/>
      <c r="K1053" s="1094"/>
    </row>
    <row r="1054" spans="1:11" ht="14.1" customHeight="1" x14ac:dyDescent="0.25">
      <c r="A1054" s="1094"/>
      <c r="B1054" s="1094"/>
      <c r="C1054" s="1109" t="s">
        <v>1052</v>
      </c>
      <c r="D1054" s="1110">
        <v>0</v>
      </c>
      <c r="E1054" s="1110">
        <v>0</v>
      </c>
      <c r="F1054" s="1110">
        <v>0</v>
      </c>
      <c r="G1054" s="1110">
        <v>0</v>
      </c>
      <c r="H1054" s="1094"/>
      <c r="I1054" s="1094"/>
      <c r="J1054" s="1094"/>
      <c r="K1054" s="1094"/>
    </row>
    <row r="1055" spans="1:11" ht="14.1" customHeight="1" x14ac:dyDescent="0.25">
      <c r="A1055" s="1094"/>
      <c r="B1055" s="1094"/>
      <c r="C1055" s="1109" t="s">
        <v>1048</v>
      </c>
      <c r="D1055" s="1110">
        <v>0</v>
      </c>
      <c r="E1055" s="1110">
        <v>0</v>
      </c>
      <c r="F1055" s="1110">
        <v>0</v>
      </c>
      <c r="G1055" s="1110">
        <v>0</v>
      </c>
      <c r="H1055" s="1094"/>
      <c r="I1055" s="1094"/>
      <c r="J1055" s="1094"/>
      <c r="K1055" s="1094"/>
    </row>
    <row r="1056" spans="1:11" ht="14.1" customHeight="1" x14ac:dyDescent="0.25">
      <c r="A1056" s="1094"/>
      <c r="B1056" s="1094"/>
      <c r="C1056" s="1109" t="s">
        <v>1049</v>
      </c>
      <c r="D1056" s="1110">
        <v>0</v>
      </c>
      <c r="E1056" s="1110">
        <v>0</v>
      </c>
      <c r="F1056" s="1110">
        <v>0</v>
      </c>
      <c r="G1056" s="1110">
        <v>0</v>
      </c>
      <c r="H1056" s="1094"/>
      <c r="I1056" s="1094"/>
      <c r="J1056" s="1094"/>
      <c r="K1056" s="1094"/>
    </row>
    <row r="1057" spans="1:11" ht="14.1" customHeight="1" x14ac:dyDescent="0.25">
      <c r="A1057" s="1094"/>
      <c r="B1057" s="1094"/>
      <c r="C1057" s="1109" t="s">
        <v>1053</v>
      </c>
      <c r="D1057" s="1110">
        <v>0</v>
      </c>
      <c r="E1057" s="1110">
        <v>0</v>
      </c>
      <c r="F1057" s="1110">
        <v>0</v>
      </c>
      <c r="G1057" s="1110">
        <v>0</v>
      </c>
      <c r="H1057" s="1094"/>
      <c r="I1057" s="1094"/>
      <c r="J1057" s="1094"/>
      <c r="K1057" s="1094"/>
    </row>
    <row r="1058" spans="1:11" ht="14.1" customHeight="1" x14ac:dyDescent="0.25">
      <c r="A1058" s="1094"/>
      <c r="B1058" s="1094"/>
      <c r="C1058" s="1109" t="s">
        <v>1048</v>
      </c>
      <c r="D1058" s="1110">
        <v>0</v>
      </c>
      <c r="E1058" s="1110">
        <v>0</v>
      </c>
      <c r="F1058" s="1110">
        <v>0</v>
      </c>
      <c r="G1058" s="1110">
        <v>0</v>
      </c>
      <c r="H1058" s="1094"/>
      <c r="I1058" s="1094"/>
      <c r="J1058" s="1094"/>
      <c r="K1058" s="1094"/>
    </row>
    <row r="1059" spans="1:11" ht="14.1" customHeight="1" x14ac:dyDescent="0.25">
      <c r="A1059" s="1094"/>
      <c r="B1059" s="1094"/>
      <c r="C1059" s="1109" t="s">
        <v>1049</v>
      </c>
      <c r="D1059" s="1110">
        <v>0</v>
      </c>
      <c r="E1059" s="1110">
        <v>0</v>
      </c>
      <c r="F1059" s="1110">
        <v>0</v>
      </c>
      <c r="G1059" s="1110">
        <v>0</v>
      </c>
      <c r="H1059" s="1094"/>
      <c r="I1059" s="1094"/>
      <c r="J1059" s="1094"/>
      <c r="K1059" s="1094"/>
    </row>
    <row r="1060" spans="1:11" ht="14.1" customHeight="1" x14ac:dyDescent="0.25">
      <c r="A1060" s="1094"/>
      <c r="B1060" s="1094"/>
      <c r="C1060" s="1109" t="s">
        <v>1054</v>
      </c>
      <c r="D1060" s="1110">
        <v>0</v>
      </c>
      <c r="E1060" s="1110">
        <v>0</v>
      </c>
      <c r="F1060" s="1110">
        <v>0</v>
      </c>
      <c r="G1060" s="1110">
        <v>0</v>
      </c>
      <c r="H1060" s="1094"/>
      <c r="I1060" s="1094"/>
      <c r="J1060" s="1094"/>
      <c r="K1060" s="1094"/>
    </row>
    <row r="1061" spans="1:11" ht="14.1" customHeight="1" x14ac:dyDescent="0.25">
      <c r="A1061" s="1094"/>
      <c r="B1061" s="1094"/>
      <c r="C1061" s="1109" t="s">
        <v>1048</v>
      </c>
      <c r="D1061" s="1110">
        <v>0</v>
      </c>
      <c r="E1061" s="1110">
        <v>0</v>
      </c>
      <c r="F1061" s="1110">
        <v>0</v>
      </c>
      <c r="G1061" s="1110">
        <v>0</v>
      </c>
      <c r="H1061" s="1094"/>
      <c r="I1061" s="1094"/>
      <c r="J1061" s="1094"/>
      <c r="K1061" s="1094"/>
    </row>
    <row r="1062" spans="1:11" ht="14.1" customHeight="1" x14ac:dyDescent="0.25">
      <c r="A1062" s="1094"/>
      <c r="B1062" s="1094"/>
      <c r="C1062" s="1109" t="s">
        <v>1049</v>
      </c>
      <c r="D1062" s="1110">
        <v>0</v>
      </c>
      <c r="E1062" s="1110">
        <v>0</v>
      </c>
      <c r="F1062" s="1110">
        <v>0</v>
      </c>
      <c r="G1062" s="1110">
        <v>0</v>
      </c>
      <c r="H1062" s="1094"/>
      <c r="I1062" s="1094"/>
      <c r="J1062" s="1094"/>
      <c r="K1062" s="1094"/>
    </row>
    <row r="1063" spans="1:11" ht="14.1" customHeight="1" x14ac:dyDescent="0.25">
      <c r="A1063" s="1094"/>
      <c r="B1063" s="1094"/>
      <c r="C1063" s="1109" t="s">
        <v>1055</v>
      </c>
      <c r="D1063" s="1110">
        <v>0</v>
      </c>
      <c r="E1063" s="1110">
        <v>0</v>
      </c>
      <c r="F1063" s="1110">
        <v>0</v>
      </c>
      <c r="G1063" s="1110">
        <v>0</v>
      </c>
      <c r="H1063" s="1094"/>
      <c r="I1063" s="1094"/>
      <c r="J1063" s="1094"/>
      <c r="K1063" s="1094"/>
    </row>
    <row r="1064" spans="1:11" ht="14.1" customHeight="1" x14ac:dyDescent="0.25">
      <c r="A1064" s="1094"/>
      <c r="B1064" s="1094"/>
      <c r="C1064" s="1109" t="s">
        <v>1048</v>
      </c>
      <c r="D1064" s="1110">
        <v>0</v>
      </c>
      <c r="E1064" s="1110">
        <v>0</v>
      </c>
      <c r="F1064" s="1110">
        <v>0</v>
      </c>
      <c r="G1064" s="1110">
        <v>0</v>
      </c>
      <c r="H1064" s="1094"/>
      <c r="I1064" s="1094"/>
      <c r="J1064" s="1094"/>
      <c r="K1064" s="1094"/>
    </row>
    <row r="1065" spans="1:11" ht="14.1" customHeight="1" x14ac:dyDescent="0.25">
      <c r="A1065" s="1094"/>
      <c r="B1065" s="1094"/>
      <c r="C1065" s="1109" t="s">
        <v>1049</v>
      </c>
      <c r="D1065" s="1110">
        <v>0</v>
      </c>
      <c r="E1065" s="1110">
        <v>0</v>
      </c>
      <c r="F1065" s="1110">
        <v>0</v>
      </c>
      <c r="G1065" s="1110">
        <v>0</v>
      </c>
      <c r="H1065" s="1094"/>
      <c r="I1065" s="1094"/>
      <c r="J1065" s="1094"/>
      <c r="K1065" s="1094"/>
    </row>
    <row r="1066" spans="1:11" ht="14.1" customHeight="1" x14ac:dyDescent="0.25">
      <c r="A1066" s="1094"/>
      <c r="B1066" s="1094"/>
      <c r="C1066" s="1109" t="s">
        <v>1056</v>
      </c>
      <c r="D1066" s="1110">
        <v>0</v>
      </c>
      <c r="E1066" s="1110">
        <v>0</v>
      </c>
      <c r="F1066" s="1110">
        <v>0</v>
      </c>
      <c r="G1066" s="1110">
        <v>0</v>
      </c>
      <c r="H1066" s="1094"/>
      <c r="I1066" s="1094"/>
      <c r="J1066" s="1094"/>
      <c r="K1066" s="1094"/>
    </row>
    <row r="1067" spans="1:11" ht="14.1" customHeight="1" x14ac:dyDescent="0.25">
      <c r="A1067" s="1094"/>
      <c r="B1067" s="1094"/>
      <c r="C1067" s="1109" t="s">
        <v>1048</v>
      </c>
      <c r="D1067" s="1110">
        <v>0</v>
      </c>
      <c r="E1067" s="1110">
        <v>0</v>
      </c>
      <c r="F1067" s="1110">
        <v>0</v>
      </c>
      <c r="G1067" s="1110">
        <v>0</v>
      </c>
      <c r="H1067" s="1094"/>
      <c r="I1067" s="1094"/>
      <c r="J1067" s="1094"/>
      <c r="K1067" s="1094"/>
    </row>
    <row r="1068" spans="1:11" ht="14.1" customHeight="1" x14ac:dyDescent="0.25">
      <c r="A1068" s="1094"/>
      <c r="B1068" s="1094"/>
      <c r="C1068" s="1109" t="s">
        <v>1057</v>
      </c>
      <c r="D1068" s="1110">
        <v>0</v>
      </c>
      <c r="E1068" s="1110">
        <v>0</v>
      </c>
      <c r="F1068" s="1110">
        <v>0</v>
      </c>
      <c r="G1068" s="1110">
        <v>0</v>
      </c>
      <c r="H1068" s="1094"/>
      <c r="I1068" s="1094"/>
      <c r="J1068" s="1094"/>
      <c r="K1068" s="1094"/>
    </row>
    <row r="1069" spans="1:11" ht="14.1" customHeight="1" x14ac:dyDescent="0.25">
      <c r="A1069" s="1094"/>
      <c r="B1069" s="1094"/>
      <c r="C1069" s="1109" t="s">
        <v>1058</v>
      </c>
      <c r="D1069" s="1110">
        <v>0</v>
      </c>
      <c r="E1069" s="1110">
        <v>0</v>
      </c>
      <c r="F1069" s="1110">
        <v>0</v>
      </c>
      <c r="G1069" s="1110">
        <v>0</v>
      </c>
      <c r="H1069" s="1094"/>
      <c r="I1069" s="1094"/>
      <c r="J1069" s="1094"/>
      <c r="K1069" s="1094"/>
    </row>
    <row r="1070" spans="1:11" ht="14.1" customHeight="1" x14ac:dyDescent="0.25">
      <c r="A1070" s="1094"/>
      <c r="B1070" s="1094"/>
      <c r="C1070" s="1109" t="s">
        <v>1059</v>
      </c>
      <c r="D1070" s="1110">
        <v>0</v>
      </c>
      <c r="E1070" s="1110">
        <v>0</v>
      </c>
      <c r="F1070" s="1110">
        <v>0</v>
      </c>
      <c r="G1070" s="1110">
        <v>0</v>
      </c>
      <c r="H1070" s="1094"/>
      <c r="I1070" s="1094"/>
      <c r="J1070" s="1094"/>
      <c r="K1070" s="1094"/>
    </row>
    <row r="1071" spans="1:11" ht="14.1" customHeight="1" x14ac:dyDescent="0.25">
      <c r="A1071" s="1094"/>
      <c r="B1071" s="1094"/>
      <c r="C1071" s="1109" t="s">
        <v>1060</v>
      </c>
      <c r="D1071" s="1110">
        <v>0</v>
      </c>
      <c r="E1071" s="1110">
        <v>0</v>
      </c>
      <c r="F1071" s="1110">
        <v>0</v>
      </c>
      <c r="G1071" s="1110">
        <v>0</v>
      </c>
      <c r="H1071" s="1094"/>
      <c r="I1071" s="1094"/>
      <c r="J1071" s="1094"/>
      <c r="K1071" s="1094"/>
    </row>
    <row r="1072" spans="1:11" ht="14.1" customHeight="1" x14ac:dyDescent="0.25">
      <c r="A1072" s="1094"/>
      <c r="B1072" s="1094"/>
      <c r="C1072" s="1109" t="s">
        <v>1061</v>
      </c>
      <c r="D1072" s="1110">
        <v>0</v>
      </c>
      <c r="E1072" s="1110">
        <v>139801780</v>
      </c>
      <c r="F1072" s="1110">
        <v>139801780</v>
      </c>
      <c r="G1072" s="1110">
        <v>186402373</v>
      </c>
      <c r="H1072" s="1094"/>
      <c r="I1072" s="1094"/>
      <c r="J1072" s="1094"/>
      <c r="K1072" s="1094"/>
    </row>
    <row r="1073" spans="1:11" ht="14.1" customHeight="1" x14ac:dyDescent="0.25">
      <c r="A1073" s="1094"/>
      <c r="B1073" s="1094"/>
      <c r="C1073" s="1109" t="s">
        <v>1048</v>
      </c>
      <c r="D1073" s="1110">
        <v>0</v>
      </c>
      <c r="E1073" s="1110">
        <v>139801780</v>
      </c>
      <c r="F1073" s="1110">
        <v>139801780</v>
      </c>
      <c r="G1073" s="1110">
        <v>186402373</v>
      </c>
      <c r="H1073" s="1094"/>
      <c r="I1073" s="1094"/>
      <c r="J1073" s="1094"/>
      <c r="K1073" s="1094"/>
    </row>
    <row r="1074" spans="1:11" ht="14.1" customHeight="1" x14ac:dyDescent="0.25">
      <c r="A1074" s="1094"/>
      <c r="B1074" s="1094"/>
      <c r="C1074" s="1109" t="s">
        <v>1057</v>
      </c>
      <c r="D1074" s="1110">
        <v>0</v>
      </c>
      <c r="E1074" s="1110">
        <v>0</v>
      </c>
      <c r="F1074" s="1110">
        <v>0</v>
      </c>
      <c r="G1074" s="1110">
        <v>0</v>
      </c>
      <c r="H1074" s="1094"/>
      <c r="I1074" s="1094"/>
      <c r="J1074" s="1094"/>
      <c r="K1074" s="1094"/>
    </row>
    <row r="1075" spans="1:11" ht="14.1" customHeight="1" x14ac:dyDescent="0.25">
      <c r="A1075" s="1094"/>
      <c r="B1075" s="1094"/>
      <c r="C1075" s="1109" t="s">
        <v>1058</v>
      </c>
      <c r="D1075" s="1110">
        <v>0</v>
      </c>
      <c r="E1075" s="1110">
        <v>0</v>
      </c>
      <c r="F1075" s="1110">
        <v>0</v>
      </c>
      <c r="G1075" s="1110">
        <v>0</v>
      </c>
      <c r="H1075" s="1094"/>
      <c r="I1075" s="1094"/>
      <c r="J1075" s="1094"/>
      <c r="K1075" s="1094"/>
    </row>
    <row r="1076" spans="1:11" ht="14.1" customHeight="1" x14ac:dyDescent="0.25">
      <c r="A1076" s="1094"/>
      <c r="B1076" s="1094"/>
      <c r="C1076" s="1109" t="s">
        <v>1059</v>
      </c>
      <c r="D1076" s="1110">
        <v>0</v>
      </c>
      <c r="E1076" s="1110">
        <v>0</v>
      </c>
      <c r="F1076" s="1110">
        <v>0</v>
      </c>
      <c r="G1076" s="1110">
        <v>0</v>
      </c>
      <c r="H1076" s="1094"/>
      <c r="I1076" s="1094"/>
      <c r="J1076" s="1094"/>
      <c r="K1076" s="1094"/>
    </row>
    <row r="1077" spans="1:11" ht="14.1" customHeight="1" x14ac:dyDescent="0.25">
      <c r="A1077" s="1094"/>
      <c r="B1077" s="1094"/>
      <c r="C1077" s="1109" t="s">
        <v>1060</v>
      </c>
      <c r="D1077" s="1110">
        <v>0</v>
      </c>
      <c r="E1077" s="1110">
        <v>0</v>
      </c>
      <c r="F1077" s="1110">
        <v>0</v>
      </c>
      <c r="G1077" s="1110">
        <v>0</v>
      </c>
      <c r="H1077" s="1094"/>
      <c r="I1077" s="1094"/>
      <c r="J1077" s="1094"/>
      <c r="K1077" s="1094"/>
    </row>
    <row r="1078" spans="1:11" ht="14.1" customHeight="1" x14ac:dyDescent="0.25">
      <c r="A1078" s="1094"/>
      <c r="B1078" s="1094"/>
      <c r="C1078" s="1109" t="s">
        <v>1062</v>
      </c>
      <c r="D1078" s="1110">
        <v>0</v>
      </c>
      <c r="E1078" s="1110">
        <v>0</v>
      </c>
      <c r="F1078" s="1110">
        <v>0</v>
      </c>
      <c r="G1078" s="1110">
        <v>0</v>
      </c>
      <c r="H1078" s="1094"/>
      <c r="I1078" s="1094"/>
      <c r="J1078" s="1094"/>
      <c r="K1078" s="1094"/>
    </row>
    <row r="1079" spans="1:11" ht="14.1" customHeight="1" x14ac:dyDescent="0.25">
      <c r="A1079" s="1094"/>
      <c r="B1079" s="1094"/>
      <c r="C1079" s="1109" t="s">
        <v>1048</v>
      </c>
      <c r="D1079" s="1110">
        <v>0</v>
      </c>
      <c r="E1079" s="1110">
        <v>0</v>
      </c>
      <c r="F1079" s="1110">
        <v>0</v>
      </c>
      <c r="G1079" s="1110">
        <v>0</v>
      </c>
      <c r="H1079" s="1094"/>
      <c r="I1079" s="1094"/>
      <c r="J1079" s="1094"/>
      <c r="K1079" s="1094"/>
    </row>
    <row r="1080" spans="1:11" ht="14.1" customHeight="1" x14ac:dyDescent="0.25">
      <c r="A1080" s="1094"/>
      <c r="B1080" s="1094"/>
      <c r="C1080" s="1109" t="s">
        <v>1057</v>
      </c>
      <c r="D1080" s="1110">
        <v>0</v>
      </c>
      <c r="E1080" s="1110">
        <v>0</v>
      </c>
      <c r="F1080" s="1110">
        <v>0</v>
      </c>
      <c r="G1080" s="1110">
        <v>0</v>
      </c>
      <c r="H1080" s="1094"/>
      <c r="I1080" s="1094"/>
      <c r="J1080" s="1094"/>
      <c r="K1080" s="1094"/>
    </row>
    <row r="1081" spans="1:11" ht="14.1" customHeight="1" x14ac:dyDescent="0.25">
      <c r="A1081" s="1094"/>
      <c r="B1081" s="1094"/>
      <c r="C1081" s="1109" t="s">
        <v>1058</v>
      </c>
      <c r="D1081" s="1110">
        <v>0</v>
      </c>
      <c r="E1081" s="1110">
        <v>0</v>
      </c>
      <c r="F1081" s="1110">
        <v>0</v>
      </c>
      <c r="G1081" s="1110">
        <v>0</v>
      </c>
      <c r="H1081" s="1094"/>
      <c r="I1081" s="1094"/>
      <c r="J1081" s="1094"/>
      <c r="K1081" s="1094"/>
    </row>
    <row r="1082" spans="1:11" ht="14.1" customHeight="1" x14ac:dyDescent="0.25">
      <c r="A1082" s="1094"/>
      <c r="B1082" s="1094"/>
      <c r="C1082" s="1109" t="s">
        <v>1059</v>
      </c>
      <c r="D1082" s="1110">
        <v>0</v>
      </c>
      <c r="E1082" s="1110">
        <v>0</v>
      </c>
      <c r="F1082" s="1110">
        <v>0</v>
      </c>
      <c r="G1082" s="1110">
        <v>0</v>
      </c>
      <c r="H1082" s="1094"/>
      <c r="I1082" s="1094"/>
      <c r="J1082" s="1094"/>
      <c r="K1082" s="1094"/>
    </row>
    <row r="1083" spans="1:11" ht="14.1" customHeight="1" x14ac:dyDescent="0.25">
      <c r="A1083" s="1094"/>
      <c r="B1083" s="1094"/>
      <c r="C1083" s="1109" t="s">
        <v>1060</v>
      </c>
      <c r="D1083" s="1110">
        <v>0</v>
      </c>
      <c r="E1083" s="1110">
        <v>0</v>
      </c>
      <c r="F1083" s="1110">
        <v>0</v>
      </c>
      <c r="G1083" s="1110">
        <v>0</v>
      </c>
      <c r="H1083" s="1094"/>
      <c r="I1083" s="1094"/>
      <c r="J1083" s="1094"/>
      <c r="K1083" s="1094"/>
    </row>
    <row r="1084" spans="1:11" ht="14.1" customHeight="1" x14ac:dyDescent="0.25">
      <c r="A1084" s="1094"/>
      <c r="B1084" s="1094"/>
      <c r="C1084" s="1109" t="s">
        <v>1063</v>
      </c>
      <c r="D1084" s="1110">
        <v>0</v>
      </c>
      <c r="E1084" s="1110">
        <v>0</v>
      </c>
      <c r="F1084" s="1110">
        <v>0</v>
      </c>
      <c r="G1084" s="1110">
        <v>0</v>
      </c>
      <c r="H1084" s="1094"/>
      <c r="I1084" s="1094"/>
      <c r="J1084" s="1094"/>
      <c r="K1084" s="1094"/>
    </row>
    <row r="1085" spans="1:11" ht="14.1" customHeight="1" x14ac:dyDescent="0.25">
      <c r="A1085" s="1094"/>
      <c r="B1085" s="1094"/>
      <c r="C1085" s="1109" t="s">
        <v>1064</v>
      </c>
      <c r="D1085" s="1110">
        <v>0</v>
      </c>
      <c r="E1085" s="1110">
        <v>0</v>
      </c>
      <c r="F1085" s="1110">
        <v>0</v>
      </c>
      <c r="G1085" s="1110">
        <v>0</v>
      </c>
      <c r="H1085" s="1094"/>
      <c r="I1085" s="1094"/>
      <c r="J1085" s="1094"/>
      <c r="K1085" s="1094"/>
    </row>
    <row r="1086" spans="1:11" ht="14.1" customHeight="1" x14ac:dyDescent="0.25">
      <c r="A1086" s="1094"/>
      <c r="B1086" s="1094"/>
      <c r="C1086" s="1111" t="s">
        <v>572</v>
      </c>
      <c r="D1086" s="1110">
        <v>0</v>
      </c>
      <c r="E1086" s="1110">
        <v>139801780</v>
      </c>
      <c r="F1086" s="1110">
        <v>139801780</v>
      </c>
      <c r="G1086" s="1110">
        <v>186402373</v>
      </c>
      <c r="H1086" s="1094"/>
      <c r="I1086" s="1094"/>
      <c r="J1086" s="1094"/>
      <c r="K1086" s="1094"/>
    </row>
    <row r="1087" spans="1:11" ht="14.1" customHeight="1" x14ac:dyDescent="0.25">
      <c r="A1087" s="1094"/>
      <c r="B1087" s="1094"/>
      <c r="C1087" s="1102" t="s">
        <v>4088</v>
      </c>
      <c r="D1087" s="1234" t="s">
        <v>4089</v>
      </c>
      <c r="E1087" s="1235"/>
      <c r="F1087" s="1235"/>
      <c r="G1087" s="1235"/>
      <c r="H1087" s="1094"/>
      <c r="I1087" s="1094"/>
      <c r="J1087" s="1094"/>
      <c r="K1087" s="1094"/>
    </row>
    <row r="1088" spans="1:11" ht="14.1" customHeight="1" x14ac:dyDescent="0.25">
      <c r="A1088" s="1094"/>
      <c r="B1088" s="1094"/>
      <c r="C1088" s="1103" t="s">
        <v>1022</v>
      </c>
      <c r="D1088" s="1232" t="s">
        <v>4090</v>
      </c>
      <c r="E1088" s="1233"/>
      <c r="F1088" s="1233"/>
      <c r="G1088" s="1233"/>
      <c r="H1088" s="1094"/>
      <c r="I1088" s="1094"/>
      <c r="J1088" s="1094"/>
      <c r="K1088" s="1094"/>
    </row>
    <row r="1089" spans="1:11" ht="14.1" customHeight="1" x14ac:dyDescent="0.25">
      <c r="A1089" s="1094"/>
      <c r="B1089" s="1094"/>
      <c r="C1089" s="1104" t="s">
        <v>1024</v>
      </c>
      <c r="D1089" s="1230" t="s">
        <v>1038</v>
      </c>
      <c r="E1089" s="1231"/>
      <c r="F1089" s="1231"/>
      <c r="G1089" s="1231"/>
      <c r="H1089" s="1094"/>
      <c r="I1089" s="1094"/>
      <c r="J1089" s="1094"/>
      <c r="K1089" s="1094"/>
    </row>
    <row r="1090" spans="1:11" ht="14.1" customHeight="1" x14ac:dyDescent="0.25">
      <c r="A1090" s="1094"/>
      <c r="B1090" s="1094"/>
      <c r="C1090" s="1104" t="s">
        <v>31</v>
      </c>
      <c r="D1090" s="1230" t="s">
        <v>778</v>
      </c>
      <c r="E1090" s="1231"/>
      <c r="F1090" s="1231"/>
      <c r="G1090" s="1231"/>
      <c r="H1090" s="1094"/>
      <c r="I1090" s="1094"/>
      <c r="J1090" s="1094"/>
      <c r="K1090" s="1094"/>
    </row>
    <row r="1091" spans="1:11" ht="15" customHeight="1" x14ac:dyDescent="0.25">
      <c r="A1091" s="1094"/>
      <c r="B1091" s="1094"/>
      <c r="C1091" s="1105"/>
      <c r="D1091" s="1106">
        <v>2024</v>
      </c>
      <c r="E1091" s="1106">
        <v>2025</v>
      </c>
      <c r="F1091" s="1106">
        <v>2026</v>
      </c>
      <c r="G1091" s="1106">
        <v>2027</v>
      </c>
      <c r="H1091" s="1094"/>
      <c r="I1091" s="1094"/>
      <c r="J1091" s="1094"/>
      <c r="K1091" s="1094"/>
    </row>
    <row r="1092" spans="1:11" ht="15" customHeight="1" x14ac:dyDescent="0.25">
      <c r="A1092" s="1094"/>
      <c r="B1092" s="1094"/>
      <c r="C1092" s="1107"/>
      <c r="D1092" s="1108" t="s">
        <v>13</v>
      </c>
      <c r="E1092" s="1108" t="s">
        <v>14</v>
      </c>
      <c r="F1092" s="1108" t="s">
        <v>14</v>
      </c>
      <c r="G1092" s="1108" t="s">
        <v>14</v>
      </c>
      <c r="H1092" s="1094"/>
      <c r="I1092" s="1094"/>
      <c r="J1092" s="1094"/>
      <c r="K1092" s="1094"/>
    </row>
    <row r="1093" spans="1:11" ht="14.1" customHeight="1" x14ac:dyDescent="0.25">
      <c r="A1093" s="1094"/>
      <c r="B1093" s="1094"/>
      <c r="C1093" s="1097" t="s">
        <v>33</v>
      </c>
      <c r="D1093" s="1101" t="s">
        <v>1092</v>
      </c>
      <c r="E1093" s="1101" t="s">
        <v>1092</v>
      </c>
      <c r="F1093" s="1101" t="s">
        <v>1092</v>
      </c>
      <c r="G1093" s="1101" t="s">
        <v>1092</v>
      </c>
      <c r="H1093" s="1094"/>
      <c r="I1093" s="1094"/>
      <c r="J1093" s="1094"/>
      <c r="K1093" s="1094"/>
    </row>
    <row r="1094" spans="1:11" ht="14.1" customHeight="1" x14ac:dyDescent="0.25">
      <c r="A1094" s="1094"/>
      <c r="B1094" s="1094"/>
      <c r="C1094" s="1097" t="s">
        <v>1029</v>
      </c>
      <c r="D1094" s="1101" t="s">
        <v>4091</v>
      </c>
      <c r="E1094" s="1101" t="s">
        <v>4092</v>
      </c>
      <c r="F1094" s="1101" t="s">
        <v>4092</v>
      </c>
      <c r="G1094" s="1101" t="s">
        <v>4093</v>
      </c>
      <c r="H1094" s="1094"/>
      <c r="I1094" s="1094"/>
      <c r="J1094" s="1094"/>
      <c r="K1094" s="1094"/>
    </row>
    <row r="1095" spans="1:11" ht="14.1" customHeight="1" x14ac:dyDescent="0.25">
      <c r="A1095" s="1094"/>
      <c r="B1095" s="1094"/>
      <c r="C1095" s="1097" t="s">
        <v>1032</v>
      </c>
      <c r="D1095" s="1101" t="s">
        <v>4091</v>
      </c>
      <c r="E1095" s="1101" t="s">
        <v>4092</v>
      </c>
      <c r="F1095" s="1101" t="s">
        <v>4092</v>
      </c>
      <c r="G1095" s="1101" t="s">
        <v>4093</v>
      </c>
      <c r="H1095" s="1094"/>
      <c r="I1095" s="1094"/>
      <c r="J1095" s="1094"/>
      <c r="K1095" s="1094"/>
    </row>
    <row r="1096" spans="1:11" ht="14.1" customHeight="1" x14ac:dyDescent="0.25">
      <c r="A1096" s="1094"/>
      <c r="B1096" s="1094"/>
      <c r="C1096" s="1097" t="s">
        <v>1037</v>
      </c>
      <c r="D1096" s="1101" t="s">
        <v>1038</v>
      </c>
      <c r="E1096" s="1101" t="s">
        <v>1039</v>
      </c>
      <c r="F1096" s="1101" t="s">
        <v>1039</v>
      </c>
      <c r="G1096" s="1101" t="s">
        <v>1039</v>
      </c>
      <c r="H1096" s="1094"/>
      <c r="I1096" s="1094"/>
      <c r="J1096" s="1094"/>
      <c r="K1096" s="1094"/>
    </row>
    <row r="1097" spans="1:11" ht="14.1" customHeight="1" x14ac:dyDescent="0.25">
      <c r="A1097" s="1094"/>
      <c r="B1097" s="1094"/>
      <c r="C1097" s="1097" t="s">
        <v>1042</v>
      </c>
      <c r="D1097" s="1101" t="s">
        <v>1038</v>
      </c>
      <c r="E1097" s="1101" t="s">
        <v>4094</v>
      </c>
      <c r="F1097" s="1101" t="s">
        <v>1039</v>
      </c>
      <c r="G1097" s="1101" t="s">
        <v>2036</v>
      </c>
      <c r="H1097" s="1094"/>
      <c r="I1097" s="1094"/>
      <c r="J1097" s="1094"/>
      <c r="K1097" s="1094"/>
    </row>
    <row r="1098" spans="1:11" ht="14.1" customHeight="1" x14ac:dyDescent="0.25">
      <c r="A1098" s="1094"/>
      <c r="B1098" s="1094"/>
      <c r="C1098" s="1097" t="s">
        <v>39</v>
      </c>
      <c r="D1098" s="1101" t="s">
        <v>1038</v>
      </c>
      <c r="E1098" s="1101" t="s">
        <v>4094</v>
      </c>
      <c r="F1098" s="1101" t="s">
        <v>1039</v>
      </c>
      <c r="G1098" s="1101" t="s">
        <v>2036</v>
      </c>
      <c r="H1098" s="1094"/>
      <c r="I1098" s="1094"/>
      <c r="J1098" s="1094"/>
      <c r="K1098" s="1094"/>
    </row>
    <row r="1099" spans="1:11" ht="14.1" customHeight="1" x14ac:dyDescent="0.25">
      <c r="A1099" s="1094"/>
      <c r="B1099" s="1094"/>
      <c r="C1099" s="1228" t="s">
        <v>1046</v>
      </c>
      <c r="D1099" s="1229"/>
      <c r="E1099" s="1229"/>
      <c r="F1099" s="1229"/>
      <c r="G1099" s="1229"/>
      <c r="H1099" s="1094"/>
      <c r="I1099" s="1094"/>
      <c r="J1099" s="1094"/>
      <c r="K1099" s="1094"/>
    </row>
    <row r="1100" spans="1:11" ht="14.1" customHeight="1" x14ac:dyDescent="0.25">
      <c r="A1100" s="1094"/>
      <c r="B1100" s="1094"/>
      <c r="C1100" s="1105"/>
      <c r="D1100" s="1106">
        <v>2024</v>
      </c>
      <c r="E1100" s="1106">
        <v>2025</v>
      </c>
      <c r="F1100" s="1106">
        <v>2026</v>
      </c>
      <c r="G1100" s="1106">
        <v>2027</v>
      </c>
      <c r="H1100" s="1094"/>
      <c r="I1100" s="1094"/>
      <c r="J1100" s="1094"/>
      <c r="K1100" s="1094"/>
    </row>
    <row r="1101" spans="1:11" ht="14.1" customHeight="1" x14ac:dyDescent="0.25">
      <c r="A1101" s="1094"/>
      <c r="B1101" s="1094"/>
      <c r="C1101" s="1107"/>
      <c r="D1101" s="1108" t="s">
        <v>13</v>
      </c>
      <c r="E1101" s="1108" t="s">
        <v>14</v>
      </c>
      <c r="F1101" s="1108" t="s">
        <v>14</v>
      </c>
      <c r="G1101" s="1108" t="s">
        <v>14</v>
      </c>
      <c r="H1101" s="1094"/>
      <c r="I1101" s="1094"/>
      <c r="J1101" s="1094"/>
      <c r="K1101" s="1094"/>
    </row>
    <row r="1102" spans="1:11" ht="14.1" customHeight="1" x14ac:dyDescent="0.25">
      <c r="A1102" s="1094"/>
      <c r="B1102" s="1094"/>
      <c r="C1102" s="1109" t="s">
        <v>1047</v>
      </c>
      <c r="D1102" s="1110">
        <v>0</v>
      </c>
      <c r="E1102" s="1110">
        <v>0</v>
      </c>
      <c r="F1102" s="1110">
        <v>0</v>
      </c>
      <c r="G1102" s="1110">
        <v>0</v>
      </c>
      <c r="H1102" s="1094"/>
      <c r="I1102" s="1094"/>
      <c r="J1102" s="1094"/>
      <c r="K1102" s="1094"/>
    </row>
    <row r="1103" spans="1:11" ht="14.1" customHeight="1" x14ac:dyDescent="0.25">
      <c r="A1103" s="1094"/>
      <c r="B1103" s="1094"/>
      <c r="C1103" s="1109" t="s">
        <v>1048</v>
      </c>
      <c r="D1103" s="1110">
        <v>0</v>
      </c>
      <c r="E1103" s="1110">
        <v>0</v>
      </c>
      <c r="F1103" s="1110">
        <v>0</v>
      </c>
      <c r="G1103" s="1110">
        <v>0</v>
      </c>
      <c r="H1103" s="1094"/>
      <c r="I1103" s="1094"/>
      <c r="J1103" s="1094"/>
      <c r="K1103" s="1094"/>
    </row>
    <row r="1104" spans="1:11" ht="14.1" customHeight="1" x14ac:dyDescent="0.25">
      <c r="A1104" s="1094"/>
      <c r="B1104" s="1094"/>
      <c r="C1104" s="1109" t="s">
        <v>1049</v>
      </c>
      <c r="D1104" s="1110">
        <v>0</v>
      </c>
      <c r="E1104" s="1110">
        <v>0</v>
      </c>
      <c r="F1104" s="1110">
        <v>0</v>
      </c>
      <c r="G1104" s="1110">
        <v>0</v>
      </c>
      <c r="H1104" s="1094"/>
      <c r="I1104" s="1094"/>
      <c r="J1104" s="1094"/>
      <c r="K1104" s="1094"/>
    </row>
    <row r="1105" spans="1:11" ht="14.1" customHeight="1" x14ac:dyDescent="0.25">
      <c r="A1105" s="1094"/>
      <c r="B1105" s="1094"/>
      <c r="C1105" s="1109" t="s">
        <v>1050</v>
      </c>
      <c r="D1105" s="1110">
        <v>0</v>
      </c>
      <c r="E1105" s="1110">
        <v>0</v>
      </c>
      <c r="F1105" s="1110">
        <v>0</v>
      </c>
      <c r="G1105" s="1110">
        <v>0</v>
      </c>
      <c r="H1105" s="1094"/>
      <c r="I1105" s="1094"/>
      <c r="J1105" s="1094"/>
      <c r="K1105" s="1094"/>
    </row>
    <row r="1106" spans="1:11" ht="14.1" customHeight="1" x14ac:dyDescent="0.25">
      <c r="A1106" s="1094"/>
      <c r="B1106" s="1094"/>
      <c r="C1106" s="1109" t="s">
        <v>1048</v>
      </c>
      <c r="D1106" s="1110">
        <v>0</v>
      </c>
      <c r="E1106" s="1110">
        <v>0</v>
      </c>
      <c r="F1106" s="1110">
        <v>0</v>
      </c>
      <c r="G1106" s="1110">
        <v>0</v>
      </c>
      <c r="H1106" s="1094"/>
      <c r="I1106" s="1094"/>
      <c r="J1106" s="1094"/>
      <c r="K1106" s="1094"/>
    </row>
    <row r="1107" spans="1:11" ht="14.1" customHeight="1" x14ac:dyDescent="0.25">
      <c r="A1107" s="1094"/>
      <c r="B1107" s="1094"/>
      <c r="C1107" s="1109" t="s">
        <v>1049</v>
      </c>
      <c r="D1107" s="1110">
        <v>0</v>
      </c>
      <c r="E1107" s="1110">
        <v>0</v>
      </c>
      <c r="F1107" s="1110">
        <v>0</v>
      </c>
      <c r="G1107" s="1110">
        <v>0</v>
      </c>
      <c r="H1107" s="1094"/>
      <c r="I1107" s="1094"/>
      <c r="J1107" s="1094"/>
      <c r="K1107" s="1094"/>
    </row>
    <row r="1108" spans="1:11" ht="14.1" customHeight="1" x14ac:dyDescent="0.25">
      <c r="A1108" s="1094"/>
      <c r="B1108" s="1094"/>
      <c r="C1108" s="1109" t="s">
        <v>1051</v>
      </c>
      <c r="D1108" s="1110">
        <v>0</v>
      </c>
      <c r="E1108" s="1110">
        <v>0</v>
      </c>
      <c r="F1108" s="1110">
        <v>0</v>
      </c>
      <c r="G1108" s="1110">
        <v>0</v>
      </c>
      <c r="H1108" s="1094"/>
      <c r="I1108" s="1094"/>
      <c r="J1108" s="1094"/>
      <c r="K1108" s="1094"/>
    </row>
    <row r="1109" spans="1:11" ht="14.1" customHeight="1" x14ac:dyDescent="0.25">
      <c r="A1109" s="1094"/>
      <c r="B1109" s="1094"/>
      <c r="C1109" s="1109" t="s">
        <v>1048</v>
      </c>
      <c r="D1109" s="1110">
        <v>0</v>
      </c>
      <c r="E1109" s="1110">
        <v>0</v>
      </c>
      <c r="F1109" s="1110">
        <v>0</v>
      </c>
      <c r="G1109" s="1110">
        <v>0</v>
      </c>
      <c r="H1109" s="1094"/>
      <c r="I1109" s="1094"/>
      <c r="J1109" s="1094"/>
      <c r="K1109" s="1094"/>
    </row>
    <row r="1110" spans="1:11" ht="14.1" customHeight="1" x14ac:dyDescent="0.25">
      <c r="A1110" s="1094"/>
      <c r="B1110" s="1094"/>
      <c r="C1110" s="1109" t="s">
        <v>1049</v>
      </c>
      <c r="D1110" s="1110">
        <v>0</v>
      </c>
      <c r="E1110" s="1110">
        <v>0</v>
      </c>
      <c r="F1110" s="1110">
        <v>0</v>
      </c>
      <c r="G1110" s="1110">
        <v>0</v>
      </c>
      <c r="H1110" s="1094"/>
      <c r="I1110" s="1094"/>
      <c r="J1110" s="1094"/>
      <c r="K1110" s="1094"/>
    </row>
    <row r="1111" spans="1:11" ht="14.1" customHeight="1" x14ac:dyDescent="0.25">
      <c r="A1111" s="1094"/>
      <c r="B1111" s="1094"/>
      <c r="C1111" s="1109" t="s">
        <v>1052</v>
      </c>
      <c r="D1111" s="1110">
        <v>0</v>
      </c>
      <c r="E1111" s="1110">
        <v>0</v>
      </c>
      <c r="F1111" s="1110">
        <v>0</v>
      </c>
      <c r="G1111" s="1110">
        <v>0</v>
      </c>
      <c r="H1111" s="1094"/>
      <c r="I1111" s="1094"/>
      <c r="J1111" s="1094"/>
      <c r="K1111" s="1094"/>
    </row>
    <row r="1112" spans="1:11" ht="14.1" customHeight="1" x14ac:dyDescent="0.25">
      <c r="A1112" s="1094"/>
      <c r="B1112" s="1094"/>
      <c r="C1112" s="1109" t="s">
        <v>1048</v>
      </c>
      <c r="D1112" s="1110">
        <v>0</v>
      </c>
      <c r="E1112" s="1110">
        <v>0</v>
      </c>
      <c r="F1112" s="1110">
        <v>0</v>
      </c>
      <c r="G1112" s="1110">
        <v>0</v>
      </c>
      <c r="H1112" s="1094"/>
      <c r="I1112" s="1094"/>
      <c r="J1112" s="1094"/>
      <c r="K1112" s="1094"/>
    </row>
    <row r="1113" spans="1:11" ht="14.1" customHeight="1" x14ac:dyDescent="0.25">
      <c r="A1113" s="1094"/>
      <c r="B1113" s="1094"/>
      <c r="C1113" s="1109" t="s">
        <v>1049</v>
      </c>
      <c r="D1113" s="1110">
        <v>0</v>
      </c>
      <c r="E1113" s="1110">
        <v>0</v>
      </c>
      <c r="F1113" s="1110">
        <v>0</v>
      </c>
      <c r="G1113" s="1110">
        <v>0</v>
      </c>
      <c r="H1113" s="1094"/>
      <c r="I1113" s="1094"/>
      <c r="J1113" s="1094"/>
      <c r="K1113" s="1094"/>
    </row>
    <row r="1114" spans="1:11" ht="14.1" customHeight="1" x14ac:dyDescent="0.25">
      <c r="A1114" s="1094"/>
      <c r="B1114" s="1094"/>
      <c r="C1114" s="1109" t="s">
        <v>1053</v>
      </c>
      <c r="D1114" s="1110">
        <v>0</v>
      </c>
      <c r="E1114" s="1110">
        <v>0</v>
      </c>
      <c r="F1114" s="1110">
        <v>0</v>
      </c>
      <c r="G1114" s="1110">
        <v>0</v>
      </c>
      <c r="H1114" s="1094"/>
      <c r="I1114" s="1094"/>
      <c r="J1114" s="1094"/>
      <c r="K1114" s="1094"/>
    </row>
    <row r="1115" spans="1:11" ht="14.1" customHeight="1" x14ac:dyDescent="0.25">
      <c r="A1115" s="1094"/>
      <c r="B1115" s="1094"/>
      <c r="C1115" s="1109" t="s">
        <v>1048</v>
      </c>
      <c r="D1115" s="1110">
        <v>0</v>
      </c>
      <c r="E1115" s="1110">
        <v>0</v>
      </c>
      <c r="F1115" s="1110">
        <v>0</v>
      </c>
      <c r="G1115" s="1110">
        <v>0</v>
      </c>
      <c r="H1115" s="1094"/>
      <c r="I1115" s="1094"/>
      <c r="J1115" s="1094"/>
      <c r="K1115" s="1094"/>
    </row>
    <row r="1116" spans="1:11" ht="14.1" customHeight="1" x14ac:dyDescent="0.25">
      <c r="A1116" s="1094"/>
      <c r="B1116" s="1094"/>
      <c r="C1116" s="1109" t="s">
        <v>1049</v>
      </c>
      <c r="D1116" s="1110">
        <v>0</v>
      </c>
      <c r="E1116" s="1110">
        <v>0</v>
      </c>
      <c r="F1116" s="1110">
        <v>0</v>
      </c>
      <c r="G1116" s="1110">
        <v>0</v>
      </c>
      <c r="H1116" s="1094"/>
      <c r="I1116" s="1094"/>
      <c r="J1116" s="1094"/>
      <c r="K1116" s="1094"/>
    </row>
    <row r="1117" spans="1:11" ht="14.1" customHeight="1" x14ac:dyDescent="0.25">
      <c r="A1117" s="1094"/>
      <c r="B1117" s="1094"/>
      <c r="C1117" s="1109" t="s">
        <v>1054</v>
      </c>
      <c r="D1117" s="1110">
        <v>0</v>
      </c>
      <c r="E1117" s="1110">
        <v>0</v>
      </c>
      <c r="F1117" s="1110">
        <v>0</v>
      </c>
      <c r="G1117" s="1110">
        <v>0</v>
      </c>
      <c r="H1117" s="1094"/>
      <c r="I1117" s="1094"/>
      <c r="J1117" s="1094"/>
      <c r="K1117" s="1094"/>
    </row>
    <row r="1118" spans="1:11" ht="14.1" customHeight="1" x14ac:dyDescent="0.25">
      <c r="A1118" s="1094"/>
      <c r="B1118" s="1094"/>
      <c r="C1118" s="1109" t="s">
        <v>1048</v>
      </c>
      <c r="D1118" s="1110">
        <v>0</v>
      </c>
      <c r="E1118" s="1110">
        <v>0</v>
      </c>
      <c r="F1118" s="1110">
        <v>0</v>
      </c>
      <c r="G1118" s="1110">
        <v>0</v>
      </c>
      <c r="H1118" s="1094"/>
      <c r="I1118" s="1094"/>
      <c r="J1118" s="1094"/>
      <c r="K1118" s="1094"/>
    </row>
    <row r="1119" spans="1:11" ht="14.1" customHeight="1" x14ac:dyDescent="0.25">
      <c r="A1119" s="1094"/>
      <c r="B1119" s="1094"/>
      <c r="C1119" s="1109" t="s">
        <v>1049</v>
      </c>
      <c r="D1119" s="1110">
        <v>0</v>
      </c>
      <c r="E1119" s="1110">
        <v>0</v>
      </c>
      <c r="F1119" s="1110">
        <v>0</v>
      </c>
      <c r="G1119" s="1110">
        <v>0</v>
      </c>
      <c r="H1119" s="1094"/>
      <c r="I1119" s="1094"/>
      <c r="J1119" s="1094"/>
      <c r="K1119" s="1094"/>
    </row>
    <row r="1120" spans="1:11" ht="14.1" customHeight="1" x14ac:dyDescent="0.25">
      <c r="A1120" s="1094"/>
      <c r="B1120" s="1094"/>
      <c r="C1120" s="1109" t="s">
        <v>1055</v>
      </c>
      <c r="D1120" s="1110">
        <v>0</v>
      </c>
      <c r="E1120" s="1110">
        <v>0</v>
      </c>
      <c r="F1120" s="1110">
        <v>0</v>
      </c>
      <c r="G1120" s="1110">
        <v>0</v>
      </c>
      <c r="H1120" s="1094"/>
      <c r="I1120" s="1094"/>
      <c r="J1120" s="1094"/>
      <c r="K1120" s="1094"/>
    </row>
    <row r="1121" spans="1:11" ht="14.1" customHeight="1" x14ac:dyDescent="0.25">
      <c r="A1121" s="1094"/>
      <c r="B1121" s="1094"/>
      <c r="C1121" s="1109" t="s">
        <v>1048</v>
      </c>
      <c r="D1121" s="1110">
        <v>0</v>
      </c>
      <c r="E1121" s="1110">
        <v>0</v>
      </c>
      <c r="F1121" s="1110">
        <v>0</v>
      </c>
      <c r="G1121" s="1110">
        <v>0</v>
      </c>
      <c r="H1121" s="1094"/>
      <c r="I1121" s="1094"/>
      <c r="J1121" s="1094"/>
      <c r="K1121" s="1094"/>
    </row>
    <row r="1122" spans="1:11" ht="14.1" customHeight="1" x14ac:dyDescent="0.25">
      <c r="A1122" s="1094"/>
      <c r="B1122" s="1094"/>
      <c r="C1122" s="1109" t="s">
        <v>1049</v>
      </c>
      <c r="D1122" s="1110">
        <v>0</v>
      </c>
      <c r="E1122" s="1110">
        <v>0</v>
      </c>
      <c r="F1122" s="1110">
        <v>0</v>
      </c>
      <c r="G1122" s="1110">
        <v>0</v>
      </c>
      <c r="H1122" s="1094"/>
      <c r="I1122" s="1094"/>
      <c r="J1122" s="1094"/>
      <c r="K1122" s="1094"/>
    </row>
    <row r="1123" spans="1:11" ht="14.1" customHeight="1" x14ac:dyDescent="0.25">
      <c r="A1123" s="1094"/>
      <c r="B1123" s="1094"/>
      <c r="C1123" s="1109" t="s">
        <v>1056</v>
      </c>
      <c r="D1123" s="1110">
        <v>0</v>
      </c>
      <c r="E1123" s="1110">
        <v>0</v>
      </c>
      <c r="F1123" s="1110">
        <v>0</v>
      </c>
      <c r="G1123" s="1110">
        <v>0</v>
      </c>
      <c r="H1123" s="1094"/>
      <c r="I1123" s="1094"/>
      <c r="J1123" s="1094"/>
      <c r="K1123" s="1094"/>
    </row>
    <row r="1124" spans="1:11" ht="14.1" customHeight="1" x14ac:dyDescent="0.25">
      <c r="A1124" s="1094"/>
      <c r="B1124" s="1094"/>
      <c r="C1124" s="1109" t="s">
        <v>1048</v>
      </c>
      <c r="D1124" s="1110">
        <v>0</v>
      </c>
      <c r="E1124" s="1110">
        <v>0</v>
      </c>
      <c r="F1124" s="1110">
        <v>0</v>
      </c>
      <c r="G1124" s="1110">
        <v>0</v>
      </c>
      <c r="H1124" s="1094"/>
      <c r="I1124" s="1094"/>
      <c r="J1124" s="1094"/>
      <c r="K1124" s="1094"/>
    </row>
    <row r="1125" spans="1:11" ht="14.1" customHeight="1" x14ac:dyDescent="0.25">
      <c r="A1125" s="1094"/>
      <c r="B1125" s="1094"/>
      <c r="C1125" s="1109" t="s">
        <v>1057</v>
      </c>
      <c r="D1125" s="1110">
        <v>0</v>
      </c>
      <c r="E1125" s="1110">
        <v>0</v>
      </c>
      <c r="F1125" s="1110">
        <v>0</v>
      </c>
      <c r="G1125" s="1110">
        <v>0</v>
      </c>
      <c r="H1125" s="1094"/>
      <c r="I1125" s="1094"/>
      <c r="J1125" s="1094"/>
      <c r="K1125" s="1094"/>
    </row>
    <row r="1126" spans="1:11" ht="14.1" customHeight="1" x14ac:dyDescent="0.25">
      <c r="A1126" s="1094"/>
      <c r="B1126" s="1094"/>
      <c r="C1126" s="1109" t="s">
        <v>1058</v>
      </c>
      <c r="D1126" s="1110">
        <v>0</v>
      </c>
      <c r="E1126" s="1110">
        <v>0</v>
      </c>
      <c r="F1126" s="1110">
        <v>0</v>
      </c>
      <c r="G1126" s="1110">
        <v>0</v>
      </c>
      <c r="H1126" s="1094"/>
      <c r="I1126" s="1094"/>
      <c r="J1126" s="1094"/>
      <c r="K1126" s="1094"/>
    </row>
    <row r="1127" spans="1:11" ht="14.1" customHeight="1" x14ac:dyDescent="0.25">
      <c r="A1127" s="1094"/>
      <c r="B1127" s="1094"/>
      <c r="C1127" s="1109" t="s">
        <v>1059</v>
      </c>
      <c r="D1127" s="1110">
        <v>0</v>
      </c>
      <c r="E1127" s="1110">
        <v>0</v>
      </c>
      <c r="F1127" s="1110">
        <v>0</v>
      </c>
      <c r="G1127" s="1110">
        <v>0</v>
      </c>
      <c r="H1127" s="1094"/>
      <c r="I1127" s="1094"/>
      <c r="J1127" s="1094"/>
      <c r="K1127" s="1094"/>
    </row>
    <row r="1128" spans="1:11" ht="14.1" customHeight="1" x14ac:dyDescent="0.25">
      <c r="A1128" s="1094"/>
      <c r="B1128" s="1094"/>
      <c r="C1128" s="1109" t="s">
        <v>1060</v>
      </c>
      <c r="D1128" s="1110">
        <v>0</v>
      </c>
      <c r="E1128" s="1110">
        <v>0</v>
      </c>
      <c r="F1128" s="1110">
        <v>0</v>
      </c>
      <c r="G1128" s="1110">
        <v>0</v>
      </c>
      <c r="H1128" s="1094"/>
      <c r="I1128" s="1094"/>
      <c r="J1128" s="1094"/>
      <c r="K1128" s="1094"/>
    </row>
    <row r="1129" spans="1:11" ht="14.1" customHeight="1" x14ac:dyDescent="0.25">
      <c r="A1129" s="1094"/>
      <c r="B1129" s="1094"/>
      <c r="C1129" s="1109" t="s">
        <v>1061</v>
      </c>
      <c r="D1129" s="1110">
        <v>0</v>
      </c>
      <c r="E1129" s="1110">
        <v>63635174</v>
      </c>
      <c r="F1129" s="1110">
        <v>63635174</v>
      </c>
      <c r="G1129" s="1110">
        <v>25454070</v>
      </c>
      <c r="H1129" s="1094"/>
      <c r="I1129" s="1094"/>
      <c r="J1129" s="1094"/>
      <c r="K1129" s="1094"/>
    </row>
    <row r="1130" spans="1:11" ht="14.1" customHeight="1" x14ac:dyDescent="0.25">
      <c r="A1130" s="1094"/>
      <c r="B1130" s="1094"/>
      <c r="C1130" s="1109" t="s">
        <v>1048</v>
      </c>
      <c r="D1130" s="1110">
        <v>0</v>
      </c>
      <c r="E1130" s="1110">
        <v>63635174</v>
      </c>
      <c r="F1130" s="1110">
        <v>63635174</v>
      </c>
      <c r="G1130" s="1110">
        <v>25454070</v>
      </c>
      <c r="H1130" s="1094"/>
      <c r="I1130" s="1094"/>
      <c r="J1130" s="1094"/>
      <c r="K1130" s="1094"/>
    </row>
    <row r="1131" spans="1:11" ht="14.1" customHeight="1" x14ac:dyDescent="0.25">
      <c r="A1131" s="1094"/>
      <c r="B1131" s="1094"/>
      <c r="C1131" s="1109" t="s">
        <v>1057</v>
      </c>
      <c r="D1131" s="1110">
        <v>0</v>
      </c>
      <c r="E1131" s="1110">
        <v>0</v>
      </c>
      <c r="F1131" s="1110">
        <v>0</v>
      </c>
      <c r="G1131" s="1110">
        <v>0</v>
      </c>
      <c r="H1131" s="1094"/>
      <c r="I1131" s="1094"/>
      <c r="J1131" s="1094"/>
      <c r="K1131" s="1094"/>
    </row>
    <row r="1132" spans="1:11" ht="14.1" customHeight="1" x14ac:dyDescent="0.25">
      <c r="A1132" s="1094"/>
      <c r="B1132" s="1094"/>
      <c r="C1132" s="1109" t="s">
        <v>1058</v>
      </c>
      <c r="D1132" s="1110">
        <v>0</v>
      </c>
      <c r="E1132" s="1110">
        <v>0</v>
      </c>
      <c r="F1132" s="1110">
        <v>0</v>
      </c>
      <c r="G1132" s="1110">
        <v>0</v>
      </c>
      <c r="H1132" s="1094"/>
      <c r="I1132" s="1094"/>
      <c r="J1132" s="1094"/>
      <c r="K1132" s="1094"/>
    </row>
    <row r="1133" spans="1:11" ht="14.1" customHeight="1" x14ac:dyDescent="0.25">
      <c r="A1133" s="1094"/>
      <c r="B1133" s="1094"/>
      <c r="C1133" s="1109" t="s">
        <v>1059</v>
      </c>
      <c r="D1133" s="1110">
        <v>0</v>
      </c>
      <c r="E1133" s="1110">
        <v>0</v>
      </c>
      <c r="F1133" s="1110">
        <v>0</v>
      </c>
      <c r="G1133" s="1110">
        <v>0</v>
      </c>
      <c r="H1133" s="1094"/>
      <c r="I1133" s="1094"/>
      <c r="J1133" s="1094"/>
      <c r="K1133" s="1094"/>
    </row>
    <row r="1134" spans="1:11" ht="14.1" customHeight="1" x14ac:dyDescent="0.25">
      <c r="A1134" s="1094"/>
      <c r="B1134" s="1094"/>
      <c r="C1134" s="1109" t="s">
        <v>1060</v>
      </c>
      <c r="D1134" s="1110">
        <v>0</v>
      </c>
      <c r="E1134" s="1110">
        <v>0</v>
      </c>
      <c r="F1134" s="1110">
        <v>0</v>
      </c>
      <c r="G1134" s="1110">
        <v>0</v>
      </c>
      <c r="H1134" s="1094"/>
      <c r="I1134" s="1094"/>
      <c r="J1134" s="1094"/>
      <c r="K1134" s="1094"/>
    </row>
    <row r="1135" spans="1:11" ht="14.1" customHeight="1" x14ac:dyDescent="0.25">
      <c r="A1135" s="1094"/>
      <c r="B1135" s="1094"/>
      <c r="C1135" s="1109" t="s">
        <v>1062</v>
      </c>
      <c r="D1135" s="1110">
        <v>0</v>
      </c>
      <c r="E1135" s="1110">
        <v>0</v>
      </c>
      <c r="F1135" s="1110">
        <v>0</v>
      </c>
      <c r="G1135" s="1110">
        <v>0</v>
      </c>
      <c r="H1135" s="1094"/>
      <c r="I1135" s="1094"/>
      <c r="J1135" s="1094"/>
      <c r="K1135" s="1094"/>
    </row>
    <row r="1136" spans="1:11" ht="14.1" customHeight="1" x14ac:dyDescent="0.25">
      <c r="A1136" s="1094"/>
      <c r="B1136" s="1094"/>
      <c r="C1136" s="1109" t="s">
        <v>1048</v>
      </c>
      <c r="D1136" s="1110">
        <v>0</v>
      </c>
      <c r="E1136" s="1110">
        <v>0</v>
      </c>
      <c r="F1136" s="1110">
        <v>0</v>
      </c>
      <c r="G1136" s="1110">
        <v>0</v>
      </c>
      <c r="H1136" s="1094"/>
      <c r="I1136" s="1094"/>
      <c r="J1136" s="1094"/>
      <c r="K1136" s="1094"/>
    </row>
    <row r="1137" spans="1:11" ht="14.1" customHeight="1" x14ac:dyDescent="0.25">
      <c r="A1137" s="1094"/>
      <c r="B1137" s="1094"/>
      <c r="C1137" s="1109" t="s">
        <v>1057</v>
      </c>
      <c r="D1137" s="1110">
        <v>0</v>
      </c>
      <c r="E1137" s="1110">
        <v>0</v>
      </c>
      <c r="F1137" s="1110">
        <v>0</v>
      </c>
      <c r="G1137" s="1110">
        <v>0</v>
      </c>
      <c r="H1137" s="1094"/>
      <c r="I1137" s="1094"/>
      <c r="J1137" s="1094"/>
      <c r="K1137" s="1094"/>
    </row>
    <row r="1138" spans="1:11" ht="14.1" customHeight="1" x14ac:dyDescent="0.25">
      <c r="A1138" s="1094"/>
      <c r="B1138" s="1094"/>
      <c r="C1138" s="1109" t="s">
        <v>1058</v>
      </c>
      <c r="D1138" s="1110">
        <v>0</v>
      </c>
      <c r="E1138" s="1110">
        <v>0</v>
      </c>
      <c r="F1138" s="1110">
        <v>0</v>
      </c>
      <c r="G1138" s="1110">
        <v>0</v>
      </c>
      <c r="H1138" s="1094"/>
      <c r="I1138" s="1094"/>
      <c r="J1138" s="1094"/>
      <c r="K1138" s="1094"/>
    </row>
    <row r="1139" spans="1:11" ht="14.1" customHeight="1" x14ac:dyDescent="0.25">
      <c r="A1139" s="1094"/>
      <c r="B1139" s="1094"/>
      <c r="C1139" s="1109" t="s">
        <v>1059</v>
      </c>
      <c r="D1139" s="1110">
        <v>0</v>
      </c>
      <c r="E1139" s="1110">
        <v>0</v>
      </c>
      <c r="F1139" s="1110">
        <v>0</v>
      </c>
      <c r="G1139" s="1110">
        <v>0</v>
      </c>
      <c r="H1139" s="1094"/>
      <c r="I1139" s="1094"/>
      <c r="J1139" s="1094"/>
      <c r="K1139" s="1094"/>
    </row>
    <row r="1140" spans="1:11" ht="14.1" customHeight="1" x14ac:dyDescent="0.25">
      <c r="A1140" s="1094"/>
      <c r="B1140" s="1094"/>
      <c r="C1140" s="1109" t="s">
        <v>1060</v>
      </c>
      <c r="D1140" s="1110">
        <v>0</v>
      </c>
      <c r="E1140" s="1110">
        <v>0</v>
      </c>
      <c r="F1140" s="1110">
        <v>0</v>
      </c>
      <c r="G1140" s="1110">
        <v>0</v>
      </c>
      <c r="H1140" s="1094"/>
      <c r="I1140" s="1094"/>
      <c r="J1140" s="1094"/>
      <c r="K1140" s="1094"/>
    </row>
    <row r="1141" spans="1:11" ht="14.1" customHeight="1" x14ac:dyDescent="0.25">
      <c r="A1141" s="1094"/>
      <c r="B1141" s="1094"/>
      <c r="C1141" s="1109" t="s">
        <v>1063</v>
      </c>
      <c r="D1141" s="1110">
        <v>0</v>
      </c>
      <c r="E1141" s="1110">
        <v>0</v>
      </c>
      <c r="F1141" s="1110">
        <v>0</v>
      </c>
      <c r="G1141" s="1110">
        <v>0</v>
      </c>
      <c r="H1141" s="1094"/>
      <c r="I1141" s="1094"/>
      <c r="J1141" s="1094"/>
      <c r="K1141" s="1094"/>
    </row>
    <row r="1142" spans="1:11" ht="14.1" customHeight="1" x14ac:dyDescent="0.25">
      <c r="A1142" s="1094"/>
      <c r="B1142" s="1094"/>
      <c r="C1142" s="1109" t="s">
        <v>1064</v>
      </c>
      <c r="D1142" s="1110">
        <v>0</v>
      </c>
      <c r="E1142" s="1110">
        <v>0</v>
      </c>
      <c r="F1142" s="1110">
        <v>0</v>
      </c>
      <c r="G1142" s="1110">
        <v>0</v>
      </c>
      <c r="H1142" s="1094"/>
      <c r="I1142" s="1094"/>
      <c r="J1142" s="1094"/>
      <c r="K1142" s="1094"/>
    </row>
    <row r="1143" spans="1:11" ht="14.1" customHeight="1" x14ac:dyDescent="0.25">
      <c r="A1143" s="1094"/>
      <c r="B1143" s="1094"/>
      <c r="C1143" s="1111" t="s">
        <v>572</v>
      </c>
      <c r="D1143" s="1110">
        <v>0</v>
      </c>
      <c r="E1143" s="1110">
        <v>63635174</v>
      </c>
      <c r="F1143" s="1110">
        <v>63635174</v>
      </c>
      <c r="G1143" s="1110">
        <v>25454070</v>
      </c>
      <c r="H1143" s="1094"/>
      <c r="I1143" s="1094"/>
      <c r="J1143" s="1094"/>
      <c r="K1143" s="1094"/>
    </row>
    <row r="1144" spans="1:11" ht="14.1" customHeight="1" x14ac:dyDescent="0.25">
      <c r="A1144" s="1094"/>
      <c r="B1144" s="1094"/>
      <c r="C1144" s="1102" t="s">
        <v>4095</v>
      </c>
      <c r="D1144" s="1234" t="s">
        <v>4096</v>
      </c>
      <c r="E1144" s="1235"/>
      <c r="F1144" s="1235"/>
      <c r="G1144" s="1235"/>
      <c r="H1144" s="1094"/>
      <c r="I1144" s="1094"/>
      <c r="J1144" s="1094"/>
      <c r="K1144" s="1094"/>
    </row>
    <row r="1145" spans="1:11" ht="14.1" customHeight="1" x14ac:dyDescent="0.25">
      <c r="A1145" s="1094"/>
      <c r="B1145" s="1094"/>
      <c r="C1145" s="1103" t="s">
        <v>1022</v>
      </c>
      <c r="D1145" s="1232" t="s">
        <v>4097</v>
      </c>
      <c r="E1145" s="1233"/>
      <c r="F1145" s="1233"/>
      <c r="G1145" s="1233"/>
      <c r="H1145" s="1094"/>
      <c r="I1145" s="1094"/>
      <c r="J1145" s="1094"/>
      <c r="K1145" s="1094"/>
    </row>
    <row r="1146" spans="1:11" ht="14.1" customHeight="1" x14ac:dyDescent="0.25">
      <c r="A1146" s="1094"/>
      <c r="B1146" s="1094"/>
      <c r="C1146" s="1104" t="s">
        <v>1024</v>
      </c>
      <c r="D1146" s="1230" t="s">
        <v>1038</v>
      </c>
      <c r="E1146" s="1231"/>
      <c r="F1146" s="1231"/>
      <c r="G1146" s="1231"/>
      <c r="H1146" s="1094"/>
      <c r="I1146" s="1094"/>
      <c r="J1146" s="1094"/>
      <c r="K1146" s="1094"/>
    </row>
    <row r="1147" spans="1:11" ht="14.1" customHeight="1" x14ac:dyDescent="0.25">
      <c r="A1147" s="1094"/>
      <c r="B1147" s="1094"/>
      <c r="C1147" s="1104" t="s">
        <v>31</v>
      </c>
      <c r="D1147" s="1230" t="s">
        <v>778</v>
      </c>
      <c r="E1147" s="1231"/>
      <c r="F1147" s="1231"/>
      <c r="G1147" s="1231"/>
      <c r="H1147" s="1094"/>
      <c r="I1147" s="1094"/>
      <c r="J1147" s="1094"/>
      <c r="K1147" s="1094"/>
    </row>
    <row r="1148" spans="1:11" ht="15" customHeight="1" x14ac:dyDescent="0.25">
      <c r="A1148" s="1094"/>
      <c r="B1148" s="1094"/>
      <c r="C1148" s="1105"/>
      <c r="D1148" s="1106">
        <v>2024</v>
      </c>
      <c r="E1148" s="1106">
        <v>2025</v>
      </c>
      <c r="F1148" s="1106">
        <v>2026</v>
      </c>
      <c r="G1148" s="1106">
        <v>2027</v>
      </c>
      <c r="H1148" s="1094"/>
      <c r="I1148" s="1094"/>
      <c r="J1148" s="1094"/>
      <c r="K1148" s="1094"/>
    </row>
    <row r="1149" spans="1:11" ht="15" customHeight="1" x14ac:dyDescent="0.25">
      <c r="A1149" s="1094"/>
      <c r="B1149" s="1094"/>
      <c r="C1149" s="1107"/>
      <c r="D1149" s="1108" t="s">
        <v>13</v>
      </c>
      <c r="E1149" s="1108" t="s">
        <v>14</v>
      </c>
      <c r="F1149" s="1108" t="s">
        <v>14</v>
      </c>
      <c r="G1149" s="1108" t="s">
        <v>14</v>
      </c>
      <c r="H1149" s="1094"/>
      <c r="I1149" s="1094"/>
      <c r="J1149" s="1094"/>
      <c r="K1149" s="1094"/>
    </row>
    <row r="1150" spans="1:11" ht="14.1" customHeight="1" x14ac:dyDescent="0.25">
      <c r="A1150" s="1094"/>
      <c r="B1150" s="1094"/>
      <c r="C1150" s="1097" t="s">
        <v>33</v>
      </c>
      <c r="D1150" s="1101" t="s">
        <v>1092</v>
      </c>
      <c r="E1150" s="1101" t="s">
        <v>1092</v>
      </c>
      <c r="F1150" s="1101" t="s">
        <v>1092</v>
      </c>
      <c r="G1150" s="1101" t="s">
        <v>1092</v>
      </c>
      <c r="H1150" s="1094"/>
      <c r="I1150" s="1094"/>
      <c r="J1150" s="1094"/>
      <c r="K1150" s="1094"/>
    </row>
    <row r="1151" spans="1:11" ht="14.1" customHeight="1" x14ac:dyDescent="0.25">
      <c r="A1151" s="1094"/>
      <c r="B1151" s="1094"/>
      <c r="C1151" s="1097" t="s">
        <v>1029</v>
      </c>
      <c r="D1151" s="1101" t="s">
        <v>1039</v>
      </c>
      <c r="E1151" s="1101" t="s">
        <v>4098</v>
      </c>
      <c r="F1151" s="1101" t="s">
        <v>4098</v>
      </c>
      <c r="G1151" s="1101" t="s">
        <v>4099</v>
      </c>
      <c r="H1151" s="1094"/>
      <c r="I1151" s="1094"/>
      <c r="J1151" s="1094"/>
      <c r="K1151" s="1094"/>
    </row>
    <row r="1152" spans="1:11" ht="14.1" customHeight="1" x14ac:dyDescent="0.25">
      <c r="A1152" s="1094"/>
      <c r="B1152" s="1094"/>
      <c r="C1152" s="1097" t="s">
        <v>1032</v>
      </c>
      <c r="D1152" s="1101" t="s">
        <v>1039</v>
      </c>
      <c r="E1152" s="1101" t="s">
        <v>4098</v>
      </c>
      <c r="F1152" s="1101" t="s">
        <v>4098</v>
      </c>
      <c r="G1152" s="1101" t="s">
        <v>4099</v>
      </c>
      <c r="H1152" s="1094"/>
      <c r="I1152" s="1094"/>
      <c r="J1152" s="1094"/>
      <c r="K1152" s="1094"/>
    </row>
    <row r="1153" spans="1:11" ht="14.1" customHeight="1" x14ac:dyDescent="0.25">
      <c r="A1153" s="1094"/>
      <c r="B1153" s="1094"/>
      <c r="C1153" s="1097" t="s">
        <v>1037</v>
      </c>
      <c r="D1153" s="1101" t="s">
        <v>1038</v>
      </c>
      <c r="E1153" s="1101" t="s">
        <v>1039</v>
      </c>
      <c r="F1153" s="1101" t="s">
        <v>1039</v>
      </c>
      <c r="G1153" s="1101" t="s">
        <v>1039</v>
      </c>
      <c r="H1153" s="1094"/>
      <c r="I1153" s="1094"/>
      <c r="J1153" s="1094"/>
      <c r="K1153" s="1094"/>
    </row>
    <row r="1154" spans="1:11" ht="14.1" customHeight="1" x14ac:dyDescent="0.25">
      <c r="A1154" s="1094"/>
      <c r="B1154" s="1094"/>
      <c r="C1154" s="1097" t="s">
        <v>1042</v>
      </c>
      <c r="D1154" s="1101" t="s">
        <v>1038</v>
      </c>
      <c r="E1154" s="1101" t="s">
        <v>1038</v>
      </c>
      <c r="F1154" s="1101" t="s">
        <v>1039</v>
      </c>
      <c r="G1154" s="1101" t="s">
        <v>1528</v>
      </c>
      <c r="H1154" s="1094"/>
      <c r="I1154" s="1094"/>
      <c r="J1154" s="1094"/>
      <c r="K1154" s="1094"/>
    </row>
    <row r="1155" spans="1:11" ht="14.1" customHeight="1" x14ac:dyDescent="0.25">
      <c r="A1155" s="1094"/>
      <c r="B1155" s="1094"/>
      <c r="C1155" s="1097" t="s">
        <v>39</v>
      </c>
      <c r="D1155" s="1101" t="s">
        <v>1038</v>
      </c>
      <c r="E1155" s="1101" t="s">
        <v>1038</v>
      </c>
      <c r="F1155" s="1101" t="s">
        <v>1039</v>
      </c>
      <c r="G1155" s="1101" t="s">
        <v>1528</v>
      </c>
      <c r="H1155" s="1094"/>
      <c r="I1155" s="1094"/>
      <c r="J1155" s="1094"/>
      <c r="K1155" s="1094"/>
    </row>
    <row r="1156" spans="1:11" ht="14.1" customHeight="1" x14ac:dyDescent="0.25">
      <c r="A1156" s="1094"/>
      <c r="B1156" s="1094"/>
      <c r="C1156" s="1228" t="s">
        <v>1046</v>
      </c>
      <c r="D1156" s="1229"/>
      <c r="E1156" s="1229"/>
      <c r="F1156" s="1229"/>
      <c r="G1156" s="1229"/>
      <c r="H1156" s="1094"/>
      <c r="I1156" s="1094"/>
      <c r="J1156" s="1094"/>
      <c r="K1156" s="1094"/>
    </row>
    <row r="1157" spans="1:11" ht="14.1" customHeight="1" x14ac:dyDescent="0.25">
      <c r="A1157" s="1094"/>
      <c r="B1157" s="1094"/>
      <c r="C1157" s="1105"/>
      <c r="D1157" s="1106">
        <v>2024</v>
      </c>
      <c r="E1157" s="1106">
        <v>2025</v>
      </c>
      <c r="F1157" s="1106">
        <v>2026</v>
      </c>
      <c r="G1157" s="1106">
        <v>2027</v>
      </c>
      <c r="H1157" s="1094"/>
      <c r="I1157" s="1094"/>
      <c r="J1157" s="1094"/>
      <c r="K1157" s="1094"/>
    </row>
    <row r="1158" spans="1:11" ht="14.1" customHeight="1" x14ac:dyDescent="0.25">
      <c r="A1158" s="1094"/>
      <c r="B1158" s="1094"/>
      <c r="C1158" s="1107"/>
      <c r="D1158" s="1108" t="s">
        <v>13</v>
      </c>
      <c r="E1158" s="1108" t="s">
        <v>14</v>
      </c>
      <c r="F1158" s="1108" t="s">
        <v>14</v>
      </c>
      <c r="G1158" s="1108" t="s">
        <v>14</v>
      </c>
      <c r="H1158" s="1094"/>
      <c r="I1158" s="1094"/>
      <c r="J1158" s="1094"/>
      <c r="K1158" s="1094"/>
    </row>
    <row r="1159" spans="1:11" ht="14.1" customHeight="1" x14ac:dyDescent="0.25">
      <c r="A1159" s="1094"/>
      <c r="B1159" s="1094"/>
      <c r="C1159" s="1109" t="s">
        <v>1047</v>
      </c>
      <c r="D1159" s="1110">
        <v>0</v>
      </c>
      <c r="E1159" s="1110">
        <v>0</v>
      </c>
      <c r="F1159" s="1110">
        <v>0</v>
      </c>
      <c r="G1159" s="1110">
        <v>0</v>
      </c>
      <c r="H1159" s="1094"/>
      <c r="I1159" s="1094"/>
      <c r="J1159" s="1094"/>
      <c r="K1159" s="1094"/>
    </row>
    <row r="1160" spans="1:11" ht="14.1" customHeight="1" x14ac:dyDescent="0.25">
      <c r="A1160" s="1094"/>
      <c r="B1160" s="1094"/>
      <c r="C1160" s="1109" t="s">
        <v>1048</v>
      </c>
      <c r="D1160" s="1110">
        <v>0</v>
      </c>
      <c r="E1160" s="1110">
        <v>0</v>
      </c>
      <c r="F1160" s="1110">
        <v>0</v>
      </c>
      <c r="G1160" s="1110">
        <v>0</v>
      </c>
      <c r="H1160" s="1094"/>
      <c r="I1160" s="1094"/>
      <c r="J1160" s="1094"/>
      <c r="K1160" s="1094"/>
    </row>
    <row r="1161" spans="1:11" ht="14.1" customHeight="1" x14ac:dyDescent="0.25">
      <c r="A1161" s="1094"/>
      <c r="B1161" s="1094"/>
      <c r="C1161" s="1109" t="s">
        <v>1049</v>
      </c>
      <c r="D1161" s="1110">
        <v>0</v>
      </c>
      <c r="E1161" s="1110">
        <v>0</v>
      </c>
      <c r="F1161" s="1110">
        <v>0</v>
      </c>
      <c r="G1161" s="1110">
        <v>0</v>
      </c>
      <c r="H1161" s="1094"/>
      <c r="I1161" s="1094"/>
      <c r="J1161" s="1094"/>
      <c r="K1161" s="1094"/>
    </row>
    <row r="1162" spans="1:11" ht="14.1" customHeight="1" x14ac:dyDescent="0.25">
      <c r="A1162" s="1094"/>
      <c r="B1162" s="1094"/>
      <c r="C1162" s="1109" t="s">
        <v>1050</v>
      </c>
      <c r="D1162" s="1110">
        <v>0</v>
      </c>
      <c r="E1162" s="1110">
        <v>0</v>
      </c>
      <c r="F1162" s="1110">
        <v>0</v>
      </c>
      <c r="G1162" s="1110">
        <v>0</v>
      </c>
      <c r="H1162" s="1094"/>
      <c r="I1162" s="1094"/>
      <c r="J1162" s="1094"/>
      <c r="K1162" s="1094"/>
    </row>
    <row r="1163" spans="1:11" ht="14.1" customHeight="1" x14ac:dyDescent="0.25">
      <c r="A1163" s="1094"/>
      <c r="B1163" s="1094"/>
      <c r="C1163" s="1109" t="s">
        <v>1048</v>
      </c>
      <c r="D1163" s="1110">
        <v>0</v>
      </c>
      <c r="E1163" s="1110">
        <v>0</v>
      </c>
      <c r="F1163" s="1110">
        <v>0</v>
      </c>
      <c r="G1163" s="1110">
        <v>0</v>
      </c>
      <c r="H1163" s="1094"/>
      <c r="I1163" s="1094"/>
      <c r="J1163" s="1094"/>
      <c r="K1163" s="1094"/>
    </row>
    <row r="1164" spans="1:11" ht="14.1" customHeight="1" x14ac:dyDescent="0.25">
      <c r="A1164" s="1094"/>
      <c r="B1164" s="1094"/>
      <c r="C1164" s="1109" t="s">
        <v>1049</v>
      </c>
      <c r="D1164" s="1110">
        <v>0</v>
      </c>
      <c r="E1164" s="1110">
        <v>0</v>
      </c>
      <c r="F1164" s="1110">
        <v>0</v>
      </c>
      <c r="G1164" s="1110">
        <v>0</v>
      </c>
      <c r="H1164" s="1094"/>
      <c r="I1164" s="1094"/>
      <c r="J1164" s="1094"/>
      <c r="K1164" s="1094"/>
    </row>
    <row r="1165" spans="1:11" ht="14.1" customHeight="1" x14ac:dyDescent="0.25">
      <c r="A1165" s="1094"/>
      <c r="B1165" s="1094"/>
      <c r="C1165" s="1109" t="s">
        <v>1051</v>
      </c>
      <c r="D1165" s="1110">
        <v>0</v>
      </c>
      <c r="E1165" s="1110">
        <v>0</v>
      </c>
      <c r="F1165" s="1110">
        <v>0</v>
      </c>
      <c r="G1165" s="1110">
        <v>0</v>
      </c>
      <c r="H1165" s="1094"/>
      <c r="I1165" s="1094"/>
      <c r="J1165" s="1094"/>
      <c r="K1165" s="1094"/>
    </row>
    <row r="1166" spans="1:11" ht="14.1" customHeight="1" x14ac:dyDescent="0.25">
      <c r="A1166" s="1094"/>
      <c r="B1166" s="1094"/>
      <c r="C1166" s="1109" t="s">
        <v>1048</v>
      </c>
      <c r="D1166" s="1110">
        <v>0</v>
      </c>
      <c r="E1166" s="1110">
        <v>0</v>
      </c>
      <c r="F1166" s="1110">
        <v>0</v>
      </c>
      <c r="G1166" s="1110">
        <v>0</v>
      </c>
      <c r="H1166" s="1094"/>
      <c r="I1166" s="1094"/>
      <c r="J1166" s="1094"/>
      <c r="K1166" s="1094"/>
    </row>
    <row r="1167" spans="1:11" ht="14.1" customHeight="1" x14ac:dyDescent="0.25">
      <c r="A1167" s="1094"/>
      <c r="B1167" s="1094"/>
      <c r="C1167" s="1109" t="s">
        <v>1049</v>
      </c>
      <c r="D1167" s="1110">
        <v>0</v>
      </c>
      <c r="E1167" s="1110">
        <v>0</v>
      </c>
      <c r="F1167" s="1110">
        <v>0</v>
      </c>
      <c r="G1167" s="1110">
        <v>0</v>
      </c>
      <c r="H1167" s="1094"/>
      <c r="I1167" s="1094"/>
      <c r="J1167" s="1094"/>
      <c r="K1167" s="1094"/>
    </row>
    <row r="1168" spans="1:11" ht="14.1" customHeight="1" x14ac:dyDescent="0.25">
      <c r="A1168" s="1094"/>
      <c r="B1168" s="1094"/>
      <c r="C1168" s="1109" t="s">
        <v>1052</v>
      </c>
      <c r="D1168" s="1110">
        <v>0</v>
      </c>
      <c r="E1168" s="1110">
        <v>0</v>
      </c>
      <c r="F1168" s="1110">
        <v>0</v>
      </c>
      <c r="G1168" s="1110">
        <v>0</v>
      </c>
      <c r="H1168" s="1094"/>
      <c r="I1168" s="1094"/>
      <c r="J1168" s="1094"/>
      <c r="K1168" s="1094"/>
    </row>
    <row r="1169" spans="1:11" ht="14.1" customHeight="1" x14ac:dyDescent="0.25">
      <c r="A1169" s="1094"/>
      <c r="B1169" s="1094"/>
      <c r="C1169" s="1109" t="s">
        <v>1048</v>
      </c>
      <c r="D1169" s="1110">
        <v>0</v>
      </c>
      <c r="E1169" s="1110">
        <v>0</v>
      </c>
      <c r="F1169" s="1110">
        <v>0</v>
      </c>
      <c r="G1169" s="1110">
        <v>0</v>
      </c>
      <c r="H1169" s="1094"/>
      <c r="I1169" s="1094"/>
      <c r="J1169" s="1094"/>
      <c r="K1169" s="1094"/>
    </row>
    <row r="1170" spans="1:11" ht="14.1" customHeight="1" x14ac:dyDescent="0.25">
      <c r="A1170" s="1094"/>
      <c r="B1170" s="1094"/>
      <c r="C1170" s="1109" t="s">
        <v>1049</v>
      </c>
      <c r="D1170" s="1110">
        <v>0</v>
      </c>
      <c r="E1170" s="1110">
        <v>0</v>
      </c>
      <c r="F1170" s="1110">
        <v>0</v>
      </c>
      <c r="G1170" s="1110">
        <v>0</v>
      </c>
      <c r="H1170" s="1094"/>
      <c r="I1170" s="1094"/>
      <c r="J1170" s="1094"/>
      <c r="K1170" s="1094"/>
    </row>
    <row r="1171" spans="1:11" ht="14.1" customHeight="1" x14ac:dyDescent="0.25">
      <c r="A1171" s="1094"/>
      <c r="B1171" s="1094"/>
      <c r="C1171" s="1109" t="s">
        <v>1053</v>
      </c>
      <c r="D1171" s="1110">
        <v>0</v>
      </c>
      <c r="E1171" s="1110">
        <v>0</v>
      </c>
      <c r="F1171" s="1110">
        <v>0</v>
      </c>
      <c r="G1171" s="1110">
        <v>0</v>
      </c>
      <c r="H1171" s="1094"/>
      <c r="I1171" s="1094"/>
      <c r="J1171" s="1094"/>
      <c r="K1171" s="1094"/>
    </row>
    <row r="1172" spans="1:11" ht="14.1" customHeight="1" x14ac:dyDescent="0.25">
      <c r="A1172" s="1094"/>
      <c r="B1172" s="1094"/>
      <c r="C1172" s="1109" t="s">
        <v>1048</v>
      </c>
      <c r="D1172" s="1110">
        <v>0</v>
      </c>
      <c r="E1172" s="1110">
        <v>0</v>
      </c>
      <c r="F1172" s="1110">
        <v>0</v>
      </c>
      <c r="G1172" s="1110">
        <v>0</v>
      </c>
      <c r="H1172" s="1094"/>
      <c r="I1172" s="1094"/>
      <c r="J1172" s="1094"/>
      <c r="K1172" s="1094"/>
    </row>
    <row r="1173" spans="1:11" ht="14.1" customHeight="1" x14ac:dyDescent="0.25">
      <c r="A1173" s="1094"/>
      <c r="B1173" s="1094"/>
      <c r="C1173" s="1109" t="s">
        <v>1049</v>
      </c>
      <c r="D1173" s="1110">
        <v>0</v>
      </c>
      <c r="E1173" s="1110">
        <v>0</v>
      </c>
      <c r="F1173" s="1110">
        <v>0</v>
      </c>
      <c r="G1173" s="1110">
        <v>0</v>
      </c>
      <c r="H1173" s="1094"/>
      <c r="I1173" s="1094"/>
      <c r="J1173" s="1094"/>
      <c r="K1173" s="1094"/>
    </row>
    <row r="1174" spans="1:11" ht="14.1" customHeight="1" x14ac:dyDescent="0.25">
      <c r="A1174" s="1094"/>
      <c r="B1174" s="1094"/>
      <c r="C1174" s="1109" t="s">
        <v>1054</v>
      </c>
      <c r="D1174" s="1110">
        <v>0</v>
      </c>
      <c r="E1174" s="1110">
        <v>0</v>
      </c>
      <c r="F1174" s="1110">
        <v>0</v>
      </c>
      <c r="G1174" s="1110">
        <v>0</v>
      </c>
      <c r="H1174" s="1094"/>
      <c r="I1174" s="1094"/>
      <c r="J1174" s="1094"/>
      <c r="K1174" s="1094"/>
    </row>
    <row r="1175" spans="1:11" ht="14.1" customHeight="1" x14ac:dyDescent="0.25">
      <c r="A1175" s="1094"/>
      <c r="B1175" s="1094"/>
      <c r="C1175" s="1109" t="s">
        <v>1048</v>
      </c>
      <c r="D1175" s="1110">
        <v>0</v>
      </c>
      <c r="E1175" s="1110">
        <v>0</v>
      </c>
      <c r="F1175" s="1110">
        <v>0</v>
      </c>
      <c r="G1175" s="1110">
        <v>0</v>
      </c>
      <c r="H1175" s="1094"/>
      <c r="I1175" s="1094"/>
      <c r="J1175" s="1094"/>
      <c r="K1175" s="1094"/>
    </row>
    <row r="1176" spans="1:11" ht="14.1" customHeight="1" x14ac:dyDescent="0.25">
      <c r="A1176" s="1094"/>
      <c r="B1176" s="1094"/>
      <c r="C1176" s="1109" t="s">
        <v>1049</v>
      </c>
      <c r="D1176" s="1110">
        <v>0</v>
      </c>
      <c r="E1176" s="1110">
        <v>0</v>
      </c>
      <c r="F1176" s="1110">
        <v>0</v>
      </c>
      <c r="G1176" s="1110">
        <v>0</v>
      </c>
      <c r="H1176" s="1094"/>
      <c r="I1176" s="1094"/>
      <c r="J1176" s="1094"/>
      <c r="K1176" s="1094"/>
    </row>
    <row r="1177" spans="1:11" ht="14.1" customHeight="1" x14ac:dyDescent="0.25">
      <c r="A1177" s="1094"/>
      <c r="B1177" s="1094"/>
      <c r="C1177" s="1109" t="s">
        <v>1055</v>
      </c>
      <c r="D1177" s="1110">
        <v>0</v>
      </c>
      <c r="E1177" s="1110">
        <v>0</v>
      </c>
      <c r="F1177" s="1110">
        <v>0</v>
      </c>
      <c r="G1177" s="1110">
        <v>0</v>
      </c>
      <c r="H1177" s="1094"/>
      <c r="I1177" s="1094"/>
      <c r="J1177" s="1094"/>
      <c r="K1177" s="1094"/>
    </row>
    <row r="1178" spans="1:11" ht="14.1" customHeight="1" x14ac:dyDescent="0.25">
      <c r="A1178" s="1094"/>
      <c r="B1178" s="1094"/>
      <c r="C1178" s="1109" t="s">
        <v>1048</v>
      </c>
      <c r="D1178" s="1110">
        <v>0</v>
      </c>
      <c r="E1178" s="1110">
        <v>0</v>
      </c>
      <c r="F1178" s="1110">
        <v>0</v>
      </c>
      <c r="G1178" s="1110">
        <v>0</v>
      </c>
      <c r="H1178" s="1094"/>
      <c r="I1178" s="1094"/>
      <c r="J1178" s="1094"/>
      <c r="K1178" s="1094"/>
    </row>
    <row r="1179" spans="1:11" ht="14.1" customHeight="1" x14ac:dyDescent="0.25">
      <c r="A1179" s="1094"/>
      <c r="B1179" s="1094"/>
      <c r="C1179" s="1109" t="s">
        <v>1049</v>
      </c>
      <c r="D1179" s="1110">
        <v>0</v>
      </c>
      <c r="E1179" s="1110">
        <v>0</v>
      </c>
      <c r="F1179" s="1110">
        <v>0</v>
      </c>
      <c r="G1179" s="1110">
        <v>0</v>
      </c>
      <c r="H1179" s="1094"/>
      <c r="I1179" s="1094"/>
      <c r="J1179" s="1094"/>
      <c r="K1179" s="1094"/>
    </row>
    <row r="1180" spans="1:11" ht="14.1" customHeight="1" x14ac:dyDescent="0.25">
      <c r="A1180" s="1094"/>
      <c r="B1180" s="1094"/>
      <c r="C1180" s="1109" t="s">
        <v>1056</v>
      </c>
      <c r="D1180" s="1110">
        <v>0</v>
      </c>
      <c r="E1180" s="1110">
        <v>0</v>
      </c>
      <c r="F1180" s="1110">
        <v>0</v>
      </c>
      <c r="G1180" s="1110">
        <v>0</v>
      </c>
      <c r="H1180" s="1094"/>
      <c r="I1180" s="1094"/>
      <c r="J1180" s="1094"/>
      <c r="K1180" s="1094"/>
    </row>
    <row r="1181" spans="1:11" ht="14.1" customHeight="1" x14ac:dyDescent="0.25">
      <c r="A1181" s="1094"/>
      <c r="B1181" s="1094"/>
      <c r="C1181" s="1109" t="s">
        <v>1048</v>
      </c>
      <c r="D1181" s="1110">
        <v>0</v>
      </c>
      <c r="E1181" s="1110">
        <v>0</v>
      </c>
      <c r="F1181" s="1110">
        <v>0</v>
      </c>
      <c r="G1181" s="1110">
        <v>0</v>
      </c>
      <c r="H1181" s="1094"/>
      <c r="I1181" s="1094"/>
      <c r="J1181" s="1094"/>
      <c r="K1181" s="1094"/>
    </row>
    <row r="1182" spans="1:11" ht="14.1" customHeight="1" x14ac:dyDescent="0.25">
      <c r="A1182" s="1094"/>
      <c r="B1182" s="1094"/>
      <c r="C1182" s="1109" t="s">
        <v>1057</v>
      </c>
      <c r="D1182" s="1110">
        <v>0</v>
      </c>
      <c r="E1182" s="1110">
        <v>0</v>
      </c>
      <c r="F1182" s="1110">
        <v>0</v>
      </c>
      <c r="G1182" s="1110">
        <v>0</v>
      </c>
      <c r="H1182" s="1094"/>
      <c r="I1182" s="1094"/>
      <c r="J1182" s="1094"/>
      <c r="K1182" s="1094"/>
    </row>
    <row r="1183" spans="1:11" ht="14.1" customHeight="1" x14ac:dyDescent="0.25">
      <c r="A1183" s="1094"/>
      <c r="B1183" s="1094"/>
      <c r="C1183" s="1109" t="s">
        <v>1058</v>
      </c>
      <c r="D1183" s="1110">
        <v>0</v>
      </c>
      <c r="E1183" s="1110">
        <v>0</v>
      </c>
      <c r="F1183" s="1110">
        <v>0</v>
      </c>
      <c r="G1183" s="1110">
        <v>0</v>
      </c>
      <c r="H1183" s="1094"/>
      <c r="I1183" s="1094"/>
      <c r="J1183" s="1094"/>
      <c r="K1183" s="1094"/>
    </row>
    <row r="1184" spans="1:11" ht="14.1" customHeight="1" x14ac:dyDescent="0.25">
      <c r="A1184" s="1094"/>
      <c r="B1184" s="1094"/>
      <c r="C1184" s="1109" t="s">
        <v>1059</v>
      </c>
      <c r="D1184" s="1110">
        <v>0</v>
      </c>
      <c r="E1184" s="1110">
        <v>0</v>
      </c>
      <c r="F1184" s="1110">
        <v>0</v>
      </c>
      <c r="G1184" s="1110">
        <v>0</v>
      </c>
      <c r="H1184" s="1094"/>
      <c r="I1184" s="1094"/>
      <c r="J1184" s="1094"/>
      <c r="K1184" s="1094"/>
    </row>
    <row r="1185" spans="1:11" ht="14.1" customHeight="1" x14ac:dyDescent="0.25">
      <c r="A1185" s="1094"/>
      <c r="B1185" s="1094"/>
      <c r="C1185" s="1109" t="s">
        <v>1060</v>
      </c>
      <c r="D1185" s="1110">
        <v>0</v>
      </c>
      <c r="E1185" s="1110">
        <v>0</v>
      </c>
      <c r="F1185" s="1110">
        <v>0</v>
      </c>
      <c r="G1185" s="1110">
        <v>0</v>
      </c>
      <c r="H1185" s="1094"/>
      <c r="I1185" s="1094"/>
      <c r="J1185" s="1094"/>
      <c r="K1185" s="1094"/>
    </row>
    <row r="1186" spans="1:11" ht="14.1" customHeight="1" x14ac:dyDescent="0.25">
      <c r="A1186" s="1094"/>
      <c r="B1186" s="1094"/>
      <c r="C1186" s="1109" t="s">
        <v>1061</v>
      </c>
      <c r="D1186" s="1110">
        <v>0</v>
      </c>
      <c r="E1186" s="1110">
        <v>207000000</v>
      </c>
      <c r="F1186" s="1110">
        <v>207000000</v>
      </c>
      <c r="G1186" s="1110">
        <v>276000000</v>
      </c>
      <c r="H1186" s="1094"/>
      <c r="I1186" s="1094"/>
      <c r="J1186" s="1094"/>
      <c r="K1186" s="1094"/>
    </row>
    <row r="1187" spans="1:11" ht="14.1" customHeight="1" x14ac:dyDescent="0.25">
      <c r="A1187" s="1094"/>
      <c r="B1187" s="1094"/>
      <c r="C1187" s="1109" t="s">
        <v>1048</v>
      </c>
      <c r="D1187" s="1110">
        <v>0</v>
      </c>
      <c r="E1187" s="1110">
        <v>207000000</v>
      </c>
      <c r="F1187" s="1110">
        <v>207000000</v>
      </c>
      <c r="G1187" s="1110">
        <v>276000000</v>
      </c>
      <c r="H1187" s="1094"/>
      <c r="I1187" s="1094"/>
      <c r="J1187" s="1094"/>
      <c r="K1187" s="1094"/>
    </row>
    <row r="1188" spans="1:11" ht="14.1" customHeight="1" x14ac:dyDescent="0.25">
      <c r="A1188" s="1094"/>
      <c r="B1188" s="1094"/>
      <c r="C1188" s="1109" t="s">
        <v>1057</v>
      </c>
      <c r="D1188" s="1110">
        <v>0</v>
      </c>
      <c r="E1188" s="1110">
        <v>0</v>
      </c>
      <c r="F1188" s="1110">
        <v>0</v>
      </c>
      <c r="G1188" s="1110">
        <v>0</v>
      </c>
      <c r="H1188" s="1094"/>
      <c r="I1188" s="1094"/>
      <c r="J1188" s="1094"/>
      <c r="K1188" s="1094"/>
    </row>
    <row r="1189" spans="1:11" ht="14.1" customHeight="1" x14ac:dyDescent="0.25">
      <c r="A1189" s="1094"/>
      <c r="B1189" s="1094"/>
      <c r="C1189" s="1109" t="s">
        <v>1058</v>
      </c>
      <c r="D1189" s="1110">
        <v>0</v>
      </c>
      <c r="E1189" s="1110">
        <v>0</v>
      </c>
      <c r="F1189" s="1110">
        <v>0</v>
      </c>
      <c r="G1189" s="1110">
        <v>0</v>
      </c>
      <c r="H1189" s="1094"/>
      <c r="I1189" s="1094"/>
      <c r="J1189" s="1094"/>
      <c r="K1189" s="1094"/>
    </row>
    <row r="1190" spans="1:11" ht="14.1" customHeight="1" x14ac:dyDescent="0.25">
      <c r="A1190" s="1094"/>
      <c r="B1190" s="1094"/>
      <c r="C1190" s="1109" t="s">
        <v>1059</v>
      </c>
      <c r="D1190" s="1110">
        <v>0</v>
      </c>
      <c r="E1190" s="1110">
        <v>0</v>
      </c>
      <c r="F1190" s="1110">
        <v>0</v>
      </c>
      <c r="G1190" s="1110">
        <v>0</v>
      </c>
      <c r="H1190" s="1094"/>
      <c r="I1190" s="1094"/>
      <c r="J1190" s="1094"/>
      <c r="K1190" s="1094"/>
    </row>
    <row r="1191" spans="1:11" ht="14.1" customHeight="1" x14ac:dyDescent="0.25">
      <c r="A1191" s="1094"/>
      <c r="B1191" s="1094"/>
      <c r="C1191" s="1109" t="s">
        <v>1060</v>
      </c>
      <c r="D1191" s="1110">
        <v>0</v>
      </c>
      <c r="E1191" s="1110">
        <v>0</v>
      </c>
      <c r="F1191" s="1110">
        <v>0</v>
      </c>
      <c r="G1191" s="1110">
        <v>0</v>
      </c>
      <c r="H1191" s="1094"/>
      <c r="I1191" s="1094"/>
      <c r="J1191" s="1094"/>
      <c r="K1191" s="1094"/>
    </row>
    <row r="1192" spans="1:11" ht="14.1" customHeight="1" x14ac:dyDescent="0.25">
      <c r="A1192" s="1094"/>
      <c r="B1192" s="1094"/>
      <c r="C1192" s="1109" t="s">
        <v>1062</v>
      </c>
      <c r="D1192" s="1110">
        <v>0</v>
      </c>
      <c r="E1192" s="1110">
        <v>0</v>
      </c>
      <c r="F1192" s="1110">
        <v>0</v>
      </c>
      <c r="G1192" s="1110">
        <v>0</v>
      </c>
      <c r="H1192" s="1094"/>
      <c r="I1192" s="1094"/>
      <c r="J1192" s="1094"/>
      <c r="K1192" s="1094"/>
    </row>
    <row r="1193" spans="1:11" ht="14.1" customHeight="1" x14ac:dyDescent="0.25">
      <c r="A1193" s="1094"/>
      <c r="B1193" s="1094"/>
      <c r="C1193" s="1109" t="s">
        <v>1048</v>
      </c>
      <c r="D1193" s="1110">
        <v>0</v>
      </c>
      <c r="E1193" s="1110">
        <v>0</v>
      </c>
      <c r="F1193" s="1110">
        <v>0</v>
      </c>
      <c r="G1193" s="1110">
        <v>0</v>
      </c>
      <c r="H1193" s="1094"/>
      <c r="I1193" s="1094"/>
      <c r="J1193" s="1094"/>
      <c r="K1193" s="1094"/>
    </row>
    <row r="1194" spans="1:11" ht="14.1" customHeight="1" x14ac:dyDescent="0.25">
      <c r="A1194" s="1094"/>
      <c r="B1194" s="1094"/>
      <c r="C1194" s="1109" t="s">
        <v>1057</v>
      </c>
      <c r="D1194" s="1110">
        <v>0</v>
      </c>
      <c r="E1194" s="1110">
        <v>0</v>
      </c>
      <c r="F1194" s="1110">
        <v>0</v>
      </c>
      <c r="G1194" s="1110">
        <v>0</v>
      </c>
      <c r="H1194" s="1094"/>
      <c r="I1194" s="1094"/>
      <c r="J1194" s="1094"/>
      <c r="K1194" s="1094"/>
    </row>
    <row r="1195" spans="1:11" ht="14.1" customHeight="1" x14ac:dyDescent="0.25">
      <c r="A1195" s="1094"/>
      <c r="B1195" s="1094"/>
      <c r="C1195" s="1109" t="s">
        <v>1058</v>
      </c>
      <c r="D1195" s="1110">
        <v>0</v>
      </c>
      <c r="E1195" s="1110">
        <v>0</v>
      </c>
      <c r="F1195" s="1110">
        <v>0</v>
      </c>
      <c r="G1195" s="1110">
        <v>0</v>
      </c>
      <c r="H1195" s="1094"/>
      <c r="I1195" s="1094"/>
      <c r="J1195" s="1094"/>
      <c r="K1195" s="1094"/>
    </row>
    <row r="1196" spans="1:11" ht="14.1" customHeight="1" x14ac:dyDescent="0.25">
      <c r="A1196" s="1094"/>
      <c r="B1196" s="1094"/>
      <c r="C1196" s="1109" t="s">
        <v>1059</v>
      </c>
      <c r="D1196" s="1110">
        <v>0</v>
      </c>
      <c r="E1196" s="1110">
        <v>0</v>
      </c>
      <c r="F1196" s="1110">
        <v>0</v>
      </c>
      <c r="G1196" s="1110">
        <v>0</v>
      </c>
      <c r="H1196" s="1094"/>
      <c r="I1196" s="1094"/>
      <c r="J1196" s="1094"/>
      <c r="K1196" s="1094"/>
    </row>
    <row r="1197" spans="1:11" ht="14.1" customHeight="1" x14ac:dyDescent="0.25">
      <c r="A1197" s="1094"/>
      <c r="B1197" s="1094"/>
      <c r="C1197" s="1109" t="s">
        <v>1060</v>
      </c>
      <c r="D1197" s="1110">
        <v>0</v>
      </c>
      <c r="E1197" s="1110">
        <v>0</v>
      </c>
      <c r="F1197" s="1110">
        <v>0</v>
      </c>
      <c r="G1197" s="1110">
        <v>0</v>
      </c>
      <c r="H1197" s="1094"/>
      <c r="I1197" s="1094"/>
      <c r="J1197" s="1094"/>
      <c r="K1197" s="1094"/>
    </row>
    <row r="1198" spans="1:11" ht="14.1" customHeight="1" x14ac:dyDescent="0.25">
      <c r="A1198" s="1094"/>
      <c r="B1198" s="1094"/>
      <c r="C1198" s="1109" t="s">
        <v>1063</v>
      </c>
      <c r="D1198" s="1110">
        <v>0</v>
      </c>
      <c r="E1198" s="1110">
        <v>0</v>
      </c>
      <c r="F1198" s="1110">
        <v>0</v>
      </c>
      <c r="G1198" s="1110">
        <v>0</v>
      </c>
      <c r="H1198" s="1094"/>
      <c r="I1198" s="1094"/>
      <c r="J1198" s="1094"/>
      <c r="K1198" s="1094"/>
    </row>
    <row r="1199" spans="1:11" ht="14.1" customHeight="1" x14ac:dyDescent="0.25">
      <c r="A1199" s="1094"/>
      <c r="B1199" s="1094"/>
      <c r="C1199" s="1109" t="s">
        <v>1064</v>
      </c>
      <c r="D1199" s="1110">
        <v>0</v>
      </c>
      <c r="E1199" s="1110">
        <v>0</v>
      </c>
      <c r="F1199" s="1110">
        <v>0</v>
      </c>
      <c r="G1199" s="1110">
        <v>0</v>
      </c>
      <c r="H1199" s="1094"/>
      <c r="I1199" s="1094"/>
      <c r="J1199" s="1094"/>
      <c r="K1199" s="1094"/>
    </row>
    <row r="1200" spans="1:11" ht="14.1" customHeight="1" x14ac:dyDescent="0.25">
      <c r="A1200" s="1094"/>
      <c r="B1200" s="1094"/>
      <c r="C1200" s="1111" t="s">
        <v>572</v>
      </c>
      <c r="D1200" s="1110">
        <v>0</v>
      </c>
      <c r="E1200" s="1110">
        <v>207000000</v>
      </c>
      <c r="F1200" s="1110">
        <v>207000000</v>
      </c>
      <c r="G1200" s="1110">
        <v>276000000</v>
      </c>
      <c r="H1200" s="1094"/>
      <c r="I1200" s="1094"/>
      <c r="J1200" s="1094"/>
      <c r="K1200" s="1094"/>
    </row>
    <row r="1201" spans="1:11" ht="20.100000000000001" customHeight="1" x14ac:dyDescent="0.25">
      <c r="A1201" s="1094"/>
      <c r="B1201" s="1094"/>
      <c r="C1201" s="1102" t="s">
        <v>4100</v>
      </c>
      <c r="D1201" s="1234" t="s">
        <v>4101</v>
      </c>
      <c r="E1201" s="1235"/>
      <c r="F1201" s="1235"/>
      <c r="G1201" s="1235"/>
      <c r="H1201" s="1094"/>
      <c r="I1201" s="1094"/>
      <c r="J1201" s="1094"/>
      <c r="K1201" s="1094"/>
    </row>
    <row r="1202" spans="1:11" ht="18" customHeight="1" x14ac:dyDescent="0.25">
      <c r="A1202" s="1094"/>
      <c r="B1202" s="1094"/>
      <c r="C1202" s="1103" t="s">
        <v>1022</v>
      </c>
      <c r="D1202" s="1232" t="s">
        <v>4102</v>
      </c>
      <c r="E1202" s="1233"/>
      <c r="F1202" s="1233"/>
      <c r="G1202" s="1233"/>
      <c r="H1202" s="1094"/>
      <c r="I1202" s="1094"/>
      <c r="J1202" s="1094"/>
      <c r="K1202" s="1094"/>
    </row>
    <row r="1203" spans="1:11" ht="18" customHeight="1" x14ac:dyDescent="0.25">
      <c r="A1203" s="1094"/>
      <c r="B1203" s="1094"/>
      <c r="C1203" s="1104" t="s">
        <v>1024</v>
      </c>
      <c r="D1203" s="1230" t="s">
        <v>1038</v>
      </c>
      <c r="E1203" s="1231"/>
      <c r="F1203" s="1231"/>
      <c r="G1203" s="1231"/>
      <c r="H1203" s="1094"/>
      <c r="I1203" s="1094"/>
      <c r="J1203" s="1094"/>
      <c r="K1203" s="1094"/>
    </row>
    <row r="1204" spans="1:11" ht="18" customHeight="1" x14ac:dyDescent="0.25">
      <c r="A1204" s="1094"/>
      <c r="B1204" s="1094"/>
      <c r="C1204" s="1104" t="s">
        <v>31</v>
      </c>
      <c r="D1204" s="1230" t="s">
        <v>778</v>
      </c>
      <c r="E1204" s="1231"/>
      <c r="F1204" s="1231"/>
      <c r="G1204" s="1231"/>
      <c r="H1204" s="1094"/>
      <c r="I1204" s="1094"/>
      <c r="J1204" s="1094"/>
      <c r="K1204" s="1094"/>
    </row>
    <row r="1205" spans="1:11" ht="15" customHeight="1" x14ac:dyDescent="0.25">
      <c r="A1205" s="1094"/>
      <c r="B1205" s="1094"/>
      <c r="C1205" s="1105"/>
      <c r="D1205" s="1106">
        <v>2024</v>
      </c>
      <c r="E1205" s="1106">
        <v>2025</v>
      </c>
      <c r="F1205" s="1106">
        <v>2026</v>
      </c>
      <c r="G1205" s="1106">
        <v>2027</v>
      </c>
      <c r="H1205" s="1094"/>
      <c r="I1205" s="1094"/>
      <c r="J1205" s="1094"/>
      <c r="K1205" s="1094"/>
    </row>
    <row r="1206" spans="1:11" ht="15" customHeight="1" x14ac:dyDescent="0.25">
      <c r="A1206" s="1094"/>
      <c r="B1206" s="1094"/>
      <c r="C1206" s="1107"/>
      <c r="D1206" s="1108" t="s">
        <v>13</v>
      </c>
      <c r="E1206" s="1108" t="s">
        <v>14</v>
      </c>
      <c r="F1206" s="1108" t="s">
        <v>14</v>
      </c>
      <c r="G1206" s="1108" t="s">
        <v>14</v>
      </c>
      <c r="H1206" s="1094"/>
      <c r="I1206" s="1094"/>
      <c r="J1206" s="1094"/>
      <c r="K1206" s="1094"/>
    </row>
    <row r="1207" spans="1:11" ht="14.1" customHeight="1" x14ac:dyDescent="0.25">
      <c r="A1207" s="1094"/>
      <c r="B1207" s="1094"/>
      <c r="C1207" s="1097" t="s">
        <v>33</v>
      </c>
      <c r="D1207" s="1101" t="s">
        <v>1092</v>
      </c>
      <c r="E1207" s="1101" t="s">
        <v>1092</v>
      </c>
      <c r="F1207" s="1101" t="s">
        <v>1092</v>
      </c>
      <c r="G1207" s="1101" t="s">
        <v>1092</v>
      </c>
      <c r="H1207" s="1094"/>
      <c r="I1207" s="1094"/>
      <c r="J1207" s="1094"/>
      <c r="K1207" s="1094"/>
    </row>
    <row r="1208" spans="1:11" ht="14.1" customHeight="1" x14ac:dyDescent="0.25">
      <c r="A1208" s="1094"/>
      <c r="B1208" s="1094"/>
      <c r="C1208" s="1097" t="s">
        <v>1029</v>
      </c>
      <c r="D1208" s="1101" t="s">
        <v>1361</v>
      </c>
      <c r="E1208" s="1101" t="s">
        <v>3871</v>
      </c>
      <c r="F1208" s="1101" t="s">
        <v>3871</v>
      </c>
      <c r="G1208" s="1101" t="s">
        <v>4103</v>
      </c>
      <c r="H1208" s="1094"/>
      <c r="I1208" s="1094"/>
      <c r="J1208" s="1094"/>
      <c r="K1208" s="1094"/>
    </row>
    <row r="1209" spans="1:11" ht="14.1" customHeight="1" x14ac:dyDescent="0.25">
      <c r="A1209" s="1094"/>
      <c r="B1209" s="1094"/>
      <c r="C1209" s="1097" t="s">
        <v>1032</v>
      </c>
      <c r="D1209" s="1101" t="s">
        <v>1361</v>
      </c>
      <c r="E1209" s="1101" t="s">
        <v>3871</v>
      </c>
      <c r="F1209" s="1101" t="s">
        <v>3871</v>
      </c>
      <c r="G1209" s="1101" t="s">
        <v>4103</v>
      </c>
      <c r="H1209" s="1094"/>
      <c r="I1209" s="1094"/>
      <c r="J1209" s="1094"/>
      <c r="K1209" s="1094"/>
    </row>
    <row r="1210" spans="1:11" ht="14.1" customHeight="1" x14ac:dyDescent="0.25">
      <c r="A1210" s="1094"/>
      <c r="B1210" s="1094"/>
      <c r="C1210" s="1097" t="s">
        <v>1037</v>
      </c>
      <c r="D1210" s="1101" t="s">
        <v>1038</v>
      </c>
      <c r="E1210" s="1101" t="s">
        <v>1039</v>
      </c>
      <c r="F1210" s="1101" t="s">
        <v>1039</v>
      </c>
      <c r="G1210" s="1101" t="s">
        <v>1039</v>
      </c>
      <c r="H1210" s="1094"/>
      <c r="I1210" s="1094"/>
      <c r="J1210" s="1094"/>
      <c r="K1210" s="1094"/>
    </row>
    <row r="1211" spans="1:11" ht="14.1" customHeight="1" x14ac:dyDescent="0.25">
      <c r="A1211" s="1094"/>
      <c r="B1211" s="1094"/>
      <c r="C1211" s="1097" t="s">
        <v>1042</v>
      </c>
      <c r="D1211" s="1101" t="s">
        <v>1038</v>
      </c>
      <c r="E1211" s="1101" t="s">
        <v>2168</v>
      </c>
      <c r="F1211" s="1101" t="s">
        <v>1039</v>
      </c>
      <c r="G1211" s="1101" t="s">
        <v>4104</v>
      </c>
      <c r="H1211" s="1094"/>
      <c r="I1211" s="1094"/>
      <c r="J1211" s="1094"/>
      <c r="K1211" s="1094"/>
    </row>
    <row r="1212" spans="1:11" ht="14.1" customHeight="1" x14ac:dyDescent="0.25">
      <c r="A1212" s="1094"/>
      <c r="B1212" s="1094"/>
      <c r="C1212" s="1097" t="s">
        <v>39</v>
      </c>
      <c r="D1212" s="1101" t="s">
        <v>1038</v>
      </c>
      <c r="E1212" s="1101" t="s">
        <v>2168</v>
      </c>
      <c r="F1212" s="1101" t="s">
        <v>1039</v>
      </c>
      <c r="G1212" s="1101" t="s">
        <v>4104</v>
      </c>
      <c r="H1212" s="1094"/>
      <c r="I1212" s="1094"/>
      <c r="J1212" s="1094"/>
      <c r="K1212" s="1094"/>
    </row>
    <row r="1213" spans="1:11" ht="14.1" customHeight="1" x14ac:dyDescent="0.25">
      <c r="A1213" s="1094"/>
      <c r="B1213" s="1094"/>
      <c r="C1213" s="1228" t="s">
        <v>1046</v>
      </c>
      <c r="D1213" s="1229"/>
      <c r="E1213" s="1229"/>
      <c r="F1213" s="1229"/>
      <c r="G1213" s="1229"/>
      <c r="H1213" s="1094"/>
      <c r="I1213" s="1094"/>
      <c r="J1213" s="1094"/>
      <c r="K1213" s="1094"/>
    </row>
    <row r="1214" spans="1:11" ht="14.1" customHeight="1" x14ac:dyDescent="0.25">
      <c r="A1214" s="1094"/>
      <c r="B1214" s="1094"/>
      <c r="C1214" s="1105"/>
      <c r="D1214" s="1106">
        <v>2024</v>
      </c>
      <c r="E1214" s="1106">
        <v>2025</v>
      </c>
      <c r="F1214" s="1106">
        <v>2026</v>
      </c>
      <c r="G1214" s="1106">
        <v>2027</v>
      </c>
      <c r="H1214" s="1094"/>
      <c r="I1214" s="1094"/>
      <c r="J1214" s="1094"/>
      <c r="K1214" s="1094"/>
    </row>
    <row r="1215" spans="1:11" ht="14.1" customHeight="1" x14ac:dyDescent="0.25">
      <c r="A1215" s="1094"/>
      <c r="B1215" s="1094"/>
      <c r="C1215" s="1107"/>
      <c r="D1215" s="1108" t="s">
        <v>13</v>
      </c>
      <c r="E1215" s="1108" t="s">
        <v>14</v>
      </c>
      <c r="F1215" s="1108" t="s">
        <v>14</v>
      </c>
      <c r="G1215" s="1108" t="s">
        <v>14</v>
      </c>
      <c r="H1215" s="1094"/>
      <c r="I1215" s="1094"/>
      <c r="J1215" s="1094"/>
      <c r="K1215" s="1094"/>
    </row>
    <row r="1216" spans="1:11" ht="14.1" customHeight="1" x14ac:dyDescent="0.25">
      <c r="A1216" s="1094"/>
      <c r="B1216" s="1094"/>
      <c r="C1216" s="1109" t="s">
        <v>1047</v>
      </c>
      <c r="D1216" s="1110">
        <v>0</v>
      </c>
      <c r="E1216" s="1110">
        <v>0</v>
      </c>
      <c r="F1216" s="1110">
        <v>0</v>
      </c>
      <c r="G1216" s="1110">
        <v>0</v>
      </c>
      <c r="H1216" s="1094"/>
      <c r="I1216" s="1094"/>
      <c r="J1216" s="1094"/>
      <c r="K1216" s="1094"/>
    </row>
    <row r="1217" spans="1:11" ht="14.1" customHeight="1" x14ac:dyDescent="0.25">
      <c r="A1217" s="1094"/>
      <c r="B1217" s="1094"/>
      <c r="C1217" s="1109" t="s">
        <v>1048</v>
      </c>
      <c r="D1217" s="1110">
        <v>0</v>
      </c>
      <c r="E1217" s="1110">
        <v>0</v>
      </c>
      <c r="F1217" s="1110">
        <v>0</v>
      </c>
      <c r="G1217" s="1110">
        <v>0</v>
      </c>
      <c r="H1217" s="1094"/>
      <c r="I1217" s="1094"/>
      <c r="J1217" s="1094"/>
      <c r="K1217" s="1094"/>
    </row>
    <row r="1218" spans="1:11" ht="14.1" customHeight="1" x14ac:dyDescent="0.25">
      <c r="A1218" s="1094"/>
      <c r="B1218" s="1094"/>
      <c r="C1218" s="1109" t="s">
        <v>1049</v>
      </c>
      <c r="D1218" s="1110">
        <v>0</v>
      </c>
      <c r="E1218" s="1110">
        <v>0</v>
      </c>
      <c r="F1218" s="1110">
        <v>0</v>
      </c>
      <c r="G1218" s="1110">
        <v>0</v>
      </c>
      <c r="H1218" s="1094"/>
      <c r="I1218" s="1094"/>
      <c r="J1218" s="1094"/>
      <c r="K1218" s="1094"/>
    </row>
    <row r="1219" spans="1:11" ht="14.1" customHeight="1" x14ac:dyDescent="0.25">
      <c r="A1219" s="1094"/>
      <c r="B1219" s="1094"/>
      <c r="C1219" s="1109" t="s">
        <v>1050</v>
      </c>
      <c r="D1219" s="1110">
        <v>0</v>
      </c>
      <c r="E1219" s="1110">
        <v>0</v>
      </c>
      <c r="F1219" s="1110">
        <v>0</v>
      </c>
      <c r="G1219" s="1110">
        <v>0</v>
      </c>
      <c r="H1219" s="1094"/>
      <c r="I1219" s="1094"/>
      <c r="J1219" s="1094"/>
      <c r="K1219" s="1094"/>
    </row>
    <row r="1220" spans="1:11" ht="14.1" customHeight="1" x14ac:dyDescent="0.25">
      <c r="A1220" s="1094"/>
      <c r="B1220" s="1094"/>
      <c r="C1220" s="1109" t="s">
        <v>1048</v>
      </c>
      <c r="D1220" s="1110">
        <v>0</v>
      </c>
      <c r="E1220" s="1110">
        <v>0</v>
      </c>
      <c r="F1220" s="1110">
        <v>0</v>
      </c>
      <c r="G1220" s="1110">
        <v>0</v>
      </c>
      <c r="H1220" s="1094"/>
      <c r="I1220" s="1094"/>
      <c r="J1220" s="1094"/>
      <c r="K1220" s="1094"/>
    </row>
    <row r="1221" spans="1:11" ht="14.1" customHeight="1" x14ac:dyDescent="0.25">
      <c r="A1221" s="1094"/>
      <c r="B1221" s="1094"/>
      <c r="C1221" s="1109" t="s">
        <v>1049</v>
      </c>
      <c r="D1221" s="1110">
        <v>0</v>
      </c>
      <c r="E1221" s="1110">
        <v>0</v>
      </c>
      <c r="F1221" s="1110">
        <v>0</v>
      </c>
      <c r="G1221" s="1110">
        <v>0</v>
      </c>
      <c r="H1221" s="1094"/>
      <c r="I1221" s="1094"/>
      <c r="J1221" s="1094"/>
      <c r="K1221" s="1094"/>
    </row>
    <row r="1222" spans="1:11" ht="14.1" customHeight="1" x14ac:dyDescent="0.25">
      <c r="A1222" s="1094"/>
      <c r="B1222" s="1094"/>
      <c r="C1222" s="1109" t="s">
        <v>1051</v>
      </c>
      <c r="D1222" s="1110">
        <v>0</v>
      </c>
      <c r="E1222" s="1110">
        <v>0</v>
      </c>
      <c r="F1222" s="1110">
        <v>0</v>
      </c>
      <c r="G1222" s="1110">
        <v>0</v>
      </c>
      <c r="H1222" s="1094"/>
      <c r="I1222" s="1094"/>
      <c r="J1222" s="1094"/>
      <c r="K1222" s="1094"/>
    </row>
    <row r="1223" spans="1:11" ht="14.1" customHeight="1" x14ac:dyDescent="0.25">
      <c r="A1223" s="1094"/>
      <c r="B1223" s="1094"/>
      <c r="C1223" s="1109" t="s">
        <v>1048</v>
      </c>
      <c r="D1223" s="1110">
        <v>0</v>
      </c>
      <c r="E1223" s="1110">
        <v>0</v>
      </c>
      <c r="F1223" s="1110">
        <v>0</v>
      </c>
      <c r="G1223" s="1110">
        <v>0</v>
      </c>
      <c r="H1223" s="1094"/>
      <c r="I1223" s="1094"/>
      <c r="J1223" s="1094"/>
      <c r="K1223" s="1094"/>
    </row>
    <row r="1224" spans="1:11" ht="14.1" customHeight="1" x14ac:dyDescent="0.25">
      <c r="A1224" s="1094"/>
      <c r="B1224" s="1094"/>
      <c r="C1224" s="1109" t="s">
        <v>1049</v>
      </c>
      <c r="D1224" s="1110">
        <v>0</v>
      </c>
      <c r="E1224" s="1110">
        <v>0</v>
      </c>
      <c r="F1224" s="1110">
        <v>0</v>
      </c>
      <c r="G1224" s="1110">
        <v>0</v>
      </c>
      <c r="H1224" s="1094"/>
      <c r="I1224" s="1094"/>
      <c r="J1224" s="1094"/>
      <c r="K1224" s="1094"/>
    </row>
    <row r="1225" spans="1:11" ht="14.1" customHeight="1" x14ac:dyDescent="0.25">
      <c r="A1225" s="1094"/>
      <c r="B1225" s="1094"/>
      <c r="C1225" s="1109" t="s">
        <v>1052</v>
      </c>
      <c r="D1225" s="1110">
        <v>0</v>
      </c>
      <c r="E1225" s="1110">
        <v>0</v>
      </c>
      <c r="F1225" s="1110">
        <v>0</v>
      </c>
      <c r="G1225" s="1110">
        <v>0</v>
      </c>
      <c r="H1225" s="1094"/>
      <c r="I1225" s="1094"/>
      <c r="J1225" s="1094"/>
      <c r="K1225" s="1094"/>
    </row>
    <row r="1226" spans="1:11" ht="14.1" customHeight="1" x14ac:dyDescent="0.25">
      <c r="A1226" s="1094"/>
      <c r="B1226" s="1094"/>
      <c r="C1226" s="1109" t="s">
        <v>1048</v>
      </c>
      <c r="D1226" s="1110">
        <v>0</v>
      </c>
      <c r="E1226" s="1110">
        <v>0</v>
      </c>
      <c r="F1226" s="1110">
        <v>0</v>
      </c>
      <c r="G1226" s="1110">
        <v>0</v>
      </c>
      <c r="H1226" s="1094"/>
      <c r="I1226" s="1094"/>
      <c r="J1226" s="1094"/>
      <c r="K1226" s="1094"/>
    </row>
    <row r="1227" spans="1:11" ht="14.1" customHeight="1" x14ac:dyDescent="0.25">
      <c r="A1227" s="1094"/>
      <c r="B1227" s="1094"/>
      <c r="C1227" s="1109" t="s">
        <v>1049</v>
      </c>
      <c r="D1227" s="1110">
        <v>0</v>
      </c>
      <c r="E1227" s="1110">
        <v>0</v>
      </c>
      <c r="F1227" s="1110">
        <v>0</v>
      </c>
      <c r="G1227" s="1110">
        <v>0</v>
      </c>
      <c r="H1227" s="1094"/>
      <c r="I1227" s="1094"/>
      <c r="J1227" s="1094"/>
      <c r="K1227" s="1094"/>
    </row>
    <row r="1228" spans="1:11" ht="14.1" customHeight="1" x14ac:dyDescent="0.25">
      <c r="A1228" s="1094"/>
      <c r="B1228" s="1094"/>
      <c r="C1228" s="1109" t="s">
        <v>1053</v>
      </c>
      <c r="D1228" s="1110">
        <v>0</v>
      </c>
      <c r="E1228" s="1110">
        <v>0</v>
      </c>
      <c r="F1228" s="1110">
        <v>0</v>
      </c>
      <c r="G1228" s="1110">
        <v>0</v>
      </c>
      <c r="H1228" s="1094"/>
      <c r="I1228" s="1094"/>
      <c r="J1228" s="1094"/>
      <c r="K1228" s="1094"/>
    </row>
    <row r="1229" spans="1:11" ht="14.1" customHeight="1" x14ac:dyDescent="0.25">
      <c r="A1229" s="1094"/>
      <c r="B1229" s="1094"/>
      <c r="C1229" s="1109" t="s">
        <v>1048</v>
      </c>
      <c r="D1229" s="1110">
        <v>0</v>
      </c>
      <c r="E1229" s="1110">
        <v>0</v>
      </c>
      <c r="F1229" s="1110">
        <v>0</v>
      </c>
      <c r="G1229" s="1110">
        <v>0</v>
      </c>
      <c r="H1229" s="1094"/>
      <c r="I1229" s="1094"/>
      <c r="J1229" s="1094"/>
      <c r="K1229" s="1094"/>
    </row>
    <row r="1230" spans="1:11" ht="14.1" customHeight="1" x14ac:dyDescent="0.25">
      <c r="A1230" s="1094"/>
      <c r="B1230" s="1094"/>
      <c r="C1230" s="1109" t="s">
        <v>1049</v>
      </c>
      <c r="D1230" s="1110">
        <v>0</v>
      </c>
      <c r="E1230" s="1110">
        <v>0</v>
      </c>
      <c r="F1230" s="1110">
        <v>0</v>
      </c>
      <c r="G1230" s="1110">
        <v>0</v>
      </c>
      <c r="H1230" s="1094"/>
      <c r="I1230" s="1094"/>
      <c r="J1230" s="1094"/>
      <c r="K1230" s="1094"/>
    </row>
    <row r="1231" spans="1:11" ht="14.1" customHeight="1" x14ac:dyDescent="0.25">
      <c r="A1231" s="1094"/>
      <c r="B1231" s="1094"/>
      <c r="C1231" s="1109" t="s">
        <v>1054</v>
      </c>
      <c r="D1231" s="1110">
        <v>0</v>
      </c>
      <c r="E1231" s="1110">
        <v>0</v>
      </c>
      <c r="F1231" s="1110">
        <v>0</v>
      </c>
      <c r="G1231" s="1110">
        <v>0</v>
      </c>
      <c r="H1231" s="1094"/>
      <c r="I1231" s="1094"/>
      <c r="J1231" s="1094"/>
      <c r="K1231" s="1094"/>
    </row>
    <row r="1232" spans="1:11" ht="14.1" customHeight="1" x14ac:dyDescent="0.25">
      <c r="A1232" s="1094"/>
      <c r="B1232" s="1094"/>
      <c r="C1232" s="1109" t="s">
        <v>1048</v>
      </c>
      <c r="D1232" s="1110">
        <v>0</v>
      </c>
      <c r="E1232" s="1110">
        <v>0</v>
      </c>
      <c r="F1232" s="1110">
        <v>0</v>
      </c>
      <c r="G1232" s="1110">
        <v>0</v>
      </c>
      <c r="H1232" s="1094"/>
      <c r="I1232" s="1094"/>
      <c r="J1232" s="1094"/>
      <c r="K1232" s="1094"/>
    </row>
    <row r="1233" spans="1:11" ht="14.1" customHeight="1" x14ac:dyDescent="0.25">
      <c r="A1233" s="1094"/>
      <c r="B1233" s="1094"/>
      <c r="C1233" s="1109" t="s">
        <v>1049</v>
      </c>
      <c r="D1233" s="1110">
        <v>0</v>
      </c>
      <c r="E1233" s="1110">
        <v>0</v>
      </c>
      <c r="F1233" s="1110">
        <v>0</v>
      </c>
      <c r="G1233" s="1110">
        <v>0</v>
      </c>
      <c r="H1233" s="1094"/>
      <c r="I1233" s="1094"/>
      <c r="J1233" s="1094"/>
      <c r="K1233" s="1094"/>
    </row>
    <row r="1234" spans="1:11" ht="14.1" customHeight="1" x14ac:dyDescent="0.25">
      <c r="A1234" s="1094"/>
      <c r="B1234" s="1094"/>
      <c r="C1234" s="1109" t="s">
        <v>1055</v>
      </c>
      <c r="D1234" s="1110">
        <v>0</v>
      </c>
      <c r="E1234" s="1110">
        <v>0</v>
      </c>
      <c r="F1234" s="1110">
        <v>0</v>
      </c>
      <c r="G1234" s="1110">
        <v>0</v>
      </c>
      <c r="H1234" s="1094"/>
      <c r="I1234" s="1094"/>
      <c r="J1234" s="1094"/>
      <c r="K1234" s="1094"/>
    </row>
    <row r="1235" spans="1:11" ht="14.1" customHeight="1" x14ac:dyDescent="0.25">
      <c r="A1235" s="1094"/>
      <c r="B1235" s="1094"/>
      <c r="C1235" s="1109" t="s">
        <v>1048</v>
      </c>
      <c r="D1235" s="1110">
        <v>0</v>
      </c>
      <c r="E1235" s="1110">
        <v>0</v>
      </c>
      <c r="F1235" s="1110">
        <v>0</v>
      </c>
      <c r="G1235" s="1110">
        <v>0</v>
      </c>
      <c r="H1235" s="1094"/>
      <c r="I1235" s="1094"/>
      <c r="J1235" s="1094"/>
      <c r="K1235" s="1094"/>
    </row>
    <row r="1236" spans="1:11" ht="14.1" customHeight="1" x14ac:dyDescent="0.25">
      <c r="A1236" s="1094"/>
      <c r="B1236" s="1094"/>
      <c r="C1236" s="1109" t="s">
        <v>1049</v>
      </c>
      <c r="D1236" s="1110">
        <v>0</v>
      </c>
      <c r="E1236" s="1110">
        <v>0</v>
      </c>
      <c r="F1236" s="1110">
        <v>0</v>
      </c>
      <c r="G1236" s="1110">
        <v>0</v>
      </c>
      <c r="H1236" s="1094"/>
      <c r="I1236" s="1094"/>
      <c r="J1236" s="1094"/>
      <c r="K1236" s="1094"/>
    </row>
    <row r="1237" spans="1:11" ht="14.1" customHeight="1" x14ac:dyDescent="0.25">
      <c r="A1237" s="1094"/>
      <c r="B1237" s="1094"/>
      <c r="C1237" s="1109" t="s">
        <v>1056</v>
      </c>
      <c r="D1237" s="1110">
        <v>0</v>
      </c>
      <c r="E1237" s="1110">
        <v>0</v>
      </c>
      <c r="F1237" s="1110">
        <v>0</v>
      </c>
      <c r="G1237" s="1110">
        <v>0</v>
      </c>
      <c r="H1237" s="1094"/>
      <c r="I1237" s="1094"/>
      <c r="J1237" s="1094"/>
      <c r="K1237" s="1094"/>
    </row>
    <row r="1238" spans="1:11" ht="14.1" customHeight="1" x14ac:dyDescent="0.25">
      <c r="A1238" s="1094"/>
      <c r="B1238" s="1094"/>
      <c r="C1238" s="1109" t="s">
        <v>1048</v>
      </c>
      <c r="D1238" s="1110">
        <v>0</v>
      </c>
      <c r="E1238" s="1110">
        <v>0</v>
      </c>
      <c r="F1238" s="1110">
        <v>0</v>
      </c>
      <c r="G1238" s="1110">
        <v>0</v>
      </c>
      <c r="H1238" s="1094"/>
      <c r="I1238" s="1094"/>
      <c r="J1238" s="1094"/>
      <c r="K1238" s="1094"/>
    </row>
    <row r="1239" spans="1:11" ht="14.1" customHeight="1" x14ac:dyDescent="0.25">
      <c r="A1239" s="1094"/>
      <c r="B1239" s="1094"/>
      <c r="C1239" s="1109" t="s">
        <v>1057</v>
      </c>
      <c r="D1239" s="1110">
        <v>0</v>
      </c>
      <c r="E1239" s="1110">
        <v>0</v>
      </c>
      <c r="F1239" s="1110">
        <v>0</v>
      </c>
      <c r="G1239" s="1110">
        <v>0</v>
      </c>
      <c r="H1239" s="1094"/>
      <c r="I1239" s="1094"/>
      <c r="J1239" s="1094"/>
      <c r="K1239" s="1094"/>
    </row>
    <row r="1240" spans="1:11" ht="14.1" customHeight="1" x14ac:dyDescent="0.25">
      <c r="A1240" s="1094"/>
      <c r="B1240" s="1094"/>
      <c r="C1240" s="1109" t="s">
        <v>1058</v>
      </c>
      <c r="D1240" s="1110">
        <v>0</v>
      </c>
      <c r="E1240" s="1110">
        <v>0</v>
      </c>
      <c r="F1240" s="1110">
        <v>0</v>
      </c>
      <c r="G1240" s="1110">
        <v>0</v>
      </c>
      <c r="H1240" s="1094"/>
      <c r="I1240" s="1094"/>
      <c r="J1240" s="1094"/>
      <c r="K1240" s="1094"/>
    </row>
    <row r="1241" spans="1:11" ht="14.1" customHeight="1" x14ac:dyDescent="0.25">
      <c r="A1241" s="1094"/>
      <c r="B1241" s="1094"/>
      <c r="C1241" s="1109" t="s">
        <v>1059</v>
      </c>
      <c r="D1241" s="1110">
        <v>0</v>
      </c>
      <c r="E1241" s="1110">
        <v>0</v>
      </c>
      <c r="F1241" s="1110">
        <v>0</v>
      </c>
      <c r="G1241" s="1110">
        <v>0</v>
      </c>
      <c r="H1241" s="1094"/>
      <c r="I1241" s="1094"/>
      <c r="J1241" s="1094"/>
      <c r="K1241" s="1094"/>
    </row>
    <row r="1242" spans="1:11" ht="14.1" customHeight="1" x14ac:dyDescent="0.25">
      <c r="A1242" s="1094"/>
      <c r="B1242" s="1094"/>
      <c r="C1242" s="1109" t="s">
        <v>1060</v>
      </c>
      <c r="D1242" s="1110">
        <v>0</v>
      </c>
      <c r="E1242" s="1110">
        <v>0</v>
      </c>
      <c r="F1242" s="1110">
        <v>0</v>
      </c>
      <c r="G1242" s="1110">
        <v>0</v>
      </c>
      <c r="H1242" s="1094"/>
      <c r="I1242" s="1094"/>
      <c r="J1242" s="1094"/>
      <c r="K1242" s="1094"/>
    </row>
    <row r="1243" spans="1:11" ht="14.1" customHeight="1" x14ac:dyDescent="0.25">
      <c r="A1243" s="1094"/>
      <c r="B1243" s="1094"/>
      <c r="C1243" s="1109" t="s">
        <v>1061</v>
      </c>
      <c r="D1243" s="1110">
        <v>0</v>
      </c>
      <c r="E1243" s="1110">
        <v>120000000</v>
      </c>
      <c r="F1243" s="1110">
        <v>120000000</v>
      </c>
      <c r="G1243" s="1110">
        <v>153156160</v>
      </c>
      <c r="H1243" s="1094"/>
      <c r="I1243" s="1094"/>
      <c r="J1243" s="1094"/>
      <c r="K1243" s="1094"/>
    </row>
    <row r="1244" spans="1:11" ht="14.1" customHeight="1" x14ac:dyDescent="0.25">
      <c r="A1244" s="1094"/>
      <c r="B1244" s="1094"/>
      <c r="C1244" s="1109" t="s">
        <v>1048</v>
      </c>
      <c r="D1244" s="1110">
        <v>0</v>
      </c>
      <c r="E1244" s="1110">
        <v>120000000</v>
      </c>
      <c r="F1244" s="1110">
        <v>120000000</v>
      </c>
      <c r="G1244" s="1110">
        <v>153156160</v>
      </c>
      <c r="H1244" s="1094"/>
      <c r="I1244" s="1094"/>
      <c r="J1244" s="1094"/>
      <c r="K1244" s="1094"/>
    </row>
    <row r="1245" spans="1:11" ht="14.1" customHeight="1" x14ac:dyDescent="0.25">
      <c r="A1245" s="1094"/>
      <c r="B1245" s="1094"/>
      <c r="C1245" s="1109" t="s">
        <v>1057</v>
      </c>
      <c r="D1245" s="1110">
        <v>0</v>
      </c>
      <c r="E1245" s="1110">
        <v>0</v>
      </c>
      <c r="F1245" s="1110">
        <v>0</v>
      </c>
      <c r="G1245" s="1110">
        <v>0</v>
      </c>
      <c r="H1245" s="1094"/>
      <c r="I1245" s="1094"/>
      <c r="J1245" s="1094"/>
      <c r="K1245" s="1094"/>
    </row>
    <row r="1246" spans="1:11" ht="14.1" customHeight="1" x14ac:dyDescent="0.25">
      <c r="A1246" s="1094"/>
      <c r="B1246" s="1094"/>
      <c r="C1246" s="1109" t="s">
        <v>1058</v>
      </c>
      <c r="D1246" s="1110">
        <v>0</v>
      </c>
      <c r="E1246" s="1110">
        <v>0</v>
      </c>
      <c r="F1246" s="1110">
        <v>0</v>
      </c>
      <c r="G1246" s="1110">
        <v>0</v>
      </c>
      <c r="H1246" s="1094"/>
      <c r="I1246" s="1094"/>
      <c r="J1246" s="1094"/>
      <c r="K1246" s="1094"/>
    </row>
    <row r="1247" spans="1:11" ht="14.1" customHeight="1" x14ac:dyDescent="0.25">
      <c r="A1247" s="1094"/>
      <c r="B1247" s="1094"/>
      <c r="C1247" s="1109" t="s">
        <v>1059</v>
      </c>
      <c r="D1247" s="1110">
        <v>0</v>
      </c>
      <c r="E1247" s="1110">
        <v>0</v>
      </c>
      <c r="F1247" s="1110">
        <v>0</v>
      </c>
      <c r="G1247" s="1110">
        <v>0</v>
      </c>
      <c r="H1247" s="1094"/>
      <c r="I1247" s="1094"/>
      <c r="J1247" s="1094"/>
      <c r="K1247" s="1094"/>
    </row>
    <row r="1248" spans="1:11" ht="14.1" customHeight="1" x14ac:dyDescent="0.25">
      <c r="A1248" s="1094"/>
      <c r="B1248" s="1094"/>
      <c r="C1248" s="1109" t="s">
        <v>1060</v>
      </c>
      <c r="D1248" s="1110">
        <v>0</v>
      </c>
      <c r="E1248" s="1110">
        <v>0</v>
      </c>
      <c r="F1248" s="1110">
        <v>0</v>
      </c>
      <c r="G1248" s="1110">
        <v>0</v>
      </c>
      <c r="H1248" s="1094"/>
      <c r="I1248" s="1094"/>
      <c r="J1248" s="1094"/>
      <c r="K1248" s="1094"/>
    </row>
    <row r="1249" spans="1:11" ht="14.1" customHeight="1" x14ac:dyDescent="0.25">
      <c r="A1249" s="1094"/>
      <c r="B1249" s="1094"/>
      <c r="C1249" s="1109" t="s">
        <v>1062</v>
      </c>
      <c r="D1249" s="1110">
        <v>0</v>
      </c>
      <c r="E1249" s="1110">
        <v>0</v>
      </c>
      <c r="F1249" s="1110">
        <v>0</v>
      </c>
      <c r="G1249" s="1110">
        <v>0</v>
      </c>
      <c r="H1249" s="1094"/>
      <c r="I1249" s="1094"/>
      <c r="J1249" s="1094"/>
      <c r="K1249" s="1094"/>
    </row>
    <row r="1250" spans="1:11" ht="14.1" customHeight="1" x14ac:dyDescent="0.25">
      <c r="A1250" s="1094"/>
      <c r="B1250" s="1094"/>
      <c r="C1250" s="1109" t="s">
        <v>1048</v>
      </c>
      <c r="D1250" s="1110">
        <v>0</v>
      </c>
      <c r="E1250" s="1110">
        <v>0</v>
      </c>
      <c r="F1250" s="1110">
        <v>0</v>
      </c>
      <c r="G1250" s="1110">
        <v>0</v>
      </c>
      <c r="H1250" s="1094"/>
      <c r="I1250" s="1094"/>
      <c r="J1250" s="1094"/>
      <c r="K1250" s="1094"/>
    </row>
    <row r="1251" spans="1:11" ht="14.1" customHeight="1" x14ac:dyDescent="0.25">
      <c r="A1251" s="1094"/>
      <c r="B1251" s="1094"/>
      <c r="C1251" s="1109" t="s">
        <v>1057</v>
      </c>
      <c r="D1251" s="1110">
        <v>0</v>
      </c>
      <c r="E1251" s="1110">
        <v>0</v>
      </c>
      <c r="F1251" s="1110">
        <v>0</v>
      </c>
      <c r="G1251" s="1110">
        <v>0</v>
      </c>
      <c r="H1251" s="1094"/>
      <c r="I1251" s="1094"/>
      <c r="J1251" s="1094"/>
      <c r="K1251" s="1094"/>
    </row>
    <row r="1252" spans="1:11" ht="14.1" customHeight="1" x14ac:dyDescent="0.25">
      <c r="A1252" s="1094"/>
      <c r="B1252" s="1094"/>
      <c r="C1252" s="1109" t="s">
        <v>1058</v>
      </c>
      <c r="D1252" s="1110">
        <v>0</v>
      </c>
      <c r="E1252" s="1110">
        <v>0</v>
      </c>
      <c r="F1252" s="1110">
        <v>0</v>
      </c>
      <c r="G1252" s="1110">
        <v>0</v>
      </c>
      <c r="H1252" s="1094"/>
      <c r="I1252" s="1094"/>
      <c r="J1252" s="1094"/>
      <c r="K1252" s="1094"/>
    </row>
    <row r="1253" spans="1:11" ht="14.1" customHeight="1" x14ac:dyDescent="0.25">
      <c r="A1253" s="1094"/>
      <c r="B1253" s="1094"/>
      <c r="C1253" s="1109" t="s">
        <v>1059</v>
      </c>
      <c r="D1253" s="1110">
        <v>0</v>
      </c>
      <c r="E1253" s="1110">
        <v>0</v>
      </c>
      <c r="F1253" s="1110">
        <v>0</v>
      </c>
      <c r="G1253" s="1110">
        <v>0</v>
      </c>
      <c r="H1253" s="1094"/>
      <c r="I1253" s="1094"/>
      <c r="J1253" s="1094"/>
      <c r="K1253" s="1094"/>
    </row>
    <row r="1254" spans="1:11" ht="14.1" customHeight="1" x14ac:dyDescent="0.25">
      <c r="A1254" s="1094"/>
      <c r="B1254" s="1094"/>
      <c r="C1254" s="1109" t="s">
        <v>1060</v>
      </c>
      <c r="D1254" s="1110">
        <v>0</v>
      </c>
      <c r="E1254" s="1110">
        <v>0</v>
      </c>
      <c r="F1254" s="1110">
        <v>0</v>
      </c>
      <c r="G1254" s="1110">
        <v>0</v>
      </c>
      <c r="H1254" s="1094"/>
      <c r="I1254" s="1094"/>
      <c r="J1254" s="1094"/>
      <c r="K1254" s="1094"/>
    </row>
    <row r="1255" spans="1:11" ht="14.1" customHeight="1" x14ac:dyDescent="0.25">
      <c r="A1255" s="1094"/>
      <c r="B1255" s="1094"/>
      <c r="C1255" s="1109" t="s">
        <v>1063</v>
      </c>
      <c r="D1255" s="1110">
        <v>0</v>
      </c>
      <c r="E1255" s="1110">
        <v>0</v>
      </c>
      <c r="F1255" s="1110">
        <v>0</v>
      </c>
      <c r="G1255" s="1110">
        <v>0</v>
      </c>
      <c r="H1255" s="1094"/>
      <c r="I1255" s="1094"/>
      <c r="J1255" s="1094"/>
      <c r="K1255" s="1094"/>
    </row>
    <row r="1256" spans="1:11" ht="14.1" customHeight="1" x14ac:dyDescent="0.25">
      <c r="A1256" s="1094"/>
      <c r="B1256" s="1094"/>
      <c r="C1256" s="1109" t="s">
        <v>1064</v>
      </c>
      <c r="D1256" s="1110">
        <v>0</v>
      </c>
      <c r="E1256" s="1110">
        <v>0</v>
      </c>
      <c r="F1256" s="1110">
        <v>0</v>
      </c>
      <c r="G1256" s="1110">
        <v>0</v>
      </c>
      <c r="H1256" s="1094"/>
      <c r="I1256" s="1094"/>
      <c r="J1256" s="1094"/>
      <c r="K1256" s="1094"/>
    </row>
    <row r="1257" spans="1:11" ht="14.1" customHeight="1" x14ac:dyDescent="0.25">
      <c r="A1257" s="1094"/>
      <c r="B1257" s="1094"/>
      <c r="C1257" s="1111" t="s">
        <v>572</v>
      </c>
      <c r="D1257" s="1110">
        <v>0</v>
      </c>
      <c r="E1257" s="1110">
        <v>120000000</v>
      </c>
      <c r="F1257" s="1110">
        <v>120000000</v>
      </c>
      <c r="G1257" s="1110">
        <v>153156160</v>
      </c>
      <c r="H1257" s="1094"/>
      <c r="I1257" s="1094"/>
      <c r="J1257" s="1094"/>
      <c r="K1257" s="1094"/>
    </row>
    <row r="1258" spans="1:11" ht="14.1" customHeight="1" x14ac:dyDescent="0.25">
      <c r="A1258" s="1094"/>
      <c r="B1258" s="1094"/>
      <c r="C1258" s="1102" t="s">
        <v>4105</v>
      </c>
      <c r="D1258" s="1234" t="s">
        <v>4106</v>
      </c>
      <c r="E1258" s="1235"/>
      <c r="F1258" s="1235"/>
      <c r="G1258" s="1235"/>
      <c r="H1258" s="1094"/>
      <c r="I1258" s="1094"/>
      <c r="J1258" s="1094"/>
      <c r="K1258" s="1094"/>
    </row>
    <row r="1259" spans="1:11" ht="14.1" customHeight="1" x14ac:dyDescent="0.25">
      <c r="A1259" s="1094"/>
      <c r="B1259" s="1094"/>
      <c r="C1259" s="1103" t="s">
        <v>1022</v>
      </c>
      <c r="D1259" s="1232" t="s">
        <v>4107</v>
      </c>
      <c r="E1259" s="1233"/>
      <c r="F1259" s="1233"/>
      <c r="G1259" s="1233"/>
      <c r="H1259" s="1094"/>
      <c r="I1259" s="1094"/>
      <c r="J1259" s="1094"/>
      <c r="K1259" s="1094"/>
    </row>
    <row r="1260" spans="1:11" ht="14.1" customHeight="1" x14ac:dyDescent="0.25">
      <c r="A1260" s="1094"/>
      <c r="B1260" s="1094"/>
      <c r="C1260" s="1104" t="s">
        <v>1024</v>
      </c>
      <c r="D1260" s="1230" t="s">
        <v>1038</v>
      </c>
      <c r="E1260" s="1231"/>
      <c r="F1260" s="1231"/>
      <c r="G1260" s="1231"/>
      <c r="H1260" s="1094"/>
      <c r="I1260" s="1094"/>
      <c r="J1260" s="1094"/>
      <c r="K1260" s="1094"/>
    </row>
    <row r="1261" spans="1:11" ht="14.1" customHeight="1" x14ac:dyDescent="0.25">
      <c r="A1261" s="1094"/>
      <c r="B1261" s="1094"/>
      <c r="C1261" s="1104" t="s">
        <v>31</v>
      </c>
      <c r="D1261" s="1230" t="s">
        <v>778</v>
      </c>
      <c r="E1261" s="1231"/>
      <c r="F1261" s="1231"/>
      <c r="G1261" s="1231"/>
      <c r="H1261" s="1094"/>
      <c r="I1261" s="1094"/>
      <c r="J1261" s="1094"/>
      <c r="K1261" s="1094"/>
    </row>
    <row r="1262" spans="1:11" ht="15" customHeight="1" x14ac:dyDescent="0.25">
      <c r="A1262" s="1094"/>
      <c r="B1262" s="1094"/>
      <c r="C1262" s="1105"/>
      <c r="D1262" s="1106">
        <v>2024</v>
      </c>
      <c r="E1262" s="1106">
        <v>2025</v>
      </c>
      <c r="F1262" s="1106">
        <v>2026</v>
      </c>
      <c r="G1262" s="1106">
        <v>2027</v>
      </c>
      <c r="H1262" s="1094"/>
      <c r="I1262" s="1094"/>
      <c r="J1262" s="1094"/>
      <c r="K1262" s="1094"/>
    </row>
    <row r="1263" spans="1:11" ht="15" customHeight="1" x14ac:dyDescent="0.25">
      <c r="A1263" s="1094"/>
      <c r="B1263" s="1094"/>
      <c r="C1263" s="1107"/>
      <c r="D1263" s="1108" t="s">
        <v>13</v>
      </c>
      <c r="E1263" s="1108" t="s">
        <v>14</v>
      </c>
      <c r="F1263" s="1108" t="s">
        <v>14</v>
      </c>
      <c r="G1263" s="1108" t="s">
        <v>14</v>
      </c>
      <c r="H1263" s="1094"/>
      <c r="I1263" s="1094"/>
      <c r="J1263" s="1094"/>
      <c r="K1263" s="1094"/>
    </row>
    <row r="1264" spans="1:11" ht="14.1" customHeight="1" x14ac:dyDescent="0.25">
      <c r="A1264" s="1094"/>
      <c r="B1264" s="1094"/>
      <c r="C1264" s="1097" t="s">
        <v>33</v>
      </c>
      <c r="D1264" s="1101" t="s">
        <v>1092</v>
      </c>
      <c r="E1264" s="1101" t="s">
        <v>1092</v>
      </c>
      <c r="F1264" s="1101" t="s">
        <v>1092</v>
      </c>
      <c r="G1264" s="1101" t="s">
        <v>1092</v>
      </c>
      <c r="H1264" s="1094"/>
      <c r="I1264" s="1094"/>
      <c r="J1264" s="1094"/>
      <c r="K1264" s="1094"/>
    </row>
    <row r="1265" spans="1:11" ht="14.1" customHeight="1" x14ac:dyDescent="0.25">
      <c r="A1265" s="1094"/>
      <c r="B1265" s="1094"/>
      <c r="C1265" s="1097" t="s">
        <v>1029</v>
      </c>
      <c r="D1265" s="1101" t="s">
        <v>1039</v>
      </c>
      <c r="E1265" s="1101" t="s">
        <v>1841</v>
      </c>
      <c r="F1265" s="1101" t="s">
        <v>1841</v>
      </c>
      <c r="G1265" s="1101" t="s">
        <v>1722</v>
      </c>
      <c r="H1265" s="1094"/>
      <c r="I1265" s="1094"/>
      <c r="J1265" s="1094"/>
      <c r="K1265" s="1094"/>
    </row>
    <row r="1266" spans="1:11" ht="14.1" customHeight="1" x14ac:dyDescent="0.25">
      <c r="A1266" s="1094"/>
      <c r="B1266" s="1094"/>
      <c r="C1266" s="1097" t="s">
        <v>1032</v>
      </c>
      <c r="D1266" s="1101" t="s">
        <v>1039</v>
      </c>
      <c r="E1266" s="1101" t="s">
        <v>1841</v>
      </c>
      <c r="F1266" s="1101" t="s">
        <v>1841</v>
      </c>
      <c r="G1266" s="1101" t="s">
        <v>1722</v>
      </c>
      <c r="H1266" s="1094"/>
      <c r="I1266" s="1094"/>
      <c r="J1266" s="1094"/>
      <c r="K1266" s="1094"/>
    </row>
    <row r="1267" spans="1:11" ht="14.1" customHeight="1" x14ac:dyDescent="0.25">
      <c r="A1267" s="1094"/>
      <c r="B1267" s="1094"/>
      <c r="C1267" s="1097" t="s">
        <v>1037</v>
      </c>
      <c r="D1267" s="1101" t="s">
        <v>1038</v>
      </c>
      <c r="E1267" s="1101" t="s">
        <v>1039</v>
      </c>
      <c r="F1267" s="1101" t="s">
        <v>1039</v>
      </c>
      <c r="G1267" s="1101" t="s">
        <v>1039</v>
      </c>
      <c r="H1267" s="1094"/>
      <c r="I1267" s="1094"/>
      <c r="J1267" s="1094"/>
      <c r="K1267" s="1094"/>
    </row>
    <row r="1268" spans="1:11" ht="14.1" customHeight="1" x14ac:dyDescent="0.25">
      <c r="A1268" s="1094"/>
      <c r="B1268" s="1094"/>
      <c r="C1268" s="1097" t="s">
        <v>1042</v>
      </c>
      <c r="D1268" s="1101" t="s">
        <v>1038</v>
      </c>
      <c r="E1268" s="1101" t="s">
        <v>1038</v>
      </c>
      <c r="F1268" s="1101" t="s">
        <v>1039</v>
      </c>
      <c r="G1268" s="1101" t="s">
        <v>1528</v>
      </c>
      <c r="H1268" s="1094"/>
      <c r="I1268" s="1094"/>
      <c r="J1268" s="1094"/>
      <c r="K1268" s="1094"/>
    </row>
    <row r="1269" spans="1:11" ht="14.1" customHeight="1" x14ac:dyDescent="0.25">
      <c r="A1269" s="1094"/>
      <c r="B1269" s="1094"/>
      <c r="C1269" s="1097" t="s">
        <v>39</v>
      </c>
      <c r="D1269" s="1101" t="s">
        <v>1038</v>
      </c>
      <c r="E1269" s="1101" t="s">
        <v>1038</v>
      </c>
      <c r="F1269" s="1101" t="s">
        <v>1039</v>
      </c>
      <c r="G1269" s="1101" t="s">
        <v>1528</v>
      </c>
      <c r="H1269" s="1094"/>
      <c r="I1269" s="1094"/>
      <c r="J1269" s="1094"/>
      <c r="K1269" s="1094"/>
    </row>
    <row r="1270" spans="1:11" ht="14.1" customHeight="1" x14ac:dyDescent="0.25">
      <c r="A1270" s="1094"/>
      <c r="B1270" s="1094"/>
      <c r="C1270" s="1228" t="s">
        <v>1046</v>
      </c>
      <c r="D1270" s="1229"/>
      <c r="E1270" s="1229"/>
      <c r="F1270" s="1229"/>
      <c r="G1270" s="1229"/>
      <c r="H1270" s="1094"/>
      <c r="I1270" s="1094"/>
      <c r="J1270" s="1094"/>
      <c r="K1270" s="1094"/>
    </row>
    <row r="1271" spans="1:11" ht="14.1" customHeight="1" x14ac:dyDescent="0.25">
      <c r="A1271" s="1094"/>
      <c r="B1271" s="1094"/>
      <c r="C1271" s="1105"/>
      <c r="D1271" s="1106">
        <v>2024</v>
      </c>
      <c r="E1271" s="1106">
        <v>2025</v>
      </c>
      <c r="F1271" s="1106">
        <v>2026</v>
      </c>
      <c r="G1271" s="1106">
        <v>2027</v>
      </c>
      <c r="H1271" s="1094"/>
      <c r="I1271" s="1094"/>
      <c r="J1271" s="1094"/>
      <c r="K1271" s="1094"/>
    </row>
    <row r="1272" spans="1:11" ht="14.1" customHeight="1" x14ac:dyDescent="0.25">
      <c r="A1272" s="1094"/>
      <c r="B1272" s="1094"/>
      <c r="C1272" s="1107"/>
      <c r="D1272" s="1108" t="s">
        <v>13</v>
      </c>
      <c r="E1272" s="1108" t="s">
        <v>14</v>
      </c>
      <c r="F1272" s="1108" t="s">
        <v>14</v>
      </c>
      <c r="G1272" s="1108" t="s">
        <v>14</v>
      </c>
      <c r="H1272" s="1094"/>
      <c r="I1272" s="1094"/>
      <c r="J1272" s="1094"/>
      <c r="K1272" s="1094"/>
    </row>
    <row r="1273" spans="1:11" ht="14.1" customHeight="1" x14ac:dyDescent="0.25">
      <c r="A1273" s="1094"/>
      <c r="B1273" s="1094"/>
      <c r="C1273" s="1109" t="s">
        <v>1047</v>
      </c>
      <c r="D1273" s="1110">
        <v>0</v>
      </c>
      <c r="E1273" s="1110">
        <v>0</v>
      </c>
      <c r="F1273" s="1110">
        <v>0</v>
      </c>
      <c r="G1273" s="1110">
        <v>0</v>
      </c>
      <c r="H1273" s="1094"/>
      <c r="I1273" s="1094"/>
      <c r="J1273" s="1094"/>
      <c r="K1273" s="1094"/>
    </row>
    <row r="1274" spans="1:11" ht="14.1" customHeight="1" x14ac:dyDescent="0.25">
      <c r="A1274" s="1094"/>
      <c r="B1274" s="1094"/>
      <c r="C1274" s="1109" t="s">
        <v>1048</v>
      </c>
      <c r="D1274" s="1110">
        <v>0</v>
      </c>
      <c r="E1274" s="1110">
        <v>0</v>
      </c>
      <c r="F1274" s="1110">
        <v>0</v>
      </c>
      <c r="G1274" s="1110">
        <v>0</v>
      </c>
      <c r="H1274" s="1094"/>
      <c r="I1274" s="1094"/>
      <c r="J1274" s="1094"/>
      <c r="K1274" s="1094"/>
    </row>
    <row r="1275" spans="1:11" ht="14.1" customHeight="1" x14ac:dyDescent="0.25">
      <c r="A1275" s="1094"/>
      <c r="B1275" s="1094"/>
      <c r="C1275" s="1109" t="s">
        <v>1049</v>
      </c>
      <c r="D1275" s="1110">
        <v>0</v>
      </c>
      <c r="E1275" s="1110">
        <v>0</v>
      </c>
      <c r="F1275" s="1110">
        <v>0</v>
      </c>
      <c r="G1275" s="1110">
        <v>0</v>
      </c>
      <c r="H1275" s="1094"/>
      <c r="I1275" s="1094"/>
      <c r="J1275" s="1094"/>
      <c r="K1275" s="1094"/>
    </row>
    <row r="1276" spans="1:11" ht="14.1" customHeight="1" x14ac:dyDescent="0.25">
      <c r="A1276" s="1094"/>
      <c r="B1276" s="1094"/>
      <c r="C1276" s="1109" t="s">
        <v>1050</v>
      </c>
      <c r="D1276" s="1110">
        <v>0</v>
      </c>
      <c r="E1276" s="1110">
        <v>0</v>
      </c>
      <c r="F1276" s="1110">
        <v>0</v>
      </c>
      <c r="G1276" s="1110">
        <v>0</v>
      </c>
      <c r="H1276" s="1094"/>
      <c r="I1276" s="1094"/>
      <c r="J1276" s="1094"/>
      <c r="K1276" s="1094"/>
    </row>
    <row r="1277" spans="1:11" ht="14.1" customHeight="1" x14ac:dyDescent="0.25">
      <c r="A1277" s="1094"/>
      <c r="B1277" s="1094"/>
      <c r="C1277" s="1109" t="s">
        <v>1048</v>
      </c>
      <c r="D1277" s="1110">
        <v>0</v>
      </c>
      <c r="E1277" s="1110">
        <v>0</v>
      </c>
      <c r="F1277" s="1110">
        <v>0</v>
      </c>
      <c r="G1277" s="1110">
        <v>0</v>
      </c>
      <c r="H1277" s="1094"/>
      <c r="I1277" s="1094"/>
      <c r="J1277" s="1094"/>
      <c r="K1277" s="1094"/>
    </row>
    <row r="1278" spans="1:11" ht="14.1" customHeight="1" x14ac:dyDescent="0.25">
      <c r="A1278" s="1094"/>
      <c r="B1278" s="1094"/>
      <c r="C1278" s="1109" t="s">
        <v>1049</v>
      </c>
      <c r="D1278" s="1110">
        <v>0</v>
      </c>
      <c r="E1278" s="1110">
        <v>0</v>
      </c>
      <c r="F1278" s="1110">
        <v>0</v>
      </c>
      <c r="G1278" s="1110">
        <v>0</v>
      </c>
      <c r="H1278" s="1094"/>
      <c r="I1278" s="1094"/>
      <c r="J1278" s="1094"/>
      <c r="K1278" s="1094"/>
    </row>
    <row r="1279" spans="1:11" ht="14.1" customHeight="1" x14ac:dyDescent="0.25">
      <c r="A1279" s="1094"/>
      <c r="B1279" s="1094"/>
      <c r="C1279" s="1109" t="s">
        <v>1051</v>
      </c>
      <c r="D1279" s="1110">
        <v>0</v>
      </c>
      <c r="E1279" s="1110">
        <v>0</v>
      </c>
      <c r="F1279" s="1110">
        <v>0</v>
      </c>
      <c r="G1279" s="1110">
        <v>0</v>
      </c>
      <c r="H1279" s="1094"/>
      <c r="I1279" s="1094"/>
      <c r="J1279" s="1094"/>
      <c r="K1279" s="1094"/>
    </row>
    <row r="1280" spans="1:11" ht="14.1" customHeight="1" x14ac:dyDescent="0.25">
      <c r="A1280" s="1094"/>
      <c r="B1280" s="1094"/>
      <c r="C1280" s="1109" t="s">
        <v>1048</v>
      </c>
      <c r="D1280" s="1110">
        <v>0</v>
      </c>
      <c r="E1280" s="1110">
        <v>0</v>
      </c>
      <c r="F1280" s="1110">
        <v>0</v>
      </c>
      <c r="G1280" s="1110">
        <v>0</v>
      </c>
      <c r="H1280" s="1094"/>
      <c r="I1280" s="1094"/>
      <c r="J1280" s="1094"/>
      <c r="K1280" s="1094"/>
    </row>
    <row r="1281" spans="1:11" ht="14.1" customHeight="1" x14ac:dyDescent="0.25">
      <c r="A1281" s="1094"/>
      <c r="B1281" s="1094"/>
      <c r="C1281" s="1109" t="s">
        <v>1049</v>
      </c>
      <c r="D1281" s="1110">
        <v>0</v>
      </c>
      <c r="E1281" s="1110">
        <v>0</v>
      </c>
      <c r="F1281" s="1110">
        <v>0</v>
      </c>
      <c r="G1281" s="1110">
        <v>0</v>
      </c>
      <c r="H1281" s="1094"/>
      <c r="I1281" s="1094"/>
      <c r="J1281" s="1094"/>
      <c r="K1281" s="1094"/>
    </row>
    <row r="1282" spans="1:11" ht="14.1" customHeight="1" x14ac:dyDescent="0.25">
      <c r="A1282" s="1094"/>
      <c r="B1282" s="1094"/>
      <c r="C1282" s="1109" t="s">
        <v>1052</v>
      </c>
      <c r="D1282" s="1110">
        <v>0</v>
      </c>
      <c r="E1282" s="1110">
        <v>0</v>
      </c>
      <c r="F1282" s="1110">
        <v>0</v>
      </c>
      <c r="G1282" s="1110">
        <v>0</v>
      </c>
      <c r="H1282" s="1094"/>
      <c r="I1282" s="1094"/>
      <c r="J1282" s="1094"/>
      <c r="K1282" s="1094"/>
    </row>
    <row r="1283" spans="1:11" ht="14.1" customHeight="1" x14ac:dyDescent="0.25">
      <c r="A1283" s="1094"/>
      <c r="B1283" s="1094"/>
      <c r="C1283" s="1109" t="s">
        <v>1048</v>
      </c>
      <c r="D1283" s="1110">
        <v>0</v>
      </c>
      <c r="E1283" s="1110">
        <v>0</v>
      </c>
      <c r="F1283" s="1110">
        <v>0</v>
      </c>
      <c r="G1283" s="1110">
        <v>0</v>
      </c>
      <c r="H1283" s="1094"/>
      <c r="I1283" s="1094"/>
      <c r="J1283" s="1094"/>
      <c r="K1283" s="1094"/>
    </row>
    <row r="1284" spans="1:11" ht="14.1" customHeight="1" x14ac:dyDescent="0.25">
      <c r="A1284" s="1094"/>
      <c r="B1284" s="1094"/>
      <c r="C1284" s="1109" t="s">
        <v>1049</v>
      </c>
      <c r="D1284" s="1110">
        <v>0</v>
      </c>
      <c r="E1284" s="1110">
        <v>0</v>
      </c>
      <c r="F1284" s="1110">
        <v>0</v>
      </c>
      <c r="G1284" s="1110">
        <v>0</v>
      </c>
      <c r="H1284" s="1094"/>
      <c r="I1284" s="1094"/>
      <c r="J1284" s="1094"/>
      <c r="K1284" s="1094"/>
    </row>
    <row r="1285" spans="1:11" ht="14.1" customHeight="1" x14ac:dyDescent="0.25">
      <c r="A1285" s="1094"/>
      <c r="B1285" s="1094"/>
      <c r="C1285" s="1109" t="s">
        <v>1053</v>
      </c>
      <c r="D1285" s="1110">
        <v>0</v>
      </c>
      <c r="E1285" s="1110">
        <v>0</v>
      </c>
      <c r="F1285" s="1110">
        <v>0</v>
      </c>
      <c r="G1285" s="1110">
        <v>0</v>
      </c>
      <c r="H1285" s="1094"/>
      <c r="I1285" s="1094"/>
      <c r="J1285" s="1094"/>
      <c r="K1285" s="1094"/>
    </row>
    <row r="1286" spans="1:11" ht="14.1" customHeight="1" x14ac:dyDescent="0.25">
      <c r="A1286" s="1094"/>
      <c r="B1286" s="1094"/>
      <c r="C1286" s="1109" t="s">
        <v>1048</v>
      </c>
      <c r="D1286" s="1110">
        <v>0</v>
      </c>
      <c r="E1286" s="1110">
        <v>0</v>
      </c>
      <c r="F1286" s="1110">
        <v>0</v>
      </c>
      <c r="G1286" s="1110">
        <v>0</v>
      </c>
      <c r="H1286" s="1094"/>
      <c r="I1286" s="1094"/>
      <c r="J1286" s="1094"/>
      <c r="K1286" s="1094"/>
    </row>
    <row r="1287" spans="1:11" ht="14.1" customHeight="1" x14ac:dyDescent="0.25">
      <c r="A1287" s="1094"/>
      <c r="B1287" s="1094"/>
      <c r="C1287" s="1109" t="s">
        <v>1049</v>
      </c>
      <c r="D1287" s="1110">
        <v>0</v>
      </c>
      <c r="E1287" s="1110">
        <v>0</v>
      </c>
      <c r="F1287" s="1110">
        <v>0</v>
      </c>
      <c r="G1287" s="1110">
        <v>0</v>
      </c>
      <c r="H1287" s="1094"/>
      <c r="I1287" s="1094"/>
      <c r="J1287" s="1094"/>
      <c r="K1287" s="1094"/>
    </row>
    <row r="1288" spans="1:11" ht="14.1" customHeight="1" x14ac:dyDescent="0.25">
      <c r="A1288" s="1094"/>
      <c r="B1288" s="1094"/>
      <c r="C1288" s="1109" t="s">
        <v>1054</v>
      </c>
      <c r="D1288" s="1110">
        <v>0</v>
      </c>
      <c r="E1288" s="1110">
        <v>0</v>
      </c>
      <c r="F1288" s="1110">
        <v>0</v>
      </c>
      <c r="G1288" s="1110">
        <v>0</v>
      </c>
      <c r="H1288" s="1094"/>
      <c r="I1288" s="1094"/>
      <c r="J1288" s="1094"/>
      <c r="K1288" s="1094"/>
    </row>
    <row r="1289" spans="1:11" ht="14.1" customHeight="1" x14ac:dyDescent="0.25">
      <c r="A1289" s="1094"/>
      <c r="B1289" s="1094"/>
      <c r="C1289" s="1109" t="s">
        <v>1048</v>
      </c>
      <c r="D1289" s="1110">
        <v>0</v>
      </c>
      <c r="E1289" s="1110">
        <v>0</v>
      </c>
      <c r="F1289" s="1110">
        <v>0</v>
      </c>
      <c r="G1289" s="1110">
        <v>0</v>
      </c>
      <c r="H1289" s="1094"/>
      <c r="I1289" s="1094"/>
      <c r="J1289" s="1094"/>
      <c r="K1289" s="1094"/>
    </row>
    <row r="1290" spans="1:11" ht="14.1" customHeight="1" x14ac:dyDescent="0.25">
      <c r="A1290" s="1094"/>
      <c r="B1290" s="1094"/>
      <c r="C1290" s="1109" t="s">
        <v>1049</v>
      </c>
      <c r="D1290" s="1110">
        <v>0</v>
      </c>
      <c r="E1290" s="1110">
        <v>0</v>
      </c>
      <c r="F1290" s="1110">
        <v>0</v>
      </c>
      <c r="G1290" s="1110">
        <v>0</v>
      </c>
      <c r="H1290" s="1094"/>
      <c r="I1290" s="1094"/>
      <c r="J1290" s="1094"/>
      <c r="K1290" s="1094"/>
    </row>
    <row r="1291" spans="1:11" ht="14.1" customHeight="1" x14ac:dyDescent="0.25">
      <c r="A1291" s="1094"/>
      <c r="B1291" s="1094"/>
      <c r="C1291" s="1109" t="s">
        <v>1055</v>
      </c>
      <c r="D1291" s="1110">
        <v>0</v>
      </c>
      <c r="E1291" s="1110">
        <v>0</v>
      </c>
      <c r="F1291" s="1110">
        <v>0</v>
      </c>
      <c r="G1291" s="1110">
        <v>0</v>
      </c>
      <c r="H1291" s="1094"/>
      <c r="I1291" s="1094"/>
      <c r="J1291" s="1094"/>
      <c r="K1291" s="1094"/>
    </row>
    <row r="1292" spans="1:11" ht="14.1" customHeight="1" x14ac:dyDescent="0.25">
      <c r="A1292" s="1094"/>
      <c r="B1292" s="1094"/>
      <c r="C1292" s="1109" t="s">
        <v>1048</v>
      </c>
      <c r="D1292" s="1110">
        <v>0</v>
      </c>
      <c r="E1292" s="1110">
        <v>0</v>
      </c>
      <c r="F1292" s="1110">
        <v>0</v>
      </c>
      <c r="G1292" s="1110">
        <v>0</v>
      </c>
      <c r="H1292" s="1094"/>
      <c r="I1292" s="1094"/>
      <c r="J1292" s="1094"/>
      <c r="K1292" s="1094"/>
    </row>
    <row r="1293" spans="1:11" ht="14.1" customHeight="1" x14ac:dyDescent="0.25">
      <c r="A1293" s="1094"/>
      <c r="B1293" s="1094"/>
      <c r="C1293" s="1109" t="s">
        <v>1049</v>
      </c>
      <c r="D1293" s="1110">
        <v>0</v>
      </c>
      <c r="E1293" s="1110">
        <v>0</v>
      </c>
      <c r="F1293" s="1110">
        <v>0</v>
      </c>
      <c r="G1293" s="1110">
        <v>0</v>
      </c>
      <c r="H1293" s="1094"/>
      <c r="I1293" s="1094"/>
      <c r="J1293" s="1094"/>
      <c r="K1293" s="1094"/>
    </row>
    <row r="1294" spans="1:11" ht="14.1" customHeight="1" x14ac:dyDescent="0.25">
      <c r="A1294" s="1094"/>
      <c r="B1294" s="1094"/>
      <c r="C1294" s="1109" t="s">
        <v>1056</v>
      </c>
      <c r="D1294" s="1110">
        <v>0</v>
      </c>
      <c r="E1294" s="1110">
        <v>0</v>
      </c>
      <c r="F1294" s="1110">
        <v>0</v>
      </c>
      <c r="G1294" s="1110">
        <v>0</v>
      </c>
      <c r="H1294" s="1094"/>
      <c r="I1294" s="1094"/>
      <c r="J1294" s="1094"/>
      <c r="K1294" s="1094"/>
    </row>
    <row r="1295" spans="1:11" ht="14.1" customHeight="1" x14ac:dyDescent="0.25">
      <c r="A1295" s="1094"/>
      <c r="B1295" s="1094"/>
      <c r="C1295" s="1109" t="s">
        <v>1048</v>
      </c>
      <c r="D1295" s="1110">
        <v>0</v>
      </c>
      <c r="E1295" s="1110">
        <v>0</v>
      </c>
      <c r="F1295" s="1110">
        <v>0</v>
      </c>
      <c r="G1295" s="1110">
        <v>0</v>
      </c>
      <c r="H1295" s="1094"/>
      <c r="I1295" s="1094"/>
      <c r="J1295" s="1094"/>
      <c r="K1295" s="1094"/>
    </row>
    <row r="1296" spans="1:11" ht="14.1" customHeight="1" x14ac:dyDescent="0.25">
      <c r="A1296" s="1094"/>
      <c r="B1296" s="1094"/>
      <c r="C1296" s="1109" t="s">
        <v>1057</v>
      </c>
      <c r="D1296" s="1110">
        <v>0</v>
      </c>
      <c r="E1296" s="1110">
        <v>0</v>
      </c>
      <c r="F1296" s="1110">
        <v>0</v>
      </c>
      <c r="G1296" s="1110">
        <v>0</v>
      </c>
      <c r="H1296" s="1094"/>
      <c r="I1296" s="1094"/>
      <c r="J1296" s="1094"/>
      <c r="K1296" s="1094"/>
    </row>
    <row r="1297" spans="1:11" ht="14.1" customHeight="1" x14ac:dyDescent="0.25">
      <c r="A1297" s="1094"/>
      <c r="B1297" s="1094"/>
      <c r="C1297" s="1109" t="s">
        <v>1058</v>
      </c>
      <c r="D1297" s="1110">
        <v>0</v>
      </c>
      <c r="E1297" s="1110">
        <v>0</v>
      </c>
      <c r="F1297" s="1110">
        <v>0</v>
      </c>
      <c r="G1297" s="1110">
        <v>0</v>
      </c>
      <c r="H1297" s="1094"/>
      <c r="I1297" s="1094"/>
      <c r="J1297" s="1094"/>
      <c r="K1297" s="1094"/>
    </row>
    <row r="1298" spans="1:11" ht="14.1" customHeight="1" x14ac:dyDescent="0.25">
      <c r="A1298" s="1094"/>
      <c r="B1298" s="1094"/>
      <c r="C1298" s="1109" t="s">
        <v>1059</v>
      </c>
      <c r="D1298" s="1110">
        <v>0</v>
      </c>
      <c r="E1298" s="1110">
        <v>0</v>
      </c>
      <c r="F1298" s="1110">
        <v>0</v>
      </c>
      <c r="G1298" s="1110">
        <v>0</v>
      </c>
      <c r="H1298" s="1094"/>
      <c r="I1298" s="1094"/>
      <c r="J1298" s="1094"/>
      <c r="K1298" s="1094"/>
    </row>
    <row r="1299" spans="1:11" ht="14.1" customHeight="1" x14ac:dyDescent="0.25">
      <c r="A1299" s="1094"/>
      <c r="B1299" s="1094"/>
      <c r="C1299" s="1109" t="s">
        <v>1060</v>
      </c>
      <c r="D1299" s="1110">
        <v>0</v>
      </c>
      <c r="E1299" s="1110">
        <v>0</v>
      </c>
      <c r="F1299" s="1110">
        <v>0</v>
      </c>
      <c r="G1299" s="1110">
        <v>0</v>
      </c>
      <c r="H1299" s="1094"/>
      <c r="I1299" s="1094"/>
      <c r="J1299" s="1094"/>
      <c r="K1299" s="1094"/>
    </row>
    <row r="1300" spans="1:11" ht="14.1" customHeight="1" x14ac:dyDescent="0.25">
      <c r="A1300" s="1094"/>
      <c r="B1300" s="1094"/>
      <c r="C1300" s="1109" t="s">
        <v>1061</v>
      </c>
      <c r="D1300" s="1110">
        <v>0</v>
      </c>
      <c r="E1300" s="1110">
        <v>30000000</v>
      </c>
      <c r="F1300" s="1110">
        <v>30000000</v>
      </c>
      <c r="G1300" s="1110">
        <v>40000000</v>
      </c>
      <c r="H1300" s="1094"/>
      <c r="I1300" s="1094"/>
      <c r="J1300" s="1094"/>
      <c r="K1300" s="1094"/>
    </row>
    <row r="1301" spans="1:11" ht="14.1" customHeight="1" x14ac:dyDescent="0.25">
      <c r="A1301" s="1094"/>
      <c r="B1301" s="1094"/>
      <c r="C1301" s="1109" t="s">
        <v>1048</v>
      </c>
      <c r="D1301" s="1110">
        <v>0</v>
      </c>
      <c r="E1301" s="1110">
        <v>30000000</v>
      </c>
      <c r="F1301" s="1110">
        <v>30000000</v>
      </c>
      <c r="G1301" s="1110">
        <v>40000000</v>
      </c>
      <c r="H1301" s="1094"/>
      <c r="I1301" s="1094"/>
      <c r="J1301" s="1094"/>
      <c r="K1301" s="1094"/>
    </row>
    <row r="1302" spans="1:11" ht="14.1" customHeight="1" x14ac:dyDescent="0.25">
      <c r="A1302" s="1094"/>
      <c r="B1302" s="1094"/>
      <c r="C1302" s="1109" t="s">
        <v>1057</v>
      </c>
      <c r="D1302" s="1110">
        <v>0</v>
      </c>
      <c r="E1302" s="1110">
        <v>0</v>
      </c>
      <c r="F1302" s="1110">
        <v>0</v>
      </c>
      <c r="G1302" s="1110">
        <v>0</v>
      </c>
      <c r="H1302" s="1094"/>
      <c r="I1302" s="1094"/>
      <c r="J1302" s="1094"/>
      <c r="K1302" s="1094"/>
    </row>
    <row r="1303" spans="1:11" ht="14.1" customHeight="1" x14ac:dyDescent="0.25">
      <c r="A1303" s="1094"/>
      <c r="B1303" s="1094"/>
      <c r="C1303" s="1109" t="s">
        <v>1058</v>
      </c>
      <c r="D1303" s="1110">
        <v>0</v>
      </c>
      <c r="E1303" s="1110">
        <v>0</v>
      </c>
      <c r="F1303" s="1110">
        <v>0</v>
      </c>
      <c r="G1303" s="1110">
        <v>0</v>
      </c>
      <c r="H1303" s="1094"/>
      <c r="I1303" s="1094"/>
      <c r="J1303" s="1094"/>
      <c r="K1303" s="1094"/>
    </row>
    <row r="1304" spans="1:11" ht="14.1" customHeight="1" x14ac:dyDescent="0.25">
      <c r="A1304" s="1094"/>
      <c r="B1304" s="1094"/>
      <c r="C1304" s="1109" t="s">
        <v>1059</v>
      </c>
      <c r="D1304" s="1110">
        <v>0</v>
      </c>
      <c r="E1304" s="1110">
        <v>0</v>
      </c>
      <c r="F1304" s="1110">
        <v>0</v>
      </c>
      <c r="G1304" s="1110">
        <v>0</v>
      </c>
      <c r="H1304" s="1094"/>
      <c r="I1304" s="1094"/>
      <c r="J1304" s="1094"/>
      <c r="K1304" s="1094"/>
    </row>
    <row r="1305" spans="1:11" ht="14.1" customHeight="1" x14ac:dyDescent="0.25">
      <c r="A1305" s="1094"/>
      <c r="B1305" s="1094"/>
      <c r="C1305" s="1109" t="s">
        <v>1060</v>
      </c>
      <c r="D1305" s="1110">
        <v>0</v>
      </c>
      <c r="E1305" s="1110">
        <v>0</v>
      </c>
      <c r="F1305" s="1110">
        <v>0</v>
      </c>
      <c r="G1305" s="1110">
        <v>0</v>
      </c>
      <c r="H1305" s="1094"/>
      <c r="I1305" s="1094"/>
      <c r="J1305" s="1094"/>
      <c r="K1305" s="1094"/>
    </row>
    <row r="1306" spans="1:11" ht="14.1" customHeight="1" x14ac:dyDescent="0.25">
      <c r="A1306" s="1094"/>
      <c r="B1306" s="1094"/>
      <c r="C1306" s="1109" t="s">
        <v>1062</v>
      </c>
      <c r="D1306" s="1110">
        <v>0</v>
      </c>
      <c r="E1306" s="1110">
        <v>0</v>
      </c>
      <c r="F1306" s="1110">
        <v>0</v>
      </c>
      <c r="G1306" s="1110">
        <v>0</v>
      </c>
      <c r="H1306" s="1094"/>
      <c r="I1306" s="1094"/>
      <c r="J1306" s="1094"/>
      <c r="K1306" s="1094"/>
    </row>
    <row r="1307" spans="1:11" ht="14.1" customHeight="1" x14ac:dyDescent="0.25">
      <c r="A1307" s="1094"/>
      <c r="B1307" s="1094"/>
      <c r="C1307" s="1109" t="s">
        <v>1048</v>
      </c>
      <c r="D1307" s="1110">
        <v>0</v>
      </c>
      <c r="E1307" s="1110">
        <v>0</v>
      </c>
      <c r="F1307" s="1110">
        <v>0</v>
      </c>
      <c r="G1307" s="1110">
        <v>0</v>
      </c>
      <c r="H1307" s="1094"/>
      <c r="I1307" s="1094"/>
      <c r="J1307" s="1094"/>
      <c r="K1307" s="1094"/>
    </row>
    <row r="1308" spans="1:11" ht="14.1" customHeight="1" x14ac:dyDescent="0.25">
      <c r="A1308" s="1094"/>
      <c r="B1308" s="1094"/>
      <c r="C1308" s="1109" t="s">
        <v>1057</v>
      </c>
      <c r="D1308" s="1110">
        <v>0</v>
      </c>
      <c r="E1308" s="1110">
        <v>0</v>
      </c>
      <c r="F1308" s="1110">
        <v>0</v>
      </c>
      <c r="G1308" s="1110">
        <v>0</v>
      </c>
      <c r="H1308" s="1094"/>
      <c r="I1308" s="1094"/>
      <c r="J1308" s="1094"/>
      <c r="K1308" s="1094"/>
    </row>
    <row r="1309" spans="1:11" ht="14.1" customHeight="1" x14ac:dyDescent="0.25">
      <c r="A1309" s="1094"/>
      <c r="B1309" s="1094"/>
      <c r="C1309" s="1109" t="s">
        <v>1058</v>
      </c>
      <c r="D1309" s="1110">
        <v>0</v>
      </c>
      <c r="E1309" s="1110">
        <v>0</v>
      </c>
      <c r="F1309" s="1110">
        <v>0</v>
      </c>
      <c r="G1309" s="1110">
        <v>0</v>
      </c>
      <c r="H1309" s="1094"/>
      <c r="I1309" s="1094"/>
      <c r="J1309" s="1094"/>
      <c r="K1309" s="1094"/>
    </row>
    <row r="1310" spans="1:11" ht="14.1" customHeight="1" x14ac:dyDescent="0.25">
      <c r="A1310" s="1094"/>
      <c r="B1310" s="1094"/>
      <c r="C1310" s="1109" t="s">
        <v>1059</v>
      </c>
      <c r="D1310" s="1110">
        <v>0</v>
      </c>
      <c r="E1310" s="1110">
        <v>0</v>
      </c>
      <c r="F1310" s="1110">
        <v>0</v>
      </c>
      <c r="G1310" s="1110">
        <v>0</v>
      </c>
      <c r="H1310" s="1094"/>
      <c r="I1310" s="1094"/>
      <c r="J1310" s="1094"/>
      <c r="K1310" s="1094"/>
    </row>
    <row r="1311" spans="1:11" ht="14.1" customHeight="1" x14ac:dyDescent="0.25">
      <c r="A1311" s="1094"/>
      <c r="B1311" s="1094"/>
      <c r="C1311" s="1109" t="s">
        <v>1060</v>
      </c>
      <c r="D1311" s="1110">
        <v>0</v>
      </c>
      <c r="E1311" s="1110">
        <v>0</v>
      </c>
      <c r="F1311" s="1110">
        <v>0</v>
      </c>
      <c r="G1311" s="1110">
        <v>0</v>
      </c>
      <c r="H1311" s="1094"/>
      <c r="I1311" s="1094"/>
      <c r="J1311" s="1094"/>
      <c r="K1311" s="1094"/>
    </row>
    <row r="1312" spans="1:11" ht="14.1" customHeight="1" x14ac:dyDescent="0.25">
      <c r="A1312" s="1094"/>
      <c r="B1312" s="1094"/>
      <c r="C1312" s="1109" t="s">
        <v>1063</v>
      </c>
      <c r="D1312" s="1110">
        <v>0</v>
      </c>
      <c r="E1312" s="1110">
        <v>0</v>
      </c>
      <c r="F1312" s="1110">
        <v>0</v>
      </c>
      <c r="G1312" s="1110">
        <v>0</v>
      </c>
      <c r="H1312" s="1094"/>
      <c r="I1312" s="1094"/>
      <c r="J1312" s="1094"/>
      <c r="K1312" s="1094"/>
    </row>
    <row r="1313" spans="1:11" ht="14.1" customHeight="1" x14ac:dyDescent="0.25">
      <c r="A1313" s="1094"/>
      <c r="B1313" s="1094"/>
      <c r="C1313" s="1109" t="s">
        <v>1064</v>
      </c>
      <c r="D1313" s="1110">
        <v>0</v>
      </c>
      <c r="E1313" s="1110">
        <v>0</v>
      </c>
      <c r="F1313" s="1110">
        <v>0</v>
      </c>
      <c r="G1313" s="1110">
        <v>0</v>
      </c>
      <c r="H1313" s="1094"/>
      <c r="I1313" s="1094"/>
      <c r="J1313" s="1094"/>
      <c r="K1313" s="1094"/>
    </row>
    <row r="1314" spans="1:11" ht="14.1" customHeight="1" x14ac:dyDescent="0.25">
      <c r="A1314" s="1094"/>
      <c r="B1314" s="1094"/>
      <c r="C1314" s="1111" t="s">
        <v>572</v>
      </c>
      <c r="D1314" s="1110">
        <v>0</v>
      </c>
      <c r="E1314" s="1110">
        <v>30000000</v>
      </c>
      <c r="F1314" s="1110">
        <v>30000000</v>
      </c>
      <c r="G1314" s="1110">
        <v>40000000</v>
      </c>
      <c r="H1314" s="1094"/>
      <c r="I1314" s="1094"/>
      <c r="J1314" s="1094"/>
      <c r="K1314" s="1094"/>
    </row>
    <row r="1315" spans="1:11" ht="20.100000000000001" customHeight="1" x14ac:dyDescent="0.25">
      <c r="A1315" s="1094"/>
      <c r="B1315" s="1094"/>
      <c r="C1315" s="1102" t="s">
        <v>4108</v>
      </c>
      <c r="D1315" s="1234" t="s">
        <v>4109</v>
      </c>
      <c r="E1315" s="1235"/>
      <c r="F1315" s="1235"/>
      <c r="G1315" s="1235"/>
      <c r="H1315" s="1094"/>
      <c r="I1315" s="1094"/>
      <c r="J1315" s="1094"/>
      <c r="K1315" s="1094"/>
    </row>
    <row r="1316" spans="1:11" ht="18" customHeight="1" x14ac:dyDescent="0.25">
      <c r="A1316" s="1094"/>
      <c r="B1316" s="1094"/>
      <c r="C1316" s="1103" t="s">
        <v>1022</v>
      </c>
      <c r="D1316" s="1232" t="s">
        <v>4110</v>
      </c>
      <c r="E1316" s="1233"/>
      <c r="F1316" s="1233"/>
      <c r="G1316" s="1233"/>
      <c r="H1316" s="1094"/>
      <c r="I1316" s="1094"/>
      <c r="J1316" s="1094"/>
      <c r="K1316" s="1094"/>
    </row>
    <row r="1317" spans="1:11" ht="18" customHeight="1" x14ac:dyDescent="0.25">
      <c r="A1317" s="1094"/>
      <c r="B1317" s="1094"/>
      <c r="C1317" s="1104" t="s">
        <v>1024</v>
      </c>
      <c r="D1317" s="1230" t="s">
        <v>1038</v>
      </c>
      <c r="E1317" s="1231"/>
      <c r="F1317" s="1231"/>
      <c r="G1317" s="1231"/>
      <c r="H1317" s="1094"/>
      <c r="I1317" s="1094"/>
      <c r="J1317" s="1094"/>
      <c r="K1317" s="1094"/>
    </row>
    <row r="1318" spans="1:11" ht="18" customHeight="1" x14ac:dyDescent="0.25">
      <c r="A1318" s="1094"/>
      <c r="B1318" s="1094"/>
      <c r="C1318" s="1104" t="s">
        <v>31</v>
      </c>
      <c r="D1318" s="1230" t="s">
        <v>778</v>
      </c>
      <c r="E1318" s="1231"/>
      <c r="F1318" s="1231"/>
      <c r="G1318" s="1231"/>
      <c r="H1318" s="1094"/>
      <c r="I1318" s="1094"/>
      <c r="J1318" s="1094"/>
      <c r="K1318" s="1094"/>
    </row>
    <row r="1319" spans="1:11" ht="15" customHeight="1" x14ac:dyDescent="0.25">
      <c r="A1319" s="1094"/>
      <c r="B1319" s="1094"/>
      <c r="C1319" s="1105"/>
      <c r="D1319" s="1106">
        <v>2024</v>
      </c>
      <c r="E1319" s="1106">
        <v>2025</v>
      </c>
      <c r="F1319" s="1106">
        <v>2026</v>
      </c>
      <c r="G1319" s="1106">
        <v>2027</v>
      </c>
      <c r="H1319" s="1094"/>
      <c r="I1319" s="1094"/>
      <c r="J1319" s="1094"/>
      <c r="K1319" s="1094"/>
    </row>
    <row r="1320" spans="1:11" ht="15" customHeight="1" x14ac:dyDescent="0.25">
      <c r="A1320" s="1094"/>
      <c r="B1320" s="1094"/>
      <c r="C1320" s="1107"/>
      <c r="D1320" s="1108" t="s">
        <v>13</v>
      </c>
      <c r="E1320" s="1108" t="s">
        <v>14</v>
      </c>
      <c r="F1320" s="1108" t="s">
        <v>14</v>
      </c>
      <c r="G1320" s="1108" t="s">
        <v>14</v>
      </c>
      <c r="H1320" s="1094"/>
      <c r="I1320" s="1094"/>
      <c r="J1320" s="1094"/>
      <c r="K1320" s="1094"/>
    </row>
    <row r="1321" spans="1:11" ht="14.1" customHeight="1" x14ac:dyDescent="0.25">
      <c r="A1321" s="1094"/>
      <c r="B1321" s="1094"/>
      <c r="C1321" s="1097" t="s">
        <v>33</v>
      </c>
      <c r="D1321" s="1101" t="s">
        <v>1092</v>
      </c>
      <c r="E1321" s="1101" t="s">
        <v>1092</v>
      </c>
      <c r="F1321" s="1101" t="s">
        <v>1092</v>
      </c>
      <c r="G1321" s="1101" t="s">
        <v>1092</v>
      </c>
      <c r="H1321" s="1094"/>
      <c r="I1321" s="1094"/>
      <c r="J1321" s="1094"/>
      <c r="K1321" s="1094"/>
    </row>
    <row r="1322" spans="1:11" ht="14.1" customHeight="1" x14ac:dyDescent="0.25">
      <c r="A1322" s="1094"/>
      <c r="B1322" s="1094"/>
      <c r="C1322" s="1097" t="s">
        <v>1029</v>
      </c>
      <c r="D1322" s="1101" t="s">
        <v>1722</v>
      </c>
      <c r="E1322" s="1101" t="s">
        <v>4111</v>
      </c>
      <c r="F1322" s="1101" t="s">
        <v>4112</v>
      </c>
      <c r="G1322" s="1101" t="s">
        <v>4113</v>
      </c>
      <c r="H1322" s="1094"/>
      <c r="I1322" s="1094"/>
      <c r="J1322" s="1094"/>
      <c r="K1322" s="1094"/>
    </row>
    <row r="1323" spans="1:11" ht="14.1" customHeight="1" x14ac:dyDescent="0.25">
      <c r="A1323" s="1094"/>
      <c r="B1323" s="1094"/>
      <c r="C1323" s="1097" t="s">
        <v>1032</v>
      </c>
      <c r="D1323" s="1101" t="s">
        <v>1722</v>
      </c>
      <c r="E1323" s="1101" t="s">
        <v>4111</v>
      </c>
      <c r="F1323" s="1101" t="s">
        <v>4112</v>
      </c>
      <c r="G1323" s="1101" t="s">
        <v>4113</v>
      </c>
      <c r="H1323" s="1094"/>
      <c r="I1323" s="1094"/>
      <c r="J1323" s="1094"/>
      <c r="K1323" s="1094"/>
    </row>
    <row r="1324" spans="1:11" ht="14.1" customHeight="1" x14ac:dyDescent="0.25">
      <c r="A1324" s="1094"/>
      <c r="B1324" s="1094"/>
      <c r="C1324" s="1097" t="s">
        <v>1037</v>
      </c>
      <c r="D1324" s="1101" t="s">
        <v>1038</v>
      </c>
      <c r="E1324" s="1101" t="s">
        <v>1039</v>
      </c>
      <c r="F1324" s="1101" t="s">
        <v>1039</v>
      </c>
      <c r="G1324" s="1101" t="s">
        <v>1039</v>
      </c>
      <c r="H1324" s="1094"/>
      <c r="I1324" s="1094"/>
      <c r="J1324" s="1094"/>
      <c r="K1324" s="1094"/>
    </row>
    <row r="1325" spans="1:11" ht="14.1" customHeight="1" x14ac:dyDescent="0.25">
      <c r="A1325" s="1094"/>
      <c r="B1325" s="1094"/>
      <c r="C1325" s="1097" t="s">
        <v>1042</v>
      </c>
      <c r="D1325" s="1101" t="s">
        <v>1038</v>
      </c>
      <c r="E1325" s="1101" t="s">
        <v>4114</v>
      </c>
      <c r="F1325" s="1101" t="s">
        <v>4115</v>
      </c>
      <c r="G1325" s="1101" t="s">
        <v>4116</v>
      </c>
      <c r="H1325" s="1094"/>
      <c r="I1325" s="1094"/>
      <c r="J1325" s="1094"/>
      <c r="K1325" s="1094"/>
    </row>
    <row r="1326" spans="1:11" ht="14.1" customHeight="1" x14ac:dyDescent="0.25">
      <c r="A1326" s="1094"/>
      <c r="B1326" s="1094"/>
      <c r="C1326" s="1097" t="s">
        <v>39</v>
      </c>
      <c r="D1326" s="1101" t="s">
        <v>1038</v>
      </c>
      <c r="E1326" s="1101" t="s">
        <v>4114</v>
      </c>
      <c r="F1326" s="1101" t="s">
        <v>4115</v>
      </c>
      <c r="G1326" s="1101" t="s">
        <v>4116</v>
      </c>
      <c r="H1326" s="1094"/>
      <c r="I1326" s="1094"/>
      <c r="J1326" s="1094"/>
      <c r="K1326" s="1094"/>
    </row>
    <row r="1327" spans="1:11" ht="14.1" customHeight="1" x14ac:dyDescent="0.25">
      <c r="A1327" s="1094"/>
      <c r="B1327" s="1094"/>
      <c r="C1327" s="1228" t="s">
        <v>1046</v>
      </c>
      <c r="D1327" s="1229"/>
      <c r="E1327" s="1229"/>
      <c r="F1327" s="1229"/>
      <c r="G1327" s="1229"/>
      <c r="H1327" s="1094"/>
      <c r="I1327" s="1094"/>
      <c r="J1327" s="1094"/>
      <c r="K1327" s="1094"/>
    </row>
    <row r="1328" spans="1:11" ht="14.1" customHeight="1" x14ac:dyDescent="0.25">
      <c r="A1328" s="1094"/>
      <c r="B1328" s="1094"/>
      <c r="C1328" s="1105"/>
      <c r="D1328" s="1106">
        <v>2024</v>
      </c>
      <c r="E1328" s="1106">
        <v>2025</v>
      </c>
      <c r="F1328" s="1106">
        <v>2026</v>
      </c>
      <c r="G1328" s="1106">
        <v>2027</v>
      </c>
      <c r="H1328" s="1094"/>
      <c r="I1328" s="1094"/>
      <c r="J1328" s="1094"/>
      <c r="K1328" s="1094"/>
    </row>
    <row r="1329" spans="1:11" ht="14.1" customHeight="1" x14ac:dyDescent="0.25">
      <c r="A1329" s="1094"/>
      <c r="B1329" s="1094"/>
      <c r="C1329" s="1107"/>
      <c r="D1329" s="1108" t="s">
        <v>13</v>
      </c>
      <c r="E1329" s="1108" t="s">
        <v>14</v>
      </c>
      <c r="F1329" s="1108" t="s">
        <v>14</v>
      </c>
      <c r="G1329" s="1108" t="s">
        <v>14</v>
      </c>
      <c r="H1329" s="1094"/>
      <c r="I1329" s="1094"/>
      <c r="J1329" s="1094"/>
      <c r="K1329" s="1094"/>
    </row>
    <row r="1330" spans="1:11" ht="14.1" customHeight="1" x14ac:dyDescent="0.25">
      <c r="A1330" s="1094"/>
      <c r="B1330" s="1094"/>
      <c r="C1330" s="1109" t="s">
        <v>1047</v>
      </c>
      <c r="D1330" s="1110">
        <v>0</v>
      </c>
      <c r="E1330" s="1110">
        <v>0</v>
      </c>
      <c r="F1330" s="1110">
        <v>0</v>
      </c>
      <c r="G1330" s="1110">
        <v>0</v>
      </c>
      <c r="H1330" s="1094"/>
      <c r="I1330" s="1094"/>
      <c r="J1330" s="1094"/>
      <c r="K1330" s="1094"/>
    </row>
    <row r="1331" spans="1:11" ht="14.1" customHeight="1" x14ac:dyDescent="0.25">
      <c r="A1331" s="1094"/>
      <c r="B1331" s="1094"/>
      <c r="C1331" s="1109" t="s">
        <v>1048</v>
      </c>
      <c r="D1331" s="1110">
        <v>0</v>
      </c>
      <c r="E1331" s="1110">
        <v>0</v>
      </c>
      <c r="F1331" s="1110">
        <v>0</v>
      </c>
      <c r="G1331" s="1110">
        <v>0</v>
      </c>
      <c r="H1331" s="1094"/>
      <c r="I1331" s="1094"/>
      <c r="J1331" s="1094"/>
      <c r="K1331" s="1094"/>
    </row>
    <row r="1332" spans="1:11" ht="14.1" customHeight="1" x14ac:dyDescent="0.25">
      <c r="A1332" s="1094"/>
      <c r="B1332" s="1094"/>
      <c r="C1332" s="1109" t="s">
        <v>1049</v>
      </c>
      <c r="D1332" s="1110">
        <v>0</v>
      </c>
      <c r="E1332" s="1110">
        <v>0</v>
      </c>
      <c r="F1332" s="1110">
        <v>0</v>
      </c>
      <c r="G1332" s="1110">
        <v>0</v>
      </c>
      <c r="H1332" s="1094"/>
      <c r="I1332" s="1094"/>
      <c r="J1332" s="1094"/>
      <c r="K1332" s="1094"/>
    </row>
    <row r="1333" spans="1:11" ht="14.1" customHeight="1" x14ac:dyDescent="0.25">
      <c r="A1333" s="1094"/>
      <c r="B1333" s="1094"/>
      <c r="C1333" s="1109" t="s">
        <v>1050</v>
      </c>
      <c r="D1333" s="1110">
        <v>0</v>
      </c>
      <c r="E1333" s="1110">
        <v>0</v>
      </c>
      <c r="F1333" s="1110">
        <v>0</v>
      </c>
      <c r="G1333" s="1110">
        <v>0</v>
      </c>
      <c r="H1333" s="1094"/>
      <c r="I1333" s="1094"/>
      <c r="J1333" s="1094"/>
      <c r="K1333" s="1094"/>
    </row>
    <row r="1334" spans="1:11" ht="14.1" customHeight="1" x14ac:dyDescent="0.25">
      <c r="A1334" s="1094"/>
      <c r="B1334" s="1094"/>
      <c r="C1334" s="1109" t="s">
        <v>1048</v>
      </c>
      <c r="D1334" s="1110">
        <v>0</v>
      </c>
      <c r="E1334" s="1110">
        <v>0</v>
      </c>
      <c r="F1334" s="1110">
        <v>0</v>
      </c>
      <c r="G1334" s="1110">
        <v>0</v>
      </c>
      <c r="H1334" s="1094"/>
      <c r="I1334" s="1094"/>
      <c r="J1334" s="1094"/>
      <c r="K1334" s="1094"/>
    </row>
    <row r="1335" spans="1:11" ht="14.1" customHeight="1" x14ac:dyDescent="0.25">
      <c r="A1335" s="1094"/>
      <c r="B1335" s="1094"/>
      <c r="C1335" s="1109" t="s">
        <v>1049</v>
      </c>
      <c r="D1335" s="1110">
        <v>0</v>
      </c>
      <c r="E1335" s="1110">
        <v>0</v>
      </c>
      <c r="F1335" s="1110">
        <v>0</v>
      </c>
      <c r="G1335" s="1110">
        <v>0</v>
      </c>
      <c r="H1335" s="1094"/>
      <c r="I1335" s="1094"/>
      <c r="J1335" s="1094"/>
      <c r="K1335" s="1094"/>
    </row>
    <row r="1336" spans="1:11" ht="14.1" customHeight="1" x14ac:dyDescent="0.25">
      <c r="A1336" s="1094"/>
      <c r="B1336" s="1094"/>
      <c r="C1336" s="1109" t="s">
        <v>1051</v>
      </c>
      <c r="D1336" s="1110">
        <v>0</v>
      </c>
      <c r="E1336" s="1110">
        <v>0</v>
      </c>
      <c r="F1336" s="1110">
        <v>0</v>
      </c>
      <c r="G1336" s="1110">
        <v>0</v>
      </c>
      <c r="H1336" s="1094"/>
      <c r="I1336" s="1094"/>
      <c r="J1336" s="1094"/>
      <c r="K1336" s="1094"/>
    </row>
    <row r="1337" spans="1:11" ht="14.1" customHeight="1" x14ac:dyDescent="0.25">
      <c r="A1337" s="1094"/>
      <c r="B1337" s="1094"/>
      <c r="C1337" s="1109" t="s">
        <v>1048</v>
      </c>
      <c r="D1337" s="1110">
        <v>0</v>
      </c>
      <c r="E1337" s="1110">
        <v>0</v>
      </c>
      <c r="F1337" s="1110">
        <v>0</v>
      </c>
      <c r="G1337" s="1110">
        <v>0</v>
      </c>
      <c r="H1337" s="1094"/>
      <c r="I1337" s="1094"/>
      <c r="J1337" s="1094"/>
      <c r="K1337" s="1094"/>
    </row>
    <row r="1338" spans="1:11" ht="14.1" customHeight="1" x14ac:dyDescent="0.25">
      <c r="A1338" s="1094"/>
      <c r="B1338" s="1094"/>
      <c r="C1338" s="1109" t="s">
        <v>1049</v>
      </c>
      <c r="D1338" s="1110">
        <v>0</v>
      </c>
      <c r="E1338" s="1110">
        <v>0</v>
      </c>
      <c r="F1338" s="1110">
        <v>0</v>
      </c>
      <c r="G1338" s="1110">
        <v>0</v>
      </c>
      <c r="H1338" s="1094"/>
      <c r="I1338" s="1094"/>
      <c r="J1338" s="1094"/>
      <c r="K1338" s="1094"/>
    </row>
    <row r="1339" spans="1:11" ht="14.1" customHeight="1" x14ac:dyDescent="0.25">
      <c r="A1339" s="1094"/>
      <c r="B1339" s="1094"/>
      <c r="C1339" s="1109" t="s">
        <v>1052</v>
      </c>
      <c r="D1339" s="1110">
        <v>0</v>
      </c>
      <c r="E1339" s="1110">
        <v>0</v>
      </c>
      <c r="F1339" s="1110">
        <v>0</v>
      </c>
      <c r="G1339" s="1110">
        <v>0</v>
      </c>
      <c r="H1339" s="1094"/>
      <c r="I1339" s="1094"/>
      <c r="J1339" s="1094"/>
      <c r="K1339" s="1094"/>
    </row>
    <row r="1340" spans="1:11" ht="14.1" customHeight="1" x14ac:dyDescent="0.25">
      <c r="A1340" s="1094"/>
      <c r="B1340" s="1094"/>
      <c r="C1340" s="1109" t="s">
        <v>1048</v>
      </c>
      <c r="D1340" s="1110">
        <v>0</v>
      </c>
      <c r="E1340" s="1110">
        <v>0</v>
      </c>
      <c r="F1340" s="1110">
        <v>0</v>
      </c>
      <c r="G1340" s="1110">
        <v>0</v>
      </c>
      <c r="H1340" s="1094"/>
      <c r="I1340" s="1094"/>
      <c r="J1340" s="1094"/>
      <c r="K1340" s="1094"/>
    </row>
    <row r="1341" spans="1:11" ht="14.1" customHeight="1" x14ac:dyDescent="0.25">
      <c r="A1341" s="1094"/>
      <c r="B1341" s="1094"/>
      <c r="C1341" s="1109" t="s">
        <v>1049</v>
      </c>
      <c r="D1341" s="1110">
        <v>0</v>
      </c>
      <c r="E1341" s="1110">
        <v>0</v>
      </c>
      <c r="F1341" s="1110">
        <v>0</v>
      </c>
      <c r="G1341" s="1110">
        <v>0</v>
      </c>
      <c r="H1341" s="1094"/>
      <c r="I1341" s="1094"/>
      <c r="J1341" s="1094"/>
      <c r="K1341" s="1094"/>
    </row>
    <row r="1342" spans="1:11" ht="14.1" customHeight="1" x14ac:dyDescent="0.25">
      <c r="A1342" s="1094"/>
      <c r="B1342" s="1094"/>
      <c r="C1342" s="1109" t="s">
        <v>1053</v>
      </c>
      <c r="D1342" s="1110">
        <v>0</v>
      </c>
      <c r="E1342" s="1110">
        <v>0</v>
      </c>
      <c r="F1342" s="1110">
        <v>0</v>
      </c>
      <c r="G1342" s="1110">
        <v>0</v>
      </c>
      <c r="H1342" s="1094"/>
      <c r="I1342" s="1094"/>
      <c r="J1342" s="1094"/>
      <c r="K1342" s="1094"/>
    </row>
    <row r="1343" spans="1:11" ht="14.1" customHeight="1" x14ac:dyDescent="0.25">
      <c r="A1343" s="1094"/>
      <c r="B1343" s="1094"/>
      <c r="C1343" s="1109" t="s">
        <v>1048</v>
      </c>
      <c r="D1343" s="1110">
        <v>0</v>
      </c>
      <c r="E1343" s="1110">
        <v>0</v>
      </c>
      <c r="F1343" s="1110">
        <v>0</v>
      </c>
      <c r="G1343" s="1110">
        <v>0</v>
      </c>
      <c r="H1343" s="1094"/>
      <c r="I1343" s="1094"/>
      <c r="J1343" s="1094"/>
      <c r="K1343" s="1094"/>
    </row>
    <row r="1344" spans="1:11" ht="14.1" customHeight="1" x14ac:dyDescent="0.25">
      <c r="A1344" s="1094"/>
      <c r="B1344" s="1094"/>
      <c r="C1344" s="1109" t="s">
        <v>1049</v>
      </c>
      <c r="D1344" s="1110">
        <v>0</v>
      </c>
      <c r="E1344" s="1110">
        <v>0</v>
      </c>
      <c r="F1344" s="1110">
        <v>0</v>
      </c>
      <c r="G1344" s="1110">
        <v>0</v>
      </c>
      <c r="H1344" s="1094"/>
      <c r="I1344" s="1094"/>
      <c r="J1344" s="1094"/>
      <c r="K1344" s="1094"/>
    </row>
    <row r="1345" spans="1:11" ht="14.1" customHeight="1" x14ac:dyDescent="0.25">
      <c r="A1345" s="1094"/>
      <c r="B1345" s="1094"/>
      <c r="C1345" s="1109" t="s">
        <v>1054</v>
      </c>
      <c r="D1345" s="1110">
        <v>0</v>
      </c>
      <c r="E1345" s="1110">
        <v>0</v>
      </c>
      <c r="F1345" s="1110">
        <v>0</v>
      </c>
      <c r="G1345" s="1110">
        <v>0</v>
      </c>
      <c r="H1345" s="1094"/>
      <c r="I1345" s="1094"/>
      <c r="J1345" s="1094"/>
      <c r="K1345" s="1094"/>
    </row>
    <row r="1346" spans="1:11" ht="14.1" customHeight="1" x14ac:dyDescent="0.25">
      <c r="A1346" s="1094"/>
      <c r="B1346" s="1094"/>
      <c r="C1346" s="1109" t="s">
        <v>1048</v>
      </c>
      <c r="D1346" s="1110">
        <v>0</v>
      </c>
      <c r="E1346" s="1110">
        <v>0</v>
      </c>
      <c r="F1346" s="1110">
        <v>0</v>
      </c>
      <c r="G1346" s="1110">
        <v>0</v>
      </c>
      <c r="H1346" s="1094"/>
      <c r="I1346" s="1094"/>
      <c r="J1346" s="1094"/>
      <c r="K1346" s="1094"/>
    </row>
    <row r="1347" spans="1:11" ht="14.1" customHeight="1" x14ac:dyDescent="0.25">
      <c r="A1347" s="1094"/>
      <c r="B1347" s="1094"/>
      <c r="C1347" s="1109" t="s">
        <v>1049</v>
      </c>
      <c r="D1347" s="1110">
        <v>0</v>
      </c>
      <c r="E1347" s="1110">
        <v>0</v>
      </c>
      <c r="F1347" s="1110">
        <v>0</v>
      </c>
      <c r="G1347" s="1110">
        <v>0</v>
      </c>
      <c r="H1347" s="1094"/>
      <c r="I1347" s="1094"/>
      <c r="J1347" s="1094"/>
      <c r="K1347" s="1094"/>
    </row>
    <row r="1348" spans="1:11" ht="14.1" customHeight="1" x14ac:dyDescent="0.25">
      <c r="A1348" s="1094"/>
      <c r="B1348" s="1094"/>
      <c r="C1348" s="1109" t="s">
        <v>1055</v>
      </c>
      <c r="D1348" s="1110">
        <v>0</v>
      </c>
      <c r="E1348" s="1110">
        <v>0</v>
      </c>
      <c r="F1348" s="1110">
        <v>0</v>
      </c>
      <c r="G1348" s="1110">
        <v>0</v>
      </c>
      <c r="H1348" s="1094"/>
      <c r="I1348" s="1094"/>
      <c r="J1348" s="1094"/>
      <c r="K1348" s="1094"/>
    </row>
    <row r="1349" spans="1:11" ht="14.1" customHeight="1" x14ac:dyDescent="0.25">
      <c r="A1349" s="1094"/>
      <c r="B1349" s="1094"/>
      <c r="C1349" s="1109" t="s">
        <v>1048</v>
      </c>
      <c r="D1349" s="1110">
        <v>0</v>
      </c>
      <c r="E1349" s="1110">
        <v>0</v>
      </c>
      <c r="F1349" s="1110">
        <v>0</v>
      </c>
      <c r="G1349" s="1110">
        <v>0</v>
      </c>
      <c r="H1349" s="1094"/>
      <c r="I1349" s="1094"/>
      <c r="J1349" s="1094"/>
      <c r="K1349" s="1094"/>
    </row>
    <row r="1350" spans="1:11" ht="14.1" customHeight="1" x14ac:dyDescent="0.25">
      <c r="A1350" s="1094"/>
      <c r="B1350" s="1094"/>
      <c r="C1350" s="1109" t="s">
        <v>1049</v>
      </c>
      <c r="D1350" s="1110">
        <v>0</v>
      </c>
      <c r="E1350" s="1110">
        <v>0</v>
      </c>
      <c r="F1350" s="1110">
        <v>0</v>
      </c>
      <c r="G1350" s="1110">
        <v>0</v>
      </c>
      <c r="H1350" s="1094"/>
      <c r="I1350" s="1094"/>
      <c r="J1350" s="1094"/>
      <c r="K1350" s="1094"/>
    </row>
    <row r="1351" spans="1:11" ht="14.1" customHeight="1" x14ac:dyDescent="0.25">
      <c r="A1351" s="1094"/>
      <c r="B1351" s="1094"/>
      <c r="C1351" s="1109" t="s">
        <v>1056</v>
      </c>
      <c r="D1351" s="1110">
        <v>0</v>
      </c>
      <c r="E1351" s="1110">
        <v>0</v>
      </c>
      <c r="F1351" s="1110">
        <v>0</v>
      </c>
      <c r="G1351" s="1110">
        <v>0</v>
      </c>
      <c r="H1351" s="1094"/>
      <c r="I1351" s="1094"/>
      <c r="J1351" s="1094"/>
      <c r="K1351" s="1094"/>
    </row>
    <row r="1352" spans="1:11" ht="14.1" customHeight="1" x14ac:dyDescent="0.25">
      <c r="A1352" s="1094"/>
      <c r="B1352" s="1094"/>
      <c r="C1352" s="1109" t="s">
        <v>1048</v>
      </c>
      <c r="D1352" s="1110">
        <v>0</v>
      </c>
      <c r="E1352" s="1110">
        <v>0</v>
      </c>
      <c r="F1352" s="1110">
        <v>0</v>
      </c>
      <c r="G1352" s="1110">
        <v>0</v>
      </c>
      <c r="H1352" s="1094"/>
      <c r="I1352" s="1094"/>
      <c r="J1352" s="1094"/>
      <c r="K1352" s="1094"/>
    </row>
    <row r="1353" spans="1:11" ht="14.1" customHeight="1" x14ac:dyDescent="0.25">
      <c r="A1353" s="1094"/>
      <c r="B1353" s="1094"/>
      <c r="C1353" s="1109" t="s">
        <v>1057</v>
      </c>
      <c r="D1353" s="1110">
        <v>0</v>
      </c>
      <c r="E1353" s="1110">
        <v>0</v>
      </c>
      <c r="F1353" s="1110">
        <v>0</v>
      </c>
      <c r="G1353" s="1110">
        <v>0</v>
      </c>
      <c r="H1353" s="1094"/>
      <c r="I1353" s="1094"/>
      <c r="J1353" s="1094"/>
      <c r="K1353" s="1094"/>
    </row>
    <row r="1354" spans="1:11" ht="14.1" customHeight="1" x14ac:dyDescent="0.25">
      <c r="A1354" s="1094"/>
      <c r="B1354" s="1094"/>
      <c r="C1354" s="1109" t="s">
        <v>1058</v>
      </c>
      <c r="D1354" s="1110">
        <v>0</v>
      </c>
      <c r="E1354" s="1110">
        <v>0</v>
      </c>
      <c r="F1354" s="1110">
        <v>0</v>
      </c>
      <c r="G1354" s="1110">
        <v>0</v>
      </c>
      <c r="H1354" s="1094"/>
      <c r="I1354" s="1094"/>
      <c r="J1354" s="1094"/>
      <c r="K1354" s="1094"/>
    </row>
    <row r="1355" spans="1:11" ht="14.1" customHeight="1" x14ac:dyDescent="0.25">
      <c r="A1355" s="1094"/>
      <c r="B1355" s="1094"/>
      <c r="C1355" s="1109" t="s">
        <v>1059</v>
      </c>
      <c r="D1355" s="1110">
        <v>0</v>
      </c>
      <c r="E1355" s="1110">
        <v>0</v>
      </c>
      <c r="F1355" s="1110">
        <v>0</v>
      </c>
      <c r="G1355" s="1110">
        <v>0</v>
      </c>
      <c r="H1355" s="1094"/>
      <c r="I1355" s="1094"/>
      <c r="J1355" s="1094"/>
      <c r="K1355" s="1094"/>
    </row>
    <row r="1356" spans="1:11" ht="14.1" customHeight="1" x14ac:dyDescent="0.25">
      <c r="A1356" s="1094"/>
      <c r="B1356" s="1094"/>
      <c r="C1356" s="1109" t="s">
        <v>1060</v>
      </c>
      <c r="D1356" s="1110">
        <v>0</v>
      </c>
      <c r="E1356" s="1110">
        <v>0</v>
      </c>
      <c r="F1356" s="1110">
        <v>0</v>
      </c>
      <c r="G1356" s="1110">
        <v>0</v>
      </c>
      <c r="H1356" s="1094"/>
      <c r="I1356" s="1094"/>
      <c r="J1356" s="1094"/>
      <c r="K1356" s="1094"/>
    </row>
    <row r="1357" spans="1:11" ht="14.1" customHeight="1" x14ac:dyDescent="0.25">
      <c r="A1357" s="1094"/>
      <c r="B1357" s="1094"/>
      <c r="C1357" s="1109" t="s">
        <v>1061</v>
      </c>
      <c r="D1357" s="1110">
        <v>0</v>
      </c>
      <c r="E1357" s="1110">
        <v>173805110</v>
      </c>
      <c r="F1357" s="1110">
        <v>139139620</v>
      </c>
      <c r="G1357" s="1110">
        <v>110854004</v>
      </c>
      <c r="H1357" s="1094"/>
      <c r="I1357" s="1094"/>
      <c r="J1357" s="1094"/>
      <c r="K1357" s="1094"/>
    </row>
    <row r="1358" spans="1:11" ht="14.1" customHeight="1" x14ac:dyDescent="0.25">
      <c r="A1358" s="1094"/>
      <c r="B1358" s="1094"/>
      <c r="C1358" s="1109" t="s">
        <v>1048</v>
      </c>
      <c r="D1358" s="1110">
        <v>0</v>
      </c>
      <c r="E1358" s="1110">
        <v>173805110</v>
      </c>
      <c r="F1358" s="1110">
        <v>139139620</v>
      </c>
      <c r="G1358" s="1110">
        <v>110854004</v>
      </c>
      <c r="H1358" s="1094"/>
      <c r="I1358" s="1094"/>
      <c r="J1358" s="1094"/>
      <c r="K1358" s="1094"/>
    </row>
    <row r="1359" spans="1:11" ht="14.1" customHeight="1" x14ac:dyDescent="0.25">
      <c r="A1359" s="1094"/>
      <c r="B1359" s="1094"/>
      <c r="C1359" s="1109" t="s">
        <v>1057</v>
      </c>
      <c r="D1359" s="1110">
        <v>0</v>
      </c>
      <c r="E1359" s="1110">
        <v>0</v>
      </c>
      <c r="F1359" s="1110">
        <v>0</v>
      </c>
      <c r="G1359" s="1110">
        <v>0</v>
      </c>
      <c r="H1359" s="1094"/>
      <c r="I1359" s="1094"/>
      <c r="J1359" s="1094"/>
      <c r="K1359" s="1094"/>
    </row>
    <row r="1360" spans="1:11" ht="14.1" customHeight="1" x14ac:dyDescent="0.25">
      <c r="A1360" s="1094"/>
      <c r="B1360" s="1094"/>
      <c r="C1360" s="1109" t="s">
        <v>1058</v>
      </c>
      <c r="D1360" s="1110">
        <v>0</v>
      </c>
      <c r="E1360" s="1110">
        <v>0</v>
      </c>
      <c r="F1360" s="1110">
        <v>0</v>
      </c>
      <c r="G1360" s="1110">
        <v>0</v>
      </c>
      <c r="H1360" s="1094"/>
      <c r="I1360" s="1094"/>
      <c r="J1360" s="1094"/>
      <c r="K1360" s="1094"/>
    </row>
    <row r="1361" spans="1:11" ht="14.1" customHeight="1" x14ac:dyDescent="0.25">
      <c r="A1361" s="1094"/>
      <c r="B1361" s="1094"/>
      <c r="C1361" s="1109" t="s">
        <v>1059</v>
      </c>
      <c r="D1361" s="1110">
        <v>0</v>
      </c>
      <c r="E1361" s="1110">
        <v>0</v>
      </c>
      <c r="F1361" s="1110">
        <v>0</v>
      </c>
      <c r="G1361" s="1110">
        <v>0</v>
      </c>
      <c r="H1361" s="1094"/>
      <c r="I1361" s="1094"/>
      <c r="J1361" s="1094"/>
      <c r="K1361" s="1094"/>
    </row>
    <row r="1362" spans="1:11" ht="14.1" customHeight="1" x14ac:dyDescent="0.25">
      <c r="A1362" s="1094"/>
      <c r="B1362" s="1094"/>
      <c r="C1362" s="1109" t="s">
        <v>1060</v>
      </c>
      <c r="D1362" s="1110">
        <v>0</v>
      </c>
      <c r="E1362" s="1110">
        <v>0</v>
      </c>
      <c r="F1362" s="1110">
        <v>0</v>
      </c>
      <c r="G1362" s="1110">
        <v>0</v>
      </c>
      <c r="H1362" s="1094"/>
      <c r="I1362" s="1094"/>
      <c r="J1362" s="1094"/>
      <c r="K1362" s="1094"/>
    </row>
    <row r="1363" spans="1:11" ht="14.1" customHeight="1" x14ac:dyDescent="0.25">
      <c r="A1363" s="1094"/>
      <c r="B1363" s="1094"/>
      <c r="C1363" s="1109" t="s">
        <v>1062</v>
      </c>
      <c r="D1363" s="1110">
        <v>0</v>
      </c>
      <c r="E1363" s="1110">
        <v>0</v>
      </c>
      <c r="F1363" s="1110">
        <v>0</v>
      </c>
      <c r="G1363" s="1110">
        <v>0</v>
      </c>
      <c r="H1363" s="1094"/>
      <c r="I1363" s="1094"/>
      <c r="J1363" s="1094"/>
      <c r="K1363" s="1094"/>
    </row>
    <row r="1364" spans="1:11" ht="14.1" customHeight="1" x14ac:dyDescent="0.25">
      <c r="A1364" s="1094"/>
      <c r="B1364" s="1094"/>
      <c r="C1364" s="1109" t="s">
        <v>1048</v>
      </c>
      <c r="D1364" s="1110">
        <v>0</v>
      </c>
      <c r="E1364" s="1110">
        <v>0</v>
      </c>
      <c r="F1364" s="1110">
        <v>0</v>
      </c>
      <c r="G1364" s="1110">
        <v>0</v>
      </c>
      <c r="H1364" s="1094"/>
      <c r="I1364" s="1094"/>
      <c r="J1364" s="1094"/>
      <c r="K1364" s="1094"/>
    </row>
    <row r="1365" spans="1:11" ht="14.1" customHeight="1" x14ac:dyDescent="0.25">
      <c r="A1365" s="1094"/>
      <c r="B1365" s="1094"/>
      <c r="C1365" s="1109" t="s">
        <v>1057</v>
      </c>
      <c r="D1365" s="1110">
        <v>0</v>
      </c>
      <c r="E1365" s="1110">
        <v>0</v>
      </c>
      <c r="F1365" s="1110">
        <v>0</v>
      </c>
      <c r="G1365" s="1110">
        <v>0</v>
      </c>
      <c r="H1365" s="1094"/>
      <c r="I1365" s="1094"/>
      <c r="J1365" s="1094"/>
      <c r="K1365" s="1094"/>
    </row>
    <row r="1366" spans="1:11" ht="14.1" customHeight="1" x14ac:dyDescent="0.25">
      <c r="A1366" s="1094"/>
      <c r="B1366" s="1094"/>
      <c r="C1366" s="1109" t="s">
        <v>1058</v>
      </c>
      <c r="D1366" s="1110">
        <v>0</v>
      </c>
      <c r="E1366" s="1110">
        <v>0</v>
      </c>
      <c r="F1366" s="1110">
        <v>0</v>
      </c>
      <c r="G1366" s="1110">
        <v>0</v>
      </c>
      <c r="H1366" s="1094"/>
      <c r="I1366" s="1094"/>
      <c r="J1366" s="1094"/>
      <c r="K1366" s="1094"/>
    </row>
    <row r="1367" spans="1:11" ht="14.1" customHeight="1" x14ac:dyDescent="0.25">
      <c r="A1367" s="1094"/>
      <c r="B1367" s="1094"/>
      <c r="C1367" s="1109" t="s">
        <v>1059</v>
      </c>
      <c r="D1367" s="1110">
        <v>0</v>
      </c>
      <c r="E1367" s="1110">
        <v>0</v>
      </c>
      <c r="F1367" s="1110">
        <v>0</v>
      </c>
      <c r="G1367" s="1110">
        <v>0</v>
      </c>
      <c r="H1367" s="1094"/>
      <c r="I1367" s="1094"/>
      <c r="J1367" s="1094"/>
      <c r="K1367" s="1094"/>
    </row>
    <row r="1368" spans="1:11" ht="14.1" customHeight="1" x14ac:dyDescent="0.25">
      <c r="A1368" s="1094"/>
      <c r="B1368" s="1094"/>
      <c r="C1368" s="1109" t="s">
        <v>1060</v>
      </c>
      <c r="D1368" s="1110">
        <v>0</v>
      </c>
      <c r="E1368" s="1110">
        <v>0</v>
      </c>
      <c r="F1368" s="1110">
        <v>0</v>
      </c>
      <c r="G1368" s="1110">
        <v>0</v>
      </c>
      <c r="H1368" s="1094"/>
      <c r="I1368" s="1094"/>
      <c r="J1368" s="1094"/>
      <c r="K1368" s="1094"/>
    </row>
    <row r="1369" spans="1:11" ht="14.1" customHeight="1" x14ac:dyDescent="0.25">
      <c r="A1369" s="1094"/>
      <c r="B1369" s="1094"/>
      <c r="C1369" s="1109" t="s">
        <v>1063</v>
      </c>
      <c r="D1369" s="1110">
        <v>0</v>
      </c>
      <c r="E1369" s="1110">
        <v>0</v>
      </c>
      <c r="F1369" s="1110">
        <v>0</v>
      </c>
      <c r="G1369" s="1110">
        <v>0</v>
      </c>
      <c r="H1369" s="1094"/>
      <c r="I1369" s="1094"/>
      <c r="J1369" s="1094"/>
      <c r="K1369" s="1094"/>
    </row>
    <row r="1370" spans="1:11" ht="14.1" customHeight="1" x14ac:dyDescent="0.25">
      <c r="A1370" s="1094"/>
      <c r="B1370" s="1094"/>
      <c r="C1370" s="1109" t="s">
        <v>1064</v>
      </c>
      <c r="D1370" s="1110">
        <v>0</v>
      </c>
      <c r="E1370" s="1110">
        <v>0</v>
      </c>
      <c r="F1370" s="1110">
        <v>0</v>
      </c>
      <c r="G1370" s="1110">
        <v>0</v>
      </c>
      <c r="H1370" s="1094"/>
      <c r="I1370" s="1094"/>
      <c r="J1370" s="1094"/>
      <c r="K1370" s="1094"/>
    </row>
    <row r="1371" spans="1:11" ht="14.1" customHeight="1" x14ac:dyDescent="0.25">
      <c r="A1371" s="1094"/>
      <c r="B1371" s="1094"/>
      <c r="C1371" s="1111" t="s">
        <v>572</v>
      </c>
      <c r="D1371" s="1110">
        <v>0</v>
      </c>
      <c r="E1371" s="1110">
        <v>173805110</v>
      </c>
      <c r="F1371" s="1110">
        <v>139139620</v>
      </c>
      <c r="G1371" s="1110">
        <v>110854004</v>
      </c>
      <c r="H1371" s="1094"/>
      <c r="I1371" s="1094"/>
      <c r="J1371" s="1094"/>
      <c r="K1371" s="1094"/>
    </row>
    <row r="1372" spans="1:11" ht="20.100000000000001" customHeight="1" x14ac:dyDescent="0.25">
      <c r="A1372" s="1094"/>
      <c r="B1372" s="1094"/>
      <c r="C1372" s="1102" t="s">
        <v>4117</v>
      </c>
      <c r="D1372" s="1234" t="s">
        <v>4118</v>
      </c>
      <c r="E1372" s="1235"/>
      <c r="F1372" s="1235"/>
      <c r="G1372" s="1235"/>
      <c r="H1372" s="1094"/>
      <c r="I1372" s="1094"/>
      <c r="J1372" s="1094"/>
      <c r="K1372" s="1094"/>
    </row>
    <row r="1373" spans="1:11" ht="18" customHeight="1" x14ac:dyDescent="0.25">
      <c r="A1373" s="1094"/>
      <c r="B1373" s="1094"/>
      <c r="C1373" s="1103" t="s">
        <v>1022</v>
      </c>
      <c r="D1373" s="1232" t="s">
        <v>4119</v>
      </c>
      <c r="E1373" s="1233"/>
      <c r="F1373" s="1233"/>
      <c r="G1373" s="1233"/>
      <c r="H1373" s="1094"/>
      <c r="I1373" s="1094"/>
      <c r="J1373" s="1094"/>
      <c r="K1373" s="1094"/>
    </row>
    <row r="1374" spans="1:11" ht="18" customHeight="1" x14ac:dyDescent="0.25">
      <c r="A1374" s="1094"/>
      <c r="B1374" s="1094"/>
      <c r="C1374" s="1104" t="s">
        <v>1024</v>
      </c>
      <c r="D1374" s="1230" t="s">
        <v>1038</v>
      </c>
      <c r="E1374" s="1231"/>
      <c r="F1374" s="1231"/>
      <c r="G1374" s="1231"/>
      <c r="H1374" s="1094"/>
      <c r="I1374" s="1094"/>
      <c r="J1374" s="1094"/>
      <c r="K1374" s="1094"/>
    </row>
    <row r="1375" spans="1:11" ht="18" customHeight="1" x14ac:dyDescent="0.25">
      <c r="A1375" s="1094"/>
      <c r="B1375" s="1094"/>
      <c r="C1375" s="1104" t="s">
        <v>31</v>
      </c>
      <c r="D1375" s="1230" t="s">
        <v>778</v>
      </c>
      <c r="E1375" s="1231"/>
      <c r="F1375" s="1231"/>
      <c r="G1375" s="1231"/>
      <c r="H1375" s="1094"/>
      <c r="I1375" s="1094"/>
      <c r="J1375" s="1094"/>
      <c r="K1375" s="1094"/>
    </row>
    <row r="1376" spans="1:11" ht="15" customHeight="1" x14ac:dyDescent="0.25">
      <c r="A1376" s="1094"/>
      <c r="B1376" s="1094"/>
      <c r="C1376" s="1105"/>
      <c r="D1376" s="1106">
        <v>2024</v>
      </c>
      <c r="E1376" s="1106">
        <v>2025</v>
      </c>
      <c r="F1376" s="1106">
        <v>2026</v>
      </c>
      <c r="G1376" s="1106">
        <v>2027</v>
      </c>
      <c r="H1376" s="1094"/>
      <c r="I1376" s="1094"/>
      <c r="J1376" s="1094"/>
      <c r="K1376" s="1094"/>
    </row>
    <row r="1377" spans="1:11" ht="15" customHeight="1" x14ac:dyDescent="0.25">
      <c r="A1377" s="1094"/>
      <c r="B1377" s="1094"/>
      <c r="C1377" s="1107"/>
      <c r="D1377" s="1108" t="s">
        <v>13</v>
      </c>
      <c r="E1377" s="1108" t="s">
        <v>14</v>
      </c>
      <c r="F1377" s="1108" t="s">
        <v>14</v>
      </c>
      <c r="G1377" s="1108" t="s">
        <v>14</v>
      </c>
      <c r="H1377" s="1094"/>
      <c r="I1377" s="1094"/>
      <c r="J1377" s="1094"/>
      <c r="K1377" s="1094"/>
    </row>
    <row r="1378" spans="1:11" ht="14.1" customHeight="1" x14ac:dyDescent="0.25">
      <c r="A1378" s="1094"/>
      <c r="B1378" s="1094"/>
      <c r="C1378" s="1097" t="s">
        <v>33</v>
      </c>
      <c r="D1378" s="1101" t="s">
        <v>1092</v>
      </c>
      <c r="E1378" s="1101" t="s">
        <v>1092</v>
      </c>
      <c r="F1378" s="1101" t="s">
        <v>1092</v>
      </c>
      <c r="G1378" s="1101" t="s">
        <v>1092</v>
      </c>
      <c r="H1378" s="1094"/>
      <c r="I1378" s="1094"/>
      <c r="J1378" s="1094"/>
      <c r="K1378" s="1094"/>
    </row>
    <row r="1379" spans="1:11" ht="14.1" customHeight="1" x14ac:dyDescent="0.25">
      <c r="A1379" s="1094"/>
      <c r="B1379" s="1094"/>
      <c r="C1379" s="1097" t="s">
        <v>1029</v>
      </c>
      <c r="D1379" s="1101" t="s">
        <v>1039</v>
      </c>
      <c r="E1379" s="1101" t="s">
        <v>2926</v>
      </c>
      <c r="F1379" s="1101" t="s">
        <v>1213</v>
      </c>
      <c r="G1379" s="1101" t="s">
        <v>1039</v>
      </c>
      <c r="H1379" s="1094"/>
      <c r="I1379" s="1094"/>
      <c r="J1379" s="1094"/>
      <c r="K1379" s="1094"/>
    </row>
    <row r="1380" spans="1:11" ht="14.1" customHeight="1" x14ac:dyDescent="0.25">
      <c r="A1380" s="1094"/>
      <c r="B1380" s="1094"/>
      <c r="C1380" s="1097" t="s">
        <v>1032</v>
      </c>
      <c r="D1380" s="1101" t="s">
        <v>1039</v>
      </c>
      <c r="E1380" s="1101" t="s">
        <v>2926</v>
      </c>
      <c r="F1380" s="1101" t="s">
        <v>1213</v>
      </c>
      <c r="G1380" s="1101" t="s">
        <v>1039</v>
      </c>
      <c r="H1380" s="1094"/>
      <c r="I1380" s="1094"/>
      <c r="J1380" s="1094"/>
      <c r="K1380" s="1094"/>
    </row>
    <row r="1381" spans="1:11" ht="14.1" customHeight="1" x14ac:dyDescent="0.25">
      <c r="A1381" s="1094"/>
      <c r="B1381" s="1094"/>
      <c r="C1381" s="1097" t="s">
        <v>1037</v>
      </c>
      <c r="D1381" s="1101" t="s">
        <v>1038</v>
      </c>
      <c r="E1381" s="1101" t="s">
        <v>1039</v>
      </c>
      <c r="F1381" s="1101" t="s">
        <v>1039</v>
      </c>
      <c r="G1381" s="1101" t="s">
        <v>1039</v>
      </c>
      <c r="H1381" s="1094"/>
      <c r="I1381" s="1094"/>
      <c r="J1381" s="1094"/>
      <c r="K1381" s="1094"/>
    </row>
    <row r="1382" spans="1:11" ht="14.1" customHeight="1" x14ac:dyDescent="0.25">
      <c r="A1382" s="1094"/>
      <c r="B1382" s="1094"/>
      <c r="C1382" s="1097" t="s">
        <v>1042</v>
      </c>
      <c r="D1382" s="1101" t="s">
        <v>1038</v>
      </c>
      <c r="E1382" s="1101" t="s">
        <v>1038</v>
      </c>
      <c r="F1382" s="1101" t="s">
        <v>3376</v>
      </c>
      <c r="G1382" s="1101" t="s">
        <v>1083</v>
      </c>
      <c r="H1382" s="1094"/>
      <c r="I1382" s="1094"/>
      <c r="J1382" s="1094"/>
      <c r="K1382" s="1094"/>
    </row>
    <row r="1383" spans="1:11" ht="14.1" customHeight="1" x14ac:dyDescent="0.25">
      <c r="A1383" s="1094"/>
      <c r="B1383" s="1094"/>
      <c r="C1383" s="1097" t="s">
        <v>39</v>
      </c>
      <c r="D1383" s="1101" t="s">
        <v>1038</v>
      </c>
      <c r="E1383" s="1101" t="s">
        <v>1038</v>
      </c>
      <c r="F1383" s="1101" t="s">
        <v>3376</v>
      </c>
      <c r="G1383" s="1101" t="s">
        <v>1083</v>
      </c>
      <c r="H1383" s="1094"/>
      <c r="I1383" s="1094"/>
      <c r="J1383" s="1094"/>
      <c r="K1383" s="1094"/>
    </row>
    <row r="1384" spans="1:11" ht="14.1" customHeight="1" x14ac:dyDescent="0.25">
      <c r="A1384" s="1094"/>
      <c r="B1384" s="1094"/>
      <c r="C1384" s="1228" t="s">
        <v>1046</v>
      </c>
      <c r="D1384" s="1229"/>
      <c r="E1384" s="1229"/>
      <c r="F1384" s="1229"/>
      <c r="G1384" s="1229"/>
      <c r="H1384" s="1094"/>
      <c r="I1384" s="1094"/>
      <c r="J1384" s="1094"/>
      <c r="K1384" s="1094"/>
    </row>
    <row r="1385" spans="1:11" ht="14.1" customHeight="1" x14ac:dyDescent="0.25">
      <c r="A1385" s="1094"/>
      <c r="B1385" s="1094"/>
      <c r="C1385" s="1105"/>
      <c r="D1385" s="1106">
        <v>2024</v>
      </c>
      <c r="E1385" s="1106">
        <v>2025</v>
      </c>
      <c r="F1385" s="1106">
        <v>2026</v>
      </c>
      <c r="G1385" s="1106">
        <v>2027</v>
      </c>
      <c r="H1385" s="1094"/>
      <c r="I1385" s="1094"/>
      <c r="J1385" s="1094"/>
      <c r="K1385" s="1094"/>
    </row>
    <row r="1386" spans="1:11" ht="14.1" customHeight="1" x14ac:dyDescent="0.25">
      <c r="A1386" s="1094"/>
      <c r="B1386" s="1094"/>
      <c r="C1386" s="1107"/>
      <c r="D1386" s="1108" t="s">
        <v>13</v>
      </c>
      <c r="E1386" s="1108" t="s">
        <v>14</v>
      </c>
      <c r="F1386" s="1108" t="s">
        <v>14</v>
      </c>
      <c r="G1386" s="1108" t="s">
        <v>14</v>
      </c>
      <c r="H1386" s="1094"/>
      <c r="I1386" s="1094"/>
      <c r="J1386" s="1094"/>
      <c r="K1386" s="1094"/>
    </row>
    <row r="1387" spans="1:11" ht="14.1" customHeight="1" x14ac:dyDescent="0.25">
      <c r="A1387" s="1094"/>
      <c r="B1387" s="1094"/>
      <c r="C1387" s="1109" t="s">
        <v>1047</v>
      </c>
      <c r="D1387" s="1110">
        <v>0</v>
      </c>
      <c r="E1387" s="1110">
        <v>0</v>
      </c>
      <c r="F1387" s="1110">
        <v>0</v>
      </c>
      <c r="G1387" s="1110">
        <v>0</v>
      </c>
      <c r="H1387" s="1094"/>
      <c r="I1387" s="1094"/>
      <c r="J1387" s="1094"/>
      <c r="K1387" s="1094"/>
    </row>
    <row r="1388" spans="1:11" ht="14.1" customHeight="1" x14ac:dyDescent="0.25">
      <c r="A1388" s="1094"/>
      <c r="B1388" s="1094"/>
      <c r="C1388" s="1109" t="s">
        <v>1048</v>
      </c>
      <c r="D1388" s="1110">
        <v>0</v>
      </c>
      <c r="E1388" s="1110">
        <v>0</v>
      </c>
      <c r="F1388" s="1110">
        <v>0</v>
      </c>
      <c r="G1388" s="1110">
        <v>0</v>
      </c>
      <c r="H1388" s="1094"/>
      <c r="I1388" s="1094"/>
      <c r="J1388" s="1094"/>
      <c r="K1388" s="1094"/>
    </row>
    <row r="1389" spans="1:11" ht="14.1" customHeight="1" x14ac:dyDescent="0.25">
      <c r="A1389" s="1094"/>
      <c r="B1389" s="1094"/>
      <c r="C1389" s="1109" t="s">
        <v>1049</v>
      </c>
      <c r="D1389" s="1110">
        <v>0</v>
      </c>
      <c r="E1389" s="1110">
        <v>0</v>
      </c>
      <c r="F1389" s="1110">
        <v>0</v>
      </c>
      <c r="G1389" s="1110">
        <v>0</v>
      </c>
      <c r="H1389" s="1094"/>
      <c r="I1389" s="1094"/>
      <c r="J1389" s="1094"/>
      <c r="K1389" s="1094"/>
    </row>
    <row r="1390" spans="1:11" ht="14.1" customHeight="1" x14ac:dyDescent="0.25">
      <c r="A1390" s="1094"/>
      <c r="B1390" s="1094"/>
      <c r="C1390" s="1109" t="s">
        <v>1050</v>
      </c>
      <c r="D1390" s="1110">
        <v>0</v>
      </c>
      <c r="E1390" s="1110">
        <v>0</v>
      </c>
      <c r="F1390" s="1110">
        <v>0</v>
      </c>
      <c r="G1390" s="1110">
        <v>0</v>
      </c>
      <c r="H1390" s="1094"/>
      <c r="I1390" s="1094"/>
      <c r="J1390" s="1094"/>
      <c r="K1390" s="1094"/>
    </row>
    <row r="1391" spans="1:11" ht="14.1" customHeight="1" x14ac:dyDescent="0.25">
      <c r="A1391" s="1094"/>
      <c r="B1391" s="1094"/>
      <c r="C1391" s="1109" t="s">
        <v>1048</v>
      </c>
      <c r="D1391" s="1110">
        <v>0</v>
      </c>
      <c r="E1391" s="1110">
        <v>0</v>
      </c>
      <c r="F1391" s="1110">
        <v>0</v>
      </c>
      <c r="G1391" s="1110">
        <v>0</v>
      </c>
      <c r="H1391" s="1094"/>
      <c r="I1391" s="1094"/>
      <c r="J1391" s="1094"/>
      <c r="K1391" s="1094"/>
    </row>
    <row r="1392" spans="1:11" ht="14.1" customHeight="1" x14ac:dyDescent="0.25">
      <c r="A1392" s="1094"/>
      <c r="B1392" s="1094"/>
      <c r="C1392" s="1109" t="s">
        <v>1049</v>
      </c>
      <c r="D1392" s="1110">
        <v>0</v>
      </c>
      <c r="E1392" s="1110">
        <v>0</v>
      </c>
      <c r="F1392" s="1110">
        <v>0</v>
      </c>
      <c r="G1392" s="1110">
        <v>0</v>
      </c>
      <c r="H1392" s="1094"/>
      <c r="I1392" s="1094"/>
      <c r="J1392" s="1094"/>
      <c r="K1392" s="1094"/>
    </row>
    <row r="1393" spans="1:11" ht="14.1" customHeight="1" x14ac:dyDescent="0.25">
      <c r="A1393" s="1094"/>
      <c r="B1393" s="1094"/>
      <c r="C1393" s="1109" t="s">
        <v>1051</v>
      </c>
      <c r="D1393" s="1110">
        <v>0</v>
      </c>
      <c r="E1393" s="1110">
        <v>0</v>
      </c>
      <c r="F1393" s="1110">
        <v>0</v>
      </c>
      <c r="G1393" s="1110">
        <v>0</v>
      </c>
      <c r="H1393" s="1094"/>
      <c r="I1393" s="1094"/>
      <c r="J1393" s="1094"/>
      <c r="K1393" s="1094"/>
    </row>
    <row r="1394" spans="1:11" ht="14.1" customHeight="1" x14ac:dyDescent="0.25">
      <c r="A1394" s="1094"/>
      <c r="B1394" s="1094"/>
      <c r="C1394" s="1109" t="s">
        <v>1048</v>
      </c>
      <c r="D1394" s="1110">
        <v>0</v>
      </c>
      <c r="E1394" s="1110">
        <v>0</v>
      </c>
      <c r="F1394" s="1110">
        <v>0</v>
      </c>
      <c r="G1394" s="1110">
        <v>0</v>
      </c>
      <c r="H1394" s="1094"/>
      <c r="I1394" s="1094"/>
      <c r="J1394" s="1094"/>
      <c r="K1394" s="1094"/>
    </row>
    <row r="1395" spans="1:11" ht="14.1" customHeight="1" x14ac:dyDescent="0.25">
      <c r="A1395" s="1094"/>
      <c r="B1395" s="1094"/>
      <c r="C1395" s="1109" t="s">
        <v>1049</v>
      </c>
      <c r="D1395" s="1110">
        <v>0</v>
      </c>
      <c r="E1395" s="1110">
        <v>0</v>
      </c>
      <c r="F1395" s="1110">
        <v>0</v>
      </c>
      <c r="G1395" s="1110">
        <v>0</v>
      </c>
      <c r="H1395" s="1094"/>
      <c r="I1395" s="1094"/>
      <c r="J1395" s="1094"/>
      <c r="K1395" s="1094"/>
    </row>
    <row r="1396" spans="1:11" ht="14.1" customHeight="1" x14ac:dyDescent="0.25">
      <c r="A1396" s="1094"/>
      <c r="B1396" s="1094"/>
      <c r="C1396" s="1109" t="s">
        <v>1052</v>
      </c>
      <c r="D1396" s="1110">
        <v>0</v>
      </c>
      <c r="E1396" s="1110">
        <v>0</v>
      </c>
      <c r="F1396" s="1110">
        <v>0</v>
      </c>
      <c r="G1396" s="1110">
        <v>0</v>
      </c>
      <c r="H1396" s="1094"/>
      <c r="I1396" s="1094"/>
      <c r="J1396" s="1094"/>
      <c r="K1396" s="1094"/>
    </row>
    <row r="1397" spans="1:11" ht="14.1" customHeight="1" x14ac:dyDescent="0.25">
      <c r="A1397" s="1094"/>
      <c r="B1397" s="1094"/>
      <c r="C1397" s="1109" t="s">
        <v>1048</v>
      </c>
      <c r="D1397" s="1110">
        <v>0</v>
      </c>
      <c r="E1397" s="1110">
        <v>0</v>
      </c>
      <c r="F1397" s="1110">
        <v>0</v>
      </c>
      <c r="G1397" s="1110">
        <v>0</v>
      </c>
      <c r="H1397" s="1094"/>
      <c r="I1397" s="1094"/>
      <c r="J1397" s="1094"/>
      <c r="K1397" s="1094"/>
    </row>
    <row r="1398" spans="1:11" ht="14.1" customHeight="1" x14ac:dyDescent="0.25">
      <c r="A1398" s="1094"/>
      <c r="B1398" s="1094"/>
      <c r="C1398" s="1109" t="s">
        <v>1049</v>
      </c>
      <c r="D1398" s="1110">
        <v>0</v>
      </c>
      <c r="E1398" s="1110">
        <v>0</v>
      </c>
      <c r="F1398" s="1110">
        <v>0</v>
      </c>
      <c r="G1398" s="1110">
        <v>0</v>
      </c>
      <c r="H1398" s="1094"/>
      <c r="I1398" s="1094"/>
      <c r="J1398" s="1094"/>
      <c r="K1398" s="1094"/>
    </row>
    <row r="1399" spans="1:11" ht="14.1" customHeight="1" x14ac:dyDescent="0.25">
      <c r="A1399" s="1094"/>
      <c r="B1399" s="1094"/>
      <c r="C1399" s="1109" t="s">
        <v>1053</v>
      </c>
      <c r="D1399" s="1110">
        <v>0</v>
      </c>
      <c r="E1399" s="1110">
        <v>0</v>
      </c>
      <c r="F1399" s="1110">
        <v>0</v>
      </c>
      <c r="G1399" s="1110">
        <v>0</v>
      </c>
      <c r="H1399" s="1094"/>
      <c r="I1399" s="1094"/>
      <c r="J1399" s="1094"/>
      <c r="K1399" s="1094"/>
    </row>
    <row r="1400" spans="1:11" ht="14.1" customHeight="1" x14ac:dyDescent="0.25">
      <c r="A1400" s="1094"/>
      <c r="B1400" s="1094"/>
      <c r="C1400" s="1109" t="s">
        <v>1048</v>
      </c>
      <c r="D1400" s="1110">
        <v>0</v>
      </c>
      <c r="E1400" s="1110">
        <v>0</v>
      </c>
      <c r="F1400" s="1110">
        <v>0</v>
      </c>
      <c r="G1400" s="1110">
        <v>0</v>
      </c>
      <c r="H1400" s="1094"/>
      <c r="I1400" s="1094"/>
      <c r="J1400" s="1094"/>
      <c r="K1400" s="1094"/>
    </row>
    <row r="1401" spans="1:11" ht="14.1" customHeight="1" x14ac:dyDescent="0.25">
      <c r="A1401" s="1094"/>
      <c r="B1401" s="1094"/>
      <c r="C1401" s="1109" t="s">
        <v>1049</v>
      </c>
      <c r="D1401" s="1110">
        <v>0</v>
      </c>
      <c r="E1401" s="1110">
        <v>0</v>
      </c>
      <c r="F1401" s="1110">
        <v>0</v>
      </c>
      <c r="G1401" s="1110">
        <v>0</v>
      </c>
      <c r="H1401" s="1094"/>
      <c r="I1401" s="1094"/>
      <c r="J1401" s="1094"/>
      <c r="K1401" s="1094"/>
    </row>
    <row r="1402" spans="1:11" ht="14.1" customHeight="1" x14ac:dyDescent="0.25">
      <c r="A1402" s="1094"/>
      <c r="B1402" s="1094"/>
      <c r="C1402" s="1109" t="s">
        <v>1054</v>
      </c>
      <c r="D1402" s="1110">
        <v>0</v>
      </c>
      <c r="E1402" s="1110">
        <v>0</v>
      </c>
      <c r="F1402" s="1110">
        <v>0</v>
      </c>
      <c r="G1402" s="1110">
        <v>0</v>
      </c>
      <c r="H1402" s="1094"/>
      <c r="I1402" s="1094"/>
      <c r="J1402" s="1094"/>
      <c r="K1402" s="1094"/>
    </row>
    <row r="1403" spans="1:11" ht="14.1" customHeight="1" x14ac:dyDescent="0.25">
      <c r="A1403" s="1094"/>
      <c r="B1403" s="1094"/>
      <c r="C1403" s="1109" t="s">
        <v>1048</v>
      </c>
      <c r="D1403" s="1110">
        <v>0</v>
      </c>
      <c r="E1403" s="1110">
        <v>0</v>
      </c>
      <c r="F1403" s="1110">
        <v>0</v>
      </c>
      <c r="G1403" s="1110">
        <v>0</v>
      </c>
      <c r="H1403" s="1094"/>
      <c r="I1403" s="1094"/>
      <c r="J1403" s="1094"/>
      <c r="K1403" s="1094"/>
    </row>
    <row r="1404" spans="1:11" ht="14.1" customHeight="1" x14ac:dyDescent="0.25">
      <c r="A1404" s="1094"/>
      <c r="B1404" s="1094"/>
      <c r="C1404" s="1109" t="s">
        <v>1049</v>
      </c>
      <c r="D1404" s="1110">
        <v>0</v>
      </c>
      <c r="E1404" s="1110">
        <v>0</v>
      </c>
      <c r="F1404" s="1110">
        <v>0</v>
      </c>
      <c r="G1404" s="1110">
        <v>0</v>
      </c>
      <c r="H1404" s="1094"/>
      <c r="I1404" s="1094"/>
      <c r="J1404" s="1094"/>
      <c r="K1404" s="1094"/>
    </row>
    <row r="1405" spans="1:11" ht="14.1" customHeight="1" x14ac:dyDescent="0.25">
      <c r="A1405" s="1094"/>
      <c r="B1405" s="1094"/>
      <c r="C1405" s="1109" t="s">
        <v>1055</v>
      </c>
      <c r="D1405" s="1110">
        <v>0</v>
      </c>
      <c r="E1405" s="1110">
        <v>0</v>
      </c>
      <c r="F1405" s="1110">
        <v>0</v>
      </c>
      <c r="G1405" s="1110">
        <v>0</v>
      </c>
      <c r="H1405" s="1094"/>
      <c r="I1405" s="1094"/>
      <c r="J1405" s="1094"/>
      <c r="K1405" s="1094"/>
    </row>
    <row r="1406" spans="1:11" ht="14.1" customHeight="1" x14ac:dyDescent="0.25">
      <c r="A1406" s="1094"/>
      <c r="B1406" s="1094"/>
      <c r="C1406" s="1109" t="s">
        <v>1048</v>
      </c>
      <c r="D1406" s="1110">
        <v>0</v>
      </c>
      <c r="E1406" s="1110">
        <v>0</v>
      </c>
      <c r="F1406" s="1110">
        <v>0</v>
      </c>
      <c r="G1406" s="1110">
        <v>0</v>
      </c>
      <c r="H1406" s="1094"/>
      <c r="I1406" s="1094"/>
      <c r="J1406" s="1094"/>
      <c r="K1406" s="1094"/>
    </row>
    <row r="1407" spans="1:11" ht="14.1" customHeight="1" x14ac:dyDescent="0.25">
      <c r="A1407" s="1094"/>
      <c r="B1407" s="1094"/>
      <c r="C1407" s="1109" t="s">
        <v>1049</v>
      </c>
      <c r="D1407" s="1110">
        <v>0</v>
      </c>
      <c r="E1407" s="1110">
        <v>0</v>
      </c>
      <c r="F1407" s="1110">
        <v>0</v>
      </c>
      <c r="G1407" s="1110">
        <v>0</v>
      </c>
      <c r="H1407" s="1094"/>
      <c r="I1407" s="1094"/>
      <c r="J1407" s="1094"/>
      <c r="K1407" s="1094"/>
    </row>
    <row r="1408" spans="1:11" ht="14.1" customHeight="1" x14ac:dyDescent="0.25">
      <c r="A1408" s="1094"/>
      <c r="B1408" s="1094"/>
      <c r="C1408" s="1109" t="s">
        <v>1056</v>
      </c>
      <c r="D1408" s="1110">
        <v>0</v>
      </c>
      <c r="E1408" s="1110">
        <v>0</v>
      </c>
      <c r="F1408" s="1110">
        <v>0</v>
      </c>
      <c r="G1408" s="1110">
        <v>0</v>
      </c>
      <c r="H1408" s="1094"/>
      <c r="I1408" s="1094"/>
      <c r="J1408" s="1094"/>
      <c r="K1408" s="1094"/>
    </row>
    <row r="1409" spans="1:11" ht="14.1" customHeight="1" x14ac:dyDescent="0.25">
      <c r="A1409" s="1094"/>
      <c r="B1409" s="1094"/>
      <c r="C1409" s="1109" t="s">
        <v>1048</v>
      </c>
      <c r="D1409" s="1110">
        <v>0</v>
      </c>
      <c r="E1409" s="1110">
        <v>0</v>
      </c>
      <c r="F1409" s="1110">
        <v>0</v>
      </c>
      <c r="G1409" s="1110">
        <v>0</v>
      </c>
      <c r="H1409" s="1094"/>
      <c r="I1409" s="1094"/>
      <c r="J1409" s="1094"/>
      <c r="K1409" s="1094"/>
    </row>
    <row r="1410" spans="1:11" ht="14.1" customHeight="1" x14ac:dyDescent="0.25">
      <c r="A1410" s="1094"/>
      <c r="B1410" s="1094"/>
      <c r="C1410" s="1109" t="s">
        <v>1057</v>
      </c>
      <c r="D1410" s="1110">
        <v>0</v>
      </c>
      <c r="E1410" s="1110">
        <v>0</v>
      </c>
      <c r="F1410" s="1110">
        <v>0</v>
      </c>
      <c r="G1410" s="1110">
        <v>0</v>
      </c>
      <c r="H1410" s="1094"/>
      <c r="I1410" s="1094"/>
      <c r="J1410" s="1094"/>
      <c r="K1410" s="1094"/>
    </row>
    <row r="1411" spans="1:11" ht="14.1" customHeight="1" x14ac:dyDescent="0.25">
      <c r="A1411" s="1094"/>
      <c r="B1411" s="1094"/>
      <c r="C1411" s="1109" t="s">
        <v>1058</v>
      </c>
      <c r="D1411" s="1110">
        <v>0</v>
      </c>
      <c r="E1411" s="1110">
        <v>0</v>
      </c>
      <c r="F1411" s="1110">
        <v>0</v>
      </c>
      <c r="G1411" s="1110">
        <v>0</v>
      </c>
      <c r="H1411" s="1094"/>
      <c r="I1411" s="1094"/>
      <c r="J1411" s="1094"/>
      <c r="K1411" s="1094"/>
    </row>
    <row r="1412" spans="1:11" ht="14.1" customHeight="1" x14ac:dyDescent="0.25">
      <c r="A1412" s="1094"/>
      <c r="B1412" s="1094"/>
      <c r="C1412" s="1109" t="s">
        <v>1059</v>
      </c>
      <c r="D1412" s="1110">
        <v>0</v>
      </c>
      <c r="E1412" s="1110">
        <v>0</v>
      </c>
      <c r="F1412" s="1110">
        <v>0</v>
      </c>
      <c r="G1412" s="1110">
        <v>0</v>
      </c>
      <c r="H1412" s="1094"/>
      <c r="I1412" s="1094"/>
      <c r="J1412" s="1094"/>
      <c r="K1412" s="1094"/>
    </row>
    <row r="1413" spans="1:11" ht="14.1" customHeight="1" x14ac:dyDescent="0.25">
      <c r="A1413" s="1094"/>
      <c r="B1413" s="1094"/>
      <c r="C1413" s="1109" t="s">
        <v>1060</v>
      </c>
      <c r="D1413" s="1110">
        <v>0</v>
      </c>
      <c r="E1413" s="1110">
        <v>0</v>
      </c>
      <c r="F1413" s="1110">
        <v>0</v>
      </c>
      <c r="G1413" s="1110">
        <v>0</v>
      </c>
      <c r="H1413" s="1094"/>
      <c r="I1413" s="1094"/>
      <c r="J1413" s="1094"/>
      <c r="K1413" s="1094"/>
    </row>
    <row r="1414" spans="1:11" ht="14.1" customHeight="1" x14ac:dyDescent="0.25">
      <c r="A1414" s="1094"/>
      <c r="B1414" s="1094"/>
      <c r="C1414" s="1109" t="s">
        <v>1061</v>
      </c>
      <c r="D1414" s="1110">
        <v>0</v>
      </c>
      <c r="E1414" s="1110">
        <v>35000000</v>
      </c>
      <c r="F1414" s="1110">
        <v>15000000</v>
      </c>
      <c r="G1414" s="1110">
        <v>0</v>
      </c>
      <c r="H1414" s="1094"/>
      <c r="I1414" s="1094"/>
      <c r="J1414" s="1094"/>
      <c r="K1414" s="1094"/>
    </row>
    <row r="1415" spans="1:11" ht="14.1" customHeight="1" x14ac:dyDescent="0.25">
      <c r="A1415" s="1094"/>
      <c r="B1415" s="1094"/>
      <c r="C1415" s="1109" t="s">
        <v>1048</v>
      </c>
      <c r="D1415" s="1110">
        <v>0</v>
      </c>
      <c r="E1415" s="1110">
        <v>35000000</v>
      </c>
      <c r="F1415" s="1110">
        <v>15000000</v>
      </c>
      <c r="G1415" s="1110">
        <v>0</v>
      </c>
      <c r="H1415" s="1094"/>
      <c r="I1415" s="1094"/>
      <c r="J1415" s="1094"/>
      <c r="K1415" s="1094"/>
    </row>
    <row r="1416" spans="1:11" ht="14.1" customHeight="1" x14ac:dyDescent="0.25">
      <c r="A1416" s="1094"/>
      <c r="B1416" s="1094"/>
      <c r="C1416" s="1109" t="s">
        <v>1057</v>
      </c>
      <c r="D1416" s="1110">
        <v>0</v>
      </c>
      <c r="E1416" s="1110">
        <v>0</v>
      </c>
      <c r="F1416" s="1110">
        <v>0</v>
      </c>
      <c r="G1416" s="1110">
        <v>0</v>
      </c>
      <c r="H1416" s="1094"/>
      <c r="I1416" s="1094"/>
      <c r="J1416" s="1094"/>
      <c r="K1416" s="1094"/>
    </row>
    <row r="1417" spans="1:11" ht="14.1" customHeight="1" x14ac:dyDescent="0.25">
      <c r="A1417" s="1094"/>
      <c r="B1417" s="1094"/>
      <c r="C1417" s="1109" t="s">
        <v>1058</v>
      </c>
      <c r="D1417" s="1110">
        <v>0</v>
      </c>
      <c r="E1417" s="1110">
        <v>0</v>
      </c>
      <c r="F1417" s="1110">
        <v>0</v>
      </c>
      <c r="G1417" s="1110">
        <v>0</v>
      </c>
      <c r="H1417" s="1094"/>
      <c r="I1417" s="1094"/>
      <c r="J1417" s="1094"/>
      <c r="K1417" s="1094"/>
    </row>
    <row r="1418" spans="1:11" ht="14.1" customHeight="1" x14ac:dyDescent="0.25">
      <c r="A1418" s="1094"/>
      <c r="B1418" s="1094"/>
      <c r="C1418" s="1109" t="s">
        <v>1059</v>
      </c>
      <c r="D1418" s="1110">
        <v>0</v>
      </c>
      <c r="E1418" s="1110">
        <v>0</v>
      </c>
      <c r="F1418" s="1110">
        <v>0</v>
      </c>
      <c r="G1418" s="1110">
        <v>0</v>
      </c>
      <c r="H1418" s="1094"/>
      <c r="I1418" s="1094"/>
      <c r="J1418" s="1094"/>
      <c r="K1418" s="1094"/>
    </row>
    <row r="1419" spans="1:11" ht="14.1" customHeight="1" x14ac:dyDescent="0.25">
      <c r="A1419" s="1094"/>
      <c r="B1419" s="1094"/>
      <c r="C1419" s="1109" t="s">
        <v>1060</v>
      </c>
      <c r="D1419" s="1110">
        <v>0</v>
      </c>
      <c r="E1419" s="1110">
        <v>0</v>
      </c>
      <c r="F1419" s="1110">
        <v>0</v>
      </c>
      <c r="G1419" s="1110">
        <v>0</v>
      </c>
      <c r="H1419" s="1094"/>
      <c r="I1419" s="1094"/>
      <c r="J1419" s="1094"/>
      <c r="K1419" s="1094"/>
    </row>
    <row r="1420" spans="1:11" ht="14.1" customHeight="1" x14ac:dyDescent="0.25">
      <c r="A1420" s="1094"/>
      <c r="B1420" s="1094"/>
      <c r="C1420" s="1109" t="s">
        <v>1062</v>
      </c>
      <c r="D1420" s="1110">
        <v>0</v>
      </c>
      <c r="E1420" s="1110">
        <v>0</v>
      </c>
      <c r="F1420" s="1110">
        <v>0</v>
      </c>
      <c r="G1420" s="1110">
        <v>0</v>
      </c>
      <c r="H1420" s="1094"/>
      <c r="I1420" s="1094"/>
      <c r="J1420" s="1094"/>
      <c r="K1420" s="1094"/>
    </row>
    <row r="1421" spans="1:11" ht="14.1" customHeight="1" x14ac:dyDescent="0.25">
      <c r="A1421" s="1094"/>
      <c r="B1421" s="1094"/>
      <c r="C1421" s="1109" t="s">
        <v>1048</v>
      </c>
      <c r="D1421" s="1110">
        <v>0</v>
      </c>
      <c r="E1421" s="1110">
        <v>0</v>
      </c>
      <c r="F1421" s="1110">
        <v>0</v>
      </c>
      <c r="G1421" s="1110">
        <v>0</v>
      </c>
      <c r="H1421" s="1094"/>
      <c r="I1421" s="1094"/>
      <c r="J1421" s="1094"/>
      <c r="K1421" s="1094"/>
    </row>
    <row r="1422" spans="1:11" ht="14.1" customHeight="1" x14ac:dyDescent="0.25">
      <c r="A1422" s="1094"/>
      <c r="B1422" s="1094"/>
      <c r="C1422" s="1109" t="s">
        <v>1057</v>
      </c>
      <c r="D1422" s="1110">
        <v>0</v>
      </c>
      <c r="E1422" s="1110">
        <v>0</v>
      </c>
      <c r="F1422" s="1110">
        <v>0</v>
      </c>
      <c r="G1422" s="1110">
        <v>0</v>
      </c>
      <c r="H1422" s="1094"/>
      <c r="I1422" s="1094"/>
      <c r="J1422" s="1094"/>
      <c r="K1422" s="1094"/>
    </row>
    <row r="1423" spans="1:11" ht="14.1" customHeight="1" x14ac:dyDescent="0.25">
      <c r="A1423" s="1094"/>
      <c r="B1423" s="1094"/>
      <c r="C1423" s="1109" t="s">
        <v>1058</v>
      </c>
      <c r="D1423" s="1110">
        <v>0</v>
      </c>
      <c r="E1423" s="1110">
        <v>0</v>
      </c>
      <c r="F1423" s="1110">
        <v>0</v>
      </c>
      <c r="G1423" s="1110">
        <v>0</v>
      </c>
      <c r="H1423" s="1094"/>
      <c r="I1423" s="1094"/>
      <c r="J1423" s="1094"/>
      <c r="K1423" s="1094"/>
    </row>
    <row r="1424" spans="1:11" ht="14.1" customHeight="1" x14ac:dyDescent="0.25">
      <c r="A1424" s="1094"/>
      <c r="B1424" s="1094"/>
      <c r="C1424" s="1109" t="s">
        <v>1059</v>
      </c>
      <c r="D1424" s="1110">
        <v>0</v>
      </c>
      <c r="E1424" s="1110">
        <v>0</v>
      </c>
      <c r="F1424" s="1110">
        <v>0</v>
      </c>
      <c r="G1424" s="1110">
        <v>0</v>
      </c>
      <c r="H1424" s="1094"/>
      <c r="I1424" s="1094"/>
      <c r="J1424" s="1094"/>
      <c r="K1424" s="1094"/>
    </row>
    <row r="1425" spans="1:11" ht="14.1" customHeight="1" x14ac:dyDescent="0.25">
      <c r="A1425" s="1094"/>
      <c r="B1425" s="1094"/>
      <c r="C1425" s="1109" t="s">
        <v>1060</v>
      </c>
      <c r="D1425" s="1110">
        <v>0</v>
      </c>
      <c r="E1425" s="1110">
        <v>0</v>
      </c>
      <c r="F1425" s="1110">
        <v>0</v>
      </c>
      <c r="G1425" s="1110">
        <v>0</v>
      </c>
      <c r="H1425" s="1094"/>
      <c r="I1425" s="1094"/>
      <c r="J1425" s="1094"/>
      <c r="K1425" s="1094"/>
    </row>
    <row r="1426" spans="1:11" ht="14.1" customHeight="1" x14ac:dyDescent="0.25">
      <c r="A1426" s="1094"/>
      <c r="B1426" s="1094"/>
      <c r="C1426" s="1109" t="s">
        <v>1063</v>
      </c>
      <c r="D1426" s="1110">
        <v>0</v>
      </c>
      <c r="E1426" s="1110">
        <v>0</v>
      </c>
      <c r="F1426" s="1110">
        <v>0</v>
      </c>
      <c r="G1426" s="1110">
        <v>0</v>
      </c>
      <c r="H1426" s="1094"/>
      <c r="I1426" s="1094"/>
      <c r="J1426" s="1094"/>
      <c r="K1426" s="1094"/>
    </row>
    <row r="1427" spans="1:11" ht="14.1" customHeight="1" x14ac:dyDescent="0.25">
      <c r="A1427" s="1094"/>
      <c r="B1427" s="1094"/>
      <c r="C1427" s="1109" t="s">
        <v>1064</v>
      </c>
      <c r="D1427" s="1110">
        <v>0</v>
      </c>
      <c r="E1427" s="1110">
        <v>0</v>
      </c>
      <c r="F1427" s="1110">
        <v>0</v>
      </c>
      <c r="G1427" s="1110">
        <v>0</v>
      </c>
      <c r="H1427" s="1094"/>
      <c r="I1427" s="1094"/>
      <c r="J1427" s="1094"/>
      <c r="K1427" s="1094"/>
    </row>
    <row r="1428" spans="1:11" ht="14.1" customHeight="1" x14ac:dyDescent="0.25">
      <c r="A1428" s="1094"/>
      <c r="B1428" s="1094"/>
      <c r="C1428" s="1111" t="s">
        <v>572</v>
      </c>
      <c r="D1428" s="1110">
        <v>0</v>
      </c>
      <c r="E1428" s="1110">
        <v>35000000</v>
      </c>
      <c r="F1428" s="1110">
        <v>15000000</v>
      </c>
      <c r="G1428" s="1110">
        <v>0</v>
      </c>
      <c r="H1428" s="1094"/>
      <c r="I1428" s="1094"/>
      <c r="J1428" s="1094"/>
      <c r="K1428" s="1094"/>
    </row>
    <row r="1429" spans="1:11" ht="20.100000000000001" customHeight="1" x14ac:dyDescent="0.25">
      <c r="A1429" s="1094"/>
      <c r="B1429" s="1094"/>
      <c r="C1429" s="1102" t="s">
        <v>4120</v>
      </c>
      <c r="D1429" s="1234" t="s">
        <v>4121</v>
      </c>
      <c r="E1429" s="1235"/>
      <c r="F1429" s="1235"/>
      <c r="G1429" s="1235"/>
      <c r="H1429" s="1094"/>
      <c r="I1429" s="1094"/>
      <c r="J1429" s="1094"/>
      <c r="K1429" s="1094"/>
    </row>
    <row r="1430" spans="1:11" ht="18" customHeight="1" x14ac:dyDescent="0.25">
      <c r="A1430" s="1094"/>
      <c r="B1430" s="1094"/>
      <c r="C1430" s="1103" t="s">
        <v>1022</v>
      </c>
      <c r="D1430" s="1232" t="s">
        <v>4122</v>
      </c>
      <c r="E1430" s="1233"/>
      <c r="F1430" s="1233"/>
      <c r="G1430" s="1233"/>
      <c r="H1430" s="1094"/>
      <c r="I1430" s="1094"/>
      <c r="J1430" s="1094"/>
      <c r="K1430" s="1094"/>
    </row>
    <row r="1431" spans="1:11" ht="18" customHeight="1" x14ac:dyDescent="0.25">
      <c r="A1431" s="1094"/>
      <c r="B1431" s="1094"/>
      <c r="C1431" s="1104" t="s">
        <v>1024</v>
      </c>
      <c r="D1431" s="1230" t="s">
        <v>1038</v>
      </c>
      <c r="E1431" s="1231"/>
      <c r="F1431" s="1231"/>
      <c r="G1431" s="1231"/>
      <c r="H1431" s="1094"/>
      <c r="I1431" s="1094"/>
      <c r="J1431" s="1094"/>
      <c r="K1431" s="1094"/>
    </row>
    <row r="1432" spans="1:11" ht="18" customHeight="1" x14ac:dyDescent="0.25">
      <c r="A1432" s="1094"/>
      <c r="B1432" s="1094"/>
      <c r="C1432" s="1104" t="s">
        <v>31</v>
      </c>
      <c r="D1432" s="1230" t="s">
        <v>778</v>
      </c>
      <c r="E1432" s="1231"/>
      <c r="F1432" s="1231"/>
      <c r="G1432" s="1231"/>
      <c r="H1432" s="1094"/>
      <c r="I1432" s="1094"/>
      <c r="J1432" s="1094"/>
      <c r="K1432" s="1094"/>
    </row>
    <row r="1433" spans="1:11" ht="15" customHeight="1" x14ac:dyDescent="0.25">
      <c r="A1433" s="1094"/>
      <c r="B1433" s="1094"/>
      <c r="C1433" s="1105"/>
      <c r="D1433" s="1106">
        <v>2024</v>
      </c>
      <c r="E1433" s="1106">
        <v>2025</v>
      </c>
      <c r="F1433" s="1106">
        <v>2026</v>
      </c>
      <c r="G1433" s="1106">
        <v>2027</v>
      </c>
      <c r="H1433" s="1094"/>
      <c r="I1433" s="1094"/>
      <c r="J1433" s="1094"/>
      <c r="K1433" s="1094"/>
    </row>
    <row r="1434" spans="1:11" ht="15" customHeight="1" x14ac:dyDescent="0.25">
      <c r="A1434" s="1094"/>
      <c r="B1434" s="1094"/>
      <c r="C1434" s="1107"/>
      <c r="D1434" s="1108" t="s">
        <v>13</v>
      </c>
      <c r="E1434" s="1108" t="s">
        <v>14</v>
      </c>
      <c r="F1434" s="1108" t="s">
        <v>14</v>
      </c>
      <c r="G1434" s="1108" t="s">
        <v>14</v>
      </c>
      <c r="H1434" s="1094"/>
      <c r="I1434" s="1094"/>
      <c r="J1434" s="1094"/>
      <c r="K1434" s="1094"/>
    </row>
    <row r="1435" spans="1:11" ht="14.1" customHeight="1" x14ac:dyDescent="0.25">
      <c r="A1435" s="1094"/>
      <c r="B1435" s="1094"/>
      <c r="C1435" s="1097" t="s">
        <v>33</v>
      </c>
      <c r="D1435" s="1101" t="s">
        <v>1092</v>
      </c>
      <c r="E1435" s="1101" t="s">
        <v>1092</v>
      </c>
      <c r="F1435" s="1101" t="s">
        <v>1092</v>
      </c>
      <c r="G1435" s="1101" t="s">
        <v>1092</v>
      </c>
      <c r="H1435" s="1094"/>
      <c r="I1435" s="1094"/>
      <c r="J1435" s="1094"/>
      <c r="K1435" s="1094"/>
    </row>
    <row r="1436" spans="1:11" ht="14.1" customHeight="1" x14ac:dyDescent="0.25">
      <c r="A1436" s="1094"/>
      <c r="B1436" s="1094"/>
      <c r="C1436" s="1097" t="s">
        <v>1029</v>
      </c>
      <c r="D1436" s="1101" t="s">
        <v>1039</v>
      </c>
      <c r="E1436" s="1101" t="s">
        <v>1841</v>
      </c>
      <c r="F1436" s="1101" t="s">
        <v>1841</v>
      </c>
      <c r="G1436" s="1101" t="s">
        <v>1722</v>
      </c>
      <c r="H1436" s="1094"/>
      <c r="I1436" s="1094"/>
      <c r="J1436" s="1094"/>
      <c r="K1436" s="1094"/>
    </row>
    <row r="1437" spans="1:11" ht="14.1" customHeight="1" x14ac:dyDescent="0.25">
      <c r="A1437" s="1094"/>
      <c r="B1437" s="1094"/>
      <c r="C1437" s="1097" t="s">
        <v>1032</v>
      </c>
      <c r="D1437" s="1101" t="s">
        <v>1039</v>
      </c>
      <c r="E1437" s="1101" t="s">
        <v>1841</v>
      </c>
      <c r="F1437" s="1101" t="s">
        <v>1841</v>
      </c>
      <c r="G1437" s="1101" t="s">
        <v>1722</v>
      </c>
      <c r="H1437" s="1094"/>
      <c r="I1437" s="1094"/>
      <c r="J1437" s="1094"/>
      <c r="K1437" s="1094"/>
    </row>
    <row r="1438" spans="1:11" ht="14.1" customHeight="1" x14ac:dyDescent="0.25">
      <c r="A1438" s="1094"/>
      <c r="B1438" s="1094"/>
      <c r="C1438" s="1097" t="s">
        <v>1037</v>
      </c>
      <c r="D1438" s="1101" t="s">
        <v>1038</v>
      </c>
      <c r="E1438" s="1101" t="s">
        <v>1039</v>
      </c>
      <c r="F1438" s="1101" t="s">
        <v>1039</v>
      </c>
      <c r="G1438" s="1101" t="s">
        <v>1039</v>
      </c>
      <c r="H1438" s="1094"/>
      <c r="I1438" s="1094"/>
      <c r="J1438" s="1094"/>
      <c r="K1438" s="1094"/>
    </row>
    <row r="1439" spans="1:11" ht="14.1" customHeight="1" x14ac:dyDescent="0.25">
      <c r="A1439" s="1094"/>
      <c r="B1439" s="1094"/>
      <c r="C1439" s="1097" t="s">
        <v>1042</v>
      </c>
      <c r="D1439" s="1101" t="s">
        <v>1038</v>
      </c>
      <c r="E1439" s="1101" t="s">
        <v>1038</v>
      </c>
      <c r="F1439" s="1101" t="s">
        <v>1039</v>
      </c>
      <c r="G1439" s="1101" t="s">
        <v>1528</v>
      </c>
      <c r="H1439" s="1094"/>
      <c r="I1439" s="1094"/>
      <c r="J1439" s="1094"/>
      <c r="K1439" s="1094"/>
    </row>
    <row r="1440" spans="1:11" ht="14.1" customHeight="1" x14ac:dyDescent="0.25">
      <c r="A1440" s="1094"/>
      <c r="B1440" s="1094"/>
      <c r="C1440" s="1097" t="s">
        <v>39</v>
      </c>
      <c r="D1440" s="1101" t="s">
        <v>1038</v>
      </c>
      <c r="E1440" s="1101" t="s">
        <v>1038</v>
      </c>
      <c r="F1440" s="1101" t="s">
        <v>1039</v>
      </c>
      <c r="G1440" s="1101" t="s">
        <v>1528</v>
      </c>
      <c r="H1440" s="1094"/>
      <c r="I1440" s="1094"/>
      <c r="J1440" s="1094"/>
      <c r="K1440" s="1094"/>
    </row>
    <row r="1441" spans="1:11" ht="14.1" customHeight="1" x14ac:dyDescent="0.25">
      <c r="A1441" s="1094"/>
      <c r="B1441" s="1094"/>
      <c r="C1441" s="1228" t="s">
        <v>1046</v>
      </c>
      <c r="D1441" s="1229"/>
      <c r="E1441" s="1229"/>
      <c r="F1441" s="1229"/>
      <c r="G1441" s="1229"/>
      <c r="H1441" s="1094"/>
      <c r="I1441" s="1094"/>
      <c r="J1441" s="1094"/>
      <c r="K1441" s="1094"/>
    </row>
    <row r="1442" spans="1:11" ht="14.1" customHeight="1" x14ac:dyDescent="0.25">
      <c r="A1442" s="1094"/>
      <c r="B1442" s="1094"/>
      <c r="C1442" s="1105"/>
      <c r="D1442" s="1106">
        <v>2024</v>
      </c>
      <c r="E1442" s="1106">
        <v>2025</v>
      </c>
      <c r="F1442" s="1106">
        <v>2026</v>
      </c>
      <c r="G1442" s="1106">
        <v>2027</v>
      </c>
      <c r="H1442" s="1094"/>
      <c r="I1442" s="1094"/>
      <c r="J1442" s="1094"/>
      <c r="K1442" s="1094"/>
    </row>
    <row r="1443" spans="1:11" ht="14.1" customHeight="1" x14ac:dyDescent="0.25">
      <c r="A1443" s="1094"/>
      <c r="B1443" s="1094"/>
      <c r="C1443" s="1107"/>
      <c r="D1443" s="1108" t="s">
        <v>13</v>
      </c>
      <c r="E1443" s="1108" t="s">
        <v>14</v>
      </c>
      <c r="F1443" s="1108" t="s">
        <v>14</v>
      </c>
      <c r="G1443" s="1108" t="s">
        <v>14</v>
      </c>
      <c r="H1443" s="1094"/>
      <c r="I1443" s="1094"/>
      <c r="J1443" s="1094"/>
      <c r="K1443" s="1094"/>
    </row>
    <row r="1444" spans="1:11" ht="14.1" customHeight="1" x14ac:dyDescent="0.25">
      <c r="A1444" s="1094"/>
      <c r="B1444" s="1094"/>
      <c r="C1444" s="1109" t="s">
        <v>1047</v>
      </c>
      <c r="D1444" s="1110">
        <v>0</v>
      </c>
      <c r="E1444" s="1110">
        <v>0</v>
      </c>
      <c r="F1444" s="1110">
        <v>0</v>
      </c>
      <c r="G1444" s="1110">
        <v>0</v>
      </c>
      <c r="H1444" s="1094"/>
      <c r="I1444" s="1094"/>
      <c r="J1444" s="1094"/>
      <c r="K1444" s="1094"/>
    </row>
    <row r="1445" spans="1:11" ht="14.1" customHeight="1" x14ac:dyDescent="0.25">
      <c r="A1445" s="1094"/>
      <c r="B1445" s="1094"/>
      <c r="C1445" s="1109" t="s">
        <v>1048</v>
      </c>
      <c r="D1445" s="1110">
        <v>0</v>
      </c>
      <c r="E1445" s="1110">
        <v>0</v>
      </c>
      <c r="F1445" s="1110">
        <v>0</v>
      </c>
      <c r="G1445" s="1110">
        <v>0</v>
      </c>
      <c r="H1445" s="1094"/>
      <c r="I1445" s="1094"/>
      <c r="J1445" s="1094"/>
      <c r="K1445" s="1094"/>
    </row>
    <row r="1446" spans="1:11" ht="14.1" customHeight="1" x14ac:dyDescent="0.25">
      <c r="A1446" s="1094"/>
      <c r="B1446" s="1094"/>
      <c r="C1446" s="1109" t="s">
        <v>1049</v>
      </c>
      <c r="D1446" s="1110">
        <v>0</v>
      </c>
      <c r="E1446" s="1110">
        <v>0</v>
      </c>
      <c r="F1446" s="1110">
        <v>0</v>
      </c>
      <c r="G1446" s="1110">
        <v>0</v>
      </c>
      <c r="H1446" s="1094"/>
      <c r="I1446" s="1094"/>
      <c r="J1446" s="1094"/>
      <c r="K1446" s="1094"/>
    </row>
    <row r="1447" spans="1:11" ht="14.1" customHeight="1" x14ac:dyDescent="0.25">
      <c r="A1447" s="1094"/>
      <c r="B1447" s="1094"/>
      <c r="C1447" s="1109" t="s">
        <v>1050</v>
      </c>
      <c r="D1447" s="1110">
        <v>0</v>
      </c>
      <c r="E1447" s="1110">
        <v>0</v>
      </c>
      <c r="F1447" s="1110">
        <v>0</v>
      </c>
      <c r="G1447" s="1110">
        <v>0</v>
      </c>
      <c r="H1447" s="1094"/>
      <c r="I1447" s="1094"/>
      <c r="J1447" s="1094"/>
      <c r="K1447" s="1094"/>
    </row>
    <row r="1448" spans="1:11" ht="14.1" customHeight="1" x14ac:dyDescent="0.25">
      <c r="A1448" s="1094"/>
      <c r="B1448" s="1094"/>
      <c r="C1448" s="1109" t="s">
        <v>1048</v>
      </c>
      <c r="D1448" s="1110">
        <v>0</v>
      </c>
      <c r="E1448" s="1110">
        <v>0</v>
      </c>
      <c r="F1448" s="1110">
        <v>0</v>
      </c>
      <c r="G1448" s="1110">
        <v>0</v>
      </c>
      <c r="H1448" s="1094"/>
      <c r="I1448" s="1094"/>
      <c r="J1448" s="1094"/>
      <c r="K1448" s="1094"/>
    </row>
    <row r="1449" spans="1:11" ht="14.1" customHeight="1" x14ac:dyDescent="0.25">
      <c r="A1449" s="1094"/>
      <c r="B1449" s="1094"/>
      <c r="C1449" s="1109" t="s">
        <v>1049</v>
      </c>
      <c r="D1449" s="1110">
        <v>0</v>
      </c>
      <c r="E1449" s="1110">
        <v>0</v>
      </c>
      <c r="F1449" s="1110">
        <v>0</v>
      </c>
      <c r="G1449" s="1110">
        <v>0</v>
      </c>
      <c r="H1449" s="1094"/>
      <c r="I1449" s="1094"/>
      <c r="J1449" s="1094"/>
      <c r="K1449" s="1094"/>
    </row>
    <row r="1450" spans="1:11" ht="14.1" customHeight="1" x14ac:dyDescent="0.25">
      <c r="A1450" s="1094"/>
      <c r="B1450" s="1094"/>
      <c r="C1450" s="1109" t="s">
        <v>1051</v>
      </c>
      <c r="D1450" s="1110">
        <v>0</v>
      </c>
      <c r="E1450" s="1110">
        <v>0</v>
      </c>
      <c r="F1450" s="1110">
        <v>0</v>
      </c>
      <c r="G1450" s="1110">
        <v>0</v>
      </c>
      <c r="H1450" s="1094"/>
      <c r="I1450" s="1094"/>
      <c r="J1450" s="1094"/>
      <c r="K1450" s="1094"/>
    </row>
    <row r="1451" spans="1:11" ht="14.1" customHeight="1" x14ac:dyDescent="0.25">
      <c r="A1451" s="1094"/>
      <c r="B1451" s="1094"/>
      <c r="C1451" s="1109" t="s">
        <v>1048</v>
      </c>
      <c r="D1451" s="1110">
        <v>0</v>
      </c>
      <c r="E1451" s="1110">
        <v>0</v>
      </c>
      <c r="F1451" s="1110">
        <v>0</v>
      </c>
      <c r="G1451" s="1110">
        <v>0</v>
      </c>
      <c r="H1451" s="1094"/>
      <c r="I1451" s="1094"/>
      <c r="J1451" s="1094"/>
      <c r="K1451" s="1094"/>
    </row>
    <row r="1452" spans="1:11" ht="14.1" customHeight="1" x14ac:dyDescent="0.25">
      <c r="A1452" s="1094"/>
      <c r="B1452" s="1094"/>
      <c r="C1452" s="1109" t="s">
        <v>1049</v>
      </c>
      <c r="D1452" s="1110">
        <v>0</v>
      </c>
      <c r="E1452" s="1110">
        <v>0</v>
      </c>
      <c r="F1452" s="1110">
        <v>0</v>
      </c>
      <c r="G1452" s="1110">
        <v>0</v>
      </c>
      <c r="H1452" s="1094"/>
      <c r="I1452" s="1094"/>
      <c r="J1452" s="1094"/>
      <c r="K1452" s="1094"/>
    </row>
    <row r="1453" spans="1:11" ht="14.1" customHeight="1" x14ac:dyDescent="0.25">
      <c r="A1453" s="1094"/>
      <c r="B1453" s="1094"/>
      <c r="C1453" s="1109" t="s">
        <v>1052</v>
      </c>
      <c r="D1453" s="1110">
        <v>0</v>
      </c>
      <c r="E1453" s="1110">
        <v>0</v>
      </c>
      <c r="F1453" s="1110">
        <v>0</v>
      </c>
      <c r="G1453" s="1110">
        <v>0</v>
      </c>
      <c r="H1453" s="1094"/>
      <c r="I1453" s="1094"/>
      <c r="J1453" s="1094"/>
      <c r="K1453" s="1094"/>
    </row>
    <row r="1454" spans="1:11" ht="14.1" customHeight="1" x14ac:dyDescent="0.25">
      <c r="A1454" s="1094"/>
      <c r="B1454" s="1094"/>
      <c r="C1454" s="1109" t="s">
        <v>1048</v>
      </c>
      <c r="D1454" s="1110">
        <v>0</v>
      </c>
      <c r="E1454" s="1110">
        <v>0</v>
      </c>
      <c r="F1454" s="1110">
        <v>0</v>
      </c>
      <c r="G1454" s="1110">
        <v>0</v>
      </c>
      <c r="H1454" s="1094"/>
      <c r="I1454" s="1094"/>
      <c r="J1454" s="1094"/>
      <c r="K1454" s="1094"/>
    </row>
    <row r="1455" spans="1:11" ht="14.1" customHeight="1" x14ac:dyDescent="0.25">
      <c r="A1455" s="1094"/>
      <c r="B1455" s="1094"/>
      <c r="C1455" s="1109" t="s">
        <v>1049</v>
      </c>
      <c r="D1455" s="1110">
        <v>0</v>
      </c>
      <c r="E1455" s="1110">
        <v>0</v>
      </c>
      <c r="F1455" s="1110">
        <v>0</v>
      </c>
      <c r="G1455" s="1110">
        <v>0</v>
      </c>
      <c r="H1455" s="1094"/>
      <c r="I1455" s="1094"/>
      <c r="J1455" s="1094"/>
      <c r="K1455" s="1094"/>
    </row>
    <row r="1456" spans="1:11" ht="14.1" customHeight="1" x14ac:dyDescent="0.25">
      <c r="A1456" s="1094"/>
      <c r="B1456" s="1094"/>
      <c r="C1456" s="1109" t="s">
        <v>1053</v>
      </c>
      <c r="D1456" s="1110">
        <v>0</v>
      </c>
      <c r="E1456" s="1110">
        <v>0</v>
      </c>
      <c r="F1456" s="1110">
        <v>0</v>
      </c>
      <c r="G1456" s="1110">
        <v>0</v>
      </c>
      <c r="H1456" s="1094"/>
      <c r="I1456" s="1094"/>
      <c r="J1456" s="1094"/>
      <c r="K1456" s="1094"/>
    </row>
    <row r="1457" spans="1:11" ht="14.1" customHeight="1" x14ac:dyDescent="0.25">
      <c r="A1457" s="1094"/>
      <c r="B1457" s="1094"/>
      <c r="C1457" s="1109" t="s">
        <v>1048</v>
      </c>
      <c r="D1457" s="1110">
        <v>0</v>
      </c>
      <c r="E1457" s="1110">
        <v>0</v>
      </c>
      <c r="F1457" s="1110">
        <v>0</v>
      </c>
      <c r="G1457" s="1110">
        <v>0</v>
      </c>
      <c r="H1457" s="1094"/>
      <c r="I1457" s="1094"/>
      <c r="J1457" s="1094"/>
      <c r="K1457" s="1094"/>
    </row>
    <row r="1458" spans="1:11" ht="14.1" customHeight="1" x14ac:dyDescent="0.25">
      <c r="A1458" s="1094"/>
      <c r="B1458" s="1094"/>
      <c r="C1458" s="1109" t="s">
        <v>1049</v>
      </c>
      <c r="D1458" s="1110">
        <v>0</v>
      </c>
      <c r="E1458" s="1110">
        <v>0</v>
      </c>
      <c r="F1458" s="1110">
        <v>0</v>
      </c>
      <c r="G1458" s="1110">
        <v>0</v>
      </c>
      <c r="H1458" s="1094"/>
      <c r="I1458" s="1094"/>
      <c r="J1458" s="1094"/>
      <c r="K1458" s="1094"/>
    </row>
    <row r="1459" spans="1:11" ht="14.1" customHeight="1" x14ac:dyDescent="0.25">
      <c r="A1459" s="1094"/>
      <c r="B1459" s="1094"/>
      <c r="C1459" s="1109" t="s">
        <v>1054</v>
      </c>
      <c r="D1459" s="1110">
        <v>0</v>
      </c>
      <c r="E1459" s="1110">
        <v>0</v>
      </c>
      <c r="F1459" s="1110">
        <v>0</v>
      </c>
      <c r="G1459" s="1110">
        <v>0</v>
      </c>
      <c r="H1459" s="1094"/>
      <c r="I1459" s="1094"/>
      <c r="J1459" s="1094"/>
      <c r="K1459" s="1094"/>
    </row>
    <row r="1460" spans="1:11" ht="14.1" customHeight="1" x14ac:dyDescent="0.25">
      <c r="A1460" s="1094"/>
      <c r="B1460" s="1094"/>
      <c r="C1460" s="1109" t="s">
        <v>1048</v>
      </c>
      <c r="D1460" s="1110">
        <v>0</v>
      </c>
      <c r="E1460" s="1110">
        <v>0</v>
      </c>
      <c r="F1460" s="1110">
        <v>0</v>
      </c>
      <c r="G1460" s="1110">
        <v>0</v>
      </c>
      <c r="H1460" s="1094"/>
      <c r="I1460" s="1094"/>
      <c r="J1460" s="1094"/>
      <c r="K1460" s="1094"/>
    </row>
    <row r="1461" spans="1:11" ht="14.1" customHeight="1" x14ac:dyDescent="0.25">
      <c r="A1461" s="1094"/>
      <c r="B1461" s="1094"/>
      <c r="C1461" s="1109" t="s">
        <v>1049</v>
      </c>
      <c r="D1461" s="1110">
        <v>0</v>
      </c>
      <c r="E1461" s="1110">
        <v>0</v>
      </c>
      <c r="F1461" s="1110">
        <v>0</v>
      </c>
      <c r="G1461" s="1110">
        <v>0</v>
      </c>
      <c r="H1461" s="1094"/>
      <c r="I1461" s="1094"/>
      <c r="J1461" s="1094"/>
      <c r="K1461" s="1094"/>
    </row>
    <row r="1462" spans="1:11" ht="14.1" customHeight="1" x14ac:dyDescent="0.25">
      <c r="A1462" s="1094"/>
      <c r="B1462" s="1094"/>
      <c r="C1462" s="1109" t="s">
        <v>1055</v>
      </c>
      <c r="D1462" s="1110">
        <v>0</v>
      </c>
      <c r="E1462" s="1110">
        <v>0</v>
      </c>
      <c r="F1462" s="1110">
        <v>0</v>
      </c>
      <c r="G1462" s="1110">
        <v>0</v>
      </c>
      <c r="H1462" s="1094"/>
      <c r="I1462" s="1094"/>
      <c r="J1462" s="1094"/>
      <c r="K1462" s="1094"/>
    </row>
    <row r="1463" spans="1:11" ht="14.1" customHeight="1" x14ac:dyDescent="0.25">
      <c r="A1463" s="1094"/>
      <c r="B1463" s="1094"/>
      <c r="C1463" s="1109" t="s">
        <v>1048</v>
      </c>
      <c r="D1463" s="1110">
        <v>0</v>
      </c>
      <c r="E1463" s="1110">
        <v>0</v>
      </c>
      <c r="F1463" s="1110">
        <v>0</v>
      </c>
      <c r="G1463" s="1110">
        <v>0</v>
      </c>
      <c r="H1463" s="1094"/>
      <c r="I1463" s="1094"/>
      <c r="J1463" s="1094"/>
      <c r="K1463" s="1094"/>
    </row>
    <row r="1464" spans="1:11" ht="14.1" customHeight="1" x14ac:dyDescent="0.25">
      <c r="A1464" s="1094"/>
      <c r="B1464" s="1094"/>
      <c r="C1464" s="1109" t="s">
        <v>1049</v>
      </c>
      <c r="D1464" s="1110">
        <v>0</v>
      </c>
      <c r="E1464" s="1110">
        <v>0</v>
      </c>
      <c r="F1464" s="1110">
        <v>0</v>
      </c>
      <c r="G1464" s="1110">
        <v>0</v>
      </c>
      <c r="H1464" s="1094"/>
      <c r="I1464" s="1094"/>
      <c r="J1464" s="1094"/>
      <c r="K1464" s="1094"/>
    </row>
    <row r="1465" spans="1:11" ht="14.1" customHeight="1" x14ac:dyDescent="0.25">
      <c r="A1465" s="1094"/>
      <c r="B1465" s="1094"/>
      <c r="C1465" s="1109" t="s">
        <v>1056</v>
      </c>
      <c r="D1465" s="1110">
        <v>0</v>
      </c>
      <c r="E1465" s="1110">
        <v>0</v>
      </c>
      <c r="F1465" s="1110">
        <v>0</v>
      </c>
      <c r="G1465" s="1110">
        <v>0</v>
      </c>
      <c r="H1465" s="1094"/>
      <c r="I1465" s="1094"/>
      <c r="J1465" s="1094"/>
      <c r="K1465" s="1094"/>
    </row>
    <row r="1466" spans="1:11" ht="14.1" customHeight="1" x14ac:dyDescent="0.25">
      <c r="A1466" s="1094"/>
      <c r="B1466" s="1094"/>
      <c r="C1466" s="1109" t="s">
        <v>1048</v>
      </c>
      <c r="D1466" s="1110">
        <v>0</v>
      </c>
      <c r="E1466" s="1110">
        <v>0</v>
      </c>
      <c r="F1466" s="1110">
        <v>0</v>
      </c>
      <c r="G1466" s="1110">
        <v>0</v>
      </c>
      <c r="H1466" s="1094"/>
      <c r="I1466" s="1094"/>
      <c r="J1466" s="1094"/>
      <c r="K1466" s="1094"/>
    </row>
    <row r="1467" spans="1:11" ht="14.1" customHeight="1" x14ac:dyDescent="0.25">
      <c r="A1467" s="1094"/>
      <c r="B1467" s="1094"/>
      <c r="C1467" s="1109" t="s">
        <v>1057</v>
      </c>
      <c r="D1467" s="1110">
        <v>0</v>
      </c>
      <c r="E1467" s="1110">
        <v>0</v>
      </c>
      <c r="F1467" s="1110">
        <v>0</v>
      </c>
      <c r="G1467" s="1110">
        <v>0</v>
      </c>
      <c r="H1467" s="1094"/>
      <c r="I1467" s="1094"/>
      <c r="J1467" s="1094"/>
      <c r="K1467" s="1094"/>
    </row>
    <row r="1468" spans="1:11" ht="14.1" customHeight="1" x14ac:dyDescent="0.25">
      <c r="A1468" s="1094"/>
      <c r="B1468" s="1094"/>
      <c r="C1468" s="1109" t="s">
        <v>1058</v>
      </c>
      <c r="D1468" s="1110">
        <v>0</v>
      </c>
      <c r="E1468" s="1110">
        <v>0</v>
      </c>
      <c r="F1468" s="1110">
        <v>0</v>
      </c>
      <c r="G1468" s="1110">
        <v>0</v>
      </c>
      <c r="H1468" s="1094"/>
      <c r="I1468" s="1094"/>
      <c r="J1468" s="1094"/>
      <c r="K1468" s="1094"/>
    </row>
    <row r="1469" spans="1:11" ht="14.1" customHeight="1" x14ac:dyDescent="0.25">
      <c r="A1469" s="1094"/>
      <c r="B1469" s="1094"/>
      <c r="C1469" s="1109" t="s">
        <v>1059</v>
      </c>
      <c r="D1469" s="1110">
        <v>0</v>
      </c>
      <c r="E1469" s="1110">
        <v>0</v>
      </c>
      <c r="F1469" s="1110">
        <v>0</v>
      </c>
      <c r="G1469" s="1110">
        <v>0</v>
      </c>
      <c r="H1469" s="1094"/>
      <c r="I1469" s="1094"/>
      <c r="J1469" s="1094"/>
      <c r="K1469" s="1094"/>
    </row>
    <row r="1470" spans="1:11" ht="14.1" customHeight="1" x14ac:dyDescent="0.25">
      <c r="A1470" s="1094"/>
      <c r="B1470" s="1094"/>
      <c r="C1470" s="1109" t="s">
        <v>1060</v>
      </c>
      <c r="D1470" s="1110">
        <v>0</v>
      </c>
      <c r="E1470" s="1110">
        <v>0</v>
      </c>
      <c r="F1470" s="1110">
        <v>0</v>
      </c>
      <c r="G1470" s="1110">
        <v>0</v>
      </c>
      <c r="H1470" s="1094"/>
      <c r="I1470" s="1094"/>
      <c r="J1470" s="1094"/>
      <c r="K1470" s="1094"/>
    </row>
    <row r="1471" spans="1:11" ht="14.1" customHeight="1" x14ac:dyDescent="0.25">
      <c r="A1471" s="1094"/>
      <c r="B1471" s="1094"/>
      <c r="C1471" s="1109" t="s">
        <v>1061</v>
      </c>
      <c r="D1471" s="1110">
        <v>0</v>
      </c>
      <c r="E1471" s="1110">
        <v>30000000</v>
      </c>
      <c r="F1471" s="1110">
        <v>30000000</v>
      </c>
      <c r="G1471" s="1110">
        <v>40000000</v>
      </c>
      <c r="H1471" s="1094"/>
      <c r="I1471" s="1094"/>
      <c r="J1471" s="1094"/>
      <c r="K1471" s="1094"/>
    </row>
    <row r="1472" spans="1:11" ht="14.1" customHeight="1" x14ac:dyDescent="0.25">
      <c r="A1472" s="1094"/>
      <c r="B1472" s="1094"/>
      <c r="C1472" s="1109" t="s">
        <v>1048</v>
      </c>
      <c r="D1472" s="1110">
        <v>0</v>
      </c>
      <c r="E1472" s="1110">
        <v>30000000</v>
      </c>
      <c r="F1472" s="1110">
        <v>30000000</v>
      </c>
      <c r="G1472" s="1110">
        <v>40000000</v>
      </c>
      <c r="H1472" s="1094"/>
      <c r="I1472" s="1094"/>
      <c r="J1472" s="1094"/>
      <c r="K1472" s="1094"/>
    </row>
    <row r="1473" spans="1:11" ht="14.1" customHeight="1" x14ac:dyDescent="0.25">
      <c r="A1473" s="1094"/>
      <c r="B1473" s="1094"/>
      <c r="C1473" s="1109" t="s">
        <v>1057</v>
      </c>
      <c r="D1473" s="1110">
        <v>0</v>
      </c>
      <c r="E1473" s="1110">
        <v>0</v>
      </c>
      <c r="F1473" s="1110">
        <v>0</v>
      </c>
      <c r="G1473" s="1110">
        <v>0</v>
      </c>
      <c r="H1473" s="1094"/>
      <c r="I1473" s="1094"/>
      <c r="J1473" s="1094"/>
      <c r="K1473" s="1094"/>
    </row>
    <row r="1474" spans="1:11" ht="14.1" customHeight="1" x14ac:dyDescent="0.25">
      <c r="A1474" s="1094"/>
      <c r="B1474" s="1094"/>
      <c r="C1474" s="1109" t="s">
        <v>1058</v>
      </c>
      <c r="D1474" s="1110">
        <v>0</v>
      </c>
      <c r="E1474" s="1110">
        <v>0</v>
      </c>
      <c r="F1474" s="1110">
        <v>0</v>
      </c>
      <c r="G1474" s="1110">
        <v>0</v>
      </c>
      <c r="H1474" s="1094"/>
      <c r="I1474" s="1094"/>
      <c r="J1474" s="1094"/>
      <c r="K1474" s="1094"/>
    </row>
    <row r="1475" spans="1:11" ht="14.1" customHeight="1" x14ac:dyDescent="0.25">
      <c r="A1475" s="1094"/>
      <c r="B1475" s="1094"/>
      <c r="C1475" s="1109" t="s">
        <v>1059</v>
      </c>
      <c r="D1475" s="1110">
        <v>0</v>
      </c>
      <c r="E1475" s="1110">
        <v>0</v>
      </c>
      <c r="F1475" s="1110">
        <v>0</v>
      </c>
      <c r="G1475" s="1110">
        <v>0</v>
      </c>
      <c r="H1475" s="1094"/>
      <c r="I1475" s="1094"/>
      <c r="J1475" s="1094"/>
      <c r="K1475" s="1094"/>
    </row>
    <row r="1476" spans="1:11" ht="14.1" customHeight="1" x14ac:dyDescent="0.25">
      <c r="A1476" s="1094"/>
      <c r="B1476" s="1094"/>
      <c r="C1476" s="1109" t="s">
        <v>1060</v>
      </c>
      <c r="D1476" s="1110">
        <v>0</v>
      </c>
      <c r="E1476" s="1110">
        <v>0</v>
      </c>
      <c r="F1476" s="1110">
        <v>0</v>
      </c>
      <c r="G1476" s="1110">
        <v>0</v>
      </c>
      <c r="H1476" s="1094"/>
      <c r="I1476" s="1094"/>
      <c r="J1476" s="1094"/>
      <c r="K1476" s="1094"/>
    </row>
    <row r="1477" spans="1:11" ht="14.1" customHeight="1" x14ac:dyDescent="0.25">
      <c r="A1477" s="1094"/>
      <c r="B1477" s="1094"/>
      <c r="C1477" s="1109" t="s">
        <v>1062</v>
      </c>
      <c r="D1477" s="1110">
        <v>0</v>
      </c>
      <c r="E1477" s="1110">
        <v>0</v>
      </c>
      <c r="F1477" s="1110">
        <v>0</v>
      </c>
      <c r="G1477" s="1110">
        <v>0</v>
      </c>
      <c r="H1477" s="1094"/>
      <c r="I1477" s="1094"/>
      <c r="J1477" s="1094"/>
      <c r="K1477" s="1094"/>
    </row>
    <row r="1478" spans="1:11" ht="14.1" customHeight="1" x14ac:dyDescent="0.25">
      <c r="A1478" s="1094"/>
      <c r="B1478" s="1094"/>
      <c r="C1478" s="1109" t="s">
        <v>1048</v>
      </c>
      <c r="D1478" s="1110">
        <v>0</v>
      </c>
      <c r="E1478" s="1110">
        <v>0</v>
      </c>
      <c r="F1478" s="1110">
        <v>0</v>
      </c>
      <c r="G1478" s="1110">
        <v>0</v>
      </c>
      <c r="H1478" s="1094"/>
      <c r="I1478" s="1094"/>
      <c r="J1478" s="1094"/>
      <c r="K1478" s="1094"/>
    </row>
    <row r="1479" spans="1:11" ht="14.1" customHeight="1" x14ac:dyDescent="0.25">
      <c r="A1479" s="1094"/>
      <c r="B1479" s="1094"/>
      <c r="C1479" s="1109" t="s">
        <v>1057</v>
      </c>
      <c r="D1479" s="1110">
        <v>0</v>
      </c>
      <c r="E1479" s="1110">
        <v>0</v>
      </c>
      <c r="F1479" s="1110">
        <v>0</v>
      </c>
      <c r="G1479" s="1110">
        <v>0</v>
      </c>
      <c r="H1479" s="1094"/>
      <c r="I1479" s="1094"/>
      <c r="J1479" s="1094"/>
      <c r="K1479" s="1094"/>
    </row>
    <row r="1480" spans="1:11" ht="14.1" customHeight="1" x14ac:dyDescent="0.25">
      <c r="A1480" s="1094"/>
      <c r="B1480" s="1094"/>
      <c r="C1480" s="1109" t="s">
        <v>1058</v>
      </c>
      <c r="D1480" s="1110">
        <v>0</v>
      </c>
      <c r="E1480" s="1110">
        <v>0</v>
      </c>
      <c r="F1480" s="1110">
        <v>0</v>
      </c>
      <c r="G1480" s="1110">
        <v>0</v>
      </c>
      <c r="H1480" s="1094"/>
      <c r="I1480" s="1094"/>
      <c r="J1480" s="1094"/>
      <c r="K1480" s="1094"/>
    </row>
    <row r="1481" spans="1:11" ht="14.1" customHeight="1" x14ac:dyDescent="0.25">
      <c r="A1481" s="1094"/>
      <c r="B1481" s="1094"/>
      <c r="C1481" s="1109" t="s">
        <v>1059</v>
      </c>
      <c r="D1481" s="1110">
        <v>0</v>
      </c>
      <c r="E1481" s="1110">
        <v>0</v>
      </c>
      <c r="F1481" s="1110">
        <v>0</v>
      </c>
      <c r="G1481" s="1110">
        <v>0</v>
      </c>
      <c r="H1481" s="1094"/>
      <c r="I1481" s="1094"/>
      <c r="J1481" s="1094"/>
      <c r="K1481" s="1094"/>
    </row>
    <row r="1482" spans="1:11" ht="14.1" customHeight="1" x14ac:dyDescent="0.25">
      <c r="A1482" s="1094"/>
      <c r="B1482" s="1094"/>
      <c r="C1482" s="1109" t="s">
        <v>1060</v>
      </c>
      <c r="D1482" s="1110">
        <v>0</v>
      </c>
      <c r="E1482" s="1110">
        <v>0</v>
      </c>
      <c r="F1482" s="1110">
        <v>0</v>
      </c>
      <c r="G1482" s="1110">
        <v>0</v>
      </c>
      <c r="H1482" s="1094"/>
      <c r="I1482" s="1094"/>
      <c r="J1482" s="1094"/>
      <c r="K1482" s="1094"/>
    </row>
    <row r="1483" spans="1:11" ht="14.1" customHeight="1" x14ac:dyDescent="0.25">
      <c r="A1483" s="1094"/>
      <c r="B1483" s="1094"/>
      <c r="C1483" s="1109" t="s">
        <v>1063</v>
      </c>
      <c r="D1483" s="1110">
        <v>0</v>
      </c>
      <c r="E1483" s="1110">
        <v>0</v>
      </c>
      <c r="F1483" s="1110">
        <v>0</v>
      </c>
      <c r="G1483" s="1110">
        <v>0</v>
      </c>
      <c r="H1483" s="1094"/>
      <c r="I1483" s="1094"/>
      <c r="J1483" s="1094"/>
      <c r="K1483" s="1094"/>
    </row>
    <row r="1484" spans="1:11" ht="14.1" customHeight="1" x14ac:dyDescent="0.25">
      <c r="A1484" s="1094"/>
      <c r="B1484" s="1094"/>
      <c r="C1484" s="1109" t="s">
        <v>1064</v>
      </c>
      <c r="D1484" s="1110">
        <v>0</v>
      </c>
      <c r="E1484" s="1110">
        <v>0</v>
      </c>
      <c r="F1484" s="1110">
        <v>0</v>
      </c>
      <c r="G1484" s="1110">
        <v>0</v>
      </c>
      <c r="H1484" s="1094"/>
      <c r="I1484" s="1094"/>
      <c r="J1484" s="1094"/>
      <c r="K1484" s="1094"/>
    </row>
    <row r="1485" spans="1:11" ht="14.1" customHeight="1" x14ac:dyDescent="0.25">
      <c r="A1485" s="1094"/>
      <c r="B1485" s="1094"/>
      <c r="C1485" s="1111" t="s">
        <v>572</v>
      </c>
      <c r="D1485" s="1110">
        <v>0</v>
      </c>
      <c r="E1485" s="1110">
        <v>30000000</v>
      </c>
      <c r="F1485" s="1110">
        <v>30000000</v>
      </c>
      <c r="G1485" s="1110">
        <v>40000000</v>
      </c>
      <c r="H1485" s="1094"/>
      <c r="I1485" s="1094"/>
      <c r="J1485" s="1094"/>
      <c r="K1485" s="1094"/>
    </row>
    <row r="1486" spans="1:11" ht="20.100000000000001" customHeight="1" x14ac:dyDescent="0.25">
      <c r="A1486" s="1094"/>
      <c r="B1486" s="1094"/>
      <c r="C1486" s="1102" t="s">
        <v>4123</v>
      </c>
      <c r="D1486" s="1234" t="s">
        <v>4124</v>
      </c>
      <c r="E1486" s="1235"/>
      <c r="F1486" s="1235"/>
      <c r="G1486" s="1235"/>
      <c r="H1486" s="1094"/>
      <c r="I1486" s="1094"/>
      <c r="J1486" s="1094"/>
      <c r="K1486" s="1094"/>
    </row>
    <row r="1487" spans="1:11" ht="41.1" customHeight="1" x14ac:dyDescent="0.25">
      <c r="A1487" s="1094"/>
      <c r="B1487" s="1094"/>
      <c r="C1487" s="1103" t="s">
        <v>1022</v>
      </c>
      <c r="D1487" s="1232" t="s">
        <v>4125</v>
      </c>
      <c r="E1487" s="1233"/>
      <c r="F1487" s="1233"/>
      <c r="G1487" s="1233"/>
      <c r="H1487" s="1094"/>
      <c r="I1487" s="1094"/>
      <c r="J1487" s="1094"/>
      <c r="K1487" s="1094"/>
    </row>
    <row r="1488" spans="1:11" ht="41.1" customHeight="1" x14ac:dyDescent="0.25">
      <c r="A1488" s="1094"/>
      <c r="B1488" s="1094"/>
      <c r="C1488" s="1104" t="s">
        <v>1024</v>
      </c>
      <c r="D1488" s="1230" t="s">
        <v>4126</v>
      </c>
      <c r="E1488" s="1231"/>
      <c r="F1488" s="1231"/>
      <c r="G1488" s="1231"/>
      <c r="H1488" s="1094"/>
      <c r="I1488" s="1094"/>
      <c r="J1488" s="1094"/>
      <c r="K1488" s="1094"/>
    </row>
    <row r="1489" spans="1:11" ht="41.1" customHeight="1" x14ac:dyDescent="0.25">
      <c r="A1489" s="1094"/>
      <c r="B1489" s="1094"/>
      <c r="C1489" s="1104" t="s">
        <v>31</v>
      </c>
      <c r="D1489" s="1230" t="s">
        <v>3356</v>
      </c>
      <c r="E1489" s="1231"/>
      <c r="F1489" s="1231"/>
      <c r="G1489" s="1231"/>
      <c r="H1489" s="1094"/>
      <c r="I1489" s="1094"/>
      <c r="J1489" s="1094"/>
      <c r="K1489" s="1094"/>
    </row>
    <row r="1490" spans="1:11" ht="15" customHeight="1" x14ac:dyDescent="0.25">
      <c r="A1490" s="1094"/>
      <c r="B1490" s="1094"/>
      <c r="C1490" s="1105"/>
      <c r="D1490" s="1106">
        <v>2024</v>
      </c>
      <c r="E1490" s="1106">
        <v>2025</v>
      </c>
      <c r="F1490" s="1106">
        <v>2026</v>
      </c>
      <c r="G1490" s="1106">
        <v>2027</v>
      </c>
      <c r="H1490" s="1094"/>
      <c r="I1490" s="1094"/>
      <c r="J1490" s="1094"/>
      <c r="K1490" s="1094"/>
    </row>
    <row r="1491" spans="1:11" ht="15" customHeight="1" x14ac:dyDescent="0.25">
      <c r="A1491" s="1094"/>
      <c r="B1491" s="1094"/>
      <c r="C1491" s="1107"/>
      <c r="D1491" s="1108" t="s">
        <v>13</v>
      </c>
      <c r="E1491" s="1108" t="s">
        <v>14</v>
      </c>
      <c r="F1491" s="1108" t="s">
        <v>14</v>
      </c>
      <c r="G1491" s="1108" t="s">
        <v>14</v>
      </c>
      <c r="H1491" s="1094"/>
      <c r="I1491" s="1094"/>
      <c r="J1491" s="1094"/>
      <c r="K1491" s="1094"/>
    </row>
    <row r="1492" spans="1:11" ht="14.1" customHeight="1" x14ac:dyDescent="0.25">
      <c r="A1492" s="1094"/>
      <c r="B1492" s="1094"/>
      <c r="C1492" s="1097" t="s">
        <v>33</v>
      </c>
      <c r="D1492" s="1101" t="s">
        <v>1039</v>
      </c>
      <c r="E1492" s="1101" t="s">
        <v>1092</v>
      </c>
      <c r="F1492" s="1101" t="s">
        <v>1092</v>
      </c>
      <c r="G1492" s="1101" t="s">
        <v>1092</v>
      </c>
      <c r="H1492" s="1094"/>
      <c r="I1492" s="1094"/>
      <c r="J1492" s="1094"/>
      <c r="K1492" s="1094"/>
    </row>
    <row r="1493" spans="1:11" ht="14.1" customHeight="1" x14ac:dyDescent="0.25">
      <c r="A1493" s="1094"/>
      <c r="B1493" s="1094"/>
      <c r="C1493" s="1097" t="s">
        <v>1029</v>
      </c>
      <c r="D1493" s="1101" t="s">
        <v>4127</v>
      </c>
      <c r="E1493" s="1101" t="s">
        <v>4128</v>
      </c>
      <c r="F1493" s="1101" t="s">
        <v>4128</v>
      </c>
      <c r="G1493" s="1101" t="s">
        <v>4129</v>
      </c>
      <c r="H1493" s="1094"/>
      <c r="I1493" s="1094"/>
      <c r="J1493" s="1094"/>
      <c r="K1493" s="1094"/>
    </row>
    <row r="1494" spans="1:11" ht="14.1" customHeight="1" x14ac:dyDescent="0.25">
      <c r="A1494" s="1094"/>
      <c r="B1494" s="1094"/>
      <c r="C1494" s="1097" t="s">
        <v>1032</v>
      </c>
      <c r="D1494" s="1101" t="s">
        <v>1039</v>
      </c>
      <c r="E1494" s="1101" t="s">
        <v>4128</v>
      </c>
      <c r="F1494" s="1101" t="s">
        <v>4128</v>
      </c>
      <c r="G1494" s="1101" t="s">
        <v>4129</v>
      </c>
      <c r="H1494" s="1094"/>
      <c r="I1494" s="1094"/>
      <c r="J1494" s="1094"/>
      <c r="K1494" s="1094"/>
    </row>
    <row r="1495" spans="1:11" ht="14.1" customHeight="1" x14ac:dyDescent="0.25">
      <c r="A1495" s="1094"/>
      <c r="B1495" s="1094"/>
      <c r="C1495" s="1097" t="s">
        <v>1037</v>
      </c>
      <c r="D1495" s="1101" t="s">
        <v>1038</v>
      </c>
      <c r="E1495" s="1101" t="s">
        <v>1038</v>
      </c>
      <c r="F1495" s="1101" t="s">
        <v>1039</v>
      </c>
      <c r="G1495" s="1101" t="s">
        <v>1039</v>
      </c>
      <c r="H1495" s="1094"/>
      <c r="I1495" s="1094"/>
      <c r="J1495" s="1094"/>
      <c r="K1495" s="1094"/>
    </row>
    <row r="1496" spans="1:11" ht="14.1" customHeight="1" x14ac:dyDescent="0.25">
      <c r="A1496" s="1094"/>
      <c r="B1496" s="1094"/>
      <c r="C1496" s="1097" t="s">
        <v>1042</v>
      </c>
      <c r="D1496" s="1101" t="s">
        <v>1038</v>
      </c>
      <c r="E1496" s="1101" t="s">
        <v>4130</v>
      </c>
      <c r="F1496" s="1101" t="s">
        <v>1039</v>
      </c>
      <c r="G1496" s="1101" t="s">
        <v>4131</v>
      </c>
      <c r="H1496" s="1094"/>
      <c r="I1496" s="1094"/>
      <c r="J1496" s="1094"/>
      <c r="K1496" s="1094"/>
    </row>
    <row r="1497" spans="1:11" ht="14.1" customHeight="1" x14ac:dyDescent="0.25">
      <c r="A1497" s="1094"/>
      <c r="B1497" s="1094"/>
      <c r="C1497" s="1097" t="s">
        <v>39</v>
      </c>
      <c r="D1497" s="1101" t="s">
        <v>1038</v>
      </c>
      <c r="E1497" s="1101" t="s">
        <v>1038</v>
      </c>
      <c r="F1497" s="1101" t="s">
        <v>1039</v>
      </c>
      <c r="G1497" s="1101" t="s">
        <v>4131</v>
      </c>
      <c r="H1497" s="1094"/>
      <c r="I1497" s="1094"/>
      <c r="J1497" s="1094"/>
      <c r="K1497" s="1094"/>
    </row>
    <row r="1498" spans="1:11" ht="14.1" customHeight="1" x14ac:dyDescent="0.25">
      <c r="A1498" s="1094"/>
      <c r="B1498" s="1094"/>
      <c r="C1498" s="1228" t="s">
        <v>1046</v>
      </c>
      <c r="D1498" s="1229"/>
      <c r="E1498" s="1229"/>
      <c r="F1498" s="1229"/>
      <c r="G1498" s="1229"/>
      <c r="H1498" s="1094"/>
      <c r="I1498" s="1094"/>
      <c r="J1498" s="1094"/>
      <c r="K1498" s="1094"/>
    </row>
    <row r="1499" spans="1:11" ht="14.1" customHeight="1" x14ac:dyDescent="0.25">
      <c r="A1499" s="1094"/>
      <c r="B1499" s="1094"/>
      <c r="C1499" s="1105"/>
      <c r="D1499" s="1106">
        <v>2024</v>
      </c>
      <c r="E1499" s="1106">
        <v>2025</v>
      </c>
      <c r="F1499" s="1106">
        <v>2026</v>
      </c>
      <c r="G1499" s="1106">
        <v>2027</v>
      </c>
      <c r="H1499" s="1094"/>
      <c r="I1499" s="1094"/>
      <c r="J1499" s="1094"/>
      <c r="K1499" s="1094"/>
    </row>
    <row r="1500" spans="1:11" ht="14.1" customHeight="1" x14ac:dyDescent="0.25">
      <c r="A1500" s="1094"/>
      <c r="B1500" s="1094"/>
      <c r="C1500" s="1107"/>
      <c r="D1500" s="1108" t="s">
        <v>13</v>
      </c>
      <c r="E1500" s="1108" t="s">
        <v>14</v>
      </c>
      <c r="F1500" s="1108" t="s">
        <v>14</v>
      </c>
      <c r="G1500" s="1108" t="s">
        <v>14</v>
      </c>
      <c r="H1500" s="1094"/>
      <c r="I1500" s="1094"/>
      <c r="J1500" s="1094"/>
      <c r="K1500" s="1094"/>
    </row>
    <row r="1501" spans="1:11" ht="14.1" customHeight="1" x14ac:dyDescent="0.25">
      <c r="A1501" s="1094"/>
      <c r="B1501" s="1094"/>
      <c r="C1501" s="1109" t="s">
        <v>1047</v>
      </c>
      <c r="D1501" s="1110">
        <v>0</v>
      </c>
      <c r="E1501" s="1110">
        <v>0</v>
      </c>
      <c r="F1501" s="1110">
        <v>0</v>
      </c>
      <c r="G1501" s="1110">
        <v>0</v>
      </c>
      <c r="H1501" s="1094"/>
      <c r="I1501" s="1094"/>
      <c r="J1501" s="1094"/>
      <c r="K1501" s="1094"/>
    </row>
    <row r="1502" spans="1:11" ht="14.1" customHeight="1" x14ac:dyDescent="0.25">
      <c r="A1502" s="1094"/>
      <c r="B1502" s="1094"/>
      <c r="C1502" s="1109" t="s">
        <v>1048</v>
      </c>
      <c r="D1502" s="1110">
        <v>0</v>
      </c>
      <c r="E1502" s="1110">
        <v>0</v>
      </c>
      <c r="F1502" s="1110">
        <v>0</v>
      </c>
      <c r="G1502" s="1110">
        <v>0</v>
      </c>
      <c r="H1502" s="1094"/>
      <c r="I1502" s="1094"/>
      <c r="J1502" s="1094"/>
      <c r="K1502" s="1094"/>
    </row>
    <row r="1503" spans="1:11" ht="14.1" customHeight="1" x14ac:dyDescent="0.25">
      <c r="A1503" s="1094"/>
      <c r="B1503" s="1094"/>
      <c r="C1503" s="1109" t="s">
        <v>1049</v>
      </c>
      <c r="D1503" s="1110">
        <v>0</v>
      </c>
      <c r="E1503" s="1110">
        <v>0</v>
      </c>
      <c r="F1503" s="1110">
        <v>0</v>
      </c>
      <c r="G1503" s="1110">
        <v>0</v>
      </c>
      <c r="H1503" s="1094"/>
      <c r="I1503" s="1094"/>
      <c r="J1503" s="1094"/>
      <c r="K1503" s="1094"/>
    </row>
    <row r="1504" spans="1:11" ht="14.1" customHeight="1" x14ac:dyDescent="0.25">
      <c r="A1504" s="1094"/>
      <c r="B1504" s="1094"/>
      <c r="C1504" s="1109" t="s">
        <v>1050</v>
      </c>
      <c r="D1504" s="1110">
        <v>0</v>
      </c>
      <c r="E1504" s="1110">
        <v>0</v>
      </c>
      <c r="F1504" s="1110">
        <v>0</v>
      </c>
      <c r="G1504" s="1110">
        <v>0</v>
      </c>
      <c r="H1504" s="1094"/>
      <c r="I1504" s="1094"/>
      <c r="J1504" s="1094"/>
      <c r="K1504" s="1094"/>
    </row>
    <row r="1505" spans="1:11" ht="14.1" customHeight="1" x14ac:dyDescent="0.25">
      <c r="A1505" s="1094"/>
      <c r="B1505" s="1094"/>
      <c r="C1505" s="1109" t="s">
        <v>1048</v>
      </c>
      <c r="D1505" s="1110">
        <v>0</v>
      </c>
      <c r="E1505" s="1110">
        <v>0</v>
      </c>
      <c r="F1505" s="1110">
        <v>0</v>
      </c>
      <c r="G1505" s="1110">
        <v>0</v>
      </c>
      <c r="H1505" s="1094"/>
      <c r="I1505" s="1094"/>
      <c r="J1505" s="1094"/>
      <c r="K1505" s="1094"/>
    </row>
    <row r="1506" spans="1:11" ht="14.1" customHeight="1" x14ac:dyDescent="0.25">
      <c r="A1506" s="1094"/>
      <c r="B1506" s="1094"/>
      <c r="C1506" s="1109" t="s">
        <v>1049</v>
      </c>
      <c r="D1506" s="1110">
        <v>0</v>
      </c>
      <c r="E1506" s="1110">
        <v>0</v>
      </c>
      <c r="F1506" s="1110">
        <v>0</v>
      </c>
      <c r="G1506" s="1110">
        <v>0</v>
      </c>
      <c r="H1506" s="1094"/>
      <c r="I1506" s="1094"/>
      <c r="J1506" s="1094"/>
      <c r="K1506" s="1094"/>
    </row>
    <row r="1507" spans="1:11" ht="14.1" customHeight="1" x14ac:dyDescent="0.25">
      <c r="A1507" s="1094"/>
      <c r="B1507" s="1094"/>
      <c r="C1507" s="1109" t="s">
        <v>1051</v>
      </c>
      <c r="D1507" s="1110">
        <v>0</v>
      </c>
      <c r="E1507" s="1110">
        <v>0</v>
      </c>
      <c r="F1507" s="1110">
        <v>0</v>
      </c>
      <c r="G1507" s="1110">
        <v>0</v>
      </c>
      <c r="H1507" s="1094"/>
      <c r="I1507" s="1094"/>
      <c r="J1507" s="1094"/>
      <c r="K1507" s="1094"/>
    </row>
    <row r="1508" spans="1:11" ht="14.1" customHeight="1" x14ac:dyDescent="0.25">
      <c r="A1508" s="1094"/>
      <c r="B1508" s="1094"/>
      <c r="C1508" s="1109" t="s">
        <v>1048</v>
      </c>
      <c r="D1508" s="1110">
        <v>0</v>
      </c>
      <c r="E1508" s="1110">
        <v>0</v>
      </c>
      <c r="F1508" s="1110">
        <v>0</v>
      </c>
      <c r="G1508" s="1110">
        <v>0</v>
      </c>
      <c r="H1508" s="1094"/>
      <c r="I1508" s="1094"/>
      <c r="J1508" s="1094"/>
      <c r="K1508" s="1094"/>
    </row>
    <row r="1509" spans="1:11" ht="14.1" customHeight="1" x14ac:dyDescent="0.25">
      <c r="A1509" s="1094"/>
      <c r="B1509" s="1094"/>
      <c r="C1509" s="1109" t="s">
        <v>1049</v>
      </c>
      <c r="D1509" s="1110">
        <v>0</v>
      </c>
      <c r="E1509" s="1110">
        <v>0</v>
      </c>
      <c r="F1509" s="1110">
        <v>0</v>
      </c>
      <c r="G1509" s="1110">
        <v>0</v>
      </c>
      <c r="H1509" s="1094"/>
      <c r="I1509" s="1094"/>
      <c r="J1509" s="1094"/>
      <c r="K1509" s="1094"/>
    </row>
    <row r="1510" spans="1:11" ht="14.1" customHeight="1" x14ac:dyDescent="0.25">
      <c r="A1510" s="1094"/>
      <c r="B1510" s="1094"/>
      <c r="C1510" s="1109" t="s">
        <v>1052</v>
      </c>
      <c r="D1510" s="1110">
        <v>0</v>
      </c>
      <c r="E1510" s="1110">
        <v>0</v>
      </c>
      <c r="F1510" s="1110">
        <v>0</v>
      </c>
      <c r="G1510" s="1110">
        <v>0</v>
      </c>
      <c r="H1510" s="1094"/>
      <c r="I1510" s="1094"/>
      <c r="J1510" s="1094"/>
      <c r="K1510" s="1094"/>
    </row>
    <row r="1511" spans="1:11" ht="14.1" customHeight="1" x14ac:dyDescent="0.25">
      <c r="A1511" s="1094"/>
      <c r="B1511" s="1094"/>
      <c r="C1511" s="1109" t="s">
        <v>1048</v>
      </c>
      <c r="D1511" s="1110">
        <v>0</v>
      </c>
      <c r="E1511" s="1110">
        <v>0</v>
      </c>
      <c r="F1511" s="1110">
        <v>0</v>
      </c>
      <c r="G1511" s="1110">
        <v>0</v>
      </c>
      <c r="H1511" s="1094"/>
      <c r="I1511" s="1094"/>
      <c r="J1511" s="1094"/>
      <c r="K1511" s="1094"/>
    </row>
    <row r="1512" spans="1:11" ht="14.1" customHeight="1" x14ac:dyDescent="0.25">
      <c r="A1512" s="1094"/>
      <c r="B1512" s="1094"/>
      <c r="C1512" s="1109" t="s">
        <v>1049</v>
      </c>
      <c r="D1512" s="1110">
        <v>0</v>
      </c>
      <c r="E1512" s="1110">
        <v>0</v>
      </c>
      <c r="F1512" s="1110">
        <v>0</v>
      </c>
      <c r="G1512" s="1110">
        <v>0</v>
      </c>
      <c r="H1512" s="1094"/>
      <c r="I1512" s="1094"/>
      <c r="J1512" s="1094"/>
      <c r="K1512" s="1094"/>
    </row>
    <row r="1513" spans="1:11" ht="14.1" customHeight="1" x14ac:dyDescent="0.25">
      <c r="A1513" s="1094"/>
      <c r="B1513" s="1094"/>
      <c r="C1513" s="1109" t="s">
        <v>1053</v>
      </c>
      <c r="D1513" s="1110">
        <v>0</v>
      </c>
      <c r="E1513" s="1110">
        <v>0</v>
      </c>
      <c r="F1513" s="1110">
        <v>0</v>
      </c>
      <c r="G1513" s="1110">
        <v>0</v>
      </c>
      <c r="H1513" s="1094"/>
      <c r="I1513" s="1094"/>
      <c r="J1513" s="1094"/>
      <c r="K1513" s="1094"/>
    </row>
    <row r="1514" spans="1:11" ht="14.1" customHeight="1" x14ac:dyDescent="0.25">
      <c r="A1514" s="1094"/>
      <c r="B1514" s="1094"/>
      <c r="C1514" s="1109" t="s">
        <v>1048</v>
      </c>
      <c r="D1514" s="1110">
        <v>0</v>
      </c>
      <c r="E1514" s="1110">
        <v>0</v>
      </c>
      <c r="F1514" s="1110">
        <v>0</v>
      </c>
      <c r="G1514" s="1110">
        <v>0</v>
      </c>
      <c r="H1514" s="1094"/>
      <c r="I1514" s="1094"/>
      <c r="J1514" s="1094"/>
      <c r="K1514" s="1094"/>
    </row>
    <row r="1515" spans="1:11" ht="14.1" customHeight="1" x14ac:dyDescent="0.25">
      <c r="A1515" s="1094"/>
      <c r="B1515" s="1094"/>
      <c r="C1515" s="1109" t="s">
        <v>1049</v>
      </c>
      <c r="D1515" s="1110">
        <v>0</v>
      </c>
      <c r="E1515" s="1110">
        <v>0</v>
      </c>
      <c r="F1515" s="1110">
        <v>0</v>
      </c>
      <c r="G1515" s="1110">
        <v>0</v>
      </c>
      <c r="H1515" s="1094"/>
      <c r="I1515" s="1094"/>
      <c r="J1515" s="1094"/>
      <c r="K1515" s="1094"/>
    </row>
    <row r="1516" spans="1:11" ht="14.1" customHeight="1" x14ac:dyDescent="0.25">
      <c r="A1516" s="1094"/>
      <c r="B1516" s="1094"/>
      <c r="C1516" s="1109" t="s">
        <v>1054</v>
      </c>
      <c r="D1516" s="1110">
        <v>0</v>
      </c>
      <c r="E1516" s="1110">
        <v>0</v>
      </c>
      <c r="F1516" s="1110">
        <v>0</v>
      </c>
      <c r="G1516" s="1110">
        <v>0</v>
      </c>
      <c r="H1516" s="1094"/>
      <c r="I1516" s="1094"/>
      <c r="J1516" s="1094"/>
      <c r="K1516" s="1094"/>
    </row>
    <row r="1517" spans="1:11" ht="14.1" customHeight="1" x14ac:dyDescent="0.25">
      <c r="A1517" s="1094"/>
      <c r="B1517" s="1094"/>
      <c r="C1517" s="1109" t="s">
        <v>1048</v>
      </c>
      <c r="D1517" s="1110">
        <v>0</v>
      </c>
      <c r="E1517" s="1110">
        <v>0</v>
      </c>
      <c r="F1517" s="1110">
        <v>0</v>
      </c>
      <c r="G1517" s="1110">
        <v>0</v>
      </c>
      <c r="H1517" s="1094"/>
      <c r="I1517" s="1094"/>
      <c r="J1517" s="1094"/>
      <c r="K1517" s="1094"/>
    </row>
    <row r="1518" spans="1:11" ht="14.1" customHeight="1" x14ac:dyDescent="0.25">
      <c r="A1518" s="1094"/>
      <c r="B1518" s="1094"/>
      <c r="C1518" s="1109" t="s">
        <v>1049</v>
      </c>
      <c r="D1518" s="1110">
        <v>0</v>
      </c>
      <c r="E1518" s="1110">
        <v>0</v>
      </c>
      <c r="F1518" s="1110">
        <v>0</v>
      </c>
      <c r="G1518" s="1110">
        <v>0</v>
      </c>
      <c r="H1518" s="1094"/>
      <c r="I1518" s="1094"/>
      <c r="J1518" s="1094"/>
      <c r="K1518" s="1094"/>
    </row>
    <row r="1519" spans="1:11" ht="14.1" customHeight="1" x14ac:dyDescent="0.25">
      <c r="A1519" s="1094"/>
      <c r="B1519" s="1094"/>
      <c r="C1519" s="1109" t="s">
        <v>1055</v>
      </c>
      <c r="D1519" s="1110">
        <v>0</v>
      </c>
      <c r="E1519" s="1110">
        <v>0</v>
      </c>
      <c r="F1519" s="1110">
        <v>0</v>
      </c>
      <c r="G1519" s="1110">
        <v>0</v>
      </c>
      <c r="H1519" s="1094"/>
      <c r="I1519" s="1094"/>
      <c r="J1519" s="1094"/>
      <c r="K1519" s="1094"/>
    </row>
    <row r="1520" spans="1:11" ht="14.1" customHeight="1" x14ac:dyDescent="0.25">
      <c r="A1520" s="1094"/>
      <c r="B1520" s="1094"/>
      <c r="C1520" s="1109" t="s">
        <v>1048</v>
      </c>
      <c r="D1520" s="1110">
        <v>0</v>
      </c>
      <c r="E1520" s="1110">
        <v>0</v>
      </c>
      <c r="F1520" s="1110">
        <v>0</v>
      </c>
      <c r="G1520" s="1110">
        <v>0</v>
      </c>
      <c r="H1520" s="1094"/>
      <c r="I1520" s="1094"/>
      <c r="J1520" s="1094"/>
      <c r="K1520" s="1094"/>
    </row>
    <row r="1521" spans="1:11" ht="14.1" customHeight="1" x14ac:dyDescent="0.25">
      <c r="A1521" s="1094"/>
      <c r="B1521" s="1094"/>
      <c r="C1521" s="1109" t="s">
        <v>1049</v>
      </c>
      <c r="D1521" s="1110">
        <v>0</v>
      </c>
      <c r="E1521" s="1110">
        <v>0</v>
      </c>
      <c r="F1521" s="1110">
        <v>0</v>
      </c>
      <c r="G1521" s="1110">
        <v>0</v>
      </c>
      <c r="H1521" s="1094"/>
      <c r="I1521" s="1094"/>
      <c r="J1521" s="1094"/>
      <c r="K1521" s="1094"/>
    </row>
    <row r="1522" spans="1:11" ht="14.1" customHeight="1" x14ac:dyDescent="0.25">
      <c r="A1522" s="1094"/>
      <c r="B1522" s="1094"/>
      <c r="C1522" s="1109" t="s">
        <v>1056</v>
      </c>
      <c r="D1522" s="1110">
        <v>0</v>
      </c>
      <c r="E1522" s="1110">
        <v>0</v>
      </c>
      <c r="F1522" s="1110">
        <v>0</v>
      </c>
      <c r="G1522" s="1110">
        <v>0</v>
      </c>
      <c r="H1522" s="1094"/>
      <c r="I1522" s="1094"/>
      <c r="J1522" s="1094"/>
      <c r="K1522" s="1094"/>
    </row>
    <row r="1523" spans="1:11" ht="14.1" customHeight="1" x14ac:dyDescent="0.25">
      <c r="A1523" s="1094"/>
      <c r="B1523" s="1094"/>
      <c r="C1523" s="1109" t="s">
        <v>1048</v>
      </c>
      <c r="D1523" s="1110">
        <v>0</v>
      </c>
      <c r="E1523" s="1110">
        <v>0</v>
      </c>
      <c r="F1523" s="1110">
        <v>0</v>
      </c>
      <c r="G1523" s="1110">
        <v>0</v>
      </c>
      <c r="H1523" s="1094"/>
      <c r="I1523" s="1094"/>
      <c r="J1523" s="1094"/>
      <c r="K1523" s="1094"/>
    </row>
    <row r="1524" spans="1:11" ht="14.1" customHeight="1" x14ac:dyDescent="0.25">
      <c r="A1524" s="1094"/>
      <c r="B1524" s="1094"/>
      <c r="C1524" s="1109" t="s">
        <v>1057</v>
      </c>
      <c r="D1524" s="1110">
        <v>0</v>
      </c>
      <c r="E1524" s="1110">
        <v>0</v>
      </c>
      <c r="F1524" s="1110">
        <v>0</v>
      </c>
      <c r="G1524" s="1110">
        <v>0</v>
      </c>
      <c r="H1524" s="1094"/>
      <c r="I1524" s="1094"/>
      <c r="J1524" s="1094"/>
      <c r="K1524" s="1094"/>
    </row>
    <row r="1525" spans="1:11" ht="14.1" customHeight="1" x14ac:dyDescent="0.25">
      <c r="A1525" s="1094"/>
      <c r="B1525" s="1094"/>
      <c r="C1525" s="1109" t="s">
        <v>1058</v>
      </c>
      <c r="D1525" s="1110">
        <v>0</v>
      </c>
      <c r="E1525" s="1110">
        <v>0</v>
      </c>
      <c r="F1525" s="1110">
        <v>0</v>
      </c>
      <c r="G1525" s="1110">
        <v>0</v>
      </c>
      <c r="H1525" s="1094"/>
      <c r="I1525" s="1094"/>
      <c r="J1525" s="1094"/>
      <c r="K1525" s="1094"/>
    </row>
    <row r="1526" spans="1:11" ht="14.1" customHeight="1" x14ac:dyDescent="0.25">
      <c r="A1526" s="1094"/>
      <c r="B1526" s="1094"/>
      <c r="C1526" s="1109" t="s">
        <v>1059</v>
      </c>
      <c r="D1526" s="1110">
        <v>0</v>
      </c>
      <c r="E1526" s="1110">
        <v>0</v>
      </c>
      <c r="F1526" s="1110">
        <v>0</v>
      </c>
      <c r="G1526" s="1110">
        <v>0</v>
      </c>
      <c r="H1526" s="1094"/>
      <c r="I1526" s="1094"/>
      <c r="J1526" s="1094"/>
      <c r="K1526" s="1094"/>
    </row>
    <row r="1527" spans="1:11" ht="14.1" customHeight="1" x14ac:dyDescent="0.25">
      <c r="A1527" s="1094"/>
      <c r="B1527" s="1094"/>
      <c r="C1527" s="1109" t="s">
        <v>1060</v>
      </c>
      <c r="D1527" s="1110">
        <v>0</v>
      </c>
      <c r="E1527" s="1110">
        <v>0</v>
      </c>
      <c r="F1527" s="1110">
        <v>0</v>
      </c>
      <c r="G1527" s="1110">
        <v>0</v>
      </c>
      <c r="H1527" s="1094"/>
      <c r="I1527" s="1094"/>
      <c r="J1527" s="1094"/>
      <c r="K1527" s="1094"/>
    </row>
    <row r="1528" spans="1:11" ht="14.1" customHeight="1" x14ac:dyDescent="0.25">
      <c r="A1528" s="1094"/>
      <c r="B1528" s="1094"/>
      <c r="C1528" s="1109" t="s">
        <v>1061</v>
      </c>
      <c r="D1528" s="1110">
        <v>0</v>
      </c>
      <c r="E1528" s="1110">
        <v>102526704</v>
      </c>
      <c r="F1528" s="1110">
        <v>102526704</v>
      </c>
      <c r="G1528" s="1110">
        <v>41254719</v>
      </c>
      <c r="H1528" s="1094"/>
      <c r="I1528" s="1094"/>
      <c r="J1528" s="1094"/>
      <c r="K1528" s="1094"/>
    </row>
    <row r="1529" spans="1:11" ht="14.1" customHeight="1" x14ac:dyDescent="0.25">
      <c r="A1529" s="1094"/>
      <c r="B1529" s="1094"/>
      <c r="C1529" s="1109" t="s">
        <v>1048</v>
      </c>
      <c r="D1529" s="1110">
        <v>0</v>
      </c>
      <c r="E1529" s="1110">
        <v>102526704</v>
      </c>
      <c r="F1529" s="1110">
        <v>102526704</v>
      </c>
      <c r="G1529" s="1110">
        <v>41254719</v>
      </c>
      <c r="H1529" s="1094"/>
      <c r="I1529" s="1094"/>
      <c r="J1529" s="1094"/>
      <c r="K1529" s="1094"/>
    </row>
    <row r="1530" spans="1:11" ht="14.1" customHeight="1" x14ac:dyDescent="0.25">
      <c r="A1530" s="1094"/>
      <c r="B1530" s="1094"/>
      <c r="C1530" s="1109" t="s">
        <v>1057</v>
      </c>
      <c r="D1530" s="1110">
        <v>0</v>
      </c>
      <c r="E1530" s="1110">
        <v>0</v>
      </c>
      <c r="F1530" s="1110">
        <v>0</v>
      </c>
      <c r="G1530" s="1110">
        <v>0</v>
      </c>
      <c r="H1530" s="1094"/>
      <c r="I1530" s="1094"/>
      <c r="J1530" s="1094"/>
      <c r="K1530" s="1094"/>
    </row>
    <row r="1531" spans="1:11" ht="14.1" customHeight="1" x14ac:dyDescent="0.25">
      <c r="A1531" s="1094"/>
      <c r="B1531" s="1094"/>
      <c r="C1531" s="1109" t="s">
        <v>1058</v>
      </c>
      <c r="D1531" s="1110">
        <v>0</v>
      </c>
      <c r="E1531" s="1110">
        <v>0</v>
      </c>
      <c r="F1531" s="1110">
        <v>0</v>
      </c>
      <c r="G1531" s="1110">
        <v>0</v>
      </c>
      <c r="H1531" s="1094"/>
      <c r="I1531" s="1094"/>
      <c r="J1531" s="1094"/>
      <c r="K1531" s="1094"/>
    </row>
    <row r="1532" spans="1:11" ht="14.1" customHeight="1" x14ac:dyDescent="0.25">
      <c r="A1532" s="1094"/>
      <c r="B1532" s="1094"/>
      <c r="C1532" s="1109" t="s">
        <v>1059</v>
      </c>
      <c r="D1532" s="1110">
        <v>0</v>
      </c>
      <c r="E1532" s="1110">
        <v>0</v>
      </c>
      <c r="F1532" s="1110">
        <v>0</v>
      </c>
      <c r="G1532" s="1110">
        <v>0</v>
      </c>
      <c r="H1532" s="1094"/>
      <c r="I1532" s="1094"/>
      <c r="J1532" s="1094"/>
      <c r="K1532" s="1094"/>
    </row>
    <row r="1533" spans="1:11" ht="14.1" customHeight="1" x14ac:dyDescent="0.25">
      <c r="A1533" s="1094"/>
      <c r="B1533" s="1094"/>
      <c r="C1533" s="1109" t="s">
        <v>1060</v>
      </c>
      <c r="D1533" s="1110">
        <v>0</v>
      </c>
      <c r="E1533" s="1110">
        <v>0</v>
      </c>
      <c r="F1533" s="1110">
        <v>0</v>
      </c>
      <c r="G1533" s="1110">
        <v>0</v>
      </c>
      <c r="H1533" s="1094"/>
      <c r="I1533" s="1094"/>
      <c r="J1533" s="1094"/>
      <c r="K1533" s="1094"/>
    </row>
    <row r="1534" spans="1:11" ht="14.1" customHeight="1" x14ac:dyDescent="0.25">
      <c r="A1534" s="1094"/>
      <c r="B1534" s="1094"/>
      <c r="C1534" s="1109" t="s">
        <v>1062</v>
      </c>
      <c r="D1534" s="1110">
        <v>0</v>
      </c>
      <c r="E1534" s="1110">
        <v>0</v>
      </c>
      <c r="F1534" s="1110">
        <v>0</v>
      </c>
      <c r="G1534" s="1110">
        <v>0</v>
      </c>
      <c r="H1534" s="1094"/>
      <c r="I1534" s="1094"/>
      <c r="J1534" s="1094"/>
      <c r="K1534" s="1094"/>
    </row>
    <row r="1535" spans="1:11" ht="14.1" customHeight="1" x14ac:dyDescent="0.25">
      <c r="A1535" s="1094"/>
      <c r="B1535" s="1094"/>
      <c r="C1535" s="1109" t="s">
        <v>1048</v>
      </c>
      <c r="D1535" s="1110">
        <v>0</v>
      </c>
      <c r="E1535" s="1110">
        <v>0</v>
      </c>
      <c r="F1535" s="1110">
        <v>0</v>
      </c>
      <c r="G1535" s="1110">
        <v>0</v>
      </c>
      <c r="H1535" s="1094"/>
      <c r="I1535" s="1094"/>
      <c r="J1535" s="1094"/>
      <c r="K1535" s="1094"/>
    </row>
    <row r="1536" spans="1:11" ht="14.1" customHeight="1" x14ac:dyDescent="0.25">
      <c r="A1536" s="1094"/>
      <c r="B1536" s="1094"/>
      <c r="C1536" s="1109" t="s">
        <v>1057</v>
      </c>
      <c r="D1536" s="1110">
        <v>0</v>
      </c>
      <c r="E1536" s="1110">
        <v>0</v>
      </c>
      <c r="F1536" s="1110">
        <v>0</v>
      </c>
      <c r="G1536" s="1110">
        <v>0</v>
      </c>
      <c r="H1536" s="1094"/>
      <c r="I1536" s="1094"/>
      <c r="J1536" s="1094"/>
      <c r="K1536" s="1094"/>
    </row>
    <row r="1537" spans="1:11" ht="14.1" customHeight="1" x14ac:dyDescent="0.25">
      <c r="A1537" s="1094"/>
      <c r="B1537" s="1094"/>
      <c r="C1537" s="1109" t="s">
        <v>1058</v>
      </c>
      <c r="D1537" s="1110">
        <v>0</v>
      </c>
      <c r="E1537" s="1110">
        <v>0</v>
      </c>
      <c r="F1537" s="1110">
        <v>0</v>
      </c>
      <c r="G1537" s="1110">
        <v>0</v>
      </c>
      <c r="H1537" s="1094"/>
      <c r="I1537" s="1094"/>
      <c r="J1537" s="1094"/>
      <c r="K1537" s="1094"/>
    </row>
    <row r="1538" spans="1:11" ht="14.1" customHeight="1" x14ac:dyDescent="0.25">
      <c r="A1538" s="1094"/>
      <c r="B1538" s="1094"/>
      <c r="C1538" s="1109" t="s">
        <v>1059</v>
      </c>
      <c r="D1538" s="1110">
        <v>0</v>
      </c>
      <c r="E1538" s="1110">
        <v>0</v>
      </c>
      <c r="F1538" s="1110">
        <v>0</v>
      </c>
      <c r="G1538" s="1110">
        <v>0</v>
      </c>
      <c r="H1538" s="1094"/>
      <c r="I1538" s="1094"/>
      <c r="J1538" s="1094"/>
      <c r="K1538" s="1094"/>
    </row>
    <row r="1539" spans="1:11" ht="14.1" customHeight="1" x14ac:dyDescent="0.25">
      <c r="A1539" s="1094"/>
      <c r="B1539" s="1094"/>
      <c r="C1539" s="1109" t="s">
        <v>1060</v>
      </c>
      <c r="D1539" s="1110">
        <v>0</v>
      </c>
      <c r="E1539" s="1110">
        <v>0</v>
      </c>
      <c r="F1539" s="1110">
        <v>0</v>
      </c>
      <c r="G1539" s="1110">
        <v>0</v>
      </c>
      <c r="H1539" s="1094"/>
      <c r="I1539" s="1094"/>
      <c r="J1539" s="1094"/>
      <c r="K1539" s="1094"/>
    </row>
    <row r="1540" spans="1:11" ht="14.1" customHeight="1" x14ac:dyDescent="0.25">
      <c r="A1540" s="1094"/>
      <c r="B1540" s="1094"/>
      <c r="C1540" s="1109" t="s">
        <v>1063</v>
      </c>
      <c r="D1540" s="1110">
        <v>0</v>
      </c>
      <c r="E1540" s="1110">
        <v>0</v>
      </c>
      <c r="F1540" s="1110">
        <v>0</v>
      </c>
      <c r="G1540" s="1110">
        <v>0</v>
      </c>
      <c r="H1540" s="1094"/>
      <c r="I1540" s="1094"/>
      <c r="J1540" s="1094"/>
      <c r="K1540" s="1094"/>
    </row>
    <row r="1541" spans="1:11" ht="14.1" customHeight="1" x14ac:dyDescent="0.25">
      <c r="A1541" s="1094"/>
      <c r="B1541" s="1094"/>
      <c r="C1541" s="1109" t="s">
        <v>1064</v>
      </c>
      <c r="D1541" s="1110">
        <v>0</v>
      </c>
      <c r="E1541" s="1110">
        <v>0</v>
      </c>
      <c r="F1541" s="1110">
        <v>0</v>
      </c>
      <c r="G1541" s="1110">
        <v>0</v>
      </c>
      <c r="H1541" s="1094"/>
      <c r="I1541" s="1094"/>
      <c r="J1541" s="1094"/>
      <c r="K1541" s="1094"/>
    </row>
    <row r="1542" spans="1:11" ht="14.1" customHeight="1" x14ac:dyDescent="0.25">
      <c r="A1542" s="1094"/>
      <c r="B1542" s="1094"/>
      <c r="C1542" s="1111" t="s">
        <v>572</v>
      </c>
      <c r="D1542" s="1110">
        <v>0</v>
      </c>
      <c r="E1542" s="1110">
        <v>102526704</v>
      </c>
      <c r="F1542" s="1110">
        <v>102526704</v>
      </c>
      <c r="G1542" s="1110">
        <v>41254719</v>
      </c>
      <c r="H1542" s="1094"/>
      <c r="I1542" s="1094"/>
      <c r="J1542" s="1094"/>
      <c r="K1542" s="1094"/>
    </row>
    <row r="1543" spans="1:11" ht="20.100000000000001" customHeight="1" x14ac:dyDescent="0.25">
      <c r="A1543" s="1094"/>
      <c r="B1543" s="1094"/>
      <c r="C1543" s="1102" t="s">
        <v>4132</v>
      </c>
      <c r="D1543" s="1234" t="s">
        <v>4133</v>
      </c>
      <c r="E1543" s="1235"/>
      <c r="F1543" s="1235"/>
      <c r="G1543" s="1235"/>
      <c r="H1543" s="1094"/>
      <c r="I1543" s="1094"/>
      <c r="J1543" s="1094"/>
      <c r="K1543" s="1094"/>
    </row>
    <row r="1544" spans="1:11" ht="41.1" customHeight="1" x14ac:dyDescent="0.25">
      <c r="A1544" s="1094"/>
      <c r="B1544" s="1094"/>
      <c r="C1544" s="1103" t="s">
        <v>1022</v>
      </c>
      <c r="D1544" s="1232" t="s">
        <v>4134</v>
      </c>
      <c r="E1544" s="1233"/>
      <c r="F1544" s="1233"/>
      <c r="G1544" s="1233"/>
      <c r="H1544" s="1094"/>
      <c r="I1544" s="1094"/>
      <c r="J1544" s="1094"/>
      <c r="K1544" s="1094"/>
    </row>
    <row r="1545" spans="1:11" ht="41.1" customHeight="1" x14ac:dyDescent="0.25">
      <c r="A1545" s="1094"/>
      <c r="B1545" s="1094"/>
      <c r="C1545" s="1104" t="s">
        <v>1024</v>
      </c>
      <c r="D1545" s="1230" t="s">
        <v>4135</v>
      </c>
      <c r="E1545" s="1231"/>
      <c r="F1545" s="1231"/>
      <c r="G1545" s="1231"/>
      <c r="H1545" s="1094"/>
      <c r="I1545" s="1094"/>
      <c r="J1545" s="1094"/>
      <c r="K1545" s="1094"/>
    </row>
    <row r="1546" spans="1:11" ht="41.1" customHeight="1" x14ac:dyDescent="0.25">
      <c r="A1546" s="1094"/>
      <c r="B1546" s="1094"/>
      <c r="C1546" s="1104" t="s">
        <v>31</v>
      </c>
      <c r="D1546" s="1230" t="s">
        <v>3356</v>
      </c>
      <c r="E1546" s="1231"/>
      <c r="F1546" s="1231"/>
      <c r="G1546" s="1231"/>
      <c r="H1546" s="1094"/>
      <c r="I1546" s="1094"/>
      <c r="J1546" s="1094"/>
      <c r="K1546" s="1094"/>
    </row>
    <row r="1547" spans="1:11" ht="15" customHeight="1" x14ac:dyDescent="0.25">
      <c r="A1547" s="1094"/>
      <c r="B1547" s="1094"/>
      <c r="C1547" s="1105"/>
      <c r="D1547" s="1106">
        <v>2024</v>
      </c>
      <c r="E1547" s="1106">
        <v>2025</v>
      </c>
      <c r="F1547" s="1106">
        <v>2026</v>
      </c>
      <c r="G1547" s="1106">
        <v>2027</v>
      </c>
      <c r="H1547" s="1094"/>
      <c r="I1547" s="1094"/>
      <c r="J1547" s="1094"/>
      <c r="K1547" s="1094"/>
    </row>
    <row r="1548" spans="1:11" ht="15" customHeight="1" x14ac:dyDescent="0.25">
      <c r="A1548" s="1094"/>
      <c r="B1548" s="1094"/>
      <c r="C1548" s="1107"/>
      <c r="D1548" s="1108" t="s">
        <v>13</v>
      </c>
      <c r="E1548" s="1108" t="s">
        <v>14</v>
      </c>
      <c r="F1548" s="1108" t="s">
        <v>14</v>
      </c>
      <c r="G1548" s="1108" t="s">
        <v>14</v>
      </c>
      <c r="H1548" s="1094"/>
      <c r="I1548" s="1094"/>
      <c r="J1548" s="1094"/>
      <c r="K1548" s="1094"/>
    </row>
    <row r="1549" spans="1:11" ht="14.1" customHeight="1" x14ac:dyDescent="0.25">
      <c r="A1549" s="1094"/>
      <c r="B1549" s="1094"/>
      <c r="C1549" s="1097" t="s">
        <v>33</v>
      </c>
      <c r="D1549" s="1101" t="s">
        <v>1039</v>
      </c>
      <c r="E1549" s="1101" t="s">
        <v>1092</v>
      </c>
      <c r="F1549" s="1101" t="s">
        <v>1092</v>
      </c>
      <c r="G1549" s="1101" t="s">
        <v>1092</v>
      </c>
      <c r="H1549" s="1094"/>
      <c r="I1549" s="1094"/>
      <c r="J1549" s="1094"/>
      <c r="K1549" s="1094"/>
    </row>
    <row r="1550" spans="1:11" ht="14.1" customHeight="1" x14ac:dyDescent="0.25">
      <c r="A1550" s="1094"/>
      <c r="B1550" s="1094"/>
      <c r="C1550" s="1097" t="s">
        <v>1029</v>
      </c>
      <c r="D1550" s="1101" t="s">
        <v>4136</v>
      </c>
      <c r="E1550" s="1101" t="s">
        <v>4137</v>
      </c>
      <c r="F1550" s="1101" t="s">
        <v>4138</v>
      </c>
      <c r="G1550" s="1101" t="s">
        <v>4139</v>
      </c>
      <c r="H1550" s="1094"/>
      <c r="I1550" s="1094"/>
      <c r="J1550" s="1094"/>
      <c r="K1550" s="1094"/>
    </row>
    <row r="1551" spans="1:11" ht="14.1" customHeight="1" x14ac:dyDescent="0.25">
      <c r="A1551" s="1094"/>
      <c r="B1551" s="1094"/>
      <c r="C1551" s="1097" t="s">
        <v>1032</v>
      </c>
      <c r="D1551" s="1101" t="s">
        <v>1039</v>
      </c>
      <c r="E1551" s="1101" t="s">
        <v>4137</v>
      </c>
      <c r="F1551" s="1101" t="s">
        <v>4138</v>
      </c>
      <c r="G1551" s="1101" t="s">
        <v>4139</v>
      </c>
      <c r="H1551" s="1094"/>
      <c r="I1551" s="1094"/>
      <c r="J1551" s="1094"/>
      <c r="K1551" s="1094"/>
    </row>
    <row r="1552" spans="1:11" ht="14.1" customHeight="1" x14ac:dyDescent="0.25">
      <c r="A1552" s="1094"/>
      <c r="B1552" s="1094"/>
      <c r="C1552" s="1097" t="s">
        <v>1037</v>
      </c>
      <c r="D1552" s="1101" t="s">
        <v>1038</v>
      </c>
      <c r="E1552" s="1101" t="s">
        <v>1038</v>
      </c>
      <c r="F1552" s="1101" t="s">
        <v>1039</v>
      </c>
      <c r="G1552" s="1101" t="s">
        <v>1039</v>
      </c>
      <c r="H1552" s="1094"/>
      <c r="I1552" s="1094"/>
      <c r="J1552" s="1094"/>
      <c r="K1552" s="1094"/>
    </row>
    <row r="1553" spans="1:11" ht="14.1" customHeight="1" x14ac:dyDescent="0.25">
      <c r="A1553" s="1094"/>
      <c r="B1553" s="1094"/>
      <c r="C1553" s="1097" t="s">
        <v>1042</v>
      </c>
      <c r="D1553" s="1101" t="s">
        <v>1038</v>
      </c>
      <c r="E1553" s="1101" t="s">
        <v>4140</v>
      </c>
      <c r="F1553" s="1101" t="s">
        <v>4141</v>
      </c>
      <c r="G1553" s="1101" t="s">
        <v>4142</v>
      </c>
      <c r="H1553" s="1094"/>
      <c r="I1553" s="1094"/>
      <c r="J1553" s="1094"/>
      <c r="K1553" s="1094"/>
    </row>
    <row r="1554" spans="1:11" ht="14.1" customHeight="1" x14ac:dyDescent="0.25">
      <c r="A1554" s="1094"/>
      <c r="B1554" s="1094"/>
      <c r="C1554" s="1097" t="s">
        <v>39</v>
      </c>
      <c r="D1554" s="1101" t="s">
        <v>1038</v>
      </c>
      <c r="E1554" s="1101" t="s">
        <v>1038</v>
      </c>
      <c r="F1554" s="1101" t="s">
        <v>4141</v>
      </c>
      <c r="G1554" s="1101" t="s">
        <v>4142</v>
      </c>
      <c r="H1554" s="1094"/>
      <c r="I1554" s="1094"/>
      <c r="J1554" s="1094"/>
      <c r="K1554" s="1094"/>
    </row>
    <row r="1555" spans="1:11" ht="14.1" customHeight="1" x14ac:dyDescent="0.25">
      <c r="A1555" s="1094"/>
      <c r="B1555" s="1094"/>
      <c r="C1555" s="1228" t="s">
        <v>1046</v>
      </c>
      <c r="D1555" s="1229"/>
      <c r="E1555" s="1229"/>
      <c r="F1555" s="1229"/>
      <c r="G1555" s="1229"/>
      <c r="H1555" s="1094"/>
      <c r="I1555" s="1094"/>
      <c r="J1555" s="1094"/>
      <c r="K1555" s="1094"/>
    </row>
    <row r="1556" spans="1:11" ht="14.1" customHeight="1" x14ac:dyDescent="0.25">
      <c r="A1556" s="1094"/>
      <c r="B1556" s="1094"/>
      <c r="C1556" s="1105"/>
      <c r="D1556" s="1106">
        <v>2024</v>
      </c>
      <c r="E1556" s="1106">
        <v>2025</v>
      </c>
      <c r="F1556" s="1106">
        <v>2026</v>
      </c>
      <c r="G1556" s="1106">
        <v>2027</v>
      </c>
      <c r="H1556" s="1094"/>
      <c r="I1556" s="1094"/>
      <c r="J1556" s="1094"/>
      <c r="K1556" s="1094"/>
    </row>
    <row r="1557" spans="1:11" ht="14.1" customHeight="1" x14ac:dyDescent="0.25">
      <c r="A1557" s="1094"/>
      <c r="B1557" s="1094"/>
      <c r="C1557" s="1107"/>
      <c r="D1557" s="1108" t="s">
        <v>13</v>
      </c>
      <c r="E1557" s="1108" t="s">
        <v>14</v>
      </c>
      <c r="F1557" s="1108" t="s">
        <v>14</v>
      </c>
      <c r="G1557" s="1108" t="s">
        <v>14</v>
      </c>
      <c r="H1557" s="1094"/>
      <c r="I1557" s="1094"/>
      <c r="J1557" s="1094"/>
      <c r="K1557" s="1094"/>
    </row>
    <row r="1558" spans="1:11" ht="14.1" customHeight="1" x14ac:dyDescent="0.25">
      <c r="A1558" s="1094"/>
      <c r="B1558" s="1094"/>
      <c r="C1558" s="1109" t="s">
        <v>1047</v>
      </c>
      <c r="D1558" s="1110">
        <v>0</v>
      </c>
      <c r="E1558" s="1110">
        <v>0</v>
      </c>
      <c r="F1558" s="1110">
        <v>0</v>
      </c>
      <c r="G1558" s="1110">
        <v>0</v>
      </c>
      <c r="H1558" s="1094"/>
      <c r="I1558" s="1094"/>
      <c r="J1558" s="1094"/>
      <c r="K1558" s="1094"/>
    </row>
    <row r="1559" spans="1:11" ht="14.1" customHeight="1" x14ac:dyDescent="0.25">
      <c r="A1559" s="1094"/>
      <c r="B1559" s="1094"/>
      <c r="C1559" s="1109" t="s">
        <v>1048</v>
      </c>
      <c r="D1559" s="1110">
        <v>0</v>
      </c>
      <c r="E1559" s="1110">
        <v>0</v>
      </c>
      <c r="F1559" s="1110">
        <v>0</v>
      </c>
      <c r="G1559" s="1110">
        <v>0</v>
      </c>
      <c r="H1559" s="1094"/>
      <c r="I1559" s="1094"/>
      <c r="J1559" s="1094"/>
      <c r="K1559" s="1094"/>
    </row>
    <row r="1560" spans="1:11" ht="14.1" customHeight="1" x14ac:dyDescent="0.25">
      <c r="A1560" s="1094"/>
      <c r="B1560" s="1094"/>
      <c r="C1560" s="1109" t="s">
        <v>1049</v>
      </c>
      <c r="D1560" s="1110">
        <v>0</v>
      </c>
      <c r="E1560" s="1110">
        <v>0</v>
      </c>
      <c r="F1560" s="1110">
        <v>0</v>
      </c>
      <c r="G1560" s="1110">
        <v>0</v>
      </c>
      <c r="H1560" s="1094"/>
      <c r="I1560" s="1094"/>
      <c r="J1560" s="1094"/>
      <c r="K1560" s="1094"/>
    </row>
    <row r="1561" spans="1:11" ht="14.1" customHeight="1" x14ac:dyDescent="0.25">
      <c r="A1561" s="1094"/>
      <c r="B1561" s="1094"/>
      <c r="C1561" s="1109" t="s">
        <v>1050</v>
      </c>
      <c r="D1561" s="1110">
        <v>0</v>
      </c>
      <c r="E1561" s="1110">
        <v>0</v>
      </c>
      <c r="F1561" s="1110">
        <v>0</v>
      </c>
      <c r="G1561" s="1110">
        <v>0</v>
      </c>
      <c r="H1561" s="1094"/>
      <c r="I1561" s="1094"/>
      <c r="J1561" s="1094"/>
      <c r="K1561" s="1094"/>
    </row>
    <row r="1562" spans="1:11" ht="14.1" customHeight="1" x14ac:dyDescent="0.25">
      <c r="A1562" s="1094"/>
      <c r="B1562" s="1094"/>
      <c r="C1562" s="1109" t="s">
        <v>1048</v>
      </c>
      <c r="D1562" s="1110">
        <v>0</v>
      </c>
      <c r="E1562" s="1110">
        <v>0</v>
      </c>
      <c r="F1562" s="1110">
        <v>0</v>
      </c>
      <c r="G1562" s="1110">
        <v>0</v>
      </c>
      <c r="H1562" s="1094"/>
      <c r="I1562" s="1094"/>
      <c r="J1562" s="1094"/>
      <c r="K1562" s="1094"/>
    </row>
    <row r="1563" spans="1:11" ht="14.1" customHeight="1" x14ac:dyDescent="0.25">
      <c r="A1563" s="1094"/>
      <c r="B1563" s="1094"/>
      <c r="C1563" s="1109" t="s">
        <v>1049</v>
      </c>
      <c r="D1563" s="1110">
        <v>0</v>
      </c>
      <c r="E1563" s="1110">
        <v>0</v>
      </c>
      <c r="F1563" s="1110">
        <v>0</v>
      </c>
      <c r="G1563" s="1110">
        <v>0</v>
      </c>
      <c r="H1563" s="1094"/>
      <c r="I1563" s="1094"/>
      <c r="J1563" s="1094"/>
      <c r="K1563" s="1094"/>
    </row>
    <row r="1564" spans="1:11" ht="14.1" customHeight="1" x14ac:dyDescent="0.25">
      <c r="A1564" s="1094"/>
      <c r="B1564" s="1094"/>
      <c r="C1564" s="1109" t="s">
        <v>1051</v>
      </c>
      <c r="D1564" s="1110">
        <v>0</v>
      </c>
      <c r="E1564" s="1110">
        <v>0</v>
      </c>
      <c r="F1564" s="1110">
        <v>0</v>
      </c>
      <c r="G1564" s="1110">
        <v>0</v>
      </c>
      <c r="H1564" s="1094"/>
      <c r="I1564" s="1094"/>
      <c r="J1564" s="1094"/>
      <c r="K1564" s="1094"/>
    </row>
    <row r="1565" spans="1:11" ht="14.1" customHeight="1" x14ac:dyDescent="0.25">
      <c r="A1565" s="1094"/>
      <c r="B1565" s="1094"/>
      <c r="C1565" s="1109" t="s">
        <v>1048</v>
      </c>
      <c r="D1565" s="1110">
        <v>0</v>
      </c>
      <c r="E1565" s="1110">
        <v>0</v>
      </c>
      <c r="F1565" s="1110">
        <v>0</v>
      </c>
      <c r="G1565" s="1110">
        <v>0</v>
      </c>
      <c r="H1565" s="1094"/>
      <c r="I1565" s="1094"/>
      <c r="J1565" s="1094"/>
      <c r="K1565" s="1094"/>
    </row>
    <row r="1566" spans="1:11" ht="14.1" customHeight="1" x14ac:dyDescent="0.25">
      <c r="A1566" s="1094"/>
      <c r="B1566" s="1094"/>
      <c r="C1566" s="1109" t="s">
        <v>1049</v>
      </c>
      <c r="D1566" s="1110">
        <v>0</v>
      </c>
      <c r="E1566" s="1110">
        <v>0</v>
      </c>
      <c r="F1566" s="1110">
        <v>0</v>
      </c>
      <c r="G1566" s="1110">
        <v>0</v>
      </c>
      <c r="H1566" s="1094"/>
      <c r="I1566" s="1094"/>
      <c r="J1566" s="1094"/>
      <c r="K1566" s="1094"/>
    </row>
    <row r="1567" spans="1:11" ht="14.1" customHeight="1" x14ac:dyDescent="0.25">
      <c r="A1567" s="1094"/>
      <c r="B1567" s="1094"/>
      <c r="C1567" s="1109" t="s">
        <v>1052</v>
      </c>
      <c r="D1567" s="1110">
        <v>0</v>
      </c>
      <c r="E1567" s="1110">
        <v>0</v>
      </c>
      <c r="F1567" s="1110">
        <v>0</v>
      </c>
      <c r="G1567" s="1110">
        <v>0</v>
      </c>
      <c r="H1567" s="1094"/>
      <c r="I1567" s="1094"/>
      <c r="J1567" s="1094"/>
      <c r="K1567" s="1094"/>
    </row>
    <row r="1568" spans="1:11" ht="14.1" customHeight="1" x14ac:dyDescent="0.25">
      <c r="A1568" s="1094"/>
      <c r="B1568" s="1094"/>
      <c r="C1568" s="1109" t="s">
        <v>1048</v>
      </c>
      <c r="D1568" s="1110">
        <v>0</v>
      </c>
      <c r="E1568" s="1110">
        <v>0</v>
      </c>
      <c r="F1568" s="1110">
        <v>0</v>
      </c>
      <c r="G1568" s="1110">
        <v>0</v>
      </c>
      <c r="H1568" s="1094"/>
      <c r="I1568" s="1094"/>
      <c r="J1568" s="1094"/>
      <c r="K1568" s="1094"/>
    </row>
    <row r="1569" spans="1:11" ht="14.1" customHeight="1" x14ac:dyDescent="0.25">
      <c r="A1569" s="1094"/>
      <c r="B1569" s="1094"/>
      <c r="C1569" s="1109" t="s">
        <v>1049</v>
      </c>
      <c r="D1569" s="1110">
        <v>0</v>
      </c>
      <c r="E1569" s="1110">
        <v>0</v>
      </c>
      <c r="F1569" s="1110">
        <v>0</v>
      </c>
      <c r="G1569" s="1110">
        <v>0</v>
      </c>
      <c r="H1569" s="1094"/>
      <c r="I1569" s="1094"/>
      <c r="J1569" s="1094"/>
      <c r="K1569" s="1094"/>
    </row>
    <row r="1570" spans="1:11" ht="14.1" customHeight="1" x14ac:dyDescent="0.25">
      <c r="A1570" s="1094"/>
      <c r="B1570" s="1094"/>
      <c r="C1570" s="1109" t="s">
        <v>1053</v>
      </c>
      <c r="D1570" s="1110">
        <v>0</v>
      </c>
      <c r="E1570" s="1110">
        <v>0</v>
      </c>
      <c r="F1570" s="1110">
        <v>0</v>
      </c>
      <c r="G1570" s="1110">
        <v>0</v>
      </c>
      <c r="H1570" s="1094"/>
      <c r="I1570" s="1094"/>
      <c r="J1570" s="1094"/>
      <c r="K1570" s="1094"/>
    </row>
    <row r="1571" spans="1:11" ht="14.1" customHeight="1" x14ac:dyDescent="0.25">
      <c r="A1571" s="1094"/>
      <c r="B1571" s="1094"/>
      <c r="C1571" s="1109" t="s">
        <v>1048</v>
      </c>
      <c r="D1571" s="1110">
        <v>0</v>
      </c>
      <c r="E1571" s="1110">
        <v>0</v>
      </c>
      <c r="F1571" s="1110">
        <v>0</v>
      </c>
      <c r="G1571" s="1110">
        <v>0</v>
      </c>
      <c r="H1571" s="1094"/>
      <c r="I1571" s="1094"/>
      <c r="J1571" s="1094"/>
      <c r="K1571" s="1094"/>
    </row>
    <row r="1572" spans="1:11" ht="14.1" customHeight="1" x14ac:dyDescent="0.25">
      <c r="A1572" s="1094"/>
      <c r="B1572" s="1094"/>
      <c r="C1572" s="1109" t="s">
        <v>1049</v>
      </c>
      <c r="D1572" s="1110">
        <v>0</v>
      </c>
      <c r="E1572" s="1110">
        <v>0</v>
      </c>
      <c r="F1572" s="1110">
        <v>0</v>
      </c>
      <c r="G1572" s="1110">
        <v>0</v>
      </c>
      <c r="H1572" s="1094"/>
      <c r="I1572" s="1094"/>
      <c r="J1572" s="1094"/>
      <c r="K1572" s="1094"/>
    </row>
    <row r="1573" spans="1:11" ht="14.1" customHeight="1" x14ac:dyDescent="0.25">
      <c r="A1573" s="1094"/>
      <c r="B1573" s="1094"/>
      <c r="C1573" s="1109" t="s">
        <v>1054</v>
      </c>
      <c r="D1573" s="1110">
        <v>0</v>
      </c>
      <c r="E1573" s="1110">
        <v>0</v>
      </c>
      <c r="F1573" s="1110">
        <v>0</v>
      </c>
      <c r="G1573" s="1110">
        <v>0</v>
      </c>
      <c r="H1573" s="1094"/>
      <c r="I1573" s="1094"/>
      <c r="J1573" s="1094"/>
      <c r="K1573" s="1094"/>
    </row>
    <row r="1574" spans="1:11" ht="14.1" customHeight="1" x14ac:dyDescent="0.25">
      <c r="A1574" s="1094"/>
      <c r="B1574" s="1094"/>
      <c r="C1574" s="1109" t="s">
        <v>1048</v>
      </c>
      <c r="D1574" s="1110">
        <v>0</v>
      </c>
      <c r="E1574" s="1110">
        <v>0</v>
      </c>
      <c r="F1574" s="1110">
        <v>0</v>
      </c>
      <c r="G1574" s="1110">
        <v>0</v>
      </c>
      <c r="H1574" s="1094"/>
      <c r="I1574" s="1094"/>
      <c r="J1574" s="1094"/>
      <c r="K1574" s="1094"/>
    </row>
    <row r="1575" spans="1:11" ht="14.1" customHeight="1" x14ac:dyDescent="0.25">
      <c r="A1575" s="1094"/>
      <c r="B1575" s="1094"/>
      <c r="C1575" s="1109" t="s">
        <v>1049</v>
      </c>
      <c r="D1575" s="1110">
        <v>0</v>
      </c>
      <c r="E1575" s="1110">
        <v>0</v>
      </c>
      <c r="F1575" s="1110">
        <v>0</v>
      </c>
      <c r="G1575" s="1110">
        <v>0</v>
      </c>
      <c r="H1575" s="1094"/>
      <c r="I1575" s="1094"/>
      <c r="J1575" s="1094"/>
      <c r="K1575" s="1094"/>
    </row>
    <row r="1576" spans="1:11" ht="14.1" customHeight="1" x14ac:dyDescent="0.25">
      <c r="A1576" s="1094"/>
      <c r="B1576" s="1094"/>
      <c r="C1576" s="1109" t="s">
        <v>1055</v>
      </c>
      <c r="D1576" s="1110">
        <v>0</v>
      </c>
      <c r="E1576" s="1110">
        <v>0</v>
      </c>
      <c r="F1576" s="1110">
        <v>0</v>
      </c>
      <c r="G1576" s="1110">
        <v>0</v>
      </c>
      <c r="H1576" s="1094"/>
      <c r="I1576" s="1094"/>
      <c r="J1576" s="1094"/>
      <c r="K1576" s="1094"/>
    </row>
    <row r="1577" spans="1:11" ht="14.1" customHeight="1" x14ac:dyDescent="0.25">
      <c r="A1577" s="1094"/>
      <c r="B1577" s="1094"/>
      <c r="C1577" s="1109" t="s">
        <v>1048</v>
      </c>
      <c r="D1577" s="1110">
        <v>0</v>
      </c>
      <c r="E1577" s="1110">
        <v>0</v>
      </c>
      <c r="F1577" s="1110">
        <v>0</v>
      </c>
      <c r="G1577" s="1110">
        <v>0</v>
      </c>
      <c r="H1577" s="1094"/>
      <c r="I1577" s="1094"/>
      <c r="J1577" s="1094"/>
      <c r="K1577" s="1094"/>
    </row>
    <row r="1578" spans="1:11" ht="14.1" customHeight="1" x14ac:dyDescent="0.25">
      <c r="A1578" s="1094"/>
      <c r="B1578" s="1094"/>
      <c r="C1578" s="1109" t="s">
        <v>1049</v>
      </c>
      <c r="D1578" s="1110">
        <v>0</v>
      </c>
      <c r="E1578" s="1110">
        <v>0</v>
      </c>
      <c r="F1578" s="1110">
        <v>0</v>
      </c>
      <c r="G1578" s="1110">
        <v>0</v>
      </c>
      <c r="H1578" s="1094"/>
      <c r="I1578" s="1094"/>
      <c r="J1578" s="1094"/>
      <c r="K1578" s="1094"/>
    </row>
    <row r="1579" spans="1:11" ht="14.1" customHeight="1" x14ac:dyDescent="0.25">
      <c r="A1579" s="1094"/>
      <c r="B1579" s="1094"/>
      <c r="C1579" s="1109" t="s">
        <v>1056</v>
      </c>
      <c r="D1579" s="1110">
        <v>0</v>
      </c>
      <c r="E1579" s="1110">
        <v>0</v>
      </c>
      <c r="F1579" s="1110">
        <v>0</v>
      </c>
      <c r="G1579" s="1110">
        <v>0</v>
      </c>
      <c r="H1579" s="1094"/>
      <c r="I1579" s="1094"/>
      <c r="J1579" s="1094"/>
      <c r="K1579" s="1094"/>
    </row>
    <row r="1580" spans="1:11" ht="14.1" customHeight="1" x14ac:dyDescent="0.25">
      <c r="A1580" s="1094"/>
      <c r="B1580" s="1094"/>
      <c r="C1580" s="1109" t="s">
        <v>1048</v>
      </c>
      <c r="D1580" s="1110">
        <v>0</v>
      </c>
      <c r="E1580" s="1110">
        <v>0</v>
      </c>
      <c r="F1580" s="1110">
        <v>0</v>
      </c>
      <c r="G1580" s="1110">
        <v>0</v>
      </c>
      <c r="H1580" s="1094"/>
      <c r="I1580" s="1094"/>
      <c r="J1580" s="1094"/>
      <c r="K1580" s="1094"/>
    </row>
    <row r="1581" spans="1:11" ht="14.1" customHeight="1" x14ac:dyDescent="0.25">
      <c r="A1581" s="1094"/>
      <c r="B1581" s="1094"/>
      <c r="C1581" s="1109" t="s">
        <v>1057</v>
      </c>
      <c r="D1581" s="1110">
        <v>0</v>
      </c>
      <c r="E1581" s="1110">
        <v>0</v>
      </c>
      <c r="F1581" s="1110">
        <v>0</v>
      </c>
      <c r="G1581" s="1110">
        <v>0</v>
      </c>
      <c r="H1581" s="1094"/>
      <c r="I1581" s="1094"/>
      <c r="J1581" s="1094"/>
      <c r="K1581" s="1094"/>
    </row>
    <row r="1582" spans="1:11" ht="14.1" customHeight="1" x14ac:dyDescent="0.25">
      <c r="A1582" s="1094"/>
      <c r="B1582" s="1094"/>
      <c r="C1582" s="1109" t="s">
        <v>1058</v>
      </c>
      <c r="D1582" s="1110">
        <v>0</v>
      </c>
      <c r="E1582" s="1110">
        <v>0</v>
      </c>
      <c r="F1582" s="1110">
        <v>0</v>
      </c>
      <c r="G1582" s="1110">
        <v>0</v>
      </c>
      <c r="H1582" s="1094"/>
      <c r="I1582" s="1094"/>
      <c r="J1582" s="1094"/>
      <c r="K1582" s="1094"/>
    </row>
    <row r="1583" spans="1:11" ht="14.1" customHeight="1" x14ac:dyDescent="0.25">
      <c r="A1583" s="1094"/>
      <c r="B1583" s="1094"/>
      <c r="C1583" s="1109" t="s">
        <v>1059</v>
      </c>
      <c r="D1583" s="1110">
        <v>0</v>
      </c>
      <c r="E1583" s="1110">
        <v>0</v>
      </c>
      <c r="F1583" s="1110">
        <v>0</v>
      </c>
      <c r="G1583" s="1110">
        <v>0</v>
      </c>
      <c r="H1583" s="1094"/>
      <c r="I1583" s="1094"/>
      <c r="J1583" s="1094"/>
      <c r="K1583" s="1094"/>
    </row>
    <row r="1584" spans="1:11" ht="14.1" customHeight="1" x14ac:dyDescent="0.25">
      <c r="A1584" s="1094"/>
      <c r="B1584" s="1094"/>
      <c r="C1584" s="1109" t="s">
        <v>1060</v>
      </c>
      <c r="D1584" s="1110">
        <v>0</v>
      </c>
      <c r="E1584" s="1110">
        <v>0</v>
      </c>
      <c r="F1584" s="1110">
        <v>0</v>
      </c>
      <c r="G1584" s="1110">
        <v>0</v>
      </c>
      <c r="H1584" s="1094"/>
      <c r="I1584" s="1094"/>
      <c r="J1584" s="1094"/>
      <c r="K1584" s="1094"/>
    </row>
    <row r="1585" spans="1:11" ht="14.1" customHeight="1" x14ac:dyDescent="0.25">
      <c r="A1585" s="1094"/>
      <c r="B1585" s="1094"/>
      <c r="C1585" s="1109" t="s">
        <v>1061</v>
      </c>
      <c r="D1585" s="1110">
        <v>0</v>
      </c>
      <c r="E1585" s="1110">
        <v>210000000</v>
      </c>
      <c r="F1585" s="1110">
        <v>211148273</v>
      </c>
      <c r="G1585" s="1110">
        <v>278851727</v>
      </c>
      <c r="H1585" s="1094"/>
      <c r="I1585" s="1094"/>
      <c r="J1585" s="1094"/>
      <c r="K1585" s="1094"/>
    </row>
    <row r="1586" spans="1:11" ht="14.1" customHeight="1" x14ac:dyDescent="0.25">
      <c r="A1586" s="1094"/>
      <c r="B1586" s="1094"/>
      <c r="C1586" s="1109" t="s">
        <v>1048</v>
      </c>
      <c r="D1586" s="1110">
        <v>0</v>
      </c>
      <c r="E1586" s="1110">
        <v>210000000</v>
      </c>
      <c r="F1586" s="1110">
        <v>211148273</v>
      </c>
      <c r="G1586" s="1110">
        <v>278851727</v>
      </c>
      <c r="H1586" s="1094"/>
      <c r="I1586" s="1094"/>
      <c r="J1586" s="1094"/>
      <c r="K1586" s="1094"/>
    </row>
    <row r="1587" spans="1:11" ht="14.1" customHeight="1" x14ac:dyDescent="0.25">
      <c r="A1587" s="1094"/>
      <c r="B1587" s="1094"/>
      <c r="C1587" s="1109" t="s">
        <v>1057</v>
      </c>
      <c r="D1587" s="1110">
        <v>0</v>
      </c>
      <c r="E1587" s="1110">
        <v>0</v>
      </c>
      <c r="F1587" s="1110">
        <v>0</v>
      </c>
      <c r="G1587" s="1110">
        <v>0</v>
      </c>
      <c r="H1587" s="1094"/>
      <c r="I1587" s="1094"/>
      <c r="J1587" s="1094"/>
      <c r="K1587" s="1094"/>
    </row>
    <row r="1588" spans="1:11" ht="14.1" customHeight="1" x14ac:dyDescent="0.25">
      <c r="A1588" s="1094"/>
      <c r="B1588" s="1094"/>
      <c r="C1588" s="1109" t="s">
        <v>1058</v>
      </c>
      <c r="D1588" s="1110">
        <v>0</v>
      </c>
      <c r="E1588" s="1110">
        <v>0</v>
      </c>
      <c r="F1588" s="1110">
        <v>0</v>
      </c>
      <c r="G1588" s="1110">
        <v>0</v>
      </c>
      <c r="H1588" s="1094"/>
      <c r="I1588" s="1094"/>
      <c r="J1588" s="1094"/>
      <c r="K1588" s="1094"/>
    </row>
    <row r="1589" spans="1:11" ht="14.1" customHeight="1" x14ac:dyDescent="0.25">
      <c r="A1589" s="1094"/>
      <c r="B1589" s="1094"/>
      <c r="C1589" s="1109" t="s">
        <v>1059</v>
      </c>
      <c r="D1589" s="1110">
        <v>0</v>
      </c>
      <c r="E1589" s="1110">
        <v>0</v>
      </c>
      <c r="F1589" s="1110">
        <v>0</v>
      </c>
      <c r="G1589" s="1110">
        <v>0</v>
      </c>
      <c r="H1589" s="1094"/>
      <c r="I1589" s="1094"/>
      <c r="J1589" s="1094"/>
      <c r="K1589" s="1094"/>
    </row>
    <row r="1590" spans="1:11" ht="14.1" customHeight="1" x14ac:dyDescent="0.25">
      <c r="A1590" s="1094"/>
      <c r="B1590" s="1094"/>
      <c r="C1590" s="1109" t="s">
        <v>1060</v>
      </c>
      <c r="D1590" s="1110">
        <v>0</v>
      </c>
      <c r="E1590" s="1110">
        <v>0</v>
      </c>
      <c r="F1590" s="1110">
        <v>0</v>
      </c>
      <c r="G1590" s="1110">
        <v>0</v>
      </c>
      <c r="H1590" s="1094"/>
      <c r="I1590" s="1094"/>
      <c r="J1590" s="1094"/>
      <c r="K1590" s="1094"/>
    </row>
    <row r="1591" spans="1:11" ht="14.1" customHeight="1" x14ac:dyDescent="0.25">
      <c r="A1591" s="1094"/>
      <c r="B1591" s="1094"/>
      <c r="C1591" s="1109" t="s">
        <v>1062</v>
      </c>
      <c r="D1591" s="1110">
        <v>0</v>
      </c>
      <c r="E1591" s="1110">
        <v>0</v>
      </c>
      <c r="F1591" s="1110">
        <v>0</v>
      </c>
      <c r="G1591" s="1110">
        <v>0</v>
      </c>
      <c r="H1591" s="1094"/>
      <c r="I1591" s="1094"/>
      <c r="J1591" s="1094"/>
      <c r="K1591" s="1094"/>
    </row>
    <row r="1592" spans="1:11" ht="14.1" customHeight="1" x14ac:dyDescent="0.25">
      <c r="A1592" s="1094"/>
      <c r="B1592" s="1094"/>
      <c r="C1592" s="1109" t="s">
        <v>1048</v>
      </c>
      <c r="D1592" s="1110">
        <v>0</v>
      </c>
      <c r="E1592" s="1110">
        <v>0</v>
      </c>
      <c r="F1592" s="1110">
        <v>0</v>
      </c>
      <c r="G1592" s="1110">
        <v>0</v>
      </c>
      <c r="H1592" s="1094"/>
      <c r="I1592" s="1094"/>
      <c r="J1592" s="1094"/>
      <c r="K1592" s="1094"/>
    </row>
    <row r="1593" spans="1:11" ht="14.1" customHeight="1" x14ac:dyDescent="0.25">
      <c r="A1593" s="1094"/>
      <c r="B1593" s="1094"/>
      <c r="C1593" s="1109" t="s">
        <v>1057</v>
      </c>
      <c r="D1593" s="1110">
        <v>0</v>
      </c>
      <c r="E1593" s="1110">
        <v>0</v>
      </c>
      <c r="F1593" s="1110">
        <v>0</v>
      </c>
      <c r="G1593" s="1110">
        <v>0</v>
      </c>
      <c r="H1593" s="1094"/>
      <c r="I1593" s="1094"/>
      <c r="J1593" s="1094"/>
      <c r="K1593" s="1094"/>
    </row>
    <row r="1594" spans="1:11" ht="14.1" customHeight="1" x14ac:dyDescent="0.25">
      <c r="A1594" s="1094"/>
      <c r="B1594" s="1094"/>
      <c r="C1594" s="1109" t="s">
        <v>1058</v>
      </c>
      <c r="D1594" s="1110">
        <v>0</v>
      </c>
      <c r="E1594" s="1110">
        <v>0</v>
      </c>
      <c r="F1594" s="1110">
        <v>0</v>
      </c>
      <c r="G1594" s="1110">
        <v>0</v>
      </c>
      <c r="H1594" s="1094"/>
      <c r="I1594" s="1094"/>
      <c r="J1594" s="1094"/>
      <c r="K1594" s="1094"/>
    </row>
    <row r="1595" spans="1:11" ht="14.1" customHeight="1" x14ac:dyDescent="0.25">
      <c r="A1595" s="1094"/>
      <c r="B1595" s="1094"/>
      <c r="C1595" s="1109" t="s">
        <v>1059</v>
      </c>
      <c r="D1595" s="1110">
        <v>0</v>
      </c>
      <c r="E1595" s="1110">
        <v>0</v>
      </c>
      <c r="F1595" s="1110">
        <v>0</v>
      </c>
      <c r="G1595" s="1110">
        <v>0</v>
      </c>
      <c r="H1595" s="1094"/>
      <c r="I1595" s="1094"/>
      <c r="J1595" s="1094"/>
      <c r="K1595" s="1094"/>
    </row>
    <row r="1596" spans="1:11" ht="14.1" customHeight="1" x14ac:dyDescent="0.25">
      <c r="A1596" s="1094"/>
      <c r="B1596" s="1094"/>
      <c r="C1596" s="1109" t="s">
        <v>1060</v>
      </c>
      <c r="D1596" s="1110">
        <v>0</v>
      </c>
      <c r="E1596" s="1110">
        <v>0</v>
      </c>
      <c r="F1596" s="1110">
        <v>0</v>
      </c>
      <c r="G1596" s="1110">
        <v>0</v>
      </c>
      <c r="H1596" s="1094"/>
      <c r="I1596" s="1094"/>
      <c r="J1596" s="1094"/>
      <c r="K1596" s="1094"/>
    </row>
    <row r="1597" spans="1:11" ht="14.1" customHeight="1" x14ac:dyDescent="0.25">
      <c r="A1597" s="1094"/>
      <c r="B1597" s="1094"/>
      <c r="C1597" s="1109" t="s">
        <v>1063</v>
      </c>
      <c r="D1597" s="1110">
        <v>0</v>
      </c>
      <c r="E1597" s="1110">
        <v>0</v>
      </c>
      <c r="F1597" s="1110">
        <v>0</v>
      </c>
      <c r="G1597" s="1110">
        <v>0</v>
      </c>
      <c r="H1597" s="1094"/>
      <c r="I1597" s="1094"/>
      <c r="J1597" s="1094"/>
      <c r="K1597" s="1094"/>
    </row>
    <row r="1598" spans="1:11" ht="14.1" customHeight="1" x14ac:dyDescent="0.25">
      <c r="A1598" s="1094"/>
      <c r="B1598" s="1094"/>
      <c r="C1598" s="1109" t="s">
        <v>1064</v>
      </c>
      <c r="D1598" s="1110">
        <v>0</v>
      </c>
      <c r="E1598" s="1110">
        <v>0</v>
      </c>
      <c r="F1598" s="1110">
        <v>0</v>
      </c>
      <c r="G1598" s="1110">
        <v>0</v>
      </c>
      <c r="H1598" s="1094"/>
      <c r="I1598" s="1094"/>
      <c r="J1598" s="1094"/>
      <c r="K1598" s="1094"/>
    </row>
    <row r="1599" spans="1:11" ht="14.1" customHeight="1" x14ac:dyDescent="0.25">
      <c r="A1599" s="1094"/>
      <c r="B1599" s="1094"/>
      <c r="C1599" s="1111" t="s">
        <v>572</v>
      </c>
      <c r="D1599" s="1110">
        <v>0</v>
      </c>
      <c r="E1599" s="1110">
        <v>210000000</v>
      </c>
      <c r="F1599" s="1110">
        <v>211148273</v>
      </c>
      <c r="G1599" s="1110">
        <v>278851727</v>
      </c>
      <c r="H1599" s="1094"/>
      <c r="I1599" s="1094"/>
      <c r="J1599" s="1094"/>
      <c r="K1599" s="1094"/>
    </row>
    <row r="1600" spans="1:11" ht="20.100000000000001" customHeight="1" x14ac:dyDescent="0.25">
      <c r="A1600" s="1094"/>
      <c r="B1600" s="1094"/>
      <c r="C1600" s="1102" t="s">
        <v>4143</v>
      </c>
      <c r="D1600" s="1234" t="s">
        <v>4144</v>
      </c>
      <c r="E1600" s="1235"/>
      <c r="F1600" s="1235"/>
      <c r="G1600" s="1235"/>
      <c r="H1600" s="1094"/>
      <c r="I1600" s="1094"/>
      <c r="J1600" s="1094"/>
      <c r="K1600" s="1094"/>
    </row>
    <row r="1601" spans="1:11" ht="50.1" customHeight="1" x14ac:dyDescent="0.25">
      <c r="A1601" s="1094"/>
      <c r="B1601" s="1094"/>
      <c r="C1601" s="1103" t="s">
        <v>1022</v>
      </c>
      <c r="D1601" s="1232" t="s">
        <v>4145</v>
      </c>
      <c r="E1601" s="1233"/>
      <c r="F1601" s="1233"/>
      <c r="G1601" s="1233"/>
      <c r="H1601" s="1094"/>
      <c r="I1601" s="1094"/>
      <c r="J1601" s="1094"/>
      <c r="K1601" s="1094"/>
    </row>
    <row r="1602" spans="1:11" ht="50.1" customHeight="1" x14ac:dyDescent="0.25">
      <c r="A1602" s="1094"/>
      <c r="B1602" s="1094"/>
      <c r="C1602" s="1104" t="s">
        <v>1024</v>
      </c>
      <c r="D1602" s="1230" t="s">
        <v>4146</v>
      </c>
      <c r="E1602" s="1231"/>
      <c r="F1602" s="1231"/>
      <c r="G1602" s="1231"/>
      <c r="H1602" s="1094"/>
      <c r="I1602" s="1094"/>
      <c r="J1602" s="1094"/>
      <c r="K1602" s="1094"/>
    </row>
    <row r="1603" spans="1:11" ht="50.1" customHeight="1" x14ac:dyDescent="0.25">
      <c r="A1603" s="1094"/>
      <c r="B1603" s="1094"/>
      <c r="C1603" s="1104" t="s">
        <v>31</v>
      </c>
      <c r="D1603" s="1230" t="s">
        <v>3356</v>
      </c>
      <c r="E1603" s="1231"/>
      <c r="F1603" s="1231"/>
      <c r="G1603" s="1231"/>
      <c r="H1603" s="1094"/>
      <c r="I1603" s="1094"/>
      <c r="J1603" s="1094"/>
      <c r="K1603" s="1094"/>
    </row>
    <row r="1604" spans="1:11" ht="15" customHeight="1" x14ac:dyDescent="0.25">
      <c r="A1604" s="1094"/>
      <c r="B1604" s="1094"/>
      <c r="C1604" s="1105"/>
      <c r="D1604" s="1106">
        <v>2024</v>
      </c>
      <c r="E1604" s="1106">
        <v>2025</v>
      </c>
      <c r="F1604" s="1106">
        <v>2026</v>
      </c>
      <c r="G1604" s="1106">
        <v>2027</v>
      </c>
      <c r="H1604" s="1094"/>
      <c r="I1604" s="1094"/>
      <c r="J1604" s="1094"/>
      <c r="K1604" s="1094"/>
    </row>
    <row r="1605" spans="1:11" ht="15" customHeight="1" x14ac:dyDescent="0.25">
      <c r="A1605" s="1094"/>
      <c r="B1605" s="1094"/>
      <c r="C1605" s="1107"/>
      <c r="D1605" s="1108" t="s">
        <v>13</v>
      </c>
      <c r="E1605" s="1108" t="s">
        <v>14</v>
      </c>
      <c r="F1605" s="1108" t="s">
        <v>14</v>
      </c>
      <c r="G1605" s="1108" t="s">
        <v>14</v>
      </c>
      <c r="H1605" s="1094"/>
      <c r="I1605" s="1094"/>
      <c r="J1605" s="1094"/>
      <c r="K1605" s="1094"/>
    </row>
    <row r="1606" spans="1:11" ht="14.1" customHeight="1" x14ac:dyDescent="0.25">
      <c r="A1606" s="1094"/>
      <c r="B1606" s="1094"/>
      <c r="C1606" s="1097" t="s">
        <v>33</v>
      </c>
      <c r="D1606" s="1101" t="s">
        <v>1039</v>
      </c>
      <c r="E1606" s="1101" t="s">
        <v>1092</v>
      </c>
      <c r="F1606" s="1101" t="s">
        <v>1092</v>
      </c>
      <c r="G1606" s="1101" t="s">
        <v>1092</v>
      </c>
      <c r="H1606" s="1094"/>
      <c r="I1606" s="1094"/>
      <c r="J1606" s="1094"/>
      <c r="K1606" s="1094"/>
    </row>
    <row r="1607" spans="1:11" ht="14.1" customHeight="1" x14ac:dyDescent="0.25">
      <c r="A1607" s="1094"/>
      <c r="B1607" s="1094"/>
      <c r="C1607" s="1097" t="s">
        <v>1029</v>
      </c>
      <c r="D1607" s="1101" t="s">
        <v>4147</v>
      </c>
      <c r="E1607" s="1101" t="s">
        <v>4148</v>
      </c>
      <c r="F1607" s="1101" t="s">
        <v>4149</v>
      </c>
      <c r="G1607" s="1101" t="s">
        <v>1039</v>
      </c>
      <c r="H1607" s="1094"/>
      <c r="I1607" s="1094"/>
      <c r="J1607" s="1094"/>
      <c r="K1607" s="1094"/>
    </row>
    <row r="1608" spans="1:11" ht="14.1" customHeight="1" x14ac:dyDescent="0.25">
      <c r="A1608" s="1094"/>
      <c r="B1608" s="1094"/>
      <c r="C1608" s="1097" t="s">
        <v>1032</v>
      </c>
      <c r="D1608" s="1101" t="s">
        <v>1039</v>
      </c>
      <c r="E1608" s="1101" t="s">
        <v>4148</v>
      </c>
      <c r="F1608" s="1101" t="s">
        <v>4149</v>
      </c>
      <c r="G1608" s="1101" t="s">
        <v>1039</v>
      </c>
      <c r="H1608" s="1094"/>
      <c r="I1608" s="1094"/>
      <c r="J1608" s="1094"/>
      <c r="K1608" s="1094"/>
    </row>
    <row r="1609" spans="1:11" ht="14.1" customHeight="1" x14ac:dyDescent="0.25">
      <c r="A1609" s="1094"/>
      <c r="B1609" s="1094"/>
      <c r="C1609" s="1097" t="s">
        <v>1037</v>
      </c>
      <c r="D1609" s="1101" t="s">
        <v>1038</v>
      </c>
      <c r="E1609" s="1101" t="s">
        <v>1038</v>
      </c>
      <c r="F1609" s="1101" t="s">
        <v>1039</v>
      </c>
      <c r="G1609" s="1101" t="s">
        <v>1039</v>
      </c>
      <c r="H1609" s="1094"/>
      <c r="I1609" s="1094"/>
      <c r="J1609" s="1094"/>
      <c r="K1609" s="1094"/>
    </row>
    <row r="1610" spans="1:11" ht="14.1" customHeight="1" x14ac:dyDescent="0.25">
      <c r="A1610" s="1094"/>
      <c r="B1610" s="1094"/>
      <c r="C1610" s="1097" t="s">
        <v>1042</v>
      </c>
      <c r="D1610" s="1101" t="s">
        <v>1038</v>
      </c>
      <c r="E1610" s="1101" t="s">
        <v>4150</v>
      </c>
      <c r="F1610" s="1101" t="s">
        <v>4151</v>
      </c>
      <c r="G1610" s="1101" t="s">
        <v>1083</v>
      </c>
      <c r="H1610" s="1094"/>
      <c r="I1610" s="1094"/>
      <c r="J1610" s="1094"/>
      <c r="K1610" s="1094"/>
    </row>
    <row r="1611" spans="1:11" ht="14.1" customHeight="1" x14ac:dyDescent="0.25">
      <c r="A1611" s="1094"/>
      <c r="B1611" s="1094"/>
      <c r="C1611" s="1097" t="s">
        <v>39</v>
      </c>
      <c r="D1611" s="1101" t="s">
        <v>1038</v>
      </c>
      <c r="E1611" s="1101" t="s">
        <v>1038</v>
      </c>
      <c r="F1611" s="1101" t="s">
        <v>4151</v>
      </c>
      <c r="G1611" s="1101" t="s">
        <v>1083</v>
      </c>
      <c r="H1611" s="1094"/>
      <c r="I1611" s="1094"/>
      <c r="J1611" s="1094"/>
      <c r="K1611" s="1094"/>
    </row>
    <row r="1612" spans="1:11" ht="14.1" customHeight="1" x14ac:dyDescent="0.25">
      <c r="A1612" s="1094"/>
      <c r="B1612" s="1094"/>
      <c r="C1612" s="1228" t="s">
        <v>1046</v>
      </c>
      <c r="D1612" s="1229"/>
      <c r="E1612" s="1229"/>
      <c r="F1612" s="1229"/>
      <c r="G1612" s="1229"/>
      <c r="H1612" s="1094"/>
      <c r="I1612" s="1094"/>
      <c r="J1612" s="1094"/>
      <c r="K1612" s="1094"/>
    </row>
    <row r="1613" spans="1:11" ht="14.1" customHeight="1" x14ac:dyDescent="0.25">
      <c r="A1613" s="1094"/>
      <c r="B1613" s="1094"/>
      <c r="C1613" s="1105"/>
      <c r="D1613" s="1106">
        <v>2024</v>
      </c>
      <c r="E1613" s="1106">
        <v>2025</v>
      </c>
      <c r="F1613" s="1106">
        <v>2026</v>
      </c>
      <c r="G1613" s="1106">
        <v>2027</v>
      </c>
      <c r="H1613" s="1094"/>
      <c r="I1613" s="1094"/>
      <c r="J1613" s="1094"/>
      <c r="K1613" s="1094"/>
    </row>
    <row r="1614" spans="1:11" ht="14.1" customHeight="1" x14ac:dyDescent="0.25">
      <c r="A1614" s="1094"/>
      <c r="B1614" s="1094"/>
      <c r="C1614" s="1107"/>
      <c r="D1614" s="1108" t="s">
        <v>13</v>
      </c>
      <c r="E1614" s="1108" t="s">
        <v>14</v>
      </c>
      <c r="F1614" s="1108" t="s">
        <v>14</v>
      </c>
      <c r="G1614" s="1108" t="s">
        <v>14</v>
      </c>
      <c r="H1614" s="1094"/>
      <c r="I1614" s="1094"/>
      <c r="J1614" s="1094"/>
      <c r="K1614" s="1094"/>
    </row>
    <row r="1615" spans="1:11" ht="14.1" customHeight="1" x14ac:dyDescent="0.25">
      <c r="A1615" s="1094"/>
      <c r="B1615" s="1094"/>
      <c r="C1615" s="1109" t="s">
        <v>1047</v>
      </c>
      <c r="D1615" s="1110">
        <v>0</v>
      </c>
      <c r="E1615" s="1110">
        <v>0</v>
      </c>
      <c r="F1615" s="1110">
        <v>0</v>
      </c>
      <c r="G1615" s="1110">
        <v>0</v>
      </c>
      <c r="H1615" s="1094"/>
      <c r="I1615" s="1094"/>
      <c r="J1615" s="1094"/>
      <c r="K1615" s="1094"/>
    </row>
    <row r="1616" spans="1:11" ht="14.1" customHeight="1" x14ac:dyDescent="0.25">
      <c r="A1616" s="1094"/>
      <c r="B1616" s="1094"/>
      <c r="C1616" s="1109" t="s">
        <v>1048</v>
      </c>
      <c r="D1616" s="1110">
        <v>0</v>
      </c>
      <c r="E1616" s="1110">
        <v>0</v>
      </c>
      <c r="F1616" s="1110">
        <v>0</v>
      </c>
      <c r="G1616" s="1110">
        <v>0</v>
      </c>
      <c r="H1616" s="1094"/>
      <c r="I1616" s="1094"/>
      <c r="J1616" s="1094"/>
      <c r="K1616" s="1094"/>
    </row>
    <row r="1617" spans="1:11" ht="14.1" customHeight="1" x14ac:dyDescent="0.25">
      <c r="A1617" s="1094"/>
      <c r="B1617" s="1094"/>
      <c r="C1617" s="1109" t="s">
        <v>1049</v>
      </c>
      <c r="D1617" s="1110">
        <v>0</v>
      </c>
      <c r="E1617" s="1110">
        <v>0</v>
      </c>
      <c r="F1617" s="1110">
        <v>0</v>
      </c>
      <c r="G1617" s="1110">
        <v>0</v>
      </c>
      <c r="H1617" s="1094"/>
      <c r="I1617" s="1094"/>
      <c r="J1617" s="1094"/>
      <c r="K1617" s="1094"/>
    </row>
    <row r="1618" spans="1:11" ht="14.1" customHeight="1" x14ac:dyDescent="0.25">
      <c r="A1618" s="1094"/>
      <c r="B1618" s="1094"/>
      <c r="C1618" s="1109" t="s">
        <v>1050</v>
      </c>
      <c r="D1618" s="1110">
        <v>0</v>
      </c>
      <c r="E1618" s="1110">
        <v>0</v>
      </c>
      <c r="F1618" s="1110">
        <v>0</v>
      </c>
      <c r="G1618" s="1110">
        <v>0</v>
      </c>
      <c r="H1618" s="1094"/>
      <c r="I1618" s="1094"/>
      <c r="J1618" s="1094"/>
      <c r="K1618" s="1094"/>
    </row>
    <row r="1619" spans="1:11" ht="14.1" customHeight="1" x14ac:dyDescent="0.25">
      <c r="A1619" s="1094"/>
      <c r="B1619" s="1094"/>
      <c r="C1619" s="1109" t="s">
        <v>1048</v>
      </c>
      <c r="D1619" s="1110">
        <v>0</v>
      </c>
      <c r="E1619" s="1110">
        <v>0</v>
      </c>
      <c r="F1619" s="1110">
        <v>0</v>
      </c>
      <c r="G1619" s="1110">
        <v>0</v>
      </c>
      <c r="H1619" s="1094"/>
      <c r="I1619" s="1094"/>
      <c r="J1619" s="1094"/>
      <c r="K1619" s="1094"/>
    </row>
    <row r="1620" spans="1:11" ht="14.1" customHeight="1" x14ac:dyDescent="0.25">
      <c r="A1620" s="1094"/>
      <c r="B1620" s="1094"/>
      <c r="C1620" s="1109" t="s">
        <v>1049</v>
      </c>
      <c r="D1620" s="1110">
        <v>0</v>
      </c>
      <c r="E1620" s="1110">
        <v>0</v>
      </c>
      <c r="F1620" s="1110">
        <v>0</v>
      </c>
      <c r="G1620" s="1110">
        <v>0</v>
      </c>
      <c r="H1620" s="1094"/>
      <c r="I1620" s="1094"/>
      <c r="J1620" s="1094"/>
      <c r="K1620" s="1094"/>
    </row>
    <row r="1621" spans="1:11" ht="14.1" customHeight="1" x14ac:dyDescent="0.25">
      <c r="A1621" s="1094"/>
      <c r="B1621" s="1094"/>
      <c r="C1621" s="1109" t="s">
        <v>1051</v>
      </c>
      <c r="D1621" s="1110">
        <v>0</v>
      </c>
      <c r="E1621" s="1110">
        <v>0</v>
      </c>
      <c r="F1621" s="1110">
        <v>0</v>
      </c>
      <c r="G1621" s="1110">
        <v>0</v>
      </c>
      <c r="H1621" s="1094"/>
      <c r="I1621" s="1094"/>
      <c r="J1621" s="1094"/>
      <c r="K1621" s="1094"/>
    </row>
    <row r="1622" spans="1:11" ht="14.1" customHeight="1" x14ac:dyDescent="0.25">
      <c r="A1622" s="1094"/>
      <c r="B1622" s="1094"/>
      <c r="C1622" s="1109" t="s">
        <v>1048</v>
      </c>
      <c r="D1622" s="1110">
        <v>0</v>
      </c>
      <c r="E1622" s="1110">
        <v>0</v>
      </c>
      <c r="F1622" s="1110">
        <v>0</v>
      </c>
      <c r="G1622" s="1110">
        <v>0</v>
      </c>
      <c r="H1622" s="1094"/>
      <c r="I1622" s="1094"/>
      <c r="J1622" s="1094"/>
      <c r="K1622" s="1094"/>
    </row>
    <row r="1623" spans="1:11" ht="14.1" customHeight="1" x14ac:dyDescent="0.25">
      <c r="A1623" s="1094"/>
      <c r="B1623" s="1094"/>
      <c r="C1623" s="1109" t="s">
        <v>1049</v>
      </c>
      <c r="D1623" s="1110">
        <v>0</v>
      </c>
      <c r="E1623" s="1110">
        <v>0</v>
      </c>
      <c r="F1623" s="1110">
        <v>0</v>
      </c>
      <c r="G1623" s="1110">
        <v>0</v>
      </c>
      <c r="H1623" s="1094"/>
      <c r="I1623" s="1094"/>
      <c r="J1623" s="1094"/>
      <c r="K1623" s="1094"/>
    </row>
    <row r="1624" spans="1:11" ht="14.1" customHeight="1" x14ac:dyDescent="0.25">
      <c r="A1624" s="1094"/>
      <c r="B1624" s="1094"/>
      <c r="C1624" s="1109" t="s">
        <v>1052</v>
      </c>
      <c r="D1624" s="1110">
        <v>0</v>
      </c>
      <c r="E1624" s="1110">
        <v>0</v>
      </c>
      <c r="F1624" s="1110">
        <v>0</v>
      </c>
      <c r="G1624" s="1110">
        <v>0</v>
      </c>
      <c r="H1624" s="1094"/>
      <c r="I1624" s="1094"/>
      <c r="J1624" s="1094"/>
      <c r="K1624" s="1094"/>
    </row>
    <row r="1625" spans="1:11" ht="14.1" customHeight="1" x14ac:dyDescent="0.25">
      <c r="A1625" s="1094"/>
      <c r="B1625" s="1094"/>
      <c r="C1625" s="1109" t="s">
        <v>1048</v>
      </c>
      <c r="D1625" s="1110">
        <v>0</v>
      </c>
      <c r="E1625" s="1110">
        <v>0</v>
      </c>
      <c r="F1625" s="1110">
        <v>0</v>
      </c>
      <c r="G1625" s="1110">
        <v>0</v>
      </c>
      <c r="H1625" s="1094"/>
      <c r="I1625" s="1094"/>
      <c r="J1625" s="1094"/>
      <c r="K1625" s="1094"/>
    </row>
    <row r="1626" spans="1:11" ht="14.1" customHeight="1" x14ac:dyDescent="0.25">
      <c r="A1626" s="1094"/>
      <c r="B1626" s="1094"/>
      <c r="C1626" s="1109" t="s">
        <v>1049</v>
      </c>
      <c r="D1626" s="1110">
        <v>0</v>
      </c>
      <c r="E1626" s="1110">
        <v>0</v>
      </c>
      <c r="F1626" s="1110">
        <v>0</v>
      </c>
      <c r="G1626" s="1110">
        <v>0</v>
      </c>
      <c r="H1626" s="1094"/>
      <c r="I1626" s="1094"/>
      <c r="J1626" s="1094"/>
      <c r="K1626" s="1094"/>
    </row>
    <row r="1627" spans="1:11" ht="14.1" customHeight="1" x14ac:dyDescent="0.25">
      <c r="A1627" s="1094"/>
      <c r="B1627" s="1094"/>
      <c r="C1627" s="1109" t="s">
        <v>1053</v>
      </c>
      <c r="D1627" s="1110">
        <v>0</v>
      </c>
      <c r="E1627" s="1110">
        <v>0</v>
      </c>
      <c r="F1627" s="1110">
        <v>0</v>
      </c>
      <c r="G1627" s="1110">
        <v>0</v>
      </c>
      <c r="H1627" s="1094"/>
      <c r="I1627" s="1094"/>
      <c r="J1627" s="1094"/>
      <c r="K1627" s="1094"/>
    </row>
    <row r="1628" spans="1:11" ht="14.1" customHeight="1" x14ac:dyDescent="0.25">
      <c r="A1628" s="1094"/>
      <c r="B1628" s="1094"/>
      <c r="C1628" s="1109" t="s">
        <v>1048</v>
      </c>
      <c r="D1628" s="1110">
        <v>0</v>
      </c>
      <c r="E1628" s="1110">
        <v>0</v>
      </c>
      <c r="F1628" s="1110">
        <v>0</v>
      </c>
      <c r="G1628" s="1110">
        <v>0</v>
      </c>
      <c r="H1628" s="1094"/>
      <c r="I1628" s="1094"/>
      <c r="J1628" s="1094"/>
      <c r="K1628" s="1094"/>
    </row>
    <row r="1629" spans="1:11" ht="14.1" customHeight="1" x14ac:dyDescent="0.25">
      <c r="A1629" s="1094"/>
      <c r="B1629" s="1094"/>
      <c r="C1629" s="1109" t="s">
        <v>1049</v>
      </c>
      <c r="D1629" s="1110">
        <v>0</v>
      </c>
      <c r="E1629" s="1110">
        <v>0</v>
      </c>
      <c r="F1629" s="1110">
        <v>0</v>
      </c>
      <c r="G1629" s="1110">
        <v>0</v>
      </c>
      <c r="H1629" s="1094"/>
      <c r="I1629" s="1094"/>
      <c r="J1629" s="1094"/>
      <c r="K1629" s="1094"/>
    </row>
    <row r="1630" spans="1:11" ht="14.1" customHeight="1" x14ac:dyDescent="0.25">
      <c r="A1630" s="1094"/>
      <c r="B1630" s="1094"/>
      <c r="C1630" s="1109" t="s">
        <v>1054</v>
      </c>
      <c r="D1630" s="1110">
        <v>0</v>
      </c>
      <c r="E1630" s="1110">
        <v>0</v>
      </c>
      <c r="F1630" s="1110">
        <v>0</v>
      </c>
      <c r="G1630" s="1110">
        <v>0</v>
      </c>
      <c r="H1630" s="1094"/>
      <c r="I1630" s="1094"/>
      <c r="J1630" s="1094"/>
      <c r="K1630" s="1094"/>
    </row>
    <row r="1631" spans="1:11" ht="14.1" customHeight="1" x14ac:dyDescent="0.25">
      <c r="A1631" s="1094"/>
      <c r="B1631" s="1094"/>
      <c r="C1631" s="1109" t="s">
        <v>1048</v>
      </c>
      <c r="D1631" s="1110">
        <v>0</v>
      </c>
      <c r="E1631" s="1110">
        <v>0</v>
      </c>
      <c r="F1631" s="1110">
        <v>0</v>
      </c>
      <c r="G1631" s="1110">
        <v>0</v>
      </c>
      <c r="H1631" s="1094"/>
      <c r="I1631" s="1094"/>
      <c r="J1631" s="1094"/>
      <c r="K1631" s="1094"/>
    </row>
    <row r="1632" spans="1:11" ht="14.1" customHeight="1" x14ac:dyDescent="0.25">
      <c r="A1632" s="1094"/>
      <c r="B1632" s="1094"/>
      <c r="C1632" s="1109" t="s">
        <v>1049</v>
      </c>
      <c r="D1632" s="1110">
        <v>0</v>
      </c>
      <c r="E1632" s="1110">
        <v>0</v>
      </c>
      <c r="F1632" s="1110">
        <v>0</v>
      </c>
      <c r="G1632" s="1110">
        <v>0</v>
      </c>
      <c r="H1632" s="1094"/>
      <c r="I1632" s="1094"/>
      <c r="J1632" s="1094"/>
      <c r="K1632" s="1094"/>
    </row>
    <row r="1633" spans="1:11" ht="14.1" customHeight="1" x14ac:dyDescent="0.25">
      <c r="A1633" s="1094"/>
      <c r="B1633" s="1094"/>
      <c r="C1633" s="1109" t="s">
        <v>1055</v>
      </c>
      <c r="D1633" s="1110">
        <v>0</v>
      </c>
      <c r="E1633" s="1110">
        <v>0</v>
      </c>
      <c r="F1633" s="1110">
        <v>0</v>
      </c>
      <c r="G1633" s="1110">
        <v>0</v>
      </c>
      <c r="H1633" s="1094"/>
      <c r="I1633" s="1094"/>
      <c r="J1633" s="1094"/>
      <c r="K1633" s="1094"/>
    </row>
    <row r="1634" spans="1:11" ht="14.1" customHeight="1" x14ac:dyDescent="0.25">
      <c r="A1634" s="1094"/>
      <c r="B1634" s="1094"/>
      <c r="C1634" s="1109" t="s">
        <v>1048</v>
      </c>
      <c r="D1634" s="1110">
        <v>0</v>
      </c>
      <c r="E1634" s="1110">
        <v>0</v>
      </c>
      <c r="F1634" s="1110">
        <v>0</v>
      </c>
      <c r="G1634" s="1110">
        <v>0</v>
      </c>
      <c r="H1634" s="1094"/>
      <c r="I1634" s="1094"/>
      <c r="J1634" s="1094"/>
      <c r="K1634" s="1094"/>
    </row>
    <row r="1635" spans="1:11" ht="14.1" customHeight="1" x14ac:dyDescent="0.25">
      <c r="A1635" s="1094"/>
      <c r="B1635" s="1094"/>
      <c r="C1635" s="1109" t="s">
        <v>1049</v>
      </c>
      <c r="D1635" s="1110">
        <v>0</v>
      </c>
      <c r="E1635" s="1110">
        <v>0</v>
      </c>
      <c r="F1635" s="1110">
        <v>0</v>
      </c>
      <c r="G1635" s="1110">
        <v>0</v>
      </c>
      <c r="H1635" s="1094"/>
      <c r="I1635" s="1094"/>
      <c r="J1635" s="1094"/>
      <c r="K1635" s="1094"/>
    </row>
    <row r="1636" spans="1:11" ht="14.1" customHeight="1" x14ac:dyDescent="0.25">
      <c r="A1636" s="1094"/>
      <c r="B1636" s="1094"/>
      <c r="C1636" s="1109" t="s">
        <v>1056</v>
      </c>
      <c r="D1636" s="1110">
        <v>0</v>
      </c>
      <c r="E1636" s="1110">
        <v>0</v>
      </c>
      <c r="F1636" s="1110">
        <v>0</v>
      </c>
      <c r="G1636" s="1110">
        <v>0</v>
      </c>
      <c r="H1636" s="1094"/>
      <c r="I1636" s="1094"/>
      <c r="J1636" s="1094"/>
      <c r="K1636" s="1094"/>
    </row>
    <row r="1637" spans="1:11" ht="14.1" customHeight="1" x14ac:dyDescent="0.25">
      <c r="A1637" s="1094"/>
      <c r="B1637" s="1094"/>
      <c r="C1637" s="1109" t="s">
        <v>1048</v>
      </c>
      <c r="D1637" s="1110">
        <v>0</v>
      </c>
      <c r="E1637" s="1110">
        <v>0</v>
      </c>
      <c r="F1637" s="1110">
        <v>0</v>
      </c>
      <c r="G1637" s="1110">
        <v>0</v>
      </c>
      <c r="H1637" s="1094"/>
      <c r="I1637" s="1094"/>
      <c r="J1637" s="1094"/>
      <c r="K1637" s="1094"/>
    </row>
    <row r="1638" spans="1:11" ht="14.1" customHeight="1" x14ac:dyDescent="0.25">
      <c r="A1638" s="1094"/>
      <c r="B1638" s="1094"/>
      <c r="C1638" s="1109" t="s">
        <v>1057</v>
      </c>
      <c r="D1638" s="1110">
        <v>0</v>
      </c>
      <c r="E1638" s="1110">
        <v>0</v>
      </c>
      <c r="F1638" s="1110">
        <v>0</v>
      </c>
      <c r="G1638" s="1110">
        <v>0</v>
      </c>
      <c r="H1638" s="1094"/>
      <c r="I1638" s="1094"/>
      <c r="J1638" s="1094"/>
      <c r="K1638" s="1094"/>
    </row>
    <row r="1639" spans="1:11" ht="14.1" customHeight="1" x14ac:dyDescent="0.25">
      <c r="A1639" s="1094"/>
      <c r="B1639" s="1094"/>
      <c r="C1639" s="1109" t="s">
        <v>1058</v>
      </c>
      <c r="D1639" s="1110">
        <v>0</v>
      </c>
      <c r="E1639" s="1110">
        <v>0</v>
      </c>
      <c r="F1639" s="1110">
        <v>0</v>
      </c>
      <c r="G1639" s="1110">
        <v>0</v>
      </c>
      <c r="H1639" s="1094"/>
      <c r="I1639" s="1094"/>
      <c r="J1639" s="1094"/>
      <c r="K1639" s="1094"/>
    </row>
    <row r="1640" spans="1:11" ht="14.1" customHeight="1" x14ac:dyDescent="0.25">
      <c r="A1640" s="1094"/>
      <c r="B1640" s="1094"/>
      <c r="C1640" s="1109" t="s">
        <v>1059</v>
      </c>
      <c r="D1640" s="1110">
        <v>0</v>
      </c>
      <c r="E1640" s="1110">
        <v>0</v>
      </c>
      <c r="F1640" s="1110">
        <v>0</v>
      </c>
      <c r="G1640" s="1110">
        <v>0</v>
      </c>
      <c r="H1640" s="1094"/>
      <c r="I1640" s="1094"/>
      <c r="J1640" s="1094"/>
      <c r="K1640" s="1094"/>
    </row>
    <row r="1641" spans="1:11" ht="14.1" customHeight="1" x14ac:dyDescent="0.25">
      <c r="A1641" s="1094"/>
      <c r="B1641" s="1094"/>
      <c r="C1641" s="1109" t="s">
        <v>1060</v>
      </c>
      <c r="D1641" s="1110">
        <v>0</v>
      </c>
      <c r="E1641" s="1110">
        <v>0</v>
      </c>
      <c r="F1641" s="1110">
        <v>0</v>
      </c>
      <c r="G1641" s="1110">
        <v>0</v>
      </c>
      <c r="H1641" s="1094"/>
      <c r="I1641" s="1094"/>
      <c r="J1641" s="1094"/>
      <c r="K1641" s="1094"/>
    </row>
    <row r="1642" spans="1:11" ht="14.1" customHeight="1" x14ac:dyDescent="0.25">
      <c r="A1642" s="1094"/>
      <c r="B1642" s="1094"/>
      <c r="C1642" s="1109" t="s">
        <v>1061</v>
      </c>
      <c r="D1642" s="1110">
        <v>0</v>
      </c>
      <c r="E1642" s="1110">
        <v>52321411</v>
      </c>
      <c r="F1642" s="1110">
        <v>39364162</v>
      </c>
      <c r="G1642" s="1110">
        <v>0</v>
      </c>
      <c r="H1642" s="1094"/>
      <c r="I1642" s="1094"/>
      <c r="J1642" s="1094"/>
      <c r="K1642" s="1094"/>
    </row>
    <row r="1643" spans="1:11" ht="14.1" customHeight="1" x14ac:dyDescent="0.25">
      <c r="A1643" s="1094"/>
      <c r="B1643" s="1094"/>
      <c r="C1643" s="1109" t="s">
        <v>1048</v>
      </c>
      <c r="D1643" s="1110">
        <v>0</v>
      </c>
      <c r="E1643" s="1110">
        <v>52321411</v>
      </c>
      <c r="F1643" s="1110">
        <v>39364162</v>
      </c>
      <c r="G1643" s="1110">
        <v>0</v>
      </c>
      <c r="H1643" s="1094"/>
      <c r="I1643" s="1094"/>
      <c r="J1643" s="1094"/>
      <c r="K1643" s="1094"/>
    </row>
    <row r="1644" spans="1:11" ht="14.1" customHeight="1" x14ac:dyDescent="0.25">
      <c r="A1644" s="1094"/>
      <c r="B1644" s="1094"/>
      <c r="C1644" s="1109" t="s">
        <v>1057</v>
      </c>
      <c r="D1644" s="1110">
        <v>0</v>
      </c>
      <c r="E1644" s="1110">
        <v>0</v>
      </c>
      <c r="F1644" s="1110">
        <v>0</v>
      </c>
      <c r="G1644" s="1110">
        <v>0</v>
      </c>
      <c r="H1644" s="1094"/>
      <c r="I1644" s="1094"/>
      <c r="J1644" s="1094"/>
      <c r="K1644" s="1094"/>
    </row>
    <row r="1645" spans="1:11" ht="14.1" customHeight="1" x14ac:dyDescent="0.25">
      <c r="A1645" s="1094"/>
      <c r="B1645" s="1094"/>
      <c r="C1645" s="1109" t="s">
        <v>1058</v>
      </c>
      <c r="D1645" s="1110">
        <v>0</v>
      </c>
      <c r="E1645" s="1110">
        <v>0</v>
      </c>
      <c r="F1645" s="1110">
        <v>0</v>
      </c>
      <c r="G1645" s="1110">
        <v>0</v>
      </c>
      <c r="H1645" s="1094"/>
      <c r="I1645" s="1094"/>
      <c r="J1645" s="1094"/>
      <c r="K1645" s="1094"/>
    </row>
    <row r="1646" spans="1:11" ht="14.1" customHeight="1" x14ac:dyDescent="0.25">
      <c r="A1646" s="1094"/>
      <c r="B1646" s="1094"/>
      <c r="C1646" s="1109" t="s">
        <v>1059</v>
      </c>
      <c r="D1646" s="1110">
        <v>0</v>
      </c>
      <c r="E1646" s="1110">
        <v>0</v>
      </c>
      <c r="F1646" s="1110">
        <v>0</v>
      </c>
      <c r="G1646" s="1110">
        <v>0</v>
      </c>
      <c r="H1646" s="1094"/>
      <c r="I1646" s="1094"/>
      <c r="J1646" s="1094"/>
      <c r="K1646" s="1094"/>
    </row>
    <row r="1647" spans="1:11" ht="14.1" customHeight="1" x14ac:dyDescent="0.25">
      <c r="A1647" s="1094"/>
      <c r="B1647" s="1094"/>
      <c r="C1647" s="1109" t="s">
        <v>1060</v>
      </c>
      <c r="D1647" s="1110">
        <v>0</v>
      </c>
      <c r="E1647" s="1110">
        <v>0</v>
      </c>
      <c r="F1647" s="1110">
        <v>0</v>
      </c>
      <c r="G1647" s="1110">
        <v>0</v>
      </c>
      <c r="H1647" s="1094"/>
      <c r="I1647" s="1094"/>
      <c r="J1647" s="1094"/>
      <c r="K1647" s="1094"/>
    </row>
    <row r="1648" spans="1:11" ht="14.1" customHeight="1" x14ac:dyDescent="0.25">
      <c r="A1648" s="1094"/>
      <c r="B1648" s="1094"/>
      <c r="C1648" s="1109" t="s">
        <v>1062</v>
      </c>
      <c r="D1648" s="1110">
        <v>0</v>
      </c>
      <c r="E1648" s="1110">
        <v>0</v>
      </c>
      <c r="F1648" s="1110">
        <v>0</v>
      </c>
      <c r="G1648" s="1110">
        <v>0</v>
      </c>
      <c r="H1648" s="1094"/>
      <c r="I1648" s="1094"/>
      <c r="J1648" s="1094"/>
      <c r="K1648" s="1094"/>
    </row>
    <row r="1649" spans="1:11" ht="14.1" customHeight="1" x14ac:dyDescent="0.25">
      <c r="A1649" s="1094"/>
      <c r="B1649" s="1094"/>
      <c r="C1649" s="1109" t="s">
        <v>1048</v>
      </c>
      <c r="D1649" s="1110">
        <v>0</v>
      </c>
      <c r="E1649" s="1110">
        <v>0</v>
      </c>
      <c r="F1649" s="1110">
        <v>0</v>
      </c>
      <c r="G1649" s="1110">
        <v>0</v>
      </c>
      <c r="H1649" s="1094"/>
      <c r="I1649" s="1094"/>
      <c r="J1649" s="1094"/>
      <c r="K1649" s="1094"/>
    </row>
    <row r="1650" spans="1:11" ht="14.1" customHeight="1" x14ac:dyDescent="0.25">
      <c r="A1650" s="1094"/>
      <c r="B1650" s="1094"/>
      <c r="C1650" s="1109" t="s">
        <v>1057</v>
      </c>
      <c r="D1650" s="1110">
        <v>0</v>
      </c>
      <c r="E1650" s="1110">
        <v>0</v>
      </c>
      <c r="F1650" s="1110">
        <v>0</v>
      </c>
      <c r="G1650" s="1110">
        <v>0</v>
      </c>
      <c r="H1650" s="1094"/>
      <c r="I1650" s="1094"/>
      <c r="J1650" s="1094"/>
      <c r="K1650" s="1094"/>
    </row>
    <row r="1651" spans="1:11" ht="14.1" customHeight="1" x14ac:dyDescent="0.25">
      <c r="A1651" s="1094"/>
      <c r="B1651" s="1094"/>
      <c r="C1651" s="1109" t="s">
        <v>1058</v>
      </c>
      <c r="D1651" s="1110">
        <v>0</v>
      </c>
      <c r="E1651" s="1110">
        <v>0</v>
      </c>
      <c r="F1651" s="1110">
        <v>0</v>
      </c>
      <c r="G1651" s="1110">
        <v>0</v>
      </c>
      <c r="H1651" s="1094"/>
      <c r="I1651" s="1094"/>
      <c r="J1651" s="1094"/>
      <c r="K1651" s="1094"/>
    </row>
    <row r="1652" spans="1:11" ht="14.1" customHeight="1" x14ac:dyDescent="0.25">
      <c r="A1652" s="1094"/>
      <c r="B1652" s="1094"/>
      <c r="C1652" s="1109" t="s">
        <v>1059</v>
      </c>
      <c r="D1652" s="1110">
        <v>0</v>
      </c>
      <c r="E1652" s="1110">
        <v>0</v>
      </c>
      <c r="F1652" s="1110">
        <v>0</v>
      </c>
      <c r="G1652" s="1110">
        <v>0</v>
      </c>
      <c r="H1652" s="1094"/>
      <c r="I1652" s="1094"/>
      <c r="J1652" s="1094"/>
      <c r="K1652" s="1094"/>
    </row>
    <row r="1653" spans="1:11" ht="14.1" customHeight="1" x14ac:dyDescent="0.25">
      <c r="A1653" s="1094"/>
      <c r="B1653" s="1094"/>
      <c r="C1653" s="1109" t="s">
        <v>1060</v>
      </c>
      <c r="D1653" s="1110">
        <v>0</v>
      </c>
      <c r="E1653" s="1110">
        <v>0</v>
      </c>
      <c r="F1653" s="1110">
        <v>0</v>
      </c>
      <c r="G1653" s="1110">
        <v>0</v>
      </c>
      <c r="H1653" s="1094"/>
      <c r="I1653" s="1094"/>
      <c r="J1653" s="1094"/>
      <c r="K1653" s="1094"/>
    </row>
    <row r="1654" spans="1:11" ht="14.1" customHeight="1" x14ac:dyDescent="0.25">
      <c r="A1654" s="1094"/>
      <c r="B1654" s="1094"/>
      <c r="C1654" s="1109" t="s">
        <v>1063</v>
      </c>
      <c r="D1654" s="1110">
        <v>0</v>
      </c>
      <c r="E1654" s="1110">
        <v>0</v>
      </c>
      <c r="F1654" s="1110">
        <v>0</v>
      </c>
      <c r="G1654" s="1110">
        <v>0</v>
      </c>
      <c r="H1654" s="1094"/>
      <c r="I1654" s="1094"/>
      <c r="J1654" s="1094"/>
      <c r="K1654" s="1094"/>
    </row>
    <row r="1655" spans="1:11" ht="14.1" customHeight="1" x14ac:dyDescent="0.25">
      <c r="A1655" s="1094"/>
      <c r="B1655" s="1094"/>
      <c r="C1655" s="1109" t="s">
        <v>1064</v>
      </c>
      <c r="D1655" s="1110">
        <v>0</v>
      </c>
      <c r="E1655" s="1110">
        <v>0</v>
      </c>
      <c r="F1655" s="1110">
        <v>0</v>
      </c>
      <c r="G1655" s="1110">
        <v>0</v>
      </c>
      <c r="H1655" s="1094"/>
      <c r="I1655" s="1094"/>
      <c r="J1655" s="1094"/>
      <c r="K1655" s="1094"/>
    </row>
    <row r="1656" spans="1:11" ht="14.1" customHeight="1" x14ac:dyDescent="0.25">
      <c r="A1656" s="1094"/>
      <c r="B1656" s="1094"/>
      <c r="C1656" s="1111" t="s">
        <v>572</v>
      </c>
      <c r="D1656" s="1110">
        <v>0</v>
      </c>
      <c r="E1656" s="1110">
        <v>52321411</v>
      </c>
      <c r="F1656" s="1110">
        <v>39364162</v>
      </c>
      <c r="G1656" s="1110">
        <v>0</v>
      </c>
      <c r="H1656" s="1094"/>
      <c r="I1656" s="1094"/>
      <c r="J1656" s="1094"/>
      <c r="K1656" s="1094"/>
    </row>
    <row r="1657" spans="1:11" ht="20.100000000000001" customHeight="1" x14ac:dyDescent="0.25">
      <c r="A1657" s="1094"/>
      <c r="B1657" s="1094"/>
      <c r="C1657" s="1102" t="s">
        <v>4152</v>
      </c>
      <c r="D1657" s="1234" t="s">
        <v>4153</v>
      </c>
      <c r="E1657" s="1235"/>
      <c r="F1657" s="1235"/>
      <c r="G1657" s="1235"/>
      <c r="H1657" s="1094"/>
      <c r="I1657" s="1094"/>
      <c r="J1657" s="1094"/>
      <c r="K1657" s="1094"/>
    </row>
    <row r="1658" spans="1:11" ht="30.95" customHeight="1" x14ac:dyDescent="0.25">
      <c r="A1658" s="1094"/>
      <c r="B1658" s="1094"/>
      <c r="C1658" s="1103" t="s">
        <v>1022</v>
      </c>
      <c r="D1658" s="1232" t="s">
        <v>4154</v>
      </c>
      <c r="E1658" s="1233"/>
      <c r="F1658" s="1233"/>
      <c r="G1658" s="1233"/>
      <c r="H1658" s="1094"/>
      <c r="I1658" s="1094"/>
      <c r="J1658" s="1094"/>
      <c r="K1658" s="1094"/>
    </row>
    <row r="1659" spans="1:11" ht="30.95" customHeight="1" x14ac:dyDescent="0.25">
      <c r="A1659" s="1094"/>
      <c r="B1659" s="1094"/>
      <c r="C1659" s="1104" t="s">
        <v>1024</v>
      </c>
      <c r="D1659" s="1230" t="s">
        <v>4155</v>
      </c>
      <c r="E1659" s="1231"/>
      <c r="F1659" s="1231"/>
      <c r="G1659" s="1231"/>
      <c r="H1659" s="1094"/>
      <c r="I1659" s="1094"/>
      <c r="J1659" s="1094"/>
      <c r="K1659" s="1094"/>
    </row>
    <row r="1660" spans="1:11" ht="30.95" customHeight="1" x14ac:dyDescent="0.25">
      <c r="A1660" s="1094"/>
      <c r="B1660" s="1094"/>
      <c r="C1660" s="1104" t="s">
        <v>31</v>
      </c>
      <c r="D1660" s="1230" t="s">
        <v>3356</v>
      </c>
      <c r="E1660" s="1231"/>
      <c r="F1660" s="1231"/>
      <c r="G1660" s="1231"/>
      <c r="H1660" s="1094"/>
      <c r="I1660" s="1094"/>
      <c r="J1660" s="1094"/>
      <c r="K1660" s="1094"/>
    </row>
    <row r="1661" spans="1:11" ht="15" customHeight="1" x14ac:dyDescent="0.25">
      <c r="A1661" s="1094"/>
      <c r="B1661" s="1094"/>
      <c r="C1661" s="1105"/>
      <c r="D1661" s="1106">
        <v>2024</v>
      </c>
      <c r="E1661" s="1106">
        <v>2025</v>
      </c>
      <c r="F1661" s="1106">
        <v>2026</v>
      </c>
      <c r="G1661" s="1106">
        <v>2027</v>
      </c>
      <c r="H1661" s="1094"/>
      <c r="I1661" s="1094"/>
      <c r="J1661" s="1094"/>
      <c r="K1661" s="1094"/>
    </row>
    <row r="1662" spans="1:11" ht="15" customHeight="1" x14ac:dyDescent="0.25">
      <c r="A1662" s="1094"/>
      <c r="B1662" s="1094"/>
      <c r="C1662" s="1107"/>
      <c r="D1662" s="1108" t="s">
        <v>13</v>
      </c>
      <c r="E1662" s="1108" t="s">
        <v>14</v>
      </c>
      <c r="F1662" s="1108" t="s">
        <v>14</v>
      </c>
      <c r="G1662" s="1108" t="s">
        <v>14</v>
      </c>
      <c r="H1662" s="1094"/>
      <c r="I1662" s="1094"/>
      <c r="J1662" s="1094"/>
      <c r="K1662" s="1094"/>
    </row>
    <row r="1663" spans="1:11" ht="14.1" customHeight="1" x14ac:dyDescent="0.25">
      <c r="A1663" s="1094"/>
      <c r="B1663" s="1094"/>
      <c r="C1663" s="1097" t="s">
        <v>33</v>
      </c>
      <c r="D1663" s="1101" t="s">
        <v>1039</v>
      </c>
      <c r="E1663" s="1101" t="s">
        <v>1092</v>
      </c>
      <c r="F1663" s="1101" t="s">
        <v>1092</v>
      </c>
      <c r="G1663" s="1101" t="s">
        <v>1092</v>
      </c>
      <c r="H1663" s="1094"/>
      <c r="I1663" s="1094"/>
      <c r="J1663" s="1094"/>
      <c r="K1663" s="1094"/>
    </row>
    <row r="1664" spans="1:11" ht="14.1" customHeight="1" x14ac:dyDescent="0.25">
      <c r="A1664" s="1094"/>
      <c r="B1664" s="1094"/>
      <c r="C1664" s="1097" t="s">
        <v>1029</v>
      </c>
      <c r="D1664" s="1101" t="s">
        <v>1039</v>
      </c>
      <c r="E1664" s="1101" t="s">
        <v>1787</v>
      </c>
      <c r="F1664" s="1101" t="s">
        <v>4072</v>
      </c>
      <c r="G1664" s="1101" t="s">
        <v>4156</v>
      </c>
      <c r="H1664" s="1094"/>
      <c r="I1664" s="1094"/>
      <c r="J1664" s="1094"/>
      <c r="K1664" s="1094"/>
    </row>
    <row r="1665" spans="1:11" ht="14.1" customHeight="1" x14ac:dyDescent="0.25">
      <c r="A1665" s="1094"/>
      <c r="B1665" s="1094"/>
      <c r="C1665" s="1097" t="s">
        <v>1032</v>
      </c>
      <c r="D1665" s="1101" t="s">
        <v>1039</v>
      </c>
      <c r="E1665" s="1101" t="s">
        <v>1787</v>
      </c>
      <c r="F1665" s="1101" t="s">
        <v>4072</v>
      </c>
      <c r="G1665" s="1101" t="s">
        <v>4156</v>
      </c>
      <c r="H1665" s="1094"/>
      <c r="I1665" s="1094"/>
      <c r="J1665" s="1094"/>
      <c r="K1665" s="1094"/>
    </row>
    <row r="1666" spans="1:11" ht="14.1" customHeight="1" x14ac:dyDescent="0.25">
      <c r="A1666" s="1094"/>
      <c r="B1666" s="1094"/>
      <c r="C1666" s="1097" t="s">
        <v>1037</v>
      </c>
      <c r="D1666" s="1101" t="s">
        <v>1038</v>
      </c>
      <c r="E1666" s="1101" t="s">
        <v>1038</v>
      </c>
      <c r="F1666" s="1101" t="s">
        <v>1039</v>
      </c>
      <c r="G1666" s="1101" t="s">
        <v>1039</v>
      </c>
      <c r="H1666" s="1094"/>
      <c r="I1666" s="1094"/>
      <c r="J1666" s="1094"/>
      <c r="K1666" s="1094"/>
    </row>
    <row r="1667" spans="1:11" ht="14.1" customHeight="1" x14ac:dyDescent="0.25">
      <c r="A1667" s="1094"/>
      <c r="B1667" s="1094"/>
      <c r="C1667" s="1097" t="s">
        <v>1042</v>
      </c>
      <c r="D1667" s="1101" t="s">
        <v>1038</v>
      </c>
      <c r="E1667" s="1101" t="s">
        <v>1038</v>
      </c>
      <c r="F1667" s="1101" t="s">
        <v>4157</v>
      </c>
      <c r="G1667" s="1101" t="s">
        <v>4158</v>
      </c>
      <c r="H1667" s="1094"/>
      <c r="I1667" s="1094"/>
      <c r="J1667" s="1094"/>
      <c r="K1667" s="1094"/>
    </row>
    <row r="1668" spans="1:11" ht="14.1" customHeight="1" x14ac:dyDescent="0.25">
      <c r="A1668" s="1094"/>
      <c r="B1668" s="1094"/>
      <c r="C1668" s="1097" t="s">
        <v>39</v>
      </c>
      <c r="D1668" s="1101" t="s">
        <v>1038</v>
      </c>
      <c r="E1668" s="1101" t="s">
        <v>1038</v>
      </c>
      <c r="F1668" s="1101" t="s">
        <v>4157</v>
      </c>
      <c r="G1668" s="1101" t="s">
        <v>4158</v>
      </c>
      <c r="H1668" s="1094"/>
      <c r="I1668" s="1094"/>
      <c r="J1668" s="1094"/>
      <c r="K1668" s="1094"/>
    </row>
    <row r="1669" spans="1:11" ht="14.1" customHeight="1" x14ac:dyDescent="0.25">
      <c r="A1669" s="1094"/>
      <c r="B1669" s="1094"/>
      <c r="C1669" s="1228" t="s">
        <v>1046</v>
      </c>
      <c r="D1669" s="1229"/>
      <c r="E1669" s="1229"/>
      <c r="F1669" s="1229"/>
      <c r="G1669" s="1229"/>
      <c r="H1669" s="1094"/>
      <c r="I1669" s="1094"/>
      <c r="J1669" s="1094"/>
      <c r="K1669" s="1094"/>
    </row>
    <row r="1670" spans="1:11" ht="14.1" customHeight="1" x14ac:dyDescent="0.25">
      <c r="A1670" s="1094"/>
      <c r="B1670" s="1094"/>
      <c r="C1670" s="1105"/>
      <c r="D1670" s="1106">
        <v>2024</v>
      </c>
      <c r="E1670" s="1106">
        <v>2025</v>
      </c>
      <c r="F1670" s="1106">
        <v>2026</v>
      </c>
      <c r="G1670" s="1106">
        <v>2027</v>
      </c>
      <c r="H1670" s="1094"/>
      <c r="I1670" s="1094"/>
      <c r="J1670" s="1094"/>
      <c r="K1670" s="1094"/>
    </row>
    <row r="1671" spans="1:11" ht="14.1" customHeight="1" x14ac:dyDescent="0.25">
      <c r="A1671" s="1094"/>
      <c r="B1671" s="1094"/>
      <c r="C1671" s="1107"/>
      <c r="D1671" s="1108" t="s">
        <v>13</v>
      </c>
      <c r="E1671" s="1108" t="s">
        <v>14</v>
      </c>
      <c r="F1671" s="1108" t="s">
        <v>14</v>
      </c>
      <c r="G1671" s="1108" t="s">
        <v>14</v>
      </c>
      <c r="H1671" s="1094"/>
      <c r="I1671" s="1094"/>
      <c r="J1671" s="1094"/>
      <c r="K1671" s="1094"/>
    </row>
    <row r="1672" spans="1:11" ht="14.1" customHeight="1" x14ac:dyDescent="0.25">
      <c r="A1672" s="1094"/>
      <c r="B1672" s="1094"/>
      <c r="C1672" s="1109" t="s">
        <v>1047</v>
      </c>
      <c r="D1672" s="1110">
        <v>0</v>
      </c>
      <c r="E1672" s="1110">
        <v>0</v>
      </c>
      <c r="F1672" s="1110">
        <v>0</v>
      </c>
      <c r="G1672" s="1110">
        <v>0</v>
      </c>
      <c r="H1672" s="1094"/>
      <c r="I1672" s="1094"/>
      <c r="J1672" s="1094"/>
      <c r="K1672" s="1094"/>
    </row>
    <row r="1673" spans="1:11" ht="14.1" customHeight="1" x14ac:dyDescent="0.25">
      <c r="A1673" s="1094"/>
      <c r="B1673" s="1094"/>
      <c r="C1673" s="1109" t="s">
        <v>1048</v>
      </c>
      <c r="D1673" s="1110">
        <v>0</v>
      </c>
      <c r="E1673" s="1110">
        <v>0</v>
      </c>
      <c r="F1673" s="1110">
        <v>0</v>
      </c>
      <c r="G1673" s="1110">
        <v>0</v>
      </c>
      <c r="H1673" s="1094"/>
      <c r="I1673" s="1094"/>
      <c r="J1673" s="1094"/>
      <c r="K1673" s="1094"/>
    </row>
    <row r="1674" spans="1:11" ht="14.1" customHeight="1" x14ac:dyDescent="0.25">
      <c r="A1674" s="1094"/>
      <c r="B1674" s="1094"/>
      <c r="C1674" s="1109" t="s">
        <v>1049</v>
      </c>
      <c r="D1674" s="1110">
        <v>0</v>
      </c>
      <c r="E1674" s="1110">
        <v>0</v>
      </c>
      <c r="F1674" s="1110">
        <v>0</v>
      </c>
      <c r="G1674" s="1110">
        <v>0</v>
      </c>
      <c r="H1674" s="1094"/>
      <c r="I1674" s="1094"/>
      <c r="J1674" s="1094"/>
      <c r="K1674" s="1094"/>
    </row>
    <row r="1675" spans="1:11" ht="14.1" customHeight="1" x14ac:dyDescent="0.25">
      <c r="A1675" s="1094"/>
      <c r="B1675" s="1094"/>
      <c r="C1675" s="1109" t="s">
        <v>1050</v>
      </c>
      <c r="D1675" s="1110">
        <v>0</v>
      </c>
      <c r="E1675" s="1110">
        <v>0</v>
      </c>
      <c r="F1675" s="1110">
        <v>0</v>
      </c>
      <c r="G1675" s="1110">
        <v>0</v>
      </c>
      <c r="H1675" s="1094"/>
      <c r="I1675" s="1094"/>
      <c r="J1675" s="1094"/>
      <c r="K1675" s="1094"/>
    </row>
    <row r="1676" spans="1:11" ht="14.1" customHeight="1" x14ac:dyDescent="0.25">
      <c r="A1676" s="1094"/>
      <c r="B1676" s="1094"/>
      <c r="C1676" s="1109" t="s">
        <v>1048</v>
      </c>
      <c r="D1676" s="1110">
        <v>0</v>
      </c>
      <c r="E1676" s="1110">
        <v>0</v>
      </c>
      <c r="F1676" s="1110">
        <v>0</v>
      </c>
      <c r="G1676" s="1110">
        <v>0</v>
      </c>
      <c r="H1676" s="1094"/>
      <c r="I1676" s="1094"/>
      <c r="J1676" s="1094"/>
      <c r="K1676" s="1094"/>
    </row>
    <row r="1677" spans="1:11" ht="14.1" customHeight="1" x14ac:dyDescent="0.25">
      <c r="A1677" s="1094"/>
      <c r="B1677" s="1094"/>
      <c r="C1677" s="1109" t="s">
        <v>1049</v>
      </c>
      <c r="D1677" s="1110">
        <v>0</v>
      </c>
      <c r="E1677" s="1110">
        <v>0</v>
      </c>
      <c r="F1677" s="1110">
        <v>0</v>
      </c>
      <c r="G1677" s="1110">
        <v>0</v>
      </c>
      <c r="H1677" s="1094"/>
      <c r="I1677" s="1094"/>
      <c r="J1677" s="1094"/>
      <c r="K1677" s="1094"/>
    </row>
    <row r="1678" spans="1:11" ht="14.1" customHeight="1" x14ac:dyDescent="0.25">
      <c r="A1678" s="1094"/>
      <c r="B1678" s="1094"/>
      <c r="C1678" s="1109" t="s">
        <v>1051</v>
      </c>
      <c r="D1678" s="1110">
        <v>0</v>
      </c>
      <c r="E1678" s="1110">
        <v>0</v>
      </c>
      <c r="F1678" s="1110">
        <v>0</v>
      </c>
      <c r="G1678" s="1110">
        <v>0</v>
      </c>
      <c r="H1678" s="1094"/>
      <c r="I1678" s="1094"/>
      <c r="J1678" s="1094"/>
      <c r="K1678" s="1094"/>
    </row>
    <row r="1679" spans="1:11" ht="14.1" customHeight="1" x14ac:dyDescent="0.25">
      <c r="A1679" s="1094"/>
      <c r="B1679" s="1094"/>
      <c r="C1679" s="1109" t="s">
        <v>1048</v>
      </c>
      <c r="D1679" s="1110">
        <v>0</v>
      </c>
      <c r="E1679" s="1110">
        <v>0</v>
      </c>
      <c r="F1679" s="1110">
        <v>0</v>
      </c>
      <c r="G1679" s="1110">
        <v>0</v>
      </c>
      <c r="H1679" s="1094"/>
      <c r="I1679" s="1094"/>
      <c r="J1679" s="1094"/>
      <c r="K1679" s="1094"/>
    </row>
    <row r="1680" spans="1:11" ht="14.1" customHeight="1" x14ac:dyDescent="0.25">
      <c r="A1680" s="1094"/>
      <c r="B1680" s="1094"/>
      <c r="C1680" s="1109" t="s">
        <v>1049</v>
      </c>
      <c r="D1680" s="1110">
        <v>0</v>
      </c>
      <c r="E1680" s="1110">
        <v>0</v>
      </c>
      <c r="F1680" s="1110">
        <v>0</v>
      </c>
      <c r="G1680" s="1110">
        <v>0</v>
      </c>
      <c r="H1680" s="1094"/>
      <c r="I1680" s="1094"/>
      <c r="J1680" s="1094"/>
      <c r="K1680" s="1094"/>
    </row>
    <row r="1681" spans="1:11" ht="14.1" customHeight="1" x14ac:dyDescent="0.25">
      <c r="A1681" s="1094"/>
      <c r="B1681" s="1094"/>
      <c r="C1681" s="1109" t="s">
        <v>1052</v>
      </c>
      <c r="D1681" s="1110">
        <v>0</v>
      </c>
      <c r="E1681" s="1110">
        <v>0</v>
      </c>
      <c r="F1681" s="1110">
        <v>0</v>
      </c>
      <c r="G1681" s="1110">
        <v>0</v>
      </c>
      <c r="H1681" s="1094"/>
      <c r="I1681" s="1094"/>
      <c r="J1681" s="1094"/>
      <c r="K1681" s="1094"/>
    </row>
    <row r="1682" spans="1:11" ht="14.1" customHeight="1" x14ac:dyDescent="0.25">
      <c r="A1682" s="1094"/>
      <c r="B1682" s="1094"/>
      <c r="C1682" s="1109" t="s">
        <v>1048</v>
      </c>
      <c r="D1682" s="1110">
        <v>0</v>
      </c>
      <c r="E1682" s="1110">
        <v>0</v>
      </c>
      <c r="F1682" s="1110">
        <v>0</v>
      </c>
      <c r="G1682" s="1110">
        <v>0</v>
      </c>
      <c r="H1682" s="1094"/>
      <c r="I1682" s="1094"/>
      <c r="J1682" s="1094"/>
      <c r="K1682" s="1094"/>
    </row>
    <row r="1683" spans="1:11" ht="14.1" customHeight="1" x14ac:dyDescent="0.25">
      <c r="A1683" s="1094"/>
      <c r="B1683" s="1094"/>
      <c r="C1683" s="1109" t="s">
        <v>1049</v>
      </c>
      <c r="D1683" s="1110">
        <v>0</v>
      </c>
      <c r="E1683" s="1110">
        <v>0</v>
      </c>
      <c r="F1683" s="1110">
        <v>0</v>
      </c>
      <c r="G1683" s="1110">
        <v>0</v>
      </c>
      <c r="H1683" s="1094"/>
      <c r="I1683" s="1094"/>
      <c r="J1683" s="1094"/>
      <c r="K1683" s="1094"/>
    </row>
    <row r="1684" spans="1:11" ht="14.1" customHeight="1" x14ac:dyDescent="0.25">
      <c r="A1684" s="1094"/>
      <c r="B1684" s="1094"/>
      <c r="C1684" s="1109" t="s">
        <v>1053</v>
      </c>
      <c r="D1684" s="1110">
        <v>0</v>
      </c>
      <c r="E1684" s="1110">
        <v>0</v>
      </c>
      <c r="F1684" s="1110">
        <v>0</v>
      </c>
      <c r="G1684" s="1110">
        <v>0</v>
      </c>
      <c r="H1684" s="1094"/>
      <c r="I1684" s="1094"/>
      <c r="J1684" s="1094"/>
      <c r="K1684" s="1094"/>
    </row>
    <row r="1685" spans="1:11" ht="14.1" customHeight="1" x14ac:dyDescent="0.25">
      <c r="A1685" s="1094"/>
      <c r="B1685" s="1094"/>
      <c r="C1685" s="1109" t="s">
        <v>1048</v>
      </c>
      <c r="D1685" s="1110">
        <v>0</v>
      </c>
      <c r="E1685" s="1110">
        <v>0</v>
      </c>
      <c r="F1685" s="1110">
        <v>0</v>
      </c>
      <c r="G1685" s="1110">
        <v>0</v>
      </c>
      <c r="H1685" s="1094"/>
      <c r="I1685" s="1094"/>
      <c r="J1685" s="1094"/>
      <c r="K1685" s="1094"/>
    </row>
    <row r="1686" spans="1:11" ht="14.1" customHeight="1" x14ac:dyDescent="0.25">
      <c r="A1686" s="1094"/>
      <c r="B1686" s="1094"/>
      <c r="C1686" s="1109" t="s">
        <v>1049</v>
      </c>
      <c r="D1686" s="1110">
        <v>0</v>
      </c>
      <c r="E1686" s="1110">
        <v>0</v>
      </c>
      <c r="F1686" s="1110">
        <v>0</v>
      </c>
      <c r="G1686" s="1110">
        <v>0</v>
      </c>
      <c r="H1686" s="1094"/>
      <c r="I1686" s="1094"/>
      <c r="J1686" s="1094"/>
      <c r="K1686" s="1094"/>
    </row>
    <row r="1687" spans="1:11" ht="14.1" customHeight="1" x14ac:dyDescent="0.25">
      <c r="A1687" s="1094"/>
      <c r="B1687" s="1094"/>
      <c r="C1687" s="1109" t="s">
        <v>1054</v>
      </c>
      <c r="D1687" s="1110">
        <v>0</v>
      </c>
      <c r="E1687" s="1110">
        <v>0</v>
      </c>
      <c r="F1687" s="1110">
        <v>0</v>
      </c>
      <c r="G1687" s="1110">
        <v>0</v>
      </c>
      <c r="H1687" s="1094"/>
      <c r="I1687" s="1094"/>
      <c r="J1687" s="1094"/>
      <c r="K1687" s="1094"/>
    </row>
    <row r="1688" spans="1:11" ht="14.1" customHeight="1" x14ac:dyDescent="0.25">
      <c r="A1688" s="1094"/>
      <c r="B1688" s="1094"/>
      <c r="C1688" s="1109" t="s">
        <v>1048</v>
      </c>
      <c r="D1688" s="1110">
        <v>0</v>
      </c>
      <c r="E1688" s="1110">
        <v>0</v>
      </c>
      <c r="F1688" s="1110">
        <v>0</v>
      </c>
      <c r="G1688" s="1110">
        <v>0</v>
      </c>
      <c r="H1688" s="1094"/>
      <c r="I1688" s="1094"/>
      <c r="J1688" s="1094"/>
      <c r="K1688" s="1094"/>
    </row>
    <row r="1689" spans="1:11" ht="14.1" customHeight="1" x14ac:dyDescent="0.25">
      <c r="A1689" s="1094"/>
      <c r="B1689" s="1094"/>
      <c r="C1689" s="1109" t="s">
        <v>1049</v>
      </c>
      <c r="D1689" s="1110">
        <v>0</v>
      </c>
      <c r="E1689" s="1110">
        <v>0</v>
      </c>
      <c r="F1689" s="1110">
        <v>0</v>
      </c>
      <c r="G1689" s="1110">
        <v>0</v>
      </c>
      <c r="H1689" s="1094"/>
      <c r="I1689" s="1094"/>
      <c r="J1689" s="1094"/>
      <c r="K1689" s="1094"/>
    </row>
    <row r="1690" spans="1:11" ht="14.1" customHeight="1" x14ac:dyDescent="0.25">
      <c r="A1690" s="1094"/>
      <c r="B1690" s="1094"/>
      <c r="C1690" s="1109" t="s">
        <v>1055</v>
      </c>
      <c r="D1690" s="1110">
        <v>0</v>
      </c>
      <c r="E1690" s="1110">
        <v>0</v>
      </c>
      <c r="F1690" s="1110">
        <v>0</v>
      </c>
      <c r="G1690" s="1110">
        <v>0</v>
      </c>
      <c r="H1690" s="1094"/>
      <c r="I1690" s="1094"/>
      <c r="J1690" s="1094"/>
      <c r="K1690" s="1094"/>
    </row>
    <row r="1691" spans="1:11" ht="14.1" customHeight="1" x14ac:dyDescent="0.25">
      <c r="A1691" s="1094"/>
      <c r="B1691" s="1094"/>
      <c r="C1691" s="1109" t="s">
        <v>1048</v>
      </c>
      <c r="D1691" s="1110">
        <v>0</v>
      </c>
      <c r="E1691" s="1110">
        <v>0</v>
      </c>
      <c r="F1691" s="1110">
        <v>0</v>
      </c>
      <c r="G1691" s="1110">
        <v>0</v>
      </c>
      <c r="H1691" s="1094"/>
      <c r="I1691" s="1094"/>
      <c r="J1691" s="1094"/>
      <c r="K1691" s="1094"/>
    </row>
    <row r="1692" spans="1:11" ht="14.1" customHeight="1" x14ac:dyDescent="0.25">
      <c r="A1692" s="1094"/>
      <c r="B1692" s="1094"/>
      <c r="C1692" s="1109" t="s">
        <v>1049</v>
      </c>
      <c r="D1692" s="1110">
        <v>0</v>
      </c>
      <c r="E1692" s="1110">
        <v>0</v>
      </c>
      <c r="F1692" s="1110">
        <v>0</v>
      </c>
      <c r="G1692" s="1110">
        <v>0</v>
      </c>
      <c r="H1692" s="1094"/>
      <c r="I1692" s="1094"/>
      <c r="J1692" s="1094"/>
      <c r="K1692" s="1094"/>
    </row>
    <row r="1693" spans="1:11" ht="14.1" customHeight="1" x14ac:dyDescent="0.25">
      <c r="A1693" s="1094"/>
      <c r="B1693" s="1094"/>
      <c r="C1693" s="1109" t="s">
        <v>1056</v>
      </c>
      <c r="D1693" s="1110">
        <v>0</v>
      </c>
      <c r="E1693" s="1110">
        <v>0</v>
      </c>
      <c r="F1693" s="1110">
        <v>0</v>
      </c>
      <c r="G1693" s="1110">
        <v>0</v>
      </c>
      <c r="H1693" s="1094"/>
      <c r="I1693" s="1094"/>
      <c r="J1693" s="1094"/>
      <c r="K1693" s="1094"/>
    </row>
    <row r="1694" spans="1:11" ht="14.1" customHeight="1" x14ac:dyDescent="0.25">
      <c r="A1694" s="1094"/>
      <c r="B1694" s="1094"/>
      <c r="C1694" s="1109" t="s">
        <v>1048</v>
      </c>
      <c r="D1694" s="1110">
        <v>0</v>
      </c>
      <c r="E1694" s="1110">
        <v>0</v>
      </c>
      <c r="F1694" s="1110">
        <v>0</v>
      </c>
      <c r="G1694" s="1110">
        <v>0</v>
      </c>
      <c r="H1694" s="1094"/>
      <c r="I1694" s="1094"/>
      <c r="J1694" s="1094"/>
      <c r="K1694" s="1094"/>
    </row>
    <row r="1695" spans="1:11" ht="14.1" customHeight="1" x14ac:dyDescent="0.25">
      <c r="A1695" s="1094"/>
      <c r="B1695" s="1094"/>
      <c r="C1695" s="1109" t="s">
        <v>1057</v>
      </c>
      <c r="D1695" s="1110">
        <v>0</v>
      </c>
      <c r="E1695" s="1110">
        <v>0</v>
      </c>
      <c r="F1695" s="1110">
        <v>0</v>
      </c>
      <c r="G1695" s="1110">
        <v>0</v>
      </c>
      <c r="H1695" s="1094"/>
      <c r="I1695" s="1094"/>
      <c r="J1695" s="1094"/>
      <c r="K1695" s="1094"/>
    </row>
    <row r="1696" spans="1:11" ht="14.1" customHeight="1" x14ac:dyDescent="0.25">
      <c r="A1696" s="1094"/>
      <c r="B1696" s="1094"/>
      <c r="C1696" s="1109" t="s">
        <v>1058</v>
      </c>
      <c r="D1696" s="1110">
        <v>0</v>
      </c>
      <c r="E1696" s="1110">
        <v>0</v>
      </c>
      <c r="F1696" s="1110">
        <v>0</v>
      </c>
      <c r="G1696" s="1110">
        <v>0</v>
      </c>
      <c r="H1696" s="1094"/>
      <c r="I1696" s="1094"/>
      <c r="J1696" s="1094"/>
      <c r="K1696" s="1094"/>
    </row>
    <row r="1697" spans="1:11" ht="14.1" customHeight="1" x14ac:dyDescent="0.25">
      <c r="A1697" s="1094"/>
      <c r="B1697" s="1094"/>
      <c r="C1697" s="1109" t="s">
        <v>1059</v>
      </c>
      <c r="D1697" s="1110">
        <v>0</v>
      </c>
      <c r="E1697" s="1110">
        <v>0</v>
      </c>
      <c r="F1697" s="1110">
        <v>0</v>
      </c>
      <c r="G1697" s="1110">
        <v>0</v>
      </c>
      <c r="H1697" s="1094"/>
      <c r="I1697" s="1094"/>
      <c r="J1697" s="1094"/>
      <c r="K1697" s="1094"/>
    </row>
    <row r="1698" spans="1:11" ht="14.1" customHeight="1" x14ac:dyDescent="0.25">
      <c r="A1698" s="1094"/>
      <c r="B1698" s="1094"/>
      <c r="C1698" s="1109" t="s">
        <v>1060</v>
      </c>
      <c r="D1698" s="1110">
        <v>0</v>
      </c>
      <c r="E1698" s="1110">
        <v>0</v>
      </c>
      <c r="F1698" s="1110">
        <v>0</v>
      </c>
      <c r="G1698" s="1110">
        <v>0</v>
      </c>
      <c r="H1698" s="1094"/>
      <c r="I1698" s="1094"/>
      <c r="J1698" s="1094"/>
      <c r="K1698" s="1094"/>
    </row>
    <row r="1699" spans="1:11" ht="14.1" customHeight="1" x14ac:dyDescent="0.25">
      <c r="A1699" s="1094"/>
      <c r="B1699" s="1094"/>
      <c r="C1699" s="1109" t="s">
        <v>1061</v>
      </c>
      <c r="D1699" s="1110">
        <v>0</v>
      </c>
      <c r="E1699" s="1110">
        <v>200000000</v>
      </c>
      <c r="F1699" s="1110">
        <v>135000000</v>
      </c>
      <c r="G1699" s="1110">
        <v>115000000</v>
      </c>
      <c r="H1699" s="1094"/>
      <c r="I1699" s="1094"/>
      <c r="J1699" s="1094"/>
      <c r="K1699" s="1094"/>
    </row>
    <row r="1700" spans="1:11" ht="14.1" customHeight="1" x14ac:dyDescent="0.25">
      <c r="A1700" s="1094"/>
      <c r="B1700" s="1094"/>
      <c r="C1700" s="1109" t="s">
        <v>1048</v>
      </c>
      <c r="D1700" s="1110">
        <v>0</v>
      </c>
      <c r="E1700" s="1110">
        <v>200000000</v>
      </c>
      <c r="F1700" s="1110">
        <v>135000000</v>
      </c>
      <c r="G1700" s="1110">
        <v>115000000</v>
      </c>
      <c r="H1700" s="1094"/>
      <c r="I1700" s="1094"/>
      <c r="J1700" s="1094"/>
      <c r="K1700" s="1094"/>
    </row>
    <row r="1701" spans="1:11" ht="14.1" customHeight="1" x14ac:dyDescent="0.25">
      <c r="A1701" s="1094"/>
      <c r="B1701" s="1094"/>
      <c r="C1701" s="1109" t="s">
        <v>1057</v>
      </c>
      <c r="D1701" s="1110">
        <v>0</v>
      </c>
      <c r="E1701" s="1110">
        <v>0</v>
      </c>
      <c r="F1701" s="1110">
        <v>0</v>
      </c>
      <c r="G1701" s="1110">
        <v>0</v>
      </c>
      <c r="H1701" s="1094"/>
      <c r="I1701" s="1094"/>
      <c r="J1701" s="1094"/>
      <c r="K1701" s="1094"/>
    </row>
    <row r="1702" spans="1:11" ht="14.1" customHeight="1" x14ac:dyDescent="0.25">
      <c r="A1702" s="1094"/>
      <c r="B1702" s="1094"/>
      <c r="C1702" s="1109" t="s">
        <v>1058</v>
      </c>
      <c r="D1702" s="1110">
        <v>0</v>
      </c>
      <c r="E1702" s="1110">
        <v>0</v>
      </c>
      <c r="F1702" s="1110">
        <v>0</v>
      </c>
      <c r="G1702" s="1110">
        <v>0</v>
      </c>
      <c r="H1702" s="1094"/>
      <c r="I1702" s="1094"/>
      <c r="J1702" s="1094"/>
      <c r="K1702" s="1094"/>
    </row>
    <row r="1703" spans="1:11" ht="14.1" customHeight="1" x14ac:dyDescent="0.25">
      <c r="A1703" s="1094"/>
      <c r="B1703" s="1094"/>
      <c r="C1703" s="1109" t="s">
        <v>1059</v>
      </c>
      <c r="D1703" s="1110">
        <v>0</v>
      </c>
      <c r="E1703" s="1110">
        <v>0</v>
      </c>
      <c r="F1703" s="1110">
        <v>0</v>
      </c>
      <c r="G1703" s="1110">
        <v>0</v>
      </c>
      <c r="H1703" s="1094"/>
      <c r="I1703" s="1094"/>
      <c r="J1703" s="1094"/>
      <c r="K1703" s="1094"/>
    </row>
    <row r="1704" spans="1:11" ht="14.1" customHeight="1" x14ac:dyDescent="0.25">
      <c r="A1704" s="1094"/>
      <c r="B1704" s="1094"/>
      <c r="C1704" s="1109" t="s">
        <v>1060</v>
      </c>
      <c r="D1704" s="1110">
        <v>0</v>
      </c>
      <c r="E1704" s="1110">
        <v>0</v>
      </c>
      <c r="F1704" s="1110">
        <v>0</v>
      </c>
      <c r="G1704" s="1110">
        <v>0</v>
      </c>
      <c r="H1704" s="1094"/>
      <c r="I1704" s="1094"/>
      <c r="J1704" s="1094"/>
      <c r="K1704" s="1094"/>
    </row>
    <row r="1705" spans="1:11" ht="14.1" customHeight="1" x14ac:dyDescent="0.25">
      <c r="A1705" s="1094"/>
      <c r="B1705" s="1094"/>
      <c r="C1705" s="1109" t="s">
        <v>1062</v>
      </c>
      <c r="D1705" s="1110">
        <v>0</v>
      </c>
      <c r="E1705" s="1110">
        <v>0</v>
      </c>
      <c r="F1705" s="1110">
        <v>0</v>
      </c>
      <c r="G1705" s="1110">
        <v>0</v>
      </c>
      <c r="H1705" s="1094"/>
      <c r="I1705" s="1094"/>
      <c r="J1705" s="1094"/>
      <c r="K1705" s="1094"/>
    </row>
    <row r="1706" spans="1:11" ht="14.1" customHeight="1" x14ac:dyDescent="0.25">
      <c r="A1706" s="1094"/>
      <c r="B1706" s="1094"/>
      <c r="C1706" s="1109" t="s">
        <v>1048</v>
      </c>
      <c r="D1706" s="1110">
        <v>0</v>
      </c>
      <c r="E1706" s="1110">
        <v>0</v>
      </c>
      <c r="F1706" s="1110">
        <v>0</v>
      </c>
      <c r="G1706" s="1110">
        <v>0</v>
      </c>
      <c r="H1706" s="1094"/>
      <c r="I1706" s="1094"/>
      <c r="J1706" s="1094"/>
      <c r="K1706" s="1094"/>
    </row>
    <row r="1707" spans="1:11" ht="14.1" customHeight="1" x14ac:dyDescent="0.25">
      <c r="A1707" s="1094"/>
      <c r="B1707" s="1094"/>
      <c r="C1707" s="1109" t="s">
        <v>1057</v>
      </c>
      <c r="D1707" s="1110">
        <v>0</v>
      </c>
      <c r="E1707" s="1110">
        <v>0</v>
      </c>
      <c r="F1707" s="1110">
        <v>0</v>
      </c>
      <c r="G1707" s="1110">
        <v>0</v>
      </c>
      <c r="H1707" s="1094"/>
      <c r="I1707" s="1094"/>
      <c r="J1707" s="1094"/>
      <c r="K1707" s="1094"/>
    </row>
    <row r="1708" spans="1:11" ht="14.1" customHeight="1" x14ac:dyDescent="0.25">
      <c r="A1708" s="1094"/>
      <c r="B1708" s="1094"/>
      <c r="C1708" s="1109" t="s">
        <v>1058</v>
      </c>
      <c r="D1708" s="1110">
        <v>0</v>
      </c>
      <c r="E1708" s="1110">
        <v>0</v>
      </c>
      <c r="F1708" s="1110">
        <v>0</v>
      </c>
      <c r="G1708" s="1110">
        <v>0</v>
      </c>
      <c r="H1708" s="1094"/>
      <c r="I1708" s="1094"/>
      <c r="J1708" s="1094"/>
      <c r="K1708" s="1094"/>
    </row>
    <row r="1709" spans="1:11" ht="14.1" customHeight="1" x14ac:dyDescent="0.25">
      <c r="A1709" s="1094"/>
      <c r="B1709" s="1094"/>
      <c r="C1709" s="1109" t="s">
        <v>1059</v>
      </c>
      <c r="D1709" s="1110">
        <v>0</v>
      </c>
      <c r="E1709" s="1110">
        <v>0</v>
      </c>
      <c r="F1709" s="1110">
        <v>0</v>
      </c>
      <c r="G1709" s="1110">
        <v>0</v>
      </c>
      <c r="H1709" s="1094"/>
      <c r="I1709" s="1094"/>
      <c r="J1709" s="1094"/>
      <c r="K1709" s="1094"/>
    </row>
    <row r="1710" spans="1:11" ht="14.1" customHeight="1" x14ac:dyDescent="0.25">
      <c r="A1710" s="1094"/>
      <c r="B1710" s="1094"/>
      <c r="C1710" s="1109" t="s">
        <v>1060</v>
      </c>
      <c r="D1710" s="1110">
        <v>0</v>
      </c>
      <c r="E1710" s="1110">
        <v>0</v>
      </c>
      <c r="F1710" s="1110">
        <v>0</v>
      </c>
      <c r="G1710" s="1110">
        <v>0</v>
      </c>
      <c r="H1710" s="1094"/>
      <c r="I1710" s="1094"/>
      <c r="J1710" s="1094"/>
      <c r="K1710" s="1094"/>
    </row>
    <row r="1711" spans="1:11" ht="14.1" customHeight="1" x14ac:dyDescent="0.25">
      <c r="A1711" s="1094"/>
      <c r="B1711" s="1094"/>
      <c r="C1711" s="1109" t="s">
        <v>1063</v>
      </c>
      <c r="D1711" s="1110">
        <v>0</v>
      </c>
      <c r="E1711" s="1110">
        <v>0</v>
      </c>
      <c r="F1711" s="1110">
        <v>0</v>
      </c>
      <c r="G1711" s="1110">
        <v>0</v>
      </c>
      <c r="H1711" s="1094"/>
      <c r="I1711" s="1094"/>
      <c r="J1711" s="1094"/>
      <c r="K1711" s="1094"/>
    </row>
    <row r="1712" spans="1:11" ht="14.1" customHeight="1" x14ac:dyDescent="0.25">
      <c r="A1712" s="1094"/>
      <c r="B1712" s="1094"/>
      <c r="C1712" s="1109" t="s">
        <v>1064</v>
      </c>
      <c r="D1712" s="1110">
        <v>0</v>
      </c>
      <c r="E1712" s="1110">
        <v>0</v>
      </c>
      <c r="F1712" s="1110">
        <v>0</v>
      </c>
      <c r="G1712" s="1110">
        <v>0</v>
      </c>
      <c r="H1712" s="1094"/>
      <c r="I1712" s="1094"/>
      <c r="J1712" s="1094"/>
      <c r="K1712" s="1094"/>
    </row>
    <row r="1713" spans="1:11" ht="14.1" customHeight="1" x14ac:dyDescent="0.25">
      <c r="A1713" s="1094"/>
      <c r="B1713" s="1094"/>
      <c r="C1713" s="1111" t="s">
        <v>572</v>
      </c>
      <c r="D1713" s="1110">
        <v>0</v>
      </c>
      <c r="E1713" s="1110">
        <v>200000000</v>
      </c>
      <c r="F1713" s="1110">
        <v>135000000</v>
      </c>
      <c r="G1713" s="1110">
        <v>115000000</v>
      </c>
      <c r="H1713" s="1094"/>
      <c r="I1713" s="1094"/>
      <c r="J1713" s="1094"/>
      <c r="K1713" s="1094"/>
    </row>
    <row r="1714" spans="1:11" ht="30.95" customHeight="1" x14ac:dyDescent="0.25">
      <c r="A1714" s="1094"/>
      <c r="B1714" s="1094"/>
      <c r="C1714" s="1102" t="s">
        <v>4159</v>
      </c>
      <c r="D1714" s="1234" t="s">
        <v>4160</v>
      </c>
      <c r="E1714" s="1235"/>
      <c r="F1714" s="1235"/>
      <c r="G1714" s="1235"/>
      <c r="H1714" s="1094"/>
      <c r="I1714" s="1094"/>
      <c r="J1714" s="1094"/>
      <c r="K1714" s="1094"/>
    </row>
    <row r="1715" spans="1:11" ht="50.1" customHeight="1" x14ac:dyDescent="0.25">
      <c r="A1715" s="1094"/>
      <c r="B1715" s="1094"/>
      <c r="C1715" s="1103" t="s">
        <v>1022</v>
      </c>
      <c r="D1715" s="1232" t="s">
        <v>4161</v>
      </c>
      <c r="E1715" s="1233"/>
      <c r="F1715" s="1233"/>
      <c r="G1715" s="1233"/>
      <c r="H1715" s="1094"/>
      <c r="I1715" s="1094"/>
      <c r="J1715" s="1094"/>
      <c r="K1715" s="1094"/>
    </row>
    <row r="1716" spans="1:11" ht="50.1" customHeight="1" x14ac:dyDescent="0.25">
      <c r="A1716" s="1094"/>
      <c r="B1716" s="1094"/>
      <c r="C1716" s="1104" t="s">
        <v>1024</v>
      </c>
      <c r="D1716" s="1230" t="s">
        <v>4162</v>
      </c>
      <c r="E1716" s="1231"/>
      <c r="F1716" s="1231"/>
      <c r="G1716" s="1231"/>
      <c r="H1716" s="1094"/>
      <c r="I1716" s="1094"/>
      <c r="J1716" s="1094"/>
      <c r="K1716" s="1094"/>
    </row>
    <row r="1717" spans="1:11" ht="50.1" customHeight="1" x14ac:dyDescent="0.25">
      <c r="A1717" s="1094"/>
      <c r="B1717" s="1094"/>
      <c r="C1717" s="1104" t="s">
        <v>31</v>
      </c>
      <c r="D1717" s="1230" t="s">
        <v>3356</v>
      </c>
      <c r="E1717" s="1231"/>
      <c r="F1717" s="1231"/>
      <c r="G1717" s="1231"/>
      <c r="H1717" s="1094"/>
      <c r="I1717" s="1094"/>
      <c r="J1717" s="1094"/>
      <c r="K1717" s="1094"/>
    </row>
    <row r="1718" spans="1:11" ht="15" customHeight="1" x14ac:dyDescent="0.25">
      <c r="A1718" s="1094"/>
      <c r="B1718" s="1094"/>
      <c r="C1718" s="1105"/>
      <c r="D1718" s="1106">
        <v>2024</v>
      </c>
      <c r="E1718" s="1106">
        <v>2025</v>
      </c>
      <c r="F1718" s="1106">
        <v>2026</v>
      </c>
      <c r="G1718" s="1106">
        <v>2027</v>
      </c>
      <c r="H1718" s="1094"/>
      <c r="I1718" s="1094"/>
      <c r="J1718" s="1094"/>
      <c r="K1718" s="1094"/>
    </row>
    <row r="1719" spans="1:11" ht="15" customHeight="1" x14ac:dyDescent="0.25">
      <c r="A1719" s="1094"/>
      <c r="B1719" s="1094"/>
      <c r="C1719" s="1107"/>
      <c r="D1719" s="1108" t="s">
        <v>13</v>
      </c>
      <c r="E1719" s="1108" t="s">
        <v>14</v>
      </c>
      <c r="F1719" s="1108" t="s">
        <v>14</v>
      </c>
      <c r="G1719" s="1108" t="s">
        <v>14</v>
      </c>
      <c r="H1719" s="1094"/>
      <c r="I1719" s="1094"/>
      <c r="J1719" s="1094"/>
      <c r="K1719" s="1094"/>
    </row>
    <row r="1720" spans="1:11" ht="14.1" customHeight="1" x14ac:dyDescent="0.25">
      <c r="A1720" s="1094"/>
      <c r="B1720" s="1094"/>
      <c r="C1720" s="1097" t="s">
        <v>33</v>
      </c>
      <c r="D1720" s="1101" t="s">
        <v>1039</v>
      </c>
      <c r="E1720" s="1101" t="s">
        <v>1092</v>
      </c>
      <c r="F1720" s="1101" t="s">
        <v>1092</v>
      </c>
      <c r="G1720" s="1101" t="s">
        <v>1092</v>
      </c>
      <c r="H1720" s="1094"/>
      <c r="I1720" s="1094"/>
      <c r="J1720" s="1094"/>
      <c r="K1720" s="1094"/>
    </row>
    <row r="1721" spans="1:11" ht="14.1" customHeight="1" x14ac:dyDescent="0.25">
      <c r="A1721" s="1094"/>
      <c r="B1721" s="1094"/>
      <c r="C1721" s="1097" t="s">
        <v>1029</v>
      </c>
      <c r="D1721" s="1101" t="s">
        <v>1039</v>
      </c>
      <c r="E1721" s="1101" t="s">
        <v>3871</v>
      </c>
      <c r="F1721" s="1101" t="s">
        <v>4163</v>
      </c>
      <c r="G1721" s="1101" t="s">
        <v>4164</v>
      </c>
      <c r="H1721" s="1094"/>
      <c r="I1721" s="1094"/>
      <c r="J1721" s="1094"/>
      <c r="K1721" s="1094"/>
    </row>
    <row r="1722" spans="1:11" ht="14.1" customHeight="1" x14ac:dyDescent="0.25">
      <c r="A1722" s="1094"/>
      <c r="B1722" s="1094"/>
      <c r="C1722" s="1097" t="s">
        <v>1032</v>
      </c>
      <c r="D1722" s="1101" t="s">
        <v>1039</v>
      </c>
      <c r="E1722" s="1101" t="s">
        <v>3871</v>
      </c>
      <c r="F1722" s="1101" t="s">
        <v>4163</v>
      </c>
      <c r="G1722" s="1101" t="s">
        <v>4164</v>
      </c>
      <c r="H1722" s="1094"/>
      <c r="I1722" s="1094"/>
      <c r="J1722" s="1094"/>
      <c r="K1722" s="1094"/>
    </row>
    <row r="1723" spans="1:11" ht="14.1" customHeight="1" x14ac:dyDescent="0.25">
      <c r="A1723" s="1094"/>
      <c r="B1723" s="1094"/>
      <c r="C1723" s="1097" t="s">
        <v>1037</v>
      </c>
      <c r="D1723" s="1101" t="s">
        <v>1038</v>
      </c>
      <c r="E1723" s="1101" t="s">
        <v>1038</v>
      </c>
      <c r="F1723" s="1101" t="s">
        <v>1039</v>
      </c>
      <c r="G1723" s="1101" t="s">
        <v>1039</v>
      </c>
      <c r="H1723" s="1094"/>
      <c r="I1723" s="1094"/>
      <c r="J1723" s="1094"/>
      <c r="K1723" s="1094"/>
    </row>
    <row r="1724" spans="1:11" ht="14.1" customHeight="1" x14ac:dyDescent="0.25">
      <c r="A1724" s="1094"/>
      <c r="B1724" s="1094"/>
      <c r="C1724" s="1097" t="s">
        <v>1042</v>
      </c>
      <c r="D1724" s="1101" t="s">
        <v>1038</v>
      </c>
      <c r="E1724" s="1101" t="s">
        <v>1038</v>
      </c>
      <c r="F1724" s="1101" t="s">
        <v>4165</v>
      </c>
      <c r="G1724" s="1101" t="s">
        <v>4166</v>
      </c>
      <c r="H1724" s="1094"/>
      <c r="I1724" s="1094"/>
      <c r="J1724" s="1094"/>
      <c r="K1724" s="1094"/>
    </row>
    <row r="1725" spans="1:11" ht="14.1" customHeight="1" x14ac:dyDescent="0.25">
      <c r="A1725" s="1094"/>
      <c r="B1725" s="1094"/>
      <c r="C1725" s="1097" t="s">
        <v>39</v>
      </c>
      <c r="D1725" s="1101" t="s">
        <v>1038</v>
      </c>
      <c r="E1725" s="1101" t="s">
        <v>1038</v>
      </c>
      <c r="F1725" s="1101" t="s">
        <v>4165</v>
      </c>
      <c r="G1725" s="1101" t="s">
        <v>4166</v>
      </c>
      <c r="H1725" s="1094"/>
      <c r="I1725" s="1094"/>
      <c r="J1725" s="1094"/>
      <c r="K1725" s="1094"/>
    </row>
    <row r="1726" spans="1:11" ht="14.1" customHeight="1" x14ac:dyDescent="0.25">
      <c r="A1726" s="1094"/>
      <c r="B1726" s="1094"/>
      <c r="C1726" s="1228" t="s">
        <v>1046</v>
      </c>
      <c r="D1726" s="1229"/>
      <c r="E1726" s="1229"/>
      <c r="F1726" s="1229"/>
      <c r="G1726" s="1229"/>
      <c r="H1726" s="1094"/>
      <c r="I1726" s="1094"/>
      <c r="J1726" s="1094"/>
      <c r="K1726" s="1094"/>
    </row>
    <row r="1727" spans="1:11" ht="14.1" customHeight="1" x14ac:dyDescent="0.25">
      <c r="A1727" s="1094"/>
      <c r="B1727" s="1094"/>
      <c r="C1727" s="1105"/>
      <c r="D1727" s="1106">
        <v>2024</v>
      </c>
      <c r="E1727" s="1106">
        <v>2025</v>
      </c>
      <c r="F1727" s="1106">
        <v>2026</v>
      </c>
      <c r="G1727" s="1106">
        <v>2027</v>
      </c>
      <c r="H1727" s="1094"/>
      <c r="I1727" s="1094"/>
      <c r="J1727" s="1094"/>
      <c r="K1727" s="1094"/>
    </row>
    <row r="1728" spans="1:11" ht="14.1" customHeight="1" x14ac:dyDescent="0.25">
      <c r="A1728" s="1094"/>
      <c r="B1728" s="1094"/>
      <c r="C1728" s="1107"/>
      <c r="D1728" s="1108" t="s">
        <v>13</v>
      </c>
      <c r="E1728" s="1108" t="s">
        <v>14</v>
      </c>
      <c r="F1728" s="1108" t="s">
        <v>14</v>
      </c>
      <c r="G1728" s="1108" t="s">
        <v>14</v>
      </c>
      <c r="H1728" s="1094"/>
      <c r="I1728" s="1094"/>
      <c r="J1728" s="1094"/>
      <c r="K1728" s="1094"/>
    </row>
    <row r="1729" spans="1:11" ht="14.1" customHeight="1" x14ac:dyDescent="0.25">
      <c r="A1729" s="1094"/>
      <c r="B1729" s="1094"/>
      <c r="C1729" s="1109" t="s">
        <v>1047</v>
      </c>
      <c r="D1729" s="1110">
        <v>0</v>
      </c>
      <c r="E1729" s="1110">
        <v>0</v>
      </c>
      <c r="F1729" s="1110">
        <v>0</v>
      </c>
      <c r="G1729" s="1110">
        <v>0</v>
      </c>
      <c r="H1729" s="1094"/>
      <c r="I1729" s="1094"/>
      <c r="J1729" s="1094"/>
      <c r="K1729" s="1094"/>
    </row>
    <row r="1730" spans="1:11" ht="14.1" customHeight="1" x14ac:dyDescent="0.25">
      <c r="A1730" s="1094"/>
      <c r="B1730" s="1094"/>
      <c r="C1730" s="1109" t="s">
        <v>1048</v>
      </c>
      <c r="D1730" s="1110">
        <v>0</v>
      </c>
      <c r="E1730" s="1110">
        <v>0</v>
      </c>
      <c r="F1730" s="1110">
        <v>0</v>
      </c>
      <c r="G1730" s="1110">
        <v>0</v>
      </c>
      <c r="H1730" s="1094"/>
      <c r="I1730" s="1094"/>
      <c r="J1730" s="1094"/>
      <c r="K1730" s="1094"/>
    </row>
    <row r="1731" spans="1:11" ht="14.1" customHeight="1" x14ac:dyDescent="0.25">
      <c r="A1731" s="1094"/>
      <c r="B1731" s="1094"/>
      <c r="C1731" s="1109" t="s">
        <v>1049</v>
      </c>
      <c r="D1731" s="1110">
        <v>0</v>
      </c>
      <c r="E1731" s="1110">
        <v>0</v>
      </c>
      <c r="F1731" s="1110">
        <v>0</v>
      </c>
      <c r="G1731" s="1110">
        <v>0</v>
      </c>
      <c r="H1731" s="1094"/>
      <c r="I1731" s="1094"/>
      <c r="J1731" s="1094"/>
      <c r="K1731" s="1094"/>
    </row>
    <row r="1732" spans="1:11" ht="14.1" customHeight="1" x14ac:dyDescent="0.25">
      <c r="A1732" s="1094"/>
      <c r="B1732" s="1094"/>
      <c r="C1732" s="1109" t="s">
        <v>1050</v>
      </c>
      <c r="D1732" s="1110">
        <v>0</v>
      </c>
      <c r="E1732" s="1110">
        <v>0</v>
      </c>
      <c r="F1732" s="1110">
        <v>0</v>
      </c>
      <c r="G1732" s="1110">
        <v>0</v>
      </c>
      <c r="H1732" s="1094"/>
      <c r="I1732" s="1094"/>
      <c r="J1732" s="1094"/>
      <c r="K1732" s="1094"/>
    </row>
    <row r="1733" spans="1:11" ht="14.1" customHeight="1" x14ac:dyDescent="0.25">
      <c r="A1733" s="1094"/>
      <c r="B1733" s="1094"/>
      <c r="C1733" s="1109" t="s">
        <v>1048</v>
      </c>
      <c r="D1733" s="1110">
        <v>0</v>
      </c>
      <c r="E1733" s="1110">
        <v>0</v>
      </c>
      <c r="F1733" s="1110">
        <v>0</v>
      </c>
      <c r="G1733" s="1110">
        <v>0</v>
      </c>
      <c r="H1733" s="1094"/>
      <c r="I1733" s="1094"/>
      <c r="J1733" s="1094"/>
      <c r="K1733" s="1094"/>
    </row>
    <row r="1734" spans="1:11" ht="14.1" customHeight="1" x14ac:dyDescent="0.25">
      <c r="A1734" s="1094"/>
      <c r="B1734" s="1094"/>
      <c r="C1734" s="1109" t="s">
        <v>1049</v>
      </c>
      <c r="D1734" s="1110">
        <v>0</v>
      </c>
      <c r="E1734" s="1110">
        <v>0</v>
      </c>
      <c r="F1734" s="1110">
        <v>0</v>
      </c>
      <c r="G1734" s="1110">
        <v>0</v>
      </c>
      <c r="H1734" s="1094"/>
      <c r="I1734" s="1094"/>
      <c r="J1734" s="1094"/>
      <c r="K1734" s="1094"/>
    </row>
    <row r="1735" spans="1:11" ht="14.1" customHeight="1" x14ac:dyDescent="0.25">
      <c r="A1735" s="1094"/>
      <c r="B1735" s="1094"/>
      <c r="C1735" s="1109" t="s">
        <v>1051</v>
      </c>
      <c r="D1735" s="1110">
        <v>0</v>
      </c>
      <c r="E1735" s="1110">
        <v>0</v>
      </c>
      <c r="F1735" s="1110">
        <v>0</v>
      </c>
      <c r="G1735" s="1110">
        <v>0</v>
      </c>
      <c r="H1735" s="1094"/>
      <c r="I1735" s="1094"/>
      <c r="J1735" s="1094"/>
      <c r="K1735" s="1094"/>
    </row>
    <row r="1736" spans="1:11" ht="14.1" customHeight="1" x14ac:dyDescent="0.25">
      <c r="A1736" s="1094"/>
      <c r="B1736" s="1094"/>
      <c r="C1736" s="1109" t="s">
        <v>1048</v>
      </c>
      <c r="D1736" s="1110">
        <v>0</v>
      </c>
      <c r="E1736" s="1110">
        <v>0</v>
      </c>
      <c r="F1736" s="1110">
        <v>0</v>
      </c>
      <c r="G1736" s="1110">
        <v>0</v>
      </c>
      <c r="H1736" s="1094"/>
      <c r="I1736" s="1094"/>
      <c r="J1736" s="1094"/>
      <c r="K1736" s="1094"/>
    </row>
    <row r="1737" spans="1:11" ht="14.1" customHeight="1" x14ac:dyDescent="0.25">
      <c r="A1737" s="1094"/>
      <c r="B1737" s="1094"/>
      <c r="C1737" s="1109" t="s">
        <v>1049</v>
      </c>
      <c r="D1737" s="1110">
        <v>0</v>
      </c>
      <c r="E1737" s="1110">
        <v>0</v>
      </c>
      <c r="F1737" s="1110">
        <v>0</v>
      </c>
      <c r="G1737" s="1110">
        <v>0</v>
      </c>
      <c r="H1737" s="1094"/>
      <c r="I1737" s="1094"/>
      <c r="J1737" s="1094"/>
      <c r="K1737" s="1094"/>
    </row>
    <row r="1738" spans="1:11" ht="14.1" customHeight="1" x14ac:dyDescent="0.25">
      <c r="A1738" s="1094"/>
      <c r="B1738" s="1094"/>
      <c r="C1738" s="1109" t="s">
        <v>1052</v>
      </c>
      <c r="D1738" s="1110">
        <v>0</v>
      </c>
      <c r="E1738" s="1110">
        <v>0</v>
      </c>
      <c r="F1738" s="1110">
        <v>0</v>
      </c>
      <c r="G1738" s="1110">
        <v>0</v>
      </c>
      <c r="H1738" s="1094"/>
      <c r="I1738" s="1094"/>
      <c r="J1738" s="1094"/>
      <c r="K1738" s="1094"/>
    </row>
    <row r="1739" spans="1:11" ht="14.1" customHeight="1" x14ac:dyDescent="0.25">
      <c r="A1739" s="1094"/>
      <c r="B1739" s="1094"/>
      <c r="C1739" s="1109" t="s">
        <v>1048</v>
      </c>
      <c r="D1739" s="1110">
        <v>0</v>
      </c>
      <c r="E1739" s="1110">
        <v>0</v>
      </c>
      <c r="F1739" s="1110">
        <v>0</v>
      </c>
      <c r="G1739" s="1110">
        <v>0</v>
      </c>
      <c r="H1739" s="1094"/>
      <c r="I1739" s="1094"/>
      <c r="J1739" s="1094"/>
      <c r="K1739" s="1094"/>
    </row>
    <row r="1740" spans="1:11" ht="14.1" customHeight="1" x14ac:dyDescent="0.25">
      <c r="A1740" s="1094"/>
      <c r="B1740" s="1094"/>
      <c r="C1740" s="1109" t="s">
        <v>1049</v>
      </c>
      <c r="D1740" s="1110">
        <v>0</v>
      </c>
      <c r="E1740" s="1110">
        <v>0</v>
      </c>
      <c r="F1740" s="1110">
        <v>0</v>
      </c>
      <c r="G1740" s="1110">
        <v>0</v>
      </c>
      <c r="H1740" s="1094"/>
      <c r="I1740" s="1094"/>
      <c r="J1740" s="1094"/>
      <c r="K1740" s="1094"/>
    </row>
    <row r="1741" spans="1:11" ht="14.1" customHeight="1" x14ac:dyDescent="0.25">
      <c r="A1741" s="1094"/>
      <c r="B1741" s="1094"/>
      <c r="C1741" s="1109" t="s">
        <v>1053</v>
      </c>
      <c r="D1741" s="1110">
        <v>0</v>
      </c>
      <c r="E1741" s="1110">
        <v>0</v>
      </c>
      <c r="F1741" s="1110">
        <v>0</v>
      </c>
      <c r="G1741" s="1110">
        <v>0</v>
      </c>
      <c r="H1741" s="1094"/>
      <c r="I1741" s="1094"/>
      <c r="J1741" s="1094"/>
      <c r="K1741" s="1094"/>
    </row>
    <row r="1742" spans="1:11" ht="14.1" customHeight="1" x14ac:dyDescent="0.25">
      <c r="A1742" s="1094"/>
      <c r="B1742" s="1094"/>
      <c r="C1742" s="1109" t="s">
        <v>1048</v>
      </c>
      <c r="D1742" s="1110">
        <v>0</v>
      </c>
      <c r="E1742" s="1110">
        <v>0</v>
      </c>
      <c r="F1742" s="1110">
        <v>0</v>
      </c>
      <c r="G1742" s="1110">
        <v>0</v>
      </c>
      <c r="H1742" s="1094"/>
      <c r="I1742" s="1094"/>
      <c r="J1742" s="1094"/>
      <c r="K1742" s="1094"/>
    </row>
    <row r="1743" spans="1:11" ht="14.1" customHeight="1" x14ac:dyDescent="0.25">
      <c r="A1743" s="1094"/>
      <c r="B1743" s="1094"/>
      <c r="C1743" s="1109" t="s">
        <v>1049</v>
      </c>
      <c r="D1743" s="1110">
        <v>0</v>
      </c>
      <c r="E1743" s="1110">
        <v>0</v>
      </c>
      <c r="F1743" s="1110">
        <v>0</v>
      </c>
      <c r="G1743" s="1110">
        <v>0</v>
      </c>
      <c r="H1743" s="1094"/>
      <c r="I1743" s="1094"/>
      <c r="J1743" s="1094"/>
      <c r="K1743" s="1094"/>
    </row>
    <row r="1744" spans="1:11" ht="14.1" customHeight="1" x14ac:dyDescent="0.25">
      <c r="A1744" s="1094"/>
      <c r="B1744" s="1094"/>
      <c r="C1744" s="1109" t="s">
        <v>1054</v>
      </c>
      <c r="D1744" s="1110">
        <v>0</v>
      </c>
      <c r="E1744" s="1110">
        <v>0</v>
      </c>
      <c r="F1744" s="1110">
        <v>0</v>
      </c>
      <c r="G1744" s="1110">
        <v>0</v>
      </c>
      <c r="H1744" s="1094"/>
      <c r="I1744" s="1094"/>
      <c r="J1744" s="1094"/>
      <c r="K1744" s="1094"/>
    </row>
    <row r="1745" spans="1:11" ht="14.1" customHeight="1" x14ac:dyDescent="0.25">
      <c r="A1745" s="1094"/>
      <c r="B1745" s="1094"/>
      <c r="C1745" s="1109" t="s">
        <v>1048</v>
      </c>
      <c r="D1745" s="1110">
        <v>0</v>
      </c>
      <c r="E1745" s="1110">
        <v>0</v>
      </c>
      <c r="F1745" s="1110">
        <v>0</v>
      </c>
      <c r="G1745" s="1110">
        <v>0</v>
      </c>
      <c r="H1745" s="1094"/>
      <c r="I1745" s="1094"/>
      <c r="J1745" s="1094"/>
      <c r="K1745" s="1094"/>
    </row>
    <row r="1746" spans="1:11" ht="14.1" customHeight="1" x14ac:dyDescent="0.25">
      <c r="A1746" s="1094"/>
      <c r="B1746" s="1094"/>
      <c r="C1746" s="1109" t="s">
        <v>1049</v>
      </c>
      <c r="D1746" s="1110">
        <v>0</v>
      </c>
      <c r="E1746" s="1110">
        <v>0</v>
      </c>
      <c r="F1746" s="1110">
        <v>0</v>
      </c>
      <c r="G1746" s="1110">
        <v>0</v>
      </c>
      <c r="H1746" s="1094"/>
      <c r="I1746" s="1094"/>
      <c r="J1746" s="1094"/>
      <c r="K1746" s="1094"/>
    </row>
    <row r="1747" spans="1:11" ht="14.1" customHeight="1" x14ac:dyDescent="0.25">
      <c r="A1747" s="1094"/>
      <c r="B1747" s="1094"/>
      <c r="C1747" s="1109" t="s">
        <v>1055</v>
      </c>
      <c r="D1747" s="1110">
        <v>0</v>
      </c>
      <c r="E1747" s="1110">
        <v>0</v>
      </c>
      <c r="F1747" s="1110">
        <v>0</v>
      </c>
      <c r="G1747" s="1110">
        <v>0</v>
      </c>
      <c r="H1747" s="1094"/>
      <c r="I1747" s="1094"/>
      <c r="J1747" s="1094"/>
      <c r="K1747" s="1094"/>
    </row>
    <row r="1748" spans="1:11" ht="14.1" customHeight="1" x14ac:dyDescent="0.25">
      <c r="A1748" s="1094"/>
      <c r="B1748" s="1094"/>
      <c r="C1748" s="1109" t="s">
        <v>1048</v>
      </c>
      <c r="D1748" s="1110">
        <v>0</v>
      </c>
      <c r="E1748" s="1110">
        <v>0</v>
      </c>
      <c r="F1748" s="1110">
        <v>0</v>
      </c>
      <c r="G1748" s="1110">
        <v>0</v>
      </c>
      <c r="H1748" s="1094"/>
      <c r="I1748" s="1094"/>
      <c r="J1748" s="1094"/>
      <c r="K1748" s="1094"/>
    </row>
    <row r="1749" spans="1:11" ht="14.1" customHeight="1" x14ac:dyDescent="0.25">
      <c r="A1749" s="1094"/>
      <c r="B1749" s="1094"/>
      <c r="C1749" s="1109" t="s">
        <v>1049</v>
      </c>
      <c r="D1749" s="1110">
        <v>0</v>
      </c>
      <c r="E1749" s="1110">
        <v>0</v>
      </c>
      <c r="F1749" s="1110">
        <v>0</v>
      </c>
      <c r="G1749" s="1110">
        <v>0</v>
      </c>
      <c r="H1749" s="1094"/>
      <c r="I1749" s="1094"/>
      <c r="J1749" s="1094"/>
      <c r="K1749" s="1094"/>
    </row>
    <row r="1750" spans="1:11" ht="14.1" customHeight="1" x14ac:dyDescent="0.25">
      <c r="A1750" s="1094"/>
      <c r="B1750" s="1094"/>
      <c r="C1750" s="1109" t="s">
        <v>1056</v>
      </c>
      <c r="D1750" s="1110">
        <v>0</v>
      </c>
      <c r="E1750" s="1110">
        <v>0</v>
      </c>
      <c r="F1750" s="1110">
        <v>0</v>
      </c>
      <c r="G1750" s="1110">
        <v>0</v>
      </c>
      <c r="H1750" s="1094"/>
      <c r="I1750" s="1094"/>
      <c r="J1750" s="1094"/>
      <c r="K1750" s="1094"/>
    </row>
    <row r="1751" spans="1:11" ht="14.1" customHeight="1" x14ac:dyDescent="0.25">
      <c r="A1751" s="1094"/>
      <c r="B1751" s="1094"/>
      <c r="C1751" s="1109" t="s">
        <v>1048</v>
      </c>
      <c r="D1751" s="1110">
        <v>0</v>
      </c>
      <c r="E1751" s="1110">
        <v>0</v>
      </c>
      <c r="F1751" s="1110">
        <v>0</v>
      </c>
      <c r="G1751" s="1110">
        <v>0</v>
      </c>
      <c r="H1751" s="1094"/>
      <c r="I1751" s="1094"/>
      <c r="J1751" s="1094"/>
      <c r="K1751" s="1094"/>
    </row>
    <row r="1752" spans="1:11" ht="14.1" customHeight="1" x14ac:dyDescent="0.25">
      <c r="A1752" s="1094"/>
      <c r="B1752" s="1094"/>
      <c r="C1752" s="1109" t="s">
        <v>1057</v>
      </c>
      <c r="D1752" s="1110">
        <v>0</v>
      </c>
      <c r="E1752" s="1110">
        <v>0</v>
      </c>
      <c r="F1752" s="1110">
        <v>0</v>
      </c>
      <c r="G1752" s="1110">
        <v>0</v>
      </c>
      <c r="H1752" s="1094"/>
      <c r="I1752" s="1094"/>
      <c r="J1752" s="1094"/>
      <c r="K1752" s="1094"/>
    </row>
    <row r="1753" spans="1:11" ht="14.1" customHeight="1" x14ac:dyDescent="0.25">
      <c r="A1753" s="1094"/>
      <c r="B1753" s="1094"/>
      <c r="C1753" s="1109" t="s">
        <v>1058</v>
      </c>
      <c r="D1753" s="1110">
        <v>0</v>
      </c>
      <c r="E1753" s="1110">
        <v>0</v>
      </c>
      <c r="F1753" s="1110">
        <v>0</v>
      </c>
      <c r="G1753" s="1110">
        <v>0</v>
      </c>
      <c r="H1753" s="1094"/>
      <c r="I1753" s="1094"/>
      <c r="J1753" s="1094"/>
      <c r="K1753" s="1094"/>
    </row>
    <row r="1754" spans="1:11" ht="14.1" customHeight="1" x14ac:dyDescent="0.25">
      <c r="A1754" s="1094"/>
      <c r="B1754" s="1094"/>
      <c r="C1754" s="1109" t="s">
        <v>1059</v>
      </c>
      <c r="D1754" s="1110">
        <v>0</v>
      </c>
      <c r="E1754" s="1110">
        <v>0</v>
      </c>
      <c r="F1754" s="1110">
        <v>0</v>
      </c>
      <c r="G1754" s="1110">
        <v>0</v>
      </c>
      <c r="H1754" s="1094"/>
      <c r="I1754" s="1094"/>
      <c r="J1754" s="1094"/>
      <c r="K1754" s="1094"/>
    </row>
    <row r="1755" spans="1:11" ht="14.1" customHeight="1" x14ac:dyDescent="0.25">
      <c r="A1755" s="1094"/>
      <c r="B1755" s="1094"/>
      <c r="C1755" s="1109" t="s">
        <v>1060</v>
      </c>
      <c r="D1755" s="1110">
        <v>0</v>
      </c>
      <c r="E1755" s="1110">
        <v>0</v>
      </c>
      <c r="F1755" s="1110">
        <v>0</v>
      </c>
      <c r="G1755" s="1110">
        <v>0</v>
      </c>
      <c r="H1755" s="1094"/>
      <c r="I1755" s="1094"/>
      <c r="J1755" s="1094"/>
      <c r="K1755" s="1094"/>
    </row>
    <row r="1756" spans="1:11" ht="14.1" customHeight="1" x14ac:dyDescent="0.25">
      <c r="A1756" s="1094"/>
      <c r="B1756" s="1094"/>
      <c r="C1756" s="1109" t="s">
        <v>1061</v>
      </c>
      <c r="D1756" s="1110">
        <v>0</v>
      </c>
      <c r="E1756" s="1110">
        <v>120000000</v>
      </c>
      <c r="F1756" s="1110">
        <v>99198214</v>
      </c>
      <c r="G1756" s="1110">
        <v>80801786</v>
      </c>
      <c r="H1756" s="1094"/>
      <c r="I1756" s="1094"/>
      <c r="J1756" s="1094"/>
      <c r="K1756" s="1094"/>
    </row>
    <row r="1757" spans="1:11" ht="14.1" customHeight="1" x14ac:dyDescent="0.25">
      <c r="A1757" s="1094"/>
      <c r="B1757" s="1094"/>
      <c r="C1757" s="1109" t="s">
        <v>1048</v>
      </c>
      <c r="D1757" s="1110">
        <v>0</v>
      </c>
      <c r="E1757" s="1110">
        <v>120000000</v>
      </c>
      <c r="F1757" s="1110">
        <v>99198214</v>
      </c>
      <c r="G1757" s="1110">
        <v>80801786</v>
      </c>
      <c r="H1757" s="1094"/>
      <c r="I1757" s="1094"/>
      <c r="J1757" s="1094"/>
      <c r="K1757" s="1094"/>
    </row>
    <row r="1758" spans="1:11" ht="14.1" customHeight="1" x14ac:dyDescent="0.25">
      <c r="A1758" s="1094"/>
      <c r="B1758" s="1094"/>
      <c r="C1758" s="1109" t="s">
        <v>1057</v>
      </c>
      <c r="D1758" s="1110">
        <v>0</v>
      </c>
      <c r="E1758" s="1110">
        <v>0</v>
      </c>
      <c r="F1758" s="1110">
        <v>0</v>
      </c>
      <c r="G1758" s="1110">
        <v>0</v>
      </c>
      <c r="H1758" s="1094"/>
      <c r="I1758" s="1094"/>
      <c r="J1758" s="1094"/>
      <c r="K1758" s="1094"/>
    </row>
    <row r="1759" spans="1:11" ht="14.1" customHeight="1" x14ac:dyDescent="0.25">
      <c r="A1759" s="1094"/>
      <c r="B1759" s="1094"/>
      <c r="C1759" s="1109" t="s">
        <v>1058</v>
      </c>
      <c r="D1759" s="1110">
        <v>0</v>
      </c>
      <c r="E1759" s="1110">
        <v>0</v>
      </c>
      <c r="F1759" s="1110">
        <v>0</v>
      </c>
      <c r="G1759" s="1110">
        <v>0</v>
      </c>
      <c r="H1759" s="1094"/>
      <c r="I1759" s="1094"/>
      <c r="J1759" s="1094"/>
      <c r="K1759" s="1094"/>
    </row>
    <row r="1760" spans="1:11" ht="14.1" customHeight="1" x14ac:dyDescent="0.25">
      <c r="A1760" s="1094"/>
      <c r="B1760" s="1094"/>
      <c r="C1760" s="1109" t="s">
        <v>1059</v>
      </c>
      <c r="D1760" s="1110">
        <v>0</v>
      </c>
      <c r="E1760" s="1110">
        <v>0</v>
      </c>
      <c r="F1760" s="1110">
        <v>0</v>
      </c>
      <c r="G1760" s="1110">
        <v>0</v>
      </c>
      <c r="H1760" s="1094"/>
      <c r="I1760" s="1094"/>
      <c r="J1760" s="1094"/>
      <c r="K1760" s="1094"/>
    </row>
    <row r="1761" spans="1:11" ht="14.1" customHeight="1" x14ac:dyDescent="0.25">
      <c r="A1761" s="1094"/>
      <c r="B1761" s="1094"/>
      <c r="C1761" s="1109" t="s">
        <v>1060</v>
      </c>
      <c r="D1761" s="1110">
        <v>0</v>
      </c>
      <c r="E1761" s="1110">
        <v>0</v>
      </c>
      <c r="F1761" s="1110">
        <v>0</v>
      </c>
      <c r="G1761" s="1110">
        <v>0</v>
      </c>
      <c r="H1761" s="1094"/>
      <c r="I1761" s="1094"/>
      <c r="J1761" s="1094"/>
      <c r="K1761" s="1094"/>
    </row>
    <row r="1762" spans="1:11" ht="14.1" customHeight="1" x14ac:dyDescent="0.25">
      <c r="A1762" s="1094"/>
      <c r="B1762" s="1094"/>
      <c r="C1762" s="1109" t="s">
        <v>1062</v>
      </c>
      <c r="D1762" s="1110">
        <v>0</v>
      </c>
      <c r="E1762" s="1110">
        <v>0</v>
      </c>
      <c r="F1762" s="1110">
        <v>0</v>
      </c>
      <c r="G1762" s="1110">
        <v>0</v>
      </c>
      <c r="H1762" s="1094"/>
      <c r="I1762" s="1094"/>
      <c r="J1762" s="1094"/>
      <c r="K1762" s="1094"/>
    </row>
    <row r="1763" spans="1:11" ht="14.1" customHeight="1" x14ac:dyDescent="0.25">
      <c r="A1763" s="1094"/>
      <c r="B1763" s="1094"/>
      <c r="C1763" s="1109" t="s">
        <v>1048</v>
      </c>
      <c r="D1763" s="1110">
        <v>0</v>
      </c>
      <c r="E1763" s="1110">
        <v>0</v>
      </c>
      <c r="F1763" s="1110">
        <v>0</v>
      </c>
      <c r="G1763" s="1110">
        <v>0</v>
      </c>
      <c r="H1763" s="1094"/>
      <c r="I1763" s="1094"/>
      <c r="J1763" s="1094"/>
      <c r="K1763" s="1094"/>
    </row>
    <row r="1764" spans="1:11" ht="14.1" customHeight="1" x14ac:dyDescent="0.25">
      <c r="A1764" s="1094"/>
      <c r="B1764" s="1094"/>
      <c r="C1764" s="1109" t="s">
        <v>1057</v>
      </c>
      <c r="D1764" s="1110">
        <v>0</v>
      </c>
      <c r="E1764" s="1110">
        <v>0</v>
      </c>
      <c r="F1764" s="1110">
        <v>0</v>
      </c>
      <c r="G1764" s="1110">
        <v>0</v>
      </c>
      <c r="H1764" s="1094"/>
      <c r="I1764" s="1094"/>
      <c r="J1764" s="1094"/>
      <c r="K1764" s="1094"/>
    </row>
    <row r="1765" spans="1:11" ht="14.1" customHeight="1" x14ac:dyDescent="0.25">
      <c r="A1765" s="1094"/>
      <c r="B1765" s="1094"/>
      <c r="C1765" s="1109" t="s">
        <v>1058</v>
      </c>
      <c r="D1765" s="1110">
        <v>0</v>
      </c>
      <c r="E1765" s="1110">
        <v>0</v>
      </c>
      <c r="F1765" s="1110">
        <v>0</v>
      </c>
      <c r="G1765" s="1110">
        <v>0</v>
      </c>
      <c r="H1765" s="1094"/>
      <c r="I1765" s="1094"/>
      <c r="J1765" s="1094"/>
      <c r="K1765" s="1094"/>
    </row>
    <row r="1766" spans="1:11" ht="14.1" customHeight="1" x14ac:dyDescent="0.25">
      <c r="A1766" s="1094"/>
      <c r="B1766" s="1094"/>
      <c r="C1766" s="1109" t="s">
        <v>1059</v>
      </c>
      <c r="D1766" s="1110">
        <v>0</v>
      </c>
      <c r="E1766" s="1110">
        <v>0</v>
      </c>
      <c r="F1766" s="1110">
        <v>0</v>
      </c>
      <c r="G1766" s="1110">
        <v>0</v>
      </c>
      <c r="H1766" s="1094"/>
      <c r="I1766" s="1094"/>
      <c r="J1766" s="1094"/>
      <c r="K1766" s="1094"/>
    </row>
    <row r="1767" spans="1:11" ht="14.1" customHeight="1" x14ac:dyDescent="0.25">
      <c r="A1767" s="1094"/>
      <c r="B1767" s="1094"/>
      <c r="C1767" s="1109" t="s">
        <v>1060</v>
      </c>
      <c r="D1767" s="1110">
        <v>0</v>
      </c>
      <c r="E1767" s="1110">
        <v>0</v>
      </c>
      <c r="F1767" s="1110">
        <v>0</v>
      </c>
      <c r="G1767" s="1110">
        <v>0</v>
      </c>
      <c r="H1767" s="1094"/>
      <c r="I1767" s="1094"/>
      <c r="J1767" s="1094"/>
      <c r="K1767" s="1094"/>
    </row>
    <row r="1768" spans="1:11" ht="14.1" customHeight="1" x14ac:dyDescent="0.25">
      <c r="A1768" s="1094"/>
      <c r="B1768" s="1094"/>
      <c r="C1768" s="1109" t="s">
        <v>1063</v>
      </c>
      <c r="D1768" s="1110">
        <v>0</v>
      </c>
      <c r="E1768" s="1110">
        <v>0</v>
      </c>
      <c r="F1768" s="1110">
        <v>0</v>
      </c>
      <c r="G1768" s="1110">
        <v>0</v>
      </c>
      <c r="H1768" s="1094"/>
      <c r="I1768" s="1094"/>
      <c r="J1768" s="1094"/>
      <c r="K1768" s="1094"/>
    </row>
    <row r="1769" spans="1:11" ht="14.1" customHeight="1" x14ac:dyDescent="0.25">
      <c r="A1769" s="1094"/>
      <c r="B1769" s="1094"/>
      <c r="C1769" s="1109" t="s">
        <v>1064</v>
      </c>
      <c r="D1769" s="1110">
        <v>0</v>
      </c>
      <c r="E1769" s="1110">
        <v>0</v>
      </c>
      <c r="F1769" s="1110">
        <v>0</v>
      </c>
      <c r="G1769" s="1110">
        <v>0</v>
      </c>
      <c r="H1769" s="1094"/>
      <c r="I1769" s="1094"/>
      <c r="J1769" s="1094"/>
      <c r="K1769" s="1094"/>
    </row>
    <row r="1770" spans="1:11" ht="14.1" customHeight="1" x14ac:dyDescent="0.25">
      <c r="A1770" s="1094"/>
      <c r="B1770" s="1094"/>
      <c r="C1770" s="1111" t="s">
        <v>572</v>
      </c>
      <c r="D1770" s="1110">
        <v>0</v>
      </c>
      <c r="E1770" s="1110">
        <v>120000000</v>
      </c>
      <c r="F1770" s="1110">
        <v>99198214</v>
      </c>
      <c r="G1770" s="1110">
        <v>80801786</v>
      </c>
      <c r="H1770" s="1094"/>
      <c r="I1770" s="1094"/>
      <c r="J1770" s="1094"/>
      <c r="K1770" s="1094"/>
    </row>
    <row r="1771" spans="1:11" ht="14.1" customHeight="1" x14ac:dyDescent="0.25">
      <c r="A1771" s="1094"/>
      <c r="B1771" s="1094"/>
      <c r="C1771" s="1102" t="s">
        <v>4167</v>
      </c>
      <c r="D1771" s="1234" t="s">
        <v>4168</v>
      </c>
      <c r="E1771" s="1235"/>
      <c r="F1771" s="1235"/>
      <c r="G1771" s="1235"/>
      <c r="H1771" s="1094"/>
      <c r="I1771" s="1094"/>
      <c r="J1771" s="1094"/>
      <c r="K1771" s="1094"/>
    </row>
    <row r="1772" spans="1:11" ht="36.950000000000003" customHeight="1" x14ac:dyDescent="0.25">
      <c r="A1772" s="1094"/>
      <c r="B1772" s="1094"/>
      <c r="C1772" s="1103" t="s">
        <v>1022</v>
      </c>
      <c r="D1772" s="1232" t="s">
        <v>4169</v>
      </c>
      <c r="E1772" s="1233"/>
      <c r="F1772" s="1233"/>
      <c r="G1772" s="1233"/>
      <c r="H1772" s="1094"/>
      <c r="I1772" s="1094"/>
      <c r="J1772" s="1094"/>
      <c r="K1772" s="1094"/>
    </row>
    <row r="1773" spans="1:11" ht="36.950000000000003" customHeight="1" x14ac:dyDescent="0.25">
      <c r="A1773" s="1094"/>
      <c r="B1773" s="1094"/>
      <c r="C1773" s="1104" t="s">
        <v>1024</v>
      </c>
      <c r="D1773" s="1230" t="s">
        <v>4170</v>
      </c>
      <c r="E1773" s="1231"/>
      <c r="F1773" s="1231"/>
      <c r="G1773" s="1231"/>
      <c r="H1773" s="1094"/>
      <c r="I1773" s="1094"/>
      <c r="J1773" s="1094"/>
      <c r="K1773" s="1094"/>
    </row>
    <row r="1774" spans="1:11" ht="36.950000000000003" customHeight="1" x14ac:dyDescent="0.25">
      <c r="A1774" s="1094"/>
      <c r="B1774" s="1094"/>
      <c r="C1774" s="1104" t="s">
        <v>31</v>
      </c>
      <c r="D1774" s="1230" t="s">
        <v>3356</v>
      </c>
      <c r="E1774" s="1231"/>
      <c r="F1774" s="1231"/>
      <c r="G1774" s="1231"/>
      <c r="H1774" s="1094"/>
      <c r="I1774" s="1094"/>
      <c r="J1774" s="1094"/>
      <c r="K1774" s="1094"/>
    </row>
    <row r="1775" spans="1:11" ht="15" customHeight="1" x14ac:dyDescent="0.25">
      <c r="A1775" s="1094"/>
      <c r="B1775" s="1094"/>
      <c r="C1775" s="1105"/>
      <c r="D1775" s="1106">
        <v>2024</v>
      </c>
      <c r="E1775" s="1106">
        <v>2025</v>
      </c>
      <c r="F1775" s="1106">
        <v>2026</v>
      </c>
      <c r="G1775" s="1106">
        <v>2027</v>
      </c>
      <c r="H1775" s="1094"/>
      <c r="I1775" s="1094"/>
      <c r="J1775" s="1094"/>
      <c r="K1775" s="1094"/>
    </row>
    <row r="1776" spans="1:11" ht="15" customHeight="1" x14ac:dyDescent="0.25">
      <c r="A1776" s="1094"/>
      <c r="B1776" s="1094"/>
      <c r="C1776" s="1107"/>
      <c r="D1776" s="1108" t="s">
        <v>13</v>
      </c>
      <c r="E1776" s="1108" t="s">
        <v>14</v>
      </c>
      <c r="F1776" s="1108" t="s">
        <v>14</v>
      </c>
      <c r="G1776" s="1108" t="s">
        <v>14</v>
      </c>
      <c r="H1776" s="1094"/>
      <c r="I1776" s="1094"/>
      <c r="J1776" s="1094"/>
      <c r="K1776" s="1094"/>
    </row>
    <row r="1777" spans="1:11" ht="14.1" customHeight="1" x14ac:dyDescent="0.25">
      <c r="A1777" s="1094"/>
      <c r="B1777" s="1094"/>
      <c r="C1777" s="1097" t="s">
        <v>33</v>
      </c>
      <c r="D1777" s="1101" t="s">
        <v>1039</v>
      </c>
      <c r="E1777" s="1101" t="s">
        <v>1092</v>
      </c>
      <c r="F1777" s="1101" t="s">
        <v>1092</v>
      </c>
      <c r="G1777" s="1101" t="s">
        <v>1092</v>
      </c>
      <c r="H1777" s="1094"/>
      <c r="I1777" s="1094"/>
      <c r="J1777" s="1094"/>
      <c r="K1777" s="1094"/>
    </row>
    <row r="1778" spans="1:11" ht="14.1" customHeight="1" x14ac:dyDescent="0.25">
      <c r="A1778" s="1094"/>
      <c r="B1778" s="1094"/>
      <c r="C1778" s="1097" t="s">
        <v>1029</v>
      </c>
      <c r="D1778" s="1101" t="s">
        <v>4171</v>
      </c>
      <c r="E1778" s="1101" t="s">
        <v>1712</v>
      </c>
      <c r="F1778" s="1101" t="s">
        <v>4172</v>
      </c>
      <c r="G1778" s="1101" t="s">
        <v>4173</v>
      </c>
      <c r="H1778" s="1094"/>
      <c r="I1778" s="1094"/>
      <c r="J1778" s="1094"/>
      <c r="K1778" s="1094"/>
    </row>
    <row r="1779" spans="1:11" ht="14.1" customHeight="1" x14ac:dyDescent="0.25">
      <c r="A1779" s="1094"/>
      <c r="B1779" s="1094"/>
      <c r="C1779" s="1097" t="s">
        <v>1032</v>
      </c>
      <c r="D1779" s="1101" t="s">
        <v>1039</v>
      </c>
      <c r="E1779" s="1101" t="s">
        <v>1712</v>
      </c>
      <c r="F1779" s="1101" t="s">
        <v>4172</v>
      </c>
      <c r="G1779" s="1101" t="s">
        <v>4173</v>
      </c>
      <c r="H1779" s="1094"/>
      <c r="I1779" s="1094"/>
      <c r="J1779" s="1094"/>
      <c r="K1779" s="1094"/>
    </row>
    <row r="1780" spans="1:11" ht="14.1" customHeight="1" x14ac:dyDescent="0.25">
      <c r="A1780" s="1094"/>
      <c r="B1780" s="1094"/>
      <c r="C1780" s="1097" t="s">
        <v>1037</v>
      </c>
      <c r="D1780" s="1101" t="s">
        <v>1038</v>
      </c>
      <c r="E1780" s="1101" t="s">
        <v>1038</v>
      </c>
      <c r="F1780" s="1101" t="s">
        <v>1039</v>
      </c>
      <c r="G1780" s="1101" t="s">
        <v>1039</v>
      </c>
      <c r="H1780" s="1094"/>
      <c r="I1780" s="1094"/>
      <c r="J1780" s="1094"/>
      <c r="K1780" s="1094"/>
    </row>
    <row r="1781" spans="1:11" ht="14.1" customHeight="1" x14ac:dyDescent="0.25">
      <c r="A1781" s="1094"/>
      <c r="B1781" s="1094"/>
      <c r="C1781" s="1097" t="s">
        <v>1042</v>
      </c>
      <c r="D1781" s="1101" t="s">
        <v>1038</v>
      </c>
      <c r="E1781" s="1101" t="s">
        <v>4174</v>
      </c>
      <c r="F1781" s="1101" t="s">
        <v>4175</v>
      </c>
      <c r="G1781" s="1101" t="s">
        <v>1748</v>
      </c>
      <c r="H1781" s="1094"/>
      <c r="I1781" s="1094"/>
      <c r="J1781" s="1094"/>
      <c r="K1781" s="1094"/>
    </row>
    <row r="1782" spans="1:11" ht="14.1" customHeight="1" x14ac:dyDescent="0.25">
      <c r="A1782" s="1094"/>
      <c r="B1782" s="1094"/>
      <c r="C1782" s="1097" t="s">
        <v>39</v>
      </c>
      <c r="D1782" s="1101" t="s">
        <v>1038</v>
      </c>
      <c r="E1782" s="1101" t="s">
        <v>1038</v>
      </c>
      <c r="F1782" s="1101" t="s">
        <v>4175</v>
      </c>
      <c r="G1782" s="1101" t="s">
        <v>1748</v>
      </c>
      <c r="H1782" s="1094"/>
      <c r="I1782" s="1094"/>
      <c r="J1782" s="1094"/>
      <c r="K1782" s="1094"/>
    </row>
    <row r="1783" spans="1:11" ht="14.1" customHeight="1" x14ac:dyDescent="0.25">
      <c r="A1783" s="1094"/>
      <c r="B1783" s="1094"/>
      <c r="C1783" s="1228" t="s">
        <v>1046</v>
      </c>
      <c r="D1783" s="1229"/>
      <c r="E1783" s="1229"/>
      <c r="F1783" s="1229"/>
      <c r="G1783" s="1229"/>
      <c r="H1783" s="1094"/>
      <c r="I1783" s="1094"/>
      <c r="J1783" s="1094"/>
      <c r="K1783" s="1094"/>
    </row>
    <row r="1784" spans="1:11" ht="14.1" customHeight="1" x14ac:dyDescent="0.25">
      <c r="A1784" s="1094"/>
      <c r="B1784" s="1094"/>
      <c r="C1784" s="1105"/>
      <c r="D1784" s="1106">
        <v>2024</v>
      </c>
      <c r="E1784" s="1106">
        <v>2025</v>
      </c>
      <c r="F1784" s="1106">
        <v>2026</v>
      </c>
      <c r="G1784" s="1106">
        <v>2027</v>
      </c>
      <c r="H1784" s="1094"/>
      <c r="I1784" s="1094"/>
      <c r="J1784" s="1094"/>
      <c r="K1784" s="1094"/>
    </row>
    <row r="1785" spans="1:11" ht="14.1" customHeight="1" x14ac:dyDescent="0.25">
      <c r="A1785" s="1094"/>
      <c r="B1785" s="1094"/>
      <c r="C1785" s="1107"/>
      <c r="D1785" s="1108" t="s">
        <v>13</v>
      </c>
      <c r="E1785" s="1108" t="s">
        <v>14</v>
      </c>
      <c r="F1785" s="1108" t="s">
        <v>14</v>
      </c>
      <c r="G1785" s="1108" t="s">
        <v>14</v>
      </c>
      <c r="H1785" s="1094"/>
      <c r="I1785" s="1094"/>
      <c r="J1785" s="1094"/>
      <c r="K1785" s="1094"/>
    </row>
    <row r="1786" spans="1:11" ht="14.1" customHeight="1" x14ac:dyDescent="0.25">
      <c r="A1786" s="1094"/>
      <c r="B1786" s="1094"/>
      <c r="C1786" s="1109" t="s">
        <v>1047</v>
      </c>
      <c r="D1786" s="1110">
        <v>0</v>
      </c>
      <c r="E1786" s="1110">
        <v>0</v>
      </c>
      <c r="F1786" s="1110">
        <v>0</v>
      </c>
      <c r="G1786" s="1110">
        <v>0</v>
      </c>
      <c r="H1786" s="1094"/>
      <c r="I1786" s="1094"/>
      <c r="J1786" s="1094"/>
      <c r="K1786" s="1094"/>
    </row>
    <row r="1787" spans="1:11" ht="14.1" customHeight="1" x14ac:dyDescent="0.25">
      <c r="A1787" s="1094"/>
      <c r="B1787" s="1094"/>
      <c r="C1787" s="1109" t="s">
        <v>1048</v>
      </c>
      <c r="D1787" s="1110">
        <v>0</v>
      </c>
      <c r="E1787" s="1110">
        <v>0</v>
      </c>
      <c r="F1787" s="1110">
        <v>0</v>
      </c>
      <c r="G1787" s="1110">
        <v>0</v>
      </c>
      <c r="H1787" s="1094"/>
      <c r="I1787" s="1094"/>
      <c r="J1787" s="1094"/>
      <c r="K1787" s="1094"/>
    </row>
    <row r="1788" spans="1:11" ht="14.1" customHeight="1" x14ac:dyDescent="0.25">
      <c r="A1788" s="1094"/>
      <c r="B1788" s="1094"/>
      <c r="C1788" s="1109" t="s">
        <v>1049</v>
      </c>
      <c r="D1788" s="1110">
        <v>0</v>
      </c>
      <c r="E1788" s="1110">
        <v>0</v>
      </c>
      <c r="F1788" s="1110">
        <v>0</v>
      </c>
      <c r="G1788" s="1110">
        <v>0</v>
      </c>
      <c r="H1788" s="1094"/>
      <c r="I1788" s="1094"/>
      <c r="J1788" s="1094"/>
      <c r="K1788" s="1094"/>
    </row>
    <row r="1789" spans="1:11" ht="14.1" customHeight="1" x14ac:dyDescent="0.25">
      <c r="A1789" s="1094"/>
      <c r="B1789" s="1094"/>
      <c r="C1789" s="1109" t="s">
        <v>1050</v>
      </c>
      <c r="D1789" s="1110">
        <v>0</v>
      </c>
      <c r="E1789" s="1110">
        <v>0</v>
      </c>
      <c r="F1789" s="1110">
        <v>0</v>
      </c>
      <c r="G1789" s="1110">
        <v>0</v>
      </c>
      <c r="H1789" s="1094"/>
      <c r="I1789" s="1094"/>
      <c r="J1789" s="1094"/>
      <c r="K1789" s="1094"/>
    </row>
    <row r="1790" spans="1:11" ht="14.1" customHeight="1" x14ac:dyDescent="0.25">
      <c r="A1790" s="1094"/>
      <c r="B1790" s="1094"/>
      <c r="C1790" s="1109" t="s">
        <v>1048</v>
      </c>
      <c r="D1790" s="1110">
        <v>0</v>
      </c>
      <c r="E1790" s="1110">
        <v>0</v>
      </c>
      <c r="F1790" s="1110">
        <v>0</v>
      </c>
      <c r="G1790" s="1110">
        <v>0</v>
      </c>
      <c r="H1790" s="1094"/>
      <c r="I1790" s="1094"/>
      <c r="J1790" s="1094"/>
      <c r="K1790" s="1094"/>
    </row>
    <row r="1791" spans="1:11" ht="14.1" customHeight="1" x14ac:dyDescent="0.25">
      <c r="A1791" s="1094"/>
      <c r="B1791" s="1094"/>
      <c r="C1791" s="1109" t="s">
        <v>1049</v>
      </c>
      <c r="D1791" s="1110">
        <v>0</v>
      </c>
      <c r="E1791" s="1110">
        <v>0</v>
      </c>
      <c r="F1791" s="1110">
        <v>0</v>
      </c>
      <c r="G1791" s="1110">
        <v>0</v>
      </c>
      <c r="H1791" s="1094"/>
      <c r="I1791" s="1094"/>
      <c r="J1791" s="1094"/>
      <c r="K1791" s="1094"/>
    </row>
    <row r="1792" spans="1:11" ht="14.1" customHeight="1" x14ac:dyDescent="0.25">
      <c r="A1792" s="1094"/>
      <c r="B1792" s="1094"/>
      <c r="C1792" s="1109" t="s">
        <v>1051</v>
      </c>
      <c r="D1792" s="1110">
        <v>0</v>
      </c>
      <c r="E1792" s="1110">
        <v>0</v>
      </c>
      <c r="F1792" s="1110">
        <v>0</v>
      </c>
      <c r="G1792" s="1110">
        <v>0</v>
      </c>
      <c r="H1792" s="1094"/>
      <c r="I1792" s="1094"/>
      <c r="J1792" s="1094"/>
      <c r="K1792" s="1094"/>
    </row>
    <row r="1793" spans="1:11" ht="14.1" customHeight="1" x14ac:dyDescent="0.25">
      <c r="A1793" s="1094"/>
      <c r="B1793" s="1094"/>
      <c r="C1793" s="1109" t="s">
        <v>1048</v>
      </c>
      <c r="D1793" s="1110">
        <v>0</v>
      </c>
      <c r="E1793" s="1110">
        <v>0</v>
      </c>
      <c r="F1793" s="1110">
        <v>0</v>
      </c>
      <c r="G1793" s="1110">
        <v>0</v>
      </c>
      <c r="H1793" s="1094"/>
      <c r="I1793" s="1094"/>
      <c r="J1793" s="1094"/>
      <c r="K1793" s="1094"/>
    </row>
    <row r="1794" spans="1:11" ht="14.1" customHeight="1" x14ac:dyDescent="0.25">
      <c r="A1794" s="1094"/>
      <c r="B1794" s="1094"/>
      <c r="C1794" s="1109" t="s">
        <v>1049</v>
      </c>
      <c r="D1794" s="1110">
        <v>0</v>
      </c>
      <c r="E1794" s="1110">
        <v>0</v>
      </c>
      <c r="F1794" s="1110">
        <v>0</v>
      </c>
      <c r="G1794" s="1110">
        <v>0</v>
      </c>
      <c r="H1794" s="1094"/>
      <c r="I1794" s="1094"/>
      <c r="J1794" s="1094"/>
      <c r="K1794" s="1094"/>
    </row>
    <row r="1795" spans="1:11" ht="14.1" customHeight="1" x14ac:dyDescent="0.25">
      <c r="A1795" s="1094"/>
      <c r="B1795" s="1094"/>
      <c r="C1795" s="1109" t="s">
        <v>1052</v>
      </c>
      <c r="D1795" s="1110">
        <v>0</v>
      </c>
      <c r="E1795" s="1110">
        <v>0</v>
      </c>
      <c r="F1795" s="1110">
        <v>0</v>
      </c>
      <c r="G1795" s="1110">
        <v>0</v>
      </c>
      <c r="H1795" s="1094"/>
      <c r="I1795" s="1094"/>
      <c r="J1795" s="1094"/>
      <c r="K1795" s="1094"/>
    </row>
    <row r="1796" spans="1:11" ht="14.1" customHeight="1" x14ac:dyDescent="0.25">
      <c r="A1796" s="1094"/>
      <c r="B1796" s="1094"/>
      <c r="C1796" s="1109" t="s">
        <v>1048</v>
      </c>
      <c r="D1796" s="1110">
        <v>0</v>
      </c>
      <c r="E1796" s="1110">
        <v>0</v>
      </c>
      <c r="F1796" s="1110">
        <v>0</v>
      </c>
      <c r="G1796" s="1110">
        <v>0</v>
      </c>
      <c r="H1796" s="1094"/>
      <c r="I1796" s="1094"/>
      <c r="J1796" s="1094"/>
      <c r="K1796" s="1094"/>
    </row>
    <row r="1797" spans="1:11" ht="14.1" customHeight="1" x14ac:dyDescent="0.25">
      <c r="A1797" s="1094"/>
      <c r="B1797" s="1094"/>
      <c r="C1797" s="1109" t="s">
        <v>1049</v>
      </c>
      <c r="D1797" s="1110">
        <v>0</v>
      </c>
      <c r="E1797" s="1110">
        <v>0</v>
      </c>
      <c r="F1797" s="1110">
        <v>0</v>
      </c>
      <c r="G1797" s="1110">
        <v>0</v>
      </c>
      <c r="H1797" s="1094"/>
      <c r="I1797" s="1094"/>
      <c r="J1797" s="1094"/>
      <c r="K1797" s="1094"/>
    </row>
    <row r="1798" spans="1:11" ht="14.1" customHeight="1" x14ac:dyDescent="0.25">
      <c r="A1798" s="1094"/>
      <c r="B1798" s="1094"/>
      <c r="C1798" s="1109" t="s">
        <v>1053</v>
      </c>
      <c r="D1798" s="1110">
        <v>0</v>
      </c>
      <c r="E1798" s="1110">
        <v>0</v>
      </c>
      <c r="F1798" s="1110">
        <v>0</v>
      </c>
      <c r="G1798" s="1110">
        <v>0</v>
      </c>
      <c r="H1798" s="1094"/>
      <c r="I1798" s="1094"/>
      <c r="J1798" s="1094"/>
      <c r="K1798" s="1094"/>
    </row>
    <row r="1799" spans="1:11" ht="14.1" customHeight="1" x14ac:dyDescent="0.25">
      <c r="A1799" s="1094"/>
      <c r="B1799" s="1094"/>
      <c r="C1799" s="1109" t="s">
        <v>1048</v>
      </c>
      <c r="D1799" s="1110">
        <v>0</v>
      </c>
      <c r="E1799" s="1110">
        <v>0</v>
      </c>
      <c r="F1799" s="1110">
        <v>0</v>
      </c>
      <c r="G1799" s="1110">
        <v>0</v>
      </c>
      <c r="H1799" s="1094"/>
      <c r="I1799" s="1094"/>
      <c r="J1799" s="1094"/>
      <c r="K1799" s="1094"/>
    </row>
    <row r="1800" spans="1:11" ht="14.1" customHeight="1" x14ac:dyDescent="0.25">
      <c r="A1800" s="1094"/>
      <c r="B1800" s="1094"/>
      <c r="C1800" s="1109" t="s">
        <v>1049</v>
      </c>
      <c r="D1800" s="1110">
        <v>0</v>
      </c>
      <c r="E1800" s="1110">
        <v>0</v>
      </c>
      <c r="F1800" s="1110">
        <v>0</v>
      </c>
      <c r="G1800" s="1110">
        <v>0</v>
      </c>
      <c r="H1800" s="1094"/>
      <c r="I1800" s="1094"/>
      <c r="J1800" s="1094"/>
      <c r="K1800" s="1094"/>
    </row>
    <row r="1801" spans="1:11" ht="14.1" customHeight="1" x14ac:dyDescent="0.25">
      <c r="A1801" s="1094"/>
      <c r="B1801" s="1094"/>
      <c r="C1801" s="1109" t="s">
        <v>1054</v>
      </c>
      <c r="D1801" s="1110">
        <v>0</v>
      </c>
      <c r="E1801" s="1110">
        <v>0</v>
      </c>
      <c r="F1801" s="1110">
        <v>0</v>
      </c>
      <c r="G1801" s="1110">
        <v>0</v>
      </c>
      <c r="H1801" s="1094"/>
      <c r="I1801" s="1094"/>
      <c r="J1801" s="1094"/>
      <c r="K1801" s="1094"/>
    </row>
    <row r="1802" spans="1:11" ht="14.1" customHeight="1" x14ac:dyDescent="0.25">
      <c r="A1802" s="1094"/>
      <c r="B1802" s="1094"/>
      <c r="C1802" s="1109" t="s">
        <v>1048</v>
      </c>
      <c r="D1802" s="1110">
        <v>0</v>
      </c>
      <c r="E1802" s="1110">
        <v>0</v>
      </c>
      <c r="F1802" s="1110">
        <v>0</v>
      </c>
      <c r="G1802" s="1110">
        <v>0</v>
      </c>
      <c r="H1802" s="1094"/>
      <c r="I1802" s="1094"/>
      <c r="J1802" s="1094"/>
      <c r="K1802" s="1094"/>
    </row>
    <row r="1803" spans="1:11" ht="14.1" customHeight="1" x14ac:dyDescent="0.25">
      <c r="A1803" s="1094"/>
      <c r="B1803" s="1094"/>
      <c r="C1803" s="1109" t="s">
        <v>1049</v>
      </c>
      <c r="D1803" s="1110">
        <v>0</v>
      </c>
      <c r="E1803" s="1110">
        <v>0</v>
      </c>
      <c r="F1803" s="1110">
        <v>0</v>
      </c>
      <c r="G1803" s="1110">
        <v>0</v>
      </c>
      <c r="H1803" s="1094"/>
      <c r="I1803" s="1094"/>
      <c r="J1803" s="1094"/>
      <c r="K1803" s="1094"/>
    </row>
    <row r="1804" spans="1:11" ht="14.1" customHeight="1" x14ac:dyDescent="0.25">
      <c r="A1804" s="1094"/>
      <c r="B1804" s="1094"/>
      <c r="C1804" s="1109" t="s">
        <v>1055</v>
      </c>
      <c r="D1804" s="1110">
        <v>0</v>
      </c>
      <c r="E1804" s="1110">
        <v>0</v>
      </c>
      <c r="F1804" s="1110">
        <v>0</v>
      </c>
      <c r="G1804" s="1110">
        <v>0</v>
      </c>
      <c r="H1804" s="1094"/>
      <c r="I1804" s="1094"/>
      <c r="J1804" s="1094"/>
      <c r="K1804" s="1094"/>
    </row>
    <row r="1805" spans="1:11" ht="14.1" customHeight="1" x14ac:dyDescent="0.25">
      <c r="A1805" s="1094"/>
      <c r="B1805" s="1094"/>
      <c r="C1805" s="1109" t="s">
        <v>1048</v>
      </c>
      <c r="D1805" s="1110">
        <v>0</v>
      </c>
      <c r="E1805" s="1110">
        <v>0</v>
      </c>
      <c r="F1805" s="1110">
        <v>0</v>
      </c>
      <c r="G1805" s="1110">
        <v>0</v>
      </c>
      <c r="H1805" s="1094"/>
      <c r="I1805" s="1094"/>
      <c r="J1805" s="1094"/>
      <c r="K1805" s="1094"/>
    </row>
    <row r="1806" spans="1:11" ht="14.1" customHeight="1" x14ac:dyDescent="0.25">
      <c r="A1806" s="1094"/>
      <c r="B1806" s="1094"/>
      <c r="C1806" s="1109" t="s">
        <v>1049</v>
      </c>
      <c r="D1806" s="1110">
        <v>0</v>
      </c>
      <c r="E1806" s="1110">
        <v>0</v>
      </c>
      <c r="F1806" s="1110">
        <v>0</v>
      </c>
      <c r="G1806" s="1110">
        <v>0</v>
      </c>
      <c r="H1806" s="1094"/>
      <c r="I1806" s="1094"/>
      <c r="J1806" s="1094"/>
      <c r="K1806" s="1094"/>
    </row>
    <row r="1807" spans="1:11" ht="14.1" customHeight="1" x14ac:dyDescent="0.25">
      <c r="A1807" s="1094"/>
      <c r="B1807" s="1094"/>
      <c r="C1807" s="1109" t="s">
        <v>1056</v>
      </c>
      <c r="D1807" s="1110">
        <v>0</v>
      </c>
      <c r="E1807" s="1110">
        <v>0</v>
      </c>
      <c r="F1807" s="1110">
        <v>0</v>
      </c>
      <c r="G1807" s="1110">
        <v>0</v>
      </c>
      <c r="H1807" s="1094"/>
      <c r="I1807" s="1094"/>
      <c r="J1807" s="1094"/>
      <c r="K1807" s="1094"/>
    </row>
    <row r="1808" spans="1:11" ht="14.1" customHeight="1" x14ac:dyDescent="0.25">
      <c r="A1808" s="1094"/>
      <c r="B1808" s="1094"/>
      <c r="C1808" s="1109" t="s">
        <v>1048</v>
      </c>
      <c r="D1808" s="1110">
        <v>0</v>
      </c>
      <c r="E1808" s="1110">
        <v>0</v>
      </c>
      <c r="F1808" s="1110">
        <v>0</v>
      </c>
      <c r="G1808" s="1110">
        <v>0</v>
      </c>
      <c r="H1808" s="1094"/>
      <c r="I1808" s="1094"/>
      <c r="J1808" s="1094"/>
      <c r="K1808" s="1094"/>
    </row>
    <row r="1809" spans="1:11" ht="14.1" customHeight="1" x14ac:dyDescent="0.25">
      <c r="A1809" s="1094"/>
      <c r="B1809" s="1094"/>
      <c r="C1809" s="1109" t="s">
        <v>1057</v>
      </c>
      <c r="D1809" s="1110">
        <v>0</v>
      </c>
      <c r="E1809" s="1110">
        <v>0</v>
      </c>
      <c r="F1809" s="1110">
        <v>0</v>
      </c>
      <c r="G1809" s="1110">
        <v>0</v>
      </c>
      <c r="H1809" s="1094"/>
      <c r="I1809" s="1094"/>
      <c r="J1809" s="1094"/>
      <c r="K1809" s="1094"/>
    </row>
    <row r="1810" spans="1:11" ht="14.1" customHeight="1" x14ac:dyDescent="0.25">
      <c r="A1810" s="1094"/>
      <c r="B1810" s="1094"/>
      <c r="C1810" s="1109" t="s">
        <v>1058</v>
      </c>
      <c r="D1810" s="1110">
        <v>0</v>
      </c>
      <c r="E1810" s="1110">
        <v>0</v>
      </c>
      <c r="F1810" s="1110">
        <v>0</v>
      </c>
      <c r="G1810" s="1110">
        <v>0</v>
      </c>
      <c r="H1810" s="1094"/>
      <c r="I1810" s="1094"/>
      <c r="J1810" s="1094"/>
      <c r="K1810" s="1094"/>
    </row>
    <row r="1811" spans="1:11" ht="14.1" customHeight="1" x14ac:dyDescent="0.25">
      <c r="A1811" s="1094"/>
      <c r="B1811" s="1094"/>
      <c r="C1811" s="1109" t="s">
        <v>1059</v>
      </c>
      <c r="D1811" s="1110">
        <v>0</v>
      </c>
      <c r="E1811" s="1110">
        <v>0</v>
      </c>
      <c r="F1811" s="1110">
        <v>0</v>
      </c>
      <c r="G1811" s="1110">
        <v>0</v>
      </c>
      <c r="H1811" s="1094"/>
      <c r="I1811" s="1094"/>
      <c r="J1811" s="1094"/>
      <c r="K1811" s="1094"/>
    </row>
    <row r="1812" spans="1:11" ht="14.1" customHeight="1" x14ac:dyDescent="0.25">
      <c r="A1812" s="1094"/>
      <c r="B1812" s="1094"/>
      <c r="C1812" s="1109" t="s">
        <v>1060</v>
      </c>
      <c r="D1812" s="1110">
        <v>0</v>
      </c>
      <c r="E1812" s="1110">
        <v>0</v>
      </c>
      <c r="F1812" s="1110">
        <v>0</v>
      </c>
      <c r="G1812" s="1110">
        <v>0</v>
      </c>
      <c r="H1812" s="1094"/>
      <c r="I1812" s="1094"/>
      <c r="J1812" s="1094"/>
      <c r="K1812" s="1094"/>
    </row>
    <row r="1813" spans="1:11" ht="14.1" customHeight="1" x14ac:dyDescent="0.25">
      <c r="A1813" s="1094"/>
      <c r="B1813" s="1094"/>
      <c r="C1813" s="1109" t="s">
        <v>1061</v>
      </c>
      <c r="D1813" s="1110">
        <v>0</v>
      </c>
      <c r="E1813" s="1110">
        <v>250000000</v>
      </c>
      <c r="F1813" s="1110">
        <v>169386203</v>
      </c>
      <c r="G1813" s="1110">
        <v>122327185</v>
      </c>
      <c r="H1813" s="1094"/>
      <c r="I1813" s="1094"/>
      <c r="J1813" s="1094"/>
      <c r="K1813" s="1094"/>
    </row>
    <row r="1814" spans="1:11" ht="14.1" customHeight="1" x14ac:dyDescent="0.25">
      <c r="A1814" s="1094"/>
      <c r="B1814" s="1094"/>
      <c r="C1814" s="1109" t="s">
        <v>1048</v>
      </c>
      <c r="D1814" s="1110">
        <v>0</v>
      </c>
      <c r="E1814" s="1110">
        <v>250000000</v>
      </c>
      <c r="F1814" s="1110">
        <v>169386203</v>
      </c>
      <c r="G1814" s="1110">
        <v>122327185</v>
      </c>
      <c r="H1814" s="1094"/>
      <c r="I1814" s="1094"/>
      <c r="J1814" s="1094"/>
      <c r="K1814" s="1094"/>
    </row>
    <row r="1815" spans="1:11" ht="14.1" customHeight="1" x14ac:dyDescent="0.25">
      <c r="A1815" s="1094"/>
      <c r="B1815" s="1094"/>
      <c r="C1815" s="1109" t="s">
        <v>1057</v>
      </c>
      <c r="D1815" s="1110">
        <v>0</v>
      </c>
      <c r="E1815" s="1110">
        <v>0</v>
      </c>
      <c r="F1815" s="1110">
        <v>0</v>
      </c>
      <c r="G1815" s="1110">
        <v>0</v>
      </c>
      <c r="H1815" s="1094"/>
      <c r="I1815" s="1094"/>
      <c r="J1815" s="1094"/>
      <c r="K1815" s="1094"/>
    </row>
    <row r="1816" spans="1:11" ht="14.1" customHeight="1" x14ac:dyDescent="0.25">
      <c r="A1816" s="1094"/>
      <c r="B1816" s="1094"/>
      <c r="C1816" s="1109" t="s">
        <v>1058</v>
      </c>
      <c r="D1816" s="1110">
        <v>0</v>
      </c>
      <c r="E1816" s="1110">
        <v>0</v>
      </c>
      <c r="F1816" s="1110">
        <v>0</v>
      </c>
      <c r="G1816" s="1110">
        <v>0</v>
      </c>
      <c r="H1816" s="1094"/>
      <c r="I1816" s="1094"/>
      <c r="J1816" s="1094"/>
      <c r="K1816" s="1094"/>
    </row>
    <row r="1817" spans="1:11" ht="14.1" customHeight="1" x14ac:dyDescent="0.25">
      <c r="A1817" s="1094"/>
      <c r="B1817" s="1094"/>
      <c r="C1817" s="1109" t="s">
        <v>1059</v>
      </c>
      <c r="D1817" s="1110">
        <v>0</v>
      </c>
      <c r="E1817" s="1110">
        <v>0</v>
      </c>
      <c r="F1817" s="1110">
        <v>0</v>
      </c>
      <c r="G1817" s="1110">
        <v>0</v>
      </c>
      <c r="H1817" s="1094"/>
      <c r="I1817" s="1094"/>
      <c r="J1817" s="1094"/>
      <c r="K1817" s="1094"/>
    </row>
    <row r="1818" spans="1:11" ht="14.1" customHeight="1" x14ac:dyDescent="0.25">
      <c r="A1818" s="1094"/>
      <c r="B1818" s="1094"/>
      <c r="C1818" s="1109" t="s">
        <v>1060</v>
      </c>
      <c r="D1818" s="1110">
        <v>0</v>
      </c>
      <c r="E1818" s="1110">
        <v>0</v>
      </c>
      <c r="F1818" s="1110">
        <v>0</v>
      </c>
      <c r="G1818" s="1110">
        <v>0</v>
      </c>
      <c r="H1818" s="1094"/>
      <c r="I1818" s="1094"/>
      <c r="J1818" s="1094"/>
      <c r="K1818" s="1094"/>
    </row>
    <row r="1819" spans="1:11" ht="14.1" customHeight="1" x14ac:dyDescent="0.25">
      <c r="A1819" s="1094"/>
      <c r="B1819" s="1094"/>
      <c r="C1819" s="1109" t="s">
        <v>1062</v>
      </c>
      <c r="D1819" s="1110">
        <v>0</v>
      </c>
      <c r="E1819" s="1110">
        <v>0</v>
      </c>
      <c r="F1819" s="1110">
        <v>0</v>
      </c>
      <c r="G1819" s="1110">
        <v>0</v>
      </c>
      <c r="H1819" s="1094"/>
      <c r="I1819" s="1094"/>
      <c r="J1819" s="1094"/>
      <c r="K1819" s="1094"/>
    </row>
    <row r="1820" spans="1:11" ht="14.1" customHeight="1" x14ac:dyDescent="0.25">
      <c r="A1820" s="1094"/>
      <c r="B1820" s="1094"/>
      <c r="C1820" s="1109" t="s">
        <v>1048</v>
      </c>
      <c r="D1820" s="1110">
        <v>0</v>
      </c>
      <c r="E1820" s="1110">
        <v>0</v>
      </c>
      <c r="F1820" s="1110">
        <v>0</v>
      </c>
      <c r="G1820" s="1110">
        <v>0</v>
      </c>
      <c r="H1820" s="1094"/>
      <c r="I1820" s="1094"/>
      <c r="J1820" s="1094"/>
      <c r="K1820" s="1094"/>
    </row>
    <row r="1821" spans="1:11" ht="14.1" customHeight="1" x14ac:dyDescent="0.25">
      <c r="A1821" s="1094"/>
      <c r="B1821" s="1094"/>
      <c r="C1821" s="1109" t="s">
        <v>1057</v>
      </c>
      <c r="D1821" s="1110">
        <v>0</v>
      </c>
      <c r="E1821" s="1110">
        <v>0</v>
      </c>
      <c r="F1821" s="1110">
        <v>0</v>
      </c>
      <c r="G1821" s="1110">
        <v>0</v>
      </c>
      <c r="H1821" s="1094"/>
      <c r="I1821" s="1094"/>
      <c r="J1821" s="1094"/>
      <c r="K1821" s="1094"/>
    </row>
    <row r="1822" spans="1:11" ht="14.1" customHeight="1" x14ac:dyDescent="0.25">
      <c r="A1822" s="1094"/>
      <c r="B1822" s="1094"/>
      <c r="C1822" s="1109" t="s">
        <v>1058</v>
      </c>
      <c r="D1822" s="1110">
        <v>0</v>
      </c>
      <c r="E1822" s="1110">
        <v>0</v>
      </c>
      <c r="F1822" s="1110">
        <v>0</v>
      </c>
      <c r="G1822" s="1110">
        <v>0</v>
      </c>
      <c r="H1822" s="1094"/>
      <c r="I1822" s="1094"/>
      <c r="J1822" s="1094"/>
      <c r="K1822" s="1094"/>
    </row>
    <row r="1823" spans="1:11" ht="14.1" customHeight="1" x14ac:dyDescent="0.25">
      <c r="A1823" s="1094"/>
      <c r="B1823" s="1094"/>
      <c r="C1823" s="1109" t="s">
        <v>1059</v>
      </c>
      <c r="D1823" s="1110">
        <v>0</v>
      </c>
      <c r="E1823" s="1110">
        <v>0</v>
      </c>
      <c r="F1823" s="1110">
        <v>0</v>
      </c>
      <c r="G1823" s="1110">
        <v>0</v>
      </c>
      <c r="H1823" s="1094"/>
      <c r="I1823" s="1094"/>
      <c r="J1823" s="1094"/>
      <c r="K1823" s="1094"/>
    </row>
    <row r="1824" spans="1:11" ht="14.1" customHeight="1" x14ac:dyDescent="0.25">
      <c r="A1824" s="1094"/>
      <c r="B1824" s="1094"/>
      <c r="C1824" s="1109" t="s">
        <v>1060</v>
      </c>
      <c r="D1824" s="1110">
        <v>0</v>
      </c>
      <c r="E1824" s="1110">
        <v>0</v>
      </c>
      <c r="F1824" s="1110">
        <v>0</v>
      </c>
      <c r="G1824" s="1110">
        <v>0</v>
      </c>
      <c r="H1824" s="1094"/>
      <c r="I1824" s="1094"/>
      <c r="J1824" s="1094"/>
      <c r="K1824" s="1094"/>
    </row>
    <row r="1825" spans="1:11" ht="14.1" customHeight="1" x14ac:dyDescent="0.25">
      <c r="A1825" s="1094"/>
      <c r="B1825" s="1094"/>
      <c r="C1825" s="1109" t="s">
        <v>1063</v>
      </c>
      <c r="D1825" s="1110">
        <v>0</v>
      </c>
      <c r="E1825" s="1110">
        <v>0</v>
      </c>
      <c r="F1825" s="1110">
        <v>0</v>
      </c>
      <c r="G1825" s="1110">
        <v>0</v>
      </c>
      <c r="H1825" s="1094"/>
      <c r="I1825" s="1094"/>
      <c r="J1825" s="1094"/>
      <c r="K1825" s="1094"/>
    </row>
    <row r="1826" spans="1:11" ht="14.1" customHeight="1" x14ac:dyDescent="0.25">
      <c r="A1826" s="1094"/>
      <c r="B1826" s="1094"/>
      <c r="C1826" s="1109" t="s">
        <v>1064</v>
      </c>
      <c r="D1826" s="1110">
        <v>0</v>
      </c>
      <c r="E1826" s="1110">
        <v>0</v>
      </c>
      <c r="F1826" s="1110">
        <v>0</v>
      </c>
      <c r="G1826" s="1110">
        <v>0</v>
      </c>
      <c r="H1826" s="1094"/>
      <c r="I1826" s="1094"/>
      <c r="J1826" s="1094"/>
      <c r="K1826" s="1094"/>
    </row>
    <row r="1827" spans="1:11" ht="14.1" customHeight="1" x14ac:dyDescent="0.25">
      <c r="A1827" s="1094"/>
      <c r="B1827" s="1094"/>
      <c r="C1827" s="1111" t="s">
        <v>572</v>
      </c>
      <c r="D1827" s="1110">
        <v>0</v>
      </c>
      <c r="E1827" s="1110">
        <v>250000000</v>
      </c>
      <c r="F1827" s="1110">
        <v>169386203</v>
      </c>
      <c r="G1827" s="1110">
        <v>122327185</v>
      </c>
      <c r="H1827" s="1094"/>
      <c r="I1827" s="1094"/>
      <c r="J1827" s="1094"/>
      <c r="K1827" s="1094"/>
    </row>
    <row r="1828" spans="1:11" ht="20.100000000000001" customHeight="1" x14ac:dyDescent="0.25">
      <c r="A1828" s="1094"/>
      <c r="B1828" s="1094"/>
      <c r="C1828" s="1102" t="s">
        <v>4176</v>
      </c>
      <c r="D1828" s="1234" t="s">
        <v>4177</v>
      </c>
      <c r="E1828" s="1235"/>
      <c r="F1828" s="1235"/>
      <c r="G1828" s="1235"/>
      <c r="H1828" s="1094"/>
      <c r="I1828" s="1094"/>
      <c r="J1828" s="1094"/>
      <c r="K1828" s="1094"/>
    </row>
    <row r="1829" spans="1:11" ht="36.950000000000003" customHeight="1" x14ac:dyDescent="0.25">
      <c r="A1829" s="1094"/>
      <c r="B1829" s="1094"/>
      <c r="C1829" s="1103" t="s">
        <v>1022</v>
      </c>
      <c r="D1829" s="1232" t="s">
        <v>4178</v>
      </c>
      <c r="E1829" s="1233"/>
      <c r="F1829" s="1233"/>
      <c r="G1829" s="1233"/>
      <c r="H1829" s="1094"/>
      <c r="I1829" s="1094"/>
      <c r="J1829" s="1094"/>
      <c r="K1829" s="1094"/>
    </row>
    <row r="1830" spans="1:11" ht="36.950000000000003" customHeight="1" x14ac:dyDescent="0.25">
      <c r="A1830" s="1094"/>
      <c r="B1830" s="1094"/>
      <c r="C1830" s="1104" t="s">
        <v>1024</v>
      </c>
      <c r="D1830" s="1230" t="s">
        <v>4179</v>
      </c>
      <c r="E1830" s="1231"/>
      <c r="F1830" s="1231"/>
      <c r="G1830" s="1231"/>
      <c r="H1830" s="1094"/>
      <c r="I1830" s="1094"/>
      <c r="J1830" s="1094"/>
      <c r="K1830" s="1094"/>
    </row>
    <row r="1831" spans="1:11" ht="36.950000000000003" customHeight="1" x14ac:dyDescent="0.25">
      <c r="A1831" s="1094"/>
      <c r="B1831" s="1094"/>
      <c r="C1831" s="1104" t="s">
        <v>31</v>
      </c>
      <c r="D1831" s="1230" t="s">
        <v>3356</v>
      </c>
      <c r="E1831" s="1231"/>
      <c r="F1831" s="1231"/>
      <c r="G1831" s="1231"/>
      <c r="H1831" s="1094"/>
      <c r="I1831" s="1094"/>
      <c r="J1831" s="1094"/>
      <c r="K1831" s="1094"/>
    </row>
    <row r="1832" spans="1:11" ht="15" customHeight="1" x14ac:dyDescent="0.25">
      <c r="A1832" s="1094"/>
      <c r="B1832" s="1094"/>
      <c r="C1832" s="1105"/>
      <c r="D1832" s="1106">
        <v>2024</v>
      </c>
      <c r="E1832" s="1106">
        <v>2025</v>
      </c>
      <c r="F1832" s="1106">
        <v>2026</v>
      </c>
      <c r="G1832" s="1106">
        <v>2027</v>
      </c>
      <c r="H1832" s="1094"/>
      <c r="I1832" s="1094"/>
      <c r="J1832" s="1094"/>
      <c r="K1832" s="1094"/>
    </row>
    <row r="1833" spans="1:11" ht="15" customHeight="1" x14ac:dyDescent="0.25">
      <c r="A1833" s="1094"/>
      <c r="B1833" s="1094"/>
      <c r="C1833" s="1107"/>
      <c r="D1833" s="1108" t="s">
        <v>13</v>
      </c>
      <c r="E1833" s="1108" t="s">
        <v>14</v>
      </c>
      <c r="F1833" s="1108" t="s">
        <v>14</v>
      </c>
      <c r="G1833" s="1108" t="s">
        <v>14</v>
      </c>
      <c r="H1833" s="1094"/>
      <c r="I1833" s="1094"/>
      <c r="J1833" s="1094"/>
      <c r="K1833" s="1094"/>
    </row>
    <row r="1834" spans="1:11" ht="14.1" customHeight="1" x14ac:dyDescent="0.25">
      <c r="A1834" s="1094"/>
      <c r="B1834" s="1094"/>
      <c r="C1834" s="1097" t="s">
        <v>33</v>
      </c>
      <c r="D1834" s="1101" t="s">
        <v>1039</v>
      </c>
      <c r="E1834" s="1101" t="s">
        <v>1092</v>
      </c>
      <c r="F1834" s="1101" t="s">
        <v>1092</v>
      </c>
      <c r="G1834" s="1101" t="s">
        <v>1092</v>
      </c>
      <c r="H1834" s="1094"/>
      <c r="I1834" s="1094"/>
      <c r="J1834" s="1094"/>
      <c r="K1834" s="1094"/>
    </row>
    <row r="1835" spans="1:11" ht="14.1" customHeight="1" x14ac:dyDescent="0.25">
      <c r="A1835" s="1094"/>
      <c r="B1835" s="1094"/>
      <c r="C1835" s="1097" t="s">
        <v>1029</v>
      </c>
      <c r="D1835" s="1101" t="s">
        <v>4180</v>
      </c>
      <c r="E1835" s="1101" t="s">
        <v>3642</v>
      </c>
      <c r="F1835" s="1101" t="s">
        <v>3642</v>
      </c>
      <c r="G1835" s="1101" t="s">
        <v>4181</v>
      </c>
      <c r="H1835" s="1094"/>
      <c r="I1835" s="1094"/>
      <c r="J1835" s="1094"/>
      <c r="K1835" s="1094"/>
    </row>
    <row r="1836" spans="1:11" ht="14.1" customHeight="1" x14ac:dyDescent="0.25">
      <c r="A1836" s="1094"/>
      <c r="B1836" s="1094"/>
      <c r="C1836" s="1097" t="s">
        <v>1032</v>
      </c>
      <c r="D1836" s="1101" t="s">
        <v>1039</v>
      </c>
      <c r="E1836" s="1101" t="s">
        <v>3642</v>
      </c>
      <c r="F1836" s="1101" t="s">
        <v>3642</v>
      </c>
      <c r="G1836" s="1101" t="s">
        <v>4181</v>
      </c>
      <c r="H1836" s="1094"/>
      <c r="I1836" s="1094"/>
      <c r="J1836" s="1094"/>
      <c r="K1836" s="1094"/>
    </row>
    <row r="1837" spans="1:11" ht="14.1" customHeight="1" x14ac:dyDescent="0.25">
      <c r="A1837" s="1094"/>
      <c r="B1837" s="1094"/>
      <c r="C1837" s="1097" t="s">
        <v>1037</v>
      </c>
      <c r="D1837" s="1101" t="s">
        <v>1038</v>
      </c>
      <c r="E1837" s="1101" t="s">
        <v>1038</v>
      </c>
      <c r="F1837" s="1101" t="s">
        <v>1039</v>
      </c>
      <c r="G1837" s="1101" t="s">
        <v>1039</v>
      </c>
      <c r="H1837" s="1094"/>
      <c r="I1837" s="1094"/>
      <c r="J1837" s="1094"/>
      <c r="K1837" s="1094"/>
    </row>
    <row r="1838" spans="1:11" ht="14.1" customHeight="1" x14ac:dyDescent="0.25">
      <c r="A1838" s="1094"/>
      <c r="B1838" s="1094"/>
      <c r="C1838" s="1097" t="s">
        <v>1042</v>
      </c>
      <c r="D1838" s="1101" t="s">
        <v>1038</v>
      </c>
      <c r="E1838" s="1101" t="s">
        <v>4182</v>
      </c>
      <c r="F1838" s="1101" t="s">
        <v>1039</v>
      </c>
      <c r="G1838" s="1101" t="s">
        <v>4183</v>
      </c>
      <c r="H1838" s="1094"/>
      <c r="I1838" s="1094"/>
      <c r="J1838" s="1094"/>
      <c r="K1838" s="1094"/>
    </row>
    <row r="1839" spans="1:11" ht="14.1" customHeight="1" x14ac:dyDescent="0.25">
      <c r="A1839" s="1094"/>
      <c r="B1839" s="1094"/>
      <c r="C1839" s="1097" t="s">
        <v>39</v>
      </c>
      <c r="D1839" s="1101" t="s">
        <v>1038</v>
      </c>
      <c r="E1839" s="1101" t="s">
        <v>1038</v>
      </c>
      <c r="F1839" s="1101" t="s">
        <v>1039</v>
      </c>
      <c r="G1839" s="1101" t="s">
        <v>4183</v>
      </c>
      <c r="H1839" s="1094"/>
      <c r="I1839" s="1094"/>
      <c r="J1839" s="1094"/>
      <c r="K1839" s="1094"/>
    </row>
    <row r="1840" spans="1:11" ht="14.1" customHeight="1" x14ac:dyDescent="0.25">
      <c r="A1840" s="1094"/>
      <c r="B1840" s="1094"/>
      <c r="C1840" s="1228" t="s">
        <v>1046</v>
      </c>
      <c r="D1840" s="1229"/>
      <c r="E1840" s="1229"/>
      <c r="F1840" s="1229"/>
      <c r="G1840" s="1229"/>
      <c r="H1840" s="1094"/>
      <c r="I1840" s="1094"/>
      <c r="J1840" s="1094"/>
      <c r="K1840" s="1094"/>
    </row>
    <row r="1841" spans="1:11" ht="14.1" customHeight="1" x14ac:dyDescent="0.25">
      <c r="A1841" s="1094"/>
      <c r="B1841" s="1094"/>
      <c r="C1841" s="1105"/>
      <c r="D1841" s="1106">
        <v>2024</v>
      </c>
      <c r="E1841" s="1106">
        <v>2025</v>
      </c>
      <c r="F1841" s="1106">
        <v>2026</v>
      </c>
      <c r="G1841" s="1106">
        <v>2027</v>
      </c>
      <c r="H1841" s="1094"/>
      <c r="I1841" s="1094"/>
      <c r="J1841" s="1094"/>
      <c r="K1841" s="1094"/>
    </row>
    <row r="1842" spans="1:11" ht="14.1" customHeight="1" x14ac:dyDescent="0.25">
      <c r="A1842" s="1094"/>
      <c r="B1842" s="1094"/>
      <c r="C1842" s="1107"/>
      <c r="D1842" s="1108" t="s">
        <v>13</v>
      </c>
      <c r="E1842" s="1108" t="s">
        <v>14</v>
      </c>
      <c r="F1842" s="1108" t="s">
        <v>14</v>
      </c>
      <c r="G1842" s="1108" t="s">
        <v>14</v>
      </c>
      <c r="H1842" s="1094"/>
      <c r="I1842" s="1094"/>
      <c r="J1842" s="1094"/>
      <c r="K1842" s="1094"/>
    </row>
    <row r="1843" spans="1:11" ht="14.1" customHeight="1" x14ac:dyDescent="0.25">
      <c r="A1843" s="1094"/>
      <c r="B1843" s="1094"/>
      <c r="C1843" s="1109" t="s">
        <v>1047</v>
      </c>
      <c r="D1843" s="1110">
        <v>0</v>
      </c>
      <c r="E1843" s="1110">
        <v>0</v>
      </c>
      <c r="F1843" s="1110">
        <v>0</v>
      </c>
      <c r="G1843" s="1110">
        <v>0</v>
      </c>
      <c r="H1843" s="1094"/>
      <c r="I1843" s="1094"/>
      <c r="J1843" s="1094"/>
      <c r="K1843" s="1094"/>
    </row>
    <row r="1844" spans="1:11" ht="14.1" customHeight="1" x14ac:dyDescent="0.25">
      <c r="A1844" s="1094"/>
      <c r="B1844" s="1094"/>
      <c r="C1844" s="1109" t="s">
        <v>1048</v>
      </c>
      <c r="D1844" s="1110">
        <v>0</v>
      </c>
      <c r="E1844" s="1110">
        <v>0</v>
      </c>
      <c r="F1844" s="1110">
        <v>0</v>
      </c>
      <c r="G1844" s="1110">
        <v>0</v>
      </c>
      <c r="H1844" s="1094"/>
      <c r="I1844" s="1094"/>
      <c r="J1844" s="1094"/>
      <c r="K1844" s="1094"/>
    </row>
    <row r="1845" spans="1:11" ht="14.1" customHeight="1" x14ac:dyDescent="0.25">
      <c r="A1845" s="1094"/>
      <c r="B1845" s="1094"/>
      <c r="C1845" s="1109" t="s">
        <v>1049</v>
      </c>
      <c r="D1845" s="1110">
        <v>0</v>
      </c>
      <c r="E1845" s="1110">
        <v>0</v>
      </c>
      <c r="F1845" s="1110">
        <v>0</v>
      </c>
      <c r="G1845" s="1110">
        <v>0</v>
      </c>
      <c r="H1845" s="1094"/>
      <c r="I1845" s="1094"/>
      <c r="J1845" s="1094"/>
      <c r="K1845" s="1094"/>
    </row>
    <row r="1846" spans="1:11" ht="14.1" customHeight="1" x14ac:dyDescent="0.25">
      <c r="A1846" s="1094"/>
      <c r="B1846" s="1094"/>
      <c r="C1846" s="1109" t="s">
        <v>1050</v>
      </c>
      <c r="D1846" s="1110">
        <v>0</v>
      </c>
      <c r="E1846" s="1110">
        <v>0</v>
      </c>
      <c r="F1846" s="1110">
        <v>0</v>
      </c>
      <c r="G1846" s="1110">
        <v>0</v>
      </c>
      <c r="H1846" s="1094"/>
      <c r="I1846" s="1094"/>
      <c r="J1846" s="1094"/>
      <c r="K1846" s="1094"/>
    </row>
    <row r="1847" spans="1:11" ht="14.1" customHeight="1" x14ac:dyDescent="0.25">
      <c r="A1847" s="1094"/>
      <c r="B1847" s="1094"/>
      <c r="C1847" s="1109" t="s">
        <v>1048</v>
      </c>
      <c r="D1847" s="1110">
        <v>0</v>
      </c>
      <c r="E1847" s="1110">
        <v>0</v>
      </c>
      <c r="F1847" s="1110">
        <v>0</v>
      </c>
      <c r="G1847" s="1110">
        <v>0</v>
      </c>
      <c r="H1847" s="1094"/>
      <c r="I1847" s="1094"/>
      <c r="J1847" s="1094"/>
      <c r="K1847" s="1094"/>
    </row>
    <row r="1848" spans="1:11" ht="14.1" customHeight="1" x14ac:dyDescent="0.25">
      <c r="A1848" s="1094"/>
      <c r="B1848" s="1094"/>
      <c r="C1848" s="1109" t="s">
        <v>1049</v>
      </c>
      <c r="D1848" s="1110">
        <v>0</v>
      </c>
      <c r="E1848" s="1110">
        <v>0</v>
      </c>
      <c r="F1848" s="1110">
        <v>0</v>
      </c>
      <c r="G1848" s="1110">
        <v>0</v>
      </c>
      <c r="H1848" s="1094"/>
      <c r="I1848" s="1094"/>
      <c r="J1848" s="1094"/>
      <c r="K1848" s="1094"/>
    </row>
    <row r="1849" spans="1:11" ht="14.1" customHeight="1" x14ac:dyDescent="0.25">
      <c r="A1849" s="1094"/>
      <c r="B1849" s="1094"/>
      <c r="C1849" s="1109" t="s">
        <v>1051</v>
      </c>
      <c r="D1849" s="1110">
        <v>0</v>
      </c>
      <c r="E1849" s="1110">
        <v>0</v>
      </c>
      <c r="F1849" s="1110">
        <v>0</v>
      </c>
      <c r="G1849" s="1110">
        <v>0</v>
      </c>
      <c r="H1849" s="1094"/>
      <c r="I1849" s="1094"/>
      <c r="J1849" s="1094"/>
      <c r="K1849" s="1094"/>
    </row>
    <row r="1850" spans="1:11" ht="14.1" customHeight="1" x14ac:dyDescent="0.25">
      <c r="A1850" s="1094"/>
      <c r="B1850" s="1094"/>
      <c r="C1850" s="1109" t="s">
        <v>1048</v>
      </c>
      <c r="D1850" s="1110">
        <v>0</v>
      </c>
      <c r="E1850" s="1110">
        <v>0</v>
      </c>
      <c r="F1850" s="1110">
        <v>0</v>
      </c>
      <c r="G1850" s="1110">
        <v>0</v>
      </c>
      <c r="H1850" s="1094"/>
      <c r="I1850" s="1094"/>
      <c r="J1850" s="1094"/>
      <c r="K1850" s="1094"/>
    </row>
    <row r="1851" spans="1:11" ht="14.1" customHeight="1" x14ac:dyDescent="0.25">
      <c r="A1851" s="1094"/>
      <c r="B1851" s="1094"/>
      <c r="C1851" s="1109" t="s">
        <v>1049</v>
      </c>
      <c r="D1851" s="1110">
        <v>0</v>
      </c>
      <c r="E1851" s="1110">
        <v>0</v>
      </c>
      <c r="F1851" s="1110">
        <v>0</v>
      </c>
      <c r="G1851" s="1110">
        <v>0</v>
      </c>
      <c r="H1851" s="1094"/>
      <c r="I1851" s="1094"/>
      <c r="J1851" s="1094"/>
      <c r="K1851" s="1094"/>
    </row>
    <row r="1852" spans="1:11" ht="14.1" customHeight="1" x14ac:dyDescent="0.25">
      <c r="A1852" s="1094"/>
      <c r="B1852" s="1094"/>
      <c r="C1852" s="1109" t="s">
        <v>1052</v>
      </c>
      <c r="D1852" s="1110">
        <v>0</v>
      </c>
      <c r="E1852" s="1110">
        <v>0</v>
      </c>
      <c r="F1852" s="1110">
        <v>0</v>
      </c>
      <c r="G1852" s="1110">
        <v>0</v>
      </c>
      <c r="H1852" s="1094"/>
      <c r="I1852" s="1094"/>
      <c r="J1852" s="1094"/>
      <c r="K1852" s="1094"/>
    </row>
    <row r="1853" spans="1:11" ht="14.1" customHeight="1" x14ac:dyDescent="0.25">
      <c r="A1853" s="1094"/>
      <c r="B1853" s="1094"/>
      <c r="C1853" s="1109" t="s">
        <v>1048</v>
      </c>
      <c r="D1853" s="1110">
        <v>0</v>
      </c>
      <c r="E1853" s="1110">
        <v>0</v>
      </c>
      <c r="F1853" s="1110">
        <v>0</v>
      </c>
      <c r="G1853" s="1110">
        <v>0</v>
      </c>
      <c r="H1853" s="1094"/>
      <c r="I1853" s="1094"/>
      <c r="J1853" s="1094"/>
      <c r="K1853" s="1094"/>
    </row>
    <row r="1854" spans="1:11" ht="14.1" customHeight="1" x14ac:dyDescent="0.25">
      <c r="A1854" s="1094"/>
      <c r="B1854" s="1094"/>
      <c r="C1854" s="1109" t="s">
        <v>1049</v>
      </c>
      <c r="D1854" s="1110">
        <v>0</v>
      </c>
      <c r="E1854" s="1110">
        <v>0</v>
      </c>
      <c r="F1854" s="1110">
        <v>0</v>
      </c>
      <c r="G1854" s="1110">
        <v>0</v>
      </c>
      <c r="H1854" s="1094"/>
      <c r="I1854" s="1094"/>
      <c r="J1854" s="1094"/>
      <c r="K1854" s="1094"/>
    </row>
    <row r="1855" spans="1:11" ht="14.1" customHeight="1" x14ac:dyDescent="0.25">
      <c r="A1855" s="1094"/>
      <c r="B1855" s="1094"/>
      <c r="C1855" s="1109" t="s">
        <v>1053</v>
      </c>
      <c r="D1855" s="1110">
        <v>0</v>
      </c>
      <c r="E1855" s="1110">
        <v>0</v>
      </c>
      <c r="F1855" s="1110">
        <v>0</v>
      </c>
      <c r="G1855" s="1110">
        <v>0</v>
      </c>
      <c r="H1855" s="1094"/>
      <c r="I1855" s="1094"/>
      <c r="J1855" s="1094"/>
      <c r="K1855" s="1094"/>
    </row>
    <row r="1856" spans="1:11" ht="14.1" customHeight="1" x14ac:dyDescent="0.25">
      <c r="A1856" s="1094"/>
      <c r="B1856" s="1094"/>
      <c r="C1856" s="1109" t="s">
        <v>1048</v>
      </c>
      <c r="D1856" s="1110">
        <v>0</v>
      </c>
      <c r="E1856" s="1110">
        <v>0</v>
      </c>
      <c r="F1856" s="1110">
        <v>0</v>
      </c>
      <c r="G1856" s="1110">
        <v>0</v>
      </c>
      <c r="H1856" s="1094"/>
      <c r="I1856" s="1094"/>
      <c r="J1856" s="1094"/>
      <c r="K1856" s="1094"/>
    </row>
    <row r="1857" spans="1:11" ht="14.1" customHeight="1" x14ac:dyDescent="0.25">
      <c r="A1857" s="1094"/>
      <c r="B1857" s="1094"/>
      <c r="C1857" s="1109" t="s">
        <v>1049</v>
      </c>
      <c r="D1857" s="1110">
        <v>0</v>
      </c>
      <c r="E1857" s="1110">
        <v>0</v>
      </c>
      <c r="F1857" s="1110">
        <v>0</v>
      </c>
      <c r="G1857" s="1110">
        <v>0</v>
      </c>
      <c r="H1857" s="1094"/>
      <c r="I1857" s="1094"/>
      <c r="J1857" s="1094"/>
      <c r="K1857" s="1094"/>
    </row>
    <row r="1858" spans="1:11" ht="14.1" customHeight="1" x14ac:dyDescent="0.25">
      <c r="A1858" s="1094"/>
      <c r="B1858" s="1094"/>
      <c r="C1858" s="1109" t="s">
        <v>1054</v>
      </c>
      <c r="D1858" s="1110">
        <v>0</v>
      </c>
      <c r="E1858" s="1110">
        <v>0</v>
      </c>
      <c r="F1858" s="1110">
        <v>0</v>
      </c>
      <c r="G1858" s="1110">
        <v>0</v>
      </c>
      <c r="H1858" s="1094"/>
      <c r="I1858" s="1094"/>
      <c r="J1858" s="1094"/>
      <c r="K1858" s="1094"/>
    </row>
    <row r="1859" spans="1:11" ht="14.1" customHeight="1" x14ac:dyDescent="0.25">
      <c r="A1859" s="1094"/>
      <c r="B1859" s="1094"/>
      <c r="C1859" s="1109" t="s">
        <v>1048</v>
      </c>
      <c r="D1859" s="1110">
        <v>0</v>
      </c>
      <c r="E1859" s="1110">
        <v>0</v>
      </c>
      <c r="F1859" s="1110">
        <v>0</v>
      </c>
      <c r="G1859" s="1110">
        <v>0</v>
      </c>
      <c r="H1859" s="1094"/>
      <c r="I1859" s="1094"/>
      <c r="J1859" s="1094"/>
      <c r="K1859" s="1094"/>
    </row>
    <row r="1860" spans="1:11" ht="14.1" customHeight="1" x14ac:dyDescent="0.25">
      <c r="A1860" s="1094"/>
      <c r="B1860" s="1094"/>
      <c r="C1860" s="1109" t="s">
        <v>1049</v>
      </c>
      <c r="D1860" s="1110">
        <v>0</v>
      </c>
      <c r="E1860" s="1110">
        <v>0</v>
      </c>
      <c r="F1860" s="1110">
        <v>0</v>
      </c>
      <c r="G1860" s="1110">
        <v>0</v>
      </c>
      <c r="H1860" s="1094"/>
      <c r="I1860" s="1094"/>
      <c r="J1860" s="1094"/>
      <c r="K1860" s="1094"/>
    </row>
    <row r="1861" spans="1:11" ht="14.1" customHeight="1" x14ac:dyDescent="0.25">
      <c r="A1861" s="1094"/>
      <c r="B1861" s="1094"/>
      <c r="C1861" s="1109" t="s">
        <v>1055</v>
      </c>
      <c r="D1861" s="1110">
        <v>0</v>
      </c>
      <c r="E1861" s="1110">
        <v>0</v>
      </c>
      <c r="F1861" s="1110">
        <v>0</v>
      </c>
      <c r="G1861" s="1110">
        <v>0</v>
      </c>
      <c r="H1861" s="1094"/>
      <c r="I1861" s="1094"/>
      <c r="J1861" s="1094"/>
      <c r="K1861" s="1094"/>
    </row>
    <row r="1862" spans="1:11" ht="14.1" customHeight="1" x14ac:dyDescent="0.25">
      <c r="A1862" s="1094"/>
      <c r="B1862" s="1094"/>
      <c r="C1862" s="1109" t="s">
        <v>1048</v>
      </c>
      <c r="D1862" s="1110">
        <v>0</v>
      </c>
      <c r="E1862" s="1110">
        <v>0</v>
      </c>
      <c r="F1862" s="1110">
        <v>0</v>
      </c>
      <c r="G1862" s="1110">
        <v>0</v>
      </c>
      <c r="H1862" s="1094"/>
      <c r="I1862" s="1094"/>
      <c r="J1862" s="1094"/>
      <c r="K1862" s="1094"/>
    </row>
    <row r="1863" spans="1:11" ht="14.1" customHeight="1" x14ac:dyDescent="0.25">
      <c r="A1863" s="1094"/>
      <c r="B1863" s="1094"/>
      <c r="C1863" s="1109" t="s">
        <v>1049</v>
      </c>
      <c r="D1863" s="1110">
        <v>0</v>
      </c>
      <c r="E1863" s="1110">
        <v>0</v>
      </c>
      <c r="F1863" s="1110">
        <v>0</v>
      </c>
      <c r="G1863" s="1110">
        <v>0</v>
      </c>
      <c r="H1863" s="1094"/>
      <c r="I1863" s="1094"/>
      <c r="J1863" s="1094"/>
      <c r="K1863" s="1094"/>
    </row>
    <row r="1864" spans="1:11" ht="14.1" customHeight="1" x14ac:dyDescent="0.25">
      <c r="A1864" s="1094"/>
      <c r="B1864" s="1094"/>
      <c r="C1864" s="1109" t="s">
        <v>1056</v>
      </c>
      <c r="D1864" s="1110">
        <v>0</v>
      </c>
      <c r="E1864" s="1110">
        <v>0</v>
      </c>
      <c r="F1864" s="1110">
        <v>0</v>
      </c>
      <c r="G1864" s="1110">
        <v>0</v>
      </c>
      <c r="H1864" s="1094"/>
      <c r="I1864" s="1094"/>
      <c r="J1864" s="1094"/>
      <c r="K1864" s="1094"/>
    </row>
    <row r="1865" spans="1:11" ht="14.1" customHeight="1" x14ac:dyDescent="0.25">
      <c r="A1865" s="1094"/>
      <c r="B1865" s="1094"/>
      <c r="C1865" s="1109" t="s">
        <v>1048</v>
      </c>
      <c r="D1865" s="1110">
        <v>0</v>
      </c>
      <c r="E1865" s="1110">
        <v>0</v>
      </c>
      <c r="F1865" s="1110">
        <v>0</v>
      </c>
      <c r="G1865" s="1110">
        <v>0</v>
      </c>
      <c r="H1865" s="1094"/>
      <c r="I1865" s="1094"/>
      <c r="J1865" s="1094"/>
      <c r="K1865" s="1094"/>
    </row>
    <row r="1866" spans="1:11" ht="14.1" customHeight="1" x14ac:dyDescent="0.25">
      <c r="A1866" s="1094"/>
      <c r="B1866" s="1094"/>
      <c r="C1866" s="1109" t="s">
        <v>1057</v>
      </c>
      <c r="D1866" s="1110">
        <v>0</v>
      </c>
      <c r="E1866" s="1110">
        <v>0</v>
      </c>
      <c r="F1866" s="1110">
        <v>0</v>
      </c>
      <c r="G1866" s="1110">
        <v>0</v>
      </c>
      <c r="H1866" s="1094"/>
      <c r="I1866" s="1094"/>
      <c r="J1866" s="1094"/>
      <c r="K1866" s="1094"/>
    </row>
    <row r="1867" spans="1:11" ht="14.1" customHeight="1" x14ac:dyDescent="0.25">
      <c r="A1867" s="1094"/>
      <c r="B1867" s="1094"/>
      <c r="C1867" s="1109" t="s">
        <v>1058</v>
      </c>
      <c r="D1867" s="1110">
        <v>0</v>
      </c>
      <c r="E1867" s="1110">
        <v>0</v>
      </c>
      <c r="F1867" s="1110">
        <v>0</v>
      </c>
      <c r="G1867" s="1110">
        <v>0</v>
      </c>
      <c r="H1867" s="1094"/>
      <c r="I1867" s="1094"/>
      <c r="J1867" s="1094"/>
      <c r="K1867" s="1094"/>
    </row>
    <row r="1868" spans="1:11" ht="14.1" customHeight="1" x14ac:dyDescent="0.25">
      <c r="A1868" s="1094"/>
      <c r="B1868" s="1094"/>
      <c r="C1868" s="1109" t="s">
        <v>1059</v>
      </c>
      <c r="D1868" s="1110">
        <v>0</v>
      </c>
      <c r="E1868" s="1110">
        <v>0</v>
      </c>
      <c r="F1868" s="1110">
        <v>0</v>
      </c>
      <c r="G1868" s="1110">
        <v>0</v>
      </c>
      <c r="H1868" s="1094"/>
      <c r="I1868" s="1094"/>
      <c r="J1868" s="1094"/>
      <c r="K1868" s="1094"/>
    </row>
    <row r="1869" spans="1:11" ht="14.1" customHeight="1" x14ac:dyDescent="0.25">
      <c r="A1869" s="1094"/>
      <c r="B1869" s="1094"/>
      <c r="C1869" s="1109" t="s">
        <v>1060</v>
      </c>
      <c r="D1869" s="1110">
        <v>0</v>
      </c>
      <c r="E1869" s="1110">
        <v>0</v>
      </c>
      <c r="F1869" s="1110">
        <v>0</v>
      </c>
      <c r="G1869" s="1110">
        <v>0</v>
      </c>
      <c r="H1869" s="1094"/>
      <c r="I1869" s="1094"/>
      <c r="J1869" s="1094"/>
      <c r="K1869" s="1094"/>
    </row>
    <row r="1870" spans="1:11" ht="14.1" customHeight="1" x14ac:dyDescent="0.25">
      <c r="A1870" s="1094"/>
      <c r="B1870" s="1094"/>
      <c r="C1870" s="1109" t="s">
        <v>1061</v>
      </c>
      <c r="D1870" s="1110">
        <v>0</v>
      </c>
      <c r="E1870" s="1110">
        <v>150000000</v>
      </c>
      <c r="F1870" s="1110">
        <v>150000000</v>
      </c>
      <c r="G1870" s="1110">
        <v>164949756</v>
      </c>
      <c r="H1870" s="1094"/>
      <c r="I1870" s="1094"/>
      <c r="J1870" s="1094"/>
      <c r="K1870" s="1094"/>
    </row>
    <row r="1871" spans="1:11" ht="14.1" customHeight="1" x14ac:dyDescent="0.25">
      <c r="A1871" s="1094"/>
      <c r="B1871" s="1094"/>
      <c r="C1871" s="1109" t="s">
        <v>1048</v>
      </c>
      <c r="D1871" s="1110">
        <v>0</v>
      </c>
      <c r="E1871" s="1110">
        <v>150000000</v>
      </c>
      <c r="F1871" s="1110">
        <v>150000000</v>
      </c>
      <c r="G1871" s="1110">
        <v>164949756</v>
      </c>
      <c r="H1871" s="1094"/>
      <c r="I1871" s="1094"/>
      <c r="J1871" s="1094"/>
      <c r="K1871" s="1094"/>
    </row>
    <row r="1872" spans="1:11" ht="14.1" customHeight="1" x14ac:dyDescent="0.25">
      <c r="A1872" s="1094"/>
      <c r="B1872" s="1094"/>
      <c r="C1872" s="1109" t="s">
        <v>1057</v>
      </c>
      <c r="D1872" s="1110">
        <v>0</v>
      </c>
      <c r="E1872" s="1110">
        <v>0</v>
      </c>
      <c r="F1872" s="1110">
        <v>0</v>
      </c>
      <c r="G1872" s="1110">
        <v>0</v>
      </c>
      <c r="H1872" s="1094"/>
      <c r="I1872" s="1094"/>
      <c r="J1872" s="1094"/>
      <c r="K1872" s="1094"/>
    </row>
    <row r="1873" spans="1:11" ht="14.1" customHeight="1" x14ac:dyDescent="0.25">
      <c r="A1873" s="1094"/>
      <c r="B1873" s="1094"/>
      <c r="C1873" s="1109" t="s">
        <v>1058</v>
      </c>
      <c r="D1873" s="1110">
        <v>0</v>
      </c>
      <c r="E1873" s="1110">
        <v>0</v>
      </c>
      <c r="F1873" s="1110">
        <v>0</v>
      </c>
      <c r="G1873" s="1110">
        <v>0</v>
      </c>
      <c r="H1873" s="1094"/>
      <c r="I1873" s="1094"/>
      <c r="J1873" s="1094"/>
      <c r="K1873" s="1094"/>
    </row>
    <row r="1874" spans="1:11" ht="14.1" customHeight="1" x14ac:dyDescent="0.25">
      <c r="A1874" s="1094"/>
      <c r="B1874" s="1094"/>
      <c r="C1874" s="1109" t="s">
        <v>1059</v>
      </c>
      <c r="D1874" s="1110">
        <v>0</v>
      </c>
      <c r="E1874" s="1110">
        <v>0</v>
      </c>
      <c r="F1874" s="1110">
        <v>0</v>
      </c>
      <c r="G1874" s="1110">
        <v>0</v>
      </c>
      <c r="H1874" s="1094"/>
      <c r="I1874" s="1094"/>
      <c r="J1874" s="1094"/>
      <c r="K1874" s="1094"/>
    </row>
    <row r="1875" spans="1:11" ht="14.1" customHeight="1" x14ac:dyDescent="0.25">
      <c r="A1875" s="1094"/>
      <c r="B1875" s="1094"/>
      <c r="C1875" s="1109" t="s">
        <v>1060</v>
      </c>
      <c r="D1875" s="1110">
        <v>0</v>
      </c>
      <c r="E1875" s="1110">
        <v>0</v>
      </c>
      <c r="F1875" s="1110">
        <v>0</v>
      </c>
      <c r="G1875" s="1110">
        <v>0</v>
      </c>
      <c r="H1875" s="1094"/>
      <c r="I1875" s="1094"/>
      <c r="J1875" s="1094"/>
      <c r="K1875" s="1094"/>
    </row>
    <row r="1876" spans="1:11" ht="14.1" customHeight="1" x14ac:dyDescent="0.25">
      <c r="A1876" s="1094"/>
      <c r="B1876" s="1094"/>
      <c r="C1876" s="1109" t="s">
        <v>1062</v>
      </c>
      <c r="D1876" s="1110">
        <v>0</v>
      </c>
      <c r="E1876" s="1110">
        <v>0</v>
      </c>
      <c r="F1876" s="1110">
        <v>0</v>
      </c>
      <c r="G1876" s="1110">
        <v>0</v>
      </c>
      <c r="H1876" s="1094"/>
      <c r="I1876" s="1094"/>
      <c r="J1876" s="1094"/>
      <c r="K1876" s="1094"/>
    </row>
    <row r="1877" spans="1:11" ht="14.1" customHeight="1" x14ac:dyDescent="0.25">
      <c r="A1877" s="1094"/>
      <c r="B1877" s="1094"/>
      <c r="C1877" s="1109" t="s">
        <v>1048</v>
      </c>
      <c r="D1877" s="1110">
        <v>0</v>
      </c>
      <c r="E1877" s="1110">
        <v>0</v>
      </c>
      <c r="F1877" s="1110">
        <v>0</v>
      </c>
      <c r="G1877" s="1110">
        <v>0</v>
      </c>
      <c r="H1877" s="1094"/>
      <c r="I1877" s="1094"/>
      <c r="J1877" s="1094"/>
      <c r="K1877" s="1094"/>
    </row>
    <row r="1878" spans="1:11" ht="14.1" customHeight="1" x14ac:dyDescent="0.25">
      <c r="A1878" s="1094"/>
      <c r="B1878" s="1094"/>
      <c r="C1878" s="1109" t="s">
        <v>1057</v>
      </c>
      <c r="D1878" s="1110">
        <v>0</v>
      </c>
      <c r="E1878" s="1110">
        <v>0</v>
      </c>
      <c r="F1878" s="1110">
        <v>0</v>
      </c>
      <c r="G1878" s="1110">
        <v>0</v>
      </c>
      <c r="H1878" s="1094"/>
      <c r="I1878" s="1094"/>
      <c r="J1878" s="1094"/>
      <c r="K1878" s="1094"/>
    </row>
    <row r="1879" spans="1:11" ht="14.1" customHeight="1" x14ac:dyDescent="0.25">
      <c r="A1879" s="1094"/>
      <c r="B1879" s="1094"/>
      <c r="C1879" s="1109" t="s">
        <v>1058</v>
      </c>
      <c r="D1879" s="1110">
        <v>0</v>
      </c>
      <c r="E1879" s="1110">
        <v>0</v>
      </c>
      <c r="F1879" s="1110">
        <v>0</v>
      </c>
      <c r="G1879" s="1110">
        <v>0</v>
      </c>
      <c r="H1879" s="1094"/>
      <c r="I1879" s="1094"/>
      <c r="J1879" s="1094"/>
      <c r="K1879" s="1094"/>
    </row>
    <row r="1880" spans="1:11" ht="14.1" customHeight="1" x14ac:dyDescent="0.25">
      <c r="A1880" s="1094"/>
      <c r="B1880" s="1094"/>
      <c r="C1880" s="1109" t="s">
        <v>1059</v>
      </c>
      <c r="D1880" s="1110">
        <v>0</v>
      </c>
      <c r="E1880" s="1110">
        <v>0</v>
      </c>
      <c r="F1880" s="1110">
        <v>0</v>
      </c>
      <c r="G1880" s="1110">
        <v>0</v>
      </c>
      <c r="H1880" s="1094"/>
      <c r="I1880" s="1094"/>
      <c r="J1880" s="1094"/>
      <c r="K1880" s="1094"/>
    </row>
    <row r="1881" spans="1:11" ht="14.1" customHeight="1" x14ac:dyDescent="0.25">
      <c r="A1881" s="1094"/>
      <c r="B1881" s="1094"/>
      <c r="C1881" s="1109" t="s">
        <v>1060</v>
      </c>
      <c r="D1881" s="1110">
        <v>0</v>
      </c>
      <c r="E1881" s="1110">
        <v>0</v>
      </c>
      <c r="F1881" s="1110">
        <v>0</v>
      </c>
      <c r="G1881" s="1110">
        <v>0</v>
      </c>
      <c r="H1881" s="1094"/>
      <c r="I1881" s="1094"/>
      <c r="J1881" s="1094"/>
      <c r="K1881" s="1094"/>
    </row>
    <row r="1882" spans="1:11" ht="14.1" customHeight="1" x14ac:dyDescent="0.25">
      <c r="A1882" s="1094"/>
      <c r="B1882" s="1094"/>
      <c r="C1882" s="1109" t="s">
        <v>1063</v>
      </c>
      <c r="D1882" s="1110">
        <v>0</v>
      </c>
      <c r="E1882" s="1110">
        <v>0</v>
      </c>
      <c r="F1882" s="1110">
        <v>0</v>
      </c>
      <c r="G1882" s="1110">
        <v>0</v>
      </c>
      <c r="H1882" s="1094"/>
      <c r="I1882" s="1094"/>
      <c r="J1882" s="1094"/>
      <c r="K1882" s="1094"/>
    </row>
    <row r="1883" spans="1:11" ht="14.1" customHeight="1" x14ac:dyDescent="0.25">
      <c r="A1883" s="1094"/>
      <c r="B1883" s="1094"/>
      <c r="C1883" s="1109" t="s">
        <v>1064</v>
      </c>
      <c r="D1883" s="1110">
        <v>0</v>
      </c>
      <c r="E1883" s="1110">
        <v>0</v>
      </c>
      <c r="F1883" s="1110">
        <v>0</v>
      </c>
      <c r="G1883" s="1110">
        <v>0</v>
      </c>
      <c r="H1883" s="1094"/>
      <c r="I1883" s="1094"/>
      <c r="J1883" s="1094"/>
      <c r="K1883" s="1094"/>
    </row>
    <row r="1884" spans="1:11" ht="14.1" customHeight="1" x14ac:dyDescent="0.25">
      <c r="A1884" s="1094"/>
      <c r="B1884" s="1094"/>
      <c r="C1884" s="1111" t="s">
        <v>572</v>
      </c>
      <c r="D1884" s="1110">
        <v>0</v>
      </c>
      <c r="E1884" s="1110">
        <v>150000000</v>
      </c>
      <c r="F1884" s="1110">
        <v>150000000</v>
      </c>
      <c r="G1884" s="1110">
        <v>164949756</v>
      </c>
      <c r="H1884" s="1094"/>
      <c r="I1884" s="1094"/>
      <c r="J1884" s="1094"/>
      <c r="K1884" s="1094"/>
    </row>
    <row r="1885" spans="1:11" ht="20.100000000000001" customHeight="1" x14ac:dyDescent="0.25">
      <c r="A1885" s="1094"/>
      <c r="B1885" s="1094"/>
      <c r="C1885" s="1102" t="s">
        <v>4184</v>
      </c>
      <c r="D1885" s="1234" t="s">
        <v>4185</v>
      </c>
      <c r="E1885" s="1235"/>
      <c r="F1885" s="1235"/>
      <c r="G1885" s="1235"/>
      <c r="H1885" s="1094"/>
      <c r="I1885" s="1094"/>
      <c r="J1885" s="1094"/>
      <c r="K1885" s="1094"/>
    </row>
    <row r="1886" spans="1:11" ht="59.1" customHeight="1" x14ac:dyDescent="0.25">
      <c r="A1886" s="1094"/>
      <c r="B1886" s="1094"/>
      <c r="C1886" s="1103" t="s">
        <v>1022</v>
      </c>
      <c r="D1886" s="1232" t="s">
        <v>4186</v>
      </c>
      <c r="E1886" s="1233"/>
      <c r="F1886" s="1233"/>
      <c r="G1886" s="1233"/>
      <c r="H1886" s="1094"/>
      <c r="I1886" s="1094"/>
      <c r="J1886" s="1094"/>
      <c r="K1886" s="1094"/>
    </row>
    <row r="1887" spans="1:11" ht="59.1" customHeight="1" x14ac:dyDescent="0.25">
      <c r="A1887" s="1094"/>
      <c r="B1887" s="1094"/>
      <c r="C1887" s="1104" t="s">
        <v>1024</v>
      </c>
      <c r="D1887" s="1230" t="s">
        <v>4187</v>
      </c>
      <c r="E1887" s="1231"/>
      <c r="F1887" s="1231"/>
      <c r="G1887" s="1231"/>
      <c r="H1887" s="1094"/>
      <c r="I1887" s="1094"/>
      <c r="J1887" s="1094"/>
      <c r="K1887" s="1094"/>
    </row>
    <row r="1888" spans="1:11" ht="59.1" customHeight="1" x14ac:dyDescent="0.25">
      <c r="A1888" s="1094"/>
      <c r="B1888" s="1094"/>
      <c r="C1888" s="1104" t="s">
        <v>31</v>
      </c>
      <c r="D1888" s="1230" t="s">
        <v>3424</v>
      </c>
      <c r="E1888" s="1231"/>
      <c r="F1888" s="1231"/>
      <c r="G1888" s="1231"/>
      <c r="H1888" s="1094"/>
      <c r="I1888" s="1094"/>
      <c r="J1888" s="1094"/>
      <c r="K1888" s="1094"/>
    </row>
    <row r="1889" spans="1:11" ht="15" customHeight="1" x14ac:dyDescent="0.25">
      <c r="A1889" s="1094"/>
      <c r="B1889" s="1094"/>
      <c r="C1889" s="1105"/>
      <c r="D1889" s="1106">
        <v>2024</v>
      </c>
      <c r="E1889" s="1106">
        <v>2025</v>
      </c>
      <c r="F1889" s="1106">
        <v>2026</v>
      </c>
      <c r="G1889" s="1106">
        <v>2027</v>
      </c>
      <c r="H1889" s="1094"/>
      <c r="I1889" s="1094"/>
      <c r="J1889" s="1094"/>
      <c r="K1889" s="1094"/>
    </row>
    <row r="1890" spans="1:11" ht="15" customHeight="1" x14ac:dyDescent="0.25">
      <c r="A1890" s="1094"/>
      <c r="B1890" s="1094"/>
      <c r="C1890" s="1107"/>
      <c r="D1890" s="1108" t="s">
        <v>13</v>
      </c>
      <c r="E1890" s="1108" t="s">
        <v>14</v>
      </c>
      <c r="F1890" s="1108" t="s">
        <v>14</v>
      </c>
      <c r="G1890" s="1108" t="s">
        <v>14</v>
      </c>
      <c r="H1890" s="1094"/>
      <c r="I1890" s="1094"/>
      <c r="J1890" s="1094"/>
      <c r="K1890" s="1094"/>
    </row>
    <row r="1891" spans="1:11" ht="14.1" customHeight="1" x14ac:dyDescent="0.25">
      <c r="A1891" s="1094"/>
      <c r="B1891" s="1094"/>
      <c r="C1891" s="1097" t="s">
        <v>33</v>
      </c>
      <c r="D1891" s="1101" t="s">
        <v>1038</v>
      </c>
      <c r="E1891" s="1101" t="s">
        <v>1092</v>
      </c>
      <c r="F1891" s="1101" t="s">
        <v>1092</v>
      </c>
      <c r="G1891" s="1101" t="s">
        <v>1039</v>
      </c>
      <c r="H1891" s="1094"/>
      <c r="I1891" s="1094"/>
      <c r="J1891" s="1094"/>
      <c r="K1891" s="1094"/>
    </row>
    <row r="1892" spans="1:11" ht="14.1" customHeight="1" x14ac:dyDescent="0.25">
      <c r="A1892" s="1094"/>
      <c r="B1892" s="1094"/>
      <c r="C1892" s="1097" t="s">
        <v>1029</v>
      </c>
      <c r="D1892" s="1101" t="s">
        <v>1787</v>
      </c>
      <c r="E1892" s="1101" t="s">
        <v>3871</v>
      </c>
      <c r="F1892" s="1101" t="s">
        <v>4188</v>
      </c>
      <c r="G1892" s="1101" t="s">
        <v>1039</v>
      </c>
      <c r="H1892" s="1094"/>
      <c r="I1892" s="1094"/>
      <c r="J1892" s="1094"/>
      <c r="K1892" s="1094"/>
    </row>
    <row r="1893" spans="1:11" ht="14.1" customHeight="1" x14ac:dyDescent="0.25">
      <c r="A1893" s="1094"/>
      <c r="B1893" s="1094"/>
      <c r="C1893" s="1097" t="s">
        <v>1032</v>
      </c>
      <c r="D1893" s="1101" t="s">
        <v>1039</v>
      </c>
      <c r="E1893" s="1101" t="s">
        <v>3871</v>
      </c>
      <c r="F1893" s="1101" t="s">
        <v>4188</v>
      </c>
      <c r="G1893" s="1101" t="s">
        <v>1039</v>
      </c>
      <c r="H1893" s="1094"/>
      <c r="I1893" s="1094"/>
      <c r="J1893" s="1094"/>
      <c r="K1893" s="1094"/>
    </row>
    <row r="1894" spans="1:11" ht="14.1" customHeight="1" x14ac:dyDescent="0.25">
      <c r="A1894" s="1094"/>
      <c r="B1894" s="1094"/>
      <c r="C1894" s="1097" t="s">
        <v>1037</v>
      </c>
      <c r="D1894" s="1101" t="s">
        <v>1038</v>
      </c>
      <c r="E1894" s="1101" t="s">
        <v>1038</v>
      </c>
      <c r="F1894" s="1101" t="s">
        <v>1039</v>
      </c>
      <c r="G1894" s="1101" t="s">
        <v>1083</v>
      </c>
      <c r="H1894" s="1094"/>
      <c r="I1894" s="1094"/>
      <c r="J1894" s="1094"/>
      <c r="K1894" s="1094"/>
    </row>
    <row r="1895" spans="1:11" ht="14.1" customHeight="1" x14ac:dyDescent="0.25">
      <c r="A1895" s="1094"/>
      <c r="B1895" s="1094"/>
      <c r="C1895" s="1097" t="s">
        <v>1042</v>
      </c>
      <c r="D1895" s="1101" t="s">
        <v>1038</v>
      </c>
      <c r="E1895" s="1101" t="s">
        <v>1523</v>
      </c>
      <c r="F1895" s="1101" t="s">
        <v>4189</v>
      </c>
      <c r="G1895" s="1101" t="s">
        <v>1083</v>
      </c>
      <c r="H1895" s="1094"/>
      <c r="I1895" s="1094"/>
      <c r="J1895" s="1094"/>
      <c r="K1895" s="1094"/>
    </row>
    <row r="1896" spans="1:11" ht="14.1" customHeight="1" x14ac:dyDescent="0.25">
      <c r="A1896" s="1094"/>
      <c r="B1896" s="1094"/>
      <c r="C1896" s="1097" t="s">
        <v>39</v>
      </c>
      <c r="D1896" s="1101" t="s">
        <v>1038</v>
      </c>
      <c r="E1896" s="1101" t="s">
        <v>1038</v>
      </c>
      <c r="F1896" s="1101" t="s">
        <v>4189</v>
      </c>
      <c r="G1896" s="1101" t="s">
        <v>1083</v>
      </c>
      <c r="H1896" s="1094"/>
      <c r="I1896" s="1094"/>
      <c r="J1896" s="1094"/>
      <c r="K1896" s="1094"/>
    </row>
    <row r="1897" spans="1:11" ht="14.1" customHeight="1" x14ac:dyDescent="0.25">
      <c r="A1897" s="1094"/>
      <c r="B1897" s="1094"/>
      <c r="C1897" s="1228" t="s">
        <v>1046</v>
      </c>
      <c r="D1897" s="1229"/>
      <c r="E1897" s="1229"/>
      <c r="F1897" s="1229"/>
      <c r="G1897" s="1229"/>
      <c r="H1897" s="1094"/>
      <c r="I1897" s="1094"/>
      <c r="J1897" s="1094"/>
      <c r="K1897" s="1094"/>
    </row>
    <row r="1898" spans="1:11" ht="14.1" customHeight="1" x14ac:dyDescent="0.25">
      <c r="A1898" s="1094"/>
      <c r="B1898" s="1094"/>
      <c r="C1898" s="1105"/>
      <c r="D1898" s="1106">
        <v>2024</v>
      </c>
      <c r="E1898" s="1106">
        <v>2025</v>
      </c>
      <c r="F1898" s="1106">
        <v>2026</v>
      </c>
      <c r="G1898" s="1106">
        <v>2027</v>
      </c>
      <c r="H1898" s="1094"/>
      <c r="I1898" s="1094"/>
      <c r="J1898" s="1094"/>
      <c r="K1898" s="1094"/>
    </row>
    <row r="1899" spans="1:11" ht="14.1" customHeight="1" x14ac:dyDescent="0.25">
      <c r="A1899" s="1094"/>
      <c r="B1899" s="1094"/>
      <c r="C1899" s="1107"/>
      <c r="D1899" s="1108" t="s">
        <v>13</v>
      </c>
      <c r="E1899" s="1108" t="s">
        <v>14</v>
      </c>
      <c r="F1899" s="1108" t="s">
        <v>14</v>
      </c>
      <c r="G1899" s="1108" t="s">
        <v>14</v>
      </c>
      <c r="H1899" s="1094"/>
      <c r="I1899" s="1094"/>
      <c r="J1899" s="1094"/>
      <c r="K1899" s="1094"/>
    </row>
    <row r="1900" spans="1:11" ht="14.1" customHeight="1" x14ac:dyDescent="0.25">
      <c r="A1900" s="1094"/>
      <c r="B1900" s="1094"/>
      <c r="C1900" s="1109" t="s">
        <v>1047</v>
      </c>
      <c r="D1900" s="1110">
        <v>0</v>
      </c>
      <c r="E1900" s="1110">
        <v>0</v>
      </c>
      <c r="F1900" s="1110">
        <v>0</v>
      </c>
      <c r="G1900" s="1110">
        <v>0</v>
      </c>
      <c r="H1900" s="1094"/>
      <c r="I1900" s="1094"/>
      <c r="J1900" s="1094"/>
      <c r="K1900" s="1094"/>
    </row>
    <row r="1901" spans="1:11" ht="14.1" customHeight="1" x14ac:dyDescent="0.25">
      <c r="A1901" s="1094"/>
      <c r="B1901" s="1094"/>
      <c r="C1901" s="1109" t="s">
        <v>1048</v>
      </c>
      <c r="D1901" s="1110">
        <v>0</v>
      </c>
      <c r="E1901" s="1110">
        <v>0</v>
      </c>
      <c r="F1901" s="1110">
        <v>0</v>
      </c>
      <c r="G1901" s="1110">
        <v>0</v>
      </c>
      <c r="H1901" s="1094"/>
      <c r="I1901" s="1094"/>
      <c r="J1901" s="1094"/>
      <c r="K1901" s="1094"/>
    </row>
    <row r="1902" spans="1:11" ht="14.1" customHeight="1" x14ac:dyDescent="0.25">
      <c r="A1902" s="1094"/>
      <c r="B1902" s="1094"/>
      <c r="C1902" s="1109" t="s">
        <v>1049</v>
      </c>
      <c r="D1902" s="1110">
        <v>0</v>
      </c>
      <c r="E1902" s="1110">
        <v>0</v>
      </c>
      <c r="F1902" s="1110">
        <v>0</v>
      </c>
      <c r="G1902" s="1110">
        <v>0</v>
      </c>
      <c r="H1902" s="1094"/>
      <c r="I1902" s="1094"/>
      <c r="J1902" s="1094"/>
      <c r="K1902" s="1094"/>
    </row>
    <row r="1903" spans="1:11" ht="14.1" customHeight="1" x14ac:dyDescent="0.25">
      <c r="A1903" s="1094"/>
      <c r="B1903" s="1094"/>
      <c r="C1903" s="1109" t="s">
        <v>1050</v>
      </c>
      <c r="D1903" s="1110">
        <v>0</v>
      </c>
      <c r="E1903" s="1110">
        <v>0</v>
      </c>
      <c r="F1903" s="1110">
        <v>0</v>
      </c>
      <c r="G1903" s="1110">
        <v>0</v>
      </c>
      <c r="H1903" s="1094"/>
      <c r="I1903" s="1094"/>
      <c r="J1903" s="1094"/>
      <c r="K1903" s="1094"/>
    </row>
    <row r="1904" spans="1:11" ht="14.1" customHeight="1" x14ac:dyDescent="0.25">
      <c r="A1904" s="1094"/>
      <c r="B1904" s="1094"/>
      <c r="C1904" s="1109" t="s">
        <v>1048</v>
      </c>
      <c r="D1904" s="1110">
        <v>0</v>
      </c>
      <c r="E1904" s="1110">
        <v>0</v>
      </c>
      <c r="F1904" s="1110">
        <v>0</v>
      </c>
      <c r="G1904" s="1110">
        <v>0</v>
      </c>
      <c r="H1904" s="1094"/>
      <c r="I1904" s="1094"/>
      <c r="J1904" s="1094"/>
      <c r="K1904" s="1094"/>
    </row>
    <row r="1905" spans="1:11" ht="14.1" customHeight="1" x14ac:dyDescent="0.25">
      <c r="A1905" s="1094"/>
      <c r="B1905" s="1094"/>
      <c r="C1905" s="1109" t="s">
        <v>1049</v>
      </c>
      <c r="D1905" s="1110">
        <v>0</v>
      </c>
      <c r="E1905" s="1110">
        <v>0</v>
      </c>
      <c r="F1905" s="1110">
        <v>0</v>
      </c>
      <c r="G1905" s="1110">
        <v>0</v>
      </c>
      <c r="H1905" s="1094"/>
      <c r="I1905" s="1094"/>
      <c r="J1905" s="1094"/>
      <c r="K1905" s="1094"/>
    </row>
    <row r="1906" spans="1:11" ht="14.1" customHeight="1" x14ac:dyDescent="0.25">
      <c r="A1906" s="1094"/>
      <c r="B1906" s="1094"/>
      <c r="C1906" s="1109" t="s">
        <v>1051</v>
      </c>
      <c r="D1906" s="1110">
        <v>0</v>
      </c>
      <c r="E1906" s="1110">
        <v>0</v>
      </c>
      <c r="F1906" s="1110">
        <v>0</v>
      </c>
      <c r="G1906" s="1110">
        <v>0</v>
      </c>
      <c r="H1906" s="1094"/>
      <c r="I1906" s="1094"/>
      <c r="J1906" s="1094"/>
      <c r="K1906" s="1094"/>
    </row>
    <row r="1907" spans="1:11" ht="14.1" customHeight="1" x14ac:dyDescent="0.25">
      <c r="A1907" s="1094"/>
      <c r="B1907" s="1094"/>
      <c r="C1907" s="1109" t="s">
        <v>1048</v>
      </c>
      <c r="D1907" s="1110">
        <v>0</v>
      </c>
      <c r="E1907" s="1110">
        <v>0</v>
      </c>
      <c r="F1907" s="1110">
        <v>0</v>
      </c>
      <c r="G1907" s="1110">
        <v>0</v>
      </c>
      <c r="H1907" s="1094"/>
      <c r="I1907" s="1094"/>
      <c r="J1907" s="1094"/>
      <c r="K1907" s="1094"/>
    </row>
    <row r="1908" spans="1:11" ht="14.1" customHeight="1" x14ac:dyDescent="0.25">
      <c r="A1908" s="1094"/>
      <c r="B1908" s="1094"/>
      <c r="C1908" s="1109" t="s">
        <v>1049</v>
      </c>
      <c r="D1908" s="1110">
        <v>0</v>
      </c>
      <c r="E1908" s="1110">
        <v>0</v>
      </c>
      <c r="F1908" s="1110">
        <v>0</v>
      </c>
      <c r="G1908" s="1110">
        <v>0</v>
      </c>
      <c r="H1908" s="1094"/>
      <c r="I1908" s="1094"/>
      <c r="J1908" s="1094"/>
      <c r="K1908" s="1094"/>
    </row>
    <row r="1909" spans="1:11" ht="14.1" customHeight="1" x14ac:dyDescent="0.25">
      <c r="A1909" s="1094"/>
      <c r="B1909" s="1094"/>
      <c r="C1909" s="1109" t="s">
        <v>1052</v>
      </c>
      <c r="D1909" s="1110">
        <v>0</v>
      </c>
      <c r="E1909" s="1110">
        <v>0</v>
      </c>
      <c r="F1909" s="1110">
        <v>0</v>
      </c>
      <c r="G1909" s="1110">
        <v>0</v>
      </c>
      <c r="H1909" s="1094"/>
      <c r="I1909" s="1094"/>
      <c r="J1909" s="1094"/>
      <c r="K1909" s="1094"/>
    </row>
    <row r="1910" spans="1:11" ht="14.1" customHeight="1" x14ac:dyDescent="0.25">
      <c r="A1910" s="1094"/>
      <c r="B1910" s="1094"/>
      <c r="C1910" s="1109" t="s">
        <v>1048</v>
      </c>
      <c r="D1910" s="1110">
        <v>0</v>
      </c>
      <c r="E1910" s="1110">
        <v>0</v>
      </c>
      <c r="F1910" s="1110">
        <v>0</v>
      </c>
      <c r="G1910" s="1110">
        <v>0</v>
      </c>
      <c r="H1910" s="1094"/>
      <c r="I1910" s="1094"/>
      <c r="J1910" s="1094"/>
      <c r="K1910" s="1094"/>
    </row>
    <row r="1911" spans="1:11" ht="14.1" customHeight="1" x14ac:dyDescent="0.25">
      <c r="A1911" s="1094"/>
      <c r="B1911" s="1094"/>
      <c r="C1911" s="1109" t="s">
        <v>1049</v>
      </c>
      <c r="D1911" s="1110">
        <v>0</v>
      </c>
      <c r="E1911" s="1110">
        <v>0</v>
      </c>
      <c r="F1911" s="1110">
        <v>0</v>
      </c>
      <c r="G1911" s="1110">
        <v>0</v>
      </c>
      <c r="H1911" s="1094"/>
      <c r="I1911" s="1094"/>
      <c r="J1911" s="1094"/>
      <c r="K1911" s="1094"/>
    </row>
    <row r="1912" spans="1:11" ht="14.1" customHeight="1" x14ac:dyDescent="0.25">
      <c r="A1912" s="1094"/>
      <c r="B1912" s="1094"/>
      <c r="C1912" s="1109" t="s">
        <v>1053</v>
      </c>
      <c r="D1912" s="1110">
        <v>0</v>
      </c>
      <c r="E1912" s="1110">
        <v>0</v>
      </c>
      <c r="F1912" s="1110">
        <v>0</v>
      </c>
      <c r="G1912" s="1110">
        <v>0</v>
      </c>
      <c r="H1912" s="1094"/>
      <c r="I1912" s="1094"/>
      <c r="J1912" s="1094"/>
      <c r="K1912" s="1094"/>
    </row>
    <row r="1913" spans="1:11" ht="14.1" customHeight="1" x14ac:dyDescent="0.25">
      <c r="A1913" s="1094"/>
      <c r="B1913" s="1094"/>
      <c r="C1913" s="1109" t="s">
        <v>1048</v>
      </c>
      <c r="D1913" s="1110">
        <v>0</v>
      </c>
      <c r="E1913" s="1110">
        <v>0</v>
      </c>
      <c r="F1913" s="1110">
        <v>0</v>
      </c>
      <c r="G1913" s="1110">
        <v>0</v>
      </c>
      <c r="H1913" s="1094"/>
      <c r="I1913" s="1094"/>
      <c r="J1913" s="1094"/>
      <c r="K1913" s="1094"/>
    </row>
    <row r="1914" spans="1:11" ht="14.1" customHeight="1" x14ac:dyDescent="0.25">
      <c r="A1914" s="1094"/>
      <c r="B1914" s="1094"/>
      <c r="C1914" s="1109" t="s">
        <v>1049</v>
      </c>
      <c r="D1914" s="1110">
        <v>0</v>
      </c>
      <c r="E1914" s="1110">
        <v>0</v>
      </c>
      <c r="F1914" s="1110">
        <v>0</v>
      </c>
      <c r="G1914" s="1110">
        <v>0</v>
      </c>
      <c r="H1914" s="1094"/>
      <c r="I1914" s="1094"/>
      <c r="J1914" s="1094"/>
      <c r="K1914" s="1094"/>
    </row>
    <row r="1915" spans="1:11" ht="14.1" customHeight="1" x14ac:dyDescent="0.25">
      <c r="A1915" s="1094"/>
      <c r="B1915" s="1094"/>
      <c r="C1915" s="1109" t="s">
        <v>1054</v>
      </c>
      <c r="D1915" s="1110">
        <v>0</v>
      </c>
      <c r="E1915" s="1110">
        <v>0</v>
      </c>
      <c r="F1915" s="1110">
        <v>0</v>
      </c>
      <c r="G1915" s="1110">
        <v>0</v>
      </c>
      <c r="H1915" s="1094"/>
      <c r="I1915" s="1094"/>
      <c r="J1915" s="1094"/>
      <c r="K1915" s="1094"/>
    </row>
    <row r="1916" spans="1:11" ht="14.1" customHeight="1" x14ac:dyDescent="0.25">
      <c r="A1916" s="1094"/>
      <c r="B1916" s="1094"/>
      <c r="C1916" s="1109" t="s">
        <v>1048</v>
      </c>
      <c r="D1916" s="1110">
        <v>0</v>
      </c>
      <c r="E1916" s="1110">
        <v>0</v>
      </c>
      <c r="F1916" s="1110">
        <v>0</v>
      </c>
      <c r="G1916" s="1110">
        <v>0</v>
      </c>
      <c r="H1916" s="1094"/>
      <c r="I1916" s="1094"/>
      <c r="J1916" s="1094"/>
      <c r="K1916" s="1094"/>
    </row>
    <row r="1917" spans="1:11" ht="14.1" customHeight="1" x14ac:dyDescent="0.25">
      <c r="A1917" s="1094"/>
      <c r="B1917" s="1094"/>
      <c r="C1917" s="1109" t="s">
        <v>1049</v>
      </c>
      <c r="D1917" s="1110">
        <v>0</v>
      </c>
      <c r="E1917" s="1110">
        <v>0</v>
      </c>
      <c r="F1917" s="1110">
        <v>0</v>
      </c>
      <c r="G1917" s="1110">
        <v>0</v>
      </c>
      <c r="H1917" s="1094"/>
      <c r="I1917" s="1094"/>
      <c r="J1917" s="1094"/>
      <c r="K1917" s="1094"/>
    </row>
    <row r="1918" spans="1:11" ht="14.1" customHeight="1" x14ac:dyDescent="0.25">
      <c r="A1918" s="1094"/>
      <c r="B1918" s="1094"/>
      <c r="C1918" s="1109" t="s">
        <v>1055</v>
      </c>
      <c r="D1918" s="1110">
        <v>0</v>
      </c>
      <c r="E1918" s="1110">
        <v>0</v>
      </c>
      <c r="F1918" s="1110">
        <v>0</v>
      </c>
      <c r="G1918" s="1110">
        <v>0</v>
      </c>
      <c r="H1918" s="1094"/>
      <c r="I1918" s="1094"/>
      <c r="J1918" s="1094"/>
      <c r="K1918" s="1094"/>
    </row>
    <row r="1919" spans="1:11" ht="14.1" customHeight="1" x14ac:dyDescent="0.25">
      <c r="A1919" s="1094"/>
      <c r="B1919" s="1094"/>
      <c r="C1919" s="1109" t="s">
        <v>1048</v>
      </c>
      <c r="D1919" s="1110">
        <v>0</v>
      </c>
      <c r="E1919" s="1110">
        <v>0</v>
      </c>
      <c r="F1919" s="1110">
        <v>0</v>
      </c>
      <c r="G1919" s="1110">
        <v>0</v>
      </c>
      <c r="H1919" s="1094"/>
      <c r="I1919" s="1094"/>
      <c r="J1919" s="1094"/>
      <c r="K1919" s="1094"/>
    </row>
    <row r="1920" spans="1:11" ht="14.1" customHeight="1" x14ac:dyDescent="0.25">
      <c r="A1920" s="1094"/>
      <c r="B1920" s="1094"/>
      <c r="C1920" s="1109" t="s">
        <v>1049</v>
      </c>
      <c r="D1920" s="1110">
        <v>0</v>
      </c>
      <c r="E1920" s="1110">
        <v>0</v>
      </c>
      <c r="F1920" s="1110">
        <v>0</v>
      </c>
      <c r="G1920" s="1110">
        <v>0</v>
      </c>
      <c r="H1920" s="1094"/>
      <c r="I1920" s="1094"/>
      <c r="J1920" s="1094"/>
      <c r="K1920" s="1094"/>
    </row>
    <row r="1921" spans="1:11" ht="14.1" customHeight="1" x14ac:dyDescent="0.25">
      <c r="A1921" s="1094"/>
      <c r="B1921" s="1094"/>
      <c r="C1921" s="1109" t="s">
        <v>1056</v>
      </c>
      <c r="D1921" s="1110">
        <v>0</v>
      </c>
      <c r="E1921" s="1110">
        <v>0</v>
      </c>
      <c r="F1921" s="1110">
        <v>0</v>
      </c>
      <c r="G1921" s="1110">
        <v>0</v>
      </c>
      <c r="H1921" s="1094"/>
      <c r="I1921" s="1094"/>
      <c r="J1921" s="1094"/>
      <c r="K1921" s="1094"/>
    </row>
    <row r="1922" spans="1:11" ht="14.1" customHeight="1" x14ac:dyDescent="0.25">
      <c r="A1922" s="1094"/>
      <c r="B1922" s="1094"/>
      <c r="C1922" s="1109" t="s">
        <v>1048</v>
      </c>
      <c r="D1922" s="1110">
        <v>0</v>
      </c>
      <c r="E1922" s="1110">
        <v>0</v>
      </c>
      <c r="F1922" s="1110">
        <v>0</v>
      </c>
      <c r="G1922" s="1110">
        <v>0</v>
      </c>
      <c r="H1922" s="1094"/>
      <c r="I1922" s="1094"/>
      <c r="J1922" s="1094"/>
      <c r="K1922" s="1094"/>
    </row>
    <row r="1923" spans="1:11" ht="14.1" customHeight="1" x14ac:dyDescent="0.25">
      <c r="A1923" s="1094"/>
      <c r="B1923" s="1094"/>
      <c r="C1923" s="1109" t="s">
        <v>1057</v>
      </c>
      <c r="D1923" s="1110">
        <v>0</v>
      </c>
      <c r="E1923" s="1110">
        <v>0</v>
      </c>
      <c r="F1923" s="1110">
        <v>0</v>
      </c>
      <c r="G1923" s="1110">
        <v>0</v>
      </c>
      <c r="H1923" s="1094"/>
      <c r="I1923" s="1094"/>
      <c r="J1923" s="1094"/>
      <c r="K1923" s="1094"/>
    </row>
    <row r="1924" spans="1:11" ht="14.1" customHeight="1" x14ac:dyDescent="0.25">
      <c r="A1924" s="1094"/>
      <c r="B1924" s="1094"/>
      <c r="C1924" s="1109" t="s">
        <v>1058</v>
      </c>
      <c r="D1924" s="1110">
        <v>0</v>
      </c>
      <c r="E1924" s="1110">
        <v>0</v>
      </c>
      <c r="F1924" s="1110">
        <v>0</v>
      </c>
      <c r="G1924" s="1110">
        <v>0</v>
      </c>
      <c r="H1924" s="1094"/>
      <c r="I1924" s="1094"/>
      <c r="J1924" s="1094"/>
      <c r="K1924" s="1094"/>
    </row>
    <row r="1925" spans="1:11" ht="14.1" customHeight="1" x14ac:dyDescent="0.25">
      <c r="A1925" s="1094"/>
      <c r="B1925" s="1094"/>
      <c r="C1925" s="1109" t="s">
        <v>1059</v>
      </c>
      <c r="D1925" s="1110">
        <v>0</v>
      </c>
      <c r="E1925" s="1110">
        <v>0</v>
      </c>
      <c r="F1925" s="1110">
        <v>0</v>
      </c>
      <c r="G1925" s="1110">
        <v>0</v>
      </c>
      <c r="H1925" s="1094"/>
      <c r="I1925" s="1094"/>
      <c r="J1925" s="1094"/>
      <c r="K1925" s="1094"/>
    </row>
    <row r="1926" spans="1:11" ht="14.1" customHeight="1" x14ac:dyDescent="0.25">
      <c r="A1926" s="1094"/>
      <c r="B1926" s="1094"/>
      <c r="C1926" s="1109" t="s">
        <v>1060</v>
      </c>
      <c r="D1926" s="1110">
        <v>0</v>
      </c>
      <c r="E1926" s="1110">
        <v>0</v>
      </c>
      <c r="F1926" s="1110">
        <v>0</v>
      </c>
      <c r="G1926" s="1110">
        <v>0</v>
      </c>
      <c r="H1926" s="1094"/>
      <c r="I1926" s="1094"/>
      <c r="J1926" s="1094"/>
      <c r="K1926" s="1094"/>
    </row>
    <row r="1927" spans="1:11" ht="14.1" customHeight="1" x14ac:dyDescent="0.25">
      <c r="A1927" s="1094"/>
      <c r="B1927" s="1094"/>
      <c r="C1927" s="1109" t="s">
        <v>1061</v>
      </c>
      <c r="D1927" s="1110">
        <v>0</v>
      </c>
      <c r="E1927" s="1110">
        <v>120000000</v>
      </c>
      <c r="F1927" s="1110">
        <v>80526187</v>
      </c>
      <c r="G1927" s="1110">
        <v>0</v>
      </c>
      <c r="H1927" s="1094"/>
      <c r="I1927" s="1094"/>
      <c r="J1927" s="1094"/>
      <c r="K1927" s="1094"/>
    </row>
    <row r="1928" spans="1:11" ht="14.1" customHeight="1" x14ac:dyDescent="0.25">
      <c r="A1928" s="1094"/>
      <c r="B1928" s="1094"/>
      <c r="C1928" s="1109" t="s">
        <v>1048</v>
      </c>
      <c r="D1928" s="1110">
        <v>0</v>
      </c>
      <c r="E1928" s="1110">
        <v>120000000</v>
      </c>
      <c r="F1928" s="1110">
        <v>80526187</v>
      </c>
      <c r="G1928" s="1110">
        <v>0</v>
      </c>
      <c r="H1928" s="1094"/>
      <c r="I1928" s="1094"/>
      <c r="J1928" s="1094"/>
      <c r="K1928" s="1094"/>
    </row>
    <row r="1929" spans="1:11" ht="14.1" customHeight="1" x14ac:dyDescent="0.25">
      <c r="A1929" s="1094"/>
      <c r="B1929" s="1094"/>
      <c r="C1929" s="1109" t="s">
        <v>1057</v>
      </c>
      <c r="D1929" s="1110">
        <v>0</v>
      </c>
      <c r="E1929" s="1110">
        <v>0</v>
      </c>
      <c r="F1929" s="1110">
        <v>0</v>
      </c>
      <c r="G1929" s="1110">
        <v>0</v>
      </c>
      <c r="H1929" s="1094"/>
      <c r="I1929" s="1094"/>
      <c r="J1929" s="1094"/>
      <c r="K1929" s="1094"/>
    </row>
    <row r="1930" spans="1:11" ht="14.1" customHeight="1" x14ac:dyDescent="0.25">
      <c r="A1930" s="1094"/>
      <c r="B1930" s="1094"/>
      <c r="C1930" s="1109" t="s">
        <v>1058</v>
      </c>
      <c r="D1930" s="1110">
        <v>0</v>
      </c>
      <c r="E1930" s="1110">
        <v>0</v>
      </c>
      <c r="F1930" s="1110">
        <v>0</v>
      </c>
      <c r="G1930" s="1110">
        <v>0</v>
      </c>
      <c r="H1930" s="1094"/>
      <c r="I1930" s="1094"/>
      <c r="J1930" s="1094"/>
      <c r="K1930" s="1094"/>
    </row>
    <row r="1931" spans="1:11" ht="14.1" customHeight="1" x14ac:dyDescent="0.25">
      <c r="A1931" s="1094"/>
      <c r="B1931" s="1094"/>
      <c r="C1931" s="1109" t="s">
        <v>1059</v>
      </c>
      <c r="D1931" s="1110">
        <v>0</v>
      </c>
      <c r="E1931" s="1110">
        <v>0</v>
      </c>
      <c r="F1931" s="1110">
        <v>0</v>
      </c>
      <c r="G1931" s="1110">
        <v>0</v>
      </c>
      <c r="H1931" s="1094"/>
      <c r="I1931" s="1094"/>
      <c r="J1931" s="1094"/>
      <c r="K1931" s="1094"/>
    </row>
    <row r="1932" spans="1:11" ht="14.1" customHeight="1" x14ac:dyDescent="0.25">
      <c r="A1932" s="1094"/>
      <c r="B1932" s="1094"/>
      <c r="C1932" s="1109" t="s">
        <v>1060</v>
      </c>
      <c r="D1932" s="1110">
        <v>0</v>
      </c>
      <c r="E1932" s="1110">
        <v>0</v>
      </c>
      <c r="F1932" s="1110">
        <v>0</v>
      </c>
      <c r="G1932" s="1110">
        <v>0</v>
      </c>
      <c r="H1932" s="1094"/>
      <c r="I1932" s="1094"/>
      <c r="J1932" s="1094"/>
      <c r="K1932" s="1094"/>
    </row>
    <row r="1933" spans="1:11" ht="14.1" customHeight="1" x14ac:dyDescent="0.25">
      <c r="A1933" s="1094"/>
      <c r="B1933" s="1094"/>
      <c r="C1933" s="1109" t="s">
        <v>1062</v>
      </c>
      <c r="D1933" s="1110">
        <v>0</v>
      </c>
      <c r="E1933" s="1110">
        <v>0</v>
      </c>
      <c r="F1933" s="1110">
        <v>0</v>
      </c>
      <c r="G1933" s="1110">
        <v>0</v>
      </c>
      <c r="H1933" s="1094"/>
      <c r="I1933" s="1094"/>
      <c r="J1933" s="1094"/>
      <c r="K1933" s="1094"/>
    </row>
    <row r="1934" spans="1:11" ht="14.1" customHeight="1" x14ac:dyDescent="0.25">
      <c r="A1934" s="1094"/>
      <c r="B1934" s="1094"/>
      <c r="C1934" s="1109" t="s">
        <v>1048</v>
      </c>
      <c r="D1934" s="1110">
        <v>0</v>
      </c>
      <c r="E1934" s="1110">
        <v>0</v>
      </c>
      <c r="F1934" s="1110">
        <v>0</v>
      </c>
      <c r="G1934" s="1110">
        <v>0</v>
      </c>
      <c r="H1934" s="1094"/>
      <c r="I1934" s="1094"/>
      <c r="J1934" s="1094"/>
      <c r="K1934" s="1094"/>
    </row>
    <row r="1935" spans="1:11" ht="14.1" customHeight="1" x14ac:dyDescent="0.25">
      <c r="A1935" s="1094"/>
      <c r="B1935" s="1094"/>
      <c r="C1935" s="1109" t="s">
        <v>1057</v>
      </c>
      <c r="D1935" s="1110">
        <v>0</v>
      </c>
      <c r="E1935" s="1110">
        <v>0</v>
      </c>
      <c r="F1935" s="1110">
        <v>0</v>
      </c>
      <c r="G1935" s="1110">
        <v>0</v>
      </c>
      <c r="H1935" s="1094"/>
      <c r="I1935" s="1094"/>
      <c r="J1935" s="1094"/>
      <c r="K1935" s="1094"/>
    </row>
    <row r="1936" spans="1:11" ht="14.1" customHeight="1" x14ac:dyDescent="0.25">
      <c r="A1936" s="1094"/>
      <c r="B1936" s="1094"/>
      <c r="C1936" s="1109" t="s">
        <v>1058</v>
      </c>
      <c r="D1936" s="1110">
        <v>0</v>
      </c>
      <c r="E1936" s="1110">
        <v>0</v>
      </c>
      <c r="F1936" s="1110">
        <v>0</v>
      </c>
      <c r="G1936" s="1110">
        <v>0</v>
      </c>
      <c r="H1936" s="1094"/>
      <c r="I1936" s="1094"/>
      <c r="J1936" s="1094"/>
      <c r="K1936" s="1094"/>
    </row>
    <row r="1937" spans="1:11" ht="14.1" customHeight="1" x14ac:dyDescent="0.25">
      <c r="A1937" s="1094"/>
      <c r="B1937" s="1094"/>
      <c r="C1937" s="1109" t="s">
        <v>1059</v>
      </c>
      <c r="D1937" s="1110">
        <v>0</v>
      </c>
      <c r="E1937" s="1110">
        <v>0</v>
      </c>
      <c r="F1937" s="1110">
        <v>0</v>
      </c>
      <c r="G1937" s="1110">
        <v>0</v>
      </c>
      <c r="H1937" s="1094"/>
      <c r="I1937" s="1094"/>
      <c r="J1937" s="1094"/>
      <c r="K1937" s="1094"/>
    </row>
    <row r="1938" spans="1:11" ht="14.1" customHeight="1" x14ac:dyDescent="0.25">
      <c r="A1938" s="1094"/>
      <c r="B1938" s="1094"/>
      <c r="C1938" s="1109" t="s">
        <v>1060</v>
      </c>
      <c r="D1938" s="1110">
        <v>0</v>
      </c>
      <c r="E1938" s="1110">
        <v>0</v>
      </c>
      <c r="F1938" s="1110">
        <v>0</v>
      </c>
      <c r="G1938" s="1110">
        <v>0</v>
      </c>
      <c r="H1938" s="1094"/>
      <c r="I1938" s="1094"/>
      <c r="J1938" s="1094"/>
      <c r="K1938" s="1094"/>
    </row>
    <row r="1939" spans="1:11" ht="14.1" customHeight="1" x14ac:dyDescent="0.25">
      <c r="A1939" s="1094"/>
      <c r="B1939" s="1094"/>
      <c r="C1939" s="1109" t="s">
        <v>1063</v>
      </c>
      <c r="D1939" s="1110">
        <v>0</v>
      </c>
      <c r="E1939" s="1110">
        <v>0</v>
      </c>
      <c r="F1939" s="1110">
        <v>0</v>
      </c>
      <c r="G1939" s="1110">
        <v>0</v>
      </c>
      <c r="H1939" s="1094"/>
      <c r="I1939" s="1094"/>
      <c r="J1939" s="1094"/>
      <c r="K1939" s="1094"/>
    </row>
    <row r="1940" spans="1:11" ht="14.1" customHeight="1" x14ac:dyDescent="0.25">
      <c r="A1940" s="1094"/>
      <c r="B1940" s="1094"/>
      <c r="C1940" s="1109" t="s">
        <v>1064</v>
      </c>
      <c r="D1940" s="1110">
        <v>0</v>
      </c>
      <c r="E1940" s="1110">
        <v>0</v>
      </c>
      <c r="F1940" s="1110">
        <v>0</v>
      </c>
      <c r="G1940" s="1110">
        <v>0</v>
      </c>
      <c r="H1940" s="1094"/>
      <c r="I1940" s="1094"/>
      <c r="J1940" s="1094"/>
      <c r="K1940" s="1094"/>
    </row>
    <row r="1941" spans="1:11" ht="14.1" customHeight="1" x14ac:dyDescent="0.25">
      <c r="A1941" s="1094"/>
      <c r="B1941" s="1094"/>
      <c r="C1941" s="1111" t="s">
        <v>572</v>
      </c>
      <c r="D1941" s="1110">
        <v>0</v>
      </c>
      <c r="E1941" s="1110">
        <v>120000000</v>
      </c>
      <c r="F1941" s="1110">
        <v>80526187</v>
      </c>
      <c r="G1941" s="1110">
        <v>0</v>
      </c>
      <c r="H1941" s="1094"/>
      <c r="I1941" s="1094"/>
      <c r="J1941" s="1094"/>
      <c r="K1941" s="1094"/>
    </row>
    <row r="1942" spans="1:11" ht="50.1" customHeight="1" x14ac:dyDescent="0.25">
      <c r="A1942" s="1094"/>
      <c r="B1942" s="1094"/>
      <c r="C1942" s="1103" t="s">
        <v>1022</v>
      </c>
      <c r="D1942" s="1232" t="s">
        <v>4190</v>
      </c>
      <c r="E1942" s="1233"/>
      <c r="F1942" s="1233"/>
      <c r="G1942" s="1233"/>
      <c r="H1942" s="1094"/>
      <c r="I1942" s="1094"/>
      <c r="J1942" s="1094"/>
      <c r="K1942" s="1094"/>
    </row>
    <row r="1943" spans="1:11" ht="50.1" customHeight="1" x14ac:dyDescent="0.25">
      <c r="A1943" s="1094"/>
      <c r="B1943" s="1094"/>
      <c r="C1943" s="1104" t="s">
        <v>1024</v>
      </c>
      <c r="D1943" s="1230" t="s">
        <v>4191</v>
      </c>
      <c r="E1943" s="1231"/>
      <c r="F1943" s="1231"/>
      <c r="G1943" s="1231"/>
      <c r="H1943" s="1094"/>
      <c r="I1943" s="1094"/>
      <c r="J1943" s="1094"/>
      <c r="K1943" s="1094"/>
    </row>
    <row r="1944" spans="1:11" ht="50.1" customHeight="1" x14ac:dyDescent="0.25">
      <c r="A1944" s="1094"/>
      <c r="B1944" s="1094"/>
      <c r="C1944" s="1104" t="s">
        <v>31</v>
      </c>
      <c r="D1944" s="1230" t="s">
        <v>3424</v>
      </c>
      <c r="E1944" s="1231"/>
      <c r="F1944" s="1231"/>
      <c r="G1944" s="1231"/>
      <c r="H1944" s="1094"/>
      <c r="I1944" s="1094"/>
      <c r="J1944" s="1094"/>
      <c r="K1944" s="1094"/>
    </row>
    <row r="1945" spans="1:11" ht="15" customHeight="1" x14ac:dyDescent="0.25">
      <c r="A1945" s="1094"/>
      <c r="B1945" s="1094"/>
      <c r="C1945" s="1105"/>
      <c r="D1945" s="1106">
        <v>2024</v>
      </c>
      <c r="E1945" s="1106">
        <v>2025</v>
      </c>
      <c r="F1945" s="1106">
        <v>2026</v>
      </c>
      <c r="G1945" s="1106">
        <v>2027</v>
      </c>
      <c r="H1945" s="1094"/>
      <c r="I1945" s="1094"/>
      <c r="J1945" s="1094"/>
      <c r="K1945" s="1094"/>
    </row>
    <row r="1946" spans="1:11" ht="15" customHeight="1" x14ac:dyDescent="0.25">
      <c r="A1946" s="1094"/>
      <c r="B1946" s="1094"/>
      <c r="C1946" s="1107"/>
      <c r="D1946" s="1108" t="s">
        <v>13</v>
      </c>
      <c r="E1946" s="1108" t="s">
        <v>14</v>
      </c>
      <c r="F1946" s="1108" t="s">
        <v>14</v>
      </c>
      <c r="G1946" s="1108" t="s">
        <v>14</v>
      </c>
      <c r="H1946" s="1094"/>
      <c r="I1946" s="1094"/>
      <c r="J1946" s="1094"/>
      <c r="K1946" s="1094"/>
    </row>
    <row r="1947" spans="1:11" ht="14.1" customHeight="1" x14ac:dyDescent="0.25">
      <c r="A1947" s="1094"/>
      <c r="B1947" s="1094"/>
      <c r="C1947" s="1097" t="s">
        <v>33</v>
      </c>
      <c r="D1947" s="1101" t="s">
        <v>1038</v>
      </c>
      <c r="E1947" s="1101" t="s">
        <v>1092</v>
      </c>
      <c r="F1947" s="1101" t="s">
        <v>1092</v>
      </c>
      <c r="G1947" s="1101" t="s">
        <v>1039</v>
      </c>
      <c r="H1947" s="1094"/>
      <c r="I1947" s="1094"/>
      <c r="J1947" s="1094"/>
      <c r="K1947" s="1094"/>
    </row>
    <row r="1948" spans="1:11" ht="14.1" customHeight="1" x14ac:dyDescent="0.25">
      <c r="A1948" s="1094"/>
      <c r="B1948" s="1094"/>
      <c r="C1948" s="1097" t="s">
        <v>1029</v>
      </c>
      <c r="D1948" s="1101" t="s">
        <v>2239</v>
      </c>
      <c r="E1948" s="1101" t="s">
        <v>3379</v>
      </c>
      <c r="F1948" s="1101" t="s">
        <v>1360</v>
      </c>
      <c r="G1948" s="1101" t="s">
        <v>1039</v>
      </c>
      <c r="H1948" s="1094"/>
      <c r="I1948" s="1094"/>
      <c r="J1948" s="1094"/>
      <c r="K1948" s="1094"/>
    </row>
    <row r="1949" spans="1:11" ht="14.1" customHeight="1" x14ac:dyDescent="0.25">
      <c r="A1949" s="1094"/>
      <c r="B1949" s="1094"/>
      <c r="C1949" s="1097" t="s">
        <v>1032</v>
      </c>
      <c r="D1949" s="1101" t="s">
        <v>1039</v>
      </c>
      <c r="E1949" s="1101" t="s">
        <v>3379</v>
      </c>
      <c r="F1949" s="1101" t="s">
        <v>1360</v>
      </c>
      <c r="G1949" s="1101" t="s">
        <v>1039</v>
      </c>
      <c r="H1949" s="1094"/>
      <c r="I1949" s="1094"/>
      <c r="J1949" s="1094"/>
      <c r="K1949" s="1094"/>
    </row>
    <row r="1950" spans="1:11" ht="14.1" customHeight="1" x14ac:dyDescent="0.25">
      <c r="A1950" s="1094"/>
      <c r="B1950" s="1094"/>
      <c r="C1950" s="1097" t="s">
        <v>1037</v>
      </c>
      <c r="D1950" s="1101" t="s">
        <v>1038</v>
      </c>
      <c r="E1950" s="1101" t="s">
        <v>1038</v>
      </c>
      <c r="F1950" s="1101" t="s">
        <v>1039</v>
      </c>
      <c r="G1950" s="1101" t="s">
        <v>1083</v>
      </c>
      <c r="H1950" s="1094"/>
      <c r="I1950" s="1094"/>
      <c r="J1950" s="1094"/>
      <c r="K1950" s="1094"/>
    </row>
    <row r="1951" spans="1:11" ht="14.1" customHeight="1" x14ac:dyDescent="0.25">
      <c r="A1951" s="1094"/>
      <c r="B1951" s="1094"/>
      <c r="C1951" s="1097" t="s">
        <v>1042</v>
      </c>
      <c r="D1951" s="1101" t="s">
        <v>1038</v>
      </c>
      <c r="E1951" s="1101" t="s">
        <v>2196</v>
      </c>
      <c r="F1951" s="1101" t="s">
        <v>1345</v>
      </c>
      <c r="G1951" s="1101" t="s">
        <v>1083</v>
      </c>
      <c r="H1951" s="1094"/>
      <c r="I1951" s="1094"/>
      <c r="J1951" s="1094"/>
      <c r="K1951" s="1094"/>
    </row>
    <row r="1952" spans="1:11" ht="14.1" customHeight="1" x14ac:dyDescent="0.25">
      <c r="A1952" s="1094"/>
      <c r="B1952" s="1094"/>
      <c r="C1952" s="1097" t="s">
        <v>39</v>
      </c>
      <c r="D1952" s="1101" t="s">
        <v>1038</v>
      </c>
      <c r="E1952" s="1101" t="s">
        <v>1038</v>
      </c>
      <c r="F1952" s="1101" t="s">
        <v>1345</v>
      </c>
      <c r="G1952" s="1101" t="s">
        <v>1083</v>
      </c>
      <c r="H1952" s="1094"/>
      <c r="I1952" s="1094"/>
      <c r="J1952" s="1094"/>
      <c r="K1952" s="1094"/>
    </row>
    <row r="1953" spans="1:11" ht="14.1" customHeight="1" x14ac:dyDescent="0.25">
      <c r="A1953" s="1094"/>
      <c r="B1953" s="1094"/>
      <c r="C1953" s="1228" t="s">
        <v>1046</v>
      </c>
      <c r="D1953" s="1229"/>
      <c r="E1953" s="1229"/>
      <c r="F1953" s="1229"/>
      <c r="G1953" s="1229"/>
      <c r="H1953" s="1094"/>
      <c r="I1953" s="1094"/>
      <c r="J1953" s="1094"/>
      <c r="K1953" s="1094"/>
    </row>
    <row r="1954" spans="1:11" ht="14.1" customHeight="1" x14ac:dyDescent="0.25">
      <c r="A1954" s="1094"/>
      <c r="B1954" s="1094"/>
      <c r="C1954" s="1105"/>
      <c r="D1954" s="1106">
        <v>2024</v>
      </c>
      <c r="E1954" s="1106">
        <v>2025</v>
      </c>
      <c r="F1954" s="1106">
        <v>2026</v>
      </c>
      <c r="G1954" s="1106">
        <v>2027</v>
      </c>
      <c r="H1954" s="1094"/>
      <c r="I1954" s="1094"/>
      <c r="J1954" s="1094"/>
      <c r="K1954" s="1094"/>
    </row>
    <row r="1955" spans="1:11" ht="14.1" customHeight="1" x14ac:dyDescent="0.25">
      <c r="A1955" s="1094"/>
      <c r="B1955" s="1094"/>
      <c r="C1955" s="1107"/>
      <c r="D1955" s="1108" t="s">
        <v>13</v>
      </c>
      <c r="E1955" s="1108" t="s">
        <v>14</v>
      </c>
      <c r="F1955" s="1108" t="s">
        <v>14</v>
      </c>
      <c r="G1955" s="1108" t="s">
        <v>14</v>
      </c>
      <c r="H1955" s="1094"/>
      <c r="I1955" s="1094"/>
      <c r="J1955" s="1094"/>
      <c r="K1955" s="1094"/>
    </row>
    <row r="1956" spans="1:11" ht="14.1" customHeight="1" x14ac:dyDescent="0.25">
      <c r="A1956" s="1094"/>
      <c r="B1956" s="1094"/>
      <c r="C1956" s="1109" t="s">
        <v>1047</v>
      </c>
      <c r="D1956" s="1110">
        <v>0</v>
      </c>
      <c r="E1956" s="1110">
        <v>0</v>
      </c>
      <c r="F1956" s="1110">
        <v>0</v>
      </c>
      <c r="G1956" s="1110">
        <v>0</v>
      </c>
      <c r="H1956" s="1094"/>
      <c r="I1956" s="1094"/>
      <c r="J1956" s="1094"/>
      <c r="K1956" s="1094"/>
    </row>
    <row r="1957" spans="1:11" ht="14.1" customHeight="1" x14ac:dyDescent="0.25">
      <c r="A1957" s="1094"/>
      <c r="B1957" s="1094"/>
      <c r="C1957" s="1109" t="s">
        <v>1048</v>
      </c>
      <c r="D1957" s="1110">
        <v>0</v>
      </c>
      <c r="E1957" s="1110">
        <v>0</v>
      </c>
      <c r="F1957" s="1110">
        <v>0</v>
      </c>
      <c r="G1957" s="1110">
        <v>0</v>
      </c>
      <c r="H1957" s="1094"/>
      <c r="I1957" s="1094"/>
      <c r="J1957" s="1094"/>
      <c r="K1957" s="1094"/>
    </row>
    <row r="1958" spans="1:11" ht="14.1" customHeight="1" x14ac:dyDescent="0.25">
      <c r="A1958" s="1094"/>
      <c r="B1958" s="1094"/>
      <c r="C1958" s="1109" t="s">
        <v>1049</v>
      </c>
      <c r="D1958" s="1110">
        <v>0</v>
      </c>
      <c r="E1958" s="1110">
        <v>0</v>
      </c>
      <c r="F1958" s="1110">
        <v>0</v>
      </c>
      <c r="G1958" s="1110">
        <v>0</v>
      </c>
      <c r="H1958" s="1094"/>
      <c r="I1958" s="1094"/>
      <c r="J1958" s="1094"/>
      <c r="K1958" s="1094"/>
    </row>
    <row r="1959" spans="1:11" ht="14.1" customHeight="1" x14ac:dyDescent="0.25">
      <c r="A1959" s="1094"/>
      <c r="B1959" s="1094"/>
      <c r="C1959" s="1109" t="s">
        <v>1050</v>
      </c>
      <c r="D1959" s="1110">
        <v>0</v>
      </c>
      <c r="E1959" s="1110">
        <v>0</v>
      </c>
      <c r="F1959" s="1110">
        <v>0</v>
      </c>
      <c r="G1959" s="1110">
        <v>0</v>
      </c>
      <c r="H1959" s="1094"/>
      <c r="I1959" s="1094"/>
      <c r="J1959" s="1094"/>
      <c r="K1959" s="1094"/>
    </row>
    <row r="1960" spans="1:11" ht="14.1" customHeight="1" x14ac:dyDescent="0.25">
      <c r="A1960" s="1094"/>
      <c r="B1960" s="1094"/>
      <c r="C1960" s="1109" t="s">
        <v>1048</v>
      </c>
      <c r="D1960" s="1110">
        <v>0</v>
      </c>
      <c r="E1960" s="1110">
        <v>0</v>
      </c>
      <c r="F1960" s="1110">
        <v>0</v>
      </c>
      <c r="G1960" s="1110">
        <v>0</v>
      </c>
      <c r="H1960" s="1094"/>
      <c r="I1960" s="1094"/>
      <c r="J1960" s="1094"/>
      <c r="K1960" s="1094"/>
    </row>
    <row r="1961" spans="1:11" ht="14.1" customHeight="1" x14ac:dyDescent="0.25">
      <c r="A1961" s="1094"/>
      <c r="B1961" s="1094"/>
      <c r="C1961" s="1109" t="s">
        <v>1049</v>
      </c>
      <c r="D1961" s="1110">
        <v>0</v>
      </c>
      <c r="E1961" s="1110">
        <v>0</v>
      </c>
      <c r="F1961" s="1110">
        <v>0</v>
      </c>
      <c r="G1961" s="1110">
        <v>0</v>
      </c>
      <c r="H1961" s="1094"/>
      <c r="I1961" s="1094"/>
      <c r="J1961" s="1094"/>
      <c r="K1961" s="1094"/>
    </row>
    <row r="1962" spans="1:11" ht="14.1" customHeight="1" x14ac:dyDescent="0.25">
      <c r="A1962" s="1094"/>
      <c r="B1962" s="1094"/>
      <c r="C1962" s="1109" t="s">
        <v>1051</v>
      </c>
      <c r="D1962" s="1110">
        <v>0</v>
      </c>
      <c r="E1962" s="1110">
        <v>0</v>
      </c>
      <c r="F1962" s="1110">
        <v>0</v>
      </c>
      <c r="G1962" s="1110">
        <v>0</v>
      </c>
      <c r="H1962" s="1094"/>
      <c r="I1962" s="1094"/>
      <c r="J1962" s="1094"/>
      <c r="K1962" s="1094"/>
    </row>
    <row r="1963" spans="1:11" ht="14.1" customHeight="1" x14ac:dyDescent="0.25">
      <c r="A1963" s="1094"/>
      <c r="B1963" s="1094"/>
      <c r="C1963" s="1109" t="s">
        <v>1048</v>
      </c>
      <c r="D1963" s="1110">
        <v>0</v>
      </c>
      <c r="E1963" s="1110">
        <v>0</v>
      </c>
      <c r="F1963" s="1110">
        <v>0</v>
      </c>
      <c r="G1963" s="1110">
        <v>0</v>
      </c>
      <c r="H1963" s="1094"/>
      <c r="I1963" s="1094"/>
      <c r="J1963" s="1094"/>
      <c r="K1963" s="1094"/>
    </row>
    <row r="1964" spans="1:11" ht="14.1" customHeight="1" x14ac:dyDescent="0.25">
      <c r="A1964" s="1094"/>
      <c r="B1964" s="1094"/>
      <c r="C1964" s="1109" t="s">
        <v>1049</v>
      </c>
      <c r="D1964" s="1110">
        <v>0</v>
      </c>
      <c r="E1964" s="1110">
        <v>0</v>
      </c>
      <c r="F1964" s="1110">
        <v>0</v>
      </c>
      <c r="G1964" s="1110">
        <v>0</v>
      </c>
      <c r="H1964" s="1094"/>
      <c r="I1964" s="1094"/>
      <c r="J1964" s="1094"/>
      <c r="K1964" s="1094"/>
    </row>
    <row r="1965" spans="1:11" ht="14.1" customHeight="1" x14ac:dyDescent="0.25">
      <c r="A1965" s="1094"/>
      <c r="B1965" s="1094"/>
      <c r="C1965" s="1109" t="s">
        <v>1052</v>
      </c>
      <c r="D1965" s="1110">
        <v>0</v>
      </c>
      <c r="E1965" s="1110">
        <v>0</v>
      </c>
      <c r="F1965" s="1110">
        <v>0</v>
      </c>
      <c r="G1965" s="1110">
        <v>0</v>
      </c>
      <c r="H1965" s="1094"/>
      <c r="I1965" s="1094"/>
      <c r="J1965" s="1094"/>
      <c r="K1965" s="1094"/>
    </row>
    <row r="1966" spans="1:11" ht="14.1" customHeight="1" x14ac:dyDescent="0.25">
      <c r="A1966" s="1094"/>
      <c r="B1966" s="1094"/>
      <c r="C1966" s="1109" t="s">
        <v>1048</v>
      </c>
      <c r="D1966" s="1110">
        <v>0</v>
      </c>
      <c r="E1966" s="1110">
        <v>0</v>
      </c>
      <c r="F1966" s="1110">
        <v>0</v>
      </c>
      <c r="G1966" s="1110">
        <v>0</v>
      </c>
      <c r="H1966" s="1094"/>
      <c r="I1966" s="1094"/>
      <c r="J1966" s="1094"/>
      <c r="K1966" s="1094"/>
    </row>
    <row r="1967" spans="1:11" ht="14.1" customHeight="1" x14ac:dyDescent="0.25">
      <c r="A1967" s="1094"/>
      <c r="B1967" s="1094"/>
      <c r="C1967" s="1109" t="s">
        <v>1049</v>
      </c>
      <c r="D1967" s="1110">
        <v>0</v>
      </c>
      <c r="E1967" s="1110">
        <v>0</v>
      </c>
      <c r="F1967" s="1110">
        <v>0</v>
      </c>
      <c r="G1967" s="1110">
        <v>0</v>
      </c>
      <c r="H1967" s="1094"/>
      <c r="I1967" s="1094"/>
      <c r="J1967" s="1094"/>
      <c r="K1967" s="1094"/>
    </row>
    <row r="1968" spans="1:11" ht="14.1" customHeight="1" x14ac:dyDescent="0.25">
      <c r="A1968" s="1094"/>
      <c r="B1968" s="1094"/>
      <c r="C1968" s="1109" t="s">
        <v>1053</v>
      </c>
      <c r="D1968" s="1110">
        <v>0</v>
      </c>
      <c r="E1968" s="1110">
        <v>0</v>
      </c>
      <c r="F1968" s="1110">
        <v>0</v>
      </c>
      <c r="G1968" s="1110">
        <v>0</v>
      </c>
      <c r="H1968" s="1094"/>
      <c r="I1968" s="1094"/>
      <c r="J1968" s="1094"/>
      <c r="K1968" s="1094"/>
    </row>
    <row r="1969" spans="1:11" ht="14.1" customHeight="1" x14ac:dyDescent="0.25">
      <c r="A1969" s="1094"/>
      <c r="B1969" s="1094"/>
      <c r="C1969" s="1109" t="s">
        <v>1048</v>
      </c>
      <c r="D1969" s="1110">
        <v>0</v>
      </c>
      <c r="E1969" s="1110">
        <v>0</v>
      </c>
      <c r="F1969" s="1110">
        <v>0</v>
      </c>
      <c r="G1969" s="1110">
        <v>0</v>
      </c>
      <c r="H1969" s="1094"/>
      <c r="I1969" s="1094"/>
      <c r="J1969" s="1094"/>
      <c r="K1969" s="1094"/>
    </row>
    <row r="1970" spans="1:11" ht="14.1" customHeight="1" x14ac:dyDescent="0.25">
      <c r="A1970" s="1094"/>
      <c r="B1970" s="1094"/>
      <c r="C1970" s="1109" t="s">
        <v>1049</v>
      </c>
      <c r="D1970" s="1110">
        <v>0</v>
      </c>
      <c r="E1970" s="1110">
        <v>0</v>
      </c>
      <c r="F1970" s="1110">
        <v>0</v>
      </c>
      <c r="G1970" s="1110">
        <v>0</v>
      </c>
      <c r="H1970" s="1094"/>
      <c r="I1970" s="1094"/>
      <c r="J1970" s="1094"/>
      <c r="K1970" s="1094"/>
    </row>
    <row r="1971" spans="1:11" ht="14.1" customHeight="1" x14ac:dyDescent="0.25">
      <c r="A1971" s="1094"/>
      <c r="B1971" s="1094"/>
      <c r="C1971" s="1109" t="s">
        <v>1054</v>
      </c>
      <c r="D1971" s="1110">
        <v>0</v>
      </c>
      <c r="E1971" s="1110">
        <v>0</v>
      </c>
      <c r="F1971" s="1110">
        <v>0</v>
      </c>
      <c r="G1971" s="1110">
        <v>0</v>
      </c>
      <c r="H1971" s="1094"/>
      <c r="I1971" s="1094"/>
      <c r="J1971" s="1094"/>
      <c r="K1971" s="1094"/>
    </row>
    <row r="1972" spans="1:11" ht="14.1" customHeight="1" x14ac:dyDescent="0.25">
      <c r="A1972" s="1094"/>
      <c r="B1972" s="1094"/>
      <c r="C1972" s="1109" t="s">
        <v>1048</v>
      </c>
      <c r="D1972" s="1110">
        <v>0</v>
      </c>
      <c r="E1972" s="1110">
        <v>0</v>
      </c>
      <c r="F1972" s="1110">
        <v>0</v>
      </c>
      <c r="G1972" s="1110">
        <v>0</v>
      </c>
      <c r="H1972" s="1094"/>
      <c r="I1972" s="1094"/>
      <c r="J1972" s="1094"/>
      <c r="K1972" s="1094"/>
    </row>
    <row r="1973" spans="1:11" ht="14.1" customHeight="1" x14ac:dyDescent="0.25">
      <c r="A1973" s="1094"/>
      <c r="B1973" s="1094"/>
      <c r="C1973" s="1109" t="s">
        <v>1049</v>
      </c>
      <c r="D1973" s="1110">
        <v>0</v>
      </c>
      <c r="E1973" s="1110">
        <v>0</v>
      </c>
      <c r="F1973" s="1110">
        <v>0</v>
      </c>
      <c r="G1973" s="1110">
        <v>0</v>
      </c>
      <c r="H1973" s="1094"/>
      <c r="I1973" s="1094"/>
      <c r="J1973" s="1094"/>
      <c r="K1973" s="1094"/>
    </row>
    <row r="1974" spans="1:11" ht="14.1" customHeight="1" x14ac:dyDescent="0.25">
      <c r="A1974" s="1094"/>
      <c r="B1974" s="1094"/>
      <c r="C1974" s="1109" t="s">
        <v>1055</v>
      </c>
      <c r="D1974" s="1110">
        <v>0</v>
      </c>
      <c r="E1974" s="1110">
        <v>0</v>
      </c>
      <c r="F1974" s="1110">
        <v>0</v>
      </c>
      <c r="G1974" s="1110">
        <v>0</v>
      </c>
      <c r="H1974" s="1094"/>
      <c r="I1974" s="1094"/>
      <c r="J1974" s="1094"/>
      <c r="K1974" s="1094"/>
    </row>
    <row r="1975" spans="1:11" ht="14.1" customHeight="1" x14ac:dyDescent="0.25">
      <c r="A1975" s="1094"/>
      <c r="B1975" s="1094"/>
      <c r="C1975" s="1109" t="s">
        <v>1048</v>
      </c>
      <c r="D1975" s="1110">
        <v>0</v>
      </c>
      <c r="E1975" s="1110">
        <v>0</v>
      </c>
      <c r="F1975" s="1110">
        <v>0</v>
      </c>
      <c r="G1975" s="1110">
        <v>0</v>
      </c>
      <c r="H1975" s="1094"/>
      <c r="I1975" s="1094"/>
      <c r="J1975" s="1094"/>
      <c r="K1975" s="1094"/>
    </row>
    <row r="1976" spans="1:11" ht="14.1" customHeight="1" x14ac:dyDescent="0.25">
      <c r="A1976" s="1094"/>
      <c r="B1976" s="1094"/>
      <c r="C1976" s="1109" t="s">
        <v>1049</v>
      </c>
      <c r="D1976" s="1110">
        <v>0</v>
      </c>
      <c r="E1976" s="1110">
        <v>0</v>
      </c>
      <c r="F1976" s="1110">
        <v>0</v>
      </c>
      <c r="G1976" s="1110">
        <v>0</v>
      </c>
      <c r="H1976" s="1094"/>
      <c r="I1976" s="1094"/>
      <c r="J1976" s="1094"/>
      <c r="K1976" s="1094"/>
    </row>
    <row r="1977" spans="1:11" ht="14.1" customHeight="1" x14ac:dyDescent="0.25">
      <c r="A1977" s="1094"/>
      <c r="B1977" s="1094"/>
      <c r="C1977" s="1109" t="s">
        <v>1056</v>
      </c>
      <c r="D1977" s="1110">
        <v>0</v>
      </c>
      <c r="E1977" s="1110">
        <v>0</v>
      </c>
      <c r="F1977" s="1110">
        <v>0</v>
      </c>
      <c r="G1977" s="1110">
        <v>0</v>
      </c>
      <c r="H1977" s="1094"/>
      <c r="I1977" s="1094"/>
      <c r="J1977" s="1094"/>
      <c r="K1977" s="1094"/>
    </row>
    <row r="1978" spans="1:11" ht="14.1" customHeight="1" x14ac:dyDescent="0.25">
      <c r="A1978" s="1094"/>
      <c r="B1978" s="1094"/>
      <c r="C1978" s="1109" t="s">
        <v>1048</v>
      </c>
      <c r="D1978" s="1110">
        <v>0</v>
      </c>
      <c r="E1978" s="1110">
        <v>0</v>
      </c>
      <c r="F1978" s="1110">
        <v>0</v>
      </c>
      <c r="G1978" s="1110">
        <v>0</v>
      </c>
      <c r="H1978" s="1094"/>
      <c r="I1978" s="1094"/>
      <c r="J1978" s="1094"/>
      <c r="K1978" s="1094"/>
    </row>
    <row r="1979" spans="1:11" ht="14.1" customHeight="1" x14ac:dyDescent="0.25">
      <c r="A1979" s="1094"/>
      <c r="B1979" s="1094"/>
      <c r="C1979" s="1109" t="s">
        <v>1057</v>
      </c>
      <c r="D1979" s="1110">
        <v>0</v>
      </c>
      <c r="E1979" s="1110">
        <v>0</v>
      </c>
      <c r="F1979" s="1110">
        <v>0</v>
      </c>
      <c r="G1979" s="1110">
        <v>0</v>
      </c>
      <c r="H1979" s="1094"/>
      <c r="I1979" s="1094"/>
      <c r="J1979" s="1094"/>
      <c r="K1979" s="1094"/>
    </row>
    <row r="1980" spans="1:11" ht="14.1" customHeight="1" x14ac:dyDescent="0.25">
      <c r="A1980" s="1094"/>
      <c r="B1980" s="1094"/>
      <c r="C1980" s="1109" t="s">
        <v>1058</v>
      </c>
      <c r="D1980" s="1110">
        <v>0</v>
      </c>
      <c r="E1980" s="1110">
        <v>0</v>
      </c>
      <c r="F1980" s="1110">
        <v>0</v>
      </c>
      <c r="G1980" s="1110">
        <v>0</v>
      </c>
      <c r="H1980" s="1094"/>
      <c r="I1980" s="1094"/>
      <c r="J1980" s="1094"/>
      <c r="K1980" s="1094"/>
    </row>
    <row r="1981" spans="1:11" ht="14.1" customHeight="1" x14ac:dyDescent="0.25">
      <c r="A1981" s="1094"/>
      <c r="B1981" s="1094"/>
      <c r="C1981" s="1109" t="s">
        <v>1059</v>
      </c>
      <c r="D1981" s="1110">
        <v>0</v>
      </c>
      <c r="E1981" s="1110">
        <v>0</v>
      </c>
      <c r="F1981" s="1110">
        <v>0</v>
      </c>
      <c r="G1981" s="1110">
        <v>0</v>
      </c>
      <c r="H1981" s="1094"/>
      <c r="I1981" s="1094"/>
      <c r="J1981" s="1094"/>
      <c r="K1981" s="1094"/>
    </row>
    <row r="1982" spans="1:11" ht="14.1" customHeight="1" x14ac:dyDescent="0.25">
      <c r="A1982" s="1094"/>
      <c r="B1982" s="1094"/>
      <c r="C1982" s="1109" t="s">
        <v>1060</v>
      </c>
      <c r="D1982" s="1110">
        <v>0</v>
      </c>
      <c r="E1982" s="1110">
        <v>0</v>
      </c>
      <c r="F1982" s="1110">
        <v>0</v>
      </c>
      <c r="G1982" s="1110">
        <v>0</v>
      </c>
      <c r="H1982" s="1094"/>
      <c r="I1982" s="1094"/>
      <c r="J1982" s="1094"/>
      <c r="K1982" s="1094"/>
    </row>
    <row r="1983" spans="1:11" ht="14.1" customHeight="1" x14ac:dyDescent="0.25">
      <c r="A1983" s="1094"/>
      <c r="B1983" s="1094"/>
      <c r="C1983" s="1109" t="s">
        <v>1061</v>
      </c>
      <c r="D1983" s="1110">
        <v>0</v>
      </c>
      <c r="E1983" s="1110">
        <v>140000000</v>
      </c>
      <c r="F1983" s="1110">
        <v>100000000</v>
      </c>
      <c r="G1983" s="1110">
        <v>0</v>
      </c>
      <c r="H1983" s="1094"/>
      <c r="I1983" s="1094"/>
      <c r="J1983" s="1094"/>
      <c r="K1983" s="1094"/>
    </row>
    <row r="1984" spans="1:11" ht="14.1" customHeight="1" x14ac:dyDescent="0.25">
      <c r="A1984" s="1094"/>
      <c r="B1984" s="1094"/>
      <c r="C1984" s="1109" t="s">
        <v>1048</v>
      </c>
      <c r="D1984" s="1110">
        <v>0</v>
      </c>
      <c r="E1984" s="1110">
        <v>140000000</v>
      </c>
      <c r="F1984" s="1110">
        <v>100000000</v>
      </c>
      <c r="G1984" s="1110">
        <v>0</v>
      </c>
      <c r="H1984" s="1094"/>
      <c r="I1984" s="1094"/>
      <c r="J1984" s="1094"/>
      <c r="K1984" s="1094"/>
    </row>
    <row r="1985" spans="1:11" ht="14.1" customHeight="1" x14ac:dyDescent="0.25">
      <c r="A1985" s="1094"/>
      <c r="B1985" s="1094"/>
      <c r="C1985" s="1109" t="s">
        <v>1057</v>
      </c>
      <c r="D1985" s="1110">
        <v>0</v>
      </c>
      <c r="E1985" s="1110">
        <v>0</v>
      </c>
      <c r="F1985" s="1110">
        <v>0</v>
      </c>
      <c r="G1985" s="1110">
        <v>0</v>
      </c>
      <c r="H1985" s="1094"/>
      <c r="I1985" s="1094"/>
      <c r="J1985" s="1094"/>
      <c r="K1985" s="1094"/>
    </row>
    <row r="1986" spans="1:11" ht="14.1" customHeight="1" x14ac:dyDescent="0.25">
      <c r="A1986" s="1094"/>
      <c r="B1986" s="1094"/>
      <c r="C1986" s="1109" t="s">
        <v>1058</v>
      </c>
      <c r="D1986" s="1110">
        <v>0</v>
      </c>
      <c r="E1986" s="1110">
        <v>0</v>
      </c>
      <c r="F1986" s="1110">
        <v>0</v>
      </c>
      <c r="G1986" s="1110">
        <v>0</v>
      </c>
      <c r="H1986" s="1094"/>
      <c r="I1986" s="1094"/>
      <c r="J1986" s="1094"/>
      <c r="K1986" s="1094"/>
    </row>
    <row r="1987" spans="1:11" ht="14.1" customHeight="1" x14ac:dyDescent="0.25">
      <c r="A1987" s="1094"/>
      <c r="B1987" s="1094"/>
      <c r="C1987" s="1109" t="s">
        <v>1059</v>
      </c>
      <c r="D1987" s="1110">
        <v>0</v>
      </c>
      <c r="E1987" s="1110">
        <v>0</v>
      </c>
      <c r="F1987" s="1110">
        <v>0</v>
      </c>
      <c r="G1987" s="1110">
        <v>0</v>
      </c>
      <c r="H1987" s="1094"/>
      <c r="I1987" s="1094"/>
      <c r="J1987" s="1094"/>
      <c r="K1987" s="1094"/>
    </row>
    <row r="1988" spans="1:11" ht="14.1" customHeight="1" x14ac:dyDescent="0.25">
      <c r="A1988" s="1094"/>
      <c r="B1988" s="1094"/>
      <c r="C1988" s="1109" t="s">
        <v>1060</v>
      </c>
      <c r="D1988" s="1110">
        <v>0</v>
      </c>
      <c r="E1988" s="1110">
        <v>0</v>
      </c>
      <c r="F1988" s="1110">
        <v>0</v>
      </c>
      <c r="G1988" s="1110">
        <v>0</v>
      </c>
      <c r="H1988" s="1094"/>
      <c r="I1988" s="1094"/>
      <c r="J1988" s="1094"/>
      <c r="K1988" s="1094"/>
    </row>
    <row r="1989" spans="1:11" ht="14.1" customHeight="1" x14ac:dyDescent="0.25">
      <c r="A1989" s="1094"/>
      <c r="B1989" s="1094"/>
      <c r="C1989" s="1109" t="s">
        <v>1062</v>
      </c>
      <c r="D1989" s="1110">
        <v>0</v>
      </c>
      <c r="E1989" s="1110">
        <v>0</v>
      </c>
      <c r="F1989" s="1110">
        <v>0</v>
      </c>
      <c r="G1989" s="1110">
        <v>0</v>
      </c>
      <c r="H1989" s="1094"/>
      <c r="I1989" s="1094"/>
      <c r="J1989" s="1094"/>
      <c r="K1989" s="1094"/>
    </row>
    <row r="1990" spans="1:11" ht="14.1" customHeight="1" x14ac:dyDescent="0.25">
      <c r="A1990" s="1094"/>
      <c r="B1990" s="1094"/>
      <c r="C1990" s="1109" t="s">
        <v>1048</v>
      </c>
      <c r="D1990" s="1110">
        <v>0</v>
      </c>
      <c r="E1990" s="1110">
        <v>0</v>
      </c>
      <c r="F1990" s="1110">
        <v>0</v>
      </c>
      <c r="G1990" s="1110">
        <v>0</v>
      </c>
      <c r="H1990" s="1094"/>
      <c r="I1990" s="1094"/>
      <c r="J1990" s="1094"/>
      <c r="K1990" s="1094"/>
    </row>
    <row r="1991" spans="1:11" ht="14.1" customHeight="1" x14ac:dyDescent="0.25">
      <c r="A1991" s="1094"/>
      <c r="B1991" s="1094"/>
      <c r="C1991" s="1109" t="s">
        <v>1057</v>
      </c>
      <c r="D1991" s="1110">
        <v>0</v>
      </c>
      <c r="E1991" s="1110">
        <v>0</v>
      </c>
      <c r="F1991" s="1110">
        <v>0</v>
      </c>
      <c r="G1991" s="1110">
        <v>0</v>
      </c>
      <c r="H1991" s="1094"/>
      <c r="I1991" s="1094"/>
      <c r="J1991" s="1094"/>
      <c r="K1991" s="1094"/>
    </row>
    <row r="1992" spans="1:11" ht="14.1" customHeight="1" x14ac:dyDescent="0.25">
      <c r="A1992" s="1094"/>
      <c r="B1992" s="1094"/>
      <c r="C1992" s="1109" t="s">
        <v>1058</v>
      </c>
      <c r="D1992" s="1110">
        <v>0</v>
      </c>
      <c r="E1992" s="1110">
        <v>0</v>
      </c>
      <c r="F1992" s="1110">
        <v>0</v>
      </c>
      <c r="G1992" s="1110">
        <v>0</v>
      </c>
      <c r="H1992" s="1094"/>
      <c r="I1992" s="1094"/>
      <c r="J1992" s="1094"/>
      <c r="K1992" s="1094"/>
    </row>
    <row r="1993" spans="1:11" ht="14.1" customHeight="1" x14ac:dyDescent="0.25">
      <c r="A1993" s="1094"/>
      <c r="B1993" s="1094"/>
      <c r="C1993" s="1109" t="s">
        <v>1059</v>
      </c>
      <c r="D1993" s="1110">
        <v>0</v>
      </c>
      <c r="E1993" s="1110">
        <v>0</v>
      </c>
      <c r="F1993" s="1110">
        <v>0</v>
      </c>
      <c r="G1993" s="1110">
        <v>0</v>
      </c>
      <c r="H1993" s="1094"/>
      <c r="I1993" s="1094"/>
      <c r="J1993" s="1094"/>
      <c r="K1993" s="1094"/>
    </row>
    <row r="1994" spans="1:11" ht="14.1" customHeight="1" x14ac:dyDescent="0.25">
      <c r="A1994" s="1094"/>
      <c r="B1994" s="1094"/>
      <c r="C1994" s="1109" t="s">
        <v>1060</v>
      </c>
      <c r="D1994" s="1110">
        <v>0</v>
      </c>
      <c r="E1994" s="1110">
        <v>0</v>
      </c>
      <c r="F1994" s="1110">
        <v>0</v>
      </c>
      <c r="G1994" s="1110">
        <v>0</v>
      </c>
      <c r="H1994" s="1094"/>
      <c r="I1994" s="1094"/>
      <c r="J1994" s="1094"/>
      <c r="K1994" s="1094"/>
    </row>
    <row r="1995" spans="1:11" ht="14.1" customHeight="1" x14ac:dyDescent="0.25">
      <c r="A1995" s="1094"/>
      <c r="B1995" s="1094"/>
      <c r="C1995" s="1109" t="s">
        <v>1063</v>
      </c>
      <c r="D1995" s="1110">
        <v>0</v>
      </c>
      <c r="E1995" s="1110">
        <v>0</v>
      </c>
      <c r="F1995" s="1110">
        <v>0</v>
      </c>
      <c r="G1995" s="1110">
        <v>0</v>
      </c>
      <c r="H1995" s="1094"/>
      <c r="I1995" s="1094"/>
      <c r="J1995" s="1094"/>
      <c r="K1995" s="1094"/>
    </row>
    <row r="1996" spans="1:11" ht="14.1" customHeight="1" x14ac:dyDescent="0.25">
      <c r="A1996" s="1094"/>
      <c r="B1996" s="1094"/>
      <c r="C1996" s="1109" t="s">
        <v>1064</v>
      </c>
      <c r="D1996" s="1110">
        <v>0</v>
      </c>
      <c r="E1996" s="1110">
        <v>0</v>
      </c>
      <c r="F1996" s="1110">
        <v>0</v>
      </c>
      <c r="G1996" s="1110">
        <v>0</v>
      </c>
      <c r="H1996" s="1094"/>
      <c r="I1996" s="1094"/>
      <c r="J1996" s="1094"/>
      <c r="K1996" s="1094"/>
    </row>
    <row r="1997" spans="1:11" ht="14.1" customHeight="1" x14ac:dyDescent="0.25">
      <c r="A1997" s="1094"/>
      <c r="B1997" s="1094"/>
      <c r="C1997" s="1111" t="s">
        <v>572</v>
      </c>
      <c r="D1997" s="1110">
        <v>0</v>
      </c>
      <c r="E1997" s="1110">
        <v>140000000</v>
      </c>
      <c r="F1997" s="1110">
        <v>100000000</v>
      </c>
      <c r="G1997" s="1110">
        <v>0</v>
      </c>
      <c r="H1997" s="1094"/>
      <c r="I1997" s="1094"/>
      <c r="J1997" s="1094"/>
      <c r="K1997" s="1094"/>
    </row>
    <row r="1998" spans="1:11" ht="50.1" customHeight="1" x14ac:dyDescent="0.25">
      <c r="A1998" s="1094"/>
      <c r="B1998" s="1094"/>
      <c r="C1998" s="1103" t="s">
        <v>1022</v>
      </c>
      <c r="D1998" s="1232" t="s">
        <v>4192</v>
      </c>
      <c r="E1998" s="1233"/>
      <c r="F1998" s="1233"/>
      <c r="G1998" s="1233"/>
      <c r="H1998" s="1094"/>
      <c r="I1998" s="1094"/>
      <c r="J1998" s="1094"/>
      <c r="K1998" s="1094"/>
    </row>
    <row r="1999" spans="1:11" ht="50.1" customHeight="1" x14ac:dyDescent="0.25">
      <c r="A1999" s="1094"/>
      <c r="B1999" s="1094"/>
      <c r="C1999" s="1104" t="s">
        <v>1024</v>
      </c>
      <c r="D1999" s="1230" t="s">
        <v>4193</v>
      </c>
      <c r="E1999" s="1231"/>
      <c r="F1999" s="1231"/>
      <c r="G1999" s="1231"/>
      <c r="H1999" s="1094"/>
      <c r="I1999" s="1094"/>
      <c r="J1999" s="1094"/>
      <c r="K1999" s="1094"/>
    </row>
    <row r="2000" spans="1:11" ht="50.1" customHeight="1" x14ac:dyDescent="0.25">
      <c r="A2000" s="1094"/>
      <c r="B2000" s="1094"/>
      <c r="C2000" s="1104" t="s">
        <v>31</v>
      </c>
      <c r="D2000" s="1230" t="s">
        <v>3424</v>
      </c>
      <c r="E2000" s="1231"/>
      <c r="F2000" s="1231"/>
      <c r="G2000" s="1231"/>
      <c r="H2000" s="1094"/>
      <c r="I2000" s="1094"/>
      <c r="J2000" s="1094"/>
      <c r="K2000" s="1094"/>
    </row>
    <row r="2001" spans="1:11" ht="15" customHeight="1" x14ac:dyDescent="0.25">
      <c r="A2001" s="1094"/>
      <c r="B2001" s="1094"/>
      <c r="C2001" s="1105"/>
      <c r="D2001" s="1106">
        <v>2024</v>
      </c>
      <c r="E2001" s="1106">
        <v>2025</v>
      </c>
      <c r="F2001" s="1106">
        <v>2026</v>
      </c>
      <c r="G2001" s="1106">
        <v>2027</v>
      </c>
      <c r="H2001" s="1094"/>
      <c r="I2001" s="1094"/>
      <c r="J2001" s="1094"/>
      <c r="K2001" s="1094"/>
    </row>
    <row r="2002" spans="1:11" ht="15" customHeight="1" x14ac:dyDescent="0.25">
      <c r="A2002" s="1094"/>
      <c r="B2002" s="1094"/>
      <c r="C2002" s="1107"/>
      <c r="D2002" s="1108" t="s">
        <v>13</v>
      </c>
      <c r="E2002" s="1108" t="s">
        <v>14</v>
      </c>
      <c r="F2002" s="1108" t="s">
        <v>14</v>
      </c>
      <c r="G2002" s="1108" t="s">
        <v>14</v>
      </c>
      <c r="H2002" s="1094"/>
      <c r="I2002" s="1094"/>
      <c r="J2002" s="1094"/>
      <c r="K2002" s="1094"/>
    </row>
    <row r="2003" spans="1:11" ht="14.1" customHeight="1" x14ac:dyDescent="0.25">
      <c r="A2003" s="1094"/>
      <c r="B2003" s="1094"/>
      <c r="C2003" s="1097" t="s">
        <v>33</v>
      </c>
      <c r="D2003" s="1101" t="s">
        <v>1038</v>
      </c>
      <c r="E2003" s="1101" t="s">
        <v>1092</v>
      </c>
      <c r="F2003" s="1101" t="s">
        <v>1092</v>
      </c>
      <c r="G2003" s="1101" t="s">
        <v>1039</v>
      </c>
      <c r="H2003" s="1094"/>
      <c r="I2003" s="1094"/>
      <c r="J2003" s="1094"/>
      <c r="K2003" s="1094"/>
    </row>
    <row r="2004" spans="1:11" ht="14.1" customHeight="1" x14ac:dyDescent="0.25">
      <c r="A2004" s="1094"/>
      <c r="B2004" s="1094"/>
      <c r="C2004" s="1097" t="s">
        <v>1029</v>
      </c>
      <c r="D2004" s="1101" t="s">
        <v>1144</v>
      </c>
      <c r="E2004" s="1101" t="s">
        <v>4194</v>
      </c>
      <c r="F2004" s="1101" t="s">
        <v>1144</v>
      </c>
      <c r="G2004" s="1101" t="s">
        <v>1039</v>
      </c>
      <c r="H2004" s="1094"/>
      <c r="I2004" s="1094"/>
      <c r="J2004" s="1094"/>
      <c r="K2004" s="1094"/>
    </row>
    <row r="2005" spans="1:11" ht="14.1" customHeight="1" x14ac:dyDescent="0.25">
      <c r="A2005" s="1094"/>
      <c r="B2005" s="1094"/>
      <c r="C2005" s="1097" t="s">
        <v>1032</v>
      </c>
      <c r="D2005" s="1101" t="s">
        <v>1039</v>
      </c>
      <c r="E2005" s="1101" t="s">
        <v>4194</v>
      </c>
      <c r="F2005" s="1101" t="s">
        <v>1144</v>
      </c>
      <c r="G2005" s="1101" t="s">
        <v>1039</v>
      </c>
      <c r="H2005" s="1094"/>
      <c r="I2005" s="1094"/>
      <c r="J2005" s="1094"/>
      <c r="K2005" s="1094"/>
    </row>
    <row r="2006" spans="1:11" ht="14.1" customHeight="1" x14ac:dyDescent="0.25">
      <c r="A2006" s="1094"/>
      <c r="B2006" s="1094"/>
      <c r="C2006" s="1097" t="s">
        <v>1037</v>
      </c>
      <c r="D2006" s="1101" t="s">
        <v>1038</v>
      </c>
      <c r="E2006" s="1101" t="s">
        <v>1038</v>
      </c>
      <c r="F2006" s="1101" t="s">
        <v>1039</v>
      </c>
      <c r="G2006" s="1101" t="s">
        <v>1083</v>
      </c>
      <c r="H2006" s="1094"/>
      <c r="I2006" s="1094"/>
      <c r="J2006" s="1094"/>
      <c r="K2006" s="1094"/>
    </row>
    <row r="2007" spans="1:11" ht="14.1" customHeight="1" x14ac:dyDescent="0.25">
      <c r="A2007" s="1094"/>
      <c r="B2007" s="1094"/>
      <c r="C2007" s="1097" t="s">
        <v>1042</v>
      </c>
      <c r="D2007" s="1101" t="s">
        <v>1038</v>
      </c>
      <c r="E2007" s="1101" t="s">
        <v>4195</v>
      </c>
      <c r="F2007" s="1101" t="s">
        <v>4196</v>
      </c>
      <c r="G2007" s="1101" t="s">
        <v>1083</v>
      </c>
      <c r="H2007" s="1094"/>
      <c r="I2007" s="1094"/>
      <c r="J2007" s="1094"/>
      <c r="K2007" s="1094"/>
    </row>
    <row r="2008" spans="1:11" ht="14.1" customHeight="1" x14ac:dyDescent="0.25">
      <c r="A2008" s="1094"/>
      <c r="B2008" s="1094"/>
      <c r="C2008" s="1097" t="s">
        <v>39</v>
      </c>
      <c r="D2008" s="1101" t="s">
        <v>1038</v>
      </c>
      <c r="E2008" s="1101" t="s">
        <v>1038</v>
      </c>
      <c r="F2008" s="1101" t="s">
        <v>4196</v>
      </c>
      <c r="G2008" s="1101" t="s">
        <v>1083</v>
      </c>
      <c r="H2008" s="1094"/>
      <c r="I2008" s="1094"/>
      <c r="J2008" s="1094"/>
      <c r="K2008" s="1094"/>
    </row>
    <row r="2009" spans="1:11" ht="14.1" customHeight="1" x14ac:dyDescent="0.25">
      <c r="A2009" s="1094"/>
      <c r="B2009" s="1094"/>
      <c r="C2009" s="1228" t="s">
        <v>1046</v>
      </c>
      <c r="D2009" s="1229"/>
      <c r="E2009" s="1229"/>
      <c r="F2009" s="1229"/>
      <c r="G2009" s="1229"/>
      <c r="H2009" s="1094"/>
      <c r="I2009" s="1094"/>
      <c r="J2009" s="1094"/>
      <c r="K2009" s="1094"/>
    </row>
    <row r="2010" spans="1:11" ht="14.1" customHeight="1" x14ac:dyDescent="0.25">
      <c r="A2010" s="1094"/>
      <c r="B2010" s="1094"/>
      <c r="C2010" s="1105"/>
      <c r="D2010" s="1106">
        <v>2024</v>
      </c>
      <c r="E2010" s="1106">
        <v>2025</v>
      </c>
      <c r="F2010" s="1106">
        <v>2026</v>
      </c>
      <c r="G2010" s="1106">
        <v>2027</v>
      </c>
      <c r="H2010" s="1094"/>
      <c r="I2010" s="1094"/>
      <c r="J2010" s="1094"/>
      <c r="K2010" s="1094"/>
    </row>
    <row r="2011" spans="1:11" ht="14.1" customHeight="1" x14ac:dyDescent="0.25">
      <c r="A2011" s="1094"/>
      <c r="B2011" s="1094"/>
      <c r="C2011" s="1107"/>
      <c r="D2011" s="1108" t="s">
        <v>13</v>
      </c>
      <c r="E2011" s="1108" t="s">
        <v>14</v>
      </c>
      <c r="F2011" s="1108" t="s">
        <v>14</v>
      </c>
      <c r="G2011" s="1108" t="s">
        <v>14</v>
      </c>
      <c r="H2011" s="1094"/>
      <c r="I2011" s="1094"/>
      <c r="J2011" s="1094"/>
      <c r="K2011" s="1094"/>
    </row>
    <row r="2012" spans="1:11" ht="14.1" customHeight="1" x14ac:dyDescent="0.25">
      <c r="A2012" s="1094"/>
      <c r="B2012" s="1094"/>
      <c r="C2012" s="1109" t="s">
        <v>1047</v>
      </c>
      <c r="D2012" s="1110">
        <v>0</v>
      </c>
      <c r="E2012" s="1110">
        <v>0</v>
      </c>
      <c r="F2012" s="1110">
        <v>0</v>
      </c>
      <c r="G2012" s="1110">
        <v>0</v>
      </c>
      <c r="H2012" s="1094"/>
      <c r="I2012" s="1094"/>
      <c r="J2012" s="1094"/>
      <c r="K2012" s="1094"/>
    </row>
    <row r="2013" spans="1:11" ht="14.1" customHeight="1" x14ac:dyDescent="0.25">
      <c r="A2013" s="1094"/>
      <c r="B2013" s="1094"/>
      <c r="C2013" s="1109" t="s">
        <v>1048</v>
      </c>
      <c r="D2013" s="1110">
        <v>0</v>
      </c>
      <c r="E2013" s="1110">
        <v>0</v>
      </c>
      <c r="F2013" s="1110">
        <v>0</v>
      </c>
      <c r="G2013" s="1110">
        <v>0</v>
      </c>
      <c r="H2013" s="1094"/>
      <c r="I2013" s="1094"/>
      <c r="J2013" s="1094"/>
      <c r="K2013" s="1094"/>
    </row>
    <row r="2014" spans="1:11" ht="14.1" customHeight="1" x14ac:dyDescent="0.25">
      <c r="A2014" s="1094"/>
      <c r="B2014" s="1094"/>
      <c r="C2014" s="1109" t="s">
        <v>1049</v>
      </c>
      <c r="D2014" s="1110">
        <v>0</v>
      </c>
      <c r="E2014" s="1110">
        <v>0</v>
      </c>
      <c r="F2014" s="1110">
        <v>0</v>
      </c>
      <c r="G2014" s="1110">
        <v>0</v>
      </c>
      <c r="H2014" s="1094"/>
      <c r="I2014" s="1094"/>
      <c r="J2014" s="1094"/>
      <c r="K2014" s="1094"/>
    </row>
    <row r="2015" spans="1:11" ht="14.1" customHeight="1" x14ac:dyDescent="0.25">
      <c r="A2015" s="1094"/>
      <c r="B2015" s="1094"/>
      <c r="C2015" s="1109" t="s">
        <v>1050</v>
      </c>
      <c r="D2015" s="1110">
        <v>0</v>
      </c>
      <c r="E2015" s="1110">
        <v>0</v>
      </c>
      <c r="F2015" s="1110">
        <v>0</v>
      </c>
      <c r="G2015" s="1110">
        <v>0</v>
      </c>
      <c r="H2015" s="1094"/>
      <c r="I2015" s="1094"/>
      <c r="J2015" s="1094"/>
      <c r="K2015" s="1094"/>
    </row>
    <row r="2016" spans="1:11" ht="14.1" customHeight="1" x14ac:dyDescent="0.25">
      <c r="A2016" s="1094"/>
      <c r="B2016" s="1094"/>
      <c r="C2016" s="1109" t="s">
        <v>1048</v>
      </c>
      <c r="D2016" s="1110">
        <v>0</v>
      </c>
      <c r="E2016" s="1110">
        <v>0</v>
      </c>
      <c r="F2016" s="1110">
        <v>0</v>
      </c>
      <c r="G2016" s="1110">
        <v>0</v>
      </c>
      <c r="H2016" s="1094"/>
      <c r="I2016" s="1094"/>
      <c r="J2016" s="1094"/>
      <c r="K2016" s="1094"/>
    </row>
    <row r="2017" spans="1:11" ht="14.1" customHeight="1" x14ac:dyDescent="0.25">
      <c r="A2017" s="1094"/>
      <c r="B2017" s="1094"/>
      <c r="C2017" s="1109" t="s">
        <v>1049</v>
      </c>
      <c r="D2017" s="1110">
        <v>0</v>
      </c>
      <c r="E2017" s="1110">
        <v>0</v>
      </c>
      <c r="F2017" s="1110">
        <v>0</v>
      </c>
      <c r="G2017" s="1110">
        <v>0</v>
      </c>
      <c r="H2017" s="1094"/>
      <c r="I2017" s="1094"/>
      <c r="J2017" s="1094"/>
      <c r="K2017" s="1094"/>
    </row>
    <row r="2018" spans="1:11" ht="14.1" customHeight="1" x14ac:dyDescent="0.25">
      <c r="A2018" s="1094"/>
      <c r="B2018" s="1094"/>
      <c r="C2018" s="1109" t="s">
        <v>1051</v>
      </c>
      <c r="D2018" s="1110">
        <v>0</v>
      </c>
      <c r="E2018" s="1110">
        <v>0</v>
      </c>
      <c r="F2018" s="1110">
        <v>0</v>
      </c>
      <c r="G2018" s="1110">
        <v>0</v>
      </c>
      <c r="H2018" s="1094"/>
      <c r="I2018" s="1094"/>
      <c r="J2018" s="1094"/>
      <c r="K2018" s="1094"/>
    </row>
    <row r="2019" spans="1:11" ht="14.1" customHeight="1" x14ac:dyDescent="0.25">
      <c r="A2019" s="1094"/>
      <c r="B2019" s="1094"/>
      <c r="C2019" s="1109" t="s">
        <v>1048</v>
      </c>
      <c r="D2019" s="1110">
        <v>0</v>
      </c>
      <c r="E2019" s="1110">
        <v>0</v>
      </c>
      <c r="F2019" s="1110">
        <v>0</v>
      </c>
      <c r="G2019" s="1110">
        <v>0</v>
      </c>
      <c r="H2019" s="1094"/>
      <c r="I2019" s="1094"/>
      <c r="J2019" s="1094"/>
      <c r="K2019" s="1094"/>
    </row>
    <row r="2020" spans="1:11" ht="14.1" customHeight="1" x14ac:dyDescent="0.25">
      <c r="A2020" s="1094"/>
      <c r="B2020" s="1094"/>
      <c r="C2020" s="1109" t="s">
        <v>1049</v>
      </c>
      <c r="D2020" s="1110">
        <v>0</v>
      </c>
      <c r="E2020" s="1110">
        <v>0</v>
      </c>
      <c r="F2020" s="1110">
        <v>0</v>
      </c>
      <c r="G2020" s="1110">
        <v>0</v>
      </c>
      <c r="H2020" s="1094"/>
      <c r="I2020" s="1094"/>
      <c r="J2020" s="1094"/>
      <c r="K2020" s="1094"/>
    </row>
    <row r="2021" spans="1:11" ht="14.1" customHeight="1" x14ac:dyDescent="0.25">
      <c r="A2021" s="1094"/>
      <c r="B2021" s="1094"/>
      <c r="C2021" s="1109" t="s">
        <v>1052</v>
      </c>
      <c r="D2021" s="1110">
        <v>0</v>
      </c>
      <c r="E2021" s="1110">
        <v>0</v>
      </c>
      <c r="F2021" s="1110">
        <v>0</v>
      </c>
      <c r="G2021" s="1110">
        <v>0</v>
      </c>
      <c r="H2021" s="1094"/>
      <c r="I2021" s="1094"/>
      <c r="J2021" s="1094"/>
      <c r="K2021" s="1094"/>
    </row>
    <row r="2022" spans="1:11" ht="14.1" customHeight="1" x14ac:dyDescent="0.25">
      <c r="A2022" s="1094"/>
      <c r="B2022" s="1094"/>
      <c r="C2022" s="1109" t="s">
        <v>1048</v>
      </c>
      <c r="D2022" s="1110">
        <v>0</v>
      </c>
      <c r="E2022" s="1110">
        <v>0</v>
      </c>
      <c r="F2022" s="1110">
        <v>0</v>
      </c>
      <c r="G2022" s="1110">
        <v>0</v>
      </c>
      <c r="H2022" s="1094"/>
      <c r="I2022" s="1094"/>
      <c r="J2022" s="1094"/>
      <c r="K2022" s="1094"/>
    </row>
    <row r="2023" spans="1:11" ht="14.1" customHeight="1" x14ac:dyDescent="0.25">
      <c r="A2023" s="1094"/>
      <c r="B2023" s="1094"/>
      <c r="C2023" s="1109" t="s">
        <v>1049</v>
      </c>
      <c r="D2023" s="1110">
        <v>0</v>
      </c>
      <c r="E2023" s="1110">
        <v>0</v>
      </c>
      <c r="F2023" s="1110">
        <v>0</v>
      </c>
      <c r="G2023" s="1110">
        <v>0</v>
      </c>
      <c r="H2023" s="1094"/>
      <c r="I2023" s="1094"/>
      <c r="J2023" s="1094"/>
      <c r="K2023" s="1094"/>
    </row>
    <row r="2024" spans="1:11" ht="14.1" customHeight="1" x14ac:dyDescent="0.25">
      <c r="A2024" s="1094"/>
      <c r="B2024" s="1094"/>
      <c r="C2024" s="1109" t="s">
        <v>1053</v>
      </c>
      <c r="D2024" s="1110">
        <v>0</v>
      </c>
      <c r="E2024" s="1110">
        <v>0</v>
      </c>
      <c r="F2024" s="1110">
        <v>0</v>
      </c>
      <c r="G2024" s="1110">
        <v>0</v>
      </c>
      <c r="H2024" s="1094"/>
      <c r="I2024" s="1094"/>
      <c r="J2024" s="1094"/>
      <c r="K2024" s="1094"/>
    </row>
    <row r="2025" spans="1:11" ht="14.1" customHeight="1" x14ac:dyDescent="0.25">
      <c r="A2025" s="1094"/>
      <c r="B2025" s="1094"/>
      <c r="C2025" s="1109" t="s">
        <v>1048</v>
      </c>
      <c r="D2025" s="1110">
        <v>0</v>
      </c>
      <c r="E2025" s="1110">
        <v>0</v>
      </c>
      <c r="F2025" s="1110">
        <v>0</v>
      </c>
      <c r="G2025" s="1110">
        <v>0</v>
      </c>
      <c r="H2025" s="1094"/>
      <c r="I2025" s="1094"/>
      <c r="J2025" s="1094"/>
      <c r="K2025" s="1094"/>
    </row>
    <row r="2026" spans="1:11" ht="14.1" customHeight="1" x14ac:dyDescent="0.25">
      <c r="A2026" s="1094"/>
      <c r="B2026" s="1094"/>
      <c r="C2026" s="1109" t="s">
        <v>1049</v>
      </c>
      <c r="D2026" s="1110">
        <v>0</v>
      </c>
      <c r="E2026" s="1110">
        <v>0</v>
      </c>
      <c r="F2026" s="1110">
        <v>0</v>
      </c>
      <c r="G2026" s="1110">
        <v>0</v>
      </c>
      <c r="H2026" s="1094"/>
      <c r="I2026" s="1094"/>
      <c r="J2026" s="1094"/>
      <c r="K2026" s="1094"/>
    </row>
    <row r="2027" spans="1:11" ht="14.1" customHeight="1" x14ac:dyDescent="0.25">
      <c r="A2027" s="1094"/>
      <c r="B2027" s="1094"/>
      <c r="C2027" s="1109" t="s">
        <v>1054</v>
      </c>
      <c r="D2027" s="1110">
        <v>0</v>
      </c>
      <c r="E2027" s="1110">
        <v>0</v>
      </c>
      <c r="F2027" s="1110">
        <v>0</v>
      </c>
      <c r="G2027" s="1110">
        <v>0</v>
      </c>
      <c r="H2027" s="1094"/>
      <c r="I2027" s="1094"/>
      <c r="J2027" s="1094"/>
      <c r="K2027" s="1094"/>
    </row>
    <row r="2028" spans="1:11" ht="14.1" customHeight="1" x14ac:dyDescent="0.25">
      <c r="A2028" s="1094"/>
      <c r="B2028" s="1094"/>
      <c r="C2028" s="1109" t="s">
        <v>1048</v>
      </c>
      <c r="D2028" s="1110">
        <v>0</v>
      </c>
      <c r="E2028" s="1110">
        <v>0</v>
      </c>
      <c r="F2028" s="1110">
        <v>0</v>
      </c>
      <c r="G2028" s="1110">
        <v>0</v>
      </c>
      <c r="H2028" s="1094"/>
      <c r="I2028" s="1094"/>
      <c r="J2028" s="1094"/>
      <c r="K2028" s="1094"/>
    </row>
    <row r="2029" spans="1:11" ht="14.1" customHeight="1" x14ac:dyDescent="0.25">
      <c r="A2029" s="1094"/>
      <c r="B2029" s="1094"/>
      <c r="C2029" s="1109" t="s">
        <v>1049</v>
      </c>
      <c r="D2029" s="1110">
        <v>0</v>
      </c>
      <c r="E2029" s="1110">
        <v>0</v>
      </c>
      <c r="F2029" s="1110">
        <v>0</v>
      </c>
      <c r="G2029" s="1110">
        <v>0</v>
      </c>
      <c r="H2029" s="1094"/>
      <c r="I2029" s="1094"/>
      <c r="J2029" s="1094"/>
      <c r="K2029" s="1094"/>
    </row>
    <row r="2030" spans="1:11" ht="14.1" customHeight="1" x14ac:dyDescent="0.25">
      <c r="A2030" s="1094"/>
      <c r="B2030" s="1094"/>
      <c r="C2030" s="1109" t="s">
        <v>1055</v>
      </c>
      <c r="D2030" s="1110">
        <v>0</v>
      </c>
      <c r="E2030" s="1110">
        <v>0</v>
      </c>
      <c r="F2030" s="1110">
        <v>0</v>
      </c>
      <c r="G2030" s="1110">
        <v>0</v>
      </c>
      <c r="H2030" s="1094"/>
      <c r="I2030" s="1094"/>
      <c r="J2030" s="1094"/>
      <c r="K2030" s="1094"/>
    </row>
    <row r="2031" spans="1:11" ht="14.1" customHeight="1" x14ac:dyDescent="0.25">
      <c r="A2031" s="1094"/>
      <c r="B2031" s="1094"/>
      <c r="C2031" s="1109" t="s">
        <v>1048</v>
      </c>
      <c r="D2031" s="1110">
        <v>0</v>
      </c>
      <c r="E2031" s="1110">
        <v>0</v>
      </c>
      <c r="F2031" s="1110">
        <v>0</v>
      </c>
      <c r="G2031" s="1110">
        <v>0</v>
      </c>
      <c r="H2031" s="1094"/>
      <c r="I2031" s="1094"/>
      <c r="J2031" s="1094"/>
      <c r="K2031" s="1094"/>
    </row>
    <row r="2032" spans="1:11" ht="14.1" customHeight="1" x14ac:dyDescent="0.25">
      <c r="A2032" s="1094"/>
      <c r="B2032" s="1094"/>
      <c r="C2032" s="1109" t="s">
        <v>1049</v>
      </c>
      <c r="D2032" s="1110">
        <v>0</v>
      </c>
      <c r="E2032" s="1110">
        <v>0</v>
      </c>
      <c r="F2032" s="1110">
        <v>0</v>
      </c>
      <c r="G2032" s="1110">
        <v>0</v>
      </c>
      <c r="H2032" s="1094"/>
      <c r="I2032" s="1094"/>
      <c r="J2032" s="1094"/>
      <c r="K2032" s="1094"/>
    </row>
    <row r="2033" spans="1:11" ht="14.1" customHeight="1" x14ac:dyDescent="0.25">
      <c r="A2033" s="1094"/>
      <c r="B2033" s="1094"/>
      <c r="C2033" s="1109" t="s">
        <v>1056</v>
      </c>
      <c r="D2033" s="1110">
        <v>0</v>
      </c>
      <c r="E2033" s="1110">
        <v>0</v>
      </c>
      <c r="F2033" s="1110">
        <v>0</v>
      </c>
      <c r="G2033" s="1110">
        <v>0</v>
      </c>
      <c r="H2033" s="1094"/>
      <c r="I2033" s="1094"/>
      <c r="J2033" s="1094"/>
      <c r="K2033" s="1094"/>
    </row>
    <row r="2034" spans="1:11" ht="14.1" customHeight="1" x14ac:dyDescent="0.25">
      <c r="A2034" s="1094"/>
      <c r="B2034" s="1094"/>
      <c r="C2034" s="1109" t="s">
        <v>1048</v>
      </c>
      <c r="D2034" s="1110">
        <v>0</v>
      </c>
      <c r="E2034" s="1110">
        <v>0</v>
      </c>
      <c r="F2034" s="1110">
        <v>0</v>
      </c>
      <c r="G2034" s="1110">
        <v>0</v>
      </c>
      <c r="H2034" s="1094"/>
      <c r="I2034" s="1094"/>
      <c r="J2034" s="1094"/>
      <c r="K2034" s="1094"/>
    </row>
    <row r="2035" spans="1:11" ht="14.1" customHeight="1" x14ac:dyDescent="0.25">
      <c r="A2035" s="1094"/>
      <c r="B2035" s="1094"/>
      <c r="C2035" s="1109" t="s">
        <v>1057</v>
      </c>
      <c r="D2035" s="1110">
        <v>0</v>
      </c>
      <c r="E2035" s="1110">
        <v>0</v>
      </c>
      <c r="F2035" s="1110">
        <v>0</v>
      </c>
      <c r="G2035" s="1110">
        <v>0</v>
      </c>
      <c r="H2035" s="1094"/>
      <c r="I2035" s="1094"/>
      <c r="J2035" s="1094"/>
      <c r="K2035" s="1094"/>
    </row>
    <row r="2036" spans="1:11" ht="14.1" customHeight="1" x14ac:dyDescent="0.25">
      <c r="A2036" s="1094"/>
      <c r="B2036" s="1094"/>
      <c r="C2036" s="1109" t="s">
        <v>1058</v>
      </c>
      <c r="D2036" s="1110">
        <v>0</v>
      </c>
      <c r="E2036" s="1110">
        <v>0</v>
      </c>
      <c r="F2036" s="1110">
        <v>0</v>
      </c>
      <c r="G2036" s="1110">
        <v>0</v>
      </c>
      <c r="H2036" s="1094"/>
      <c r="I2036" s="1094"/>
      <c r="J2036" s="1094"/>
      <c r="K2036" s="1094"/>
    </row>
    <row r="2037" spans="1:11" ht="14.1" customHeight="1" x14ac:dyDescent="0.25">
      <c r="A2037" s="1094"/>
      <c r="B2037" s="1094"/>
      <c r="C2037" s="1109" t="s">
        <v>1059</v>
      </c>
      <c r="D2037" s="1110">
        <v>0</v>
      </c>
      <c r="E2037" s="1110">
        <v>0</v>
      </c>
      <c r="F2037" s="1110">
        <v>0</v>
      </c>
      <c r="G2037" s="1110">
        <v>0</v>
      </c>
      <c r="H2037" s="1094"/>
      <c r="I2037" s="1094"/>
      <c r="J2037" s="1094"/>
      <c r="K2037" s="1094"/>
    </row>
    <row r="2038" spans="1:11" ht="14.1" customHeight="1" x14ac:dyDescent="0.25">
      <c r="A2038" s="1094"/>
      <c r="B2038" s="1094"/>
      <c r="C2038" s="1109" t="s">
        <v>1060</v>
      </c>
      <c r="D2038" s="1110">
        <v>0</v>
      </c>
      <c r="E2038" s="1110">
        <v>0</v>
      </c>
      <c r="F2038" s="1110">
        <v>0</v>
      </c>
      <c r="G2038" s="1110">
        <v>0</v>
      </c>
      <c r="H2038" s="1094"/>
      <c r="I2038" s="1094"/>
      <c r="J2038" s="1094"/>
      <c r="K2038" s="1094"/>
    </row>
    <row r="2039" spans="1:11" ht="14.1" customHeight="1" x14ac:dyDescent="0.25">
      <c r="A2039" s="1094"/>
      <c r="B2039" s="1094"/>
      <c r="C2039" s="1109" t="s">
        <v>1061</v>
      </c>
      <c r="D2039" s="1110">
        <v>0</v>
      </c>
      <c r="E2039" s="1110">
        <v>53876937</v>
      </c>
      <c r="F2039" s="1110">
        <v>50000000</v>
      </c>
      <c r="G2039" s="1110">
        <v>0</v>
      </c>
      <c r="H2039" s="1094"/>
      <c r="I2039" s="1094"/>
      <c r="J2039" s="1094"/>
      <c r="K2039" s="1094"/>
    </row>
    <row r="2040" spans="1:11" ht="14.1" customHeight="1" x14ac:dyDescent="0.25">
      <c r="A2040" s="1094"/>
      <c r="B2040" s="1094"/>
      <c r="C2040" s="1109" t="s">
        <v>1048</v>
      </c>
      <c r="D2040" s="1110">
        <v>0</v>
      </c>
      <c r="E2040" s="1110">
        <v>53876937</v>
      </c>
      <c r="F2040" s="1110">
        <v>50000000</v>
      </c>
      <c r="G2040" s="1110">
        <v>0</v>
      </c>
      <c r="H2040" s="1094"/>
      <c r="I2040" s="1094"/>
      <c r="J2040" s="1094"/>
      <c r="K2040" s="1094"/>
    </row>
    <row r="2041" spans="1:11" ht="14.1" customHeight="1" x14ac:dyDescent="0.25">
      <c r="A2041" s="1094"/>
      <c r="B2041" s="1094"/>
      <c r="C2041" s="1109" t="s">
        <v>1057</v>
      </c>
      <c r="D2041" s="1110">
        <v>0</v>
      </c>
      <c r="E2041" s="1110">
        <v>0</v>
      </c>
      <c r="F2041" s="1110">
        <v>0</v>
      </c>
      <c r="G2041" s="1110">
        <v>0</v>
      </c>
      <c r="H2041" s="1094"/>
      <c r="I2041" s="1094"/>
      <c r="J2041" s="1094"/>
      <c r="K2041" s="1094"/>
    </row>
    <row r="2042" spans="1:11" ht="14.1" customHeight="1" x14ac:dyDescent="0.25">
      <c r="A2042" s="1094"/>
      <c r="B2042" s="1094"/>
      <c r="C2042" s="1109" t="s">
        <v>1058</v>
      </c>
      <c r="D2042" s="1110">
        <v>0</v>
      </c>
      <c r="E2042" s="1110">
        <v>0</v>
      </c>
      <c r="F2042" s="1110">
        <v>0</v>
      </c>
      <c r="G2042" s="1110">
        <v>0</v>
      </c>
      <c r="H2042" s="1094"/>
      <c r="I2042" s="1094"/>
      <c r="J2042" s="1094"/>
      <c r="K2042" s="1094"/>
    </row>
    <row r="2043" spans="1:11" ht="14.1" customHeight="1" x14ac:dyDescent="0.25">
      <c r="A2043" s="1094"/>
      <c r="B2043" s="1094"/>
      <c r="C2043" s="1109" t="s">
        <v>1059</v>
      </c>
      <c r="D2043" s="1110">
        <v>0</v>
      </c>
      <c r="E2043" s="1110">
        <v>0</v>
      </c>
      <c r="F2043" s="1110">
        <v>0</v>
      </c>
      <c r="G2043" s="1110">
        <v>0</v>
      </c>
      <c r="H2043" s="1094"/>
      <c r="I2043" s="1094"/>
      <c r="J2043" s="1094"/>
      <c r="K2043" s="1094"/>
    </row>
    <row r="2044" spans="1:11" ht="14.1" customHeight="1" x14ac:dyDescent="0.25">
      <c r="A2044" s="1094"/>
      <c r="B2044" s="1094"/>
      <c r="C2044" s="1109" t="s">
        <v>1060</v>
      </c>
      <c r="D2044" s="1110">
        <v>0</v>
      </c>
      <c r="E2044" s="1110">
        <v>0</v>
      </c>
      <c r="F2044" s="1110">
        <v>0</v>
      </c>
      <c r="G2044" s="1110">
        <v>0</v>
      </c>
      <c r="H2044" s="1094"/>
      <c r="I2044" s="1094"/>
      <c r="J2044" s="1094"/>
      <c r="K2044" s="1094"/>
    </row>
    <row r="2045" spans="1:11" ht="14.1" customHeight="1" x14ac:dyDescent="0.25">
      <c r="A2045" s="1094"/>
      <c r="B2045" s="1094"/>
      <c r="C2045" s="1109" t="s">
        <v>1062</v>
      </c>
      <c r="D2045" s="1110">
        <v>0</v>
      </c>
      <c r="E2045" s="1110">
        <v>0</v>
      </c>
      <c r="F2045" s="1110">
        <v>0</v>
      </c>
      <c r="G2045" s="1110">
        <v>0</v>
      </c>
      <c r="H2045" s="1094"/>
      <c r="I2045" s="1094"/>
      <c r="J2045" s="1094"/>
      <c r="K2045" s="1094"/>
    </row>
    <row r="2046" spans="1:11" ht="14.1" customHeight="1" x14ac:dyDescent="0.25">
      <c r="A2046" s="1094"/>
      <c r="B2046" s="1094"/>
      <c r="C2046" s="1109" t="s">
        <v>1048</v>
      </c>
      <c r="D2046" s="1110">
        <v>0</v>
      </c>
      <c r="E2046" s="1110">
        <v>0</v>
      </c>
      <c r="F2046" s="1110">
        <v>0</v>
      </c>
      <c r="G2046" s="1110">
        <v>0</v>
      </c>
      <c r="H2046" s="1094"/>
      <c r="I2046" s="1094"/>
      <c r="J2046" s="1094"/>
      <c r="K2046" s="1094"/>
    </row>
    <row r="2047" spans="1:11" ht="14.1" customHeight="1" x14ac:dyDescent="0.25">
      <c r="A2047" s="1094"/>
      <c r="B2047" s="1094"/>
      <c r="C2047" s="1109" t="s">
        <v>1057</v>
      </c>
      <c r="D2047" s="1110">
        <v>0</v>
      </c>
      <c r="E2047" s="1110">
        <v>0</v>
      </c>
      <c r="F2047" s="1110">
        <v>0</v>
      </c>
      <c r="G2047" s="1110">
        <v>0</v>
      </c>
      <c r="H2047" s="1094"/>
      <c r="I2047" s="1094"/>
      <c r="J2047" s="1094"/>
      <c r="K2047" s="1094"/>
    </row>
    <row r="2048" spans="1:11" ht="14.1" customHeight="1" x14ac:dyDescent="0.25">
      <c r="A2048" s="1094"/>
      <c r="B2048" s="1094"/>
      <c r="C2048" s="1109" t="s">
        <v>1058</v>
      </c>
      <c r="D2048" s="1110">
        <v>0</v>
      </c>
      <c r="E2048" s="1110">
        <v>0</v>
      </c>
      <c r="F2048" s="1110">
        <v>0</v>
      </c>
      <c r="G2048" s="1110">
        <v>0</v>
      </c>
      <c r="H2048" s="1094"/>
      <c r="I2048" s="1094"/>
      <c r="J2048" s="1094"/>
      <c r="K2048" s="1094"/>
    </row>
    <row r="2049" spans="1:11" ht="14.1" customHeight="1" x14ac:dyDescent="0.25">
      <c r="A2049" s="1094"/>
      <c r="B2049" s="1094"/>
      <c r="C2049" s="1109" t="s">
        <v>1059</v>
      </c>
      <c r="D2049" s="1110">
        <v>0</v>
      </c>
      <c r="E2049" s="1110">
        <v>0</v>
      </c>
      <c r="F2049" s="1110">
        <v>0</v>
      </c>
      <c r="G2049" s="1110">
        <v>0</v>
      </c>
      <c r="H2049" s="1094"/>
      <c r="I2049" s="1094"/>
      <c r="J2049" s="1094"/>
      <c r="K2049" s="1094"/>
    </row>
    <row r="2050" spans="1:11" ht="14.1" customHeight="1" x14ac:dyDescent="0.25">
      <c r="A2050" s="1094"/>
      <c r="B2050" s="1094"/>
      <c r="C2050" s="1109" t="s">
        <v>1060</v>
      </c>
      <c r="D2050" s="1110">
        <v>0</v>
      </c>
      <c r="E2050" s="1110">
        <v>0</v>
      </c>
      <c r="F2050" s="1110">
        <v>0</v>
      </c>
      <c r="G2050" s="1110">
        <v>0</v>
      </c>
      <c r="H2050" s="1094"/>
      <c r="I2050" s="1094"/>
      <c r="J2050" s="1094"/>
      <c r="K2050" s="1094"/>
    </row>
    <row r="2051" spans="1:11" ht="14.1" customHeight="1" x14ac:dyDescent="0.25">
      <c r="A2051" s="1094"/>
      <c r="B2051" s="1094"/>
      <c r="C2051" s="1109" t="s">
        <v>1063</v>
      </c>
      <c r="D2051" s="1110">
        <v>0</v>
      </c>
      <c r="E2051" s="1110">
        <v>0</v>
      </c>
      <c r="F2051" s="1110">
        <v>0</v>
      </c>
      <c r="G2051" s="1110">
        <v>0</v>
      </c>
      <c r="H2051" s="1094"/>
      <c r="I2051" s="1094"/>
      <c r="J2051" s="1094"/>
      <c r="K2051" s="1094"/>
    </row>
    <row r="2052" spans="1:11" ht="14.1" customHeight="1" x14ac:dyDescent="0.25">
      <c r="A2052" s="1094"/>
      <c r="B2052" s="1094"/>
      <c r="C2052" s="1109" t="s">
        <v>1064</v>
      </c>
      <c r="D2052" s="1110">
        <v>0</v>
      </c>
      <c r="E2052" s="1110">
        <v>0</v>
      </c>
      <c r="F2052" s="1110">
        <v>0</v>
      </c>
      <c r="G2052" s="1110">
        <v>0</v>
      </c>
      <c r="H2052" s="1094"/>
      <c r="I2052" s="1094"/>
      <c r="J2052" s="1094"/>
      <c r="K2052" s="1094"/>
    </row>
    <row r="2053" spans="1:11" ht="14.1" customHeight="1" x14ac:dyDescent="0.25">
      <c r="A2053" s="1094"/>
      <c r="B2053" s="1094"/>
      <c r="C2053" s="1111" t="s">
        <v>572</v>
      </c>
      <c r="D2053" s="1110">
        <v>0</v>
      </c>
      <c r="E2053" s="1110">
        <v>53876937</v>
      </c>
      <c r="F2053" s="1110">
        <v>50000000</v>
      </c>
      <c r="G2053" s="1110">
        <v>0</v>
      </c>
      <c r="H2053" s="1094"/>
      <c r="I2053" s="1094"/>
      <c r="J2053" s="1094"/>
      <c r="K2053" s="1094"/>
    </row>
    <row r="2054" spans="1:11" ht="50.1" customHeight="1" x14ac:dyDescent="0.25">
      <c r="A2054" s="1094"/>
      <c r="B2054" s="1094"/>
      <c r="C2054" s="1103" t="s">
        <v>1022</v>
      </c>
      <c r="D2054" s="1232" t="s">
        <v>4197</v>
      </c>
      <c r="E2054" s="1233"/>
      <c r="F2054" s="1233"/>
      <c r="G2054" s="1233"/>
      <c r="H2054" s="1094"/>
      <c r="I2054" s="1094"/>
      <c r="J2054" s="1094"/>
      <c r="K2054" s="1094"/>
    </row>
    <row r="2055" spans="1:11" ht="50.1" customHeight="1" x14ac:dyDescent="0.25">
      <c r="A2055" s="1094"/>
      <c r="B2055" s="1094"/>
      <c r="C2055" s="1104" t="s">
        <v>1024</v>
      </c>
      <c r="D2055" s="1230" t="s">
        <v>4198</v>
      </c>
      <c r="E2055" s="1231"/>
      <c r="F2055" s="1231"/>
      <c r="G2055" s="1231"/>
      <c r="H2055" s="1094"/>
      <c r="I2055" s="1094"/>
      <c r="J2055" s="1094"/>
      <c r="K2055" s="1094"/>
    </row>
    <row r="2056" spans="1:11" ht="50.1" customHeight="1" x14ac:dyDescent="0.25">
      <c r="A2056" s="1094"/>
      <c r="B2056" s="1094"/>
      <c r="C2056" s="1104" t="s">
        <v>31</v>
      </c>
      <c r="D2056" s="1230" t="s">
        <v>3424</v>
      </c>
      <c r="E2056" s="1231"/>
      <c r="F2056" s="1231"/>
      <c r="G2056" s="1231"/>
      <c r="H2056" s="1094"/>
      <c r="I2056" s="1094"/>
      <c r="J2056" s="1094"/>
      <c r="K2056" s="1094"/>
    </row>
    <row r="2057" spans="1:11" ht="15" customHeight="1" x14ac:dyDescent="0.25">
      <c r="A2057" s="1094"/>
      <c r="B2057" s="1094"/>
      <c r="C2057" s="1105"/>
      <c r="D2057" s="1106">
        <v>2024</v>
      </c>
      <c r="E2057" s="1106">
        <v>2025</v>
      </c>
      <c r="F2057" s="1106">
        <v>2026</v>
      </c>
      <c r="G2057" s="1106">
        <v>2027</v>
      </c>
      <c r="H2057" s="1094"/>
      <c r="I2057" s="1094"/>
      <c r="J2057" s="1094"/>
      <c r="K2057" s="1094"/>
    </row>
    <row r="2058" spans="1:11" ht="15" customHeight="1" x14ac:dyDescent="0.25">
      <c r="A2058" s="1094"/>
      <c r="B2058" s="1094"/>
      <c r="C2058" s="1107"/>
      <c r="D2058" s="1108" t="s">
        <v>13</v>
      </c>
      <c r="E2058" s="1108" t="s">
        <v>14</v>
      </c>
      <c r="F2058" s="1108" t="s">
        <v>14</v>
      </c>
      <c r="G2058" s="1108" t="s">
        <v>14</v>
      </c>
      <c r="H2058" s="1094"/>
      <c r="I2058" s="1094"/>
      <c r="J2058" s="1094"/>
      <c r="K2058" s="1094"/>
    </row>
    <row r="2059" spans="1:11" ht="14.1" customHeight="1" x14ac:dyDescent="0.25">
      <c r="A2059" s="1094"/>
      <c r="B2059" s="1094"/>
      <c r="C2059" s="1097" t="s">
        <v>33</v>
      </c>
      <c r="D2059" s="1101" t="s">
        <v>1038</v>
      </c>
      <c r="E2059" s="1101" t="s">
        <v>1092</v>
      </c>
      <c r="F2059" s="1101" t="s">
        <v>1092</v>
      </c>
      <c r="G2059" s="1101" t="s">
        <v>1039</v>
      </c>
      <c r="H2059" s="1094"/>
      <c r="I2059" s="1094"/>
      <c r="J2059" s="1094"/>
      <c r="K2059" s="1094"/>
    </row>
    <row r="2060" spans="1:11" ht="14.1" customHeight="1" x14ac:dyDescent="0.25">
      <c r="A2060" s="1094"/>
      <c r="B2060" s="1094"/>
      <c r="C2060" s="1097" t="s">
        <v>1029</v>
      </c>
      <c r="D2060" s="1101" t="s">
        <v>1722</v>
      </c>
      <c r="E2060" s="1101" t="s">
        <v>2239</v>
      </c>
      <c r="F2060" s="1101" t="s">
        <v>1144</v>
      </c>
      <c r="G2060" s="1101" t="s">
        <v>1039</v>
      </c>
      <c r="H2060" s="1094"/>
      <c r="I2060" s="1094"/>
      <c r="J2060" s="1094"/>
      <c r="K2060" s="1094"/>
    </row>
    <row r="2061" spans="1:11" ht="14.1" customHeight="1" x14ac:dyDescent="0.25">
      <c r="A2061" s="1094"/>
      <c r="B2061" s="1094"/>
      <c r="C2061" s="1097" t="s">
        <v>1032</v>
      </c>
      <c r="D2061" s="1101" t="s">
        <v>1039</v>
      </c>
      <c r="E2061" s="1101" t="s">
        <v>2239</v>
      </c>
      <c r="F2061" s="1101" t="s">
        <v>1144</v>
      </c>
      <c r="G2061" s="1101" t="s">
        <v>1039</v>
      </c>
      <c r="H2061" s="1094"/>
      <c r="I2061" s="1094"/>
      <c r="J2061" s="1094"/>
      <c r="K2061" s="1094"/>
    </row>
    <row r="2062" spans="1:11" ht="14.1" customHeight="1" x14ac:dyDescent="0.25">
      <c r="A2062" s="1094"/>
      <c r="B2062" s="1094"/>
      <c r="C2062" s="1097" t="s">
        <v>1037</v>
      </c>
      <c r="D2062" s="1101" t="s">
        <v>1038</v>
      </c>
      <c r="E2062" s="1101" t="s">
        <v>1038</v>
      </c>
      <c r="F2062" s="1101" t="s">
        <v>1039</v>
      </c>
      <c r="G2062" s="1101" t="s">
        <v>1083</v>
      </c>
      <c r="H2062" s="1094"/>
      <c r="I2062" s="1094"/>
      <c r="J2062" s="1094"/>
      <c r="K2062" s="1094"/>
    </row>
    <row r="2063" spans="1:11" ht="14.1" customHeight="1" x14ac:dyDescent="0.25">
      <c r="A2063" s="1094"/>
      <c r="B2063" s="1094"/>
      <c r="C2063" s="1097" t="s">
        <v>1042</v>
      </c>
      <c r="D2063" s="1101" t="s">
        <v>1038</v>
      </c>
      <c r="E2063" s="1101" t="s">
        <v>1296</v>
      </c>
      <c r="F2063" s="1101" t="s">
        <v>1671</v>
      </c>
      <c r="G2063" s="1101" t="s">
        <v>1083</v>
      </c>
      <c r="H2063" s="1094"/>
      <c r="I2063" s="1094"/>
      <c r="J2063" s="1094"/>
      <c r="K2063" s="1094"/>
    </row>
    <row r="2064" spans="1:11" ht="14.1" customHeight="1" x14ac:dyDescent="0.25">
      <c r="A2064" s="1094"/>
      <c r="B2064" s="1094"/>
      <c r="C2064" s="1097" t="s">
        <v>39</v>
      </c>
      <c r="D2064" s="1101" t="s">
        <v>1038</v>
      </c>
      <c r="E2064" s="1101" t="s">
        <v>1038</v>
      </c>
      <c r="F2064" s="1101" t="s">
        <v>1671</v>
      </c>
      <c r="G2064" s="1101" t="s">
        <v>1083</v>
      </c>
      <c r="H2064" s="1094"/>
      <c r="I2064" s="1094"/>
      <c r="J2064" s="1094"/>
      <c r="K2064" s="1094"/>
    </row>
    <row r="2065" spans="1:11" ht="14.1" customHeight="1" x14ac:dyDescent="0.25">
      <c r="A2065" s="1094"/>
      <c r="B2065" s="1094"/>
      <c r="C2065" s="1228" t="s">
        <v>1046</v>
      </c>
      <c r="D2065" s="1229"/>
      <c r="E2065" s="1229"/>
      <c r="F2065" s="1229"/>
      <c r="G2065" s="1229"/>
      <c r="H2065" s="1094"/>
      <c r="I2065" s="1094"/>
      <c r="J2065" s="1094"/>
      <c r="K2065" s="1094"/>
    </row>
    <row r="2066" spans="1:11" ht="14.1" customHeight="1" x14ac:dyDescent="0.25">
      <c r="A2066" s="1094"/>
      <c r="B2066" s="1094"/>
      <c r="C2066" s="1105"/>
      <c r="D2066" s="1106">
        <v>2024</v>
      </c>
      <c r="E2066" s="1106">
        <v>2025</v>
      </c>
      <c r="F2066" s="1106">
        <v>2026</v>
      </c>
      <c r="G2066" s="1106">
        <v>2027</v>
      </c>
      <c r="H2066" s="1094"/>
      <c r="I2066" s="1094"/>
      <c r="J2066" s="1094"/>
      <c r="K2066" s="1094"/>
    </row>
    <row r="2067" spans="1:11" ht="14.1" customHeight="1" x14ac:dyDescent="0.25">
      <c r="A2067" s="1094"/>
      <c r="B2067" s="1094"/>
      <c r="C2067" s="1107"/>
      <c r="D2067" s="1108" t="s">
        <v>13</v>
      </c>
      <c r="E2067" s="1108" t="s">
        <v>14</v>
      </c>
      <c r="F2067" s="1108" t="s">
        <v>14</v>
      </c>
      <c r="G2067" s="1108" t="s">
        <v>14</v>
      </c>
      <c r="H2067" s="1094"/>
      <c r="I2067" s="1094"/>
      <c r="J2067" s="1094"/>
      <c r="K2067" s="1094"/>
    </row>
    <row r="2068" spans="1:11" ht="14.1" customHeight="1" x14ac:dyDescent="0.25">
      <c r="A2068" s="1094"/>
      <c r="B2068" s="1094"/>
      <c r="C2068" s="1109" t="s">
        <v>1047</v>
      </c>
      <c r="D2068" s="1110">
        <v>0</v>
      </c>
      <c r="E2068" s="1110">
        <v>0</v>
      </c>
      <c r="F2068" s="1110">
        <v>0</v>
      </c>
      <c r="G2068" s="1110">
        <v>0</v>
      </c>
      <c r="H2068" s="1094"/>
      <c r="I2068" s="1094"/>
      <c r="J2068" s="1094"/>
      <c r="K2068" s="1094"/>
    </row>
    <row r="2069" spans="1:11" ht="14.1" customHeight="1" x14ac:dyDescent="0.25">
      <c r="A2069" s="1094"/>
      <c r="B2069" s="1094"/>
      <c r="C2069" s="1109" t="s">
        <v>1048</v>
      </c>
      <c r="D2069" s="1110">
        <v>0</v>
      </c>
      <c r="E2069" s="1110">
        <v>0</v>
      </c>
      <c r="F2069" s="1110">
        <v>0</v>
      </c>
      <c r="G2069" s="1110">
        <v>0</v>
      </c>
      <c r="H2069" s="1094"/>
      <c r="I2069" s="1094"/>
      <c r="J2069" s="1094"/>
      <c r="K2069" s="1094"/>
    </row>
    <row r="2070" spans="1:11" ht="14.1" customHeight="1" x14ac:dyDescent="0.25">
      <c r="A2070" s="1094"/>
      <c r="B2070" s="1094"/>
      <c r="C2070" s="1109" t="s">
        <v>1049</v>
      </c>
      <c r="D2070" s="1110">
        <v>0</v>
      </c>
      <c r="E2070" s="1110">
        <v>0</v>
      </c>
      <c r="F2070" s="1110">
        <v>0</v>
      </c>
      <c r="G2070" s="1110">
        <v>0</v>
      </c>
      <c r="H2070" s="1094"/>
      <c r="I2070" s="1094"/>
      <c r="J2070" s="1094"/>
      <c r="K2070" s="1094"/>
    </row>
    <row r="2071" spans="1:11" ht="14.1" customHeight="1" x14ac:dyDescent="0.25">
      <c r="A2071" s="1094"/>
      <c r="B2071" s="1094"/>
      <c r="C2071" s="1109" t="s">
        <v>1050</v>
      </c>
      <c r="D2071" s="1110">
        <v>0</v>
      </c>
      <c r="E2071" s="1110">
        <v>0</v>
      </c>
      <c r="F2071" s="1110">
        <v>0</v>
      </c>
      <c r="G2071" s="1110">
        <v>0</v>
      </c>
      <c r="H2071" s="1094"/>
      <c r="I2071" s="1094"/>
      <c r="J2071" s="1094"/>
      <c r="K2071" s="1094"/>
    </row>
    <row r="2072" spans="1:11" ht="14.1" customHeight="1" x14ac:dyDescent="0.25">
      <c r="A2072" s="1094"/>
      <c r="B2072" s="1094"/>
      <c r="C2072" s="1109" t="s">
        <v>1048</v>
      </c>
      <c r="D2072" s="1110">
        <v>0</v>
      </c>
      <c r="E2072" s="1110">
        <v>0</v>
      </c>
      <c r="F2072" s="1110">
        <v>0</v>
      </c>
      <c r="G2072" s="1110">
        <v>0</v>
      </c>
      <c r="H2072" s="1094"/>
      <c r="I2072" s="1094"/>
      <c r="J2072" s="1094"/>
      <c r="K2072" s="1094"/>
    </row>
    <row r="2073" spans="1:11" ht="14.1" customHeight="1" x14ac:dyDescent="0.25">
      <c r="A2073" s="1094"/>
      <c r="B2073" s="1094"/>
      <c r="C2073" s="1109" t="s">
        <v>1049</v>
      </c>
      <c r="D2073" s="1110">
        <v>0</v>
      </c>
      <c r="E2073" s="1110">
        <v>0</v>
      </c>
      <c r="F2073" s="1110">
        <v>0</v>
      </c>
      <c r="G2073" s="1110">
        <v>0</v>
      </c>
      <c r="H2073" s="1094"/>
      <c r="I2073" s="1094"/>
      <c r="J2073" s="1094"/>
      <c r="K2073" s="1094"/>
    </row>
    <row r="2074" spans="1:11" ht="14.1" customHeight="1" x14ac:dyDescent="0.25">
      <c r="A2074" s="1094"/>
      <c r="B2074" s="1094"/>
      <c r="C2074" s="1109" t="s">
        <v>1051</v>
      </c>
      <c r="D2074" s="1110">
        <v>0</v>
      </c>
      <c r="E2074" s="1110">
        <v>0</v>
      </c>
      <c r="F2074" s="1110">
        <v>0</v>
      </c>
      <c r="G2074" s="1110">
        <v>0</v>
      </c>
      <c r="H2074" s="1094"/>
      <c r="I2074" s="1094"/>
      <c r="J2074" s="1094"/>
      <c r="K2074" s="1094"/>
    </row>
    <row r="2075" spans="1:11" ht="14.1" customHeight="1" x14ac:dyDescent="0.25">
      <c r="A2075" s="1094"/>
      <c r="B2075" s="1094"/>
      <c r="C2075" s="1109" t="s">
        <v>1048</v>
      </c>
      <c r="D2075" s="1110">
        <v>0</v>
      </c>
      <c r="E2075" s="1110">
        <v>0</v>
      </c>
      <c r="F2075" s="1110">
        <v>0</v>
      </c>
      <c r="G2075" s="1110">
        <v>0</v>
      </c>
      <c r="H2075" s="1094"/>
      <c r="I2075" s="1094"/>
      <c r="J2075" s="1094"/>
      <c r="K2075" s="1094"/>
    </row>
    <row r="2076" spans="1:11" ht="14.1" customHeight="1" x14ac:dyDescent="0.25">
      <c r="A2076" s="1094"/>
      <c r="B2076" s="1094"/>
      <c r="C2076" s="1109" t="s">
        <v>1049</v>
      </c>
      <c r="D2076" s="1110">
        <v>0</v>
      </c>
      <c r="E2076" s="1110">
        <v>0</v>
      </c>
      <c r="F2076" s="1110">
        <v>0</v>
      </c>
      <c r="G2076" s="1110">
        <v>0</v>
      </c>
      <c r="H2076" s="1094"/>
      <c r="I2076" s="1094"/>
      <c r="J2076" s="1094"/>
      <c r="K2076" s="1094"/>
    </row>
    <row r="2077" spans="1:11" ht="14.1" customHeight="1" x14ac:dyDescent="0.25">
      <c r="A2077" s="1094"/>
      <c r="B2077" s="1094"/>
      <c r="C2077" s="1109" t="s">
        <v>1052</v>
      </c>
      <c r="D2077" s="1110">
        <v>0</v>
      </c>
      <c r="E2077" s="1110">
        <v>0</v>
      </c>
      <c r="F2077" s="1110">
        <v>0</v>
      </c>
      <c r="G2077" s="1110">
        <v>0</v>
      </c>
      <c r="H2077" s="1094"/>
      <c r="I2077" s="1094"/>
      <c r="J2077" s="1094"/>
      <c r="K2077" s="1094"/>
    </row>
    <row r="2078" spans="1:11" ht="14.1" customHeight="1" x14ac:dyDescent="0.25">
      <c r="A2078" s="1094"/>
      <c r="B2078" s="1094"/>
      <c r="C2078" s="1109" t="s">
        <v>1048</v>
      </c>
      <c r="D2078" s="1110">
        <v>0</v>
      </c>
      <c r="E2078" s="1110">
        <v>0</v>
      </c>
      <c r="F2078" s="1110">
        <v>0</v>
      </c>
      <c r="G2078" s="1110">
        <v>0</v>
      </c>
      <c r="H2078" s="1094"/>
      <c r="I2078" s="1094"/>
      <c r="J2078" s="1094"/>
      <c r="K2078" s="1094"/>
    </row>
    <row r="2079" spans="1:11" ht="14.1" customHeight="1" x14ac:dyDescent="0.25">
      <c r="A2079" s="1094"/>
      <c r="B2079" s="1094"/>
      <c r="C2079" s="1109" t="s">
        <v>1049</v>
      </c>
      <c r="D2079" s="1110">
        <v>0</v>
      </c>
      <c r="E2079" s="1110">
        <v>0</v>
      </c>
      <c r="F2079" s="1110">
        <v>0</v>
      </c>
      <c r="G2079" s="1110">
        <v>0</v>
      </c>
      <c r="H2079" s="1094"/>
      <c r="I2079" s="1094"/>
      <c r="J2079" s="1094"/>
      <c r="K2079" s="1094"/>
    </row>
    <row r="2080" spans="1:11" ht="14.1" customHeight="1" x14ac:dyDescent="0.25">
      <c r="A2080" s="1094"/>
      <c r="B2080" s="1094"/>
      <c r="C2080" s="1109" t="s">
        <v>1053</v>
      </c>
      <c r="D2080" s="1110">
        <v>0</v>
      </c>
      <c r="E2080" s="1110">
        <v>0</v>
      </c>
      <c r="F2080" s="1110">
        <v>0</v>
      </c>
      <c r="G2080" s="1110">
        <v>0</v>
      </c>
      <c r="H2080" s="1094"/>
      <c r="I2080" s="1094"/>
      <c r="J2080" s="1094"/>
      <c r="K2080" s="1094"/>
    </row>
    <row r="2081" spans="1:11" ht="14.1" customHeight="1" x14ac:dyDescent="0.25">
      <c r="A2081" s="1094"/>
      <c r="B2081" s="1094"/>
      <c r="C2081" s="1109" t="s">
        <v>1048</v>
      </c>
      <c r="D2081" s="1110">
        <v>0</v>
      </c>
      <c r="E2081" s="1110">
        <v>0</v>
      </c>
      <c r="F2081" s="1110">
        <v>0</v>
      </c>
      <c r="G2081" s="1110">
        <v>0</v>
      </c>
      <c r="H2081" s="1094"/>
      <c r="I2081" s="1094"/>
      <c r="J2081" s="1094"/>
      <c r="K2081" s="1094"/>
    </row>
    <row r="2082" spans="1:11" ht="14.1" customHeight="1" x14ac:dyDescent="0.25">
      <c r="A2082" s="1094"/>
      <c r="B2082" s="1094"/>
      <c r="C2082" s="1109" t="s">
        <v>1049</v>
      </c>
      <c r="D2082" s="1110">
        <v>0</v>
      </c>
      <c r="E2082" s="1110">
        <v>0</v>
      </c>
      <c r="F2082" s="1110">
        <v>0</v>
      </c>
      <c r="G2082" s="1110">
        <v>0</v>
      </c>
      <c r="H2082" s="1094"/>
      <c r="I2082" s="1094"/>
      <c r="J2082" s="1094"/>
      <c r="K2082" s="1094"/>
    </row>
    <row r="2083" spans="1:11" ht="14.1" customHeight="1" x14ac:dyDescent="0.25">
      <c r="A2083" s="1094"/>
      <c r="B2083" s="1094"/>
      <c r="C2083" s="1109" t="s">
        <v>1054</v>
      </c>
      <c r="D2083" s="1110">
        <v>0</v>
      </c>
      <c r="E2083" s="1110">
        <v>0</v>
      </c>
      <c r="F2083" s="1110">
        <v>0</v>
      </c>
      <c r="G2083" s="1110">
        <v>0</v>
      </c>
      <c r="H2083" s="1094"/>
      <c r="I2083" s="1094"/>
      <c r="J2083" s="1094"/>
      <c r="K2083" s="1094"/>
    </row>
    <row r="2084" spans="1:11" ht="14.1" customHeight="1" x14ac:dyDescent="0.25">
      <c r="A2084" s="1094"/>
      <c r="B2084" s="1094"/>
      <c r="C2084" s="1109" t="s">
        <v>1048</v>
      </c>
      <c r="D2084" s="1110">
        <v>0</v>
      </c>
      <c r="E2084" s="1110">
        <v>0</v>
      </c>
      <c r="F2084" s="1110">
        <v>0</v>
      </c>
      <c r="G2084" s="1110">
        <v>0</v>
      </c>
      <c r="H2084" s="1094"/>
      <c r="I2084" s="1094"/>
      <c r="J2084" s="1094"/>
      <c r="K2084" s="1094"/>
    </row>
    <row r="2085" spans="1:11" ht="14.1" customHeight="1" x14ac:dyDescent="0.25">
      <c r="A2085" s="1094"/>
      <c r="B2085" s="1094"/>
      <c r="C2085" s="1109" t="s">
        <v>1049</v>
      </c>
      <c r="D2085" s="1110">
        <v>0</v>
      </c>
      <c r="E2085" s="1110">
        <v>0</v>
      </c>
      <c r="F2085" s="1110">
        <v>0</v>
      </c>
      <c r="G2085" s="1110">
        <v>0</v>
      </c>
      <c r="H2085" s="1094"/>
      <c r="I2085" s="1094"/>
      <c r="J2085" s="1094"/>
      <c r="K2085" s="1094"/>
    </row>
    <row r="2086" spans="1:11" ht="14.1" customHeight="1" x14ac:dyDescent="0.25">
      <c r="A2086" s="1094"/>
      <c r="B2086" s="1094"/>
      <c r="C2086" s="1109" t="s">
        <v>1055</v>
      </c>
      <c r="D2086" s="1110">
        <v>0</v>
      </c>
      <c r="E2086" s="1110">
        <v>0</v>
      </c>
      <c r="F2086" s="1110">
        <v>0</v>
      </c>
      <c r="G2086" s="1110">
        <v>0</v>
      </c>
      <c r="H2086" s="1094"/>
      <c r="I2086" s="1094"/>
      <c r="J2086" s="1094"/>
      <c r="K2086" s="1094"/>
    </row>
    <row r="2087" spans="1:11" ht="14.1" customHeight="1" x14ac:dyDescent="0.25">
      <c r="A2087" s="1094"/>
      <c r="B2087" s="1094"/>
      <c r="C2087" s="1109" t="s">
        <v>1048</v>
      </c>
      <c r="D2087" s="1110">
        <v>0</v>
      </c>
      <c r="E2087" s="1110">
        <v>0</v>
      </c>
      <c r="F2087" s="1110">
        <v>0</v>
      </c>
      <c r="G2087" s="1110">
        <v>0</v>
      </c>
      <c r="H2087" s="1094"/>
      <c r="I2087" s="1094"/>
      <c r="J2087" s="1094"/>
      <c r="K2087" s="1094"/>
    </row>
    <row r="2088" spans="1:11" ht="14.1" customHeight="1" x14ac:dyDescent="0.25">
      <c r="A2088" s="1094"/>
      <c r="B2088" s="1094"/>
      <c r="C2088" s="1109" t="s">
        <v>1049</v>
      </c>
      <c r="D2088" s="1110">
        <v>0</v>
      </c>
      <c r="E2088" s="1110">
        <v>0</v>
      </c>
      <c r="F2088" s="1110">
        <v>0</v>
      </c>
      <c r="G2088" s="1110">
        <v>0</v>
      </c>
      <c r="H2088" s="1094"/>
      <c r="I2088" s="1094"/>
      <c r="J2088" s="1094"/>
      <c r="K2088" s="1094"/>
    </row>
    <row r="2089" spans="1:11" ht="14.1" customHeight="1" x14ac:dyDescent="0.25">
      <c r="A2089" s="1094"/>
      <c r="B2089" s="1094"/>
      <c r="C2089" s="1109" t="s">
        <v>1056</v>
      </c>
      <c r="D2089" s="1110">
        <v>0</v>
      </c>
      <c r="E2089" s="1110">
        <v>0</v>
      </c>
      <c r="F2089" s="1110">
        <v>0</v>
      </c>
      <c r="G2089" s="1110">
        <v>0</v>
      </c>
      <c r="H2089" s="1094"/>
      <c r="I2089" s="1094"/>
      <c r="J2089" s="1094"/>
      <c r="K2089" s="1094"/>
    </row>
    <row r="2090" spans="1:11" ht="14.1" customHeight="1" x14ac:dyDescent="0.25">
      <c r="A2090" s="1094"/>
      <c r="B2090" s="1094"/>
      <c r="C2090" s="1109" t="s">
        <v>1048</v>
      </c>
      <c r="D2090" s="1110">
        <v>0</v>
      </c>
      <c r="E2090" s="1110">
        <v>0</v>
      </c>
      <c r="F2090" s="1110">
        <v>0</v>
      </c>
      <c r="G2090" s="1110">
        <v>0</v>
      </c>
      <c r="H2090" s="1094"/>
      <c r="I2090" s="1094"/>
      <c r="J2090" s="1094"/>
      <c r="K2090" s="1094"/>
    </row>
    <row r="2091" spans="1:11" ht="14.1" customHeight="1" x14ac:dyDescent="0.25">
      <c r="A2091" s="1094"/>
      <c r="B2091" s="1094"/>
      <c r="C2091" s="1109" t="s">
        <v>1057</v>
      </c>
      <c r="D2091" s="1110">
        <v>0</v>
      </c>
      <c r="E2091" s="1110">
        <v>0</v>
      </c>
      <c r="F2091" s="1110">
        <v>0</v>
      </c>
      <c r="G2091" s="1110">
        <v>0</v>
      </c>
      <c r="H2091" s="1094"/>
      <c r="I2091" s="1094"/>
      <c r="J2091" s="1094"/>
      <c r="K2091" s="1094"/>
    </row>
    <row r="2092" spans="1:11" ht="14.1" customHeight="1" x14ac:dyDescent="0.25">
      <c r="A2092" s="1094"/>
      <c r="B2092" s="1094"/>
      <c r="C2092" s="1109" t="s">
        <v>1058</v>
      </c>
      <c r="D2092" s="1110">
        <v>0</v>
      </c>
      <c r="E2092" s="1110">
        <v>0</v>
      </c>
      <c r="F2092" s="1110">
        <v>0</v>
      </c>
      <c r="G2092" s="1110">
        <v>0</v>
      </c>
      <c r="H2092" s="1094"/>
      <c r="I2092" s="1094"/>
      <c r="J2092" s="1094"/>
      <c r="K2092" s="1094"/>
    </row>
    <row r="2093" spans="1:11" ht="14.1" customHeight="1" x14ac:dyDescent="0.25">
      <c r="A2093" s="1094"/>
      <c r="B2093" s="1094"/>
      <c r="C2093" s="1109" t="s">
        <v>1059</v>
      </c>
      <c r="D2093" s="1110">
        <v>0</v>
      </c>
      <c r="E2093" s="1110">
        <v>0</v>
      </c>
      <c r="F2093" s="1110">
        <v>0</v>
      </c>
      <c r="G2093" s="1110">
        <v>0</v>
      </c>
      <c r="H2093" s="1094"/>
      <c r="I2093" s="1094"/>
      <c r="J2093" s="1094"/>
      <c r="K2093" s="1094"/>
    </row>
    <row r="2094" spans="1:11" ht="14.1" customHeight="1" x14ac:dyDescent="0.25">
      <c r="A2094" s="1094"/>
      <c r="B2094" s="1094"/>
      <c r="C2094" s="1109" t="s">
        <v>1060</v>
      </c>
      <c r="D2094" s="1110">
        <v>0</v>
      </c>
      <c r="E2094" s="1110">
        <v>0</v>
      </c>
      <c r="F2094" s="1110">
        <v>0</v>
      </c>
      <c r="G2094" s="1110">
        <v>0</v>
      </c>
      <c r="H2094" s="1094"/>
      <c r="I2094" s="1094"/>
      <c r="J2094" s="1094"/>
      <c r="K2094" s="1094"/>
    </row>
    <row r="2095" spans="1:11" ht="14.1" customHeight="1" x14ac:dyDescent="0.25">
      <c r="A2095" s="1094"/>
      <c r="B2095" s="1094"/>
      <c r="C2095" s="1109" t="s">
        <v>1061</v>
      </c>
      <c r="D2095" s="1110">
        <v>0</v>
      </c>
      <c r="E2095" s="1110">
        <v>60000000</v>
      </c>
      <c r="F2095" s="1110">
        <v>50000000</v>
      </c>
      <c r="G2095" s="1110">
        <v>0</v>
      </c>
      <c r="H2095" s="1094"/>
      <c r="I2095" s="1094"/>
      <c r="J2095" s="1094"/>
      <c r="K2095" s="1094"/>
    </row>
    <row r="2096" spans="1:11" ht="14.1" customHeight="1" x14ac:dyDescent="0.25">
      <c r="A2096" s="1094"/>
      <c r="B2096" s="1094"/>
      <c r="C2096" s="1109" t="s">
        <v>1048</v>
      </c>
      <c r="D2096" s="1110">
        <v>0</v>
      </c>
      <c r="E2096" s="1110">
        <v>60000000</v>
      </c>
      <c r="F2096" s="1110">
        <v>50000000</v>
      </c>
      <c r="G2096" s="1110">
        <v>0</v>
      </c>
      <c r="H2096" s="1094"/>
      <c r="I2096" s="1094"/>
      <c r="J2096" s="1094"/>
      <c r="K2096" s="1094"/>
    </row>
    <row r="2097" spans="1:11" ht="14.1" customHeight="1" x14ac:dyDescent="0.25">
      <c r="A2097" s="1094"/>
      <c r="B2097" s="1094"/>
      <c r="C2097" s="1109" t="s">
        <v>1057</v>
      </c>
      <c r="D2097" s="1110">
        <v>0</v>
      </c>
      <c r="E2097" s="1110">
        <v>0</v>
      </c>
      <c r="F2097" s="1110">
        <v>0</v>
      </c>
      <c r="G2097" s="1110">
        <v>0</v>
      </c>
      <c r="H2097" s="1094"/>
      <c r="I2097" s="1094"/>
      <c r="J2097" s="1094"/>
      <c r="K2097" s="1094"/>
    </row>
    <row r="2098" spans="1:11" ht="14.1" customHeight="1" x14ac:dyDescent="0.25">
      <c r="A2098" s="1094"/>
      <c r="B2098" s="1094"/>
      <c r="C2098" s="1109" t="s">
        <v>1058</v>
      </c>
      <c r="D2098" s="1110">
        <v>0</v>
      </c>
      <c r="E2098" s="1110">
        <v>0</v>
      </c>
      <c r="F2098" s="1110">
        <v>0</v>
      </c>
      <c r="G2098" s="1110">
        <v>0</v>
      </c>
      <c r="H2098" s="1094"/>
      <c r="I2098" s="1094"/>
      <c r="J2098" s="1094"/>
      <c r="K2098" s="1094"/>
    </row>
    <row r="2099" spans="1:11" ht="14.1" customHeight="1" x14ac:dyDescent="0.25">
      <c r="A2099" s="1094"/>
      <c r="B2099" s="1094"/>
      <c r="C2099" s="1109" t="s">
        <v>1059</v>
      </c>
      <c r="D2099" s="1110">
        <v>0</v>
      </c>
      <c r="E2099" s="1110">
        <v>0</v>
      </c>
      <c r="F2099" s="1110">
        <v>0</v>
      </c>
      <c r="G2099" s="1110">
        <v>0</v>
      </c>
      <c r="H2099" s="1094"/>
      <c r="I2099" s="1094"/>
      <c r="J2099" s="1094"/>
      <c r="K2099" s="1094"/>
    </row>
    <row r="2100" spans="1:11" ht="14.1" customHeight="1" x14ac:dyDescent="0.25">
      <c r="A2100" s="1094"/>
      <c r="B2100" s="1094"/>
      <c r="C2100" s="1109" t="s">
        <v>1060</v>
      </c>
      <c r="D2100" s="1110">
        <v>0</v>
      </c>
      <c r="E2100" s="1110">
        <v>0</v>
      </c>
      <c r="F2100" s="1110">
        <v>0</v>
      </c>
      <c r="G2100" s="1110">
        <v>0</v>
      </c>
      <c r="H2100" s="1094"/>
      <c r="I2100" s="1094"/>
      <c r="J2100" s="1094"/>
      <c r="K2100" s="1094"/>
    </row>
    <row r="2101" spans="1:11" ht="14.1" customHeight="1" x14ac:dyDescent="0.25">
      <c r="A2101" s="1094"/>
      <c r="B2101" s="1094"/>
      <c r="C2101" s="1109" t="s">
        <v>1062</v>
      </c>
      <c r="D2101" s="1110">
        <v>0</v>
      </c>
      <c r="E2101" s="1110">
        <v>0</v>
      </c>
      <c r="F2101" s="1110">
        <v>0</v>
      </c>
      <c r="G2101" s="1110">
        <v>0</v>
      </c>
      <c r="H2101" s="1094"/>
      <c r="I2101" s="1094"/>
      <c r="J2101" s="1094"/>
      <c r="K2101" s="1094"/>
    </row>
    <row r="2102" spans="1:11" ht="14.1" customHeight="1" x14ac:dyDescent="0.25">
      <c r="A2102" s="1094"/>
      <c r="B2102" s="1094"/>
      <c r="C2102" s="1109" t="s">
        <v>1048</v>
      </c>
      <c r="D2102" s="1110">
        <v>0</v>
      </c>
      <c r="E2102" s="1110">
        <v>0</v>
      </c>
      <c r="F2102" s="1110">
        <v>0</v>
      </c>
      <c r="G2102" s="1110">
        <v>0</v>
      </c>
      <c r="H2102" s="1094"/>
      <c r="I2102" s="1094"/>
      <c r="J2102" s="1094"/>
      <c r="K2102" s="1094"/>
    </row>
    <row r="2103" spans="1:11" ht="14.1" customHeight="1" x14ac:dyDescent="0.25">
      <c r="A2103" s="1094"/>
      <c r="B2103" s="1094"/>
      <c r="C2103" s="1109" t="s">
        <v>1057</v>
      </c>
      <c r="D2103" s="1110">
        <v>0</v>
      </c>
      <c r="E2103" s="1110">
        <v>0</v>
      </c>
      <c r="F2103" s="1110">
        <v>0</v>
      </c>
      <c r="G2103" s="1110">
        <v>0</v>
      </c>
      <c r="H2103" s="1094"/>
      <c r="I2103" s="1094"/>
      <c r="J2103" s="1094"/>
      <c r="K2103" s="1094"/>
    </row>
    <row r="2104" spans="1:11" ht="14.1" customHeight="1" x14ac:dyDescent="0.25">
      <c r="A2104" s="1094"/>
      <c r="B2104" s="1094"/>
      <c r="C2104" s="1109" t="s">
        <v>1058</v>
      </c>
      <c r="D2104" s="1110">
        <v>0</v>
      </c>
      <c r="E2104" s="1110">
        <v>0</v>
      </c>
      <c r="F2104" s="1110">
        <v>0</v>
      </c>
      <c r="G2104" s="1110">
        <v>0</v>
      </c>
      <c r="H2104" s="1094"/>
      <c r="I2104" s="1094"/>
      <c r="J2104" s="1094"/>
      <c r="K2104" s="1094"/>
    </row>
    <row r="2105" spans="1:11" ht="14.1" customHeight="1" x14ac:dyDescent="0.25">
      <c r="A2105" s="1094"/>
      <c r="B2105" s="1094"/>
      <c r="C2105" s="1109" t="s">
        <v>1059</v>
      </c>
      <c r="D2105" s="1110">
        <v>0</v>
      </c>
      <c r="E2105" s="1110">
        <v>0</v>
      </c>
      <c r="F2105" s="1110">
        <v>0</v>
      </c>
      <c r="G2105" s="1110">
        <v>0</v>
      </c>
      <c r="H2105" s="1094"/>
      <c r="I2105" s="1094"/>
      <c r="J2105" s="1094"/>
      <c r="K2105" s="1094"/>
    </row>
    <row r="2106" spans="1:11" ht="14.1" customHeight="1" x14ac:dyDescent="0.25">
      <c r="A2106" s="1094"/>
      <c r="B2106" s="1094"/>
      <c r="C2106" s="1109" t="s">
        <v>1060</v>
      </c>
      <c r="D2106" s="1110">
        <v>0</v>
      </c>
      <c r="E2106" s="1110">
        <v>0</v>
      </c>
      <c r="F2106" s="1110">
        <v>0</v>
      </c>
      <c r="G2106" s="1110">
        <v>0</v>
      </c>
      <c r="H2106" s="1094"/>
      <c r="I2106" s="1094"/>
      <c r="J2106" s="1094"/>
      <c r="K2106" s="1094"/>
    </row>
    <row r="2107" spans="1:11" ht="14.1" customHeight="1" x14ac:dyDescent="0.25">
      <c r="A2107" s="1094"/>
      <c r="B2107" s="1094"/>
      <c r="C2107" s="1109" t="s">
        <v>1063</v>
      </c>
      <c r="D2107" s="1110">
        <v>0</v>
      </c>
      <c r="E2107" s="1110">
        <v>0</v>
      </c>
      <c r="F2107" s="1110">
        <v>0</v>
      </c>
      <c r="G2107" s="1110">
        <v>0</v>
      </c>
      <c r="H2107" s="1094"/>
      <c r="I2107" s="1094"/>
      <c r="J2107" s="1094"/>
      <c r="K2107" s="1094"/>
    </row>
    <row r="2108" spans="1:11" ht="14.1" customHeight="1" x14ac:dyDescent="0.25">
      <c r="A2108" s="1094"/>
      <c r="B2108" s="1094"/>
      <c r="C2108" s="1109" t="s">
        <v>1064</v>
      </c>
      <c r="D2108" s="1110">
        <v>0</v>
      </c>
      <c r="E2108" s="1110">
        <v>0</v>
      </c>
      <c r="F2108" s="1110">
        <v>0</v>
      </c>
      <c r="G2108" s="1110">
        <v>0</v>
      </c>
      <c r="H2108" s="1094"/>
      <c r="I2108" s="1094"/>
      <c r="J2108" s="1094"/>
      <c r="K2108" s="1094"/>
    </row>
    <row r="2109" spans="1:11" ht="14.1" customHeight="1" x14ac:dyDescent="0.25">
      <c r="A2109" s="1094"/>
      <c r="B2109" s="1094"/>
      <c r="C2109" s="1111" t="s">
        <v>572</v>
      </c>
      <c r="D2109" s="1110">
        <v>0</v>
      </c>
      <c r="E2109" s="1110">
        <v>60000000</v>
      </c>
      <c r="F2109" s="1110">
        <v>50000000</v>
      </c>
      <c r="G2109" s="1110">
        <v>0</v>
      </c>
      <c r="H2109" s="1094"/>
      <c r="I2109" s="1094"/>
      <c r="J2109" s="1094"/>
      <c r="K2109" s="1094"/>
    </row>
    <row r="2110" spans="1:11" ht="14.1" customHeight="1" x14ac:dyDescent="0.25">
      <c r="A2110" s="1094"/>
      <c r="B2110" s="1094"/>
      <c r="C2110" s="1102" t="s">
        <v>4199</v>
      </c>
      <c r="D2110" s="1234" t="s">
        <v>4200</v>
      </c>
      <c r="E2110" s="1235"/>
      <c r="F2110" s="1235"/>
      <c r="G2110" s="1235"/>
      <c r="H2110" s="1094"/>
      <c r="I2110" s="1094"/>
      <c r="J2110" s="1094"/>
      <c r="K2110" s="1094"/>
    </row>
    <row r="2111" spans="1:11" ht="45.95" customHeight="1" x14ac:dyDescent="0.25">
      <c r="A2111" s="1094"/>
      <c r="B2111" s="1094"/>
      <c r="C2111" s="1103" t="s">
        <v>1022</v>
      </c>
      <c r="D2111" s="1232" t="s">
        <v>4201</v>
      </c>
      <c r="E2111" s="1233"/>
      <c r="F2111" s="1233"/>
      <c r="G2111" s="1233"/>
      <c r="H2111" s="1094"/>
      <c r="I2111" s="1094"/>
      <c r="J2111" s="1094"/>
      <c r="K2111" s="1094"/>
    </row>
    <row r="2112" spans="1:11" ht="45.95" customHeight="1" x14ac:dyDescent="0.25">
      <c r="A2112" s="1094"/>
      <c r="B2112" s="1094"/>
      <c r="C2112" s="1104" t="s">
        <v>1024</v>
      </c>
      <c r="D2112" s="1230" t="s">
        <v>4202</v>
      </c>
      <c r="E2112" s="1231"/>
      <c r="F2112" s="1231"/>
      <c r="G2112" s="1231"/>
      <c r="H2112" s="1094"/>
      <c r="I2112" s="1094"/>
      <c r="J2112" s="1094"/>
      <c r="K2112" s="1094"/>
    </row>
    <row r="2113" spans="1:11" ht="45.95" customHeight="1" x14ac:dyDescent="0.25">
      <c r="A2113" s="1094"/>
      <c r="B2113" s="1094"/>
      <c r="C2113" s="1104" t="s">
        <v>31</v>
      </c>
      <c r="D2113" s="1230" t="s">
        <v>4203</v>
      </c>
      <c r="E2113" s="1231"/>
      <c r="F2113" s="1231"/>
      <c r="G2113" s="1231"/>
      <c r="H2113" s="1094"/>
      <c r="I2113" s="1094"/>
      <c r="J2113" s="1094"/>
      <c r="K2113" s="1094"/>
    </row>
    <row r="2114" spans="1:11" ht="15" customHeight="1" x14ac:dyDescent="0.25">
      <c r="A2114" s="1094"/>
      <c r="B2114" s="1094"/>
      <c r="C2114" s="1105"/>
      <c r="D2114" s="1106">
        <v>2024</v>
      </c>
      <c r="E2114" s="1106">
        <v>2025</v>
      </c>
      <c r="F2114" s="1106">
        <v>2026</v>
      </c>
      <c r="G2114" s="1106">
        <v>2027</v>
      </c>
      <c r="H2114" s="1094"/>
      <c r="I2114" s="1094"/>
      <c r="J2114" s="1094"/>
      <c r="K2114" s="1094"/>
    </row>
    <row r="2115" spans="1:11" ht="15" customHeight="1" x14ac:dyDescent="0.25">
      <c r="A2115" s="1094"/>
      <c r="B2115" s="1094"/>
      <c r="C2115" s="1107"/>
      <c r="D2115" s="1108" t="s">
        <v>13</v>
      </c>
      <c r="E2115" s="1108" t="s">
        <v>14</v>
      </c>
      <c r="F2115" s="1108" t="s">
        <v>14</v>
      </c>
      <c r="G2115" s="1108" t="s">
        <v>14</v>
      </c>
      <c r="H2115" s="1094"/>
      <c r="I2115" s="1094"/>
      <c r="J2115" s="1094"/>
      <c r="K2115" s="1094"/>
    </row>
    <row r="2116" spans="1:11" ht="14.1" customHeight="1" x14ac:dyDescent="0.25">
      <c r="A2116" s="1094"/>
      <c r="B2116" s="1094"/>
      <c r="C2116" s="1097" t="s">
        <v>33</v>
      </c>
      <c r="D2116" s="1101" t="s">
        <v>1038</v>
      </c>
      <c r="E2116" s="1101" t="s">
        <v>1092</v>
      </c>
      <c r="F2116" s="1101" t="s">
        <v>1092</v>
      </c>
      <c r="G2116" s="1101" t="s">
        <v>1039</v>
      </c>
      <c r="H2116" s="1094"/>
      <c r="I2116" s="1094"/>
      <c r="J2116" s="1094"/>
      <c r="K2116" s="1094"/>
    </row>
    <row r="2117" spans="1:11" ht="14.1" customHeight="1" x14ac:dyDescent="0.25">
      <c r="A2117" s="1094"/>
      <c r="B2117" s="1094"/>
      <c r="C2117" s="1097" t="s">
        <v>1029</v>
      </c>
      <c r="D2117" s="1101" t="s">
        <v>1712</v>
      </c>
      <c r="E2117" s="1101" t="s">
        <v>3642</v>
      </c>
      <c r="F2117" s="1101" t="s">
        <v>4204</v>
      </c>
      <c r="G2117" s="1101" t="s">
        <v>1039</v>
      </c>
      <c r="H2117" s="1094"/>
      <c r="I2117" s="1094"/>
      <c r="J2117" s="1094"/>
      <c r="K2117" s="1094"/>
    </row>
    <row r="2118" spans="1:11" ht="14.1" customHeight="1" x14ac:dyDescent="0.25">
      <c r="A2118" s="1094"/>
      <c r="B2118" s="1094"/>
      <c r="C2118" s="1097" t="s">
        <v>1032</v>
      </c>
      <c r="D2118" s="1101" t="s">
        <v>1039</v>
      </c>
      <c r="E2118" s="1101" t="s">
        <v>3642</v>
      </c>
      <c r="F2118" s="1101" t="s">
        <v>4204</v>
      </c>
      <c r="G2118" s="1101" t="s">
        <v>1039</v>
      </c>
      <c r="H2118" s="1094"/>
      <c r="I2118" s="1094"/>
      <c r="J2118" s="1094"/>
      <c r="K2118" s="1094"/>
    </row>
    <row r="2119" spans="1:11" ht="14.1" customHeight="1" x14ac:dyDescent="0.25">
      <c r="A2119" s="1094"/>
      <c r="B2119" s="1094"/>
      <c r="C2119" s="1097" t="s">
        <v>1037</v>
      </c>
      <c r="D2119" s="1101" t="s">
        <v>1038</v>
      </c>
      <c r="E2119" s="1101" t="s">
        <v>1038</v>
      </c>
      <c r="F2119" s="1101" t="s">
        <v>1039</v>
      </c>
      <c r="G2119" s="1101" t="s">
        <v>1083</v>
      </c>
      <c r="H2119" s="1094"/>
      <c r="I2119" s="1094"/>
      <c r="J2119" s="1094"/>
      <c r="K2119" s="1094"/>
    </row>
    <row r="2120" spans="1:11" ht="14.1" customHeight="1" x14ac:dyDescent="0.25">
      <c r="A2120" s="1094"/>
      <c r="B2120" s="1094"/>
      <c r="C2120" s="1097" t="s">
        <v>1042</v>
      </c>
      <c r="D2120" s="1101" t="s">
        <v>1038</v>
      </c>
      <c r="E2120" s="1101" t="s">
        <v>1523</v>
      </c>
      <c r="F2120" s="1101" t="s">
        <v>1298</v>
      </c>
      <c r="G2120" s="1101" t="s">
        <v>1083</v>
      </c>
      <c r="H2120" s="1094"/>
      <c r="I2120" s="1094"/>
      <c r="J2120" s="1094"/>
      <c r="K2120" s="1094"/>
    </row>
    <row r="2121" spans="1:11" ht="14.1" customHeight="1" x14ac:dyDescent="0.25">
      <c r="A2121" s="1094"/>
      <c r="B2121" s="1094"/>
      <c r="C2121" s="1097" t="s">
        <v>39</v>
      </c>
      <c r="D2121" s="1101" t="s">
        <v>1038</v>
      </c>
      <c r="E2121" s="1101" t="s">
        <v>1038</v>
      </c>
      <c r="F2121" s="1101" t="s">
        <v>1298</v>
      </c>
      <c r="G2121" s="1101" t="s">
        <v>1083</v>
      </c>
      <c r="H2121" s="1094"/>
      <c r="I2121" s="1094"/>
      <c r="J2121" s="1094"/>
      <c r="K2121" s="1094"/>
    </row>
    <row r="2122" spans="1:11" ht="14.1" customHeight="1" x14ac:dyDescent="0.25">
      <c r="A2122" s="1094"/>
      <c r="B2122" s="1094"/>
      <c r="C2122" s="1228" t="s">
        <v>1046</v>
      </c>
      <c r="D2122" s="1229"/>
      <c r="E2122" s="1229"/>
      <c r="F2122" s="1229"/>
      <c r="G2122" s="1229"/>
      <c r="H2122" s="1094"/>
      <c r="I2122" s="1094"/>
      <c r="J2122" s="1094"/>
      <c r="K2122" s="1094"/>
    </row>
    <row r="2123" spans="1:11" ht="14.1" customHeight="1" x14ac:dyDescent="0.25">
      <c r="A2123" s="1094"/>
      <c r="B2123" s="1094"/>
      <c r="C2123" s="1105"/>
      <c r="D2123" s="1106">
        <v>2024</v>
      </c>
      <c r="E2123" s="1106">
        <v>2025</v>
      </c>
      <c r="F2123" s="1106">
        <v>2026</v>
      </c>
      <c r="G2123" s="1106">
        <v>2027</v>
      </c>
      <c r="H2123" s="1094"/>
      <c r="I2123" s="1094"/>
      <c r="J2123" s="1094"/>
      <c r="K2123" s="1094"/>
    </row>
    <row r="2124" spans="1:11" ht="14.1" customHeight="1" x14ac:dyDescent="0.25">
      <c r="A2124" s="1094"/>
      <c r="B2124" s="1094"/>
      <c r="C2124" s="1107"/>
      <c r="D2124" s="1108" t="s">
        <v>13</v>
      </c>
      <c r="E2124" s="1108" t="s">
        <v>14</v>
      </c>
      <c r="F2124" s="1108" t="s">
        <v>14</v>
      </c>
      <c r="G2124" s="1108" t="s">
        <v>14</v>
      </c>
      <c r="H2124" s="1094"/>
      <c r="I2124" s="1094"/>
      <c r="J2124" s="1094"/>
      <c r="K2124" s="1094"/>
    </row>
    <row r="2125" spans="1:11" ht="14.1" customHeight="1" x14ac:dyDescent="0.25">
      <c r="A2125" s="1094"/>
      <c r="B2125" s="1094"/>
      <c r="C2125" s="1109" t="s">
        <v>1047</v>
      </c>
      <c r="D2125" s="1110">
        <v>0</v>
      </c>
      <c r="E2125" s="1110">
        <v>0</v>
      </c>
      <c r="F2125" s="1110">
        <v>0</v>
      </c>
      <c r="G2125" s="1110">
        <v>0</v>
      </c>
      <c r="H2125" s="1094"/>
      <c r="I2125" s="1094"/>
      <c r="J2125" s="1094"/>
      <c r="K2125" s="1094"/>
    </row>
    <row r="2126" spans="1:11" ht="14.1" customHeight="1" x14ac:dyDescent="0.25">
      <c r="A2126" s="1094"/>
      <c r="B2126" s="1094"/>
      <c r="C2126" s="1109" t="s">
        <v>1048</v>
      </c>
      <c r="D2126" s="1110">
        <v>0</v>
      </c>
      <c r="E2126" s="1110">
        <v>0</v>
      </c>
      <c r="F2126" s="1110">
        <v>0</v>
      </c>
      <c r="G2126" s="1110">
        <v>0</v>
      </c>
      <c r="H2126" s="1094"/>
      <c r="I2126" s="1094"/>
      <c r="J2126" s="1094"/>
      <c r="K2126" s="1094"/>
    </row>
    <row r="2127" spans="1:11" ht="14.1" customHeight="1" x14ac:dyDescent="0.25">
      <c r="A2127" s="1094"/>
      <c r="B2127" s="1094"/>
      <c r="C2127" s="1109" t="s">
        <v>1049</v>
      </c>
      <c r="D2127" s="1110">
        <v>0</v>
      </c>
      <c r="E2127" s="1110">
        <v>0</v>
      </c>
      <c r="F2127" s="1110">
        <v>0</v>
      </c>
      <c r="G2127" s="1110">
        <v>0</v>
      </c>
      <c r="H2127" s="1094"/>
      <c r="I2127" s="1094"/>
      <c r="J2127" s="1094"/>
      <c r="K2127" s="1094"/>
    </row>
    <row r="2128" spans="1:11" ht="14.1" customHeight="1" x14ac:dyDescent="0.25">
      <c r="A2128" s="1094"/>
      <c r="B2128" s="1094"/>
      <c r="C2128" s="1109" t="s">
        <v>1050</v>
      </c>
      <c r="D2128" s="1110">
        <v>0</v>
      </c>
      <c r="E2128" s="1110">
        <v>0</v>
      </c>
      <c r="F2128" s="1110">
        <v>0</v>
      </c>
      <c r="G2128" s="1110">
        <v>0</v>
      </c>
      <c r="H2128" s="1094"/>
      <c r="I2128" s="1094"/>
      <c r="J2128" s="1094"/>
      <c r="K2128" s="1094"/>
    </row>
    <row r="2129" spans="1:11" ht="14.1" customHeight="1" x14ac:dyDescent="0.25">
      <c r="A2129" s="1094"/>
      <c r="B2129" s="1094"/>
      <c r="C2129" s="1109" t="s">
        <v>1048</v>
      </c>
      <c r="D2129" s="1110">
        <v>0</v>
      </c>
      <c r="E2129" s="1110">
        <v>0</v>
      </c>
      <c r="F2129" s="1110">
        <v>0</v>
      </c>
      <c r="G2129" s="1110">
        <v>0</v>
      </c>
      <c r="H2129" s="1094"/>
      <c r="I2129" s="1094"/>
      <c r="J2129" s="1094"/>
      <c r="K2129" s="1094"/>
    </row>
    <row r="2130" spans="1:11" ht="14.1" customHeight="1" x14ac:dyDescent="0.25">
      <c r="A2130" s="1094"/>
      <c r="B2130" s="1094"/>
      <c r="C2130" s="1109" t="s">
        <v>1049</v>
      </c>
      <c r="D2130" s="1110">
        <v>0</v>
      </c>
      <c r="E2130" s="1110">
        <v>0</v>
      </c>
      <c r="F2130" s="1110">
        <v>0</v>
      </c>
      <c r="G2130" s="1110">
        <v>0</v>
      </c>
      <c r="H2130" s="1094"/>
      <c r="I2130" s="1094"/>
      <c r="J2130" s="1094"/>
      <c r="K2130" s="1094"/>
    </row>
    <row r="2131" spans="1:11" ht="14.1" customHeight="1" x14ac:dyDescent="0.25">
      <c r="A2131" s="1094"/>
      <c r="B2131" s="1094"/>
      <c r="C2131" s="1109" t="s">
        <v>1051</v>
      </c>
      <c r="D2131" s="1110">
        <v>0</v>
      </c>
      <c r="E2131" s="1110">
        <v>0</v>
      </c>
      <c r="F2131" s="1110">
        <v>0</v>
      </c>
      <c r="G2131" s="1110">
        <v>0</v>
      </c>
      <c r="H2131" s="1094"/>
      <c r="I2131" s="1094"/>
      <c r="J2131" s="1094"/>
      <c r="K2131" s="1094"/>
    </row>
    <row r="2132" spans="1:11" ht="14.1" customHeight="1" x14ac:dyDescent="0.25">
      <c r="A2132" s="1094"/>
      <c r="B2132" s="1094"/>
      <c r="C2132" s="1109" t="s">
        <v>1048</v>
      </c>
      <c r="D2132" s="1110">
        <v>0</v>
      </c>
      <c r="E2132" s="1110">
        <v>0</v>
      </c>
      <c r="F2132" s="1110">
        <v>0</v>
      </c>
      <c r="G2132" s="1110">
        <v>0</v>
      </c>
      <c r="H2132" s="1094"/>
      <c r="I2132" s="1094"/>
      <c r="J2132" s="1094"/>
      <c r="K2132" s="1094"/>
    </row>
    <row r="2133" spans="1:11" ht="14.1" customHeight="1" x14ac:dyDescent="0.25">
      <c r="A2133" s="1094"/>
      <c r="B2133" s="1094"/>
      <c r="C2133" s="1109" t="s">
        <v>1049</v>
      </c>
      <c r="D2133" s="1110">
        <v>0</v>
      </c>
      <c r="E2133" s="1110">
        <v>0</v>
      </c>
      <c r="F2133" s="1110">
        <v>0</v>
      </c>
      <c r="G2133" s="1110">
        <v>0</v>
      </c>
      <c r="H2133" s="1094"/>
      <c r="I2133" s="1094"/>
      <c r="J2133" s="1094"/>
      <c r="K2133" s="1094"/>
    </row>
    <row r="2134" spans="1:11" ht="14.1" customHeight="1" x14ac:dyDescent="0.25">
      <c r="A2134" s="1094"/>
      <c r="B2134" s="1094"/>
      <c r="C2134" s="1109" t="s">
        <v>1052</v>
      </c>
      <c r="D2134" s="1110">
        <v>0</v>
      </c>
      <c r="E2134" s="1110">
        <v>0</v>
      </c>
      <c r="F2134" s="1110">
        <v>0</v>
      </c>
      <c r="G2134" s="1110">
        <v>0</v>
      </c>
      <c r="H2134" s="1094"/>
      <c r="I2134" s="1094"/>
      <c r="J2134" s="1094"/>
      <c r="K2134" s="1094"/>
    </row>
    <row r="2135" spans="1:11" ht="14.1" customHeight="1" x14ac:dyDescent="0.25">
      <c r="A2135" s="1094"/>
      <c r="B2135" s="1094"/>
      <c r="C2135" s="1109" t="s">
        <v>1048</v>
      </c>
      <c r="D2135" s="1110">
        <v>0</v>
      </c>
      <c r="E2135" s="1110">
        <v>0</v>
      </c>
      <c r="F2135" s="1110">
        <v>0</v>
      </c>
      <c r="G2135" s="1110">
        <v>0</v>
      </c>
      <c r="H2135" s="1094"/>
      <c r="I2135" s="1094"/>
      <c r="J2135" s="1094"/>
      <c r="K2135" s="1094"/>
    </row>
    <row r="2136" spans="1:11" ht="14.1" customHeight="1" x14ac:dyDescent="0.25">
      <c r="A2136" s="1094"/>
      <c r="B2136" s="1094"/>
      <c r="C2136" s="1109" t="s">
        <v>1049</v>
      </c>
      <c r="D2136" s="1110">
        <v>0</v>
      </c>
      <c r="E2136" s="1110">
        <v>0</v>
      </c>
      <c r="F2136" s="1110">
        <v>0</v>
      </c>
      <c r="G2136" s="1110">
        <v>0</v>
      </c>
      <c r="H2136" s="1094"/>
      <c r="I2136" s="1094"/>
      <c r="J2136" s="1094"/>
      <c r="K2136" s="1094"/>
    </row>
    <row r="2137" spans="1:11" ht="14.1" customHeight="1" x14ac:dyDescent="0.25">
      <c r="A2137" s="1094"/>
      <c r="B2137" s="1094"/>
      <c r="C2137" s="1109" t="s">
        <v>1053</v>
      </c>
      <c r="D2137" s="1110">
        <v>0</v>
      </c>
      <c r="E2137" s="1110">
        <v>0</v>
      </c>
      <c r="F2137" s="1110">
        <v>0</v>
      </c>
      <c r="G2137" s="1110">
        <v>0</v>
      </c>
      <c r="H2137" s="1094"/>
      <c r="I2137" s="1094"/>
      <c r="J2137" s="1094"/>
      <c r="K2137" s="1094"/>
    </row>
    <row r="2138" spans="1:11" ht="14.1" customHeight="1" x14ac:dyDescent="0.25">
      <c r="A2138" s="1094"/>
      <c r="B2138" s="1094"/>
      <c r="C2138" s="1109" t="s">
        <v>1048</v>
      </c>
      <c r="D2138" s="1110">
        <v>0</v>
      </c>
      <c r="E2138" s="1110">
        <v>0</v>
      </c>
      <c r="F2138" s="1110">
        <v>0</v>
      </c>
      <c r="G2138" s="1110">
        <v>0</v>
      </c>
      <c r="H2138" s="1094"/>
      <c r="I2138" s="1094"/>
      <c r="J2138" s="1094"/>
      <c r="K2138" s="1094"/>
    </row>
    <row r="2139" spans="1:11" ht="14.1" customHeight="1" x14ac:dyDescent="0.25">
      <c r="A2139" s="1094"/>
      <c r="B2139" s="1094"/>
      <c r="C2139" s="1109" t="s">
        <v>1049</v>
      </c>
      <c r="D2139" s="1110">
        <v>0</v>
      </c>
      <c r="E2139" s="1110">
        <v>0</v>
      </c>
      <c r="F2139" s="1110">
        <v>0</v>
      </c>
      <c r="G2139" s="1110">
        <v>0</v>
      </c>
      <c r="H2139" s="1094"/>
      <c r="I2139" s="1094"/>
      <c r="J2139" s="1094"/>
      <c r="K2139" s="1094"/>
    </row>
    <row r="2140" spans="1:11" ht="14.1" customHeight="1" x14ac:dyDescent="0.25">
      <c r="A2140" s="1094"/>
      <c r="B2140" s="1094"/>
      <c r="C2140" s="1109" t="s">
        <v>1054</v>
      </c>
      <c r="D2140" s="1110">
        <v>0</v>
      </c>
      <c r="E2140" s="1110">
        <v>0</v>
      </c>
      <c r="F2140" s="1110">
        <v>0</v>
      </c>
      <c r="G2140" s="1110">
        <v>0</v>
      </c>
      <c r="H2140" s="1094"/>
      <c r="I2140" s="1094"/>
      <c r="J2140" s="1094"/>
      <c r="K2140" s="1094"/>
    </row>
    <row r="2141" spans="1:11" ht="14.1" customHeight="1" x14ac:dyDescent="0.25">
      <c r="A2141" s="1094"/>
      <c r="B2141" s="1094"/>
      <c r="C2141" s="1109" t="s">
        <v>1048</v>
      </c>
      <c r="D2141" s="1110">
        <v>0</v>
      </c>
      <c r="E2141" s="1110">
        <v>0</v>
      </c>
      <c r="F2141" s="1110">
        <v>0</v>
      </c>
      <c r="G2141" s="1110">
        <v>0</v>
      </c>
      <c r="H2141" s="1094"/>
      <c r="I2141" s="1094"/>
      <c r="J2141" s="1094"/>
      <c r="K2141" s="1094"/>
    </row>
    <row r="2142" spans="1:11" ht="14.1" customHeight="1" x14ac:dyDescent="0.25">
      <c r="A2142" s="1094"/>
      <c r="B2142" s="1094"/>
      <c r="C2142" s="1109" t="s">
        <v>1049</v>
      </c>
      <c r="D2142" s="1110">
        <v>0</v>
      </c>
      <c r="E2142" s="1110">
        <v>0</v>
      </c>
      <c r="F2142" s="1110">
        <v>0</v>
      </c>
      <c r="G2142" s="1110">
        <v>0</v>
      </c>
      <c r="H2142" s="1094"/>
      <c r="I2142" s="1094"/>
      <c r="J2142" s="1094"/>
      <c r="K2142" s="1094"/>
    </row>
    <row r="2143" spans="1:11" ht="14.1" customHeight="1" x14ac:dyDescent="0.25">
      <c r="A2143" s="1094"/>
      <c r="B2143" s="1094"/>
      <c r="C2143" s="1109" t="s">
        <v>1055</v>
      </c>
      <c r="D2143" s="1110">
        <v>0</v>
      </c>
      <c r="E2143" s="1110">
        <v>0</v>
      </c>
      <c r="F2143" s="1110">
        <v>0</v>
      </c>
      <c r="G2143" s="1110">
        <v>0</v>
      </c>
      <c r="H2143" s="1094"/>
      <c r="I2143" s="1094"/>
      <c r="J2143" s="1094"/>
      <c r="K2143" s="1094"/>
    </row>
    <row r="2144" spans="1:11" ht="14.1" customHeight="1" x14ac:dyDescent="0.25">
      <c r="A2144" s="1094"/>
      <c r="B2144" s="1094"/>
      <c r="C2144" s="1109" t="s">
        <v>1048</v>
      </c>
      <c r="D2144" s="1110">
        <v>0</v>
      </c>
      <c r="E2144" s="1110">
        <v>0</v>
      </c>
      <c r="F2144" s="1110">
        <v>0</v>
      </c>
      <c r="G2144" s="1110">
        <v>0</v>
      </c>
      <c r="H2144" s="1094"/>
      <c r="I2144" s="1094"/>
      <c r="J2144" s="1094"/>
      <c r="K2144" s="1094"/>
    </row>
    <row r="2145" spans="1:11" ht="14.1" customHeight="1" x14ac:dyDescent="0.25">
      <c r="A2145" s="1094"/>
      <c r="B2145" s="1094"/>
      <c r="C2145" s="1109" t="s">
        <v>1049</v>
      </c>
      <c r="D2145" s="1110">
        <v>0</v>
      </c>
      <c r="E2145" s="1110">
        <v>0</v>
      </c>
      <c r="F2145" s="1110">
        <v>0</v>
      </c>
      <c r="G2145" s="1110">
        <v>0</v>
      </c>
      <c r="H2145" s="1094"/>
      <c r="I2145" s="1094"/>
      <c r="J2145" s="1094"/>
      <c r="K2145" s="1094"/>
    </row>
    <row r="2146" spans="1:11" ht="14.1" customHeight="1" x14ac:dyDescent="0.25">
      <c r="A2146" s="1094"/>
      <c r="B2146" s="1094"/>
      <c r="C2146" s="1109" t="s">
        <v>1056</v>
      </c>
      <c r="D2146" s="1110">
        <v>0</v>
      </c>
      <c r="E2146" s="1110">
        <v>0</v>
      </c>
      <c r="F2146" s="1110">
        <v>0</v>
      </c>
      <c r="G2146" s="1110">
        <v>0</v>
      </c>
      <c r="H2146" s="1094"/>
      <c r="I2146" s="1094"/>
      <c r="J2146" s="1094"/>
      <c r="K2146" s="1094"/>
    </row>
    <row r="2147" spans="1:11" ht="14.1" customHeight="1" x14ac:dyDescent="0.25">
      <c r="A2147" s="1094"/>
      <c r="B2147" s="1094"/>
      <c r="C2147" s="1109" t="s">
        <v>1048</v>
      </c>
      <c r="D2147" s="1110">
        <v>0</v>
      </c>
      <c r="E2147" s="1110">
        <v>0</v>
      </c>
      <c r="F2147" s="1110">
        <v>0</v>
      </c>
      <c r="G2147" s="1110">
        <v>0</v>
      </c>
      <c r="H2147" s="1094"/>
      <c r="I2147" s="1094"/>
      <c r="J2147" s="1094"/>
      <c r="K2147" s="1094"/>
    </row>
    <row r="2148" spans="1:11" ht="14.1" customHeight="1" x14ac:dyDescent="0.25">
      <c r="A2148" s="1094"/>
      <c r="B2148" s="1094"/>
      <c r="C2148" s="1109" t="s">
        <v>1057</v>
      </c>
      <c r="D2148" s="1110">
        <v>0</v>
      </c>
      <c r="E2148" s="1110">
        <v>0</v>
      </c>
      <c r="F2148" s="1110">
        <v>0</v>
      </c>
      <c r="G2148" s="1110">
        <v>0</v>
      </c>
      <c r="H2148" s="1094"/>
      <c r="I2148" s="1094"/>
      <c r="J2148" s="1094"/>
      <c r="K2148" s="1094"/>
    </row>
    <row r="2149" spans="1:11" ht="14.1" customHeight="1" x14ac:dyDescent="0.25">
      <c r="A2149" s="1094"/>
      <c r="B2149" s="1094"/>
      <c r="C2149" s="1109" t="s">
        <v>1058</v>
      </c>
      <c r="D2149" s="1110">
        <v>0</v>
      </c>
      <c r="E2149" s="1110">
        <v>0</v>
      </c>
      <c r="F2149" s="1110">
        <v>0</v>
      </c>
      <c r="G2149" s="1110">
        <v>0</v>
      </c>
      <c r="H2149" s="1094"/>
      <c r="I2149" s="1094"/>
      <c r="J2149" s="1094"/>
      <c r="K2149" s="1094"/>
    </row>
    <row r="2150" spans="1:11" ht="14.1" customHeight="1" x14ac:dyDescent="0.25">
      <c r="A2150" s="1094"/>
      <c r="B2150" s="1094"/>
      <c r="C2150" s="1109" t="s">
        <v>1059</v>
      </c>
      <c r="D2150" s="1110">
        <v>0</v>
      </c>
      <c r="E2150" s="1110">
        <v>0</v>
      </c>
      <c r="F2150" s="1110">
        <v>0</v>
      </c>
      <c r="G2150" s="1110">
        <v>0</v>
      </c>
      <c r="H2150" s="1094"/>
      <c r="I2150" s="1094"/>
      <c r="J2150" s="1094"/>
      <c r="K2150" s="1094"/>
    </row>
    <row r="2151" spans="1:11" ht="14.1" customHeight="1" x14ac:dyDescent="0.25">
      <c r="A2151" s="1094"/>
      <c r="B2151" s="1094"/>
      <c r="C2151" s="1109" t="s">
        <v>1060</v>
      </c>
      <c r="D2151" s="1110">
        <v>0</v>
      </c>
      <c r="E2151" s="1110">
        <v>0</v>
      </c>
      <c r="F2151" s="1110">
        <v>0</v>
      </c>
      <c r="G2151" s="1110">
        <v>0</v>
      </c>
      <c r="H2151" s="1094"/>
      <c r="I2151" s="1094"/>
      <c r="J2151" s="1094"/>
      <c r="K2151" s="1094"/>
    </row>
    <row r="2152" spans="1:11" ht="14.1" customHeight="1" x14ac:dyDescent="0.25">
      <c r="A2152" s="1094"/>
      <c r="B2152" s="1094"/>
      <c r="C2152" s="1109" t="s">
        <v>1061</v>
      </c>
      <c r="D2152" s="1110">
        <v>0</v>
      </c>
      <c r="E2152" s="1110">
        <v>150000000</v>
      </c>
      <c r="F2152" s="1110">
        <v>99999999</v>
      </c>
      <c r="G2152" s="1110">
        <v>0</v>
      </c>
      <c r="H2152" s="1094"/>
      <c r="I2152" s="1094"/>
      <c r="J2152" s="1094"/>
      <c r="K2152" s="1094"/>
    </row>
    <row r="2153" spans="1:11" ht="14.1" customHeight="1" x14ac:dyDescent="0.25">
      <c r="A2153" s="1094"/>
      <c r="B2153" s="1094"/>
      <c r="C2153" s="1109" t="s">
        <v>1048</v>
      </c>
      <c r="D2153" s="1110">
        <v>0</v>
      </c>
      <c r="E2153" s="1110">
        <v>150000000</v>
      </c>
      <c r="F2153" s="1110">
        <v>99999999</v>
      </c>
      <c r="G2153" s="1110">
        <v>0</v>
      </c>
      <c r="H2153" s="1094"/>
      <c r="I2153" s="1094"/>
      <c r="J2153" s="1094"/>
      <c r="K2153" s="1094"/>
    </row>
    <row r="2154" spans="1:11" ht="14.1" customHeight="1" x14ac:dyDescent="0.25">
      <c r="A2154" s="1094"/>
      <c r="B2154" s="1094"/>
      <c r="C2154" s="1109" t="s">
        <v>1057</v>
      </c>
      <c r="D2154" s="1110">
        <v>0</v>
      </c>
      <c r="E2154" s="1110">
        <v>0</v>
      </c>
      <c r="F2154" s="1110">
        <v>0</v>
      </c>
      <c r="G2154" s="1110">
        <v>0</v>
      </c>
      <c r="H2154" s="1094"/>
      <c r="I2154" s="1094"/>
      <c r="J2154" s="1094"/>
      <c r="K2154" s="1094"/>
    </row>
    <row r="2155" spans="1:11" ht="14.1" customHeight="1" x14ac:dyDescent="0.25">
      <c r="A2155" s="1094"/>
      <c r="B2155" s="1094"/>
      <c r="C2155" s="1109" t="s">
        <v>1058</v>
      </c>
      <c r="D2155" s="1110">
        <v>0</v>
      </c>
      <c r="E2155" s="1110">
        <v>0</v>
      </c>
      <c r="F2155" s="1110">
        <v>0</v>
      </c>
      <c r="G2155" s="1110">
        <v>0</v>
      </c>
      <c r="H2155" s="1094"/>
      <c r="I2155" s="1094"/>
      <c r="J2155" s="1094"/>
      <c r="K2155" s="1094"/>
    </row>
    <row r="2156" spans="1:11" ht="14.1" customHeight="1" x14ac:dyDescent="0.25">
      <c r="A2156" s="1094"/>
      <c r="B2156" s="1094"/>
      <c r="C2156" s="1109" t="s">
        <v>1059</v>
      </c>
      <c r="D2156" s="1110">
        <v>0</v>
      </c>
      <c r="E2156" s="1110">
        <v>0</v>
      </c>
      <c r="F2156" s="1110">
        <v>0</v>
      </c>
      <c r="G2156" s="1110">
        <v>0</v>
      </c>
      <c r="H2156" s="1094"/>
      <c r="I2156" s="1094"/>
      <c r="J2156" s="1094"/>
      <c r="K2156" s="1094"/>
    </row>
    <row r="2157" spans="1:11" ht="14.1" customHeight="1" x14ac:dyDescent="0.25">
      <c r="A2157" s="1094"/>
      <c r="B2157" s="1094"/>
      <c r="C2157" s="1109" t="s">
        <v>1060</v>
      </c>
      <c r="D2157" s="1110">
        <v>0</v>
      </c>
      <c r="E2157" s="1110">
        <v>0</v>
      </c>
      <c r="F2157" s="1110">
        <v>0</v>
      </c>
      <c r="G2157" s="1110">
        <v>0</v>
      </c>
      <c r="H2157" s="1094"/>
      <c r="I2157" s="1094"/>
      <c r="J2157" s="1094"/>
      <c r="K2157" s="1094"/>
    </row>
    <row r="2158" spans="1:11" ht="14.1" customHeight="1" x14ac:dyDescent="0.25">
      <c r="A2158" s="1094"/>
      <c r="B2158" s="1094"/>
      <c r="C2158" s="1109" t="s">
        <v>1062</v>
      </c>
      <c r="D2158" s="1110">
        <v>0</v>
      </c>
      <c r="E2158" s="1110">
        <v>0</v>
      </c>
      <c r="F2158" s="1110">
        <v>0</v>
      </c>
      <c r="G2158" s="1110">
        <v>0</v>
      </c>
      <c r="H2158" s="1094"/>
      <c r="I2158" s="1094"/>
      <c r="J2158" s="1094"/>
      <c r="K2158" s="1094"/>
    </row>
    <row r="2159" spans="1:11" ht="14.1" customHeight="1" x14ac:dyDescent="0.25">
      <c r="A2159" s="1094"/>
      <c r="B2159" s="1094"/>
      <c r="C2159" s="1109" t="s">
        <v>1048</v>
      </c>
      <c r="D2159" s="1110">
        <v>0</v>
      </c>
      <c r="E2159" s="1110">
        <v>0</v>
      </c>
      <c r="F2159" s="1110">
        <v>0</v>
      </c>
      <c r="G2159" s="1110">
        <v>0</v>
      </c>
      <c r="H2159" s="1094"/>
      <c r="I2159" s="1094"/>
      <c r="J2159" s="1094"/>
      <c r="K2159" s="1094"/>
    </row>
    <row r="2160" spans="1:11" ht="14.1" customHeight="1" x14ac:dyDescent="0.25">
      <c r="A2160" s="1094"/>
      <c r="B2160" s="1094"/>
      <c r="C2160" s="1109" t="s">
        <v>1057</v>
      </c>
      <c r="D2160" s="1110">
        <v>0</v>
      </c>
      <c r="E2160" s="1110">
        <v>0</v>
      </c>
      <c r="F2160" s="1110">
        <v>0</v>
      </c>
      <c r="G2160" s="1110">
        <v>0</v>
      </c>
      <c r="H2160" s="1094"/>
      <c r="I2160" s="1094"/>
      <c r="J2160" s="1094"/>
      <c r="K2160" s="1094"/>
    </row>
    <row r="2161" spans="1:11" ht="14.1" customHeight="1" x14ac:dyDescent="0.25">
      <c r="A2161" s="1094"/>
      <c r="B2161" s="1094"/>
      <c r="C2161" s="1109" t="s">
        <v>1058</v>
      </c>
      <c r="D2161" s="1110">
        <v>0</v>
      </c>
      <c r="E2161" s="1110">
        <v>0</v>
      </c>
      <c r="F2161" s="1110">
        <v>0</v>
      </c>
      <c r="G2161" s="1110">
        <v>0</v>
      </c>
      <c r="H2161" s="1094"/>
      <c r="I2161" s="1094"/>
      <c r="J2161" s="1094"/>
      <c r="K2161" s="1094"/>
    </row>
    <row r="2162" spans="1:11" ht="14.1" customHeight="1" x14ac:dyDescent="0.25">
      <c r="A2162" s="1094"/>
      <c r="B2162" s="1094"/>
      <c r="C2162" s="1109" t="s">
        <v>1059</v>
      </c>
      <c r="D2162" s="1110">
        <v>0</v>
      </c>
      <c r="E2162" s="1110">
        <v>0</v>
      </c>
      <c r="F2162" s="1110">
        <v>0</v>
      </c>
      <c r="G2162" s="1110">
        <v>0</v>
      </c>
      <c r="H2162" s="1094"/>
      <c r="I2162" s="1094"/>
      <c r="J2162" s="1094"/>
      <c r="K2162" s="1094"/>
    </row>
    <row r="2163" spans="1:11" ht="14.1" customHeight="1" x14ac:dyDescent="0.25">
      <c r="A2163" s="1094"/>
      <c r="B2163" s="1094"/>
      <c r="C2163" s="1109" t="s">
        <v>1060</v>
      </c>
      <c r="D2163" s="1110">
        <v>0</v>
      </c>
      <c r="E2163" s="1110">
        <v>0</v>
      </c>
      <c r="F2163" s="1110">
        <v>0</v>
      </c>
      <c r="G2163" s="1110">
        <v>0</v>
      </c>
      <c r="H2163" s="1094"/>
      <c r="I2163" s="1094"/>
      <c r="J2163" s="1094"/>
      <c r="K2163" s="1094"/>
    </row>
    <row r="2164" spans="1:11" ht="14.1" customHeight="1" x14ac:dyDescent="0.25">
      <c r="A2164" s="1094"/>
      <c r="B2164" s="1094"/>
      <c r="C2164" s="1109" t="s">
        <v>1063</v>
      </c>
      <c r="D2164" s="1110">
        <v>0</v>
      </c>
      <c r="E2164" s="1110">
        <v>0</v>
      </c>
      <c r="F2164" s="1110">
        <v>0</v>
      </c>
      <c r="G2164" s="1110">
        <v>0</v>
      </c>
      <c r="H2164" s="1094"/>
      <c r="I2164" s="1094"/>
      <c r="J2164" s="1094"/>
      <c r="K2164" s="1094"/>
    </row>
    <row r="2165" spans="1:11" ht="14.1" customHeight="1" x14ac:dyDescent="0.25">
      <c r="A2165" s="1094"/>
      <c r="B2165" s="1094"/>
      <c r="C2165" s="1109" t="s">
        <v>1064</v>
      </c>
      <c r="D2165" s="1110">
        <v>0</v>
      </c>
      <c r="E2165" s="1110">
        <v>0</v>
      </c>
      <c r="F2165" s="1110">
        <v>0</v>
      </c>
      <c r="G2165" s="1110">
        <v>0</v>
      </c>
      <c r="H2165" s="1094"/>
      <c r="I2165" s="1094"/>
      <c r="J2165" s="1094"/>
      <c r="K2165" s="1094"/>
    </row>
    <row r="2166" spans="1:11" ht="14.1" customHeight="1" x14ac:dyDescent="0.25">
      <c r="A2166" s="1094"/>
      <c r="B2166" s="1094"/>
      <c r="C2166" s="1111" t="s">
        <v>572</v>
      </c>
      <c r="D2166" s="1110">
        <v>0</v>
      </c>
      <c r="E2166" s="1110">
        <v>150000000</v>
      </c>
      <c r="F2166" s="1110">
        <v>99999999</v>
      </c>
      <c r="G2166" s="1110">
        <v>0</v>
      </c>
      <c r="H2166" s="1094"/>
      <c r="I2166" s="1094"/>
      <c r="J2166" s="1094"/>
      <c r="K2166" s="1094"/>
    </row>
    <row r="2167" spans="1:11" ht="45.95" customHeight="1" x14ac:dyDescent="0.25">
      <c r="A2167" s="1094"/>
      <c r="B2167" s="1094"/>
      <c r="C2167" s="1103" t="s">
        <v>1022</v>
      </c>
      <c r="D2167" s="1232" t="s">
        <v>4205</v>
      </c>
      <c r="E2167" s="1233"/>
      <c r="F2167" s="1233"/>
      <c r="G2167" s="1233"/>
      <c r="H2167" s="1094"/>
      <c r="I2167" s="1094"/>
      <c r="J2167" s="1094"/>
      <c r="K2167" s="1094"/>
    </row>
    <row r="2168" spans="1:11" ht="45.95" customHeight="1" x14ac:dyDescent="0.25">
      <c r="A2168" s="1094"/>
      <c r="B2168" s="1094"/>
      <c r="C2168" s="1104" t="s">
        <v>1024</v>
      </c>
      <c r="D2168" s="1230" t="s">
        <v>4206</v>
      </c>
      <c r="E2168" s="1231"/>
      <c r="F2168" s="1231"/>
      <c r="G2168" s="1231"/>
      <c r="H2168" s="1094"/>
      <c r="I2168" s="1094"/>
      <c r="J2168" s="1094"/>
      <c r="K2168" s="1094"/>
    </row>
    <row r="2169" spans="1:11" ht="45.95" customHeight="1" x14ac:dyDescent="0.25">
      <c r="A2169" s="1094"/>
      <c r="B2169" s="1094"/>
      <c r="C2169" s="1104" t="s">
        <v>31</v>
      </c>
      <c r="D2169" s="1230" t="s">
        <v>4203</v>
      </c>
      <c r="E2169" s="1231"/>
      <c r="F2169" s="1231"/>
      <c r="G2169" s="1231"/>
      <c r="H2169" s="1094"/>
      <c r="I2169" s="1094"/>
      <c r="J2169" s="1094"/>
      <c r="K2169" s="1094"/>
    </row>
    <row r="2170" spans="1:11" ht="15" customHeight="1" x14ac:dyDescent="0.25">
      <c r="A2170" s="1094"/>
      <c r="B2170" s="1094"/>
      <c r="C2170" s="1105"/>
      <c r="D2170" s="1106">
        <v>2024</v>
      </c>
      <c r="E2170" s="1106">
        <v>2025</v>
      </c>
      <c r="F2170" s="1106">
        <v>2026</v>
      </c>
      <c r="G2170" s="1106">
        <v>2027</v>
      </c>
      <c r="H2170" s="1094"/>
      <c r="I2170" s="1094"/>
      <c r="J2170" s="1094"/>
      <c r="K2170" s="1094"/>
    </row>
    <row r="2171" spans="1:11" ht="15" customHeight="1" x14ac:dyDescent="0.25">
      <c r="A2171" s="1094"/>
      <c r="B2171" s="1094"/>
      <c r="C2171" s="1107"/>
      <c r="D2171" s="1108" t="s">
        <v>13</v>
      </c>
      <c r="E2171" s="1108" t="s">
        <v>14</v>
      </c>
      <c r="F2171" s="1108" t="s">
        <v>14</v>
      </c>
      <c r="G2171" s="1108" t="s">
        <v>14</v>
      </c>
      <c r="H2171" s="1094"/>
      <c r="I2171" s="1094"/>
      <c r="J2171" s="1094"/>
      <c r="K2171" s="1094"/>
    </row>
    <row r="2172" spans="1:11" ht="14.1" customHeight="1" x14ac:dyDescent="0.25">
      <c r="A2172" s="1094"/>
      <c r="B2172" s="1094"/>
      <c r="C2172" s="1097" t="s">
        <v>33</v>
      </c>
      <c r="D2172" s="1101" t="s">
        <v>1038</v>
      </c>
      <c r="E2172" s="1101" t="s">
        <v>1092</v>
      </c>
      <c r="F2172" s="1101" t="s">
        <v>1092</v>
      </c>
      <c r="G2172" s="1101" t="s">
        <v>1039</v>
      </c>
      <c r="H2172" s="1094"/>
      <c r="I2172" s="1094"/>
      <c r="J2172" s="1094"/>
      <c r="K2172" s="1094"/>
    </row>
    <row r="2173" spans="1:11" ht="14.1" customHeight="1" x14ac:dyDescent="0.25">
      <c r="A2173" s="1094"/>
      <c r="B2173" s="1094"/>
      <c r="C2173" s="1097" t="s">
        <v>1029</v>
      </c>
      <c r="D2173" s="1101" t="s">
        <v>3936</v>
      </c>
      <c r="E2173" s="1101" t="s">
        <v>4207</v>
      </c>
      <c r="F2173" s="1101" t="s">
        <v>4208</v>
      </c>
      <c r="G2173" s="1101" t="s">
        <v>1039</v>
      </c>
      <c r="H2173" s="1094"/>
      <c r="I2173" s="1094"/>
      <c r="J2173" s="1094"/>
      <c r="K2173" s="1094"/>
    </row>
    <row r="2174" spans="1:11" ht="14.1" customHeight="1" x14ac:dyDescent="0.25">
      <c r="A2174" s="1094"/>
      <c r="B2174" s="1094"/>
      <c r="C2174" s="1097" t="s">
        <v>1032</v>
      </c>
      <c r="D2174" s="1101" t="s">
        <v>1039</v>
      </c>
      <c r="E2174" s="1101" t="s">
        <v>4207</v>
      </c>
      <c r="F2174" s="1101" t="s">
        <v>4208</v>
      </c>
      <c r="G2174" s="1101" t="s">
        <v>1039</v>
      </c>
      <c r="H2174" s="1094"/>
      <c r="I2174" s="1094"/>
      <c r="J2174" s="1094"/>
      <c r="K2174" s="1094"/>
    </row>
    <row r="2175" spans="1:11" ht="14.1" customHeight="1" x14ac:dyDescent="0.25">
      <c r="A2175" s="1094"/>
      <c r="B2175" s="1094"/>
      <c r="C2175" s="1097" t="s">
        <v>1037</v>
      </c>
      <c r="D2175" s="1101" t="s">
        <v>1038</v>
      </c>
      <c r="E2175" s="1101" t="s">
        <v>1038</v>
      </c>
      <c r="F2175" s="1101" t="s">
        <v>1039</v>
      </c>
      <c r="G2175" s="1101" t="s">
        <v>1083</v>
      </c>
      <c r="H2175" s="1094"/>
      <c r="I2175" s="1094"/>
      <c r="J2175" s="1094"/>
      <c r="K2175" s="1094"/>
    </row>
    <row r="2176" spans="1:11" ht="14.1" customHeight="1" x14ac:dyDescent="0.25">
      <c r="A2176" s="1094"/>
      <c r="B2176" s="1094"/>
      <c r="C2176" s="1097" t="s">
        <v>1042</v>
      </c>
      <c r="D2176" s="1101" t="s">
        <v>1038</v>
      </c>
      <c r="E2176" s="1101" t="s">
        <v>4209</v>
      </c>
      <c r="F2176" s="1101" t="s">
        <v>1515</v>
      </c>
      <c r="G2176" s="1101" t="s">
        <v>1083</v>
      </c>
      <c r="H2176" s="1094"/>
      <c r="I2176" s="1094"/>
      <c r="J2176" s="1094"/>
      <c r="K2176" s="1094"/>
    </row>
    <row r="2177" spans="1:11" ht="14.1" customHeight="1" x14ac:dyDescent="0.25">
      <c r="A2177" s="1094"/>
      <c r="B2177" s="1094"/>
      <c r="C2177" s="1097" t="s">
        <v>39</v>
      </c>
      <c r="D2177" s="1101" t="s">
        <v>1038</v>
      </c>
      <c r="E2177" s="1101" t="s">
        <v>1038</v>
      </c>
      <c r="F2177" s="1101" t="s">
        <v>1515</v>
      </c>
      <c r="G2177" s="1101" t="s">
        <v>1083</v>
      </c>
      <c r="H2177" s="1094"/>
      <c r="I2177" s="1094"/>
      <c r="J2177" s="1094"/>
      <c r="K2177" s="1094"/>
    </row>
    <row r="2178" spans="1:11" ht="14.1" customHeight="1" x14ac:dyDescent="0.25">
      <c r="A2178" s="1094"/>
      <c r="B2178" s="1094"/>
      <c r="C2178" s="1228" t="s">
        <v>1046</v>
      </c>
      <c r="D2178" s="1229"/>
      <c r="E2178" s="1229"/>
      <c r="F2178" s="1229"/>
      <c r="G2178" s="1229"/>
      <c r="H2178" s="1094"/>
      <c r="I2178" s="1094"/>
      <c r="J2178" s="1094"/>
      <c r="K2178" s="1094"/>
    </row>
    <row r="2179" spans="1:11" ht="14.1" customHeight="1" x14ac:dyDescent="0.25">
      <c r="A2179" s="1094"/>
      <c r="B2179" s="1094"/>
      <c r="C2179" s="1105"/>
      <c r="D2179" s="1106">
        <v>2024</v>
      </c>
      <c r="E2179" s="1106">
        <v>2025</v>
      </c>
      <c r="F2179" s="1106">
        <v>2026</v>
      </c>
      <c r="G2179" s="1106">
        <v>2027</v>
      </c>
      <c r="H2179" s="1094"/>
      <c r="I2179" s="1094"/>
      <c r="J2179" s="1094"/>
      <c r="K2179" s="1094"/>
    </row>
    <row r="2180" spans="1:11" ht="14.1" customHeight="1" x14ac:dyDescent="0.25">
      <c r="A2180" s="1094"/>
      <c r="B2180" s="1094"/>
      <c r="C2180" s="1107"/>
      <c r="D2180" s="1108" t="s">
        <v>13</v>
      </c>
      <c r="E2180" s="1108" t="s">
        <v>14</v>
      </c>
      <c r="F2180" s="1108" t="s">
        <v>14</v>
      </c>
      <c r="G2180" s="1108" t="s">
        <v>14</v>
      </c>
      <c r="H2180" s="1094"/>
      <c r="I2180" s="1094"/>
      <c r="J2180" s="1094"/>
      <c r="K2180" s="1094"/>
    </row>
    <row r="2181" spans="1:11" ht="14.1" customHeight="1" x14ac:dyDescent="0.25">
      <c r="A2181" s="1094"/>
      <c r="B2181" s="1094"/>
      <c r="C2181" s="1109" t="s">
        <v>1047</v>
      </c>
      <c r="D2181" s="1110">
        <v>0</v>
      </c>
      <c r="E2181" s="1110">
        <v>0</v>
      </c>
      <c r="F2181" s="1110">
        <v>0</v>
      </c>
      <c r="G2181" s="1110">
        <v>0</v>
      </c>
      <c r="H2181" s="1094"/>
      <c r="I2181" s="1094"/>
      <c r="J2181" s="1094"/>
      <c r="K2181" s="1094"/>
    </row>
    <row r="2182" spans="1:11" ht="14.1" customHeight="1" x14ac:dyDescent="0.25">
      <c r="A2182" s="1094"/>
      <c r="B2182" s="1094"/>
      <c r="C2182" s="1109" t="s">
        <v>1048</v>
      </c>
      <c r="D2182" s="1110">
        <v>0</v>
      </c>
      <c r="E2182" s="1110">
        <v>0</v>
      </c>
      <c r="F2182" s="1110">
        <v>0</v>
      </c>
      <c r="G2182" s="1110">
        <v>0</v>
      </c>
      <c r="H2182" s="1094"/>
      <c r="I2182" s="1094"/>
      <c r="J2182" s="1094"/>
      <c r="K2182" s="1094"/>
    </row>
    <row r="2183" spans="1:11" ht="14.1" customHeight="1" x14ac:dyDescent="0.25">
      <c r="A2183" s="1094"/>
      <c r="B2183" s="1094"/>
      <c r="C2183" s="1109" t="s">
        <v>1049</v>
      </c>
      <c r="D2183" s="1110">
        <v>0</v>
      </c>
      <c r="E2183" s="1110">
        <v>0</v>
      </c>
      <c r="F2183" s="1110">
        <v>0</v>
      </c>
      <c r="G2183" s="1110">
        <v>0</v>
      </c>
      <c r="H2183" s="1094"/>
      <c r="I2183" s="1094"/>
      <c r="J2183" s="1094"/>
      <c r="K2183" s="1094"/>
    </row>
    <row r="2184" spans="1:11" ht="14.1" customHeight="1" x14ac:dyDescent="0.25">
      <c r="A2184" s="1094"/>
      <c r="B2184" s="1094"/>
      <c r="C2184" s="1109" t="s">
        <v>1050</v>
      </c>
      <c r="D2184" s="1110">
        <v>0</v>
      </c>
      <c r="E2184" s="1110">
        <v>0</v>
      </c>
      <c r="F2184" s="1110">
        <v>0</v>
      </c>
      <c r="G2184" s="1110">
        <v>0</v>
      </c>
      <c r="H2184" s="1094"/>
      <c r="I2184" s="1094"/>
      <c r="J2184" s="1094"/>
      <c r="K2184" s="1094"/>
    </row>
    <row r="2185" spans="1:11" ht="14.1" customHeight="1" x14ac:dyDescent="0.25">
      <c r="A2185" s="1094"/>
      <c r="B2185" s="1094"/>
      <c r="C2185" s="1109" t="s">
        <v>1048</v>
      </c>
      <c r="D2185" s="1110">
        <v>0</v>
      </c>
      <c r="E2185" s="1110">
        <v>0</v>
      </c>
      <c r="F2185" s="1110">
        <v>0</v>
      </c>
      <c r="G2185" s="1110">
        <v>0</v>
      </c>
      <c r="H2185" s="1094"/>
      <c r="I2185" s="1094"/>
      <c r="J2185" s="1094"/>
      <c r="K2185" s="1094"/>
    </row>
    <row r="2186" spans="1:11" ht="14.1" customHeight="1" x14ac:dyDescent="0.25">
      <c r="A2186" s="1094"/>
      <c r="B2186" s="1094"/>
      <c r="C2186" s="1109" t="s">
        <v>1049</v>
      </c>
      <c r="D2186" s="1110">
        <v>0</v>
      </c>
      <c r="E2186" s="1110">
        <v>0</v>
      </c>
      <c r="F2186" s="1110">
        <v>0</v>
      </c>
      <c r="G2186" s="1110">
        <v>0</v>
      </c>
      <c r="H2186" s="1094"/>
      <c r="I2186" s="1094"/>
      <c r="J2186" s="1094"/>
      <c r="K2186" s="1094"/>
    </row>
    <row r="2187" spans="1:11" ht="14.1" customHeight="1" x14ac:dyDescent="0.25">
      <c r="A2187" s="1094"/>
      <c r="B2187" s="1094"/>
      <c r="C2187" s="1109" t="s">
        <v>1051</v>
      </c>
      <c r="D2187" s="1110">
        <v>0</v>
      </c>
      <c r="E2187" s="1110">
        <v>0</v>
      </c>
      <c r="F2187" s="1110">
        <v>0</v>
      </c>
      <c r="G2187" s="1110">
        <v>0</v>
      </c>
      <c r="H2187" s="1094"/>
      <c r="I2187" s="1094"/>
      <c r="J2187" s="1094"/>
      <c r="K2187" s="1094"/>
    </row>
    <row r="2188" spans="1:11" ht="14.1" customHeight="1" x14ac:dyDescent="0.25">
      <c r="A2188" s="1094"/>
      <c r="B2188" s="1094"/>
      <c r="C2188" s="1109" t="s">
        <v>1048</v>
      </c>
      <c r="D2188" s="1110">
        <v>0</v>
      </c>
      <c r="E2188" s="1110">
        <v>0</v>
      </c>
      <c r="F2188" s="1110">
        <v>0</v>
      </c>
      <c r="G2188" s="1110">
        <v>0</v>
      </c>
      <c r="H2188" s="1094"/>
      <c r="I2188" s="1094"/>
      <c r="J2188" s="1094"/>
      <c r="K2188" s="1094"/>
    </row>
    <row r="2189" spans="1:11" ht="14.1" customHeight="1" x14ac:dyDescent="0.25">
      <c r="A2189" s="1094"/>
      <c r="B2189" s="1094"/>
      <c r="C2189" s="1109" t="s">
        <v>1049</v>
      </c>
      <c r="D2189" s="1110">
        <v>0</v>
      </c>
      <c r="E2189" s="1110">
        <v>0</v>
      </c>
      <c r="F2189" s="1110">
        <v>0</v>
      </c>
      <c r="G2189" s="1110">
        <v>0</v>
      </c>
      <c r="H2189" s="1094"/>
      <c r="I2189" s="1094"/>
      <c r="J2189" s="1094"/>
      <c r="K2189" s="1094"/>
    </row>
    <row r="2190" spans="1:11" ht="14.1" customHeight="1" x14ac:dyDescent="0.25">
      <c r="A2190" s="1094"/>
      <c r="B2190" s="1094"/>
      <c r="C2190" s="1109" t="s">
        <v>1052</v>
      </c>
      <c r="D2190" s="1110">
        <v>0</v>
      </c>
      <c r="E2190" s="1110">
        <v>0</v>
      </c>
      <c r="F2190" s="1110">
        <v>0</v>
      </c>
      <c r="G2190" s="1110">
        <v>0</v>
      </c>
      <c r="H2190" s="1094"/>
      <c r="I2190" s="1094"/>
      <c r="J2190" s="1094"/>
      <c r="K2190" s="1094"/>
    </row>
    <row r="2191" spans="1:11" ht="14.1" customHeight="1" x14ac:dyDescent="0.25">
      <c r="A2191" s="1094"/>
      <c r="B2191" s="1094"/>
      <c r="C2191" s="1109" t="s">
        <v>1048</v>
      </c>
      <c r="D2191" s="1110">
        <v>0</v>
      </c>
      <c r="E2191" s="1110">
        <v>0</v>
      </c>
      <c r="F2191" s="1110">
        <v>0</v>
      </c>
      <c r="G2191" s="1110">
        <v>0</v>
      </c>
      <c r="H2191" s="1094"/>
      <c r="I2191" s="1094"/>
      <c r="J2191" s="1094"/>
      <c r="K2191" s="1094"/>
    </row>
    <row r="2192" spans="1:11" ht="14.1" customHeight="1" x14ac:dyDescent="0.25">
      <c r="A2192" s="1094"/>
      <c r="B2192" s="1094"/>
      <c r="C2192" s="1109" t="s">
        <v>1049</v>
      </c>
      <c r="D2192" s="1110">
        <v>0</v>
      </c>
      <c r="E2192" s="1110">
        <v>0</v>
      </c>
      <c r="F2192" s="1110">
        <v>0</v>
      </c>
      <c r="G2192" s="1110">
        <v>0</v>
      </c>
      <c r="H2192" s="1094"/>
      <c r="I2192" s="1094"/>
      <c r="J2192" s="1094"/>
      <c r="K2192" s="1094"/>
    </row>
    <row r="2193" spans="1:11" ht="14.1" customHeight="1" x14ac:dyDescent="0.25">
      <c r="A2193" s="1094"/>
      <c r="B2193" s="1094"/>
      <c r="C2193" s="1109" t="s">
        <v>1053</v>
      </c>
      <c r="D2193" s="1110">
        <v>0</v>
      </c>
      <c r="E2193" s="1110">
        <v>0</v>
      </c>
      <c r="F2193" s="1110">
        <v>0</v>
      </c>
      <c r="G2193" s="1110">
        <v>0</v>
      </c>
      <c r="H2193" s="1094"/>
      <c r="I2193" s="1094"/>
      <c r="J2193" s="1094"/>
      <c r="K2193" s="1094"/>
    </row>
    <row r="2194" spans="1:11" ht="14.1" customHeight="1" x14ac:dyDescent="0.25">
      <c r="A2194" s="1094"/>
      <c r="B2194" s="1094"/>
      <c r="C2194" s="1109" t="s">
        <v>1048</v>
      </c>
      <c r="D2194" s="1110">
        <v>0</v>
      </c>
      <c r="E2194" s="1110">
        <v>0</v>
      </c>
      <c r="F2194" s="1110">
        <v>0</v>
      </c>
      <c r="G2194" s="1110">
        <v>0</v>
      </c>
      <c r="H2194" s="1094"/>
      <c r="I2194" s="1094"/>
      <c r="J2194" s="1094"/>
      <c r="K2194" s="1094"/>
    </row>
    <row r="2195" spans="1:11" ht="14.1" customHeight="1" x14ac:dyDescent="0.25">
      <c r="A2195" s="1094"/>
      <c r="B2195" s="1094"/>
      <c r="C2195" s="1109" t="s">
        <v>1049</v>
      </c>
      <c r="D2195" s="1110">
        <v>0</v>
      </c>
      <c r="E2195" s="1110">
        <v>0</v>
      </c>
      <c r="F2195" s="1110">
        <v>0</v>
      </c>
      <c r="G2195" s="1110">
        <v>0</v>
      </c>
      <c r="H2195" s="1094"/>
      <c r="I2195" s="1094"/>
      <c r="J2195" s="1094"/>
      <c r="K2195" s="1094"/>
    </row>
    <row r="2196" spans="1:11" ht="14.1" customHeight="1" x14ac:dyDescent="0.25">
      <c r="A2196" s="1094"/>
      <c r="B2196" s="1094"/>
      <c r="C2196" s="1109" t="s">
        <v>1054</v>
      </c>
      <c r="D2196" s="1110">
        <v>0</v>
      </c>
      <c r="E2196" s="1110">
        <v>0</v>
      </c>
      <c r="F2196" s="1110">
        <v>0</v>
      </c>
      <c r="G2196" s="1110">
        <v>0</v>
      </c>
      <c r="H2196" s="1094"/>
      <c r="I2196" s="1094"/>
      <c r="J2196" s="1094"/>
      <c r="K2196" s="1094"/>
    </row>
    <row r="2197" spans="1:11" ht="14.1" customHeight="1" x14ac:dyDescent="0.25">
      <c r="A2197" s="1094"/>
      <c r="B2197" s="1094"/>
      <c r="C2197" s="1109" t="s">
        <v>1048</v>
      </c>
      <c r="D2197" s="1110">
        <v>0</v>
      </c>
      <c r="E2197" s="1110">
        <v>0</v>
      </c>
      <c r="F2197" s="1110">
        <v>0</v>
      </c>
      <c r="G2197" s="1110">
        <v>0</v>
      </c>
      <c r="H2197" s="1094"/>
      <c r="I2197" s="1094"/>
      <c r="J2197" s="1094"/>
      <c r="K2197" s="1094"/>
    </row>
    <row r="2198" spans="1:11" ht="14.1" customHeight="1" x14ac:dyDescent="0.25">
      <c r="A2198" s="1094"/>
      <c r="B2198" s="1094"/>
      <c r="C2198" s="1109" t="s">
        <v>1049</v>
      </c>
      <c r="D2198" s="1110">
        <v>0</v>
      </c>
      <c r="E2198" s="1110">
        <v>0</v>
      </c>
      <c r="F2198" s="1110">
        <v>0</v>
      </c>
      <c r="G2198" s="1110">
        <v>0</v>
      </c>
      <c r="H2198" s="1094"/>
      <c r="I2198" s="1094"/>
      <c r="J2198" s="1094"/>
      <c r="K2198" s="1094"/>
    </row>
    <row r="2199" spans="1:11" ht="14.1" customHeight="1" x14ac:dyDescent="0.25">
      <c r="A2199" s="1094"/>
      <c r="B2199" s="1094"/>
      <c r="C2199" s="1109" t="s">
        <v>1055</v>
      </c>
      <c r="D2199" s="1110">
        <v>0</v>
      </c>
      <c r="E2199" s="1110">
        <v>0</v>
      </c>
      <c r="F2199" s="1110">
        <v>0</v>
      </c>
      <c r="G2199" s="1110">
        <v>0</v>
      </c>
      <c r="H2199" s="1094"/>
      <c r="I2199" s="1094"/>
      <c r="J2199" s="1094"/>
      <c r="K2199" s="1094"/>
    </row>
    <row r="2200" spans="1:11" ht="14.1" customHeight="1" x14ac:dyDescent="0.25">
      <c r="A2200" s="1094"/>
      <c r="B2200" s="1094"/>
      <c r="C2200" s="1109" t="s">
        <v>1048</v>
      </c>
      <c r="D2200" s="1110">
        <v>0</v>
      </c>
      <c r="E2200" s="1110">
        <v>0</v>
      </c>
      <c r="F2200" s="1110">
        <v>0</v>
      </c>
      <c r="G2200" s="1110">
        <v>0</v>
      </c>
      <c r="H2200" s="1094"/>
      <c r="I2200" s="1094"/>
      <c r="J2200" s="1094"/>
      <c r="K2200" s="1094"/>
    </row>
    <row r="2201" spans="1:11" ht="14.1" customHeight="1" x14ac:dyDescent="0.25">
      <c r="A2201" s="1094"/>
      <c r="B2201" s="1094"/>
      <c r="C2201" s="1109" t="s">
        <v>1049</v>
      </c>
      <c r="D2201" s="1110">
        <v>0</v>
      </c>
      <c r="E2201" s="1110">
        <v>0</v>
      </c>
      <c r="F2201" s="1110">
        <v>0</v>
      </c>
      <c r="G2201" s="1110">
        <v>0</v>
      </c>
      <c r="H2201" s="1094"/>
      <c r="I2201" s="1094"/>
      <c r="J2201" s="1094"/>
      <c r="K2201" s="1094"/>
    </row>
    <row r="2202" spans="1:11" ht="14.1" customHeight="1" x14ac:dyDescent="0.25">
      <c r="A2202" s="1094"/>
      <c r="B2202" s="1094"/>
      <c r="C2202" s="1109" t="s">
        <v>1056</v>
      </c>
      <c r="D2202" s="1110">
        <v>0</v>
      </c>
      <c r="E2202" s="1110">
        <v>0</v>
      </c>
      <c r="F2202" s="1110">
        <v>0</v>
      </c>
      <c r="G2202" s="1110">
        <v>0</v>
      </c>
      <c r="H2202" s="1094"/>
      <c r="I2202" s="1094"/>
      <c r="J2202" s="1094"/>
      <c r="K2202" s="1094"/>
    </row>
    <row r="2203" spans="1:11" ht="14.1" customHeight="1" x14ac:dyDescent="0.25">
      <c r="A2203" s="1094"/>
      <c r="B2203" s="1094"/>
      <c r="C2203" s="1109" t="s">
        <v>1048</v>
      </c>
      <c r="D2203" s="1110">
        <v>0</v>
      </c>
      <c r="E2203" s="1110">
        <v>0</v>
      </c>
      <c r="F2203" s="1110">
        <v>0</v>
      </c>
      <c r="G2203" s="1110">
        <v>0</v>
      </c>
      <c r="H2203" s="1094"/>
      <c r="I2203" s="1094"/>
      <c r="J2203" s="1094"/>
      <c r="K2203" s="1094"/>
    </row>
    <row r="2204" spans="1:11" ht="14.1" customHeight="1" x14ac:dyDescent="0.25">
      <c r="A2204" s="1094"/>
      <c r="B2204" s="1094"/>
      <c r="C2204" s="1109" t="s">
        <v>1057</v>
      </c>
      <c r="D2204" s="1110">
        <v>0</v>
      </c>
      <c r="E2204" s="1110">
        <v>0</v>
      </c>
      <c r="F2204" s="1110">
        <v>0</v>
      </c>
      <c r="G2204" s="1110">
        <v>0</v>
      </c>
      <c r="H2204" s="1094"/>
      <c r="I2204" s="1094"/>
      <c r="J2204" s="1094"/>
      <c r="K2204" s="1094"/>
    </row>
    <row r="2205" spans="1:11" ht="14.1" customHeight="1" x14ac:dyDescent="0.25">
      <c r="A2205" s="1094"/>
      <c r="B2205" s="1094"/>
      <c r="C2205" s="1109" t="s">
        <v>1058</v>
      </c>
      <c r="D2205" s="1110">
        <v>0</v>
      </c>
      <c r="E2205" s="1110">
        <v>0</v>
      </c>
      <c r="F2205" s="1110">
        <v>0</v>
      </c>
      <c r="G2205" s="1110">
        <v>0</v>
      </c>
      <c r="H2205" s="1094"/>
      <c r="I2205" s="1094"/>
      <c r="J2205" s="1094"/>
      <c r="K2205" s="1094"/>
    </row>
    <row r="2206" spans="1:11" ht="14.1" customHeight="1" x14ac:dyDescent="0.25">
      <c r="A2206" s="1094"/>
      <c r="B2206" s="1094"/>
      <c r="C2206" s="1109" t="s">
        <v>1059</v>
      </c>
      <c r="D2206" s="1110">
        <v>0</v>
      </c>
      <c r="E2206" s="1110">
        <v>0</v>
      </c>
      <c r="F2206" s="1110">
        <v>0</v>
      </c>
      <c r="G2206" s="1110">
        <v>0</v>
      </c>
      <c r="H2206" s="1094"/>
      <c r="I2206" s="1094"/>
      <c r="J2206" s="1094"/>
      <c r="K2206" s="1094"/>
    </row>
    <row r="2207" spans="1:11" ht="14.1" customHeight="1" x14ac:dyDescent="0.25">
      <c r="A2207" s="1094"/>
      <c r="B2207" s="1094"/>
      <c r="C2207" s="1109" t="s">
        <v>1060</v>
      </c>
      <c r="D2207" s="1110">
        <v>0</v>
      </c>
      <c r="E2207" s="1110">
        <v>0</v>
      </c>
      <c r="F2207" s="1110">
        <v>0</v>
      </c>
      <c r="G2207" s="1110">
        <v>0</v>
      </c>
      <c r="H2207" s="1094"/>
      <c r="I2207" s="1094"/>
      <c r="J2207" s="1094"/>
      <c r="K2207" s="1094"/>
    </row>
    <row r="2208" spans="1:11" ht="14.1" customHeight="1" x14ac:dyDescent="0.25">
      <c r="A2208" s="1094"/>
      <c r="B2208" s="1094"/>
      <c r="C2208" s="1109" t="s">
        <v>1061</v>
      </c>
      <c r="D2208" s="1110">
        <v>0</v>
      </c>
      <c r="E2208" s="1110">
        <v>170000000</v>
      </c>
      <c r="F2208" s="1110">
        <v>150000044</v>
      </c>
      <c r="G2208" s="1110">
        <v>0</v>
      </c>
      <c r="H2208" s="1094"/>
      <c r="I2208" s="1094"/>
      <c r="J2208" s="1094"/>
      <c r="K2208" s="1094"/>
    </row>
    <row r="2209" spans="1:11" ht="14.1" customHeight="1" x14ac:dyDescent="0.25">
      <c r="A2209" s="1094"/>
      <c r="B2209" s="1094"/>
      <c r="C2209" s="1109" t="s">
        <v>1048</v>
      </c>
      <c r="D2209" s="1110">
        <v>0</v>
      </c>
      <c r="E2209" s="1110">
        <v>170000000</v>
      </c>
      <c r="F2209" s="1110">
        <v>150000044</v>
      </c>
      <c r="G2209" s="1110">
        <v>0</v>
      </c>
      <c r="H2209" s="1094"/>
      <c r="I2209" s="1094"/>
      <c r="J2209" s="1094"/>
      <c r="K2209" s="1094"/>
    </row>
    <row r="2210" spans="1:11" ht="14.1" customHeight="1" x14ac:dyDescent="0.25">
      <c r="A2210" s="1094"/>
      <c r="B2210" s="1094"/>
      <c r="C2210" s="1109" t="s">
        <v>1057</v>
      </c>
      <c r="D2210" s="1110">
        <v>0</v>
      </c>
      <c r="E2210" s="1110">
        <v>0</v>
      </c>
      <c r="F2210" s="1110">
        <v>0</v>
      </c>
      <c r="G2210" s="1110">
        <v>0</v>
      </c>
      <c r="H2210" s="1094"/>
      <c r="I2210" s="1094"/>
      <c r="J2210" s="1094"/>
      <c r="K2210" s="1094"/>
    </row>
    <row r="2211" spans="1:11" ht="14.1" customHeight="1" x14ac:dyDescent="0.25">
      <c r="A2211" s="1094"/>
      <c r="B2211" s="1094"/>
      <c r="C2211" s="1109" t="s">
        <v>1058</v>
      </c>
      <c r="D2211" s="1110">
        <v>0</v>
      </c>
      <c r="E2211" s="1110">
        <v>0</v>
      </c>
      <c r="F2211" s="1110">
        <v>0</v>
      </c>
      <c r="G2211" s="1110">
        <v>0</v>
      </c>
      <c r="H2211" s="1094"/>
      <c r="I2211" s="1094"/>
      <c r="J2211" s="1094"/>
      <c r="K2211" s="1094"/>
    </row>
    <row r="2212" spans="1:11" ht="14.1" customHeight="1" x14ac:dyDescent="0.25">
      <c r="A2212" s="1094"/>
      <c r="B2212" s="1094"/>
      <c r="C2212" s="1109" t="s">
        <v>1059</v>
      </c>
      <c r="D2212" s="1110">
        <v>0</v>
      </c>
      <c r="E2212" s="1110">
        <v>0</v>
      </c>
      <c r="F2212" s="1110">
        <v>0</v>
      </c>
      <c r="G2212" s="1110">
        <v>0</v>
      </c>
      <c r="H2212" s="1094"/>
      <c r="I2212" s="1094"/>
      <c r="J2212" s="1094"/>
      <c r="K2212" s="1094"/>
    </row>
    <row r="2213" spans="1:11" ht="14.1" customHeight="1" x14ac:dyDescent="0.25">
      <c r="A2213" s="1094"/>
      <c r="B2213" s="1094"/>
      <c r="C2213" s="1109" t="s">
        <v>1060</v>
      </c>
      <c r="D2213" s="1110">
        <v>0</v>
      </c>
      <c r="E2213" s="1110">
        <v>0</v>
      </c>
      <c r="F2213" s="1110">
        <v>0</v>
      </c>
      <c r="G2213" s="1110">
        <v>0</v>
      </c>
      <c r="H2213" s="1094"/>
      <c r="I2213" s="1094"/>
      <c r="J2213" s="1094"/>
      <c r="K2213" s="1094"/>
    </row>
    <row r="2214" spans="1:11" ht="14.1" customHeight="1" x14ac:dyDescent="0.25">
      <c r="A2214" s="1094"/>
      <c r="B2214" s="1094"/>
      <c r="C2214" s="1109" t="s">
        <v>1062</v>
      </c>
      <c r="D2214" s="1110">
        <v>0</v>
      </c>
      <c r="E2214" s="1110">
        <v>0</v>
      </c>
      <c r="F2214" s="1110">
        <v>0</v>
      </c>
      <c r="G2214" s="1110">
        <v>0</v>
      </c>
      <c r="H2214" s="1094"/>
      <c r="I2214" s="1094"/>
      <c r="J2214" s="1094"/>
      <c r="K2214" s="1094"/>
    </row>
    <row r="2215" spans="1:11" ht="14.1" customHeight="1" x14ac:dyDescent="0.25">
      <c r="A2215" s="1094"/>
      <c r="B2215" s="1094"/>
      <c r="C2215" s="1109" t="s">
        <v>1048</v>
      </c>
      <c r="D2215" s="1110">
        <v>0</v>
      </c>
      <c r="E2215" s="1110">
        <v>0</v>
      </c>
      <c r="F2215" s="1110">
        <v>0</v>
      </c>
      <c r="G2215" s="1110">
        <v>0</v>
      </c>
      <c r="H2215" s="1094"/>
      <c r="I2215" s="1094"/>
      <c r="J2215" s="1094"/>
      <c r="K2215" s="1094"/>
    </row>
    <row r="2216" spans="1:11" ht="14.1" customHeight="1" x14ac:dyDescent="0.25">
      <c r="A2216" s="1094"/>
      <c r="B2216" s="1094"/>
      <c r="C2216" s="1109" t="s">
        <v>1057</v>
      </c>
      <c r="D2216" s="1110">
        <v>0</v>
      </c>
      <c r="E2216" s="1110">
        <v>0</v>
      </c>
      <c r="F2216" s="1110">
        <v>0</v>
      </c>
      <c r="G2216" s="1110">
        <v>0</v>
      </c>
      <c r="H2216" s="1094"/>
      <c r="I2216" s="1094"/>
      <c r="J2216" s="1094"/>
      <c r="K2216" s="1094"/>
    </row>
    <row r="2217" spans="1:11" ht="14.1" customHeight="1" x14ac:dyDescent="0.25">
      <c r="A2217" s="1094"/>
      <c r="B2217" s="1094"/>
      <c r="C2217" s="1109" t="s">
        <v>1058</v>
      </c>
      <c r="D2217" s="1110">
        <v>0</v>
      </c>
      <c r="E2217" s="1110">
        <v>0</v>
      </c>
      <c r="F2217" s="1110">
        <v>0</v>
      </c>
      <c r="G2217" s="1110">
        <v>0</v>
      </c>
      <c r="H2217" s="1094"/>
      <c r="I2217" s="1094"/>
      <c r="J2217" s="1094"/>
      <c r="K2217" s="1094"/>
    </row>
    <row r="2218" spans="1:11" ht="14.1" customHeight="1" x14ac:dyDescent="0.25">
      <c r="A2218" s="1094"/>
      <c r="B2218" s="1094"/>
      <c r="C2218" s="1109" t="s">
        <v>1059</v>
      </c>
      <c r="D2218" s="1110">
        <v>0</v>
      </c>
      <c r="E2218" s="1110">
        <v>0</v>
      </c>
      <c r="F2218" s="1110">
        <v>0</v>
      </c>
      <c r="G2218" s="1110">
        <v>0</v>
      </c>
      <c r="H2218" s="1094"/>
      <c r="I2218" s="1094"/>
      <c r="J2218" s="1094"/>
      <c r="K2218" s="1094"/>
    </row>
    <row r="2219" spans="1:11" ht="14.1" customHeight="1" x14ac:dyDescent="0.25">
      <c r="A2219" s="1094"/>
      <c r="B2219" s="1094"/>
      <c r="C2219" s="1109" t="s">
        <v>1060</v>
      </c>
      <c r="D2219" s="1110">
        <v>0</v>
      </c>
      <c r="E2219" s="1110">
        <v>0</v>
      </c>
      <c r="F2219" s="1110">
        <v>0</v>
      </c>
      <c r="G2219" s="1110">
        <v>0</v>
      </c>
      <c r="H2219" s="1094"/>
      <c r="I2219" s="1094"/>
      <c r="J2219" s="1094"/>
      <c r="K2219" s="1094"/>
    </row>
    <row r="2220" spans="1:11" ht="14.1" customHeight="1" x14ac:dyDescent="0.25">
      <c r="A2220" s="1094"/>
      <c r="B2220" s="1094"/>
      <c r="C2220" s="1109" t="s">
        <v>1063</v>
      </c>
      <c r="D2220" s="1110">
        <v>0</v>
      </c>
      <c r="E2220" s="1110">
        <v>0</v>
      </c>
      <c r="F2220" s="1110">
        <v>0</v>
      </c>
      <c r="G2220" s="1110">
        <v>0</v>
      </c>
      <c r="H2220" s="1094"/>
      <c r="I2220" s="1094"/>
      <c r="J2220" s="1094"/>
      <c r="K2220" s="1094"/>
    </row>
    <row r="2221" spans="1:11" ht="14.1" customHeight="1" x14ac:dyDescent="0.25">
      <c r="A2221" s="1094"/>
      <c r="B2221" s="1094"/>
      <c r="C2221" s="1109" t="s">
        <v>1064</v>
      </c>
      <c r="D2221" s="1110">
        <v>0</v>
      </c>
      <c r="E2221" s="1110">
        <v>0</v>
      </c>
      <c r="F2221" s="1110">
        <v>0</v>
      </c>
      <c r="G2221" s="1110">
        <v>0</v>
      </c>
      <c r="H2221" s="1094"/>
      <c r="I2221" s="1094"/>
      <c r="J2221" s="1094"/>
      <c r="K2221" s="1094"/>
    </row>
    <row r="2222" spans="1:11" ht="14.1" customHeight="1" x14ac:dyDescent="0.25">
      <c r="A2222" s="1094"/>
      <c r="B2222" s="1094"/>
      <c r="C2222" s="1111" t="s">
        <v>572</v>
      </c>
      <c r="D2222" s="1110">
        <v>0</v>
      </c>
      <c r="E2222" s="1110">
        <v>170000000</v>
      </c>
      <c r="F2222" s="1110">
        <v>150000044</v>
      </c>
      <c r="G2222" s="1110">
        <v>0</v>
      </c>
      <c r="H2222" s="1094"/>
      <c r="I2222" s="1094"/>
      <c r="J2222" s="1094"/>
      <c r="K2222" s="1094"/>
    </row>
    <row r="2223" spans="1:11" ht="45.95" customHeight="1" x14ac:dyDescent="0.25">
      <c r="A2223" s="1094"/>
      <c r="B2223" s="1094"/>
      <c r="C2223" s="1103" t="s">
        <v>1022</v>
      </c>
      <c r="D2223" s="1232" t="s">
        <v>4210</v>
      </c>
      <c r="E2223" s="1233"/>
      <c r="F2223" s="1233"/>
      <c r="G2223" s="1233"/>
      <c r="H2223" s="1094"/>
      <c r="I2223" s="1094"/>
      <c r="J2223" s="1094"/>
      <c r="K2223" s="1094"/>
    </row>
    <row r="2224" spans="1:11" ht="45.95" customHeight="1" x14ac:dyDescent="0.25">
      <c r="A2224" s="1094"/>
      <c r="B2224" s="1094"/>
      <c r="C2224" s="1104" t="s">
        <v>1024</v>
      </c>
      <c r="D2224" s="1230" t="s">
        <v>4202</v>
      </c>
      <c r="E2224" s="1231"/>
      <c r="F2224" s="1231"/>
      <c r="G2224" s="1231"/>
      <c r="H2224" s="1094"/>
      <c r="I2224" s="1094"/>
      <c r="J2224" s="1094"/>
      <c r="K2224" s="1094"/>
    </row>
    <row r="2225" spans="1:11" ht="45.95" customHeight="1" x14ac:dyDescent="0.25">
      <c r="A2225" s="1094"/>
      <c r="B2225" s="1094"/>
      <c r="C2225" s="1104" t="s">
        <v>31</v>
      </c>
      <c r="D2225" s="1230" t="s">
        <v>4211</v>
      </c>
      <c r="E2225" s="1231"/>
      <c r="F2225" s="1231"/>
      <c r="G2225" s="1231"/>
      <c r="H2225" s="1094"/>
      <c r="I2225" s="1094"/>
      <c r="J2225" s="1094"/>
      <c r="K2225" s="1094"/>
    </row>
    <row r="2226" spans="1:11" ht="15" customHeight="1" x14ac:dyDescent="0.25">
      <c r="A2226" s="1094"/>
      <c r="B2226" s="1094"/>
      <c r="C2226" s="1105"/>
      <c r="D2226" s="1106">
        <v>2024</v>
      </c>
      <c r="E2226" s="1106">
        <v>2025</v>
      </c>
      <c r="F2226" s="1106">
        <v>2026</v>
      </c>
      <c r="G2226" s="1106">
        <v>2027</v>
      </c>
      <c r="H2226" s="1094"/>
      <c r="I2226" s="1094"/>
      <c r="J2226" s="1094"/>
      <c r="K2226" s="1094"/>
    </row>
    <row r="2227" spans="1:11" ht="15" customHeight="1" x14ac:dyDescent="0.25">
      <c r="A2227" s="1094"/>
      <c r="B2227" s="1094"/>
      <c r="C2227" s="1107"/>
      <c r="D2227" s="1108" t="s">
        <v>13</v>
      </c>
      <c r="E2227" s="1108" t="s">
        <v>14</v>
      </c>
      <c r="F2227" s="1108" t="s">
        <v>14</v>
      </c>
      <c r="G2227" s="1108" t="s">
        <v>14</v>
      </c>
      <c r="H2227" s="1094"/>
      <c r="I2227" s="1094"/>
      <c r="J2227" s="1094"/>
      <c r="K2227" s="1094"/>
    </row>
    <row r="2228" spans="1:11" ht="14.1" customHeight="1" x14ac:dyDescent="0.25">
      <c r="A2228" s="1094"/>
      <c r="B2228" s="1094"/>
      <c r="C2228" s="1097" t="s">
        <v>33</v>
      </c>
      <c r="D2228" s="1101" t="s">
        <v>1038</v>
      </c>
      <c r="E2228" s="1101" t="s">
        <v>1092</v>
      </c>
      <c r="F2228" s="1101" t="s">
        <v>1092</v>
      </c>
      <c r="G2228" s="1101" t="s">
        <v>1039</v>
      </c>
      <c r="H2228" s="1094"/>
      <c r="I2228" s="1094"/>
      <c r="J2228" s="1094"/>
      <c r="K2228" s="1094"/>
    </row>
    <row r="2229" spans="1:11" ht="14.1" customHeight="1" x14ac:dyDescent="0.25">
      <c r="A2229" s="1094"/>
      <c r="B2229" s="1094"/>
      <c r="C2229" s="1097" t="s">
        <v>1029</v>
      </c>
      <c r="D2229" s="1101" t="s">
        <v>1787</v>
      </c>
      <c r="E2229" s="1101" t="s">
        <v>3642</v>
      </c>
      <c r="F2229" s="1101" t="s">
        <v>3452</v>
      </c>
      <c r="G2229" s="1101" t="s">
        <v>1039</v>
      </c>
      <c r="H2229" s="1094"/>
      <c r="I2229" s="1094"/>
      <c r="J2229" s="1094"/>
      <c r="K2229" s="1094"/>
    </row>
    <row r="2230" spans="1:11" ht="14.1" customHeight="1" x14ac:dyDescent="0.25">
      <c r="A2230" s="1094"/>
      <c r="B2230" s="1094"/>
      <c r="C2230" s="1097" t="s">
        <v>1032</v>
      </c>
      <c r="D2230" s="1101" t="s">
        <v>1039</v>
      </c>
      <c r="E2230" s="1101" t="s">
        <v>3642</v>
      </c>
      <c r="F2230" s="1101" t="s">
        <v>3452</v>
      </c>
      <c r="G2230" s="1101" t="s">
        <v>1039</v>
      </c>
      <c r="H2230" s="1094"/>
      <c r="I2230" s="1094"/>
      <c r="J2230" s="1094"/>
      <c r="K2230" s="1094"/>
    </row>
    <row r="2231" spans="1:11" ht="14.1" customHeight="1" x14ac:dyDescent="0.25">
      <c r="A2231" s="1094"/>
      <c r="B2231" s="1094"/>
      <c r="C2231" s="1097" t="s">
        <v>1037</v>
      </c>
      <c r="D2231" s="1101" t="s">
        <v>1038</v>
      </c>
      <c r="E2231" s="1101" t="s">
        <v>1038</v>
      </c>
      <c r="F2231" s="1101" t="s">
        <v>1039</v>
      </c>
      <c r="G2231" s="1101" t="s">
        <v>1083</v>
      </c>
      <c r="H2231" s="1094"/>
      <c r="I2231" s="1094"/>
      <c r="J2231" s="1094"/>
      <c r="K2231" s="1094"/>
    </row>
    <row r="2232" spans="1:11" ht="14.1" customHeight="1" x14ac:dyDescent="0.25">
      <c r="A2232" s="1094"/>
      <c r="B2232" s="1094"/>
      <c r="C2232" s="1097" t="s">
        <v>1042</v>
      </c>
      <c r="D2232" s="1101" t="s">
        <v>1038</v>
      </c>
      <c r="E2232" s="1101" t="s">
        <v>1527</v>
      </c>
      <c r="F2232" s="1101" t="s">
        <v>1039</v>
      </c>
      <c r="G2232" s="1101" t="s">
        <v>1083</v>
      </c>
      <c r="H2232" s="1094"/>
      <c r="I2232" s="1094"/>
      <c r="J2232" s="1094"/>
      <c r="K2232" s="1094"/>
    </row>
    <row r="2233" spans="1:11" ht="14.1" customHeight="1" x14ac:dyDescent="0.25">
      <c r="A2233" s="1094"/>
      <c r="B2233" s="1094"/>
      <c r="C2233" s="1097" t="s">
        <v>39</v>
      </c>
      <c r="D2233" s="1101" t="s">
        <v>1038</v>
      </c>
      <c r="E2233" s="1101" t="s">
        <v>1038</v>
      </c>
      <c r="F2233" s="1101" t="s">
        <v>1039</v>
      </c>
      <c r="G2233" s="1101" t="s">
        <v>1083</v>
      </c>
      <c r="H2233" s="1094"/>
      <c r="I2233" s="1094"/>
      <c r="J2233" s="1094"/>
      <c r="K2233" s="1094"/>
    </row>
    <row r="2234" spans="1:11" ht="14.1" customHeight="1" x14ac:dyDescent="0.25">
      <c r="A2234" s="1094"/>
      <c r="B2234" s="1094"/>
      <c r="C2234" s="1228" t="s">
        <v>1046</v>
      </c>
      <c r="D2234" s="1229"/>
      <c r="E2234" s="1229"/>
      <c r="F2234" s="1229"/>
      <c r="G2234" s="1229"/>
      <c r="H2234" s="1094"/>
      <c r="I2234" s="1094"/>
      <c r="J2234" s="1094"/>
      <c r="K2234" s="1094"/>
    </row>
    <row r="2235" spans="1:11" ht="14.1" customHeight="1" x14ac:dyDescent="0.25">
      <c r="A2235" s="1094"/>
      <c r="B2235" s="1094"/>
      <c r="C2235" s="1105"/>
      <c r="D2235" s="1106">
        <v>2024</v>
      </c>
      <c r="E2235" s="1106">
        <v>2025</v>
      </c>
      <c r="F2235" s="1106">
        <v>2026</v>
      </c>
      <c r="G2235" s="1106">
        <v>2027</v>
      </c>
      <c r="H2235" s="1094"/>
      <c r="I2235" s="1094"/>
      <c r="J2235" s="1094"/>
      <c r="K2235" s="1094"/>
    </row>
    <row r="2236" spans="1:11" ht="14.1" customHeight="1" x14ac:dyDescent="0.25">
      <c r="A2236" s="1094"/>
      <c r="B2236" s="1094"/>
      <c r="C2236" s="1107"/>
      <c r="D2236" s="1108" t="s">
        <v>13</v>
      </c>
      <c r="E2236" s="1108" t="s">
        <v>14</v>
      </c>
      <c r="F2236" s="1108" t="s">
        <v>14</v>
      </c>
      <c r="G2236" s="1108" t="s">
        <v>14</v>
      </c>
      <c r="H2236" s="1094"/>
      <c r="I2236" s="1094"/>
      <c r="J2236" s="1094"/>
      <c r="K2236" s="1094"/>
    </row>
    <row r="2237" spans="1:11" ht="14.1" customHeight="1" x14ac:dyDescent="0.25">
      <c r="A2237" s="1094"/>
      <c r="B2237" s="1094"/>
      <c r="C2237" s="1109" t="s">
        <v>1047</v>
      </c>
      <c r="D2237" s="1110">
        <v>0</v>
      </c>
      <c r="E2237" s="1110">
        <v>0</v>
      </c>
      <c r="F2237" s="1110">
        <v>0</v>
      </c>
      <c r="G2237" s="1110">
        <v>0</v>
      </c>
      <c r="H2237" s="1094"/>
      <c r="I2237" s="1094"/>
      <c r="J2237" s="1094"/>
      <c r="K2237" s="1094"/>
    </row>
    <row r="2238" spans="1:11" ht="14.1" customHeight="1" x14ac:dyDescent="0.25">
      <c r="A2238" s="1094"/>
      <c r="B2238" s="1094"/>
      <c r="C2238" s="1109" t="s">
        <v>1048</v>
      </c>
      <c r="D2238" s="1110">
        <v>0</v>
      </c>
      <c r="E2238" s="1110">
        <v>0</v>
      </c>
      <c r="F2238" s="1110">
        <v>0</v>
      </c>
      <c r="G2238" s="1110">
        <v>0</v>
      </c>
      <c r="H2238" s="1094"/>
      <c r="I2238" s="1094"/>
      <c r="J2238" s="1094"/>
      <c r="K2238" s="1094"/>
    </row>
    <row r="2239" spans="1:11" ht="14.1" customHeight="1" x14ac:dyDescent="0.25">
      <c r="A2239" s="1094"/>
      <c r="B2239" s="1094"/>
      <c r="C2239" s="1109" t="s">
        <v>1049</v>
      </c>
      <c r="D2239" s="1110">
        <v>0</v>
      </c>
      <c r="E2239" s="1110">
        <v>0</v>
      </c>
      <c r="F2239" s="1110">
        <v>0</v>
      </c>
      <c r="G2239" s="1110">
        <v>0</v>
      </c>
      <c r="H2239" s="1094"/>
      <c r="I2239" s="1094"/>
      <c r="J2239" s="1094"/>
      <c r="K2239" s="1094"/>
    </row>
    <row r="2240" spans="1:11" ht="14.1" customHeight="1" x14ac:dyDescent="0.25">
      <c r="A2240" s="1094"/>
      <c r="B2240" s="1094"/>
      <c r="C2240" s="1109" t="s">
        <v>1050</v>
      </c>
      <c r="D2240" s="1110">
        <v>0</v>
      </c>
      <c r="E2240" s="1110">
        <v>0</v>
      </c>
      <c r="F2240" s="1110">
        <v>0</v>
      </c>
      <c r="G2240" s="1110">
        <v>0</v>
      </c>
      <c r="H2240" s="1094"/>
      <c r="I2240" s="1094"/>
      <c r="J2240" s="1094"/>
      <c r="K2240" s="1094"/>
    </row>
    <row r="2241" spans="1:11" ht="14.1" customHeight="1" x14ac:dyDescent="0.25">
      <c r="A2241" s="1094"/>
      <c r="B2241" s="1094"/>
      <c r="C2241" s="1109" t="s">
        <v>1048</v>
      </c>
      <c r="D2241" s="1110">
        <v>0</v>
      </c>
      <c r="E2241" s="1110">
        <v>0</v>
      </c>
      <c r="F2241" s="1110">
        <v>0</v>
      </c>
      <c r="G2241" s="1110">
        <v>0</v>
      </c>
      <c r="H2241" s="1094"/>
      <c r="I2241" s="1094"/>
      <c r="J2241" s="1094"/>
      <c r="K2241" s="1094"/>
    </row>
    <row r="2242" spans="1:11" ht="14.1" customHeight="1" x14ac:dyDescent="0.25">
      <c r="A2242" s="1094"/>
      <c r="B2242" s="1094"/>
      <c r="C2242" s="1109" t="s">
        <v>1049</v>
      </c>
      <c r="D2242" s="1110">
        <v>0</v>
      </c>
      <c r="E2242" s="1110">
        <v>0</v>
      </c>
      <c r="F2242" s="1110">
        <v>0</v>
      </c>
      <c r="G2242" s="1110">
        <v>0</v>
      </c>
      <c r="H2242" s="1094"/>
      <c r="I2242" s="1094"/>
      <c r="J2242" s="1094"/>
      <c r="K2242" s="1094"/>
    </row>
    <row r="2243" spans="1:11" ht="14.1" customHeight="1" x14ac:dyDescent="0.25">
      <c r="A2243" s="1094"/>
      <c r="B2243" s="1094"/>
      <c r="C2243" s="1109" t="s">
        <v>1051</v>
      </c>
      <c r="D2243" s="1110">
        <v>0</v>
      </c>
      <c r="E2243" s="1110">
        <v>0</v>
      </c>
      <c r="F2243" s="1110">
        <v>0</v>
      </c>
      <c r="G2243" s="1110">
        <v>0</v>
      </c>
      <c r="H2243" s="1094"/>
      <c r="I2243" s="1094"/>
      <c r="J2243" s="1094"/>
      <c r="K2243" s="1094"/>
    </row>
    <row r="2244" spans="1:11" ht="14.1" customHeight="1" x14ac:dyDescent="0.25">
      <c r="A2244" s="1094"/>
      <c r="B2244" s="1094"/>
      <c r="C2244" s="1109" t="s">
        <v>1048</v>
      </c>
      <c r="D2244" s="1110">
        <v>0</v>
      </c>
      <c r="E2244" s="1110">
        <v>0</v>
      </c>
      <c r="F2244" s="1110">
        <v>0</v>
      </c>
      <c r="G2244" s="1110">
        <v>0</v>
      </c>
      <c r="H2244" s="1094"/>
      <c r="I2244" s="1094"/>
      <c r="J2244" s="1094"/>
      <c r="K2244" s="1094"/>
    </row>
    <row r="2245" spans="1:11" ht="14.1" customHeight="1" x14ac:dyDescent="0.25">
      <c r="A2245" s="1094"/>
      <c r="B2245" s="1094"/>
      <c r="C2245" s="1109" t="s">
        <v>1049</v>
      </c>
      <c r="D2245" s="1110">
        <v>0</v>
      </c>
      <c r="E2245" s="1110">
        <v>0</v>
      </c>
      <c r="F2245" s="1110">
        <v>0</v>
      </c>
      <c r="G2245" s="1110">
        <v>0</v>
      </c>
      <c r="H2245" s="1094"/>
      <c r="I2245" s="1094"/>
      <c r="J2245" s="1094"/>
      <c r="K2245" s="1094"/>
    </row>
    <row r="2246" spans="1:11" ht="14.1" customHeight="1" x14ac:dyDescent="0.25">
      <c r="A2246" s="1094"/>
      <c r="B2246" s="1094"/>
      <c r="C2246" s="1109" t="s">
        <v>1052</v>
      </c>
      <c r="D2246" s="1110">
        <v>0</v>
      </c>
      <c r="E2246" s="1110">
        <v>0</v>
      </c>
      <c r="F2246" s="1110">
        <v>0</v>
      </c>
      <c r="G2246" s="1110">
        <v>0</v>
      </c>
      <c r="H2246" s="1094"/>
      <c r="I2246" s="1094"/>
      <c r="J2246" s="1094"/>
      <c r="K2246" s="1094"/>
    </row>
    <row r="2247" spans="1:11" ht="14.1" customHeight="1" x14ac:dyDescent="0.25">
      <c r="A2247" s="1094"/>
      <c r="B2247" s="1094"/>
      <c r="C2247" s="1109" t="s">
        <v>1048</v>
      </c>
      <c r="D2247" s="1110">
        <v>0</v>
      </c>
      <c r="E2247" s="1110">
        <v>0</v>
      </c>
      <c r="F2247" s="1110">
        <v>0</v>
      </c>
      <c r="G2247" s="1110">
        <v>0</v>
      </c>
      <c r="H2247" s="1094"/>
      <c r="I2247" s="1094"/>
      <c r="J2247" s="1094"/>
      <c r="K2247" s="1094"/>
    </row>
    <row r="2248" spans="1:11" ht="14.1" customHeight="1" x14ac:dyDescent="0.25">
      <c r="A2248" s="1094"/>
      <c r="B2248" s="1094"/>
      <c r="C2248" s="1109" t="s">
        <v>1049</v>
      </c>
      <c r="D2248" s="1110">
        <v>0</v>
      </c>
      <c r="E2248" s="1110">
        <v>0</v>
      </c>
      <c r="F2248" s="1110">
        <v>0</v>
      </c>
      <c r="G2248" s="1110">
        <v>0</v>
      </c>
      <c r="H2248" s="1094"/>
      <c r="I2248" s="1094"/>
      <c r="J2248" s="1094"/>
      <c r="K2248" s="1094"/>
    </row>
    <row r="2249" spans="1:11" ht="14.1" customHeight="1" x14ac:dyDescent="0.25">
      <c r="A2249" s="1094"/>
      <c r="B2249" s="1094"/>
      <c r="C2249" s="1109" t="s">
        <v>1053</v>
      </c>
      <c r="D2249" s="1110">
        <v>0</v>
      </c>
      <c r="E2249" s="1110">
        <v>0</v>
      </c>
      <c r="F2249" s="1110">
        <v>0</v>
      </c>
      <c r="G2249" s="1110">
        <v>0</v>
      </c>
      <c r="H2249" s="1094"/>
      <c r="I2249" s="1094"/>
      <c r="J2249" s="1094"/>
      <c r="K2249" s="1094"/>
    </row>
    <row r="2250" spans="1:11" ht="14.1" customHeight="1" x14ac:dyDescent="0.25">
      <c r="A2250" s="1094"/>
      <c r="B2250" s="1094"/>
      <c r="C2250" s="1109" t="s">
        <v>1048</v>
      </c>
      <c r="D2250" s="1110">
        <v>0</v>
      </c>
      <c r="E2250" s="1110">
        <v>0</v>
      </c>
      <c r="F2250" s="1110">
        <v>0</v>
      </c>
      <c r="G2250" s="1110">
        <v>0</v>
      </c>
      <c r="H2250" s="1094"/>
      <c r="I2250" s="1094"/>
      <c r="J2250" s="1094"/>
      <c r="K2250" s="1094"/>
    </row>
    <row r="2251" spans="1:11" ht="14.1" customHeight="1" x14ac:dyDescent="0.25">
      <c r="A2251" s="1094"/>
      <c r="B2251" s="1094"/>
      <c r="C2251" s="1109" t="s">
        <v>1049</v>
      </c>
      <c r="D2251" s="1110">
        <v>0</v>
      </c>
      <c r="E2251" s="1110">
        <v>0</v>
      </c>
      <c r="F2251" s="1110">
        <v>0</v>
      </c>
      <c r="G2251" s="1110">
        <v>0</v>
      </c>
      <c r="H2251" s="1094"/>
      <c r="I2251" s="1094"/>
      <c r="J2251" s="1094"/>
      <c r="K2251" s="1094"/>
    </row>
    <row r="2252" spans="1:11" ht="14.1" customHeight="1" x14ac:dyDescent="0.25">
      <c r="A2252" s="1094"/>
      <c r="B2252" s="1094"/>
      <c r="C2252" s="1109" t="s">
        <v>1054</v>
      </c>
      <c r="D2252" s="1110">
        <v>0</v>
      </c>
      <c r="E2252" s="1110">
        <v>0</v>
      </c>
      <c r="F2252" s="1110">
        <v>0</v>
      </c>
      <c r="G2252" s="1110">
        <v>0</v>
      </c>
      <c r="H2252" s="1094"/>
      <c r="I2252" s="1094"/>
      <c r="J2252" s="1094"/>
      <c r="K2252" s="1094"/>
    </row>
    <row r="2253" spans="1:11" ht="14.1" customHeight="1" x14ac:dyDescent="0.25">
      <c r="A2253" s="1094"/>
      <c r="B2253" s="1094"/>
      <c r="C2253" s="1109" t="s">
        <v>1048</v>
      </c>
      <c r="D2253" s="1110">
        <v>0</v>
      </c>
      <c r="E2253" s="1110">
        <v>0</v>
      </c>
      <c r="F2253" s="1110">
        <v>0</v>
      </c>
      <c r="G2253" s="1110">
        <v>0</v>
      </c>
      <c r="H2253" s="1094"/>
      <c r="I2253" s="1094"/>
      <c r="J2253" s="1094"/>
      <c r="K2253" s="1094"/>
    </row>
    <row r="2254" spans="1:11" ht="14.1" customHeight="1" x14ac:dyDescent="0.25">
      <c r="A2254" s="1094"/>
      <c r="B2254" s="1094"/>
      <c r="C2254" s="1109" t="s">
        <v>1049</v>
      </c>
      <c r="D2254" s="1110">
        <v>0</v>
      </c>
      <c r="E2254" s="1110">
        <v>0</v>
      </c>
      <c r="F2254" s="1110">
        <v>0</v>
      </c>
      <c r="G2254" s="1110">
        <v>0</v>
      </c>
      <c r="H2254" s="1094"/>
      <c r="I2254" s="1094"/>
      <c r="J2254" s="1094"/>
      <c r="K2254" s="1094"/>
    </row>
    <row r="2255" spans="1:11" ht="14.1" customHeight="1" x14ac:dyDescent="0.25">
      <c r="A2255" s="1094"/>
      <c r="B2255" s="1094"/>
      <c r="C2255" s="1109" t="s">
        <v>1055</v>
      </c>
      <c r="D2255" s="1110">
        <v>0</v>
      </c>
      <c r="E2255" s="1110">
        <v>0</v>
      </c>
      <c r="F2255" s="1110">
        <v>0</v>
      </c>
      <c r="G2255" s="1110">
        <v>0</v>
      </c>
      <c r="H2255" s="1094"/>
      <c r="I2255" s="1094"/>
      <c r="J2255" s="1094"/>
      <c r="K2255" s="1094"/>
    </row>
    <row r="2256" spans="1:11" ht="14.1" customHeight="1" x14ac:dyDescent="0.25">
      <c r="A2256" s="1094"/>
      <c r="B2256" s="1094"/>
      <c r="C2256" s="1109" t="s">
        <v>1048</v>
      </c>
      <c r="D2256" s="1110">
        <v>0</v>
      </c>
      <c r="E2256" s="1110">
        <v>0</v>
      </c>
      <c r="F2256" s="1110">
        <v>0</v>
      </c>
      <c r="G2256" s="1110">
        <v>0</v>
      </c>
      <c r="H2256" s="1094"/>
      <c r="I2256" s="1094"/>
      <c r="J2256" s="1094"/>
      <c r="K2256" s="1094"/>
    </row>
    <row r="2257" spans="1:11" ht="14.1" customHeight="1" x14ac:dyDescent="0.25">
      <c r="A2257" s="1094"/>
      <c r="B2257" s="1094"/>
      <c r="C2257" s="1109" t="s">
        <v>1049</v>
      </c>
      <c r="D2257" s="1110">
        <v>0</v>
      </c>
      <c r="E2257" s="1110">
        <v>0</v>
      </c>
      <c r="F2257" s="1110">
        <v>0</v>
      </c>
      <c r="G2257" s="1110">
        <v>0</v>
      </c>
      <c r="H2257" s="1094"/>
      <c r="I2257" s="1094"/>
      <c r="J2257" s="1094"/>
      <c r="K2257" s="1094"/>
    </row>
    <row r="2258" spans="1:11" ht="14.1" customHeight="1" x14ac:dyDescent="0.25">
      <c r="A2258" s="1094"/>
      <c r="B2258" s="1094"/>
      <c r="C2258" s="1109" t="s">
        <v>1056</v>
      </c>
      <c r="D2258" s="1110">
        <v>0</v>
      </c>
      <c r="E2258" s="1110">
        <v>0</v>
      </c>
      <c r="F2258" s="1110">
        <v>0</v>
      </c>
      <c r="G2258" s="1110">
        <v>0</v>
      </c>
      <c r="H2258" s="1094"/>
      <c r="I2258" s="1094"/>
      <c r="J2258" s="1094"/>
      <c r="K2258" s="1094"/>
    </row>
    <row r="2259" spans="1:11" ht="14.1" customHeight="1" x14ac:dyDescent="0.25">
      <c r="A2259" s="1094"/>
      <c r="B2259" s="1094"/>
      <c r="C2259" s="1109" t="s">
        <v>1048</v>
      </c>
      <c r="D2259" s="1110">
        <v>0</v>
      </c>
      <c r="E2259" s="1110">
        <v>0</v>
      </c>
      <c r="F2259" s="1110">
        <v>0</v>
      </c>
      <c r="G2259" s="1110">
        <v>0</v>
      </c>
      <c r="H2259" s="1094"/>
      <c r="I2259" s="1094"/>
      <c r="J2259" s="1094"/>
      <c r="K2259" s="1094"/>
    </row>
    <row r="2260" spans="1:11" ht="14.1" customHeight="1" x14ac:dyDescent="0.25">
      <c r="A2260" s="1094"/>
      <c r="B2260" s="1094"/>
      <c r="C2260" s="1109" t="s">
        <v>1057</v>
      </c>
      <c r="D2260" s="1110">
        <v>0</v>
      </c>
      <c r="E2260" s="1110">
        <v>0</v>
      </c>
      <c r="F2260" s="1110">
        <v>0</v>
      </c>
      <c r="G2260" s="1110">
        <v>0</v>
      </c>
      <c r="H2260" s="1094"/>
      <c r="I2260" s="1094"/>
      <c r="J2260" s="1094"/>
      <c r="K2260" s="1094"/>
    </row>
    <row r="2261" spans="1:11" ht="14.1" customHeight="1" x14ac:dyDescent="0.25">
      <c r="A2261" s="1094"/>
      <c r="B2261" s="1094"/>
      <c r="C2261" s="1109" t="s">
        <v>1058</v>
      </c>
      <c r="D2261" s="1110">
        <v>0</v>
      </c>
      <c r="E2261" s="1110">
        <v>0</v>
      </c>
      <c r="F2261" s="1110">
        <v>0</v>
      </c>
      <c r="G2261" s="1110">
        <v>0</v>
      </c>
      <c r="H2261" s="1094"/>
      <c r="I2261" s="1094"/>
      <c r="J2261" s="1094"/>
      <c r="K2261" s="1094"/>
    </row>
    <row r="2262" spans="1:11" ht="14.1" customHeight="1" x14ac:dyDescent="0.25">
      <c r="A2262" s="1094"/>
      <c r="B2262" s="1094"/>
      <c r="C2262" s="1109" t="s">
        <v>1059</v>
      </c>
      <c r="D2262" s="1110">
        <v>0</v>
      </c>
      <c r="E2262" s="1110">
        <v>0</v>
      </c>
      <c r="F2262" s="1110">
        <v>0</v>
      </c>
      <c r="G2262" s="1110">
        <v>0</v>
      </c>
      <c r="H2262" s="1094"/>
      <c r="I2262" s="1094"/>
      <c r="J2262" s="1094"/>
      <c r="K2262" s="1094"/>
    </row>
    <row r="2263" spans="1:11" ht="14.1" customHeight="1" x14ac:dyDescent="0.25">
      <c r="A2263" s="1094"/>
      <c r="B2263" s="1094"/>
      <c r="C2263" s="1109" t="s">
        <v>1060</v>
      </c>
      <c r="D2263" s="1110">
        <v>0</v>
      </c>
      <c r="E2263" s="1110">
        <v>0</v>
      </c>
      <c r="F2263" s="1110">
        <v>0</v>
      </c>
      <c r="G2263" s="1110">
        <v>0</v>
      </c>
      <c r="H2263" s="1094"/>
      <c r="I2263" s="1094"/>
      <c r="J2263" s="1094"/>
      <c r="K2263" s="1094"/>
    </row>
    <row r="2264" spans="1:11" ht="14.1" customHeight="1" x14ac:dyDescent="0.25">
      <c r="A2264" s="1094"/>
      <c r="B2264" s="1094"/>
      <c r="C2264" s="1109" t="s">
        <v>1061</v>
      </c>
      <c r="D2264" s="1110">
        <v>0</v>
      </c>
      <c r="E2264" s="1110">
        <v>150000000</v>
      </c>
      <c r="F2264" s="1110">
        <v>149999999</v>
      </c>
      <c r="G2264" s="1110">
        <v>0</v>
      </c>
      <c r="H2264" s="1094"/>
      <c r="I2264" s="1094"/>
      <c r="J2264" s="1094"/>
      <c r="K2264" s="1094"/>
    </row>
    <row r="2265" spans="1:11" ht="14.1" customHeight="1" x14ac:dyDescent="0.25">
      <c r="A2265" s="1094"/>
      <c r="B2265" s="1094"/>
      <c r="C2265" s="1109" t="s">
        <v>1048</v>
      </c>
      <c r="D2265" s="1110">
        <v>0</v>
      </c>
      <c r="E2265" s="1110">
        <v>150000000</v>
      </c>
      <c r="F2265" s="1110">
        <v>149999999</v>
      </c>
      <c r="G2265" s="1110">
        <v>0</v>
      </c>
      <c r="H2265" s="1094"/>
      <c r="I2265" s="1094"/>
      <c r="J2265" s="1094"/>
      <c r="K2265" s="1094"/>
    </row>
    <row r="2266" spans="1:11" ht="14.1" customHeight="1" x14ac:dyDescent="0.25">
      <c r="A2266" s="1094"/>
      <c r="B2266" s="1094"/>
      <c r="C2266" s="1109" t="s">
        <v>1057</v>
      </c>
      <c r="D2266" s="1110">
        <v>0</v>
      </c>
      <c r="E2266" s="1110">
        <v>0</v>
      </c>
      <c r="F2266" s="1110">
        <v>0</v>
      </c>
      <c r="G2266" s="1110">
        <v>0</v>
      </c>
      <c r="H2266" s="1094"/>
      <c r="I2266" s="1094"/>
      <c r="J2266" s="1094"/>
      <c r="K2266" s="1094"/>
    </row>
    <row r="2267" spans="1:11" ht="14.1" customHeight="1" x14ac:dyDescent="0.25">
      <c r="A2267" s="1094"/>
      <c r="B2267" s="1094"/>
      <c r="C2267" s="1109" t="s">
        <v>1058</v>
      </c>
      <c r="D2267" s="1110">
        <v>0</v>
      </c>
      <c r="E2267" s="1110">
        <v>0</v>
      </c>
      <c r="F2267" s="1110">
        <v>0</v>
      </c>
      <c r="G2267" s="1110">
        <v>0</v>
      </c>
      <c r="H2267" s="1094"/>
      <c r="I2267" s="1094"/>
      <c r="J2267" s="1094"/>
      <c r="K2267" s="1094"/>
    </row>
    <row r="2268" spans="1:11" ht="14.1" customHeight="1" x14ac:dyDescent="0.25">
      <c r="A2268" s="1094"/>
      <c r="B2268" s="1094"/>
      <c r="C2268" s="1109" t="s">
        <v>1059</v>
      </c>
      <c r="D2268" s="1110">
        <v>0</v>
      </c>
      <c r="E2268" s="1110">
        <v>0</v>
      </c>
      <c r="F2268" s="1110">
        <v>0</v>
      </c>
      <c r="G2268" s="1110">
        <v>0</v>
      </c>
      <c r="H2268" s="1094"/>
      <c r="I2268" s="1094"/>
      <c r="J2268" s="1094"/>
      <c r="K2268" s="1094"/>
    </row>
    <row r="2269" spans="1:11" ht="14.1" customHeight="1" x14ac:dyDescent="0.25">
      <c r="A2269" s="1094"/>
      <c r="B2269" s="1094"/>
      <c r="C2269" s="1109" t="s">
        <v>1060</v>
      </c>
      <c r="D2269" s="1110">
        <v>0</v>
      </c>
      <c r="E2269" s="1110">
        <v>0</v>
      </c>
      <c r="F2269" s="1110">
        <v>0</v>
      </c>
      <c r="G2269" s="1110">
        <v>0</v>
      </c>
      <c r="H2269" s="1094"/>
      <c r="I2269" s="1094"/>
      <c r="J2269" s="1094"/>
      <c r="K2269" s="1094"/>
    </row>
    <row r="2270" spans="1:11" ht="14.1" customHeight="1" x14ac:dyDescent="0.25">
      <c r="A2270" s="1094"/>
      <c r="B2270" s="1094"/>
      <c r="C2270" s="1109" t="s">
        <v>1062</v>
      </c>
      <c r="D2270" s="1110">
        <v>0</v>
      </c>
      <c r="E2270" s="1110">
        <v>0</v>
      </c>
      <c r="F2270" s="1110">
        <v>0</v>
      </c>
      <c r="G2270" s="1110">
        <v>0</v>
      </c>
      <c r="H2270" s="1094"/>
      <c r="I2270" s="1094"/>
      <c r="J2270" s="1094"/>
      <c r="K2270" s="1094"/>
    </row>
    <row r="2271" spans="1:11" ht="14.1" customHeight="1" x14ac:dyDescent="0.25">
      <c r="A2271" s="1094"/>
      <c r="B2271" s="1094"/>
      <c r="C2271" s="1109" t="s">
        <v>1048</v>
      </c>
      <c r="D2271" s="1110">
        <v>0</v>
      </c>
      <c r="E2271" s="1110">
        <v>0</v>
      </c>
      <c r="F2271" s="1110">
        <v>0</v>
      </c>
      <c r="G2271" s="1110">
        <v>0</v>
      </c>
      <c r="H2271" s="1094"/>
      <c r="I2271" s="1094"/>
      <c r="J2271" s="1094"/>
      <c r="K2271" s="1094"/>
    </row>
    <row r="2272" spans="1:11" ht="14.1" customHeight="1" x14ac:dyDescent="0.25">
      <c r="A2272" s="1094"/>
      <c r="B2272" s="1094"/>
      <c r="C2272" s="1109" t="s">
        <v>1057</v>
      </c>
      <c r="D2272" s="1110">
        <v>0</v>
      </c>
      <c r="E2272" s="1110">
        <v>0</v>
      </c>
      <c r="F2272" s="1110">
        <v>0</v>
      </c>
      <c r="G2272" s="1110">
        <v>0</v>
      </c>
      <c r="H2272" s="1094"/>
      <c r="I2272" s="1094"/>
      <c r="J2272" s="1094"/>
      <c r="K2272" s="1094"/>
    </row>
    <row r="2273" spans="1:11" ht="14.1" customHeight="1" x14ac:dyDescent="0.25">
      <c r="A2273" s="1094"/>
      <c r="B2273" s="1094"/>
      <c r="C2273" s="1109" t="s">
        <v>1058</v>
      </c>
      <c r="D2273" s="1110">
        <v>0</v>
      </c>
      <c r="E2273" s="1110">
        <v>0</v>
      </c>
      <c r="F2273" s="1110">
        <v>0</v>
      </c>
      <c r="G2273" s="1110">
        <v>0</v>
      </c>
      <c r="H2273" s="1094"/>
      <c r="I2273" s="1094"/>
      <c r="J2273" s="1094"/>
      <c r="K2273" s="1094"/>
    </row>
    <row r="2274" spans="1:11" ht="14.1" customHeight="1" x14ac:dyDescent="0.25">
      <c r="A2274" s="1094"/>
      <c r="B2274" s="1094"/>
      <c r="C2274" s="1109" t="s">
        <v>1059</v>
      </c>
      <c r="D2274" s="1110">
        <v>0</v>
      </c>
      <c r="E2274" s="1110">
        <v>0</v>
      </c>
      <c r="F2274" s="1110">
        <v>0</v>
      </c>
      <c r="G2274" s="1110">
        <v>0</v>
      </c>
      <c r="H2274" s="1094"/>
      <c r="I2274" s="1094"/>
      <c r="J2274" s="1094"/>
      <c r="K2274" s="1094"/>
    </row>
    <row r="2275" spans="1:11" ht="14.1" customHeight="1" x14ac:dyDescent="0.25">
      <c r="A2275" s="1094"/>
      <c r="B2275" s="1094"/>
      <c r="C2275" s="1109" t="s">
        <v>1060</v>
      </c>
      <c r="D2275" s="1110">
        <v>0</v>
      </c>
      <c r="E2275" s="1110">
        <v>0</v>
      </c>
      <c r="F2275" s="1110">
        <v>0</v>
      </c>
      <c r="G2275" s="1110">
        <v>0</v>
      </c>
      <c r="H2275" s="1094"/>
      <c r="I2275" s="1094"/>
      <c r="J2275" s="1094"/>
      <c r="K2275" s="1094"/>
    </row>
    <row r="2276" spans="1:11" ht="14.1" customHeight="1" x14ac:dyDescent="0.25">
      <c r="A2276" s="1094"/>
      <c r="B2276" s="1094"/>
      <c r="C2276" s="1109" t="s">
        <v>1063</v>
      </c>
      <c r="D2276" s="1110">
        <v>0</v>
      </c>
      <c r="E2276" s="1110">
        <v>0</v>
      </c>
      <c r="F2276" s="1110">
        <v>0</v>
      </c>
      <c r="G2276" s="1110">
        <v>0</v>
      </c>
      <c r="H2276" s="1094"/>
      <c r="I2276" s="1094"/>
      <c r="J2276" s="1094"/>
      <c r="K2276" s="1094"/>
    </row>
    <row r="2277" spans="1:11" ht="14.1" customHeight="1" x14ac:dyDescent="0.25">
      <c r="A2277" s="1094"/>
      <c r="B2277" s="1094"/>
      <c r="C2277" s="1109" t="s">
        <v>1064</v>
      </c>
      <c r="D2277" s="1110">
        <v>0</v>
      </c>
      <c r="E2277" s="1110">
        <v>0</v>
      </c>
      <c r="F2277" s="1110">
        <v>0</v>
      </c>
      <c r="G2277" s="1110">
        <v>0</v>
      </c>
      <c r="H2277" s="1094"/>
      <c r="I2277" s="1094"/>
      <c r="J2277" s="1094"/>
      <c r="K2277" s="1094"/>
    </row>
    <row r="2278" spans="1:11" ht="14.1" customHeight="1" x14ac:dyDescent="0.25">
      <c r="A2278" s="1094"/>
      <c r="B2278" s="1094"/>
      <c r="C2278" s="1111" t="s">
        <v>572</v>
      </c>
      <c r="D2278" s="1110">
        <v>0</v>
      </c>
      <c r="E2278" s="1110">
        <v>150000000</v>
      </c>
      <c r="F2278" s="1110">
        <v>149999999</v>
      </c>
      <c r="G2278" s="1110">
        <v>0</v>
      </c>
      <c r="H2278" s="1094"/>
      <c r="I2278" s="1094"/>
      <c r="J2278" s="1094"/>
      <c r="K2278" s="1094"/>
    </row>
    <row r="2279" spans="1:11" ht="45.95" customHeight="1" x14ac:dyDescent="0.25">
      <c r="A2279" s="1094"/>
      <c r="B2279" s="1094"/>
      <c r="C2279" s="1103" t="s">
        <v>1022</v>
      </c>
      <c r="D2279" s="1232" t="s">
        <v>4212</v>
      </c>
      <c r="E2279" s="1233"/>
      <c r="F2279" s="1233"/>
      <c r="G2279" s="1233"/>
      <c r="H2279" s="1094"/>
      <c r="I2279" s="1094"/>
      <c r="J2279" s="1094"/>
      <c r="K2279" s="1094"/>
    </row>
    <row r="2280" spans="1:11" ht="45.95" customHeight="1" x14ac:dyDescent="0.25">
      <c r="A2280" s="1094"/>
      <c r="B2280" s="1094"/>
      <c r="C2280" s="1104" t="s">
        <v>1024</v>
      </c>
      <c r="D2280" s="1230" t="s">
        <v>4202</v>
      </c>
      <c r="E2280" s="1231"/>
      <c r="F2280" s="1231"/>
      <c r="G2280" s="1231"/>
      <c r="H2280" s="1094"/>
      <c r="I2280" s="1094"/>
      <c r="J2280" s="1094"/>
      <c r="K2280" s="1094"/>
    </row>
    <row r="2281" spans="1:11" ht="45.95" customHeight="1" x14ac:dyDescent="0.25">
      <c r="A2281" s="1094"/>
      <c r="B2281" s="1094"/>
      <c r="C2281" s="1104" t="s">
        <v>31</v>
      </c>
      <c r="D2281" s="1230" t="s">
        <v>3926</v>
      </c>
      <c r="E2281" s="1231"/>
      <c r="F2281" s="1231"/>
      <c r="G2281" s="1231"/>
      <c r="H2281" s="1094"/>
      <c r="I2281" s="1094"/>
      <c r="J2281" s="1094"/>
      <c r="K2281" s="1094"/>
    </row>
    <row r="2282" spans="1:11" ht="15" customHeight="1" x14ac:dyDescent="0.25">
      <c r="A2282" s="1094"/>
      <c r="B2282" s="1094"/>
      <c r="C2282" s="1105"/>
      <c r="D2282" s="1106">
        <v>2024</v>
      </c>
      <c r="E2282" s="1106">
        <v>2025</v>
      </c>
      <c r="F2282" s="1106">
        <v>2026</v>
      </c>
      <c r="G2282" s="1106">
        <v>2027</v>
      </c>
      <c r="H2282" s="1094"/>
      <c r="I2282" s="1094"/>
      <c r="J2282" s="1094"/>
      <c r="K2282" s="1094"/>
    </row>
    <row r="2283" spans="1:11" ht="15" customHeight="1" x14ac:dyDescent="0.25">
      <c r="A2283" s="1094"/>
      <c r="B2283" s="1094"/>
      <c r="C2283" s="1107"/>
      <c r="D2283" s="1108" t="s">
        <v>13</v>
      </c>
      <c r="E2283" s="1108" t="s">
        <v>14</v>
      </c>
      <c r="F2283" s="1108" t="s">
        <v>14</v>
      </c>
      <c r="G2283" s="1108" t="s">
        <v>14</v>
      </c>
      <c r="H2283" s="1094"/>
      <c r="I2283" s="1094"/>
      <c r="J2283" s="1094"/>
      <c r="K2283" s="1094"/>
    </row>
    <row r="2284" spans="1:11" ht="14.1" customHeight="1" x14ac:dyDescent="0.25">
      <c r="A2284" s="1094"/>
      <c r="B2284" s="1094"/>
      <c r="C2284" s="1097" t="s">
        <v>33</v>
      </c>
      <c r="D2284" s="1101" t="s">
        <v>1038</v>
      </c>
      <c r="E2284" s="1101" t="s">
        <v>1092</v>
      </c>
      <c r="F2284" s="1101" t="s">
        <v>1092</v>
      </c>
      <c r="G2284" s="1101" t="s">
        <v>1039</v>
      </c>
      <c r="H2284" s="1094"/>
      <c r="I2284" s="1094"/>
      <c r="J2284" s="1094"/>
      <c r="K2284" s="1094"/>
    </row>
    <row r="2285" spans="1:11" ht="14.1" customHeight="1" x14ac:dyDescent="0.25">
      <c r="A2285" s="1094"/>
      <c r="B2285" s="1094"/>
      <c r="C2285" s="1097" t="s">
        <v>1029</v>
      </c>
      <c r="D2285" s="1101" t="s">
        <v>4213</v>
      </c>
      <c r="E2285" s="1101" t="s">
        <v>4214</v>
      </c>
      <c r="F2285" s="1101" t="s">
        <v>3452</v>
      </c>
      <c r="G2285" s="1101" t="s">
        <v>1039</v>
      </c>
      <c r="H2285" s="1094"/>
      <c r="I2285" s="1094"/>
      <c r="J2285" s="1094"/>
      <c r="K2285" s="1094"/>
    </row>
    <row r="2286" spans="1:11" ht="14.1" customHeight="1" x14ac:dyDescent="0.25">
      <c r="A2286" s="1094"/>
      <c r="B2286" s="1094"/>
      <c r="C2286" s="1097" t="s">
        <v>1032</v>
      </c>
      <c r="D2286" s="1101" t="s">
        <v>1039</v>
      </c>
      <c r="E2286" s="1101" t="s">
        <v>4214</v>
      </c>
      <c r="F2286" s="1101" t="s">
        <v>3452</v>
      </c>
      <c r="G2286" s="1101" t="s">
        <v>1039</v>
      </c>
      <c r="H2286" s="1094"/>
      <c r="I2286" s="1094"/>
      <c r="J2286" s="1094"/>
      <c r="K2286" s="1094"/>
    </row>
    <row r="2287" spans="1:11" ht="14.1" customHeight="1" x14ac:dyDescent="0.25">
      <c r="A2287" s="1094"/>
      <c r="B2287" s="1094"/>
      <c r="C2287" s="1097" t="s">
        <v>1037</v>
      </c>
      <c r="D2287" s="1101" t="s">
        <v>1038</v>
      </c>
      <c r="E2287" s="1101" t="s">
        <v>1038</v>
      </c>
      <c r="F2287" s="1101" t="s">
        <v>1039</v>
      </c>
      <c r="G2287" s="1101" t="s">
        <v>1083</v>
      </c>
      <c r="H2287" s="1094"/>
      <c r="I2287" s="1094"/>
      <c r="J2287" s="1094"/>
      <c r="K2287" s="1094"/>
    </row>
    <row r="2288" spans="1:11" ht="14.1" customHeight="1" x14ac:dyDescent="0.25">
      <c r="A2288" s="1094"/>
      <c r="B2288" s="1094"/>
      <c r="C2288" s="1097" t="s">
        <v>1042</v>
      </c>
      <c r="D2288" s="1101" t="s">
        <v>1038</v>
      </c>
      <c r="E2288" s="1101" t="s">
        <v>4215</v>
      </c>
      <c r="F2288" s="1101" t="s">
        <v>4216</v>
      </c>
      <c r="G2288" s="1101" t="s">
        <v>1083</v>
      </c>
      <c r="H2288" s="1094"/>
      <c r="I2288" s="1094"/>
      <c r="J2288" s="1094"/>
      <c r="K2288" s="1094"/>
    </row>
    <row r="2289" spans="1:11" ht="14.1" customHeight="1" x14ac:dyDescent="0.25">
      <c r="A2289" s="1094"/>
      <c r="B2289" s="1094"/>
      <c r="C2289" s="1097" t="s">
        <v>39</v>
      </c>
      <c r="D2289" s="1101" t="s">
        <v>1038</v>
      </c>
      <c r="E2289" s="1101" t="s">
        <v>1038</v>
      </c>
      <c r="F2289" s="1101" t="s">
        <v>4216</v>
      </c>
      <c r="G2289" s="1101" t="s">
        <v>1083</v>
      </c>
      <c r="H2289" s="1094"/>
      <c r="I2289" s="1094"/>
      <c r="J2289" s="1094"/>
      <c r="K2289" s="1094"/>
    </row>
    <row r="2290" spans="1:11" ht="14.1" customHeight="1" x14ac:dyDescent="0.25">
      <c r="A2290" s="1094"/>
      <c r="B2290" s="1094"/>
      <c r="C2290" s="1228" t="s">
        <v>1046</v>
      </c>
      <c r="D2290" s="1229"/>
      <c r="E2290" s="1229"/>
      <c r="F2290" s="1229"/>
      <c r="G2290" s="1229"/>
      <c r="H2290" s="1094"/>
      <c r="I2290" s="1094"/>
      <c r="J2290" s="1094"/>
      <c r="K2290" s="1094"/>
    </row>
    <row r="2291" spans="1:11" ht="14.1" customHeight="1" x14ac:dyDescent="0.25">
      <c r="A2291" s="1094"/>
      <c r="B2291" s="1094"/>
      <c r="C2291" s="1105"/>
      <c r="D2291" s="1106">
        <v>2024</v>
      </c>
      <c r="E2291" s="1106">
        <v>2025</v>
      </c>
      <c r="F2291" s="1106">
        <v>2026</v>
      </c>
      <c r="G2291" s="1106">
        <v>2027</v>
      </c>
      <c r="H2291" s="1094"/>
      <c r="I2291" s="1094"/>
      <c r="J2291" s="1094"/>
      <c r="K2291" s="1094"/>
    </row>
    <row r="2292" spans="1:11" ht="14.1" customHeight="1" x14ac:dyDescent="0.25">
      <c r="A2292" s="1094"/>
      <c r="B2292" s="1094"/>
      <c r="C2292" s="1107"/>
      <c r="D2292" s="1108" t="s">
        <v>13</v>
      </c>
      <c r="E2292" s="1108" t="s">
        <v>14</v>
      </c>
      <c r="F2292" s="1108" t="s">
        <v>14</v>
      </c>
      <c r="G2292" s="1108" t="s">
        <v>14</v>
      </c>
      <c r="H2292" s="1094"/>
      <c r="I2292" s="1094"/>
      <c r="J2292" s="1094"/>
      <c r="K2292" s="1094"/>
    </row>
    <row r="2293" spans="1:11" ht="14.1" customHeight="1" x14ac:dyDescent="0.25">
      <c r="A2293" s="1094"/>
      <c r="B2293" s="1094"/>
      <c r="C2293" s="1109" t="s">
        <v>1047</v>
      </c>
      <c r="D2293" s="1110">
        <v>0</v>
      </c>
      <c r="E2293" s="1110">
        <v>0</v>
      </c>
      <c r="F2293" s="1110">
        <v>0</v>
      </c>
      <c r="G2293" s="1110">
        <v>0</v>
      </c>
      <c r="H2293" s="1094"/>
      <c r="I2293" s="1094"/>
      <c r="J2293" s="1094"/>
      <c r="K2293" s="1094"/>
    </row>
    <row r="2294" spans="1:11" ht="14.1" customHeight="1" x14ac:dyDescent="0.25">
      <c r="A2294" s="1094"/>
      <c r="B2294" s="1094"/>
      <c r="C2294" s="1109" t="s">
        <v>1048</v>
      </c>
      <c r="D2294" s="1110">
        <v>0</v>
      </c>
      <c r="E2294" s="1110">
        <v>0</v>
      </c>
      <c r="F2294" s="1110">
        <v>0</v>
      </c>
      <c r="G2294" s="1110">
        <v>0</v>
      </c>
      <c r="H2294" s="1094"/>
      <c r="I2294" s="1094"/>
      <c r="J2294" s="1094"/>
      <c r="K2294" s="1094"/>
    </row>
    <row r="2295" spans="1:11" ht="14.1" customHeight="1" x14ac:dyDescent="0.25">
      <c r="A2295" s="1094"/>
      <c r="B2295" s="1094"/>
      <c r="C2295" s="1109" t="s">
        <v>1049</v>
      </c>
      <c r="D2295" s="1110">
        <v>0</v>
      </c>
      <c r="E2295" s="1110">
        <v>0</v>
      </c>
      <c r="F2295" s="1110">
        <v>0</v>
      </c>
      <c r="G2295" s="1110">
        <v>0</v>
      </c>
      <c r="H2295" s="1094"/>
      <c r="I2295" s="1094"/>
      <c r="J2295" s="1094"/>
      <c r="K2295" s="1094"/>
    </row>
    <row r="2296" spans="1:11" ht="14.1" customHeight="1" x14ac:dyDescent="0.25">
      <c r="A2296" s="1094"/>
      <c r="B2296" s="1094"/>
      <c r="C2296" s="1109" t="s">
        <v>1050</v>
      </c>
      <c r="D2296" s="1110">
        <v>0</v>
      </c>
      <c r="E2296" s="1110">
        <v>0</v>
      </c>
      <c r="F2296" s="1110">
        <v>0</v>
      </c>
      <c r="G2296" s="1110">
        <v>0</v>
      </c>
      <c r="H2296" s="1094"/>
      <c r="I2296" s="1094"/>
      <c r="J2296" s="1094"/>
      <c r="K2296" s="1094"/>
    </row>
    <row r="2297" spans="1:11" ht="14.1" customHeight="1" x14ac:dyDescent="0.25">
      <c r="A2297" s="1094"/>
      <c r="B2297" s="1094"/>
      <c r="C2297" s="1109" t="s">
        <v>1048</v>
      </c>
      <c r="D2297" s="1110">
        <v>0</v>
      </c>
      <c r="E2297" s="1110">
        <v>0</v>
      </c>
      <c r="F2297" s="1110">
        <v>0</v>
      </c>
      <c r="G2297" s="1110">
        <v>0</v>
      </c>
      <c r="H2297" s="1094"/>
      <c r="I2297" s="1094"/>
      <c r="J2297" s="1094"/>
      <c r="K2297" s="1094"/>
    </row>
    <row r="2298" spans="1:11" ht="14.1" customHeight="1" x14ac:dyDescent="0.25">
      <c r="A2298" s="1094"/>
      <c r="B2298" s="1094"/>
      <c r="C2298" s="1109" t="s">
        <v>1049</v>
      </c>
      <c r="D2298" s="1110">
        <v>0</v>
      </c>
      <c r="E2298" s="1110">
        <v>0</v>
      </c>
      <c r="F2298" s="1110">
        <v>0</v>
      </c>
      <c r="G2298" s="1110">
        <v>0</v>
      </c>
      <c r="H2298" s="1094"/>
      <c r="I2298" s="1094"/>
      <c r="J2298" s="1094"/>
      <c r="K2298" s="1094"/>
    </row>
    <row r="2299" spans="1:11" ht="14.1" customHeight="1" x14ac:dyDescent="0.25">
      <c r="A2299" s="1094"/>
      <c r="B2299" s="1094"/>
      <c r="C2299" s="1109" t="s">
        <v>1051</v>
      </c>
      <c r="D2299" s="1110">
        <v>0</v>
      </c>
      <c r="E2299" s="1110">
        <v>0</v>
      </c>
      <c r="F2299" s="1110">
        <v>0</v>
      </c>
      <c r="G2299" s="1110">
        <v>0</v>
      </c>
      <c r="H2299" s="1094"/>
      <c r="I2299" s="1094"/>
      <c r="J2299" s="1094"/>
      <c r="K2299" s="1094"/>
    </row>
    <row r="2300" spans="1:11" ht="14.1" customHeight="1" x14ac:dyDescent="0.25">
      <c r="A2300" s="1094"/>
      <c r="B2300" s="1094"/>
      <c r="C2300" s="1109" t="s">
        <v>1048</v>
      </c>
      <c r="D2300" s="1110">
        <v>0</v>
      </c>
      <c r="E2300" s="1110">
        <v>0</v>
      </c>
      <c r="F2300" s="1110">
        <v>0</v>
      </c>
      <c r="G2300" s="1110">
        <v>0</v>
      </c>
      <c r="H2300" s="1094"/>
      <c r="I2300" s="1094"/>
      <c r="J2300" s="1094"/>
      <c r="K2300" s="1094"/>
    </row>
    <row r="2301" spans="1:11" ht="14.1" customHeight="1" x14ac:dyDescent="0.25">
      <c r="A2301" s="1094"/>
      <c r="B2301" s="1094"/>
      <c r="C2301" s="1109" t="s">
        <v>1049</v>
      </c>
      <c r="D2301" s="1110">
        <v>0</v>
      </c>
      <c r="E2301" s="1110">
        <v>0</v>
      </c>
      <c r="F2301" s="1110">
        <v>0</v>
      </c>
      <c r="G2301" s="1110">
        <v>0</v>
      </c>
      <c r="H2301" s="1094"/>
      <c r="I2301" s="1094"/>
      <c r="J2301" s="1094"/>
      <c r="K2301" s="1094"/>
    </row>
    <row r="2302" spans="1:11" ht="14.1" customHeight="1" x14ac:dyDescent="0.25">
      <c r="A2302" s="1094"/>
      <c r="B2302" s="1094"/>
      <c r="C2302" s="1109" t="s">
        <v>1052</v>
      </c>
      <c r="D2302" s="1110">
        <v>0</v>
      </c>
      <c r="E2302" s="1110">
        <v>0</v>
      </c>
      <c r="F2302" s="1110">
        <v>0</v>
      </c>
      <c r="G2302" s="1110">
        <v>0</v>
      </c>
      <c r="H2302" s="1094"/>
      <c r="I2302" s="1094"/>
      <c r="J2302" s="1094"/>
      <c r="K2302" s="1094"/>
    </row>
    <row r="2303" spans="1:11" ht="14.1" customHeight="1" x14ac:dyDescent="0.25">
      <c r="A2303" s="1094"/>
      <c r="B2303" s="1094"/>
      <c r="C2303" s="1109" t="s">
        <v>1048</v>
      </c>
      <c r="D2303" s="1110">
        <v>0</v>
      </c>
      <c r="E2303" s="1110">
        <v>0</v>
      </c>
      <c r="F2303" s="1110">
        <v>0</v>
      </c>
      <c r="G2303" s="1110">
        <v>0</v>
      </c>
      <c r="H2303" s="1094"/>
      <c r="I2303" s="1094"/>
      <c r="J2303" s="1094"/>
      <c r="K2303" s="1094"/>
    </row>
    <row r="2304" spans="1:11" ht="14.1" customHeight="1" x14ac:dyDescent="0.25">
      <c r="A2304" s="1094"/>
      <c r="B2304" s="1094"/>
      <c r="C2304" s="1109" t="s">
        <v>1049</v>
      </c>
      <c r="D2304" s="1110">
        <v>0</v>
      </c>
      <c r="E2304" s="1110">
        <v>0</v>
      </c>
      <c r="F2304" s="1110">
        <v>0</v>
      </c>
      <c r="G2304" s="1110">
        <v>0</v>
      </c>
      <c r="H2304" s="1094"/>
      <c r="I2304" s="1094"/>
      <c r="J2304" s="1094"/>
      <c r="K2304" s="1094"/>
    </row>
    <row r="2305" spans="1:11" ht="14.1" customHeight="1" x14ac:dyDescent="0.25">
      <c r="A2305" s="1094"/>
      <c r="B2305" s="1094"/>
      <c r="C2305" s="1109" t="s">
        <v>1053</v>
      </c>
      <c r="D2305" s="1110">
        <v>0</v>
      </c>
      <c r="E2305" s="1110">
        <v>0</v>
      </c>
      <c r="F2305" s="1110">
        <v>0</v>
      </c>
      <c r="G2305" s="1110">
        <v>0</v>
      </c>
      <c r="H2305" s="1094"/>
      <c r="I2305" s="1094"/>
      <c r="J2305" s="1094"/>
      <c r="K2305" s="1094"/>
    </row>
    <row r="2306" spans="1:11" ht="14.1" customHeight="1" x14ac:dyDescent="0.25">
      <c r="A2306" s="1094"/>
      <c r="B2306" s="1094"/>
      <c r="C2306" s="1109" t="s">
        <v>1048</v>
      </c>
      <c r="D2306" s="1110">
        <v>0</v>
      </c>
      <c r="E2306" s="1110">
        <v>0</v>
      </c>
      <c r="F2306" s="1110">
        <v>0</v>
      </c>
      <c r="G2306" s="1110">
        <v>0</v>
      </c>
      <c r="H2306" s="1094"/>
      <c r="I2306" s="1094"/>
      <c r="J2306" s="1094"/>
      <c r="K2306" s="1094"/>
    </row>
    <row r="2307" spans="1:11" ht="14.1" customHeight="1" x14ac:dyDescent="0.25">
      <c r="A2307" s="1094"/>
      <c r="B2307" s="1094"/>
      <c r="C2307" s="1109" t="s">
        <v>1049</v>
      </c>
      <c r="D2307" s="1110">
        <v>0</v>
      </c>
      <c r="E2307" s="1110">
        <v>0</v>
      </c>
      <c r="F2307" s="1110">
        <v>0</v>
      </c>
      <c r="G2307" s="1110">
        <v>0</v>
      </c>
      <c r="H2307" s="1094"/>
      <c r="I2307" s="1094"/>
      <c r="J2307" s="1094"/>
      <c r="K2307" s="1094"/>
    </row>
    <row r="2308" spans="1:11" ht="14.1" customHeight="1" x14ac:dyDescent="0.25">
      <c r="A2308" s="1094"/>
      <c r="B2308" s="1094"/>
      <c r="C2308" s="1109" t="s">
        <v>1054</v>
      </c>
      <c r="D2308" s="1110">
        <v>0</v>
      </c>
      <c r="E2308" s="1110">
        <v>0</v>
      </c>
      <c r="F2308" s="1110">
        <v>0</v>
      </c>
      <c r="G2308" s="1110">
        <v>0</v>
      </c>
      <c r="H2308" s="1094"/>
      <c r="I2308" s="1094"/>
      <c r="J2308" s="1094"/>
      <c r="K2308" s="1094"/>
    </row>
    <row r="2309" spans="1:11" ht="14.1" customHeight="1" x14ac:dyDescent="0.25">
      <c r="A2309" s="1094"/>
      <c r="B2309" s="1094"/>
      <c r="C2309" s="1109" t="s">
        <v>1048</v>
      </c>
      <c r="D2309" s="1110">
        <v>0</v>
      </c>
      <c r="E2309" s="1110">
        <v>0</v>
      </c>
      <c r="F2309" s="1110">
        <v>0</v>
      </c>
      <c r="G2309" s="1110">
        <v>0</v>
      </c>
      <c r="H2309" s="1094"/>
      <c r="I2309" s="1094"/>
      <c r="J2309" s="1094"/>
      <c r="K2309" s="1094"/>
    </row>
    <row r="2310" spans="1:11" ht="14.1" customHeight="1" x14ac:dyDescent="0.25">
      <c r="A2310" s="1094"/>
      <c r="B2310" s="1094"/>
      <c r="C2310" s="1109" t="s">
        <v>1049</v>
      </c>
      <c r="D2310" s="1110">
        <v>0</v>
      </c>
      <c r="E2310" s="1110">
        <v>0</v>
      </c>
      <c r="F2310" s="1110">
        <v>0</v>
      </c>
      <c r="G2310" s="1110">
        <v>0</v>
      </c>
      <c r="H2310" s="1094"/>
      <c r="I2310" s="1094"/>
      <c r="J2310" s="1094"/>
      <c r="K2310" s="1094"/>
    </row>
    <row r="2311" spans="1:11" ht="14.1" customHeight="1" x14ac:dyDescent="0.25">
      <c r="A2311" s="1094"/>
      <c r="B2311" s="1094"/>
      <c r="C2311" s="1109" t="s">
        <v>1055</v>
      </c>
      <c r="D2311" s="1110">
        <v>0</v>
      </c>
      <c r="E2311" s="1110">
        <v>0</v>
      </c>
      <c r="F2311" s="1110">
        <v>0</v>
      </c>
      <c r="G2311" s="1110">
        <v>0</v>
      </c>
      <c r="H2311" s="1094"/>
      <c r="I2311" s="1094"/>
      <c r="J2311" s="1094"/>
      <c r="K2311" s="1094"/>
    </row>
    <row r="2312" spans="1:11" ht="14.1" customHeight="1" x14ac:dyDescent="0.25">
      <c r="A2312" s="1094"/>
      <c r="B2312" s="1094"/>
      <c r="C2312" s="1109" t="s">
        <v>1048</v>
      </c>
      <c r="D2312" s="1110">
        <v>0</v>
      </c>
      <c r="E2312" s="1110">
        <v>0</v>
      </c>
      <c r="F2312" s="1110">
        <v>0</v>
      </c>
      <c r="G2312" s="1110">
        <v>0</v>
      </c>
      <c r="H2312" s="1094"/>
      <c r="I2312" s="1094"/>
      <c r="J2312" s="1094"/>
      <c r="K2312" s="1094"/>
    </row>
    <row r="2313" spans="1:11" ht="14.1" customHeight="1" x14ac:dyDescent="0.25">
      <c r="A2313" s="1094"/>
      <c r="B2313" s="1094"/>
      <c r="C2313" s="1109" t="s">
        <v>1049</v>
      </c>
      <c r="D2313" s="1110">
        <v>0</v>
      </c>
      <c r="E2313" s="1110">
        <v>0</v>
      </c>
      <c r="F2313" s="1110">
        <v>0</v>
      </c>
      <c r="G2313" s="1110">
        <v>0</v>
      </c>
      <c r="H2313" s="1094"/>
      <c r="I2313" s="1094"/>
      <c r="J2313" s="1094"/>
      <c r="K2313" s="1094"/>
    </row>
    <row r="2314" spans="1:11" ht="14.1" customHeight="1" x14ac:dyDescent="0.25">
      <c r="A2314" s="1094"/>
      <c r="B2314" s="1094"/>
      <c r="C2314" s="1109" t="s">
        <v>1056</v>
      </c>
      <c r="D2314" s="1110">
        <v>0</v>
      </c>
      <c r="E2314" s="1110">
        <v>0</v>
      </c>
      <c r="F2314" s="1110">
        <v>0</v>
      </c>
      <c r="G2314" s="1110">
        <v>0</v>
      </c>
      <c r="H2314" s="1094"/>
      <c r="I2314" s="1094"/>
      <c r="J2314" s="1094"/>
      <c r="K2314" s="1094"/>
    </row>
    <row r="2315" spans="1:11" ht="14.1" customHeight="1" x14ac:dyDescent="0.25">
      <c r="A2315" s="1094"/>
      <c r="B2315" s="1094"/>
      <c r="C2315" s="1109" t="s">
        <v>1048</v>
      </c>
      <c r="D2315" s="1110">
        <v>0</v>
      </c>
      <c r="E2315" s="1110">
        <v>0</v>
      </c>
      <c r="F2315" s="1110">
        <v>0</v>
      </c>
      <c r="G2315" s="1110">
        <v>0</v>
      </c>
      <c r="H2315" s="1094"/>
      <c r="I2315" s="1094"/>
      <c r="J2315" s="1094"/>
      <c r="K2315" s="1094"/>
    </row>
    <row r="2316" spans="1:11" ht="14.1" customHeight="1" x14ac:dyDescent="0.25">
      <c r="A2316" s="1094"/>
      <c r="B2316" s="1094"/>
      <c r="C2316" s="1109" t="s">
        <v>1057</v>
      </c>
      <c r="D2316" s="1110">
        <v>0</v>
      </c>
      <c r="E2316" s="1110">
        <v>0</v>
      </c>
      <c r="F2316" s="1110">
        <v>0</v>
      </c>
      <c r="G2316" s="1110">
        <v>0</v>
      </c>
      <c r="H2316" s="1094"/>
      <c r="I2316" s="1094"/>
      <c r="J2316" s="1094"/>
      <c r="K2316" s="1094"/>
    </row>
    <row r="2317" spans="1:11" ht="14.1" customHeight="1" x14ac:dyDescent="0.25">
      <c r="A2317" s="1094"/>
      <c r="B2317" s="1094"/>
      <c r="C2317" s="1109" t="s">
        <v>1058</v>
      </c>
      <c r="D2317" s="1110">
        <v>0</v>
      </c>
      <c r="E2317" s="1110">
        <v>0</v>
      </c>
      <c r="F2317" s="1110">
        <v>0</v>
      </c>
      <c r="G2317" s="1110">
        <v>0</v>
      </c>
      <c r="H2317" s="1094"/>
      <c r="I2317" s="1094"/>
      <c r="J2317" s="1094"/>
      <c r="K2317" s="1094"/>
    </row>
    <row r="2318" spans="1:11" ht="14.1" customHeight="1" x14ac:dyDescent="0.25">
      <c r="A2318" s="1094"/>
      <c r="B2318" s="1094"/>
      <c r="C2318" s="1109" t="s">
        <v>1059</v>
      </c>
      <c r="D2318" s="1110">
        <v>0</v>
      </c>
      <c r="E2318" s="1110">
        <v>0</v>
      </c>
      <c r="F2318" s="1110">
        <v>0</v>
      </c>
      <c r="G2318" s="1110">
        <v>0</v>
      </c>
      <c r="H2318" s="1094"/>
      <c r="I2318" s="1094"/>
      <c r="J2318" s="1094"/>
      <c r="K2318" s="1094"/>
    </row>
    <row r="2319" spans="1:11" ht="14.1" customHeight="1" x14ac:dyDescent="0.25">
      <c r="A2319" s="1094"/>
      <c r="B2319" s="1094"/>
      <c r="C2319" s="1109" t="s">
        <v>1060</v>
      </c>
      <c r="D2319" s="1110">
        <v>0</v>
      </c>
      <c r="E2319" s="1110">
        <v>0</v>
      </c>
      <c r="F2319" s="1110">
        <v>0</v>
      </c>
      <c r="G2319" s="1110">
        <v>0</v>
      </c>
      <c r="H2319" s="1094"/>
      <c r="I2319" s="1094"/>
      <c r="J2319" s="1094"/>
      <c r="K2319" s="1094"/>
    </row>
    <row r="2320" spans="1:11" ht="14.1" customHeight="1" x14ac:dyDescent="0.25">
      <c r="A2320" s="1094"/>
      <c r="B2320" s="1094"/>
      <c r="C2320" s="1109" t="s">
        <v>1061</v>
      </c>
      <c r="D2320" s="1110">
        <v>0</v>
      </c>
      <c r="E2320" s="1110">
        <v>149654292</v>
      </c>
      <c r="F2320" s="1110">
        <v>149999999</v>
      </c>
      <c r="G2320" s="1110">
        <v>0</v>
      </c>
      <c r="H2320" s="1094"/>
      <c r="I2320" s="1094"/>
      <c r="J2320" s="1094"/>
      <c r="K2320" s="1094"/>
    </row>
    <row r="2321" spans="1:11" ht="14.1" customHeight="1" x14ac:dyDescent="0.25">
      <c r="A2321" s="1094"/>
      <c r="B2321" s="1094"/>
      <c r="C2321" s="1109" t="s">
        <v>1048</v>
      </c>
      <c r="D2321" s="1110">
        <v>0</v>
      </c>
      <c r="E2321" s="1110">
        <v>149654292</v>
      </c>
      <c r="F2321" s="1110">
        <v>149999999</v>
      </c>
      <c r="G2321" s="1110">
        <v>0</v>
      </c>
      <c r="H2321" s="1094"/>
      <c r="I2321" s="1094"/>
      <c r="J2321" s="1094"/>
      <c r="K2321" s="1094"/>
    </row>
    <row r="2322" spans="1:11" ht="14.1" customHeight="1" x14ac:dyDescent="0.25">
      <c r="A2322" s="1094"/>
      <c r="B2322" s="1094"/>
      <c r="C2322" s="1109" t="s">
        <v>1057</v>
      </c>
      <c r="D2322" s="1110">
        <v>0</v>
      </c>
      <c r="E2322" s="1110">
        <v>0</v>
      </c>
      <c r="F2322" s="1110">
        <v>0</v>
      </c>
      <c r="G2322" s="1110">
        <v>0</v>
      </c>
      <c r="H2322" s="1094"/>
      <c r="I2322" s="1094"/>
      <c r="J2322" s="1094"/>
      <c r="K2322" s="1094"/>
    </row>
    <row r="2323" spans="1:11" ht="14.1" customHeight="1" x14ac:dyDescent="0.25">
      <c r="A2323" s="1094"/>
      <c r="B2323" s="1094"/>
      <c r="C2323" s="1109" t="s">
        <v>1058</v>
      </c>
      <c r="D2323" s="1110">
        <v>0</v>
      </c>
      <c r="E2323" s="1110">
        <v>0</v>
      </c>
      <c r="F2323" s="1110">
        <v>0</v>
      </c>
      <c r="G2323" s="1110">
        <v>0</v>
      </c>
      <c r="H2323" s="1094"/>
      <c r="I2323" s="1094"/>
      <c r="J2323" s="1094"/>
      <c r="K2323" s="1094"/>
    </row>
    <row r="2324" spans="1:11" ht="14.1" customHeight="1" x14ac:dyDescent="0.25">
      <c r="A2324" s="1094"/>
      <c r="B2324" s="1094"/>
      <c r="C2324" s="1109" t="s">
        <v>1059</v>
      </c>
      <c r="D2324" s="1110">
        <v>0</v>
      </c>
      <c r="E2324" s="1110">
        <v>0</v>
      </c>
      <c r="F2324" s="1110">
        <v>0</v>
      </c>
      <c r="G2324" s="1110">
        <v>0</v>
      </c>
      <c r="H2324" s="1094"/>
      <c r="I2324" s="1094"/>
      <c r="J2324" s="1094"/>
      <c r="K2324" s="1094"/>
    </row>
    <row r="2325" spans="1:11" ht="14.1" customHeight="1" x14ac:dyDescent="0.25">
      <c r="A2325" s="1094"/>
      <c r="B2325" s="1094"/>
      <c r="C2325" s="1109" t="s">
        <v>1060</v>
      </c>
      <c r="D2325" s="1110">
        <v>0</v>
      </c>
      <c r="E2325" s="1110">
        <v>0</v>
      </c>
      <c r="F2325" s="1110">
        <v>0</v>
      </c>
      <c r="G2325" s="1110">
        <v>0</v>
      </c>
      <c r="H2325" s="1094"/>
      <c r="I2325" s="1094"/>
      <c r="J2325" s="1094"/>
      <c r="K2325" s="1094"/>
    </row>
    <row r="2326" spans="1:11" ht="14.1" customHeight="1" x14ac:dyDescent="0.25">
      <c r="A2326" s="1094"/>
      <c r="B2326" s="1094"/>
      <c r="C2326" s="1109" t="s">
        <v>1062</v>
      </c>
      <c r="D2326" s="1110">
        <v>0</v>
      </c>
      <c r="E2326" s="1110">
        <v>0</v>
      </c>
      <c r="F2326" s="1110">
        <v>0</v>
      </c>
      <c r="G2326" s="1110">
        <v>0</v>
      </c>
      <c r="H2326" s="1094"/>
      <c r="I2326" s="1094"/>
      <c r="J2326" s="1094"/>
      <c r="K2326" s="1094"/>
    </row>
    <row r="2327" spans="1:11" ht="14.1" customHeight="1" x14ac:dyDescent="0.25">
      <c r="A2327" s="1094"/>
      <c r="B2327" s="1094"/>
      <c r="C2327" s="1109" t="s">
        <v>1048</v>
      </c>
      <c r="D2327" s="1110">
        <v>0</v>
      </c>
      <c r="E2327" s="1110">
        <v>0</v>
      </c>
      <c r="F2327" s="1110">
        <v>0</v>
      </c>
      <c r="G2327" s="1110">
        <v>0</v>
      </c>
      <c r="H2327" s="1094"/>
      <c r="I2327" s="1094"/>
      <c r="J2327" s="1094"/>
      <c r="K2327" s="1094"/>
    </row>
    <row r="2328" spans="1:11" ht="14.1" customHeight="1" x14ac:dyDescent="0.25">
      <c r="A2328" s="1094"/>
      <c r="B2328" s="1094"/>
      <c r="C2328" s="1109" t="s">
        <v>1057</v>
      </c>
      <c r="D2328" s="1110">
        <v>0</v>
      </c>
      <c r="E2328" s="1110">
        <v>0</v>
      </c>
      <c r="F2328" s="1110">
        <v>0</v>
      </c>
      <c r="G2328" s="1110">
        <v>0</v>
      </c>
      <c r="H2328" s="1094"/>
      <c r="I2328" s="1094"/>
      <c r="J2328" s="1094"/>
      <c r="K2328" s="1094"/>
    </row>
    <row r="2329" spans="1:11" ht="14.1" customHeight="1" x14ac:dyDescent="0.25">
      <c r="A2329" s="1094"/>
      <c r="B2329" s="1094"/>
      <c r="C2329" s="1109" t="s">
        <v>1058</v>
      </c>
      <c r="D2329" s="1110">
        <v>0</v>
      </c>
      <c r="E2329" s="1110">
        <v>0</v>
      </c>
      <c r="F2329" s="1110">
        <v>0</v>
      </c>
      <c r="G2329" s="1110">
        <v>0</v>
      </c>
      <c r="H2329" s="1094"/>
      <c r="I2329" s="1094"/>
      <c r="J2329" s="1094"/>
      <c r="K2329" s="1094"/>
    </row>
    <row r="2330" spans="1:11" ht="14.1" customHeight="1" x14ac:dyDescent="0.25">
      <c r="A2330" s="1094"/>
      <c r="B2330" s="1094"/>
      <c r="C2330" s="1109" t="s">
        <v>1059</v>
      </c>
      <c r="D2330" s="1110">
        <v>0</v>
      </c>
      <c r="E2330" s="1110">
        <v>0</v>
      </c>
      <c r="F2330" s="1110">
        <v>0</v>
      </c>
      <c r="G2330" s="1110">
        <v>0</v>
      </c>
      <c r="H2330" s="1094"/>
      <c r="I2330" s="1094"/>
      <c r="J2330" s="1094"/>
      <c r="K2330" s="1094"/>
    </row>
    <row r="2331" spans="1:11" ht="14.1" customHeight="1" x14ac:dyDescent="0.25">
      <c r="A2331" s="1094"/>
      <c r="B2331" s="1094"/>
      <c r="C2331" s="1109" t="s">
        <v>1060</v>
      </c>
      <c r="D2331" s="1110">
        <v>0</v>
      </c>
      <c r="E2331" s="1110">
        <v>0</v>
      </c>
      <c r="F2331" s="1110">
        <v>0</v>
      </c>
      <c r="G2331" s="1110">
        <v>0</v>
      </c>
      <c r="H2331" s="1094"/>
      <c r="I2331" s="1094"/>
      <c r="J2331" s="1094"/>
      <c r="K2331" s="1094"/>
    </row>
    <row r="2332" spans="1:11" ht="14.1" customHeight="1" x14ac:dyDescent="0.25">
      <c r="A2332" s="1094"/>
      <c r="B2332" s="1094"/>
      <c r="C2332" s="1109" t="s">
        <v>1063</v>
      </c>
      <c r="D2332" s="1110">
        <v>0</v>
      </c>
      <c r="E2332" s="1110">
        <v>0</v>
      </c>
      <c r="F2332" s="1110">
        <v>0</v>
      </c>
      <c r="G2332" s="1110">
        <v>0</v>
      </c>
      <c r="H2332" s="1094"/>
      <c r="I2332" s="1094"/>
      <c r="J2332" s="1094"/>
      <c r="K2332" s="1094"/>
    </row>
    <row r="2333" spans="1:11" ht="14.1" customHeight="1" x14ac:dyDescent="0.25">
      <c r="A2333" s="1094"/>
      <c r="B2333" s="1094"/>
      <c r="C2333" s="1109" t="s">
        <v>1064</v>
      </c>
      <c r="D2333" s="1110">
        <v>0</v>
      </c>
      <c r="E2333" s="1110">
        <v>0</v>
      </c>
      <c r="F2333" s="1110">
        <v>0</v>
      </c>
      <c r="G2333" s="1110">
        <v>0</v>
      </c>
      <c r="H2333" s="1094"/>
      <c r="I2333" s="1094"/>
      <c r="J2333" s="1094"/>
      <c r="K2333" s="1094"/>
    </row>
    <row r="2334" spans="1:11" ht="14.1" customHeight="1" x14ac:dyDescent="0.25">
      <c r="A2334" s="1094"/>
      <c r="B2334" s="1094"/>
      <c r="C2334" s="1111" t="s">
        <v>572</v>
      </c>
      <c r="D2334" s="1110">
        <v>0</v>
      </c>
      <c r="E2334" s="1110">
        <v>149654292</v>
      </c>
      <c r="F2334" s="1110">
        <v>149999999</v>
      </c>
      <c r="G2334" s="1110">
        <v>0</v>
      </c>
      <c r="H2334" s="1094"/>
      <c r="I2334" s="1094"/>
      <c r="J2334" s="1094"/>
      <c r="K2334" s="1094"/>
    </row>
    <row r="2335" spans="1:11" ht="20.100000000000001" customHeight="1" x14ac:dyDescent="0.25">
      <c r="A2335" s="1094"/>
      <c r="B2335" s="1094"/>
      <c r="C2335" s="1102" t="s">
        <v>4217</v>
      </c>
      <c r="D2335" s="1234" t="s">
        <v>4218</v>
      </c>
      <c r="E2335" s="1235"/>
      <c r="F2335" s="1235"/>
      <c r="G2335" s="1235"/>
      <c r="H2335" s="1094"/>
      <c r="I2335" s="1094"/>
      <c r="J2335" s="1094"/>
      <c r="K2335" s="1094"/>
    </row>
    <row r="2336" spans="1:11" ht="50.1" customHeight="1" x14ac:dyDescent="0.25">
      <c r="A2336" s="1094"/>
      <c r="B2336" s="1094"/>
      <c r="C2336" s="1103" t="s">
        <v>1022</v>
      </c>
      <c r="D2336" s="1232" t="s">
        <v>4219</v>
      </c>
      <c r="E2336" s="1233"/>
      <c r="F2336" s="1233"/>
      <c r="G2336" s="1233"/>
      <c r="H2336" s="1094"/>
      <c r="I2336" s="1094"/>
      <c r="J2336" s="1094"/>
      <c r="K2336" s="1094"/>
    </row>
    <row r="2337" spans="1:11" ht="50.1" customHeight="1" x14ac:dyDescent="0.25">
      <c r="A2337" s="1094"/>
      <c r="B2337" s="1094"/>
      <c r="C2337" s="1104" t="s">
        <v>1024</v>
      </c>
      <c r="D2337" s="1230" t="s">
        <v>4220</v>
      </c>
      <c r="E2337" s="1231"/>
      <c r="F2337" s="1231"/>
      <c r="G2337" s="1231"/>
      <c r="H2337" s="1094"/>
      <c r="I2337" s="1094"/>
      <c r="J2337" s="1094"/>
      <c r="K2337" s="1094"/>
    </row>
    <row r="2338" spans="1:11" ht="50.1" customHeight="1" x14ac:dyDescent="0.25">
      <c r="A2338" s="1094"/>
      <c r="B2338" s="1094"/>
      <c r="C2338" s="1104" t="s">
        <v>31</v>
      </c>
      <c r="D2338" s="1230" t="s">
        <v>4203</v>
      </c>
      <c r="E2338" s="1231"/>
      <c r="F2338" s="1231"/>
      <c r="G2338" s="1231"/>
      <c r="H2338" s="1094"/>
      <c r="I2338" s="1094"/>
      <c r="J2338" s="1094"/>
      <c r="K2338" s="1094"/>
    </row>
    <row r="2339" spans="1:11" ht="15" customHeight="1" x14ac:dyDescent="0.25">
      <c r="A2339" s="1094"/>
      <c r="B2339" s="1094"/>
      <c r="C2339" s="1105"/>
      <c r="D2339" s="1106">
        <v>2024</v>
      </c>
      <c r="E2339" s="1106">
        <v>2025</v>
      </c>
      <c r="F2339" s="1106">
        <v>2026</v>
      </c>
      <c r="G2339" s="1106">
        <v>2027</v>
      </c>
      <c r="H2339" s="1094"/>
      <c r="I2339" s="1094"/>
      <c r="J2339" s="1094"/>
      <c r="K2339" s="1094"/>
    </row>
    <row r="2340" spans="1:11" ht="15" customHeight="1" x14ac:dyDescent="0.25">
      <c r="A2340" s="1094"/>
      <c r="B2340" s="1094"/>
      <c r="C2340" s="1107"/>
      <c r="D2340" s="1108" t="s">
        <v>13</v>
      </c>
      <c r="E2340" s="1108" t="s">
        <v>14</v>
      </c>
      <c r="F2340" s="1108" t="s">
        <v>14</v>
      </c>
      <c r="G2340" s="1108" t="s">
        <v>14</v>
      </c>
      <c r="H2340" s="1094"/>
      <c r="I2340" s="1094"/>
      <c r="J2340" s="1094"/>
      <c r="K2340" s="1094"/>
    </row>
    <row r="2341" spans="1:11" ht="14.1" customHeight="1" x14ac:dyDescent="0.25">
      <c r="A2341" s="1094"/>
      <c r="B2341" s="1094"/>
      <c r="C2341" s="1097" t="s">
        <v>33</v>
      </c>
      <c r="D2341" s="1101" t="s">
        <v>1038</v>
      </c>
      <c r="E2341" s="1101" t="s">
        <v>1092</v>
      </c>
      <c r="F2341" s="1101" t="s">
        <v>1092</v>
      </c>
      <c r="G2341" s="1101" t="s">
        <v>1039</v>
      </c>
      <c r="H2341" s="1094"/>
      <c r="I2341" s="1094"/>
      <c r="J2341" s="1094"/>
      <c r="K2341" s="1094"/>
    </row>
    <row r="2342" spans="1:11" ht="14.1" customHeight="1" x14ac:dyDescent="0.25">
      <c r="A2342" s="1094"/>
      <c r="B2342" s="1094"/>
      <c r="C2342" s="1097" t="s">
        <v>1029</v>
      </c>
      <c r="D2342" s="1101" t="s">
        <v>4221</v>
      </c>
      <c r="E2342" s="1101" t="s">
        <v>3871</v>
      </c>
      <c r="F2342" s="1101" t="s">
        <v>4222</v>
      </c>
      <c r="G2342" s="1101" t="s">
        <v>1039</v>
      </c>
      <c r="H2342" s="1094"/>
      <c r="I2342" s="1094"/>
      <c r="J2342" s="1094"/>
      <c r="K2342" s="1094"/>
    </row>
    <row r="2343" spans="1:11" ht="14.1" customHeight="1" x14ac:dyDescent="0.25">
      <c r="A2343" s="1094"/>
      <c r="B2343" s="1094"/>
      <c r="C2343" s="1097" t="s">
        <v>1032</v>
      </c>
      <c r="D2343" s="1101" t="s">
        <v>1039</v>
      </c>
      <c r="E2343" s="1101" t="s">
        <v>3871</v>
      </c>
      <c r="F2343" s="1101" t="s">
        <v>4222</v>
      </c>
      <c r="G2343" s="1101" t="s">
        <v>1039</v>
      </c>
      <c r="H2343" s="1094"/>
      <c r="I2343" s="1094"/>
      <c r="J2343" s="1094"/>
      <c r="K2343" s="1094"/>
    </row>
    <row r="2344" spans="1:11" ht="14.1" customHeight="1" x14ac:dyDescent="0.25">
      <c r="A2344" s="1094"/>
      <c r="B2344" s="1094"/>
      <c r="C2344" s="1097" t="s">
        <v>1037</v>
      </c>
      <c r="D2344" s="1101" t="s">
        <v>1038</v>
      </c>
      <c r="E2344" s="1101" t="s">
        <v>1038</v>
      </c>
      <c r="F2344" s="1101" t="s">
        <v>1039</v>
      </c>
      <c r="G2344" s="1101" t="s">
        <v>1083</v>
      </c>
      <c r="H2344" s="1094"/>
      <c r="I2344" s="1094"/>
      <c r="J2344" s="1094"/>
      <c r="K2344" s="1094"/>
    </row>
    <row r="2345" spans="1:11" ht="14.1" customHeight="1" x14ac:dyDescent="0.25">
      <c r="A2345" s="1094"/>
      <c r="B2345" s="1094"/>
      <c r="C2345" s="1097" t="s">
        <v>1042</v>
      </c>
      <c r="D2345" s="1101" t="s">
        <v>1038</v>
      </c>
      <c r="E2345" s="1101" t="s">
        <v>4223</v>
      </c>
      <c r="F2345" s="1101" t="s">
        <v>4224</v>
      </c>
      <c r="G2345" s="1101" t="s">
        <v>1083</v>
      </c>
      <c r="H2345" s="1094"/>
      <c r="I2345" s="1094"/>
      <c r="J2345" s="1094"/>
      <c r="K2345" s="1094"/>
    </row>
    <row r="2346" spans="1:11" ht="14.1" customHeight="1" x14ac:dyDescent="0.25">
      <c r="A2346" s="1094"/>
      <c r="B2346" s="1094"/>
      <c r="C2346" s="1097" t="s">
        <v>39</v>
      </c>
      <c r="D2346" s="1101" t="s">
        <v>1038</v>
      </c>
      <c r="E2346" s="1101" t="s">
        <v>1038</v>
      </c>
      <c r="F2346" s="1101" t="s">
        <v>4224</v>
      </c>
      <c r="G2346" s="1101" t="s">
        <v>1083</v>
      </c>
      <c r="H2346" s="1094"/>
      <c r="I2346" s="1094"/>
      <c r="J2346" s="1094"/>
      <c r="K2346" s="1094"/>
    </row>
    <row r="2347" spans="1:11" ht="14.1" customHeight="1" x14ac:dyDescent="0.25">
      <c r="A2347" s="1094"/>
      <c r="B2347" s="1094"/>
      <c r="C2347" s="1228" t="s">
        <v>1046</v>
      </c>
      <c r="D2347" s="1229"/>
      <c r="E2347" s="1229"/>
      <c r="F2347" s="1229"/>
      <c r="G2347" s="1229"/>
      <c r="H2347" s="1094"/>
      <c r="I2347" s="1094"/>
      <c r="J2347" s="1094"/>
      <c r="K2347" s="1094"/>
    </row>
    <row r="2348" spans="1:11" ht="14.1" customHeight="1" x14ac:dyDescent="0.25">
      <c r="A2348" s="1094"/>
      <c r="B2348" s="1094"/>
      <c r="C2348" s="1105"/>
      <c r="D2348" s="1106">
        <v>2024</v>
      </c>
      <c r="E2348" s="1106">
        <v>2025</v>
      </c>
      <c r="F2348" s="1106">
        <v>2026</v>
      </c>
      <c r="G2348" s="1106">
        <v>2027</v>
      </c>
      <c r="H2348" s="1094"/>
      <c r="I2348" s="1094"/>
      <c r="J2348" s="1094"/>
      <c r="K2348" s="1094"/>
    </row>
    <row r="2349" spans="1:11" ht="14.1" customHeight="1" x14ac:dyDescent="0.25">
      <c r="A2349" s="1094"/>
      <c r="B2349" s="1094"/>
      <c r="C2349" s="1107"/>
      <c r="D2349" s="1108" t="s">
        <v>13</v>
      </c>
      <c r="E2349" s="1108" t="s">
        <v>14</v>
      </c>
      <c r="F2349" s="1108" t="s">
        <v>14</v>
      </c>
      <c r="G2349" s="1108" t="s">
        <v>14</v>
      </c>
      <c r="H2349" s="1094"/>
      <c r="I2349" s="1094"/>
      <c r="J2349" s="1094"/>
      <c r="K2349" s="1094"/>
    </row>
    <row r="2350" spans="1:11" ht="14.1" customHeight="1" x14ac:dyDescent="0.25">
      <c r="A2350" s="1094"/>
      <c r="B2350" s="1094"/>
      <c r="C2350" s="1109" t="s">
        <v>1047</v>
      </c>
      <c r="D2350" s="1110">
        <v>0</v>
      </c>
      <c r="E2350" s="1110">
        <v>0</v>
      </c>
      <c r="F2350" s="1110">
        <v>0</v>
      </c>
      <c r="G2350" s="1110">
        <v>0</v>
      </c>
      <c r="H2350" s="1094"/>
      <c r="I2350" s="1094"/>
      <c r="J2350" s="1094"/>
      <c r="K2350" s="1094"/>
    </row>
    <row r="2351" spans="1:11" ht="14.1" customHeight="1" x14ac:dyDescent="0.25">
      <c r="A2351" s="1094"/>
      <c r="B2351" s="1094"/>
      <c r="C2351" s="1109" t="s">
        <v>1048</v>
      </c>
      <c r="D2351" s="1110">
        <v>0</v>
      </c>
      <c r="E2351" s="1110">
        <v>0</v>
      </c>
      <c r="F2351" s="1110">
        <v>0</v>
      </c>
      <c r="G2351" s="1110">
        <v>0</v>
      </c>
      <c r="H2351" s="1094"/>
      <c r="I2351" s="1094"/>
      <c r="J2351" s="1094"/>
      <c r="K2351" s="1094"/>
    </row>
    <row r="2352" spans="1:11" ht="14.1" customHeight="1" x14ac:dyDescent="0.25">
      <c r="A2352" s="1094"/>
      <c r="B2352" s="1094"/>
      <c r="C2352" s="1109" t="s">
        <v>1049</v>
      </c>
      <c r="D2352" s="1110">
        <v>0</v>
      </c>
      <c r="E2352" s="1110">
        <v>0</v>
      </c>
      <c r="F2352" s="1110">
        <v>0</v>
      </c>
      <c r="G2352" s="1110">
        <v>0</v>
      </c>
      <c r="H2352" s="1094"/>
      <c r="I2352" s="1094"/>
      <c r="J2352" s="1094"/>
      <c r="K2352" s="1094"/>
    </row>
    <row r="2353" spans="1:11" ht="14.1" customHeight="1" x14ac:dyDescent="0.25">
      <c r="A2353" s="1094"/>
      <c r="B2353" s="1094"/>
      <c r="C2353" s="1109" t="s">
        <v>1050</v>
      </c>
      <c r="D2353" s="1110">
        <v>0</v>
      </c>
      <c r="E2353" s="1110">
        <v>0</v>
      </c>
      <c r="F2353" s="1110">
        <v>0</v>
      </c>
      <c r="G2353" s="1110">
        <v>0</v>
      </c>
      <c r="H2353" s="1094"/>
      <c r="I2353" s="1094"/>
      <c r="J2353" s="1094"/>
      <c r="K2353" s="1094"/>
    </row>
    <row r="2354" spans="1:11" ht="14.1" customHeight="1" x14ac:dyDescent="0.25">
      <c r="A2354" s="1094"/>
      <c r="B2354" s="1094"/>
      <c r="C2354" s="1109" t="s">
        <v>1048</v>
      </c>
      <c r="D2354" s="1110">
        <v>0</v>
      </c>
      <c r="E2354" s="1110">
        <v>0</v>
      </c>
      <c r="F2354" s="1110">
        <v>0</v>
      </c>
      <c r="G2354" s="1110">
        <v>0</v>
      </c>
      <c r="H2354" s="1094"/>
      <c r="I2354" s="1094"/>
      <c r="J2354" s="1094"/>
      <c r="K2354" s="1094"/>
    </row>
    <row r="2355" spans="1:11" ht="14.1" customHeight="1" x14ac:dyDescent="0.25">
      <c r="A2355" s="1094"/>
      <c r="B2355" s="1094"/>
      <c r="C2355" s="1109" t="s">
        <v>1049</v>
      </c>
      <c r="D2355" s="1110">
        <v>0</v>
      </c>
      <c r="E2355" s="1110">
        <v>0</v>
      </c>
      <c r="F2355" s="1110">
        <v>0</v>
      </c>
      <c r="G2355" s="1110">
        <v>0</v>
      </c>
      <c r="H2355" s="1094"/>
      <c r="I2355" s="1094"/>
      <c r="J2355" s="1094"/>
      <c r="K2355" s="1094"/>
    </row>
    <row r="2356" spans="1:11" ht="14.1" customHeight="1" x14ac:dyDescent="0.25">
      <c r="A2356" s="1094"/>
      <c r="B2356" s="1094"/>
      <c r="C2356" s="1109" t="s">
        <v>1051</v>
      </c>
      <c r="D2356" s="1110">
        <v>0</v>
      </c>
      <c r="E2356" s="1110">
        <v>0</v>
      </c>
      <c r="F2356" s="1110">
        <v>0</v>
      </c>
      <c r="G2356" s="1110">
        <v>0</v>
      </c>
      <c r="H2356" s="1094"/>
      <c r="I2356" s="1094"/>
      <c r="J2356" s="1094"/>
      <c r="K2356" s="1094"/>
    </row>
    <row r="2357" spans="1:11" ht="14.1" customHeight="1" x14ac:dyDescent="0.25">
      <c r="A2357" s="1094"/>
      <c r="B2357" s="1094"/>
      <c r="C2357" s="1109" t="s">
        <v>1048</v>
      </c>
      <c r="D2357" s="1110">
        <v>0</v>
      </c>
      <c r="E2357" s="1110">
        <v>0</v>
      </c>
      <c r="F2357" s="1110">
        <v>0</v>
      </c>
      <c r="G2357" s="1110">
        <v>0</v>
      </c>
      <c r="H2357" s="1094"/>
      <c r="I2357" s="1094"/>
      <c r="J2357" s="1094"/>
      <c r="K2357" s="1094"/>
    </row>
    <row r="2358" spans="1:11" ht="14.1" customHeight="1" x14ac:dyDescent="0.25">
      <c r="A2358" s="1094"/>
      <c r="B2358" s="1094"/>
      <c r="C2358" s="1109" t="s">
        <v>1049</v>
      </c>
      <c r="D2358" s="1110">
        <v>0</v>
      </c>
      <c r="E2358" s="1110">
        <v>0</v>
      </c>
      <c r="F2358" s="1110">
        <v>0</v>
      </c>
      <c r="G2358" s="1110">
        <v>0</v>
      </c>
      <c r="H2358" s="1094"/>
      <c r="I2358" s="1094"/>
      <c r="J2358" s="1094"/>
      <c r="K2358" s="1094"/>
    </row>
    <row r="2359" spans="1:11" ht="14.1" customHeight="1" x14ac:dyDescent="0.25">
      <c r="A2359" s="1094"/>
      <c r="B2359" s="1094"/>
      <c r="C2359" s="1109" t="s">
        <v>1052</v>
      </c>
      <c r="D2359" s="1110">
        <v>0</v>
      </c>
      <c r="E2359" s="1110">
        <v>0</v>
      </c>
      <c r="F2359" s="1110">
        <v>0</v>
      </c>
      <c r="G2359" s="1110">
        <v>0</v>
      </c>
      <c r="H2359" s="1094"/>
      <c r="I2359" s="1094"/>
      <c r="J2359" s="1094"/>
      <c r="K2359" s="1094"/>
    </row>
    <row r="2360" spans="1:11" ht="14.1" customHeight="1" x14ac:dyDescent="0.25">
      <c r="A2360" s="1094"/>
      <c r="B2360" s="1094"/>
      <c r="C2360" s="1109" t="s">
        <v>1048</v>
      </c>
      <c r="D2360" s="1110">
        <v>0</v>
      </c>
      <c r="E2360" s="1110">
        <v>0</v>
      </c>
      <c r="F2360" s="1110">
        <v>0</v>
      </c>
      <c r="G2360" s="1110">
        <v>0</v>
      </c>
      <c r="H2360" s="1094"/>
      <c r="I2360" s="1094"/>
      <c r="J2360" s="1094"/>
      <c r="K2360" s="1094"/>
    </row>
    <row r="2361" spans="1:11" ht="14.1" customHeight="1" x14ac:dyDescent="0.25">
      <c r="A2361" s="1094"/>
      <c r="B2361" s="1094"/>
      <c r="C2361" s="1109" t="s">
        <v>1049</v>
      </c>
      <c r="D2361" s="1110">
        <v>0</v>
      </c>
      <c r="E2361" s="1110">
        <v>0</v>
      </c>
      <c r="F2361" s="1110">
        <v>0</v>
      </c>
      <c r="G2361" s="1110">
        <v>0</v>
      </c>
      <c r="H2361" s="1094"/>
      <c r="I2361" s="1094"/>
      <c r="J2361" s="1094"/>
      <c r="K2361" s="1094"/>
    </row>
    <row r="2362" spans="1:11" ht="14.1" customHeight="1" x14ac:dyDescent="0.25">
      <c r="A2362" s="1094"/>
      <c r="B2362" s="1094"/>
      <c r="C2362" s="1109" t="s">
        <v>1053</v>
      </c>
      <c r="D2362" s="1110">
        <v>0</v>
      </c>
      <c r="E2362" s="1110">
        <v>0</v>
      </c>
      <c r="F2362" s="1110">
        <v>0</v>
      </c>
      <c r="G2362" s="1110">
        <v>0</v>
      </c>
      <c r="H2362" s="1094"/>
      <c r="I2362" s="1094"/>
      <c r="J2362" s="1094"/>
      <c r="K2362" s="1094"/>
    </row>
    <row r="2363" spans="1:11" ht="14.1" customHeight="1" x14ac:dyDescent="0.25">
      <c r="A2363" s="1094"/>
      <c r="B2363" s="1094"/>
      <c r="C2363" s="1109" t="s">
        <v>1048</v>
      </c>
      <c r="D2363" s="1110">
        <v>0</v>
      </c>
      <c r="E2363" s="1110">
        <v>0</v>
      </c>
      <c r="F2363" s="1110">
        <v>0</v>
      </c>
      <c r="G2363" s="1110">
        <v>0</v>
      </c>
      <c r="H2363" s="1094"/>
      <c r="I2363" s="1094"/>
      <c r="J2363" s="1094"/>
      <c r="K2363" s="1094"/>
    </row>
    <row r="2364" spans="1:11" ht="14.1" customHeight="1" x14ac:dyDescent="0.25">
      <c r="A2364" s="1094"/>
      <c r="B2364" s="1094"/>
      <c r="C2364" s="1109" t="s">
        <v>1049</v>
      </c>
      <c r="D2364" s="1110">
        <v>0</v>
      </c>
      <c r="E2364" s="1110">
        <v>0</v>
      </c>
      <c r="F2364" s="1110">
        <v>0</v>
      </c>
      <c r="G2364" s="1110">
        <v>0</v>
      </c>
      <c r="H2364" s="1094"/>
      <c r="I2364" s="1094"/>
      <c r="J2364" s="1094"/>
      <c r="K2364" s="1094"/>
    </row>
    <row r="2365" spans="1:11" ht="14.1" customHeight="1" x14ac:dyDescent="0.25">
      <c r="A2365" s="1094"/>
      <c r="B2365" s="1094"/>
      <c r="C2365" s="1109" t="s">
        <v>1054</v>
      </c>
      <c r="D2365" s="1110">
        <v>0</v>
      </c>
      <c r="E2365" s="1110">
        <v>0</v>
      </c>
      <c r="F2365" s="1110">
        <v>0</v>
      </c>
      <c r="G2365" s="1110">
        <v>0</v>
      </c>
      <c r="H2365" s="1094"/>
      <c r="I2365" s="1094"/>
      <c r="J2365" s="1094"/>
      <c r="K2365" s="1094"/>
    </row>
    <row r="2366" spans="1:11" ht="14.1" customHeight="1" x14ac:dyDescent="0.25">
      <c r="A2366" s="1094"/>
      <c r="B2366" s="1094"/>
      <c r="C2366" s="1109" t="s">
        <v>1048</v>
      </c>
      <c r="D2366" s="1110">
        <v>0</v>
      </c>
      <c r="E2366" s="1110">
        <v>0</v>
      </c>
      <c r="F2366" s="1110">
        <v>0</v>
      </c>
      <c r="G2366" s="1110">
        <v>0</v>
      </c>
      <c r="H2366" s="1094"/>
      <c r="I2366" s="1094"/>
      <c r="J2366" s="1094"/>
      <c r="K2366" s="1094"/>
    </row>
    <row r="2367" spans="1:11" ht="14.1" customHeight="1" x14ac:dyDescent="0.25">
      <c r="A2367" s="1094"/>
      <c r="B2367" s="1094"/>
      <c r="C2367" s="1109" t="s">
        <v>1049</v>
      </c>
      <c r="D2367" s="1110">
        <v>0</v>
      </c>
      <c r="E2367" s="1110">
        <v>0</v>
      </c>
      <c r="F2367" s="1110">
        <v>0</v>
      </c>
      <c r="G2367" s="1110">
        <v>0</v>
      </c>
      <c r="H2367" s="1094"/>
      <c r="I2367" s="1094"/>
      <c r="J2367" s="1094"/>
      <c r="K2367" s="1094"/>
    </row>
    <row r="2368" spans="1:11" ht="14.1" customHeight="1" x14ac:dyDescent="0.25">
      <c r="A2368" s="1094"/>
      <c r="B2368" s="1094"/>
      <c r="C2368" s="1109" t="s">
        <v>1055</v>
      </c>
      <c r="D2368" s="1110">
        <v>0</v>
      </c>
      <c r="E2368" s="1110">
        <v>0</v>
      </c>
      <c r="F2368" s="1110">
        <v>0</v>
      </c>
      <c r="G2368" s="1110">
        <v>0</v>
      </c>
      <c r="H2368" s="1094"/>
      <c r="I2368" s="1094"/>
      <c r="J2368" s="1094"/>
      <c r="K2368" s="1094"/>
    </row>
    <row r="2369" spans="1:11" ht="14.1" customHeight="1" x14ac:dyDescent="0.25">
      <c r="A2369" s="1094"/>
      <c r="B2369" s="1094"/>
      <c r="C2369" s="1109" t="s">
        <v>1048</v>
      </c>
      <c r="D2369" s="1110">
        <v>0</v>
      </c>
      <c r="E2369" s="1110">
        <v>0</v>
      </c>
      <c r="F2369" s="1110">
        <v>0</v>
      </c>
      <c r="G2369" s="1110">
        <v>0</v>
      </c>
      <c r="H2369" s="1094"/>
      <c r="I2369" s="1094"/>
      <c r="J2369" s="1094"/>
      <c r="K2369" s="1094"/>
    </row>
    <row r="2370" spans="1:11" ht="14.1" customHeight="1" x14ac:dyDescent="0.25">
      <c r="A2370" s="1094"/>
      <c r="B2370" s="1094"/>
      <c r="C2370" s="1109" t="s">
        <v>1049</v>
      </c>
      <c r="D2370" s="1110">
        <v>0</v>
      </c>
      <c r="E2370" s="1110">
        <v>0</v>
      </c>
      <c r="F2370" s="1110">
        <v>0</v>
      </c>
      <c r="G2370" s="1110">
        <v>0</v>
      </c>
      <c r="H2370" s="1094"/>
      <c r="I2370" s="1094"/>
      <c r="J2370" s="1094"/>
      <c r="K2370" s="1094"/>
    </row>
    <row r="2371" spans="1:11" ht="14.1" customHeight="1" x14ac:dyDescent="0.25">
      <c r="A2371" s="1094"/>
      <c r="B2371" s="1094"/>
      <c r="C2371" s="1109" t="s">
        <v>1056</v>
      </c>
      <c r="D2371" s="1110">
        <v>0</v>
      </c>
      <c r="E2371" s="1110">
        <v>0</v>
      </c>
      <c r="F2371" s="1110">
        <v>0</v>
      </c>
      <c r="G2371" s="1110">
        <v>0</v>
      </c>
      <c r="H2371" s="1094"/>
      <c r="I2371" s="1094"/>
      <c r="J2371" s="1094"/>
      <c r="K2371" s="1094"/>
    </row>
    <row r="2372" spans="1:11" ht="14.1" customHeight="1" x14ac:dyDescent="0.25">
      <c r="A2372" s="1094"/>
      <c r="B2372" s="1094"/>
      <c r="C2372" s="1109" t="s">
        <v>1048</v>
      </c>
      <c r="D2372" s="1110">
        <v>0</v>
      </c>
      <c r="E2372" s="1110">
        <v>0</v>
      </c>
      <c r="F2372" s="1110">
        <v>0</v>
      </c>
      <c r="G2372" s="1110">
        <v>0</v>
      </c>
      <c r="H2372" s="1094"/>
      <c r="I2372" s="1094"/>
      <c r="J2372" s="1094"/>
      <c r="K2372" s="1094"/>
    </row>
    <row r="2373" spans="1:11" ht="14.1" customHeight="1" x14ac:dyDescent="0.25">
      <c r="A2373" s="1094"/>
      <c r="B2373" s="1094"/>
      <c r="C2373" s="1109" t="s">
        <v>1057</v>
      </c>
      <c r="D2373" s="1110">
        <v>0</v>
      </c>
      <c r="E2373" s="1110">
        <v>0</v>
      </c>
      <c r="F2373" s="1110">
        <v>0</v>
      </c>
      <c r="G2373" s="1110">
        <v>0</v>
      </c>
      <c r="H2373" s="1094"/>
      <c r="I2373" s="1094"/>
      <c r="J2373" s="1094"/>
      <c r="K2373" s="1094"/>
    </row>
    <row r="2374" spans="1:11" ht="14.1" customHeight="1" x14ac:dyDescent="0.25">
      <c r="A2374" s="1094"/>
      <c r="B2374" s="1094"/>
      <c r="C2374" s="1109" t="s">
        <v>1058</v>
      </c>
      <c r="D2374" s="1110">
        <v>0</v>
      </c>
      <c r="E2374" s="1110">
        <v>0</v>
      </c>
      <c r="F2374" s="1110">
        <v>0</v>
      </c>
      <c r="G2374" s="1110">
        <v>0</v>
      </c>
      <c r="H2374" s="1094"/>
      <c r="I2374" s="1094"/>
      <c r="J2374" s="1094"/>
      <c r="K2374" s="1094"/>
    </row>
    <row r="2375" spans="1:11" ht="14.1" customHeight="1" x14ac:dyDescent="0.25">
      <c r="A2375" s="1094"/>
      <c r="B2375" s="1094"/>
      <c r="C2375" s="1109" t="s">
        <v>1059</v>
      </c>
      <c r="D2375" s="1110">
        <v>0</v>
      </c>
      <c r="E2375" s="1110">
        <v>0</v>
      </c>
      <c r="F2375" s="1110">
        <v>0</v>
      </c>
      <c r="G2375" s="1110">
        <v>0</v>
      </c>
      <c r="H2375" s="1094"/>
      <c r="I2375" s="1094"/>
      <c r="J2375" s="1094"/>
      <c r="K2375" s="1094"/>
    </row>
    <row r="2376" spans="1:11" ht="14.1" customHeight="1" x14ac:dyDescent="0.25">
      <c r="A2376" s="1094"/>
      <c r="B2376" s="1094"/>
      <c r="C2376" s="1109" t="s">
        <v>1060</v>
      </c>
      <c r="D2376" s="1110">
        <v>0</v>
      </c>
      <c r="E2376" s="1110">
        <v>0</v>
      </c>
      <c r="F2376" s="1110">
        <v>0</v>
      </c>
      <c r="G2376" s="1110">
        <v>0</v>
      </c>
      <c r="H2376" s="1094"/>
      <c r="I2376" s="1094"/>
      <c r="J2376" s="1094"/>
      <c r="K2376" s="1094"/>
    </row>
    <row r="2377" spans="1:11" ht="14.1" customHeight="1" x14ac:dyDescent="0.25">
      <c r="A2377" s="1094"/>
      <c r="B2377" s="1094"/>
      <c r="C2377" s="1109" t="s">
        <v>1061</v>
      </c>
      <c r="D2377" s="1110">
        <v>0</v>
      </c>
      <c r="E2377" s="1110">
        <v>120000000</v>
      </c>
      <c r="F2377" s="1110">
        <v>177821245</v>
      </c>
      <c r="G2377" s="1110">
        <v>0</v>
      </c>
      <c r="H2377" s="1094"/>
      <c r="I2377" s="1094"/>
      <c r="J2377" s="1094"/>
      <c r="K2377" s="1094"/>
    </row>
    <row r="2378" spans="1:11" ht="14.1" customHeight="1" x14ac:dyDescent="0.25">
      <c r="A2378" s="1094"/>
      <c r="B2378" s="1094"/>
      <c r="C2378" s="1109" t="s">
        <v>1048</v>
      </c>
      <c r="D2378" s="1110">
        <v>0</v>
      </c>
      <c r="E2378" s="1110">
        <v>120000000</v>
      </c>
      <c r="F2378" s="1110">
        <v>177821245</v>
      </c>
      <c r="G2378" s="1110">
        <v>0</v>
      </c>
      <c r="H2378" s="1094"/>
      <c r="I2378" s="1094"/>
      <c r="J2378" s="1094"/>
      <c r="K2378" s="1094"/>
    </row>
    <row r="2379" spans="1:11" ht="14.1" customHeight="1" x14ac:dyDescent="0.25">
      <c r="A2379" s="1094"/>
      <c r="B2379" s="1094"/>
      <c r="C2379" s="1109" t="s">
        <v>1057</v>
      </c>
      <c r="D2379" s="1110">
        <v>0</v>
      </c>
      <c r="E2379" s="1110">
        <v>0</v>
      </c>
      <c r="F2379" s="1110">
        <v>0</v>
      </c>
      <c r="G2379" s="1110">
        <v>0</v>
      </c>
      <c r="H2379" s="1094"/>
      <c r="I2379" s="1094"/>
      <c r="J2379" s="1094"/>
      <c r="K2379" s="1094"/>
    </row>
    <row r="2380" spans="1:11" ht="14.1" customHeight="1" x14ac:dyDescent="0.25">
      <c r="A2380" s="1094"/>
      <c r="B2380" s="1094"/>
      <c r="C2380" s="1109" t="s">
        <v>1058</v>
      </c>
      <c r="D2380" s="1110">
        <v>0</v>
      </c>
      <c r="E2380" s="1110">
        <v>0</v>
      </c>
      <c r="F2380" s="1110">
        <v>0</v>
      </c>
      <c r="G2380" s="1110">
        <v>0</v>
      </c>
      <c r="H2380" s="1094"/>
      <c r="I2380" s="1094"/>
      <c r="J2380" s="1094"/>
      <c r="K2380" s="1094"/>
    </row>
    <row r="2381" spans="1:11" ht="14.1" customHeight="1" x14ac:dyDescent="0.25">
      <c r="A2381" s="1094"/>
      <c r="B2381" s="1094"/>
      <c r="C2381" s="1109" t="s">
        <v>1059</v>
      </c>
      <c r="D2381" s="1110">
        <v>0</v>
      </c>
      <c r="E2381" s="1110">
        <v>0</v>
      </c>
      <c r="F2381" s="1110">
        <v>0</v>
      </c>
      <c r="G2381" s="1110">
        <v>0</v>
      </c>
      <c r="H2381" s="1094"/>
      <c r="I2381" s="1094"/>
      <c r="J2381" s="1094"/>
      <c r="K2381" s="1094"/>
    </row>
    <row r="2382" spans="1:11" ht="14.1" customHeight="1" x14ac:dyDescent="0.25">
      <c r="A2382" s="1094"/>
      <c r="B2382" s="1094"/>
      <c r="C2382" s="1109" t="s">
        <v>1060</v>
      </c>
      <c r="D2382" s="1110">
        <v>0</v>
      </c>
      <c r="E2382" s="1110">
        <v>0</v>
      </c>
      <c r="F2382" s="1110">
        <v>0</v>
      </c>
      <c r="G2382" s="1110">
        <v>0</v>
      </c>
      <c r="H2382" s="1094"/>
      <c r="I2382" s="1094"/>
      <c r="J2382" s="1094"/>
      <c r="K2382" s="1094"/>
    </row>
    <row r="2383" spans="1:11" ht="14.1" customHeight="1" x14ac:dyDescent="0.25">
      <c r="A2383" s="1094"/>
      <c r="B2383" s="1094"/>
      <c r="C2383" s="1109" t="s">
        <v>1062</v>
      </c>
      <c r="D2383" s="1110">
        <v>0</v>
      </c>
      <c r="E2383" s="1110">
        <v>0</v>
      </c>
      <c r="F2383" s="1110">
        <v>0</v>
      </c>
      <c r="G2383" s="1110">
        <v>0</v>
      </c>
      <c r="H2383" s="1094"/>
      <c r="I2383" s="1094"/>
      <c r="J2383" s="1094"/>
      <c r="K2383" s="1094"/>
    </row>
    <row r="2384" spans="1:11" ht="14.1" customHeight="1" x14ac:dyDescent="0.25">
      <c r="A2384" s="1094"/>
      <c r="B2384" s="1094"/>
      <c r="C2384" s="1109" t="s">
        <v>1048</v>
      </c>
      <c r="D2384" s="1110">
        <v>0</v>
      </c>
      <c r="E2384" s="1110">
        <v>0</v>
      </c>
      <c r="F2384" s="1110">
        <v>0</v>
      </c>
      <c r="G2384" s="1110">
        <v>0</v>
      </c>
      <c r="H2384" s="1094"/>
      <c r="I2384" s="1094"/>
      <c r="J2384" s="1094"/>
      <c r="K2384" s="1094"/>
    </row>
    <row r="2385" spans="1:11" ht="14.1" customHeight="1" x14ac:dyDescent="0.25">
      <c r="A2385" s="1094"/>
      <c r="B2385" s="1094"/>
      <c r="C2385" s="1109" t="s">
        <v>1057</v>
      </c>
      <c r="D2385" s="1110">
        <v>0</v>
      </c>
      <c r="E2385" s="1110">
        <v>0</v>
      </c>
      <c r="F2385" s="1110">
        <v>0</v>
      </c>
      <c r="G2385" s="1110">
        <v>0</v>
      </c>
      <c r="H2385" s="1094"/>
      <c r="I2385" s="1094"/>
      <c r="J2385" s="1094"/>
      <c r="K2385" s="1094"/>
    </row>
    <row r="2386" spans="1:11" ht="14.1" customHeight="1" x14ac:dyDescent="0.25">
      <c r="A2386" s="1094"/>
      <c r="B2386" s="1094"/>
      <c r="C2386" s="1109" t="s">
        <v>1058</v>
      </c>
      <c r="D2386" s="1110">
        <v>0</v>
      </c>
      <c r="E2386" s="1110">
        <v>0</v>
      </c>
      <c r="F2386" s="1110">
        <v>0</v>
      </c>
      <c r="G2386" s="1110">
        <v>0</v>
      </c>
      <c r="H2386" s="1094"/>
      <c r="I2386" s="1094"/>
      <c r="J2386" s="1094"/>
      <c r="K2386" s="1094"/>
    </row>
    <row r="2387" spans="1:11" ht="14.1" customHeight="1" x14ac:dyDescent="0.25">
      <c r="A2387" s="1094"/>
      <c r="B2387" s="1094"/>
      <c r="C2387" s="1109" t="s">
        <v>1059</v>
      </c>
      <c r="D2387" s="1110">
        <v>0</v>
      </c>
      <c r="E2387" s="1110">
        <v>0</v>
      </c>
      <c r="F2387" s="1110">
        <v>0</v>
      </c>
      <c r="G2387" s="1110">
        <v>0</v>
      </c>
      <c r="H2387" s="1094"/>
      <c r="I2387" s="1094"/>
      <c r="J2387" s="1094"/>
      <c r="K2387" s="1094"/>
    </row>
    <row r="2388" spans="1:11" ht="14.1" customHeight="1" x14ac:dyDescent="0.25">
      <c r="A2388" s="1094"/>
      <c r="B2388" s="1094"/>
      <c r="C2388" s="1109" t="s">
        <v>1060</v>
      </c>
      <c r="D2388" s="1110">
        <v>0</v>
      </c>
      <c r="E2388" s="1110">
        <v>0</v>
      </c>
      <c r="F2388" s="1110">
        <v>0</v>
      </c>
      <c r="G2388" s="1110">
        <v>0</v>
      </c>
      <c r="H2388" s="1094"/>
      <c r="I2388" s="1094"/>
      <c r="J2388" s="1094"/>
      <c r="K2388" s="1094"/>
    </row>
    <row r="2389" spans="1:11" ht="14.1" customHeight="1" x14ac:dyDescent="0.25">
      <c r="A2389" s="1094"/>
      <c r="B2389" s="1094"/>
      <c r="C2389" s="1109" t="s">
        <v>1063</v>
      </c>
      <c r="D2389" s="1110">
        <v>0</v>
      </c>
      <c r="E2389" s="1110">
        <v>0</v>
      </c>
      <c r="F2389" s="1110">
        <v>0</v>
      </c>
      <c r="G2389" s="1110">
        <v>0</v>
      </c>
      <c r="H2389" s="1094"/>
      <c r="I2389" s="1094"/>
      <c r="J2389" s="1094"/>
      <c r="K2389" s="1094"/>
    </row>
    <row r="2390" spans="1:11" ht="14.1" customHeight="1" x14ac:dyDescent="0.25">
      <c r="A2390" s="1094"/>
      <c r="B2390" s="1094"/>
      <c r="C2390" s="1109" t="s">
        <v>1064</v>
      </c>
      <c r="D2390" s="1110">
        <v>0</v>
      </c>
      <c r="E2390" s="1110">
        <v>0</v>
      </c>
      <c r="F2390" s="1110">
        <v>0</v>
      </c>
      <c r="G2390" s="1110">
        <v>0</v>
      </c>
      <c r="H2390" s="1094"/>
      <c r="I2390" s="1094"/>
      <c r="J2390" s="1094"/>
      <c r="K2390" s="1094"/>
    </row>
    <row r="2391" spans="1:11" ht="14.1" customHeight="1" x14ac:dyDescent="0.25">
      <c r="A2391" s="1094"/>
      <c r="B2391" s="1094"/>
      <c r="C2391" s="1111" t="s">
        <v>572</v>
      </c>
      <c r="D2391" s="1110">
        <v>0</v>
      </c>
      <c r="E2391" s="1110">
        <v>120000000</v>
      </c>
      <c r="F2391" s="1110">
        <v>177821245</v>
      </c>
      <c r="G2391" s="1110">
        <v>0</v>
      </c>
      <c r="H2391" s="1094"/>
      <c r="I2391" s="1094"/>
      <c r="J2391" s="1094"/>
      <c r="K2391" s="1094"/>
    </row>
    <row r="2392" spans="1:11" ht="20.100000000000001" customHeight="1" x14ac:dyDescent="0.25">
      <c r="A2392" s="1094"/>
      <c r="B2392" s="1094"/>
      <c r="C2392" s="1102" t="s">
        <v>4225</v>
      </c>
      <c r="D2392" s="1234" t="s">
        <v>4226</v>
      </c>
      <c r="E2392" s="1235"/>
      <c r="F2392" s="1235"/>
      <c r="G2392" s="1235"/>
      <c r="H2392" s="1094"/>
      <c r="I2392" s="1094"/>
      <c r="J2392" s="1094"/>
      <c r="K2392" s="1094"/>
    </row>
    <row r="2393" spans="1:11" ht="50.1" customHeight="1" x14ac:dyDescent="0.25">
      <c r="A2393" s="1094"/>
      <c r="B2393" s="1094"/>
      <c r="C2393" s="1103" t="s">
        <v>1022</v>
      </c>
      <c r="D2393" s="1232" t="s">
        <v>4227</v>
      </c>
      <c r="E2393" s="1233"/>
      <c r="F2393" s="1233"/>
      <c r="G2393" s="1233"/>
      <c r="H2393" s="1094"/>
      <c r="I2393" s="1094"/>
      <c r="J2393" s="1094"/>
      <c r="K2393" s="1094"/>
    </row>
    <row r="2394" spans="1:11" ht="50.1" customHeight="1" x14ac:dyDescent="0.25">
      <c r="A2394" s="1094"/>
      <c r="B2394" s="1094"/>
      <c r="C2394" s="1104" t="s">
        <v>1024</v>
      </c>
      <c r="D2394" s="1230" t="s">
        <v>4228</v>
      </c>
      <c r="E2394" s="1231"/>
      <c r="F2394" s="1231"/>
      <c r="G2394" s="1231"/>
      <c r="H2394" s="1094"/>
      <c r="I2394" s="1094"/>
      <c r="J2394" s="1094"/>
      <c r="K2394" s="1094"/>
    </row>
    <row r="2395" spans="1:11" ht="50.1" customHeight="1" x14ac:dyDescent="0.25">
      <c r="A2395" s="1094"/>
      <c r="B2395" s="1094"/>
      <c r="C2395" s="1104" t="s">
        <v>31</v>
      </c>
      <c r="D2395" s="1230" t="s">
        <v>4203</v>
      </c>
      <c r="E2395" s="1231"/>
      <c r="F2395" s="1231"/>
      <c r="G2395" s="1231"/>
      <c r="H2395" s="1094"/>
      <c r="I2395" s="1094"/>
      <c r="J2395" s="1094"/>
      <c r="K2395" s="1094"/>
    </row>
    <row r="2396" spans="1:11" ht="15" customHeight="1" x14ac:dyDescent="0.25">
      <c r="A2396" s="1094"/>
      <c r="B2396" s="1094"/>
      <c r="C2396" s="1105"/>
      <c r="D2396" s="1106">
        <v>2024</v>
      </c>
      <c r="E2396" s="1106">
        <v>2025</v>
      </c>
      <c r="F2396" s="1106">
        <v>2026</v>
      </c>
      <c r="G2396" s="1106">
        <v>2027</v>
      </c>
      <c r="H2396" s="1094"/>
      <c r="I2396" s="1094"/>
      <c r="J2396" s="1094"/>
      <c r="K2396" s="1094"/>
    </row>
    <row r="2397" spans="1:11" ht="15" customHeight="1" x14ac:dyDescent="0.25">
      <c r="A2397" s="1094"/>
      <c r="B2397" s="1094"/>
      <c r="C2397" s="1107"/>
      <c r="D2397" s="1108" t="s">
        <v>13</v>
      </c>
      <c r="E2397" s="1108" t="s">
        <v>14</v>
      </c>
      <c r="F2397" s="1108" t="s">
        <v>14</v>
      </c>
      <c r="G2397" s="1108" t="s">
        <v>14</v>
      </c>
      <c r="H2397" s="1094"/>
      <c r="I2397" s="1094"/>
      <c r="J2397" s="1094"/>
      <c r="K2397" s="1094"/>
    </row>
    <row r="2398" spans="1:11" ht="14.1" customHeight="1" x14ac:dyDescent="0.25">
      <c r="A2398" s="1094"/>
      <c r="B2398" s="1094"/>
      <c r="C2398" s="1097" t="s">
        <v>33</v>
      </c>
      <c r="D2398" s="1101" t="s">
        <v>1038</v>
      </c>
      <c r="E2398" s="1101" t="s">
        <v>1092</v>
      </c>
      <c r="F2398" s="1101" t="s">
        <v>1092</v>
      </c>
      <c r="G2398" s="1101" t="s">
        <v>1039</v>
      </c>
      <c r="H2398" s="1094"/>
      <c r="I2398" s="1094"/>
      <c r="J2398" s="1094"/>
      <c r="K2398" s="1094"/>
    </row>
    <row r="2399" spans="1:11" ht="14.1" customHeight="1" x14ac:dyDescent="0.25">
      <c r="A2399" s="1094"/>
      <c r="B2399" s="1094"/>
      <c r="C2399" s="1097" t="s">
        <v>1029</v>
      </c>
      <c r="D2399" s="1101" t="s">
        <v>1039</v>
      </c>
      <c r="E2399" s="1101" t="s">
        <v>4229</v>
      </c>
      <c r="F2399" s="1101" t="s">
        <v>4230</v>
      </c>
      <c r="G2399" s="1101" t="s">
        <v>1039</v>
      </c>
      <c r="H2399" s="1094"/>
      <c r="I2399" s="1094"/>
      <c r="J2399" s="1094"/>
      <c r="K2399" s="1094"/>
    </row>
    <row r="2400" spans="1:11" ht="14.1" customHeight="1" x14ac:dyDescent="0.25">
      <c r="A2400" s="1094"/>
      <c r="B2400" s="1094"/>
      <c r="C2400" s="1097" t="s">
        <v>1032</v>
      </c>
      <c r="D2400" s="1101" t="s">
        <v>1039</v>
      </c>
      <c r="E2400" s="1101" t="s">
        <v>4229</v>
      </c>
      <c r="F2400" s="1101" t="s">
        <v>4230</v>
      </c>
      <c r="G2400" s="1101" t="s">
        <v>1039</v>
      </c>
      <c r="H2400" s="1094"/>
      <c r="I2400" s="1094"/>
      <c r="J2400" s="1094"/>
      <c r="K2400" s="1094"/>
    </row>
    <row r="2401" spans="1:11" ht="14.1" customHeight="1" x14ac:dyDescent="0.25">
      <c r="A2401" s="1094"/>
      <c r="B2401" s="1094"/>
      <c r="C2401" s="1097" t="s">
        <v>1037</v>
      </c>
      <c r="D2401" s="1101" t="s">
        <v>1038</v>
      </c>
      <c r="E2401" s="1101" t="s">
        <v>1038</v>
      </c>
      <c r="F2401" s="1101" t="s">
        <v>1039</v>
      </c>
      <c r="G2401" s="1101" t="s">
        <v>1083</v>
      </c>
      <c r="H2401" s="1094"/>
      <c r="I2401" s="1094"/>
      <c r="J2401" s="1094"/>
      <c r="K2401" s="1094"/>
    </row>
    <row r="2402" spans="1:11" ht="14.1" customHeight="1" x14ac:dyDescent="0.25">
      <c r="A2402" s="1094"/>
      <c r="B2402" s="1094"/>
      <c r="C2402" s="1097" t="s">
        <v>1042</v>
      </c>
      <c r="D2402" s="1101" t="s">
        <v>1038</v>
      </c>
      <c r="E2402" s="1101" t="s">
        <v>1038</v>
      </c>
      <c r="F2402" s="1101" t="s">
        <v>4231</v>
      </c>
      <c r="G2402" s="1101" t="s">
        <v>1083</v>
      </c>
      <c r="H2402" s="1094"/>
      <c r="I2402" s="1094"/>
      <c r="J2402" s="1094"/>
      <c r="K2402" s="1094"/>
    </row>
    <row r="2403" spans="1:11" ht="14.1" customHeight="1" x14ac:dyDescent="0.25">
      <c r="A2403" s="1094"/>
      <c r="B2403" s="1094"/>
      <c r="C2403" s="1097" t="s">
        <v>39</v>
      </c>
      <c r="D2403" s="1101" t="s">
        <v>1038</v>
      </c>
      <c r="E2403" s="1101" t="s">
        <v>1038</v>
      </c>
      <c r="F2403" s="1101" t="s">
        <v>4231</v>
      </c>
      <c r="G2403" s="1101" t="s">
        <v>1083</v>
      </c>
      <c r="H2403" s="1094"/>
      <c r="I2403" s="1094"/>
      <c r="J2403" s="1094"/>
      <c r="K2403" s="1094"/>
    </row>
    <row r="2404" spans="1:11" ht="14.1" customHeight="1" x14ac:dyDescent="0.25">
      <c r="A2404" s="1094"/>
      <c r="B2404" s="1094"/>
      <c r="C2404" s="1228" t="s">
        <v>1046</v>
      </c>
      <c r="D2404" s="1229"/>
      <c r="E2404" s="1229"/>
      <c r="F2404" s="1229"/>
      <c r="G2404" s="1229"/>
      <c r="H2404" s="1094"/>
      <c r="I2404" s="1094"/>
      <c r="J2404" s="1094"/>
      <c r="K2404" s="1094"/>
    </row>
    <row r="2405" spans="1:11" ht="14.1" customHeight="1" x14ac:dyDescent="0.25">
      <c r="A2405" s="1094"/>
      <c r="B2405" s="1094"/>
      <c r="C2405" s="1105"/>
      <c r="D2405" s="1106">
        <v>2024</v>
      </c>
      <c r="E2405" s="1106">
        <v>2025</v>
      </c>
      <c r="F2405" s="1106">
        <v>2026</v>
      </c>
      <c r="G2405" s="1106">
        <v>2027</v>
      </c>
      <c r="H2405" s="1094"/>
      <c r="I2405" s="1094"/>
      <c r="J2405" s="1094"/>
      <c r="K2405" s="1094"/>
    </row>
    <row r="2406" spans="1:11" ht="14.1" customHeight="1" x14ac:dyDescent="0.25">
      <c r="A2406" s="1094"/>
      <c r="B2406" s="1094"/>
      <c r="C2406" s="1107"/>
      <c r="D2406" s="1108" t="s">
        <v>13</v>
      </c>
      <c r="E2406" s="1108" t="s">
        <v>14</v>
      </c>
      <c r="F2406" s="1108" t="s">
        <v>14</v>
      </c>
      <c r="G2406" s="1108" t="s">
        <v>14</v>
      </c>
      <c r="H2406" s="1094"/>
      <c r="I2406" s="1094"/>
      <c r="J2406" s="1094"/>
      <c r="K2406" s="1094"/>
    </row>
    <row r="2407" spans="1:11" ht="14.1" customHeight="1" x14ac:dyDescent="0.25">
      <c r="A2407" s="1094"/>
      <c r="B2407" s="1094"/>
      <c r="C2407" s="1109" t="s">
        <v>1047</v>
      </c>
      <c r="D2407" s="1110">
        <v>0</v>
      </c>
      <c r="E2407" s="1110">
        <v>0</v>
      </c>
      <c r="F2407" s="1110">
        <v>0</v>
      </c>
      <c r="G2407" s="1110">
        <v>0</v>
      </c>
      <c r="H2407" s="1094"/>
      <c r="I2407" s="1094"/>
      <c r="J2407" s="1094"/>
      <c r="K2407" s="1094"/>
    </row>
    <row r="2408" spans="1:11" ht="14.1" customHeight="1" x14ac:dyDescent="0.25">
      <c r="A2408" s="1094"/>
      <c r="B2408" s="1094"/>
      <c r="C2408" s="1109" t="s">
        <v>1048</v>
      </c>
      <c r="D2408" s="1110">
        <v>0</v>
      </c>
      <c r="E2408" s="1110">
        <v>0</v>
      </c>
      <c r="F2408" s="1110">
        <v>0</v>
      </c>
      <c r="G2408" s="1110">
        <v>0</v>
      </c>
      <c r="H2408" s="1094"/>
      <c r="I2408" s="1094"/>
      <c r="J2408" s="1094"/>
      <c r="K2408" s="1094"/>
    </row>
    <row r="2409" spans="1:11" ht="14.1" customHeight="1" x14ac:dyDescent="0.25">
      <c r="A2409" s="1094"/>
      <c r="B2409" s="1094"/>
      <c r="C2409" s="1109" t="s">
        <v>1049</v>
      </c>
      <c r="D2409" s="1110">
        <v>0</v>
      </c>
      <c r="E2409" s="1110">
        <v>0</v>
      </c>
      <c r="F2409" s="1110">
        <v>0</v>
      </c>
      <c r="G2409" s="1110">
        <v>0</v>
      </c>
      <c r="H2409" s="1094"/>
      <c r="I2409" s="1094"/>
      <c r="J2409" s="1094"/>
      <c r="K2409" s="1094"/>
    </row>
    <row r="2410" spans="1:11" ht="14.1" customHeight="1" x14ac:dyDescent="0.25">
      <c r="A2410" s="1094"/>
      <c r="B2410" s="1094"/>
      <c r="C2410" s="1109" t="s">
        <v>1050</v>
      </c>
      <c r="D2410" s="1110">
        <v>0</v>
      </c>
      <c r="E2410" s="1110">
        <v>0</v>
      </c>
      <c r="F2410" s="1110">
        <v>0</v>
      </c>
      <c r="G2410" s="1110">
        <v>0</v>
      </c>
      <c r="H2410" s="1094"/>
      <c r="I2410" s="1094"/>
      <c r="J2410" s="1094"/>
      <c r="K2410" s="1094"/>
    </row>
    <row r="2411" spans="1:11" ht="14.1" customHeight="1" x14ac:dyDescent="0.25">
      <c r="A2411" s="1094"/>
      <c r="B2411" s="1094"/>
      <c r="C2411" s="1109" t="s">
        <v>1048</v>
      </c>
      <c r="D2411" s="1110">
        <v>0</v>
      </c>
      <c r="E2411" s="1110">
        <v>0</v>
      </c>
      <c r="F2411" s="1110">
        <v>0</v>
      </c>
      <c r="G2411" s="1110">
        <v>0</v>
      </c>
      <c r="H2411" s="1094"/>
      <c r="I2411" s="1094"/>
      <c r="J2411" s="1094"/>
      <c r="K2411" s="1094"/>
    </row>
    <row r="2412" spans="1:11" ht="14.1" customHeight="1" x14ac:dyDescent="0.25">
      <c r="A2412" s="1094"/>
      <c r="B2412" s="1094"/>
      <c r="C2412" s="1109" t="s">
        <v>1049</v>
      </c>
      <c r="D2412" s="1110">
        <v>0</v>
      </c>
      <c r="E2412" s="1110">
        <v>0</v>
      </c>
      <c r="F2412" s="1110">
        <v>0</v>
      </c>
      <c r="G2412" s="1110">
        <v>0</v>
      </c>
      <c r="H2412" s="1094"/>
      <c r="I2412" s="1094"/>
      <c r="J2412" s="1094"/>
      <c r="K2412" s="1094"/>
    </row>
    <row r="2413" spans="1:11" ht="14.1" customHeight="1" x14ac:dyDescent="0.25">
      <c r="A2413" s="1094"/>
      <c r="B2413" s="1094"/>
      <c r="C2413" s="1109" t="s">
        <v>1051</v>
      </c>
      <c r="D2413" s="1110">
        <v>0</v>
      </c>
      <c r="E2413" s="1110">
        <v>0</v>
      </c>
      <c r="F2413" s="1110">
        <v>0</v>
      </c>
      <c r="G2413" s="1110">
        <v>0</v>
      </c>
      <c r="H2413" s="1094"/>
      <c r="I2413" s="1094"/>
      <c r="J2413" s="1094"/>
      <c r="K2413" s="1094"/>
    </row>
    <row r="2414" spans="1:11" ht="14.1" customHeight="1" x14ac:dyDescent="0.25">
      <c r="A2414" s="1094"/>
      <c r="B2414" s="1094"/>
      <c r="C2414" s="1109" t="s">
        <v>1048</v>
      </c>
      <c r="D2414" s="1110">
        <v>0</v>
      </c>
      <c r="E2414" s="1110">
        <v>0</v>
      </c>
      <c r="F2414" s="1110">
        <v>0</v>
      </c>
      <c r="G2414" s="1110">
        <v>0</v>
      </c>
      <c r="H2414" s="1094"/>
      <c r="I2414" s="1094"/>
      <c r="J2414" s="1094"/>
      <c r="K2414" s="1094"/>
    </row>
    <row r="2415" spans="1:11" ht="14.1" customHeight="1" x14ac:dyDescent="0.25">
      <c r="A2415" s="1094"/>
      <c r="B2415" s="1094"/>
      <c r="C2415" s="1109" t="s">
        <v>1049</v>
      </c>
      <c r="D2415" s="1110">
        <v>0</v>
      </c>
      <c r="E2415" s="1110">
        <v>0</v>
      </c>
      <c r="F2415" s="1110">
        <v>0</v>
      </c>
      <c r="G2415" s="1110">
        <v>0</v>
      </c>
      <c r="H2415" s="1094"/>
      <c r="I2415" s="1094"/>
      <c r="J2415" s="1094"/>
      <c r="K2415" s="1094"/>
    </row>
    <row r="2416" spans="1:11" ht="14.1" customHeight="1" x14ac:dyDescent="0.25">
      <c r="A2416" s="1094"/>
      <c r="B2416" s="1094"/>
      <c r="C2416" s="1109" t="s">
        <v>1052</v>
      </c>
      <c r="D2416" s="1110">
        <v>0</v>
      </c>
      <c r="E2416" s="1110">
        <v>0</v>
      </c>
      <c r="F2416" s="1110">
        <v>0</v>
      </c>
      <c r="G2416" s="1110">
        <v>0</v>
      </c>
      <c r="H2416" s="1094"/>
      <c r="I2416" s="1094"/>
      <c r="J2416" s="1094"/>
      <c r="K2416" s="1094"/>
    </row>
    <row r="2417" spans="1:11" ht="14.1" customHeight="1" x14ac:dyDescent="0.25">
      <c r="A2417" s="1094"/>
      <c r="B2417" s="1094"/>
      <c r="C2417" s="1109" t="s">
        <v>1048</v>
      </c>
      <c r="D2417" s="1110">
        <v>0</v>
      </c>
      <c r="E2417" s="1110">
        <v>0</v>
      </c>
      <c r="F2417" s="1110">
        <v>0</v>
      </c>
      <c r="G2417" s="1110">
        <v>0</v>
      </c>
      <c r="H2417" s="1094"/>
      <c r="I2417" s="1094"/>
      <c r="J2417" s="1094"/>
      <c r="K2417" s="1094"/>
    </row>
    <row r="2418" spans="1:11" ht="14.1" customHeight="1" x14ac:dyDescent="0.25">
      <c r="A2418" s="1094"/>
      <c r="B2418" s="1094"/>
      <c r="C2418" s="1109" t="s">
        <v>1049</v>
      </c>
      <c r="D2418" s="1110">
        <v>0</v>
      </c>
      <c r="E2418" s="1110">
        <v>0</v>
      </c>
      <c r="F2418" s="1110">
        <v>0</v>
      </c>
      <c r="G2418" s="1110">
        <v>0</v>
      </c>
      <c r="H2418" s="1094"/>
      <c r="I2418" s="1094"/>
      <c r="J2418" s="1094"/>
      <c r="K2418" s="1094"/>
    </row>
    <row r="2419" spans="1:11" ht="14.1" customHeight="1" x14ac:dyDescent="0.25">
      <c r="A2419" s="1094"/>
      <c r="B2419" s="1094"/>
      <c r="C2419" s="1109" t="s">
        <v>1053</v>
      </c>
      <c r="D2419" s="1110">
        <v>0</v>
      </c>
      <c r="E2419" s="1110">
        <v>0</v>
      </c>
      <c r="F2419" s="1110">
        <v>0</v>
      </c>
      <c r="G2419" s="1110">
        <v>0</v>
      </c>
      <c r="H2419" s="1094"/>
      <c r="I2419" s="1094"/>
      <c r="J2419" s="1094"/>
      <c r="K2419" s="1094"/>
    </row>
    <row r="2420" spans="1:11" ht="14.1" customHeight="1" x14ac:dyDescent="0.25">
      <c r="A2420" s="1094"/>
      <c r="B2420" s="1094"/>
      <c r="C2420" s="1109" t="s">
        <v>1048</v>
      </c>
      <c r="D2420" s="1110">
        <v>0</v>
      </c>
      <c r="E2420" s="1110">
        <v>0</v>
      </c>
      <c r="F2420" s="1110">
        <v>0</v>
      </c>
      <c r="G2420" s="1110">
        <v>0</v>
      </c>
      <c r="H2420" s="1094"/>
      <c r="I2420" s="1094"/>
      <c r="J2420" s="1094"/>
      <c r="K2420" s="1094"/>
    </row>
    <row r="2421" spans="1:11" ht="14.1" customHeight="1" x14ac:dyDescent="0.25">
      <c r="A2421" s="1094"/>
      <c r="B2421" s="1094"/>
      <c r="C2421" s="1109" t="s">
        <v>1049</v>
      </c>
      <c r="D2421" s="1110">
        <v>0</v>
      </c>
      <c r="E2421" s="1110">
        <v>0</v>
      </c>
      <c r="F2421" s="1110">
        <v>0</v>
      </c>
      <c r="G2421" s="1110">
        <v>0</v>
      </c>
      <c r="H2421" s="1094"/>
      <c r="I2421" s="1094"/>
      <c r="J2421" s="1094"/>
      <c r="K2421" s="1094"/>
    </row>
    <row r="2422" spans="1:11" ht="14.1" customHeight="1" x14ac:dyDescent="0.25">
      <c r="A2422" s="1094"/>
      <c r="B2422" s="1094"/>
      <c r="C2422" s="1109" t="s">
        <v>1054</v>
      </c>
      <c r="D2422" s="1110">
        <v>0</v>
      </c>
      <c r="E2422" s="1110">
        <v>0</v>
      </c>
      <c r="F2422" s="1110">
        <v>0</v>
      </c>
      <c r="G2422" s="1110">
        <v>0</v>
      </c>
      <c r="H2422" s="1094"/>
      <c r="I2422" s="1094"/>
      <c r="J2422" s="1094"/>
      <c r="K2422" s="1094"/>
    </row>
    <row r="2423" spans="1:11" ht="14.1" customHeight="1" x14ac:dyDescent="0.25">
      <c r="A2423" s="1094"/>
      <c r="B2423" s="1094"/>
      <c r="C2423" s="1109" t="s">
        <v>1048</v>
      </c>
      <c r="D2423" s="1110">
        <v>0</v>
      </c>
      <c r="E2423" s="1110">
        <v>0</v>
      </c>
      <c r="F2423" s="1110">
        <v>0</v>
      </c>
      <c r="G2423" s="1110">
        <v>0</v>
      </c>
      <c r="H2423" s="1094"/>
      <c r="I2423" s="1094"/>
      <c r="J2423" s="1094"/>
      <c r="K2423" s="1094"/>
    </row>
    <row r="2424" spans="1:11" ht="14.1" customHeight="1" x14ac:dyDescent="0.25">
      <c r="A2424" s="1094"/>
      <c r="B2424" s="1094"/>
      <c r="C2424" s="1109" t="s">
        <v>1049</v>
      </c>
      <c r="D2424" s="1110">
        <v>0</v>
      </c>
      <c r="E2424" s="1110">
        <v>0</v>
      </c>
      <c r="F2424" s="1110">
        <v>0</v>
      </c>
      <c r="G2424" s="1110">
        <v>0</v>
      </c>
      <c r="H2424" s="1094"/>
      <c r="I2424" s="1094"/>
      <c r="J2424" s="1094"/>
      <c r="K2424" s="1094"/>
    </row>
    <row r="2425" spans="1:11" ht="14.1" customHeight="1" x14ac:dyDescent="0.25">
      <c r="A2425" s="1094"/>
      <c r="B2425" s="1094"/>
      <c r="C2425" s="1109" t="s">
        <v>1055</v>
      </c>
      <c r="D2425" s="1110">
        <v>0</v>
      </c>
      <c r="E2425" s="1110">
        <v>0</v>
      </c>
      <c r="F2425" s="1110">
        <v>0</v>
      </c>
      <c r="G2425" s="1110">
        <v>0</v>
      </c>
      <c r="H2425" s="1094"/>
      <c r="I2425" s="1094"/>
      <c r="J2425" s="1094"/>
      <c r="K2425" s="1094"/>
    </row>
    <row r="2426" spans="1:11" ht="14.1" customHeight="1" x14ac:dyDescent="0.25">
      <c r="A2426" s="1094"/>
      <c r="B2426" s="1094"/>
      <c r="C2426" s="1109" t="s">
        <v>1048</v>
      </c>
      <c r="D2426" s="1110">
        <v>0</v>
      </c>
      <c r="E2426" s="1110">
        <v>0</v>
      </c>
      <c r="F2426" s="1110">
        <v>0</v>
      </c>
      <c r="G2426" s="1110">
        <v>0</v>
      </c>
      <c r="H2426" s="1094"/>
      <c r="I2426" s="1094"/>
      <c r="J2426" s="1094"/>
      <c r="K2426" s="1094"/>
    </row>
    <row r="2427" spans="1:11" ht="14.1" customHeight="1" x14ac:dyDescent="0.25">
      <c r="A2427" s="1094"/>
      <c r="B2427" s="1094"/>
      <c r="C2427" s="1109" t="s">
        <v>1049</v>
      </c>
      <c r="D2427" s="1110">
        <v>0</v>
      </c>
      <c r="E2427" s="1110">
        <v>0</v>
      </c>
      <c r="F2427" s="1110">
        <v>0</v>
      </c>
      <c r="G2427" s="1110">
        <v>0</v>
      </c>
      <c r="H2427" s="1094"/>
      <c r="I2427" s="1094"/>
      <c r="J2427" s="1094"/>
      <c r="K2427" s="1094"/>
    </row>
    <row r="2428" spans="1:11" ht="14.1" customHeight="1" x14ac:dyDescent="0.25">
      <c r="A2428" s="1094"/>
      <c r="B2428" s="1094"/>
      <c r="C2428" s="1109" t="s">
        <v>1056</v>
      </c>
      <c r="D2428" s="1110">
        <v>0</v>
      </c>
      <c r="E2428" s="1110">
        <v>0</v>
      </c>
      <c r="F2428" s="1110">
        <v>0</v>
      </c>
      <c r="G2428" s="1110">
        <v>0</v>
      </c>
      <c r="H2428" s="1094"/>
      <c r="I2428" s="1094"/>
      <c r="J2428" s="1094"/>
      <c r="K2428" s="1094"/>
    </row>
    <row r="2429" spans="1:11" ht="14.1" customHeight="1" x14ac:dyDescent="0.25">
      <c r="A2429" s="1094"/>
      <c r="B2429" s="1094"/>
      <c r="C2429" s="1109" t="s">
        <v>1048</v>
      </c>
      <c r="D2429" s="1110">
        <v>0</v>
      </c>
      <c r="E2429" s="1110">
        <v>0</v>
      </c>
      <c r="F2429" s="1110">
        <v>0</v>
      </c>
      <c r="G2429" s="1110">
        <v>0</v>
      </c>
      <c r="H2429" s="1094"/>
      <c r="I2429" s="1094"/>
      <c r="J2429" s="1094"/>
      <c r="K2429" s="1094"/>
    </row>
    <row r="2430" spans="1:11" ht="14.1" customHeight="1" x14ac:dyDescent="0.25">
      <c r="A2430" s="1094"/>
      <c r="B2430" s="1094"/>
      <c r="C2430" s="1109" t="s">
        <v>1057</v>
      </c>
      <c r="D2430" s="1110">
        <v>0</v>
      </c>
      <c r="E2430" s="1110">
        <v>0</v>
      </c>
      <c r="F2430" s="1110">
        <v>0</v>
      </c>
      <c r="G2430" s="1110">
        <v>0</v>
      </c>
      <c r="H2430" s="1094"/>
      <c r="I2430" s="1094"/>
      <c r="J2430" s="1094"/>
      <c r="K2430" s="1094"/>
    </row>
    <row r="2431" spans="1:11" ht="14.1" customHeight="1" x14ac:dyDescent="0.25">
      <c r="A2431" s="1094"/>
      <c r="B2431" s="1094"/>
      <c r="C2431" s="1109" t="s">
        <v>1058</v>
      </c>
      <c r="D2431" s="1110">
        <v>0</v>
      </c>
      <c r="E2431" s="1110">
        <v>0</v>
      </c>
      <c r="F2431" s="1110">
        <v>0</v>
      </c>
      <c r="G2431" s="1110">
        <v>0</v>
      </c>
      <c r="H2431" s="1094"/>
      <c r="I2431" s="1094"/>
      <c r="J2431" s="1094"/>
      <c r="K2431" s="1094"/>
    </row>
    <row r="2432" spans="1:11" ht="14.1" customHeight="1" x14ac:dyDescent="0.25">
      <c r="A2432" s="1094"/>
      <c r="B2432" s="1094"/>
      <c r="C2432" s="1109" t="s">
        <v>1059</v>
      </c>
      <c r="D2432" s="1110">
        <v>0</v>
      </c>
      <c r="E2432" s="1110">
        <v>0</v>
      </c>
      <c r="F2432" s="1110">
        <v>0</v>
      </c>
      <c r="G2432" s="1110">
        <v>0</v>
      </c>
      <c r="H2432" s="1094"/>
      <c r="I2432" s="1094"/>
      <c r="J2432" s="1094"/>
      <c r="K2432" s="1094"/>
    </row>
    <row r="2433" spans="1:11" ht="14.1" customHeight="1" x14ac:dyDescent="0.25">
      <c r="A2433" s="1094"/>
      <c r="B2433" s="1094"/>
      <c r="C2433" s="1109" t="s">
        <v>1060</v>
      </c>
      <c r="D2433" s="1110">
        <v>0</v>
      </c>
      <c r="E2433" s="1110">
        <v>0</v>
      </c>
      <c r="F2433" s="1110">
        <v>0</v>
      </c>
      <c r="G2433" s="1110">
        <v>0</v>
      </c>
      <c r="H2433" s="1094"/>
      <c r="I2433" s="1094"/>
      <c r="J2433" s="1094"/>
      <c r="K2433" s="1094"/>
    </row>
    <row r="2434" spans="1:11" ht="14.1" customHeight="1" x14ac:dyDescent="0.25">
      <c r="A2434" s="1094"/>
      <c r="B2434" s="1094"/>
      <c r="C2434" s="1109" t="s">
        <v>1061</v>
      </c>
      <c r="D2434" s="1110">
        <v>0</v>
      </c>
      <c r="E2434" s="1110">
        <v>230000000</v>
      </c>
      <c r="F2434" s="1110">
        <v>370000000</v>
      </c>
      <c r="G2434" s="1110">
        <v>0</v>
      </c>
      <c r="H2434" s="1094"/>
      <c r="I2434" s="1094"/>
      <c r="J2434" s="1094"/>
      <c r="K2434" s="1094"/>
    </row>
    <row r="2435" spans="1:11" ht="14.1" customHeight="1" x14ac:dyDescent="0.25">
      <c r="A2435" s="1094"/>
      <c r="B2435" s="1094"/>
      <c r="C2435" s="1109" t="s">
        <v>1048</v>
      </c>
      <c r="D2435" s="1110">
        <v>0</v>
      </c>
      <c r="E2435" s="1110">
        <v>230000000</v>
      </c>
      <c r="F2435" s="1110">
        <v>370000000</v>
      </c>
      <c r="G2435" s="1110">
        <v>0</v>
      </c>
      <c r="H2435" s="1094"/>
      <c r="I2435" s="1094"/>
      <c r="J2435" s="1094"/>
      <c r="K2435" s="1094"/>
    </row>
    <row r="2436" spans="1:11" ht="14.1" customHeight="1" x14ac:dyDescent="0.25">
      <c r="A2436" s="1094"/>
      <c r="B2436" s="1094"/>
      <c r="C2436" s="1109" t="s">
        <v>1057</v>
      </c>
      <c r="D2436" s="1110">
        <v>0</v>
      </c>
      <c r="E2436" s="1110">
        <v>0</v>
      </c>
      <c r="F2436" s="1110">
        <v>0</v>
      </c>
      <c r="G2436" s="1110">
        <v>0</v>
      </c>
      <c r="H2436" s="1094"/>
      <c r="I2436" s="1094"/>
      <c r="J2436" s="1094"/>
      <c r="K2436" s="1094"/>
    </row>
    <row r="2437" spans="1:11" ht="14.1" customHeight="1" x14ac:dyDescent="0.25">
      <c r="A2437" s="1094"/>
      <c r="B2437" s="1094"/>
      <c r="C2437" s="1109" t="s">
        <v>1058</v>
      </c>
      <c r="D2437" s="1110">
        <v>0</v>
      </c>
      <c r="E2437" s="1110">
        <v>0</v>
      </c>
      <c r="F2437" s="1110">
        <v>0</v>
      </c>
      <c r="G2437" s="1110">
        <v>0</v>
      </c>
      <c r="H2437" s="1094"/>
      <c r="I2437" s="1094"/>
      <c r="J2437" s="1094"/>
      <c r="K2437" s="1094"/>
    </row>
    <row r="2438" spans="1:11" ht="14.1" customHeight="1" x14ac:dyDescent="0.25">
      <c r="A2438" s="1094"/>
      <c r="B2438" s="1094"/>
      <c r="C2438" s="1109" t="s">
        <v>1059</v>
      </c>
      <c r="D2438" s="1110">
        <v>0</v>
      </c>
      <c r="E2438" s="1110">
        <v>0</v>
      </c>
      <c r="F2438" s="1110">
        <v>0</v>
      </c>
      <c r="G2438" s="1110">
        <v>0</v>
      </c>
      <c r="H2438" s="1094"/>
      <c r="I2438" s="1094"/>
      <c r="J2438" s="1094"/>
      <c r="K2438" s="1094"/>
    </row>
    <row r="2439" spans="1:11" ht="14.1" customHeight="1" x14ac:dyDescent="0.25">
      <c r="A2439" s="1094"/>
      <c r="B2439" s="1094"/>
      <c r="C2439" s="1109" t="s">
        <v>1060</v>
      </c>
      <c r="D2439" s="1110">
        <v>0</v>
      </c>
      <c r="E2439" s="1110">
        <v>0</v>
      </c>
      <c r="F2439" s="1110">
        <v>0</v>
      </c>
      <c r="G2439" s="1110">
        <v>0</v>
      </c>
      <c r="H2439" s="1094"/>
      <c r="I2439" s="1094"/>
      <c r="J2439" s="1094"/>
      <c r="K2439" s="1094"/>
    </row>
    <row r="2440" spans="1:11" ht="14.1" customHeight="1" x14ac:dyDescent="0.25">
      <c r="A2440" s="1094"/>
      <c r="B2440" s="1094"/>
      <c r="C2440" s="1109" t="s">
        <v>1062</v>
      </c>
      <c r="D2440" s="1110">
        <v>0</v>
      </c>
      <c r="E2440" s="1110">
        <v>0</v>
      </c>
      <c r="F2440" s="1110">
        <v>0</v>
      </c>
      <c r="G2440" s="1110">
        <v>0</v>
      </c>
      <c r="H2440" s="1094"/>
      <c r="I2440" s="1094"/>
      <c r="J2440" s="1094"/>
      <c r="K2440" s="1094"/>
    </row>
    <row r="2441" spans="1:11" ht="14.1" customHeight="1" x14ac:dyDescent="0.25">
      <c r="A2441" s="1094"/>
      <c r="B2441" s="1094"/>
      <c r="C2441" s="1109" t="s">
        <v>1048</v>
      </c>
      <c r="D2441" s="1110">
        <v>0</v>
      </c>
      <c r="E2441" s="1110">
        <v>0</v>
      </c>
      <c r="F2441" s="1110">
        <v>0</v>
      </c>
      <c r="G2441" s="1110">
        <v>0</v>
      </c>
      <c r="H2441" s="1094"/>
      <c r="I2441" s="1094"/>
      <c r="J2441" s="1094"/>
      <c r="K2441" s="1094"/>
    </row>
    <row r="2442" spans="1:11" ht="14.1" customHeight="1" x14ac:dyDescent="0.25">
      <c r="A2442" s="1094"/>
      <c r="B2442" s="1094"/>
      <c r="C2442" s="1109" t="s">
        <v>1057</v>
      </c>
      <c r="D2442" s="1110">
        <v>0</v>
      </c>
      <c r="E2442" s="1110">
        <v>0</v>
      </c>
      <c r="F2442" s="1110">
        <v>0</v>
      </c>
      <c r="G2442" s="1110">
        <v>0</v>
      </c>
      <c r="H2442" s="1094"/>
      <c r="I2442" s="1094"/>
      <c r="J2442" s="1094"/>
      <c r="K2442" s="1094"/>
    </row>
    <row r="2443" spans="1:11" ht="14.1" customHeight="1" x14ac:dyDescent="0.25">
      <c r="A2443" s="1094"/>
      <c r="B2443" s="1094"/>
      <c r="C2443" s="1109" t="s">
        <v>1058</v>
      </c>
      <c r="D2443" s="1110">
        <v>0</v>
      </c>
      <c r="E2443" s="1110">
        <v>0</v>
      </c>
      <c r="F2443" s="1110">
        <v>0</v>
      </c>
      <c r="G2443" s="1110">
        <v>0</v>
      </c>
      <c r="H2443" s="1094"/>
      <c r="I2443" s="1094"/>
      <c r="J2443" s="1094"/>
      <c r="K2443" s="1094"/>
    </row>
    <row r="2444" spans="1:11" ht="14.1" customHeight="1" x14ac:dyDescent="0.25">
      <c r="A2444" s="1094"/>
      <c r="B2444" s="1094"/>
      <c r="C2444" s="1109" t="s">
        <v>1059</v>
      </c>
      <c r="D2444" s="1110">
        <v>0</v>
      </c>
      <c r="E2444" s="1110">
        <v>0</v>
      </c>
      <c r="F2444" s="1110">
        <v>0</v>
      </c>
      <c r="G2444" s="1110">
        <v>0</v>
      </c>
      <c r="H2444" s="1094"/>
      <c r="I2444" s="1094"/>
      <c r="J2444" s="1094"/>
      <c r="K2444" s="1094"/>
    </row>
    <row r="2445" spans="1:11" ht="14.1" customHeight="1" x14ac:dyDescent="0.25">
      <c r="A2445" s="1094"/>
      <c r="B2445" s="1094"/>
      <c r="C2445" s="1109" t="s">
        <v>1060</v>
      </c>
      <c r="D2445" s="1110">
        <v>0</v>
      </c>
      <c r="E2445" s="1110">
        <v>0</v>
      </c>
      <c r="F2445" s="1110">
        <v>0</v>
      </c>
      <c r="G2445" s="1110">
        <v>0</v>
      </c>
      <c r="H2445" s="1094"/>
      <c r="I2445" s="1094"/>
      <c r="J2445" s="1094"/>
      <c r="K2445" s="1094"/>
    </row>
    <row r="2446" spans="1:11" ht="14.1" customHeight="1" x14ac:dyDescent="0.25">
      <c r="A2446" s="1094"/>
      <c r="B2446" s="1094"/>
      <c r="C2446" s="1109" t="s">
        <v>1063</v>
      </c>
      <c r="D2446" s="1110">
        <v>0</v>
      </c>
      <c r="E2446" s="1110">
        <v>0</v>
      </c>
      <c r="F2446" s="1110">
        <v>0</v>
      </c>
      <c r="G2446" s="1110">
        <v>0</v>
      </c>
      <c r="H2446" s="1094"/>
      <c r="I2446" s="1094"/>
      <c r="J2446" s="1094"/>
      <c r="K2446" s="1094"/>
    </row>
    <row r="2447" spans="1:11" ht="14.1" customHeight="1" x14ac:dyDescent="0.25">
      <c r="A2447" s="1094"/>
      <c r="B2447" s="1094"/>
      <c r="C2447" s="1109" t="s">
        <v>1064</v>
      </c>
      <c r="D2447" s="1110">
        <v>0</v>
      </c>
      <c r="E2447" s="1110">
        <v>0</v>
      </c>
      <c r="F2447" s="1110">
        <v>0</v>
      </c>
      <c r="G2447" s="1110">
        <v>0</v>
      </c>
      <c r="H2447" s="1094"/>
      <c r="I2447" s="1094"/>
      <c r="J2447" s="1094"/>
      <c r="K2447" s="1094"/>
    </row>
    <row r="2448" spans="1:11" ht="14.1" customHeight="1" x14ac:dyDescent="0.25">
      <c r="A2448" s="1094"/>
      <c r="B2448" s="1094"/>
      <c r="C2448" s="1111" t="s">
        <v>572</v>
      </c>
      <c r="D2448" s="1110">
        <v>0</v>
      </c>
      <c r="E2448" s="1110">
        <v>230000000</v>
      </c>
      <c r="F2448" s="1110">
        <v>370000000</v>
      </c>
      <c r="G2448" s="1110">
        <v>0</v>
      </c>
      <c r="H2448" s="1094"/>
      <c r="I2448" s="1094"/>
      <c r="J2448" s="1094"/>
      <c r="K2448" s="1094"/>
    </row>
    <row r="2449" spans="1:11" ht="20.100000000000001" customHeight="1" x14ac:dyDescent="0.25">
      <c r="A2449" s="1094"/>
      <c r="B2449" s="1094"/>
      <c r="C2449" s="1102" t="s">
        <v>4232</v>
      </c>
      <c r="D2449" s="1234" t="s">
        <v>4233</v>
      </c>
      <c r="E2449" s="1235"/>
      <c r="F2449" s="1235"/>
      <c r="G2449" s="1235"/>
      <c r="H2449" s="1094"/>
      <c r="I2449" s="1094"/>
      <c r="J2449" s="1094"/>
      <c r="K2449" s="1094"/>
    </row>
    <row r="2450" spans="1:11" ht="50.1" customHeight="1" x14ac:dyDescent="0.25">
      <c r="A2450" s="1094"/>
      <c r="B2450" s="1094"/>
      <c r="C2450" s="1103" t="s">
        <v>1022</v>
      </c>
      <c r="D2450" s="1232" t="s">
        <v>4234</v>
      </c>
      <c r="E2450" s="1233"/>
      <c r="F2450" s="1233"/>
      <c r="G2450" s="1233"/>
      <c r="H2450" s="1094"/>
      <c r="I2450" s="1094"/>
      <c r="J2450" s="1094"/>
      <c r="K2450" s="1094"/>
    </row>
    <row r="2451" spans="1:11" ht="50.1" customHeight="1" x14ac:dyDescent="0.25">
      <c r="A2451" s="1094"/>
      <c r="B2451" s="1094"/>
      <c r="C2451" s="1104" t="s">
        <v>1024</v>
      </c>
      <c r="D2451" s="1230" t="s">
        <v>4235</v>
      </c>
      <c r="E2451" s="1231"/>
      <c r="F2451" s="1231"/>
      <c r="G2451" s="1231"/>
      <c r="H2451" s="1094"/>
      <c r="I2451" s="1094"/>
      <c r="J2451" s="1094"/>
      <c r="K2451" s="1094"/>
    </row>
    <row r="2452" spans="1:11" ht="50.1" customHeight="1" x14ac:dyDescent="0.25">
      <c r="A2452" s="1094"/>
      <c r="B2452" s="1094"/>
      <c r="C2452" s="1104" t="s">
        <v>31</v>
      </c>
      <c r="D2452" s="1230" t="s">
        <v>4203</v>
      </c>
      <c r="E2452" s="1231"/>
      <c r="F2452" s="1231"/>
      <c r="G2452" s="1231"/>
      <c r="H2452" s="1094"/>
      <c r="I2452" s="1094"/>
      <c r="J2452" s="1094"/>
      <c r="K2452" s="1094"/>
    </row>
    <row r="2453" spans="1:11" ht="15" customHeight="1" x14ac:dyDescent="0.25">
      <c r="A2453" s="1094"/>
      <c r="B2453" s="1094"/>
      <c r="C2453" s="1105"/>
      <c r="D2453" s="1106">
        <v>2024</v>
      </c>
      <c r="E2453" s="1106">
        <v>2025</v>
      </c>
      <c r="F2453" s="1106">
        <v>2026</v>
      </c>
      <c r="G2453" s="1106">
        <v>2027</v>
      </c>
      <c r="H2453" s="1094"/>
      <c r="I2453" s="1094"/>
      <c r="J2453" s="1094"/>
      <c r="K2453" s="1094"/>
    </row>
    <row r="2454" spans="1:11" ht="15" customHeight="1" x14ac:dyDescent="0.25">
      <c r="A2454" s="1094"/>
      <c r="B2454" s="1094"/>
      <c r="C2454" s="1107"/>
      <c r="D2454" s="1108" t="s">
        <v>13</v>
      </c>
      <c r="E2454" s="1108" t="s">
        <v>14</v>
      </c>
      <c r="F2454" s="1108" t="s">
        <v>14</v>
      </c>
      <c r="G2454" s="1108" t="s">
        <v>14</v>
      </c>
      <c r="H2454" s="1094"/>
      <c r="I2454" s="1094"/>
      <c r="J2454" s="1094"/>
      <c r="K2454" s="1094"/>
    </row>
    <row r="2455" spans="1:11" ht="14.1" customHeight="1" x14ac:dyDescent="0.25">
      <c r="A2455" s="1094"/>
      <c r="B2455" s="1094"/>
      <c r="C2455" s="1097" t="s">
        <v>33</v>
      </c>
      <c r="D2455" s="1101" t="s">
        <v>1038</v>
      </c>
      <c r="E2455" s="1101" t="s">
        <v>1092</v>
      </c>
      <c r="F2455" s="1101" t="s">
        <v>1092</v>
      </c>
      <c r="G2455" s="1101" t="s">
        <v>1092</v>
      </c>
      <c r="H2455" s="1094"/>
      <c r="I2455" s="1094"/>
      <c r="J2455" s="1094"/>
      <c r="K2455" s="1094"/>
    </row>
    <row r="2456" spans="1:11" ht="14.1" customHeight="1" x14ac:dyDescent="0.25">
      <c r="A2456" s="1094"/>
      <c r="B2456" s="1094"/>
      <c r="C2456" s="1097" t="s">
        <v>1029</v>
      </c>
      <c r="D2456" s="1101" t="s">
        <v>1039</v>
      </c>
      <c r="E2456" s="1101" t="s">
        <v>4236</v>
      </c>
      <c r="F2456" s="1101" t="s">
        <v>3739</v>
      </c>
      <c r="G2456" s="1101" t="s">
        <v>4237</v>
      </c>
      <c r="H2456" s="1094"/>
      <c r="I2456" s="1094"/>
      <c r="J2456" s="1094"/>
      <c r="K2456" s="1094"/>
    </row>
    <row r="2457" spans="1:11" ht="14.1" customHeight="1" x14ac:dyDescent="0.25">
      <c r="A2457" s="1094"/>
      <c r="B2457" s="1094"/>
      <c r="C2457" s="1097" t="s">
        <v>1032</v>
      </c>
      <c r="D2457" s="1101" t="s">
        <v>1039</v>
      </c>
      <c r="E2457" s="1101" t="s">
        <v>4236</v>
      </c>
      <c r="F2457" s="1101" t="s">
        <v>3739</v>
      </c>
      <c r="G2457" s="1101" t="s">
        <v>4237</v>
      </c>
      <c r="H2457" s="1094"/>
      <c r="I2457" s="1094"/>
      <c r="J2457" s="1094"/>
      <c r="K2457" s="1094"/>
    </row>
    <row r="2458" spans="1:11" ht="14.1" customHeight="1" x14ac:dyDescent="0.25">
      <c r="A2458" s="1094"/>
      <c r="B2458" s="1094"/>
      <c r="C2458" s="1097" t="s">
        <v>1037</v>
      </c>
      <c r="D2458" s="1101" t="s">
        <v>1038</v>
      </c>
      <c r="E2458" s="1101" t="s">
        <v>1038</v>
      </c>
      <c r="F2458" s="1101" t="s">
        <v>1039</v>
      </c>
      <c r="G2458" s="1101" t="s">
        <v>1039</v>
      </c>
      <c r="H2458" s="1094"/>
      <c r="I2458" s="1094"/>
      <c r="J2458" s="1094"/>
      <c r="K2458" s="1094"/>
    </row>
    <row r="2459" spans="1:11" ht="14.1" customHeight="1" x14ac:dyDescent="0.25">
      <c r="A2459" s="1094"/>
      <c r="B2459" s="1094"/>
      <c r="C2459" s="1097" t="s">
        <v>1042</v>
      </c>
      <c r="D2459" s="1101" t="s">
        <v>1038</v>
      </c>
      <c r="E2459" s="1101" t="s">
        <v>1038</v>
      </c>
      <c r="F2459" s="1101" t="s">
        <v>4238</v>
      </c>
      <c r="G2459" s="1101" t="s">
        <v>4239</v>
      </c>
      <c r="H2459" s="1094"/>
      <c r="I2459" s="1094"/>
      <c r="J2459" s="1094"/>
      <c r="K2459" s="1094"/>
    </row>
    <row r="2460" spans="1:11" ht="14.1" customHeight="1" x14ac:dyDescent="0.25">
      <c r="A2460" s="1094"/>
      <c r="B2460" s="1094"/>
      <c r="C2460" s="1097" t="s">
        <v>39</v>
      </c>
      <c r="D2460" s="1101" t="s">
        <v>1038</v>
      </c>
      <c r="E2460" s="1101" t="s">
        <v>1038</v>
      </c>
      <c r="F2460" s="1101" t="s">
        <v>4238</v>
      </c>
      <c r="G2460" s="1101" t="s">
        <v>4239</v>
      </c>
      <c r="H2460" s="1094"/>
      <c r="I2460" s="1094"/>
      <c r="J2460" s="1094"/>
      <c r="K2460" s="1094"/>
    </row>
    <row r="2461" spans="1:11" ht="14.1" customHeight="1" x14ac:dyDescent="0.25">
      <c r="A2461" s="1094"/>
      <c r="B2461" s="1094"/>
      <c r="C2461" s="1228" t="s">
        <v>1046</v>
      </c>
      <c r="D2461" s="1229"/>
      <c r="E2461" s="1229"/>
      <c r="F2461" s="1229"/>
      <c r="G2461" s="1229"/>
      <c r="H2461" s="1094"/>
      <c r="I2461" s="1094"/>
      <c r="J2461" s="1094"/>
      <c r="K2461" s="1094"/>
    </row>
    <row r="2462" spans="1:11" ht="14.1" customHeight="1" x14ac:dyDescent="0.25">
      <c r="A2462" s="1094"/>
      <c r="B2462" s="1094"/>
      <c r="C2462" s="1105"/>
      <c r="D2462" s="1106">
        <v>2024</v>
      </c>
      <c r="E2462" s="1106">
        <v>2025</v>
      </c>
      <c r="F2462" s="1106">
        <v>2026</v>
      </c>
      <c r="G2462" s="1106">
        <v>2027</v>
      </c>
      <c r="H2462" s="1094"/>
      <c r="I2462" s="1094"/>
      <c r="J2462" s="1094"/>
      <c r="K2462" s="1094"/>
    </row>
    <row r="2463" spans="1:11" ht="14.1" customHeight="1" x14ac:dyDescent="0.25">
      <c r="A2463" s="1094"/>
      <c r="B2463" s="1094"/>
      <c r="C2463" s="1107"/>
      <c r="D2463" s="1108" t="s">
        <v>13</v>
      </c>
      <c r="E2463" s="1108" t="s">
        <v>14</v>
      </c>
      <c r="F2463" s="1108" t="s">
        <v>14</v>
      </c>
      <c r="G2463" s="1108" t="s">
        <v>14</v>
      </c>
      <c r="H2463" s="1094"/>
      <c r="I2463" s="1094"/>
      <c r="J2463" s="1094"/>
      <c r="K2463" s="1094"/>
    </row>
    <row r="2464" spans="1:11" ht="14.1" customHeight="1" x14ac:dyDescent="0.25">
      <c r="A2464" s="1094"/>
      <c r="B2464" s="1094"/>
      <c r="C2464" s="1109" t="s">
        <v>1047</v>
      </c>
      <c r="D2464" s="1110">
        <v>0</v>
      </c>
      <c r="E2464" s="1110">
        <v>0</v>
      </c>
      <c r="F2464" s="1110">
        <v>0</v>
      </c>
      <c r="G2464" s="1110">
        <v>0</v>
      </c>
      <c r="H2464" s="1094"/>
      <c r="I2464" s="1094"/>
      <c r="J2464" s="1094"/>
      <c r="K2464" s="1094"/>
    </row>
    <row r="2465" spans="1:11" ht="14.1" customHeight="1" x14ac:dyDescent="0.25">
      <c r="A2465" s="1094"/>
      <c r="B2465" s="1094"/>
      <c r="C2465" s="1109" t="s">
        <v>1048</v>
      </c>
      <c r="D2465" s="1110">
        <v>0</v>
      </c>
      <c r="E2465" s="1110">
        <v>0</v>
      </c>
      <c r="F2465" s="1110">
        <v>0</v>
      </c>
      <c r="G2465" s="1110">
        <v>0</v>
      </c>
      <c r="H2465" s="1094"/>
      <c r="I2465" s="1094"/>
      <c r="J2465" s="1094"/>
      <c r="K2465" s="1094"/>
    </row>
    <row r="2466" spans="1:11" ht="14.1" customHeight="1" x14ac:dyDescent="0.25">
      <c r="A2466" s="1094"/>
      <c r="B2466" s="1094"/>
      <c r="C2466" s="1109" t="s">
        <v>1049</v>
      </c>
      <c r="D2466" s="1110">
        <v>0</v>
      </c>
      <c r="E2466" s="1110">
        <v>0</v>
      </c>
      <c r="F2466" s="1110">
        <v>0</v>
      </c>
      <c r="G2466" s="1110">
        <v>0</v>
      </c>
      <c r="H2466" s="1094"/>
      <c r="I2466" s="1094"/>
      <c r="J2466" s="1094"/>
      <c r="K2466" s="1094"/>
    </row>
    <row r="2467" spans="1:11" ht="14.1" customHeight="1" x14ac:dyDescent="0.25">
      <c r="A2467" s="1094"/>
      <c r="B2467" s="1094"/>
      <c r="C2467" s="1109" t="s">
        <v>1050</v>
      </c>
      <c r="D2467" s="1110">
        <v>0</v>
      </c>
      <c r="E2467" s="1110">
        <v>0</v>
      </c>
      <c r="F2467" s="1110">
        <v>0</v>
      </c>
      <c r="G2467" s="1110">
        <v>0</v>
      </c>
      <c r="H2467" s="1094"/>
      <c r="I2467" s="1094"/>
      <c r="J2467" s="1094"/>
      <c r="K2467" s="1094"/>
    </row>
    <row r="2468" spans="1:11" ht="14.1" customHeight="1" x14ac:dyDescent="0.25">
      <c r="A2468" s="1094"/>
      <c r="B2468" s="1094"/>
      <c r="C2468" s="1109" t="s">
        <v>1048</v>
      </c>
      <c r="D2468" s="1110">
        <v>0</v>
      </c>
      <c r="E2468" s="1110">
        <v>0</v>
      </c>
      <c r="F2468" s="1110">
        <v>0</v>
      </c>
      <c r="G2468" s="1110">
        <v>0</v>
      </c>
      <c r="H2468" s="1094"/>
      <c r="I2468" s="1094"/>
      <c r="J2468" s="1094"/>
      <c r="K2468" s="1094"/>
    </row>
    <row r="2469" spans="1:11" ht="14.1" customHeight="1" x14ac:dyDescent="0.25">
      <c r="A2469" s="1094"/>
      <c r="B2469" s="1094"/>
      <c r="C2469" s="1109" t="s">
        <v>1049</v>
      </c>
      <c r="D2469" s="1110">
        <v>0</v>
      </c>
      <c r="E2469" s="1110">
        <v>0</v>
      </c>
      <c r="F2469" s="1110">
        <v>0</v>
      </c>
      <c r="G2469" s="1110">
        <v>0</v>
      </c>
      <c r="H2469" s="1094"/>
      <c r="I2469" s="1094"/>
      <c r="J2469" s="1094"/>
      <c r="K2469" s="1094"/>
    </row>
    <row r="2470" spans="1:11" ht="14.1" customHeight="1" x14ac:dyDescent="0.25">
      <c r="A2470" s="1094"/>
      <c r="B2470" s="1094"/>
      <c r="C2470" s="1109" t="s">
        <v>1051</v>
      </c>
      <c r="D2470" s="1110">
        <v>0</v>
      </c>
      <c r="E2470" s="1110">
        <v>0</v>
      </c>
      <c r="F2470" s="1110">
        <v>0</v>
      </c>
      <c r="G2470" s="1110">
        <v>0</v>
      </c>
      <c r="H2470" s="1094"/>
      <c r="I2470" s="1094"/>
      <c r="J2470" s="1094"/>
      <c r="K2470" s="1094"/>
    </row>
    <row r="2471" spans="1:11" ht="14.1" customHeight="1" x14ac:dyDescent="0.25">
      <c r="A2471" s="1094"/>
      <c r="B2471" s="1094"/>
      <c r="C2471" s="1109" t="s">
        <v>1048</v>
      </c>
      <c r="D2471" s="1110">
        <v>0</v>
      </c>
      <c r="E2471" s="1110">
        <v>0</v>
      </c>
      <c r="F2471" s="1110">
        <v>0</v>
      </c>
      <c r="G2471" s="1110">
        <v>0</v>
      </c>
      <c r="H2471" s="1094"/>
      <c r="I2471" s="1094"/>
      <c r="J2471" s="1094"/>
      <c r="K2471" s="1094"/>
    </row>
    <row r="2472" spans="1:11" ht="14.1" customHeight="1" x14ac:dyDescent="0.25">
      <c r="A2472" s="1094"/>
      <c r="B2472" s="1094"/>
      <c r="C2472" s="1109" t="s">
        <v>1049</v>
      </c>
      <c r="D2472" s="1110">
        <v>0</v>
      </c>
      <c r="E2472" s="1110">
        <v>0</v>
      </c>
      <c r="F2472" s="1110">
        <v>0</v>
      </c>
      <c r="G2472" s="1110">
        <v>0</v>
      </c>
      <c r="H2472" s="1094"/>
      <c r="I2472" s="1094"/>
      <c r="J2472" s="1094"/>
      <c r="K2472" s="1094"/>
    </row>
    <row r="2473" spans="1:11" ht="14.1" customHeight="1" x14ac:dyDescent="0.25">
      <c r="A2473" s="1094"/>
      <c r="B2473" s="1094"/>
      <c r="C2473" s="1109" t="s">
        <v>1052</v>
      </c>
      <c r="D2473" s="1110">
        <v>0</v>
      </c>
      <c r="E2473" s="1110">
        <v>0</v>
      </c>
      <c r="F2473" s="1110">
        <v>0</v>
      </c>
      <c r="G2473" s="1110">
        <v>0</v>
      </c>
      <c r="H2473" s="1094"/>
      <c r="I2473" s="1094"/>
      <c r="J2473" s="1094"/>
      <c r="K2473" s="1094"/>
    </row>
    <row r="2474" spans="1:11" ht="14.1" customHeight="1" x14ac:dyDescent="0.25">
      <c r="A2474" s="1094"/>
      <c r="B2474" s="1094"/>
      <c r="C2474" s="1109" t="s">
        <v>1048</v>
      </c>
      <c r="D2474" s="1110">
        <v>0</v>
      </c>
      <c r="E2474" s="1110">
        <v>0</v>
      </c>
      <c r="F2474" s="1110">
        <v>0</v>
      </c>
      <c r="G2474" s="1110">
        <v>0</v>
      </c>
      <c r="H2474" s="1094"/>
      <c r="I2474" s="1094"/>
      <c r="J2474" s="1094"/>
      <c r="K2474" s="1094"/>
    </row>
    <row r="2475" spans="1:11" ht="14.1" customHeight="1" x14ac:dyDescent="0.25">
      <c r="A2475" s="1094"/>
      <c r="B2475" s="1094"/>
      <c r="C2475" s="1109" t="s">
        <v>1049</v>
      </c>
      <c r="D2475" s="1110">
        <v>0</v>
      </c>
      <c r="E2475" s="1110">
        <v>0</v>
      </c>
      <c r="F2475" s="1110">
        <v>0</v>
      </c>
      <c r="G2475" s="1110">
        <v>0</v>
      </c>
      <c r="H2475" s="1094"/>
      <c r="I2475" s="1094"/>
      <c r="J2475" s="1094"/>
      <c r="K2475" s="1094"/>
    </row>
    <row r="2476" spans="1:11" ht="14.1" customHeight="1" x14ac:dyDescent="0.25">
      <c r="A2476" s="1094"/>
      <c r="B2476" s="1094"/>
      <c r="C2476" s="1109" t="s">
        <v>1053</v>
      </c>
      <c r="D2476" s="1110">
        <v>0</v>
      </c>
      <c r="E2476" s="1110">
        <v>0</v>
      </c>
      <c r="F2476" s="1110">
        <v>0</v>
      </c>
      <c r="G2476" s="1110">
        <v>0</v>
      </c>
      <c r="H2476" s="1094"/>
      <c r="I2476" s="1094"/>
      <c r="J2476" s="1094"/>
      <c r="K2476" s="1094"/>
    </row>
    <row r="2477" spans="1:11" ht="14.1" customHeight="1" x14ac:dyDescent="0.25">
      <c r="A2477" s="1094"/>
      <c r="B2477" s="1094"/>
      <c r="C2477" s="1109" t="s">
        <v>1048</v>
      </c>
      <c r="D2477" s="1110">
        <v>0</v>
      </c>
      <c r="E2477" s="1110">
        <v>0</v>
      </c>
      <c r="F2477" s="1110">
        <v>0</v>
      </c>
      <c r="G2477" s="1110">
        <v>0</v>
      </c>
      <c r="H2477" s="1094"/>
      <c r="I2477" s="1094"/>
      <c r="J2477" s="1094"/>
      <c r="K2477" s="1094"/>
    </row>
    <row r="2478" spans="1:11" ht="14.1" customHeight="1" x14ac:dyDescent="0.25">
      <c r="A2478" s="1094"/>
      <c r="B2478" s="1094"/>
      <c r="C2478" s="1109" t="s">
        <v>1049</v>
      </c>
      <c r="D2478" s="1110">
        <v>0</v>
      </c>
      <c r="E2478" s="1110">
        <v>0</v>
      </c>
      <c r="F2478" s="1110">
        <v>0</v>
      </c>
      <c r="G2478" s="1110">
        <v>0</v>
      </c>
      <c r="H2478" s="1094"/>
      <c r="I2478" s="1094"/>
      <c r="J2478" s="1094"/>
      <c r="K2478" s="1094"/>
    </row>
    <row r="2479" spans="1:11" ht="14.1" customHeight="1" x14ac:dyDescent="0.25">
      <c r="A2479" s="1094"/>
      <c r="B2479" s="1094"/>
      <c r="C2479" s="1109" t="s">
        <v>1054</v>
      </c>
      <c r="D2479" s="1110">
        <v>0</v>
      </c>
      <c r="E2479" s="1110">
        <v>0</v>
      </c>
      <c r="F2479" s="1110">
        <v>0</v>
      </c>
      <c r="G2479" s="1110">
        <v>0</v>
      </c>
      <c r="H2479" s="1094"/>
      <c r="I2479" s="1094"/>
      <c r="J2479" s="1094"/>
      <c r="K2479" s="1094"/>
    </row>
    <row r="2480" spans="1:11" ht="14.1" customHeight="1" x14ac:dyDescent="0.25">
      <c r="A2480" s="1094"/>
      <c r="B2480" s="1094"/>
      <c r="C2480" s="1109" t="s">
        <v>1048</v>
      </c>
      <c r="D2480" s="1110">
        <v>0</v>
      </c>
      <c r="E2480" s="1110">
        <v>0</v>
      </c>
      <c r="F2480" s="1110">
        <v>0</v>
      </c>
      <c r="G2480" s="1110">
        <v>0</v>
      </c>
      <c r="H2480" s="1094"/>
      <c r="I2480" s="1094"/>
      <c r="J2480" s="1094"/>
      <c r="K2480" s="1094"/>
    </row>
    <row r="2481" spans="1:11" ht="14.1" customHeight="1" x14ac:dyDescent="0.25">
      <c r="A2481" s="1094"/>
      <c r="B2481" s="1094"/>
      <c r="C2481" s="1109" t="s">
        <v>1049</v>
      </c>
      <c r="D2481" s="1110">
        <v>0</v>
      </c>
      <c r="E2481" s="1110">
        <v>0</v>
      </c>
      <c r="F2481" s="1110">
        <v>0</v>
      </c>
      <c r="G2481" s="1110">
        <v>0</v>
      </c>
      <c r="H2481" s="1094"/>
      <c r="I2481" s="1094"/>
      <c r="J2481" s="1094"/>
      <c r="K2481" s="1094"/>
    </row>
    <row r="2482" spans="1:11" ht="14.1" customHeight="1" x14ac:dyDescent="0.25">
      <c r="A2482" s="1094"/>
      <c r="B2482" s="1094"/>
      <c r="C2482" s="1109" t="s">
        <v>1055</v>
      </c>
      <c r="D2482" s="1110">
        <v>0</v>
      </c>
      <c r="E2482" s="1110">
        <v>0</v>
      </c>
      <c r="F2482" s="1110">
        <v>0</v>
      </c>
      <c r="G2482" s="1110">
        <v>0</v>
      </c>
      <c r="H2482" s="1094"/>
      <c r="I2482" s="1094"/>
      <c r="J2482" s="1094"/>
      <c r="K2482" s="1094"/>
    </row>
    <row r="2483" spans="1:11" ht="14.1" customHeight="1" x14ac:dyDescent="0.25">
      <c r="A2483" s="1094"/>
      <c r="B2483" s="1094"/>
      <c r="C2483" s="1109" t="s">
        <v>1048</v>
      </c>
      <c r="D2483" s="1110">
        <v>0</v>
      </c>
      <c r="E2483" s="1110">
        <v>0</v>
      </c>
      <c r="F2483" s="1110">
        <v>0</v>
      </c>
      <c r="G2483" s="1110">
        <v>0</v>
      </c>
      <c r="H2483" s="1094"/>
      <c r="I2483" s="1094"/>
      <c r="J2483" s="1094"/>
      <c r="K2483" s="1094"/>
    </row>
    <row r="2484" spans="1:11" ht="14.1" customHeight="1" x14ac:dyDescent="0.25">
      <c r="A2484" s="1094"/>
      <c r="B2484" s="1094"/>
      <c r="C2484" s="1109" t="s">
        <v>1049</v>
      </c>
      <c r="D2484" s="1110">
        <v>0</v>
      </c>
      <c r="E2484" s="1110">
        <v>0</v>
      </c>
      <c r="F2484" s="1110">
        <v>0</v>
      </c>
      <c r="G2484" s="1110">
        <v>0</v>
      </c>
      <c r="H2484" s="1094"/>
      <c r="I2484" s="1094"/>
      <c r="J2484" s="1094"/>
      <c r="K2484" s="1094"/>
    </row>
    <row r="2485" spans="1:11" ht="14.1" customHeight="1" x14ac:dyDescent="0.25">
      <c r="A2485" s="1094"/>
      <c r="B2485" s="1094"/>
      <c r="C2485" s="1109" t="s">
        <v>1056</v>
      </c>
      <c r="D2485" s="1110">
        <v>0</v>
      </c>
      <c r="E2485" s="1110">
        <v>0</v>
      </c>
      <c r="F2485" s="1110">
        <v>0</v>
      </c>
      <c r="G2485" s="1110">
        <v>0</v>
      </c>
      <c r="H2485" s="1094"/>
      <c r="I2485" s="1094"/>
      <c r="J2485" s="1094"/>
      <c r="K2485" s="1094"/>
    </row>
    <row r="2486" spans="1:11" ht="14.1" customHeight="1" x14ac:dyDescent="0.25">
      <c r="A2486" s="1094"/>
      <c r="B2486" s="1094"/>
      <c r="C2486" s="1109" t="s">
        <v>1048</v>
      </c>
      <c r="D2486" s="1110">
        <v>0</v>
      </c>
      <c r="E2486" s="1110">
        <v>0</v>
      </c>
      <c r="F2486" s="1110">
        <v>0</v>
      </c>
      <c r="G2486" s="1110">
        <v>0</v>
      </c>
      <c r="H2486" s="1094"/>
      <c r="I2486" s="1094"/>
      <c r="J2486" s="1094"/>
      <c r="K2486" s="1094"/>
    </row>
    <row r="2487" spans="1:11" ht="14.1" customHeight="1" x14ac:dyDescent="0.25">
      <c r="A2487" s="1094"/>
      <c r="B2487" s="1094"/>
      <c r="C2487" s="1109" t="s">
        <v>1057</v>
      </c>
      <c r="D2487" s="1110">
        <v>0</v>
      </c>
      <c r="E2487" s="1110">
        <v>0</v>
      </c>
      <c r="F2487" s="1110">
        <v>0</v>
      </c>
      <c r="G2487" s="1110">
        <v>0</v>
      </c>
      <c r="H2487" s="1094"/>
      <c r="I2487" s="1094"/>
      <c r="J2487" s="1094"/>
      <c r="K2487" s="1094"/>
    </row>
    <row r="2488" spans="1:11" ht="14.1" customHeight="1" x14ac:dyDescent="0.25">
      <c r="A2488" s="1094"/>
      <c r="B2488" s="1094"/>
      <c r="C2488" s="1109" t="s">
        <v>1058</v>
      </c>
      <c r="D2488" s="1110">
        <v>0</v>
      </c>
      <c r="E2488" s="1110">
        <v>0</v>
      </c>
      <c r="F2488" s="1110">
        <v>0</v>
      </c>
      <c r="G2488" s="1110">
        <v>0</v>
      </c>
      <c r="H2488" s="1094"/>
      <c r="I2488" s="1094"/>
      <c r="J2488" s="1094"/>
      <c r="K2488" s="1094"/>
    </row>
    <row r="2489" spans="1:11" ht="14.1" customHeight="1" x14ac:dyDescent="0.25">
      <c r="A2489" s="1094"/>
      <c r="B2489" s="1094"/>
      <c r="C2489" s="1109" t="s">
        <v>1059</v>
      </c>
      <c r="D2489" s="1110">
        <v>0</v>
      </c>
      <c r="E2489" s="1110">
        <v>0</v>
      </c>
      <c r="F2489" s="1110">
        <v>0</v>
      </c>
      <c r="G2489" s="1110">
        <v>0</v>
      </c>
      <c r="H2489" s="1094"/>
      <c r="I2489" s="1094"/>
      <c r="J2489" s="1094"/>
      <c r="K2489" s="1094"/>
    </row>
    <row r="2490" spans="1:11" ht="14.1" customHeight="1" x14ac:dyDescent="0.25">
      <c r="A2490" s="1094"/>
      <c r="B2490" s="1094"/>
      <c r="C2490" s="1109" t="s">
        <v>1060</v>
      </c>
      <c r="D2490" s="1110">
        <v>0</v>
      </c>
      <c r="E2490" s="1110">
        <v>0</v>
      </c>
      <c r="F2490" s="1110">
        <v>0</v>
      </c>
      <c r="G2490" s="1110">
        <v>0</v>
      </c>
      <c r="H2490" s="1094"/>
      <c r="I2490" s="1094"/>
      <c r="J2490" s="1094"/>
      <c r="K2490" s="1094"/>
    </row>
    <row r="2491" spans="1:11" ht="14.1" customHeight="1" x14ac:dyDescent="0.25">
      <c r="A2491" s="1094"/>
      <c r="B2491" s="1094"/>
      <c r="C2491" s="1109" t="s">
        <v>1061</v>
      </c>
      <c r="D2491" s="1110">
        <v>0</v>
      </c>
      <c r="E2491" s="1110">
        <v>235104431</v>
      </c>
      <c r="F2491" s="1110">
        <v>350000000</v>
      </c>
      <c r="G2491" s="1110">
        <v>14895569</v>
      </c>
      <c r="H2491" s="1094"/>
      <c r="I2491" s="1094"/>
      <c r="J2491" s="1094"/>
      <c r="K2491" s="1094"/>
    </row>
    <row r="2492" spans="1:11" ht="14.1" customHeight="1" x14ac:dyDescent="0.25">
      <c r="A2492" s="1094"/>
      <c r="B2492" s="1094"/>
      <c r="C2492" s="1109" t="s">
        <v>1048</v>
      </c>
      <c r="D2492" s="1110">
        <v>0</v>
      </c>
      <c r="E2492" s="1110">
        <v>235104431</v>
      </c>
      <c r="F2492" s="1110">
        <v>350000000</v>
      </c>
      <c r="G2492" s="1110">
        <v>14895569</v>
      </c>
      <c r="H2492" s="1094"/>
      <c r="I2492" s="1094"/>
      <c r="J2492" s="1094"/>
      <c r="K2492" s="1094"/>
    </row>
    <row r="2493" spans="1:11" ht="14.1" customHeight="1" x14ac:dyDescent="0.25">
      <c r="A2493" s="1094"/>
      <c r="B2493" s="1094"/>
      <c r="C2493" s="1109" t="s">
        <v>1057</v>
      </c>
      <c r="D2493" s="1110">
        <v>0</v>
      </c>
      <c r="E2493" s="1110">
        <v>0</v>
      </c>
      <c r="F2493" s="1110">
        <v>0</v>
      </c>
      <c r="G2493" s="1110">
        <v>0</v>
      </c>
      <c r="H2493" s="1094"/>
      <c r="I2493" s="1094"/>
      <c r="J2493" s="1094"/>
      <c r="K2493" s="1094"/>
    </row>
    <row r="2494" spans="1:11" ht="14.1" customHeight="1" x14ac:dyDescent="0.25">
      <c r="A2494" s="1094"/>
      <c r="B2494" s="1094"/>
      <c r="C2494" s="1109" t="s">
        <v>1058</v>
      </c>
      <c r="D2494" s="1110">
        <v>0</v>
      </c>
      <c r="E2494" s="1110">
        <v>0</v>
      </c>
      <c r="F2494" s="1110">
        <v>0</v>
      </c>
      <c r="G2494" s="1110">
        <v>0</v>
      </c>
      <c r="H2494" s="1094"/>
      <c r="I2494" s="1094"/>
      <c r="J2494" s="1094"/>
      <c r="K2494" s="1094"/>
    </row>
    <row r="2495" spans="1:11" ht="14.1" customHeight="1" x14ac:dyDescent="0.25">
      <c r="A2495" s="1094"/>
      <c r="B2495" s="1094"/>
      <c r="C2495" s="1109" t="s">
        <v>1059</v>
      </c>
      <c r="D2495" s="1110">
        <v>0</v>
      </c>
      <c r="E2495" s="1110">
        <v>0</v>
      </c>
      <c r="F2495" s="1110">
        <v>0</v>
      </c>
      <c r="G2495" s="1110">
        <v>0</v>
      </c>
      <c r="H2495" s="1094"/>
      <c r="I2495" s="1094"/>
      <c r="J2495" s="1094"/>
      <c r="K2495" s="1094"/>
    </row>
    <row r="2496" spans="1:11" ht="14.1" customHeight="1" x14ac:dyDescent="0.25">
      <c r="A2496" s="1094"/>
      <c r="B2496" s="1094"/>
      <c r="C2496" s="1109" t="s">
        <v>1060</v>
      </c>
      <c r="D2496" s="1110">
        <v>0</v>
      </c>
      <c r="E2496" s="1110">
        <v>0</v>
      </c>
      <c r="F2496" s="1110">
        <v>0</v>
      </c>
      <c r="G2496" s="1110">
        <v>0</v>
      </c>
      <c r="H2496" s="1094"/>
      <c r="I2496" s="1094"/>
      <c r="J2496" s="1094"/>
      <c r="K2496" s="1094"/>
    </row>
    <row r="2497" spans="1:11" ht="14.1" customHeight="1" x14ac:dyDescent="0.25">
      <c r="A2497" s="1094"/>
      <c r="B2497" s="1094"/>
      <c r="C2497" s="1109" t="s">
        <v>1062</v>
      </c>
      <c r="D2497" s="1110">
        <v>0</v>
      </c>
      <c r="E2497" s="1110">
        <v>0</v>
      </c>
      <c r="F2497" s="1110">
        <v>0</v>
      </c>
      <c r="G2497" s="1110">
        <v>0</v>
      </c>
      <c r="H2497" s="1094"/>
      <c r="I2497" s="1094"/>
      <c r="J2497" s="1094"/>
      <c r="K2497" s="1094"/>
    </row>
    <row r="2498" spans="1:11" ht="14.1" customHeight="1" x14ac:dyDescent="0.25">
      <c r="A2498" s="1094"/>
      <c r="B2498" s="1094"/>
      <c r="C2498" s="1109" t="s">
        <v>1048</v>
      </c>
      <c r="D2498" s="1110">
        <v>0</v>
      </c>
      <c r="E2498" s="1110">
        <v>0</v>
      </c>
      <c r="F2498" s="1110">
        <v>0</v>
      </c>
      <c r="G2498" s="1110">
        <v>0</v>
      </c>
      <c r="H2498" s="1094"/>
      <c r="I2498" s="1094"/>
      <c r="J2498" s="1094"/>
      <c r="K2498" s="1094"/>
    </row>
    <row r="2499" spans="1:11" ht="14.1" customHeight="1" x14ac:dyDescent="0.25">
      <c r="A2499" s="1094"/>
      <c r="B2499" s="1094"/>
      <c r="C2499" s="1109" t="s">
        <v>1057</v>
      </c>
      <c r="D2499" s="1110">
        <v>0</v>
      </c>
      <c r="E2499" s="1110">
        <v>0</v>
      </c>
      <c r="F2499" s="1110">
        <v>0</v>
      </c>
      <c r="G2499" s="1110">
        <v>0</v>
      </c>
      <c r="H2499" s="1094"/>
      <c r="I2499" s="1094"/>
      <c r="J2499" s="1094"/>
      <c r="K2499" s="1094"/>
    </row>
    <row r="2500" spans="1:11" ht="14.1" customHeight="1" x14ac:dyDescent="0.25">
      <c r="A2500" s="1094"/>
      <c r="B2500" s="1094"/>
      <c r="C2500" s="1109" t="s">
        <v>1058</v>
      </c>
      <c r="D2500" s="1110">
        <v>0</v>
      </c>
      <c r="E2500" s="1110">
        <v>0</v>
      </c>
      <c r="F2500" s="1110">
        <v>0</v>
      </c>
      <c r="G2500" s="1110">
        <v>0</v>
      </c>
      <c r="H2500" s="1094"/>
      <c r="I2500" s="1094"/>
      <c r="J2500" s="1094"/>
      <c r="K2500" s="1094"/>
    </row>
    <row r="2501" spans="1:11" ht="14.1" customHeight="1" x14ac:dyDescent="0.25">
      <c r="A2501" s="1094"/>
      <c r="B2501" s="1094"/>
      <c r="C2501" s="1109" t="s">
        <v>1059</v>
      </c>
      <c r="D2501" s="1110">
        <v>0</v>
      </c>
      <c r="E2501" s="1110">
        <v>0</v>
      </c>
      <c r="F2501" s="1110">
        <v>0</v>
      </c>
      <c r="G2501" s="1110">
        <v>0</v>
      </c>
      <c r="H2501" s="1094"/>
      <c r="I2501" s="1094"/>
      <c r="J2501" s="1094"/>
      <c r="K2501" s="1094"/>
    </row>
    <row r="2502" spans="1:11" ht="14.1" customHeight="1" x14ac:dyDescent="0.25">
      <c r="A2502" s="1094"/>
      <c r="B2502" s="1094"/>
      <c r="C2502" s="1109" t="s">
        <v>1060</v>
      </c>
      <c r="D2502" s="1110">
        <v>0</v>
      </c>
      <c r="E2502" s="1110">
        <v>0</v>
      </c>
      <c r="F2502" s="1110">
        <v>0</v>
      </c>
      <c r="G2502" s="1110">
        <v>0</v>
      </c>
      <c r="H2502" s="1094"/>
      <c r="I2502" s="1094"/>
      <c r="J2502" s="1094"/>
      <c r="K2502" s="1094"/>
    </row>
    <row r="2503" spans="1:11" ht="14.1" customHeight="1" x14ac:dyDescent="0.25">
      <c r="A2503" s="1094"/>
      <c r="B2503" s="1094"/>
      <c r="C2503" s="1109" t="s">
        <v>1063</v>
      </c>
      <c r="D2503" s="1110">
        <v>0</v>
      </c>
      <c r="E2503" s="1110">
        <v>0</v>
      </c>
      <c r="F2503" s="1110">
        <v>0</v>
      </c>
      <c r="G2503" s="1110">
        <v>0</v>
      </c>
      <c r="H2503" s="1094"/>
      <c r="I2503" s="1094"/>
      <c r="J2503" s="1094"/>
      <c r="K2503" s="1094"/>
    </row>
    <row r="2504" spans="1:11" ht="14.1" customHeight="1" x14ac:dyDescent="0.25">
      <c r="A2504" s="1094"/>
      <c r="B2504" s="1094"/>
      <c r="C2504" s="1109" t="s">
        <v>1064</v>
      </c>
      <c r="D2504" s="1110">
        <v>0</v>
      </c>
      <c r="E2504" s="1110">
        <v>0</v>
      </c>
      <c r="F2504" s="1110">
        <v>0</v>
      </c>
      <c r="G2504" s="1110">
        <v>0</v>
      </c>
      <c r="H2504" s="1094"/>
      <c r="I2504" s="1094"/>
      <c r="J2504" s="1094"/>
      <c r="K2504" s="1094"/>
    </row>
    <row r="2505" spans="1:11" ht="14.1" customHeight="1" x14ac:dyDescent="0.25">
      <c r="A2505" s="1094"/>
      <c r="B2505" s="1094"/>
      <c r="C2505" s="1111" t="s">
        <v>572</v>
      </c>
      <c r="D2505" s="1110">
        <v>0</v>
      </c>
      <c r="E2505" s="1110">
        <v>235104431</v>
      </c>
      <c r="F2505" s="1110">
        <v>350000000</v>
      </c>
      <c r="G2505" s="1110">
        <v>14895569</v>
      </c>
      <c r="H2505" s="1094"/>
      <c r="I2505" s="1094"/>
      <c r="J2505" s="1094"/>
      <c r="K2505" s="1094"/>
    </row>
    <row r="2506" spans="1:11" ht="14.1" customHeight="1" x14ac:dyDescent="0.25">
      <c r="A2506" s="1094"/>
      <c r="B2506" s="1094"/>
      <c r="C2506" s="1102" t="s">
        <v>4240</v>
      </c>
      <c r="D2506" s="1234" t="s">
        <v>4241</v>
      </c>
      <c r="E2506" s="1235"/>
      <c r="F2506" s="1235"/>
      <c r="G2506" s="1235"/>
      <c r="H2506" s="1094"/>
      <c r="I2506" s="1094"/>
      <c r="J2506" s="1094"/>
      <c r="K2506" s="1094"/>
    </row>
    <row r="2507" spans="1:11" ht="45.95" customHeight="1" x14ac:dyDescent="0.25">
      <c r="A2507" s="1094"/>
      <c r="B2507" s="1094"/>
      <c r="C2507" s="1103" t="s">
        <v>1022</v>
      </c>
      <c r="D2507" s="1232" t="s">
        <v>4242</v>
      </c>
      <c r="E2507" s="1233"/>
      <c r="F2507" s="1233"/>
      <c r="G2507" s="1233"/>
      <c r="H2507" s="1094"/>
      <c r="I2507" s="1094"/>
      <c r="J2507" s="1094"/>
      <c r="K2507" s="1094"/>
    </row>
    <row r="2508" spans="1:11" ht="45.95" customHeight="1" x14ac:dyDescent="0.25">
      <c r="A2508" s="1094"/>
      <c r="B2508" s="1094"/>
      <c r="C2508" s="1104" t="s">
        <v>1024</v>
      </c>
      <c r="D2508" s="1230" t="s">
        <v>4243</v>
      </c>
      <c r="E2508" s="1231"/>
      <c r="F2508" s="1231"/>
      <c r="G2508" s="1231"/>
      <c r="H2508" s="1094"/>
      <c r="I2508" s="1094"/>
      <c r="J2508" s="1094"/>
      <c r="K2508" s="1094"/>
    </row>
    <row r="2509" spans="1:11" ht="45.95" customHeight="1" x14ac:dyDescent="0.25">
      <c r="A2509" s="1094"/>
      <c r="B2509" s="1094"/>
      <c r="C2509" s="1104" t="s">
        <v>31</v>
      </c>
      <c r="D2509" s="1230" t="s">
        <v>4203</v>
      </c>
      <c r="E2509" s="1231"/>
      <c r="F2509" s="1231"/>
      <c r="G2509" s="1231"/>
      <c r="H2509" s="1094"/>
      <c r="I2509" s="1094"/>
      <c r="J2509" s="1094"/>
      <c r="K2509" s="1094"/>
    </row>
    <row r="2510" spans="1:11" ht="15" customHeight="1" x14ac:dyDescent="0.25">
      <c r="A2510" s="1094"/>
      <c r="B2510" s="1094"/>
      <c r="C2510" s="1105"/>
      <c r="D2510" s="1106">
        <v>2024</v>
      </c>
      <c r="E2510" s="1106">
        <v>2025</v>
      </c>
      <c r="F2510" s="1106">
        <v>2026</v>
      </c>
      <c r="G2510" s="1106">
        <v>2027</v>
      </c>
      <c r="H2510" s="1094"/>
      <c r="I2510" s="1094"/>
      <c r="J2510" s="1094"/>
      <c r="K2510" s="1094"/>
    </row>
    <row r="2511" spans="1:11" ht="15" customHeight="1" x14ac:dyDescent="0.25">
      <c r="A2511" s="1094"/>
      <c r="B2511" s="1094"/>
      <c r="C2511" s="1107"/>
      <c r="D2511" s="1108" t="s">
        <v>13</v>
      </c>
      <c r="E2511" s="1108" t="s">
        <v>14</v>
      </c>
      <c r="F2511" s="1108" t="s">
        <v>14</v>
      </c>
      <c r="G2511" s="1108" t="s">
        <v>14</v>
      </c>
      <c r="H2511" s="1094"/>
      <c r="I2511" s="1094"/>
      <c r="J2511" s="1094"/>
      <c r="K2511" s="1094"/>
    </row>
    <row r="2512" spans="1:11" ht="14.1" customHeight="1" x14ac:dyDescent="0.25">
      <c r="A2512" s="1094"/>
      <c r="B2512" s="1094"/>
      <c r="C2512" s="1097" t="s">
        <v>33</v>
      </c>
      <c r="D2512" s="1101" t="s">
        <v>1038</v>
      </c>
      <c r="E2512" s="1101" t="s">
        <v>1092</v>
      </c>
      <c r="F2512" s="1101" t="s">
        <v>1092</v>
      </c>
      <c r="G2512" s="1101" t="s">
        <v>1092</v>
      </c>
      <c r="H2512" s="1094"/>
      <c r="I2512" s="1094"/>
      <c r="J2512" s="1094"/>
      <c r="K2512" s="1094"/>
    </row>
    <row r="2513" spans="1:11" ht="14.1" customHeight="1" x14ac:dyDescent="0.25">
      <c r="A2513" s="1094"/>
      <c r="B2513" s="1094"/>
      <c r="C2513" s="1097" t="s">
        <v>1029</v>
      </c>
      <c r="D2513" s="1101" t="s">
        <v>4244</v>
      </c>
      <c r="E2513" s="1101" t="s">
        <v>4245</v>
      </c>
      <c r="F2513" s="1101" t="s">
        <v>4246</v>
      </c>
      <c r="G2513" s="1101" t="s">
        <v>4247</v>
      </c>
      <c r="H2513" s="1094"/>
      <c r="I2513" s="1094"/>
      <c r="J2513" s="1094"/>
      <c r="K2513" s="1094"/>
    </row>
    <row r="2514" spans="1:11" ht="14.1" customHeight="1" x14ac:dyDescent="0.25">
      <c r="A2514" s="1094"/>
      <c r="B2514" s="1094"/>
      <c r="C2514" s="1097" t="s">
        <v>1032</v>
      </c>
      <c r="D2514" s="1101" t="s">
        <v>1039</v>
      </c>
      <c r="E2514" s="1101" t="s">
        <v>4245</v>
      </c>
      <c r="F2514" s="1101" t="s">
        <v>4246</v>
      </c>
      <c r="G2514" s="1101" t="s">
        <v>4247</v>
      </c>
      <c r="H2514" s="1094"/>
      <c r="I2514" s="1094"/>
      <c r="J2514" s="1094"/>
      <c r="K2514" s="1094"/>
    </row>
    <row r="2515" spans="1:11" ht="14.1" customHeight="1" x14ac:dyDescent="0.25">
      <c r="A2515" s="1094"/>
      <c r="B2515" s="1094"/>
      <c r="C2515" s="1097" t="s">
        <v>1037</v>
      </c>
      <c r="D2515" s="1101" t="s">
        <v>1038</v>
      </c>
      <c r="E2515" s="1101" t="s">
        <v>1038</v>
      </c>
      <c r="F2515" s="1101" t="s">
        <v>1039</v>
      </c>
      <c r="G2515" s="1101" t="s">
        <v>1039</v>
      </c>
      <c r="H2515" s="1094"/>
      <c r="I2515" s="1094"/>
      <c r="J2515" s="1094"/>
      <c r="K2515" s="1094"/>
    </row>
    <row r="2516" spans="1:11" ht="14.1" customHeight="1" x14ac:dyDescent="0.25">
      <c r="A2516" s="1094"/>
      <c r="B2516" s="1094"/>
      <c r="C2516" s="1097" t="s">
        <v>1042</v>
      </c>
      <c r="D2516" s="1101" t="s">
        <v>1038</v>
      </c>
      <c r="E2516" s="1101" t="s">
        <v>4248</v>
      </c>
      <c r="F2516" s="1101" t="s">
        <v>4249</v>
      </c>
      <c r="G2516" s="1101" t="s">
        <v>4250</v>
      </c>
      <c r="H2516" s="1094"/>
      <c r="I2516" s="1094"/>
      <c r="J2516" s="1094"/>
      <c r="K2516" s="1094"/>
    </row>
    <row r="2517" spans="1:11" ht="14.1" customHeight="1" x14ac:dyDescent="0.25">
      <c r="A2517" s="1094"/>
      <c r="B2517" s="1094"/>
      <c r="C2517" s="1097" t="s">
        <v>39</v>
      </c>
      <c r="D2517" s="1101" t="s">
        <v>1038</v>
      </c>
      <c r="E2517" s="1101" t="s">
        <v>1038</v>
      </c>
      <c r="F2517" s="1101" t="s">
        <v>4249</v>
      </c>
      <c r="G2517" s="1101" t="s">
        <v>4250</v>
      </c>
      <c r="H2517" s="1094"/>
      <c r="I2517" s="1094"/>
      <c r="J2517" s="1094"/>
      <c r="K2517" s="1094"/>
    </row>
    <row r="2518" spans="1:11" ht="14.1" customHeight="1" x14ac:dyDescent="0.25">
      <c r="A2518" s="1094"/>
      <c r="B2518" s="1094"/>
      <c r="C2518" s="1228" t="s">
        <v>1046</v>
      </c>
      <c r="D2518" s="1229"/>
      <c r="E2518" s="1229"/>
      <c r="F2518" s="1229"/>
      <c r="G2518" s="1229"/>
      <c r="H2518" s="1094"/>
      <c r="I2518" s="1094"/>
      <c r="J2518" s="1094"/>
      <c r="K2518" s="1094"/>
    </row>
    <row r="2519" spans="1:11" ht="14.1" customHeight="1" x14ac:dyDescent="0.25">
      <c r="A2519" s="1094"/>
      <c r="B2519" s="1094"/>
      <c r="C2519" s="1105"/>
      <c r="D2519" s="1106">
        <v>2024</v>
      </c>
      <c r="E2519" s="1106">
        <v>2025</v>
      </c>
      <c r="F2519" s="1106">
        <v>2026</v>
      </c>
      <c r="G2519" s="1106">
        <v>2027</v>
      </c>
      <c r="H2519" s="1094"/>
      <c r="I2519" s="1094"/>
      <c r="J2519" s="1094"/>
      <c r="K2519" s="1094"/>
    </row>
    <row r="2520" spans="1:11" ht="14.1" customHeight="1" x14ac:dyDescent="0.25">
      <c r="A2520" s="1094"/>
      <c r="B2520" s="1094"/>
      <c r="C2520" s="1107"/>
      <c r="D2520" s="1108" t="s">
        <v>13</v>
      </c>
      <c r="E2520" s="1108" t="s">
        <v>14</v>
      </c>
      <c r="F2520" s="1108" t="s">
        <v>14</v>
      </c>
      <c r="G2520" s="1108" t="s">
        <v>14</v>
      </c>
      <c r="H2520" s="1094"/>
      <c r="I2520" s="1094"/>
      <c r="J2520" s="1094"/>
      <c r="K2520" s="1094"/>
    </row>
    <row r="2521" spans="1:11" ht="14.1" customHeight="1" x14ac:dyDescent="0.25">
      <c r="A2521" s="1094"/>
      <c r="B2521" s="1094"/>
      <c r="C2521" s="1109" t="s">
        <v>1047</v>
      </c>
      <c r="D2521" s="1110">
        <v>0</v>
      </c>
      <c r="E2521" s="1110">
        <v>0</v>
      </c>
      <c r="F2521" s="1110">
        <v>0</v>
      </c>
      <c r="G2521" s="1110">
        <v>0</v>
      </c>
      <c r="H2521" s="1094"/>
      <c r="I2521" s="1094"/>
      <c r="J2521" s="1094"/>
      <c r="K2521" s="1094"/>
    </row>
    <row r="2522" spans="1:11" ht="14.1" customHeight="1" x14ac:dyDescent="0.25">
      <c r="A2522" s="1094"/>
      <c r="B2522" s="1094"/>
      <c r="C2522" s="1109" t="s">
        <v>1048</v>
      </c>
      <c r="D2522" s="1110">
        <v>0</v>
      </c>
      <c r="E2522" s="1110">
        <v>0</v>
      </c>
      <c r="F2522" s="1110">
        <v>0</v>
      </c>
      <c r="G2522" s="1110">
        <v>0</v>
      </c>
      <c r="H2522" s="1094"/>
      <c r="I2522" s="1094"/>
      <c r="J2522" s="1094"/>
      <c r="K2522" s="1094"/>
    </row>
    <row r="2523" spans="1:11" ht="14.1" customHeight="1" x14ac:dyDescent="0.25">
      <c r="A2523" s="1094"/>
      <c r="B2523" s="1094"/>
      <c r="C2523" s="1109" t="s">
        <v>1049</v>
      </c>
      <c r="D2523" s="1110">
        <v>0</v>
      </c>
      <c r="E2523" s="1110">
        <v>0</v>
      </c>
      <c r="F2523" s="1110">
        <v>0</v>
      </c>
      <c r="G2523" s="1110">
        <v>0</v>
      </c>
      <c r="H2523" s="1094"/>
      <c r="I2523" s="1094"/>
      <c r="J2523" s="1094"/>
      <c r="K2523" s="1094"/>
    </row>
    <row r="2524" spans="1:11" ht="14.1" customHeight="1" x14ac:dyDescent="0.25">
      <c r="A2524" s="1094"/>
      <c r="B2524" s="1094"/>
      <c r="C2524" s="1109" t="s">
        <v>1050</v>
      </c>
      <c r="D2524" s="1110">
        <v>0</v>
      </c>
      <c r="E2524" s="1110">
        <v>0</v>
      </c>
      <c r="F2524" s="1110">
        <v>0</v>
      </c>
      <c r="G2524" s="1110">
        <v>0</v>
      </c>
      <c r="H2524" s="1094"/>
      <c r="I2524" s="1094"/>
      <c r="J2524" s="1094"/>
      <c r="K2524" s="1094"/>
    </row>
    <row r="2525" spans="1:11" ht="14.1" customHeight="1" x14ac:dyDescent="0.25">
      <c r="A2525" s="1094"/>
      <c r="B2525" s="1094"/>
      <c r="C2525" s="1109" t="s">
        <v>1048</v>
      </c>
      <c r="D2525" s="1110">
        <v>0</v>
      </c>
      <c r="E2525" s="1110">
        <v>0</v>
      </c>
      <c r="F2525" s="1110">
        <v>0</v>
      </c>
      <c r="G2525" s="1110">
        <v>0</v>
      </c>
      <c r="H2525" s="1094"/>
      <c r="I2525" s="1094"/>
      <c r="J2525" s="1094"/>
      <c r="K2525" s="1094"/>
    </row>
    <row r="2526" spans="1:11" ht="14.1" customHeight="1" x14ac:dyDescent="0.25">
      <c r="A2526" s="1094"/>
      <c r="B2526" s="1094"/>
      <c r="C2526" s="1109" t="s">
        <v>1049</v>
      </c>
      <c r="D2526" s="1110">
        <v>0</v>
      </c>
      <c r="E2526" s="1110">
        <v>0</v>
      </c>
      <c r="F2526" s="1110">
        <v>0</v>
      </c>
      <c r="G2526" s="1110">
        <v>0</v>
      </c>
      <c r="H2526" s="1094"/>
      <c r="I2526" s="1094"/>
      <c r="J2526" s="1094"/>
      <c r="K2526" s="1094"/>
    </row>
    <row r="2527" spans="1:11" ht="14.1" customHeight="1" x14ac:dyDescent="0.25">
      <c r="A2527" s="1094"/>
      <c r="B2527" s="1094"/>
      <c r="C2527" s="1109" t="s">
        <v>1051</v>
      </c>
      <c r="D2527" s="1110">
        <v>0</v>
      </c>
      <c r="E2527" s="1110">
        <v>0</v>
      </c>
      <c r="F2527" s="1110">
        <v>0</v>
      </c>
      <c r="G2527" s="1110">
        <v>0</v>
      </c>
      <c r="H2527" s="1094"/>
      <c r="I2527" s="1094"/>
      <c r="J2527" s="1094"/>
      <c r="K2527" s="1094"/>
    </row>
    <row r="2528" spans="1:11" ht="14.1" customHeight="1" x14ac:dyDescent="0.25">
      <c r="A2528" s="1094"/>
      <c r="B2528" s="1094"/>
      <c r="C2528" s="1109" t="s">
        <v>1048</v>
      </c>
      <c r="D2528" s="1110">
        <v>0</v>
      </c>
      <c r="E2528" s="1110">
        <v>0</v>
      </c>
      <c r="F2528" s="1110">
        <v>0</v>
      </c>
      <c r="G2528" s="1110">
        <v>0</v>
      </c>
      <c r="H2528" s="1094"/>
      <c r="I2528" s="1094"/>
      <c r="J2528" s="1094"/>
      <c r="K2528" s="1094"/>
    </row>
    <row r="2529" spans="1:11" ht="14.1" customHeight="1" x14ac:dyDescent="0.25">
      <c r="A2529" s="1094"/>
      <c r="B2529" s="1094"/>
      <c r="C2529" s="1109" t="s">
        <v>1049</v>
      </c>
      <c r="D2529" s="1110">
        <v>0</v>
      </c>
      <c r="E2529" s="1110">
        <v>0</v>
      </c>
      <c r="F2529" s="1110">
        <v>0</v>
      </c>
      <c r="G2529" s="1110">
        <v>0</v>
      </c>
      <c r="H2529" s="1094"/>
      <c r="I2529" s="1094"/>
      <c r="J2529" s="1094"/>
      <c r="K2529" s="1094"/>
    </row>
    <row r="2530" spans="1:11" ht="14.1" customHeight="1" x14ac:dyDescent="0.25">
      <c r="A2530" s="1094"/>
      <c r="B2530" s="1094"/>
      <c r="C2530" s="1109" t="s">
        <v>1052</v>
      </c>
      <c r="D2530" s="1110">
        <v>0</v>
      </c>
      <c r="E2530" s="1110">
        <v>0</v>
      </c>
      <c r="F2530" s="1110">
        <v>0</v>
      </c>
      <c r="G2530" s="1110">
        <v>0</v>
      </c>
      <c r="H2530" s="1094"/>
      <c r="I2530" s="1094"/>
      <c r="J2530" s="1094"/>
      <c r="K2530" s="1094"/>
    </row>
    <row r="2531" spans="1:11" ht="14.1" customHeight="1" x14ac:dyDescent="0.25">
      <c r="A2531" s="1094"/>
      <c r="B2531" s="1094"/>
      <c r="C2531" s="1109" t="s">
        <v>1048</v>
      </c>
      <c r="D2531" s="1110">
        <v>0</v>
      </c>
      <c r="E2531" s="1110">
        <v>0</v>
      </c>
      <c r="F2531" s="1110">
        <v>0</v>
      </c>
      <c r="G2531" s="1110">
        <v>0</v>
      </c>
      <c r="H2531" s="1094"/>
      <c r="I2531" s="1094"/>
      <c r="J2531" s="1094"/>
      <c r="K2531" s="1094"/>
    </row>
    <row r="2532" spans="1:11" ht="14.1" customHeight="1" x14ac:dyDescent="0.25">
      <c r="A2532" s="1094"/>
      <c r="B2532" s="1094"/>
      <c r="C2532" s="1109" t="s">
        <v>1049</v>
      </c>
      <c r="D2532" s="1110">
        <v>0</v>
      </c>
      <c r="E2532" s="1110">
        <v>0</v>
      </c>
      <c r="F2532" s="1110">
        <v>0</v>
      </c>
      <c r="G2532" s="1110">
        <v>0</v>
      </c>
      <c r="H2532" s="1094"/>
      <c r="I2532" s="1094"/>
      <c r="J2532" s="1094"/>
      <c r="K2532" s="1094"/>
    </row>
    <row r="2533" spans="1:11" ht="14.1" customHeight="1" x14ac:dyDescent="0.25">
      <c r="A2533" s="1094"/>
      <c r="B2533" s="1094"/>
      <c r="C2533" s="1109" t="s">
        <v>1053</v>
      </c>
      <c r="D2533" s="1110">
        <v>0</v>
      </c>
      <c r="E2533" s="1110">
        <v>0</v>
      </c>
      <c r="F2533" s="1110">
        <v>0</v>
      </c>
      <c r="G2533" s="1110">
        <v>0</v>
      </c>
      <c r="H2533" s="1094"/>
      <c r="I2533" s="1094"/>
      <c r="J2533" s="1094"/>
      <c r="K2533" s="1094"/>
    </row>
    <row r="2534" spans="1:11" ht="14.1" customHeight="1" x14ac:dyDescent="0.25">
      <c r="A2534" s="1094"/>
      <c r="B2534" s="1094"/>
      <c r="C2534" s="1109" t="s">
        <v>1048</v>
      </c>
      <c r="D2534" s="1110">
        <v>0</v>
      </c>
      <c r="E2534" s="1110">
        <v>0</v>
      </c>
      <c r="F2534" s="1110">
        <v>0</v>
      </c>
      <c r="G2534" s="1110">
        <v>0</v>
      </c>
      <c r="H2534" s="1094"/>
      <c r="I2534" s="1094"/>
      <c r="J2534" s="1094"/>
      <c r="K2534" s="1094"/>
    </row>
    <row r="2535" spans="1:11" ht="14.1" customHeight="1" x14ac:dyDescent="0.25">
      <c r="A2535" s="1094"/>
      <c r="B2535" s="1094"/>
      <c r="C2535" s="1109" t="s">
        <v>1049</v>
      </c>
      <c r="D2535" s="1110">
        <v>0</v>
      </c>
      <c r="E2535" s="1110">
        <v>0</v>
      </c>
      <c r="F2535" s="1110">
        <v>0</v>
      </c>
      <c r="G2535" s="1110">
        <v>0</v>
      </c>
      <c r="H2535" s="1094"/>
      <c r="I2535" s="1094"/>
      <c r="J2535" s="1094"/>
      <c r="K2535" s="1094"/>
    </row>
    <row r="2536" spans="1:11" ht="14.1" customHeight="1" x14ac:dyDescent="0.25">
      <c r="A2536" s="1094"/>
      <c r="B2536" s="1094"/>
      <c r="C2536" s="1109" t="s">
        <v>1054</v>
      </c>
      <c r="D2536" s="1110">
        <v>0</v>
      </c>
      <c r="E2536" s="1110">
        <v>0</v>
      </c>
      <c r="F2536" s="1110">
        <v>0</v>
      </c>
      <c r="G2536" s="1110">
        <v>0</v>
      </c>
      <c r="H2536" s="1094"/>
      <c r="I2536" s="1094"/>
      <c r="J2536" s="1094"/>
      <c r="K2536" s="1094"/>
    </row>
    <row r="2537" spans="1:11" ht="14.1" customHeight="1" x14ac:dyDescent="0.25">
      <c r="A2537" s="1094"/>
      <c r="B2537" s="1094"/>
      <c r="C2537" s="1109" t="s">
        <v>1048</v>
      </c>
      <c r="D2537" s="1110">
        <v>0</v>
      </c>
      <c r="E2537" s="1110">
        <v>0</v>
      </c>
      <c r="F2537" s="1110">
        <v>0</v>
      </c>
      <c r="G2537" s="1110">
        <v>0</v>
      </c>
      <c r="H2537" s="1094"/>
      <c r="I2537" s="1094"/>
      <c r="J2537" s="1094"/>
      <c r="K2537" s="1094"/>
    </row>
    <row r="2538" spans="1:11" ht="14.1" customHeight="1" x14ac:dyDescent="0.25">
      <c r="A2538" s="1094"/>
      <c r="B2538" s="1094"/>
      <c r="C2538" s="1109" t="s">
        <v>1049</v>
      </c>
      <c r="D2538" s="1110">
        <v>0</v>
      </c>
      <c r="E2538" s="1110">
        <v>0</v>
      </c>
      <c r="F2538" s="1110">
        <v>0</v>
      </c>
      <c r="G2538" s="1110">
        <v>0</v>
      </c>
      <c r="H2538" s="1094"/>
      <c r="I2538" s="1094"/>
      <c r="J2538" s="1094"/>
      <c r="K2538" s="1094"/>
    </row>
    <row r="2539" spans="1:11" ht="14.1" customHeight="1" x14ac:dyDescent="0.25">
      <c r="A2539" s="1094"/>
      <c r="B2539" s="1094"/>
      <c r="C2539" s="1109" t="s">
        <v>1055</v>
      </c>
      <c r="D2539" s="1110">
        <v>0</v>
      </c>
      <c r="E2539" s="1110">
        <v>0</v>
      </c>
      <c r="F2539" s="1110">
        <v>0</v>
      </c>
      <c r="G2539" s="1110">
        <v>0</v>
      </c>
      <c r="H2539" s="1094"/>
      <c r="I2539" s="1094"/>
      <c r="J2539" s="1094"/>
      <c r="K2539" s="1094"/>
    </row>
    <row r="2540" spans="1:11" ht="14.1" customHeight="1" x14ac:dyDescent="0.25">
      <c r="A2540" s="1094"/>
      <c r="B2540" s="1094"/>
      <c r="C2540" s="1109" t="s">
        <v>1048</v>
      </c>
      <c r="D2540" s="1110">
        <v>0</v>
      </c>
      <c r="E2540" s="1110">
        <v>0</v>
      </c>
      <c r="F2540" s="1110">
        <v>0</v>
      </c>
      <c r="G2540" s="1110">
        <v>0</v>
      </c>
      <c r="H2540" s="1094"/>
      <c r="I2540" s="1094"/>
      <c r="J2540" s="1094"/>
      <c r="K2540" s="1094"/>
    </row>
    <row r="2541" spans="1:11" ht="14.1" customHeight="1" x14ac:dyDescent="0.25">
      <c r="A2541" s="1094"/>
      <c r="B2541" s="1094"/>
      <c r="C2541" s="1109" t="s">
        <v>1049</v>
      </c>
      <c r="D2541" s="1110">
        <v>0</v>
      </c>
      <c r="E2541" s="1110">
        <v>0</v>
      </c>
      <c r="F2541" s="1110">
        <v>0</v>
      </c>
      <c r="G2541" s="1110">
        <v>0</v>
      </c>
      <c r="H2541" s="1094"/>
      <c r="I2541" s="1094"/>
      <c r="J2541" s="1094"/>
      <c r="K2541" s="1094"/>
    </row>
    <row r="2542" spans="1:11" ht="14.1" customHeight="1" x14ac:dyDescent="0.25">
      <c r="A2542" s="1094"/>
      <c r="B2542" s="1094"/>
      <c r="C2542" s="1109" t="s">
        <v>1056</v>
      </c>
      <c r="D2542" s="1110">
        <v>0</v>
      </c>
      <c r="E2542" s="1110">
        <v>0</v>
      </c>
      <c r="F2542" s="1110">
        <v>0</v>
      </c>
      <c r="G2542" s="1110">
        <v>0</v>
      </c>
      <c r="H2542" s="1094"/>
      <c r="I2542" s="1094"/>
      <c r="J2542" s="1094"/>
      <c r="K2542" s="1094"/>
    </row>
    <row r="2543" spans="1:11" ht="14.1" customHeight="1" x14ac:dyDescent="0.25">
      <c r="A2543" s="1094"/>
      <c r="B2543" s="1094"/>
      <c r="C2543" s="1109" t="s">
        <v>1048</v>
      </c>
      <c r="D2543" s="1110">
        <v>0</v>
      </c>
      <c r="E2543" s="1110">
        <v>0</v>
      </c>
      <c r="F2543" s="1110">
        <v>0</v>
      </c>
      <c r="G2543" s="1110">
        <v>0</v>
      </c>
      <c r="H2543" s="1094"/>
      <c r="I2543" s="1094"/>
      <c r="J2543" s="1094"/>
      <c r="K2543" s="1094"/>
    </row>
    <row r="2544" spans="1:11" ht="14.1" customHeight="1" x14ac:dyDescent="0.25">
      <c r="A2544" s="1094"/>
      <c r="B2544" s="1094"/>
      <c r="C2544" s="1109" t="s">
        <v>1057</v>
      </c>
      <c r="D2544" s="1110">
        <v>0</v>
      </c>
      <c r="E2544" s="1110">
        <v>0</v>
      </c>
      <c r="F2544" s="1110">
        <v>0</v>
      </c>
      <c r="G2544" s="1110">
        <v>0</v>
      </c>
      <c r="H2544" s="1094"/>
      <c r="I2544" s="1094"/>
      <c r="J2544" s="1094"/>
      <c r="K2544" s="1094"/>
    </row>
    <row r="2545" spans="1:11" ht="14.1" customHeight="1" x14ac:dyDescent="0.25">
      <c r="A2545" s="1094"/>
      <c r="B2545" s="1094"/>
      <c r="C2545" s="1109" t="s">
        <v>1058</v>
      </c>
      <c r="D2545" s="1110">
        <v>0</v>
      </c>
      <c r="E2545" s="1110">
        <v>0</v>
      </c>
      <c r="F2545" s="1110">
        <v>0</v>
      </c>
      <c r="G2545" s="1110">
        <v>0</v>
      </c>
      <c r="H2545" s="1094"/>
      <c r="I2545" s="1094"/>
      <c r="J2545" s="1094"/>
      <c r="K2545" s="1094"/>
    </row>
    <row r="2546" spans="1:11" ht="14.1" customHeight="1" x14ac:dyDescent="0.25">
      <c r="A2546" s="1094"/>
      <c r="B2546" s="1094"/>
      <c r="C2546" s="1109" t="s">
        <v>1059</v>
      </c>
      <c r="D2546" s="1110">
        <v>0</v>
      </c>
      <c r="E2546" s="1110">
        <v>0</v>
      </c>
      <c r="F2546" s="1110">
        <v>0</v>
      </c>
      <c r="G2546" s="1110">
        <v>0</v>
      </c>
      <c r="H2546" s="1094"/>
      <c r="I2546" s="1094"/>
      <c r="J2546" s="1094"/>
      <c r="K2546" s="1094"/>
    </row>
    <row r="2547" spans="1:11" ht="14.1" customHeight="1" x14ac:dyDescent="0.25">
      <c r="A2547" s="1094"/>
      <c r="B2547" s="1094"/>
      <c r="C2547" s="1109" t="s">
        <v>1060</v>
      </c>
      <c r="D2547" s="1110">
        <v>0</v>
      </c>
      <c r="E2547" s="1110">
        <v>0</v>
      </c>
      <c r="F2547" s="1110">
        <v>0</v>
      </c>
      <c r="G2547" s="1110">
        <v>0</v>
      </c>
      <c r="H2547" s="1094"/>
      <c r="I2547" s="1094"/>
      <c r="J2547" s="1094"/>
      <c r="K2547" s="1094"/>
    </row>
    <row r="2548" spans="1:11" ht="14.1" customHeight="1" x14ac:dyDescent="0.25">
      <c r="A2548" s="1094"/>
      <c r="B2548" s="1094"/>
      <c r="C2548" s="1109" t="s">
        <v>1061</v>
      </c>
      <c r="D2548" s="1110">
        <v>0</v>
      </c>
      <c r="E2548" s="1110">
        <v>421920000</v>
      </c>
      <c r="F2548" s="1110">
        <v>688178867</v>
      </c>
      <c r="G2548" s="1110">
        <v>16301133</v>
      </c>
      <c r="H2548" s="1094"/>
      <c r="I2548" s="1094"/>
      <c r="J2548" s="1094"/>
      <c r="K2548" s="1094"/>
    </row>
    <row r="2549" spans="1:11" ht="14.1" customHeight="1" x14ac:dyDescent="0.25">
      <c r="A2549" s="1094"/>
      <c r="B2549" s="1094"/>
      <c r="C2549" s="1109" t="s">
        <v>1048</v>
      </c>
      <c r="D2549" s="1110">
        <v>0</v>
      </c>
      <c r="E2549" s="1110">
        <v>421920000</v>
      </c>
      <c r="F2549" s="1110">
        <v>688178867</v>
      </c>
      <c r="G2549" s="1110">
        <v>16301133</v>
      </c>
      <c r="H2549" s="1094"/>
      <c r="I2549" s="1094"/>
      <c r="J2549" s="1094"/>
      <c r="K2549" s="1094"/>
    </row>
    <row r="2550" spans="1:11" ht="14.1" customHeight="1" x14ac:dyDescent="0.25">
      <c r="A2550" s="1094"/>
      <c r="B2550" s="1094"/>
      <c r="C2550" s="1109" t="s">
        <v>1057</v>
      </c>
      <c r="D2550" s="1110">
        <v>0</v>
      </c>
      <c r="E2550" s="1110">
        <v>0</v>
      </c>
      <c r="F2550" s="1110">
        <v>0</v>
      </c>
      <c r="G2550" s="1110">
        <v>0</v>
      </c>
      <c r="H2550" s="1094"/>
      <c r="I2550" s="1094"/>
      <c r="J2550" s="1094"/>
      <c r="K2550" s="1094"/>
    </row>
    <row r="2551" spans="1:11" ht="14.1" customHeight="1" x14ac:dyDescent="0.25">
      <c r="A2551" s="1094"/>
      <c r="B2551" s="1094"/>
      <c r="C2551" s="1109" t="s">
        <v>1058</v>
      </c>
      <c r="D2551" s="1110">
        <v>0</v>
      </c>
      <c r="E2551" s="1110">
        <v>0</v>
      </c>
      <c r="F2551" s="1110">
        <v>0</v>
      </c>
      <c r="G2551" s="1110">
        <v>0</v>
      </c>
      <c r="H2551" s="1094"/>
      <c r="I2551" s="1094"/>
      <c r="J2551" s="1094"/>
      <c r="K2551" s="1094"/>
    </row>
    <row r="2552" spans="1:11" ht="14.1" customHeight="1" x14ac:dyDescent="0.25">
      <c r="A2552" s="1094"/>
      <c r="B2552" s="1094"/>
      <c r="C2552" s="1109" t="s">
        <v>1059</v>
      </c>
      <c r="D2552" s="1110">
        <v>0</v>
      </c>
      <c r="E2552" s="1110">
        <v>0</v>
      </c>
      <c r="F2552" s="1110">
        <v>0</v>
      </c>
      <c r="G2552" s="1110">
        <v>0</v>
      </c>
      <c r="H2552" s="1094"/>
      <c r="I2552" s="1094"/>
      <c r="J2552" s="1094"/>
      <c r="K2552" s="1094"/>
    </row>
    <row r="2553" spans="1:11" ht="14.1" customHeight="1" x14ac:dyDescent="0.25">
      <c r="A2553" s="1094"/>
      <c r="B2553" s="1094"/>
      <c r="C2553" s="1109" t="s">
        <v>1060</v>
      </c>
      <c r="D2553" s="1110">
        <v>0</v>
      </c>
      <c r="E2553" s="1110">
        <v>0</v>
      </c>
      <c r="F2553" s="1110">
        <v>0</v>
      </c>
      <c r="G2553" s="1110">
        <v>0</v>
      </c>
      <c r="H2553" s="1094"/>
      <c r="I2553" s="1094"/>
      <c r="J2553" s="1094"/>
      <c r="K2553" s="1094"/>
    </row>
    <row r="2554" spans="1:11" ht="14.1" customHeight="1" x14ac:dyDescent="0.25">
      <c r="A2554" s="1094"/>
      <c r="B2554" s="1094"/>
      <c r="C2554" s="1109" t="s">
        <v>1062</v>
      </c>
      <c r="D2554" s="1110">
        <v>0</v>
      </c>
      <c r="E2554" s="1110">
        <v>0</v>
      </c>
      <c r="F2554" s="1110">
        <v>0</v>
      </c>
      <c r="G2554" s="1110">
        <v>0</v>
      </c>
      <c r="H2554" s="1094"/>
      <c r="I2554" s="1094"/>
      <c r="J2554" s="1094"/>
      <c r="K2554" s="1094"/>
    </row>
    <row r="2555" spans="1:11" ht="14.1" customHeight="1" x14ac:dyDescent="0.25">
      <c r="A2555" s="1094"/>
      <c r="B2555" s="1094"/>
      <c r="C2555" s="1109" t="s">
        <v>1048</v>
      </c>
      <c r="D2555" s="1110">
        <v>0</v>
      </c>
      <c r="E2555" s="1110">
        <v>0</v>
      </c>
      <c r="F2555" s="1110">
        <v>0</v>
      </c>
      <c r="G2555" s="1110">
        <v>0</v>
      </c>
      <c r="H2555" s="1094"/>
      <c r="I2555" s="1094"/>
      <c r="J2555" s="1094"/>
      <c r="K2555" s="1094"/>
    </row>
    <row r="2556" spans="1:11" ht="14.1" customHeight="1" x14ac:dyDescent="0.25">
      <c r="A2556" s="1094"/>
      <c r="B2556" s="1094"/>
      <c r="C2556" s="1109" t="s">
        <v>1057</v>
      </c>
      <c r="D2556" s="1110">
        <v>0</v>
      </c>
      <c r="E2556" s="1110">
        <v>0</v>
      </c>
      <c r="F2556" s="1110">
        <v>0</v>
      </c>
      <c r="G2556" s="1110">
        <v>0</v>
      </c>
      <c r="H2556" s="1094"/>
      <c r="I2556" s="1094"/>
      <c r="J2556" s="1094"/>
      <c r="K2556" s="1094"/>
    </row>
    <row r="2557" spans="1:11" ht="14.1" customHeight="1" x14ac:dyDescent="0.25">
      <c r="A2557" s="1094"/>
      <c r="B2557" s="1094"/>
      <c r="C2557" s="1109" t="s">
        <v>1058</v>
      </c>
      <c r="D2557" s="1110">
        <v>0</v>
      </c>
      <c r="E2557" s="1110">
        <v>0</v>
      </c>
      <c r="F2557" s="1110">
        <v>0</v>
      </c>
      <c r="G2557" s="1110">
        <v>0</v>
      </c>
      <c r="H2557" s="1094"/>
      <c r="I2557" s="1094"/>
      <c r="J2557" s="1094"/>
      <c r="K2557" s="1094"/>
    </row>
    <row r="2558" spans="1:11" ht="14.1" customHeight="1" x14ac:dyDescent="0.25">
      <c r="A2558" s="1094"/>
      <c r="B2558" s="1094"/>
      <c r="C2558" s="1109" t="s">
        <v>1059</v>
      </c>
      <c r="D2558" s="1110">
        <v>0</v>
      </c>
      <c r="E2558" s="1110">
        <v>0</v>
      </c>
      <c r="F2558" s="1110">
        <v>0</v>
      </c>
      <c r="G2558" s="1110">
        <v>0</v>
      </c>
      <c r="H2558" s="1094"/>
      <c r="I2558" s="1094"/>
      <c r="J2558" s="1094"/>
      <c r="K2558" s="1094"/>
    </row>
    <row r="2559" spans="1:11" ht="14.1" customHeight="1" x14ac:dyDescent="0.25">
      <c r="A2559" s="1094"/>
      <c r="B2559" s="1094"/>
      <c r="C2559" s="1109" t="s">
        <v>1060</v>
      </c>
      <c r="D2559" s="1110">
        <v>0</v>
      </c>
      <c r="E2559" s="1110">
        <v>0</v>
      </c>
      <c r="F2559" s="1110">
        <v>0</v>
      </c>
      <c r="G2559" s="1110">
        <v>0</v>
      </c>
      <c r="H2559" s="1094"/>
      <c r="I2559" s="1094"/>
      <c r="J2559" s="1094"/>
      <c r="K2559" s="1094"/>
    </row>
    <row r="2560" spans="1:11" ht="14.1" customHeight="1" x14ac:dyDescent="0.25">
      <c r="A2560" s="1094"/>
      <c r="B2560" s="1094"/>
      <c r="C2560" s="1109" t="s">
        <v>1063</v>
      </c>
      <c r="D2560" s="1110">
        <v>0</v>
      </c>
      <c r="E2560" s="1110">
        <v>0</v>
      </c>
      <c r="F2560" s="1110">
        <v>0</v>
      </c>
      <c r="G2560" s="1110">
        <v>0</v>
      </c>
      <c r="H2560" s="1094"/>
      <c r="I2560" s="1094"/>
      <c r="J2560" s="1094"/>
      <c r="K2560" s="1094"/>
    </row>
    <row r="2561" spans="1:11" ht="14.1" customHeight="1" x14ac:dyDescent="0.25">
      <c r="A2561" s="1094"/>
      <c r="B2561" s="1094"/>
      <c r="C2561" s="1109" t="s">
        <v>1064</v>
      </c>
      <c r="D2561" s="1110">
        <v>0</v>
      </c>
      <c r="E2561" s="1110">
        <v>0</v>
      </c>
      <c r="F2561" s="1110">
        <v>0</v>
      </c>
      <c r="G2561" s="1110">
        <v>0</v>
      </c>
      <c r="H2561" s="1094"/>
      <c r="I2561" s="1094"/>
      <c r="J2561" s="1094"/>
      <c r="K2561" s="1094"/>
    </row>
    <row r="2562" spans="1:11" ht="14.1" customHeight="1" x14ac:dyDescent="0.25">
      <c r="A2562" s="1094"/>
      <c r="B2562" s="1094"/>
      <c r="C2562" s="1111" t="s">
        <v>572</v>
      </c>
      <c r="D2562" s="1110">
        <v>0</v>
      </c>
      <c r="E2562" s="1110">
        <v>421920000</v>
      </c>
      <c r="F2562" s="1110">
        <v>688178867</v>
      </c>
      <c r="G2562" s="1110">
        <v>16301133</v>
      </c>
      <c r="H2562" s="1094"/>
      <c r="I2562" s="1094"/>
      <c r="J2562" s="1094"/>
      <c r="K2562" s="1094"/>
    </row>
    <row r="2563" spans="1:11" ht="14.1" customHeight="1" x14ac:dyDescent="0.25">
      <c r="A2563" s="1094"/>
      <c r="B2563" s="1094"/>
      <c r="C2563" s="1102" t="s">
        <v>4251</v>
      </c>
      <c r="D2563" s="1234" t="s">
        <v>4252</v>
      </c>
      <c r="E2563" s="1235"/>
      <c r="F2563" s="1235"/>
      <c r="G2563" s="1235"/>
      <c r="H2563" s="1094"/>
      <c r="I2563" s="1094"/>
      <c r="J2563" s="1094"/>
      <c r="K2563" s="1094"/>
    </row>
    <row r="2564" spans="1:11" ht="45.95" customHeight="1" x14ac:dyDescent="0.25">
      <c r="A2564" s="1094"/>
      <c r="B2564" s="1094"/>
      <c r="C2564" s="1103" t="s">
        <v>1022</v>
      </c>
      <c r="D2564" s="1232" t="s">
        <v>4253</v>
      </c>
      <c r="E2564" s="1233"/>
      <c r="F2564" s="1233"/>
      <c r="G2564" s="1233"/>
      <c r="H2564" s="1094"/>
      <c r="I2564" s="1094"/>
      <c r="J2564" s="1094"/>
      <c r="K2564" s="1094"/>
    </row>
    <row r="2565" spans="1:11" ht="45.95" customHeight="1" x14ac:dyDescent="0.25">
      <c r="A2565" s="1094"/>
      <c r="B2565" s="1094"/>
      <c r="C2565" s="1104" t="s">
        <v>1024</v>
      </c>
      <c r="D2565" s="1230" t="s">
        <v>4254</v>
      </c>
      <c r="E2565" s="1231"/>
      <c r="F2565" s="1231"/>
      <c r="G2565" s="1231"/>
      <c r="H2565" s="1094"/>
      <c r="I2565" s="1094"/>
      <c r="J2565" s="1094"/>
      <c r="K2565" s="1094"/>
    </row>
    <row r="2566" spans="1:11" ht="45.95" customHeight="1" x14ac:dyDescent="0.25">
      <c r="A2566" s="1094"/>
      <c r="B2566" s="1094"/>
      <c r="C2566" s="1104" t="s">
        <v>31</v>
      </c>
      <c r="D2566" s="1230" t="s">
        <v>4203</v>
      </c>
      <c r="E2566" s="1231"/>
      <c r="F2566" s="1231"/>
      <c r="G2566" s="1231"/>
      <c r="H2566" s="1094"/>
      <c r="I2566" s="1094"/>
      <c r="J2566" s="1094"/>
      <c r="K2566" s="1094"/>
    </row>
    <row r="2567" spans="1:11" ht="15" customHeight="1" x14ac:dyDescent="0.25">
      <c r="A2567" s="1094"/>
      <c r="B2567" s="1094"/>
      <c r="C2567" s="1105"/>
      <c r="D2567" s="1106">
        <v>2024</v>
      </c>
      <c r="E2567" s="1106">
        <v>2025</v>
      </c>
      <c r="F2567" s="1106">
        <v>2026</v>
      </c>
      <c r="G2567" s="1106">
        <v>2027</v>
      </c>
      <c r="H2567" s="1094"/>
      <c r="I2567" s="1094"/>
      <c r="J2567" s="1094"/>
      <c r="K2567" s="1094"/>
    </row>
    <row r="2568" spans="1:11" ht="15" customHeight="1" x14ac:dyDescent="0.25">
      <c r="A2568" s="1094"/>
      <c r="B2568" s="1094"/>
      <c r="C2568" s="1107"/>
      <c r="D2568" s="1108" t="s">
        <v>13</v>
      </c>
      <c r="E2568" s="1108" t="s">
        <v>14</v>
      </c>
      <c r="F2568" s="1108" t="s">
        <v>14</v>
      </c>
      <c r="G2568" s="1108" t="s">
        <v>14</v>
      </c>
      <c r="H2568" s="1094"/>
      <c r="I2568" s="1094"/>
      <c r="J2568" s="1094"/>
      <c r="K2568" s="1094"/>
    </row>
    <row r="2569" spans="1:11" ht="14.1" customHeight="1" x14ac:dyDescent="0.25">
      <c r="A2569" s="1094"/>
      <c r="B2569" s="1094"/>
      <c r="C2569" s="1097" t="s">
        <v>33</v>
      </c>
      <c r="D2569" s="1101" t="s">
        <v>1038</v>
      </c>
      <c r="E2569" s="1101" t="s">
        <v>1092</v>
      </c>
      <c r="F2569" s="1101" t="s">
        <v>1092</v>
      </c>
      <c r="G2569" s="1101" t="s">
        <v>1092</v>
      </c>
      <c r="H2569" s="1094"/>
      <c r="I2569" s="1094"/>
      <c r="J2569" s="1094"/>
      <c r="K2569" s="1094"/>
    </row>
    <row r="2570" spans="1:11" ht="14.1" customHeight="1" x14ac:dyDescent="0.25">
      <c r="A2570" s="1094"/>
      <c r="B2570" s="1094"/>
      <c r="C2570" s="1097" t="s">
        <v>1029</v>
      </c>
      <c r="D2570" s="1101" t="s">
        <v>1039</v>
      </c>
      <c r="E2570" s="1101" t="s">
        <v>4255</v>
      </c>
      <c r="F2570" s="1101" t="s">
        <v>4256</v>
      </c>
      <c r="G2570" s="1101" t="s">
        <v>4257</v>
      </c>
      <c r="H2570" s="1094"/>
      <c r="I2570" s="1094"/>
      <c r="J2570" s="1094"/>
      <c r="K2570" s="1094"/>
    </row>
    <row r="2571" spans="1:11" ht="14.1" customHeight="1" x14ac:dyDescent="0.25">
      <c r="A2571" s="1094"/>
      <c r="B2571" s="1094"/>
      <c r="C2571" s="1097" t="s">
        <v>1032</v>
      </c>
      <c r="D2571" s="1101" t="s">
        <v>1039</v>
      </c>
      <c r="E2571" s="1101" t="s">
        <v>4255</v>
      </c>
      <c r="F2571" s="1101" t="s">
        <v>4256</v>
      </c>
      <c r="G2571" s="1101" t="s">
        <v>4257</v>
      </c>
      <c r="H2571" s="1094"/>
      <c r="I2571" s="1094"/>
      <c r="J2571" s="1094"/>
      <c r="K2571" s="1094"/>
    </row>
    <row r="2572" spans="1:11" ht="14.1" customHeight="1" x14ac:dyDescent="0.25">
      <c r="A2572" s="1094"/>
      <c r="B2572" s="1094"/>
      <c r="C2572" s="1097" t="s">
        <v>1037</v>
      </c>
      <c r="D2572" s="1101" t="s">
        <v>1038</v>
      </c>
      <c r="E2572" s="1101" t="s">
        <v>1038</v>
      </c>
      <c r="F2572" s="1101" t="s">
        <v>1039</v>
      </c>
      <c r="G2572" s="1101" t="s">
        <v>1039</v>
      </c>
      <c r="H2572" s="1094"/>
      <c r="I2572" s="1094"/>
      <c r="J2572" s="1094"/>
      <c r="K2572" s="1094"/>
    </row>
    <row r="2573" spans="1:11" ht="14.1" customHeight="1" x14ac:dyDescent="0.25">
      <c r="A2573" s="1094"/>
      <c r="B2573" s="1094"/>
      <c r="C2573" s="1097" t="s">
        <v>1042</v>
      </c>
      <c r="D2573" s="1101" t="s">
        <v>1038</v>
      </c>
      <c r="E2573" s="1101" t="s">
        <v>1038</v>
      </c>
      <c r="F2573" s="1101" t="s">
        <v>4258</v>
      </c>
      <c r="G2573" s="1101" t="s">
        <v>4259</v>
      </c>
      <c r="H2573" s="1094"/>
      <c r="I2573" s="1094"/>
      <c r="J2573" s="1094"/>
      <c r="K2573" s="1094"/>
    </row>
    <row r="2574" spans="1:11" ht="14.1" customHeight="1" x14ac:dyDescent="0.25">
      <c r="A2574" s="1094"/>
      <c r="B2574" s="1094"/>
      <c r="C2574" s="1097" t="s">
        <v>39</v>
      </c>
      <c r="D2574" s="1101" t="s">
        <v>1038</v>
      </c>
      <c r="E2574" s="1101" t="s">
        <v>1038</v>
      </c>
      <c r="F2574" s="1101" t="s">
        <v>4258</v>
      </c>
      <c r="G2574" s="1101" t="s">
        <v>4259</v>
      </c>
      <c r="H2574" s="1094"/>
      <c r="I2574" s="1094"/>
      <c r="J2574" s="1094"/>
      <c r="K2574" s="1094"/>
    </row>
    <row r="2575" spans="1:11" ht="14.1" customHeight="1" x14ac:dyDescent="0.25">
      <c r="A2575" s="1094"/>
      <c r="B2575" s="1094"/>
      <c r="C2575" s="1228" t="s">
        <v>1046</v>
      </c>
      <c r="D2575" s="1229"/>
      <c r="E2575" s="1229"/>
      <c r="F2575" s="1229"/>
      <c r="G2575" s="1229"/>
      <c r="H2575" s="1094"/>
      <c r="I2575" s="1094"/>
      <c r="J2575" s="1094"/>
      <c r="K2575" s="1094"/>
    </row>
    <row r="2576" spans="1:11" ht="14.1" customHeight="1" x14ac:dyDescent="0.25">
      <c r="A2576" s="1094"/>
      <c r="B2576" s="1094"/>
      <c r="C2576" s="1105"/>
      <c r="D2576" s="1106">
        <v>2024</v>
      </c>
      <c r="E2576" s="1106">
        <v>2025</v>
      </c>
      <c r="F2576" s="1106">
        <v>2026</v>
      </c>
      <c r="G2576" s="1106">
        <v>2027</v>
      </c>
      <c r="H2576" s="1094"/>
      <c r="I2576" s="1094"/>
      <c r="J2576" s="1094"/>
      <c r="K2576" s="1094"/>
    </row>
    <row r="2577" spans="1:11" ht="14.1" customHeight="1" x14ac:dyDescent="0.25">
      <c r="A2577" s="1094"/>
      <c r="B2577" s="1094"/>
      <c r="C2577" s="1107"/>
      <c r="D2577" s="1108" t="s">
        <v>13</v>
      </c>
      <c r="E2577" s="1108" t="s">
        <v>14</v>
      </c>
      <c r="F2577" s="1108" t="s">
        <v>14</v>
      </c>
      <c r="G2577" s="1108" t="s">
        <v>14</v>
      </c>
      <c r="H2577" s="1094"/>
      <c r="I2577" s="1094"/>
      <c r="J2577" s="1094"/>
      <c r="K2577" s="1094"/>
    </row>
    <row r="2578" spans="1:11" ht="14.1" customHeight="1" x14ac:dyDescent="0.25">
      <c r="A2578" s="1094"/>
      <c r="B2578" s="1094"/>
      <c r="C2578" s="1109" t="s">
        <v>1047</v>
      </c>
      <c r="D2578" s="1110">
        <v>0</v>
      </c>
      <c r="E2578" s="1110">
        <v>0</v>
      </c>
      <c r="F2578" s="1110">
        <v>0</v>
      </c>
      <c r="G2578" s="1110">
        <v>0</v>
      </c>
      <c r="H2578" s="1094"/>
      <c r="I2578" s="1094"/>
      <c r="J2578" s="1094"/>
      <c r="K2578" s="1094"/>
    </row>
    <row r="2579" spans="1:11" ht="14.1" customHeight="1" x14ac:dyDescent="0.25">
      <c r="A2579" s="1094"/>
      <c r="B2579" s="1094"/>
      <c r="C2579" s="1109" t="s">
        <v>1048</v>
      </c>
      <c r="D2579" s="1110">
        <v>0</v>
      </c>
      <c r="E2579" s="1110">
        <v>0</v>
      </c>
      <c r="F2579" s="1110">
        <v>0</v>
      </c>
      <c r="G2579" s="1110">
        <v>0</v>
      </c>
      <c r="H2579" s="1094"/>
      <c r="I2579" s="1094"/>
      <c r="J2579" s="1094"/>
      <c r="K2579" s="1094"/>
    </row>
    <row r="2580" spans="1:11" ht="14.1" customHeight="1" x14ac:dyDescent="0.25">
      <c r="A2580" s="1094"/>
      <c r="B2580" s="1094"/>
      <c r="C2580" s="1109" t="s">
        <v>1049</v>
      </c>
      <c r="D2580" s="1110">
        <v>0</v>
      </c>
      <c r="E2580" s="1110">
        <v>0</v>
      </c>
      <c r="F2580" s="1110">
        <v>0</v>
      </c>
      <c r="G2580" s="1110">
        <v>0</v>
      </c>
      <c r="H2580" s="1094"/>
      <c r="I2580" s="1094"/>
      <c r="J2580" s="1094"/>
      <c r="K2580" s="1094"/>
    </row>
    <row r="2581" spans="1:11" ht="14.1" customHeight="1" x14ac:dyDescent="0.25">
      <c r="A2581" s="1094"/>
      <c r="B2581" s="1094"/>
      <c r="C2581" s="1109" t="s">
        <v>1050</v>
      </c>
      <c r="D2581" s="1110">
        <v>0</v>
      </c>
      <c r="E2581" s="1110">
        <v>0</v>
      </c>
      <c r="F2581" s="1110">
        <v>0</v>
      </c>
      <c r="G2581" s="1110">
        <v>0</v>
      </c>
      <c r="H2581" s="1094"/>
      <c r="I2581" s="1094"/>
      <c r="J2581" s="1094"/>
      <c r="K2581" s="1094"/>
    </row>
    <row r="2582" spans="1:11" ht="14.1" customHeight="1" x14ac:dyDescent="0.25">
      <c r="A2582" s="1094"/>
      <c r="B2582" s="1094"/>
      <c r="C2582" s="1109" t="s">
        <v>1048</v>
      </c>
      <c r="D2582" s="1110">
        <v>0</v>
      </c>
      <c r="E2582" s="1110">
        <v>0</v>
      </c>
      <c r="F2582" s="1110">
        <v>0</v>
      </c>
      <c r="G2582" s="1110">
        <v>0</v>
      </c>
      <c r="H2582" s="1094"/>
      <c r="I2582" s="1094"/>
      <c r="J2582" s="1094"/>
      <c r="K2582" s="1094"/>
    </row>
    <row r="2583" spans="1:11" ht="14.1" customHeight="1" x14ac:dyDescent="0.25">
      <c r="A2583" s="1094"/>
      <c r="B2583" s="1094"/>
      <c r="C2583" s="1109" t="s">
        <v>1049</v>
      </c>
      <c r="D2583" s="1110">
        <v>0</v>
      </c>
      <c r="E2583" s="1110">
        <v>0</v>
      </c>
      <c r="F2583" s="1110">
        <v>0</v>
      </c>
      <c r="G2583" s="1110">
        <v>0</v>
      </c>
      <c r="H2583" s="1094"/>
      <c r="I2583" s="1094"/>
      <c r="J2583" s="1094"/>
      <c r="K2583" s="1094"/>
    </row>
    <row r="2584" spans="1:11" ht="14.1" customHeight="1" x14ac:dyDescent="0.25">
      <c r="A2584" s="1094"/>
      <c r="B2584" s="1094"/>
      <c r="C2584" s="1109" t="s">
        <v>1051</v>
      </c>
      <c r="D2584" s="1110">
        <v>0</v>
      </c>
      <c r="E2584" s="1110">
        <v>0</v>
      </c>
      <c r="F2584" s="1110">
        <v>0</v>
      </c>
      <c r="G2584" s="1110">
        <v>0</v>
      </c>
      <c r="H2584" s="1094"/>
      <c r="I2584" s="1094"/>
      <c r="J2584" s="1094"/>
      <c r="K2584" s="1094"/>
    </row>
    <row r="2585" spans="1:11" ht="14.1" customHeight="1" x14ac:dyDescent="0.25">
      <c r="A2585" s="1094"/>
      <c r="B2585" s="1094"/>
      <c r="C2585" s="1109" t="s">
        <v>1048</v>
      </c>
      <c r="D2585" s="1110">
        <v>0</v>
      </c>
      <c r="E2585" s="1110">
        <v>0</v>
      </c>
      <c r="F2585" s="1110">
        <v>0</v>
      </c>
      <c r="G2585" s="1110">
        <v>0</v>
      </c>
      <c r="H2585" s="1094"/>
      <c r="I2585" s="1094"/>
      <c r="J2585" s="1094"/>
      <c r="K2585" s="1094"/>
    </row>
    <row r="2586" spans="1:11" ht="14.1" customHeight="1" x14ac:dyDescent="0.25">
      <c r="A2586" s="1094"/>
      <c r="B2586" s="1094"/>
      <c r="C2586" s="1109" t="s">
        <v>1049</v>
      </c>
      <c r="D2586" s="1110">
        <v>0</v>
      </c>
      <c r="E2586" s="1110">
        <v>0</v>
      </c>
      <c r="F2586" s="1110">
        <v>0</v>
      </c>
      <c r="G2586" s="1110">
        <v>0</v>
      </c>
      <c r="H2586" s="1094"/>
      <c r="I2586" s="1094"/>
      <c r="J2586" s="1094"/>
      <c r="K2586" s="1094"/>
    </row>
    <row r="2587" spans="1:11" ht="14.1" customHeight="1" x14ac:dyDescent="0.25">
      <c r="A2587" s="1094"/>
      <c r="B2587" s="1094"/>
      <c r="C2587" s="1109" t="s">
        <v>1052</v>
      </c>
      <c r="D2587" s="1110">
        <v>0</v>
      </c>
      <c r="E2587" s="1110">
        <v>0</v>
      </c>
      <c r="F2587" s="1110">
        <v>0</v>
      </c>
      <c r="G2587" s="1110">
        <v>0</v>
      </c>
      <c r="H2587" s="1094"/>
      <c r="I2587" s="1094"/>
      <c r="J2587" s="1094"/>
      <c r="K2587" s="1094"/>
    </row>
    <row r="2588" spans="1:11" ht="14.1" customHeight="1" x14ac:dyDescent="0.25">
      <c r="A2588" s="1094"/>
      <c r="B2588" s="1094"/>
      <c r="C2588" s="1109" t="s">
        <v>1048</v>
      </c>
      <c r="D2588" s="1110">
        <v>0</v>
      </c>
      <c r="E2588" s="1110">
        <v>0</v>
      </c>
      <c r="F2588" s="1110">
        <v>0</v>
      </c>
      <c r="G2588" s="1110">
        <v>0</v>
      </c>
      <c r="H2588" s="1094"/>
      <c r="I2588" s="1094"/>
      <c r="J2588" s="1094"/>
      <c r="K2588" s="1094"/>
    </row>
    <row r="2589" spans="1:11" ht="14.1" customHeight="1" x14ac:dyDescent="0.25">
      <c r="A2589" s="1094"/>
      <c r="B2589" s="1094"/>
      <c r="C2589" s="1109" t="s">
        <v>1049</v>
      </c>
      <c r="D2589" s="1110">
        <v>0</v>
      </c>
      <c r="E2589" s="1110">
        <v>0</v>
      </c>
      <c r="F2589" s="1110">
        <v>0</v>
      </c>
      <c r="G2589" s="1110">
        <v>0</v>
      </c>
      <c r="H2589" s="1094"/>
      <c r="I2589" s="1094"/>
      <c r="J2589" s="1094"/>
      <c r="K2589" s="1094"/>
    </row>
    <row r="2590" spans="1:11" ht="14.1" customHeight="1" x14ac:dyDescent="0.25">
      <c r="A2590" s="1094"/>
      <c r="B2590" s="1094"/>
      <c r="C2590" s="1109" t="s">
        <v>1053</v>
      </c>
      <c r="D2590" s="1110">
        <v>0</v>
      </c>
      <c r="E2590" s="1110">
        <v>0</v>
      </c>
      <c r="F2590" s="1110">
        <v>0</v>
      </c>
      <c r="G2590" s="1110">
        <v>0</v>
      </c>
      <c r="H2590" s="1094"/>
      <c r="I2590" s="1094"/>
      <c r="J2590" s="1094"/>
      <c r="K2590" s="1094"/>
    </row>
    <row r="2591" spans="1:11" ht="14.1" customHeight="1" x14ac:dyDescent="0.25">
      <c r="A2591" s="1094"/>
      <c r="B2591" s="1094"/>
      <c r="C2591" s="1109" t="s">
        <v>1048</v>
      </c>
      <c r="D2591" s="1110">
        <v>0</v>
      </c>
      <c r="E2591" s="1110">
        <v>0</v>
      </c>
      <c r="F2591" s="1110">
        <v>0</v>
      </c>
      <c r="G2591" s="1110">
        <v>0</v>
      </c>
      <c r="H2591" s="1094"/>
      <c r="I2591" s="1094"/>
      <c r="J2591" s="1094"/>
      <c r="K2591" s="1094"/>
    </row>
    <row r="2592" spans="1:11" ht="14.1" customHeight="1" x14ac:dyDescent="0.25">
      <c r="A2592" s="1094"/>
      <c r="B2592" s="1094"/>
      <c r="C2592" s="1109" t="s">
        <v>1049</v>
      </c>
      <c r="D2592" s="1110">
        <v>0</v>
      </c>
      <c r="E2592" s="1110">
        <v>0</v>
      </c>
      <c r="F2592" s="1110">
        <v>0</v>
      </c>
      <c r="G2592" s="1110">
        <v>0</v>
      </c>
      <c r="H2592" s="1094"/>
      <c r="I2592" s="1094"/>
      <c r="J2592" s="1094"/>
      <c r="K2592" s="1094"/>
    </row>
    <row r="2593" spans="1:11" ht="14.1" customHeight="1" x14ac:dyDescent="0.25">
      <c r="A2593" s="1094"/>
      <c r="B2593" s="1094"/>
      <c r="C2593" s="1109" t="s">
        <v>1054</v>
      </c>
      <c r="D2593" s="1110">
        <v>0</v>
      </c>
      <c r="E2593" s="1110">
        <v>0</v>
      </c>
      <c r="F2593" s="1110">
        <v>0</v>
      </c>
      <c r="G2593" s="1110">
        <v>0</v>
      </c>
      <c r="H2593" s="1094"/>
      <c r="I2593" s="1094"/>
      <c r="J2593" s="1094"/>
      <c r="K2593" s="1094"/>
    </row>
    <row r="2594" spans="1:11" ht="14.1" customHeight="1" x14ac:dyDescent="0.25">
      <c r="A2594" s="1094"/>
      <c r="B2594" s="1094"/>
      <c r="C2594" s="1109" t="s">
        <v>1048</v>
      </c>
      <c r="D2594" s="1110">
        <v>0</v>
      </c>
      <c r="E2594" s="1110">
        <v>0</v>
      </c>
      <c r="F2594" s="1110">
        <v>0</v>
      </c>
      <c r="G2594" s="1110">
        <v>0</v>
      </c>
      <c r="H2594" s="1094"/>
      <c r="I2594" s="1094"/>
      <c r="J2594" s="1094"/>
      <c r="K2594" s="1094"/>
    </row>
    <row r="2595" spans="1:11" ht="14.1" customHeight="1" x14ac:dyDescent="0.25">
      <c r="A2595" s="1094"/>
      <c r="B2595" s="1094"/>
      <c r="C2595" s="1109" t="s">
        <v>1049</v>
      </c>
      <c r="D2595" s="1110">
        <v>0</v>
      </c>
      <c r="E2595" s="1110">
        <v>0</v>
      </c>
      <c r="F2595" s="1110">
        <v>0</v>
      </c>
      <c r="G2595" s="1110">
        <v>0</v>
      </c>
      <c r="H2595" s="1094"/>
      <c r="I2595" s="1094"/>
      <c r="J2595" s="1094"/>
      <c r="K2595" s="1094"/>
    </row>
    <row r="2596" spans="1:11" ht="14.1" customHeight="1" x14ac:dyDescent="0.25">
      <c r="A2596" s="1094"/>
      <c r="B2596" s="1094"/>
      <c r="C2596" s="1109" t="s">
        <v>1055</v>
      </c>
      <c r="D2596" s="1110">
        <v>0</v>
      </c>
      <c r="E2596" s="1110">
        <v>0</v>
      </c>
      <c r="F2596" s="1110">
        <v>0</v>
      </c>
      <c r="G2596" s="1110">
        <v>0</v>
      </c>
      <c r="H2596" s="1094"/>
      <c r="I2596" s="1094"/>
      <c r="J2596" s="1094"/>
      <c r="K2596" s="1094"/>
    </row>
    <row r="2597" spans="1:11" ht="14.1" customHeight="1" x14ac:dyDescent="0.25">
      <c r="A2597" s="1094"/>
      <c r="B2597" s="1094"/>
      <c r="C2597" s="1109" t="s">
        <v>1048</v>
      </c>
      <c r="D2597" s="1110">
        <v>0</v>
      </c>
      <c r="E2597" s="1110">
        <v>0</v>
      </c>
      <c r="F2597" s="1110">
        <v>0</v>
      </c>
      <c r="G2597" s="1110">
        <v>0</v>
      </c>
      <c r="H2597" s="1094"/>
      <c r="I2597" s="1094"/>
      <c r="J2597" s="1094"/>
      <c r="K2597" s="1094"/>
    </row>
    <row r="2598" spans="1:11" ht="14.1" customHeight="1" x14ac:dyDescent="0.25">
      <c r="A2598" s="1094"/>
      <c r="B2598" s="1094"/>
      <c r="C2598" s="1109" t="s">
        <v>1049</v>
      </c>
      <c r="D2598" s="1110">
        <v>0</v>
      </c>
      <c r="E2598" s="1110">
        <v>0</v>
      </c>
      <c r="F2598" s="1110">
        <v>0</v>
      </c>
      <c r="G2598" s="1110">
        <v>0</v>
      </c>
      <c r="H2598" s="1094"/>
      <c r="I2598" s="1094"/>
      <c r="J2598" s="1094"/>
      <c r="K2598" s="1094"/>
    </row>
    <row r="2599" spans="1:11" ht="14.1" customHeight="1" x14ac:dyDescent="0.25">
      <c r="A2599" s="1094"/>
      <c r="B2599" s="1094"/>
      <c r="C2599" s="1109" t="s">
        <v>1056</v>
      </c>
      <c r="D2599" s="1110">
        <v>0</v>
      </c>
      <c r="E2599" s="1110">
        <v>0</v>
      </c>
      <c r="F2599" s="1110">
        <v>0</v>
      </c>
      <c r="G2599" s="1110">
        <v>0</v>
      </c>
      <c r="H2599" s="1094"/>
      <c r="I2599" s="1094"/>
      <c r="J2599" s="1094"/>
      <c r="K2599" s="1094"/>
    </row>
    <row r="2600" spans="1:11" ht="14.1" customHeight="1" x14ac:dyDescent="0.25">
      <c r="A2600" s="1094"/>
      <c r="B2600" s="1094"/>
      <c r="C2600" s="1109" t="s">
        <v>1048</v>
      </c>
      <c r="D2600" s="1110">
        <v>0</v>
      </c>
      <c r="E2600" s="1110">
        <v>0</v>
      </c>
      <c r="F2600" s="1110">
        <v>0</v>
      </c>
      <c r="G2600" s="1110">
        <v>0</v>
      </c>
      <c r="H2600" s="1094"/>
      <c r="I2600" s="1094"/>
      <c r="J2600" s="1094"/>
      <c r="K2600" s="1094"/>
    </row>
    <row r="2601" spans="1:11" ht="14.1" customHeight="1" x14ac:dyDescent="0.25">
      <c r="A2601" s="1094"/>
      <c r="B2601" s="1094"/>
      <c r="C2601" s="1109" t="s">
        <v>1057</v>
      </c>
      <c r="D2601" s="1110">
        <v>0</v>
      </c>
      <c r="E2601" s="1110">
        <v>0</v>
      </c>
      <c r="F2601" s="1110">
        <v>0</v>
      </c>
      <c r="G2601" s="1110">
        <v>0</v>
      </c>
      <c r="H2601" s="1094"/>
      <c r="I2601" s="1094"/>
      <c r="J2601" s="1094"/>
      <c r="K2601" s="1094"/>
    </row>
    <row r="2602" spans="1:11" ht="14.1" customHeight="1" x14ac:dyDescent="0.25">
      <c r="A2602" s="1094"/>
      <c r="B2602" s="1094"/>
      <c r="C2602" s="1109" t="s">
        <v>1058</v>
      </c>
      <c r="D2602" s="1110">
        <v>0</v>
      </c>
      <c r="E2602" s="1110">
        <v>0</v>
      </c>
      <c r="F2602" s="1110">
        <v>0</v>
      </c>
      <c r="G2602" s="1110">
        <v>0</v>
      </c>
      <c r="H2602" s="1094"/>
      <c r="I2602" s="1094"/>
      <c r="J2602" s="1094"/>
      <c r="K2602" s="1094"/>
    </row>
    <row r="2603" spans="1:11" ht="14.1" customHeight="1" x14ac:dyDescent="0.25">
      <c r="A2603" s="1094"/>
      <c r="B2603" s="1094"/>
      <c r="C2603" s="1109" t="s">
        <v>1059</v>
      </c>
      <c r="D2603" s="1110">
        <v>0</v>
      </c>
      <c r="E2603" s="1110">
        <v>0</v>
      </c>
      <c r="F2603" s="1110">
        <v>0</v>
      </c>
      <c r="G2603" s="1110">
        <v>0</v>
      </c>
      <c r="H2603" s="1094"/>
      <c r="I2603" s="1094"/>
      <c r="J2603" s="1094"/>
      <c r="K2603" s="1094"/>
    </row>
    <row r="2604" spans="1:11" ht="14.1" customHeight="1" x14ac:dyDescent="0.25">
      <c r="A2604" s="1094"/>
      <c r="B2604" s="1094"/>
      <c r="C2604" s="1109" t="s">
        <v>1060</v>
      </c>
      <c r="D2604" s="1110">
        <v>0</v>
      </c>
      <c r="E2604" s="1110">
        <v>0</v>
      </c>
      <c r="F2604" s="1110">
        <v>0</v>
      </c>
      <c r="G2604" s="1110">
        <v>0</v>
      </c>
      <c r="H2604" s="1094"/>
      <c r="I2604" s="1094"/>
      <c r="J2604" s="1094"/>
      <c r="K2604" s="1094"/>
    </row>
    <row r="2605" spans="1:11" ht="14.1" customHeight="1" x14ac:dyDescent="0.25">
      <c r="A2605" s="1094"/>
      <c r="B2605" s="1094"/>
      <c r="C2605" s="1109" t="s">
        <v>1061</v>
      </c>
      <c r="D2605" s="1110">
        <v>0</v>
      </c>
      <c r="E2605" s="1110">
        <v>314846749</v>
      </c>
      <c r="F2605" s="1110">
        <v>253218829</v>
      </c>
      <c r="G2605" s="1110">
        <v>131934421</v>
      </c>
      <c r="H2605" s="1094"/>
      <c r="I2605" s="1094"/>
      <c r="J2605" s="1094"/>
      <c r="K2605" s="1094"/>
    </row>
    <row r="2606" spans="1:11" ht="14.1" customHeight="1" x14ac:dyDescent="0.25">
      <c r="A2606" s="1094"/>
      <c r="B2606" s="1094"/>
      <c r="C2606" s="1109" t="s">
        <v>1048</v>
      </c>
      <c r="D2606" s="1110">
        <v>0</v>
      </c>
      <c r="E2606" s="1110">
        <v>314846749</v>
      </c>
      <c r="F2606" s="1110">
        <v>253218829</v>
      </c>
      <c r="G2606" s="1110">
        <v>131934421</v>
      </c>
      <c r="H2606" s="1094"/>
      <c r="I2606" s="1094"/>
      <c r="J2606" s="1094"/>
      <c r="K2606" s="1094"/>
    </row>
    <row r="2607" spans="1:11" ht="14.1" customHeight="1" x14ac:dyDescent="0.25">
      <c r="A2607" s="1094"/>
      <c r="B2607" s="1094"/>
      <c r="C2607" s="1109" t="s">
        <v>1057</v>
      </c>
      <c r="D2607" s="1110">
        <v>0</v>
      </c>
      <c r="E2607" s="1110">
        <v>0</v>
      </c>
      <c r="F2607" s="1110">
        <v>0</v>
      </c>
      <c r="G2607" s="1110">
        <v>0</v>
      </c>
      <c r="H2607" s="1094"/>
      <c r="I2607" s="1094"/>
      <c r="J2607" s="1094"/>
      <c r="K2607" s="1094"/>
    </row>
    <row r="2608" spans="1:11" ht="14.1" customHeight="1" x14ac:dyDescent="0.25">
      <c r="A2608" s="1094"/>
      <c r="B2608" s="1094"/>
      <c r="C2608" s="1109" t="s">
        <v>1058</v>
      </c>
      <c r="D2608" s="1110">
        <v>0</v>
      </c>
      <c r="E2608" s="1110">
        <v>0</v>
      </c>
      <c r="F2608" s="1110">
        <v>0</v>
      </c>
      <c r="G2608" s="1110">
        <v>0</v>
      </c>
      <c r="H2608" s="1094"/>
      <c r="I2608" s="1094"/>
      <c r="J2608" s="1094"/>
      <c r="K2608" s="1094"/>
    </row>
    <row r="2609" spans="1:11" ht="14.1" customHeight="1" x14ac:dyDescent="0.25">
      <c r="A2609" s="1094"/>
      <c r="B2609" s="1094"/>
      <c r="C2609" s="1109" t="s">
        <v>1059</v>
      </c>
      <c r="D2609" s="1110">
        <v>0</v>
      </c>
      <c r="E2609" s="1110">
        <v>0</v>
      </c>
      <c r="F2609" s="1110">
        <v>0</v>
      </c>
      <c r="G2609" s="1110">
        <v>0</v>
      </c>
      <c r="H2609" s="1094"/>
      <c r="I2609" s="1094"/>
      <c r="J2609" s="1094"/>
      <c r="K2609" s="1094"/>
    </row>
    <row r="2610" spans="1:11" ht="14.1" customHeight="1" x14ac:dyDescent="0.25">
      <c r="A2610" s="1094"/>
      <c r="B2610" s="1094"/>
      <c r="C2610" s="1109" t="s">
        <v>1060</v>
      </c>
      <c r="D2610" s="1110">
        <v>0</v>
      </c>
      <c r="E2610" s="1110">
        <v>0</v>
      </c>
      <c r="F2610" s="1110">
        <v>0</v>
      </c>
      <c r="G2610" s="1110">
        <v>0</v>
      </c>
      <c r="H2610" s="1094"/>
      <c r="I2610" s="1094"/>
      <c r="J2610" s="1094"/>
      <c r="K2610" s="1094"/>
    </row>
    <row r="2611" spans="1:11" ht="14.1" customHeight="1" x14ac:dyDescent="0.25">
      <c r="A2611" s="1094"/>
      <c r="B2611" s="1094"/>
      <c r="C2611" s="1109" t="s">
        <v>1062</v>
      </c>
      <c r="D2611" s="1110">
        <v>0</v>
      </c>
      <c r="E2611" s="1110">
        <v>0</v>
      </c>
      <c r="F2611" s="1110">
        <v>0</v>
      </c>
      <c r="G2611" s="1110">
        <v>0</v>
      </c>
      <c r="H2611" s="1094"/>
      <c r="I2611" s="1094"/>
      <c r="J2611" s="1094"/>
      <c r="K2611" s="1094"/>
    </row>
    <row r="2612" spans="1:11" ht="14.1" customHeight="1" x14ac:dyDescent="0.25">
      <c r="A2612" s="1094"/>
      <c r="B2612" s="1094"/>
      <c r="C2612" s="1109" t="s">
        <v>1048</v>
      </c>
      <c r="D2612" s="1110">
        <v>0</v>
      </c>
      <c r="E2612" s="1110">
        <v>0</v>
      </c>
      <c r="F2612" s="1110">
        <v>0</v>
      </c>
      <c r="G2612" s="1110">
        <v>0</v>
      </c>
      <c r="H2612" s="1094"/>
      <c r="I2612" s="1094"/>
      <c r="J2612" s="1094"/>
      <c r="K2612" s="1094"/>
    </row>
    <row r="2613" spans="1:11" ht="14.1" customHeight="1" x14ac:dyDescent="0.25">
      <c r="A2613" s="1094"/>
      <c r="B2613" s="1094"/>
      <c r="C2613" s="1109" t="s">
        <v>1057</v>
      </c>
      <c r="D2613" s="1110">
        <v>0</v>
      </c>
      <c r="E2613" s="1110">
        <v>0</v>
      </c>
      <c r="F2613" s="1110">
        <v>0</v>
      </c>
      <c r="G2613" s="1110">
        <v>0</v>
      </c>
      <c r="H2613" s="1094"/>
      <c r="I2613" s="1094"/>
      <c r="J2613" s="1094"/>
      <c r="K2613" s="1094"/>
    </row>
    <row r="2614" spans="1:11" ht="14.1" customHeight="1" x14ac:dyDescent="0.25">
      <c r="A2614" s="1094"/>
      <c r="B2614" s="1094"/>
      <c r="C2614" s="1109" t="s">
        <v>1058</v>
      </c>
      <c r="D2614" s="1110">
        <v>0</v>
      </c>
      <c r="E2614" s="1110">
        <v>0</v>
      </c>
      <c r="F2614" s="1110">
        <v>0</v>
      </c>
      <c r="G2614" s="1110">
        <v>0</v>
      </c>
      <c r="H2614" s="1094"/>
      <c r="I2614" s="1094"/>
      <c r="J2614" s="1094"/>
      <c r="K2614" s="1094"/>
    </row>
    <row r="2615" spans="1:11" ht="14.1" customHeight="1" x14ac:dyDescent="0.25">
      <c r="A2615" s="1094"/>
      <c r="B2615" s="1094"/>
      <c r="C2615" s="1109" t="s">
        <v>1059</v>
      </c>
      <c r="D2615" s="1110">
        <v>0</v>
      </c>
      <c r="E2615" s="1110">
        <v>0</v>
      </c>
      <c r="F2615" s="1110">
        <v>0</v>
      </c>
      <c r="G2615" s="1110">
        <v>0</v>
      </c>
      <c r="H2615" s="1094"/>
      <c r="I2615" s="1094"/>
      <c r="J2615" s="1094"/>
      <c r="K2615" s="1094"/>
    </row>
    <row r="2616" spans="1:11" ht="14.1" customHeight="1" x14ac:dyDescent="0.25">
      <c r="A2616" s="1094"/>
      <c r="B2616" s="1094"/>
      <c r="C2616" s="1109" t="s">
        <v>1060</v>
      </c>
      <c r="D2616" s="1110">
        <v>0</v>
      </c>
      <c r="E2616" s="1110">
        <v>0</v>
      </c>
      <c r="F2616" s="1110">
        <v>0</v>
      </c>
      <c r="G2616" s="1110">
        <v>0</v>
      </c>
      <c r="H2616" s="1094"/>
      <c r="I2616" s="1094"/>
      <c r="J2616" s="1094"/>
      <c r="K2616" s="1094"/>
    </row>
    <row r="2617" spans="1:11" ht="14.1" customHeight="1" x14ac:dyDescent="0.25">
      <c r="A2617" s="1094"/>
      <c r="B2617" s="1094"/>
      <c r="C2617" s="1109" t="s">
        <v>1063</v>
      </c>
      <c r="D2617" s="1110">
        <v>0</v>
      </c>
      <c r="E2617" s="1110">
        <v>0</v>
      </c>
      <c r="F2617" s="1110">
        <v>0</v>
      </c>
      <c r="G2617" s="1110">
        <v>0</v>
      </c>
      <c r="H2617" s="1094"/>
      <c r="I2617" s="1094"/>
      <c r="J2617" s="1094"/>
      <c r="K2617" s="1094"/>
    </row>
    <row r="2618" spans="1:11" ht="14.1" customHeight="1" x14ac:dyDescent="0.25">
      <c r="A2618" s="1094"/>
      <c r="B2618" s="1094"/>
      <c r="C2618" s="1109" t="s">
        <v>1064</v>
      </c>
      <c r="D2618" s="1110">
        <v>0</v>
      </c>
      <c r="E2618" s="1110">
        <v>0</v>
      </c>
      <c r="F2618" s="1110">
        <v>0</v>
      </c>
      <c r="G2618" s="1110">
        <v>0</v>
      </c>
      <c r="H2618" s="1094"/>
      <c r="I2618" s="1094"/>
      <c r="J2618" s="1094"/>
      <c r="K2618" s="1094"/>
    </row>
    <row r="2619" spans="1:11" ht="14.1" customHeight="1" x14ac:dyDescent="0.25">
      <c r="A2619" s="1094"/>
      <c r="B2619" s="1094"/>
      <c r="C2619" s="1111" t="s">
        <v>572</v>
      </c>
      <c r="D2619" s="1110">
        <v>0</v>
      </c>
      <c r="E2619" s="1110">
        <v>314846749</v>
      </c>
      <c r="F2619" s="1110">
        <v>253218829</v>
      </c>
      <c r="G2619" s="1110">
        <v>131934421</v>
      </c>
      <c r="H2619" s="1094"/>
      <c r="I2619" s="1094"/>
      <c r="J2619" s="1094"/>
      <c r="K2619" s="1094"/>
    </row>
    <row r="2620" spans="1:11" ht="15" customHeight="1" x14ac:dyDescent="0.25">
      <c r="A2620" s="1094"/>
      <c r="B2620" s="1094"/>
      <c r="C2620" s="1113" t="s">
        <v>1038</v>
      </c>
      <c r="D2620" s="1114" t="s">
        <v>1038</v>
      </c>
      <c r="E2620" s="1114" t="s">
        <v>1038</v>
      </c>
      <c r="F2620" s="1114" t="s">
        <v>1038</v>
      </c>
      <c r="G2620" s="1114" t="s">
        <v>1038</v>
      </c>
      <c r="H2620" s="1094"/>
      <c r="I2620" s="1094"/>
      <c r="J2620" s="1094"/>
      <c r="K2620" s="1094"/>
    </row>
    <row r="2621" spans="1:11" ht="15" customHeight="1" x14ac:dyDescent="0.25">
      <c r="A2621" s="1094"/>
      <c r="B2621" s="1094"/>
      <c r="C2621" s="1096" t="s">
        <v>1154</v>
      </c>
      <c r="D2621" s="1115">
        <v>0</v>
      </c>
      <c r="E2621" s="1115">
        <v>6310000000</v>
      </c>
      <c r="F2621" s="1115">
        <v>5900000000</v>
      </c>
      <c r="G2621" s="1115">
        <v>3000000000</v>
      </c>
      <c r="H2621" s="1094"/>
      <c r="I2621" s="1094"/>
      <c r="J2621" s="1094"/>
      <c r="K2621" s="1094"/>
    </row>
    <row r="2622" spans="1:11" ht="15" customHeight="1" x14ac:dyDescent="0.25">
      <c r="A2622" s="1094"/>
      <c r="B2622" s="1094"/>
      <c r="C2622" s="1097" t="s">
        <v>1047</v>
      </c>
      <c r="D2622" s="1116">
        <v>0</v>
      </c>
      <c r="E2622" s="1116">
        <v>0</v>
      </c>
      <c r="F2622" s="1116">
        <v>0</v>
      </c>
      <c r="G2622" s="1116">
        <v>0</v>
      </c>
      <c r="H2622" s="1094"/>
      <c r="I2622" s="1094"/>
      <c r="J2622" s="1094"/>
      <c r="K2622" s="1094"/>
    </row>
    <row r="2623" spans="1:11" ht="15" customHeight="1" x14ac:dyDescent="0.25">
      <c r="A2623" s="1094"/>
      <c r="B2623" s="1094"/>
      <c r="C2623" s="1097" t="s">
        <v>1048</v>
      </c>
      <c r="D2623" s="1116">
        <v>0</v>
      </c>
      <c r="E2623" s="1116">
        <v>0</v>
      </c>
      <c r="F2623" s="1116">
        <v>0</v>
      </c>
      <c r="G2623" s="1116">
        <v>0</v>
      </c>
      <c r="H2623" s="1094"/>
      <c r="I2623" s="1094"/>
      <c r="J2623" s="1094"/>
      <c r="K2623" s="1094"/>
    </row>
    <row r="2624" spans="1:11" ht="15" customHeight="1" x14ac:dyDescent="0.25">
      <c r="A2624" s="1094"/>
      <c r="B2624" s="1094"/>
      <c r="C2624" s="1097" t="s">
        <v>1049</v>
      </c>
      <c r="D2624" s="1116">
        <v>0</v>
      </c>
      <c r="E2624" s="1116">
        <v>0</v>
      </c>
      <c r="F2624" s="1116">
        <v>0</v>
      </c>
      <c r="G2624" s="1116">
        <v>0</v>
      </c>
      <c r="H2624" s="1094"/>
      <c r="I2624" s="1094"/>
      <c r="J2624" s="1094"/>
      <c r="K2624" s="1094"/>
    </row>
    <row r="2625" spans="1:11" ht="15" customHeight="1" x14ac:dyDescent="0.25">
      <c r="A2625" s="1094"/>
      <c r="B2625" s="1094"/>
      <c r="C2625" s="1097" t="s">
        <v>1050</v>
      </c>
      <c r="D2625" s="1116">
        <v>0</v>
      </c>
      <c r="E2625" s="1116">
        <v>0</v>
      </c>
      <c r="F2625" s="1116">
        <v>0</v>
      </c>
      <c r="G2625" s="1116">
        <v>0</v>
      </c>
      <c r="H2625" s="1094"/>
      <c r="I2625" s="1094"/>
      <c r="J2625" s="1094"/>
      <c r="K2625" s="1094"/>
    </row>
    <row r="2626" spans="1:11" ht="15" customHeight="1" x14ac:dyDescent="0.25">
      <c r="A2626" s="1094"/>
      <c r="B2626" s="1094"/>
      <c r="C2626" s="1097" t="s">
        <v>1048</v>
      </c>
      <c r="D2626" s="1116">
        <v>0</v>
      </c>
      <c r="E2626" s="1116">
        <v>0</v>
      </c>
      <c r="F2626" s="1116">
        <v>0</v>
      </c>
      <c r="G2626" s="1116">
        <v>0</v>
      </c>
      <c r="H2626" s="1094"/>
      <c r="I2626" s="1094"/>
      <c r="J2626" s="1094"/>
      <c r="K2626" s="1094"/>
    </row>
    <row r="2627" spans="1:11" ht="15" customHeight="1" x14ac:dyDescent="0.25">
      <c r="A2627" s="1094"/>
      <c r="B2627" s="1094"/>
      <c r="C2627" s="1097" t="s">
        <v>1049</v>
      </c>
      <c r="D2627" s="1116">
        <v>0</v>
      </c>
      <c r="E2627" s="1116">
        <v>0</v>
      </c>
      <c r="F2627" s="1116">
        <v>0</v>
      </c>
      <c r="G2627" s="1116">
        <v>0</v>
      </c>
      <c r="H2627" s="1094"/>
      <c r="I2627" s="1094"/>
      <c r="J2627" s="1094"/>
      <c r="K2627" s="1094"/>
    </row>
    <row r="2628" spans="1:11" ht="15" customHeight="1" x14ac:dyDescent="0.25">
      <c r="A2628" s="1094"/>
      <c r="B2628" s="1094"/>
      <c r="C2628" s="1097" t="s">
        <v>1051</v>
      </c>
      <c r="D2628" s="1116">
        <v>0</v>
      </c>
      <c r="E2628" s="1116">
        <v>0</v>
      </c>
      <c r="F2628" s="1116">
        <v>0</v>
      </c>
      <c r="G2628" s="1116">
        <v>0</v>
      </c>
      <c r="H2628" s="1094"/>
      <c r="I2628" s="1094"/>
      <c r="J2628" s="1094"/>
      <c r="K2628" s="1094"/>
    </row>
    <row r="2629" spans="1:11" ht="15" customHeight="1" x14ac:dyDescent="0.25">
      <c r="A2629" s="1094"/>
      <c r="B2629" s="1094"/>
      <c r="C2629" s="1097" t="s">
        <v>1048</v>
      </c>
      <c r="D2629" s="1116">
        <v>0</v>
      </c>
      <c r="E2629" s="1116">
        <v>0</v>
      </c>
      <c r="F2629" s="1116">
        <v>0</v>
      </c>
      <c r="G2629" s="1116">
        <v>0</v>
      </c>
      <c r="H2629" s="1094"/>
      <c r="I2629" s="1094"/>
      <c r="J2629" s="1094"/>
      <c r="K2629" s="1094"/>
    </row>
    <row r="2630" spans="1:11" ht="15" customHeight="1" x14ac:dyDescent="0.25">
      <c r="A2630" s="1094"/>
      <c r="B2630" s="1094"/>
      <c r="C2630" s="1097" t="s">
        <v>1049</v>
      </c>
      <c r="D2630" s="1116">
        <v>0</v>
      </c>
      <c r="E2630" s="1116">
        <v>0</v>
      </c>
      <c r="F2630" s="1116">
        <v>0</v>
      </c>
      <c r="G2630" s="1116">
        <v>0</v>
      </c>
      <c r="H2630" s="1094"/>
      <c r="I2630" s="1094"/>
      <c r="J2630" s="1094"/>
      <c r="K2630" s="1094"/>
    </row>
    <row r="2631" spans="1:11" ht="15" customHeight="1" x14ac:dyDescent="0.25">
      <c r="A2631" s="1094"/>
      <c r="B2631" s="1094"/>
      <c r="C2631" s="1097" t="s">
        <v>1052</v>
      </c>
      <c r="D2631" s="1116">
        <v>0</v>
      </c>
      <c r="E2631" s="1116">
        <v>0</v>
      </c>
      <c r="F2631" s="1116">
        <v>0</v>
      </c>
      <c r="G2631" s="1116">
        <v>0</v>
      </c>
      <c r="H2631" s="1094"/>
      <c r="I2631" s="1094"/>
      <c r="J2631" s="1094"/>
      <c r="K2631" s="1094"/>
    </row>
    <row r="2632" spans="1:11" ht="15" customHeight="1" x14ac:dyDescent="0.25">
      <c r="A2632" s="1094"/>
      <c r="B2632" s="1094"/>
      <c r="C2632" s="1097" t="s">
        <v>1048</v>
      </c>
      <c r="D2632" s="1116">
        <v>0</v>
      </c>
      <c r="E2632" s="1116">
        <v>0</v>
      </c>
      <c r="F2632" s="1116">
        <v>0</v>
      </c>
      <c r="G2632" s="1116">
        <v>0</v>
      </c>
      <c r="H2632" s="1094"/>
      <c r="I2632" s="1094"/>
      <c r="J2632" s="1094"/>
      <c r="K2632" s="1094"/>
    </row>
    <row r="2633" spans="1:11" ht="15" customHeight="1" x14ac:dyDescent="0.25">
      <c r="A2633" s="1094"/>
      <c r="B2633" s="1094"/>
      <c r="C2633" s="1097" t="s">
        <v>1049</v>
      </c>
      <c r="D2633" s="1116">
        <v>0</v>
      </c>
      <c r="E2633" s="1116">
        <v>0</v>
      </c>
      <c r="F2633" s="1116">
        <v>0</v>
      </c>
      <c r="G2633" s="1116">
        <v>0</v>
      </c>
      <c r="H2633" s="1094"/>
      <c r="I2633" s="1094"/>
      <c r="J2633" s="1094"/>
      <c r="K2633" s="1094"/>
    </row>
    <row r="2634" spans="1:11" ht="20.100000000000001" customHeight="1" x14ac:dyDescent="0.25">
      <c r="A2634" s="1094"/>
      <c r="B2634" s="1094"/>
      <c r="C2634" s="1097" t="s">
        <v>1155</v>
      </c>
      <c r="D2634" s="1117">
        <v>0</v>
      </c>
      <c r="E2634" s="1117">
        <v>0</v>
      </c>
      <c r="F2634" s="1117">
        <v>0</v>
      </c>
      <c r="G2634" s="1117">
        <v>0</v>
      </c>
      <c r="H2634" s="1094"/>
      <c r="I2634" s="1094"/>
      <c r="J2634" s="1094"/>
      <c r="K2634" s="1094"/>
    </row>
    <row r="2635" spans="1:11" ht="15" customHeight="1" x14ac:dyDescent="0.25">
      <c r="A2635" s="1094"/>
      <c r="B2635" s="1094"/>
      <c r="C2635" s="1097" t="s">
        <v>1048</v>
      </c>
      <c r="D2635" s="1116">
        <v>0</v>
      </c>
      <c r="E2635" s="1116">
        <v>0</v>
      </c>
      <c r="F2635" s="1116">
        <v>0</v>
      </c>
      <c r="G2635" s="1116">
        <v>0</v>
      </c>
      <c r="H2635" s="1094"/>
      <c r="I2635" s="1094"/>
      <c r="J2635" s="1094"/>
      <c r="K2635" s="1094"/>
    </row>
    <row r="2636" spans="1:11" ht="15" customHeight="1" x14ac:dyDescent="0.25">
      <c r="A2636" s="1094"/>
      <c r="B2636" s="1094"/>
      <c r="C2636" s="1097" t="s">
        <v>1049</v>
      </c>
      <c r="D2636" s="1116">
        <v>0</v>
      </c>
      <c r="E2636" s="1116">
        <v>0</v>
      </c>
      <c r="F2636" s="1116">
        <v>0</v>
      </c>
      <c r="G2636" s="1116">
        <v>0</v>
      </c>
      <c r="H2636" s="1094"/>
      <c r="I2636" s="1094"/>
      <c r="J2636" s="1094"/>
      <c r="K2636" s="1094"/>
    </row>
    <row r="2637" spans="1:11" ht="15" customHeight="1" x14ac:dyDescent="0.25">
      <c r="A2637" s="1094"/>
      <c r="B2637" s="1094"/>
      <c r="C2637" s="1097" t="s">
        <v>1054</v>
      </c>
      <c r="D2637" s="1116">
        <v>0</v>
      </c>
      <c r="E2637" s="1116">
        <v>0</v>
      </c>
      <c r="F2637" s="1116">
        <v>0</v>
      </c>
      <c r="G2637" s="1116">
        <v>0</v>
      </c>
      <c r="H2637" s="1094"/>
      <c r="I2637" s="1094"/>
      <c r="J2637" s="1094"/>
      <c r="K2637" s="1094"/>
    </row>
    <row r="2638" spans="1:11" ht="15" customHeight="1" x14ac:dyDescent="0.25">
      <c r="A2638" s="1094"/>
      <c r="B2638" s="1094"/>
      <c r="C2638" s="1097" t="s">
        <v>1048</v>
      </c>
      <c r="D2638" s="1116">
        <v>0</v>
      </c>
      <c r="E2638" s="1116">
        <v>0</v>
      </c>
      <c r="F2638" s="1116">
        <v>0</v>
      </c>
      <c r="G2638" s="1116">
        <v>0</v>
      </c>
      <c r="H2638" s="1094"/>
      <c r="I2638" s="1094"/>
      <c r="J2638" s="1094"/>
      <c r="K2638" s="1094"/>
    </row>
    <row r="2639" spans="1:11" ht="15" customHeight="1" x14ac:dyDescent="0.25">
      <c r="A2639" s="1094"/>
      <c r="B2639" s="1094"/>
      <c r="C2639" s="1097" t="s">
        <v>1049</v>
      </c>
      <c r="D2639" s="1116">
        <v>0</v>
      </c>
      <c r="E2639" s="1116">
        <v>0</v>
      </c>
      <c r="F2639" s="1116">
        <v>0</v>
      </c>
      <c r="G2639" s="1116">
        <v>0</v>
      </c>
      <c r="H2639" s="1094"/>
      <c r="I2639" s="1094"/>
      <c r="J2639" s="1094"/>
      <c r="K2639" s="1094"/>
    </row>
    <row r="2640" spans="1:11" ht="15" customHeight="1" x14ac:dyDescent="0.25">
      <c r="A2640" s="1094"/>
      <c r="B2640" s="1094"/>
      <c r="C2640" s="1097" t="s">
        <v>1055</v>
      </c>
      <c r="D2640" s="1116">
        <v>0</v>
      </c>
      <c r="E2640" s="1116">
        <v>0</v>
      </c>
      <c r="F2640" s="1116">
        <v>0</v>
      </c>
      <c r="G2640" s="1116">
        <v>0</v>
      </c>
      <c r="H2640" s="1094"/>
      <c r="I2640" s="1094"/>
      <c r="J2640" s="1094"/>
      <c r="K2640" s="1094"/>
    </row>
    <row r="2641" spans="1:11" ht="15" customHeight="1" x14ac:dyDescent="0.25">
      <c r="A2641" s="1094"/>
      <c r="B2641" s="1094"/>
      <c r="C2641" s="1097" t="s">
        <v>1048</v>
      </c>
      <c r="D2641" s="1116">
        <v>0</v>
      </c>
      <c r="E2641" s="1116">
        <v>0</v>
      </c>
      <c r="F2641" s="1116">
        <v>0</v>
      </c>
      <c r="G2641" s="1116">
        <v>0</v>
      </c>
      <c r="H2641" s="1094"/>
      <c r="I2641" s="1094"/>
      <c r="J2641" s="1094"/>
      <c r="K2641" s="1094"/>
    </row>
    <row r="2642" spans="1:11" ht="15" customHeight="1" x14ac:dyDescent="0.25">
      <c r="A2642" s="1094"/>
      <c r="B2642" s="1094"/>
      <c r="C2642" s="1097" t="s">
        <v>1049</v>
      </c>
      <c r="D2642" s="1116">
        <v>0</v>
      </c>
      <c r="E2642" s="1116">
        <v>0</v>
      </c>
      <c r="F2642" s="1116">
        <v>0</v>
      </c>
      <c r="G2642" s="1116">
        <v>0</v>
      </c>
      <c r="H2642" s="1094"/>
      <c r="I2642" s="1094"/>
      <c r="J2642" s="1094"/>
      <c r="K2642" s="1094"/>
    </row>
    <row r="2643" spans="1:11" ht="15" customHeight="1" x14ac:dyDescent="0.25">
      <c r="A2643" s="1094"/>
      <c r="B2643" s="1094"/>
      <c r="C2643" s="1097" t="s">
        <v>1056</v>
      </c>
      <c r="D2643" s="1116">
        <v>0</v>
      </c>
      <c r="E2643" s="1116">
        <v>0</v>
      </c>
      <c r="F2643" s="1116">
        <v>0</v>
      </c>
      <c r="G2643" s="1116">
        <v>0</v>
      </c>
      <c r="H2643" s="1094"/>
      <c r="I2643" s="1094"/>
      <c r="J2643" s="1094"/>
      <c r="K2643" s="1094"/>
    </row>
    <row r="2644" spans="1:11" ht="15" customHeight="1" x14ac:dyDescent="0.25">
      <c r="A2644" s="1094"/>
      <c r="B2644" s="1094"/>
      <c r="C2644" s="1097" t="s">
        <v>1048</v>
      </c>
      <c r="D2644" s="1116">
        <v>0</v>
      </c>
      <c r="E2644" s="1116">
        <v>0</v>
      </c>
      <c r="F2644" s="1116">
        <v>0</v>
      </c>
      <c r="G2644" s="1116">
        <v>0</v>
      </c>
      <c r="H2644" s="1094"/>
      <c r="I2644" s="1094"/>
      <c r="J2644" s="1094"/>
      <c r="K2644" s="1094"/>
    </row>
    <row r="2645" spans="1:11" ht="15" customHeight="1" x14ac:dyDescent="0.25">
      <c r="A2645" s="1094"/>
      <c r="B2645" s="1094"/>
      <c r="C2645" s="1097" t="s">
        <v>1057</v>
      </c>
      <c r="D2645" s="1116">
        <v>0</v>
      </c>
      <c r="E2645" s="1116">
        <v>0</v>
      </c>
      <c r="F2645" s="1116">
        <v>0</v>
      </c>
      <c r="G2645" s="1116">
        <v>0</v>
      </c>
      <c r="H2645" s="1094"/>
      <c r="I2645" s="1094"/>
      <c r="J2645" s="1094"/>
      <c r="K2645" s="1094"/>
    </row>
    <row r="2646" spans="1:11" ht="15" customHeight="1" x14ac:dyDescent="0.25">
      <c r="A2646" s="1094"/>
      <c r="B2646" s="1094"/>
      <c r="C2646" s="1097" t="s">
        <v>1058</v>
      </c>
      <c r="D2646" s="1116">
        <v>0</v>
      </c>
      <c r="E2646" s="1116">
        <v>0</v>
      </c>
      <c r="F2646" s="1116">
        <v>0</v>
      </c>
      <c r="G2646" s="1116">
        <v>0</v>
      </c>
      <c r="H2646" s="1094"/>
      <c r="I2646" s="1094"/>
      <c r="J2646" s="1094"/>
      <c r="K2646" s="1094"/>
    </row>
    <row r="2647" spans="1:11" ht="15" customHeight="1" x14ac:dyDescent="0.25">
      <c r="A2647" s="1094"/>
      <c r="B2647" s="1094"/>
      <c r="C2647" s="1097" t="s">
        <v>1059</v>
      </c>
      <c r="D2647" s="1116">
        <v>0</v>
      </c>
      <c r="E2647" s="1116">
        <v>0</v>
      </c>
      <c r="F2647" s="1116">
        <v>0</v>
      </c>
      <c r="G2647" s="1116">
        <v>0</v>
      </c>
      <c r="H2647" s="1094"/>
      <c r="I2647" s="1094"/>
      <c r="J2647" s="1094"/>
      <c r="K2647" s="1094"/>
    </row>
    <row r="2648" spans="1:11" ht="15" customHeight="1" x14ac:dyDescent="0.25">
      <c r="A2648" s="1094"/>
      <c r="B2648" s="1094"/>
      <c r="C2648" s="1097" t="s">
        <v>1060</v>
      </c>
      <c r="D2648" s="1116">
        <v>0</v>
      </c>
      <c r="E2648" s="1116">
        <v>0</v>
      </c>
      <c r="F2648" s="1116">
        <v>0</v>
      </c>
      <c r="G2648" s="1116">
        <v>0</v>
      </c>
      <c r="H2648" s="1094"/>
      <c r="I2648" s="1094"/>
      <c r="J2648" s="1094"/>
      <c r="K2648" s="1094"/>
    </row>
    <row r="2649" spans="1:11" ht="15" customHeight="1" x14ac:dyDescent="0.25">
      <c r="A2649" s="1094"/>
      <c r="B2649" s="1094"/>
      <c r="C2649" s="1097" t="s">
        <v>1061</v>
      </c>
      <c r="D2649" s="1116">
        <v>0</v>
      </c>
      <c r="E2649" s="1116">
        <v>6310000000</v>
      </c>
      <c r="F2649" s="1116">
        <v>5900000000</v>
      </c>
      <c r="G2649" s="1116">
        <v>3000000000</v>
      </c>
      <c r="H2649" s="1094"/>
      <c r="I2649" s="1094"/>
      <c r="J2649" s="1094"/>
      <c r="K2649" s="1094"/>
    </row>
    <row r="2650" spans="1:11" ht="15" customHeight="1" x14ac:dyDescent="0.25">
      <c r="A2650" s="1094"/>
      <c r="B2650" s="1094"/>
      <c r="C2650" s="1097" t="s">
        <v>1048</v>
      </c>
      <c r="D2650" s="1116">
        <v>0</v>
      </c>
      <c r="E2650" s="1116">
        <v>6310000000</v>
      </c>
      <c r="F2650" s="1116">
        <v>5900000000</v>
      </c>
      <c r="G2650" s="1116">
        <v>3000000000</v>
      </c>
      <c r="H2650" s="1094"/>
      <c r="I2650" s="1094"/>
      <c r="J2650" s="1094"/>
      <c r="K2650" s="1094"/>
    </row>
    <row r="2651" spans="1:11" ht="15" customHeight="1" x14ac:dyDescent="0.25">
      <c r="A2651" s="1094"/>
      <c r="B2651" s="1094"/>
      <c r="C2651" s="1097" t="s">
        <v>1057</v>
      </c>
      <c r="D2651" s="1116">
        <v>0</v>
      </c>
      <c r="E2651" s="1116">
        <v>0</v>
      </c>
      <c r="F2651" s="1116">
        <v>0</v>
      </c>
      <c r="G2651" s="1116">
        <v>0</v>
      </c>
      <c r="H2651" s="1094"/>
      <c r="I2651" s="1094"/>
      <c r="J2651" s="1094"/>
      <c r="K2651" s="1094"/>
    </row>
    <row r="2652" spans="1:11" ht="15" customHeight="1" x14ac:dyDescent="0.25">
      <c r="A2652" s="1094"/>
      <c r="B2652" s="1094"/>
      <c r="C2652" s="1097" t="s">
        <v>1058</v>
      </c>
      <c r="D2652" s="1116">
        <v>0</v>
      </c>
      <c r="E2652" s="1116">
        <v>0</v>
      </c>
      <c r="F2652" s="1116">
        <v>0</v>
      </c>
      <c r="G2652" s="1116">
        <v>0</v>
      </c>
      <c r="H2652" s="1094"/>
      <c r="I2652" s="1094"/>
      <c r="J2652" s="1094"/>
      <c r="K2652" s="1094"/>
    </row>
    <row r="2653" spans="1:11" ht="15" customHeight="1" x14ac:dyDescent="0.25">
      <c r="A2653" s="1094"/>
      <c r="B2653" s="1094"/>
      <c r="C2653" s="1097" t="s">
        <v>1059</v>
      </c>
      <c r="D2653" s="1116">
        <v>0</v>
      </c>
      <c r="E2653" s="1116">
        <v>0</v>
      </c>
      <c r="F2653" s="1116">
        <v>0</v>
      </c>
      <c r="G2653" s="1116">
        <v>0</v>
      </c>
      <c r="H2653" s="1094"/>
      <c r="I2653" s="1094"/>
      <c r="J2653" s="1094"/>
      <c r="K2653" s="1094"/>
    </row>
    <row r="2654" spans="1:11" ht="15" customHeight="1" x14ac:dyDescent="0.25">
      <c r="A2654" s="1094"/>
      <c r="B2654" s="1094"/>
      <c r="C2654" s="1097" t="s">
        <v>1060</v>
      </c>
      <c r="D2654" s="1116">
        <v>0</v>
      </c>
      <c r="E2654" s="1116">
        <v>0</v>
      </c>
      <c r="F2654" s="1116">
        <v>0</v>
      </c>
      <c r="G2654" s="1116">
        <v>0</v>
      </c>
      <c r="H2654" s="1094"/>
      <c r="I2654" s="1094"/>
      <c r="J2654" s="1094"/>
      <c r="K2654" s="1094"/>
    </row>
    <row r="2655" spans="1:11" ht="15" customHeight="1" x14ac:dyDescent="0.25">
      <c r="A2655" s="1094"/>
      <c r="B2655" s="1094"/>
      <c r="C2655" s="1097" t="s">
        <v>1062</v>
      </c>
      <c r="D2655" s="1116">
        <v>0</v>
      </c>
      <c r="E2655" s="1116">
        <v>0</v>
      </c>
      <c r="F2655" s="1116">
        <v>0</v>
      </c>
      <c r="G2655" s="1116">
        <v>0</v>
      </c>
      <c r="H2655" s="1094"/>
      <c r="I2655" s="1094"/>
      <c r="J2655" s="1094"/>
      <c r="K2655" s="1094"/>
    </row>
    <row r="2656" spans="1:11" ht="15" customHeight="1" x14ac:dyDescent="0.25">
      <c r="A2656" s="1094"/>
      <c r="B2656" s="1094"/>
      <c r="C2656" s="1097" t="s">
        <v>1048</v>
      </c>
      <c r="D2656" s="1116">
        <v>0</v>
      </c>
      <c r="E2656" s="1116">
        <v>0</v>
      </c>
      <c r="F2656" s="1116">
        <v>0</v>
      </c>
      <c r="G2656" s="1116">
        <v>0</v>
      </c>
      <c r="H2656" s="1094"/>
      <c r="I2656" s="1094"/>
      <c r="J2656" s="1094"/>
      <c r="K2656" s="1094"/>
    </row>
    <row r="2657" spans="1:11" ht="15" customHeight="1" x14ac:dyDescent="0.25">
      <c r="A2657" s="1094"/>
      <c r="B2657" s="1094"/>
      <c r="C2657" s="1097" t="s">
        <v>1057</v>
      </c>
      <c r="D2657" s="1116">
        <v>0</v>
      </c>
      <c r="E2657" s="1116">
        <v>0</v>
      </c>
      <c r="F2657" s="1116">
        <v>0</v>
      </c>
      <c r="G2657" s="1116">
        <v>0</v>
      </c>
      <c r="H2657" s="1094"/>
      <c r="I2657" s="1094"/>
      <c r="J2657" s="1094"/>
      <c r="K2657" s="1094"/>
    </row>
    <row r="2658" spans="1:11" ht="15" customHeight="1" x14ac:dyDescent="0.25">
      <c r="A2658" s="1094"/>
      <c r="B2658" s="1094"/>
      <c r="C2658" s="1097" t="s">
        <v>1058</v>
      </c>
      <c r="D2658" s="1116">
        <v>0</v>
      </c>
      <c r="E2658" s="1116">
        <v>0</v>
      </c>
      <c r="F2658" s="1116">
        <v>0</v>
      </c>
      <c r="G2658" s="1116">
        <v>0</v>
      </c>
      <c r="H2658" s="1094"/>
      <c r="I2658" s="1094"/>
      <c r="J2658" s="1094"/>
      <c r="K2658" s="1094"/>
    </row>
    <row r="2659" spans="1:11" ht="15" customHeight="1" x14ac:dyDescent="0.25">
      <c r="A2659" s="1094"/>
      <c r="B2659" s="1094"/>
      <c r="C2659" s="1097" t="s">
        <v>1059</v>
      </c>
      <c r="D2659" s="1116">
        <v>0</v>
      </c>
      <c r="E2659" s="1116">
        <v>0</v>
      </c>
      <c r="F2659" s="1116">
        <v>0</v>
      </c>
      <c r="G2659" s="1116">
        <v>0</v>
      </c>
      <c r="H2659" s="1094"/>
      <c r="I2659" s="1094"/>
      <c r="J2659" s="1094"/>
      <c r="K2659" s="1094"/>
    </row>
    <row r="2660" spans="1:11" ht="15" customHeight="1" x14ac:dyDescent="0.25">
      <c r="A2660" s="1094"/>
      <c r="B2660" s="1094"/>
      <c r="C2660" s="1097" t="s">
        <v>1060</v>
      </c>
      <c r="D2660" s="1116">
        <v>0</v>
      </c>
      <c r="E2660" s="1116">
        <v>0</v>
      </c>
      <c r="F2660" s="1116">
        <v>0</v>
      </c>
      <c r="G2660" s="1116">
        <v>0</v>
      </c>
      <c r="H2660" s="1094"/>
      <c r="I2660" s="1094"/>
      <c r="J2660" s="1094"/>
      <c r="K2660" s="1094"/>
    </row>
    <row r="2661" spans="1:11" ht="15" customHeight="1" x14ac:dyDescent="0.25">
      <c r="A2661" s="1094"/>
      <c r="B2661" s="1094"/>
      <c r="C2661" s="1097" t="s">
        <v>1063</v>
      </c>
      <c r="D2661" s="1116">
        <v>0</v>
      </c>
      <c r="E2661" s="1116">
        <v>0</v>
      </c>
      <c r="F2661" s="1116">
        <v>0</v>
      </c>
      <c r="G2661" s="1116">
        <v>0</v>
      </c>
      <c r="H2661" s="1094"/>
      <c r="I2661" s="1094"/>
      <c r="J2661" s="1094"/>
      <c r="K2661" s="1094"/>
    </row>
    <row r="2662" spans="1:11" ht="15" customHeight="1" x14ac:dyDescent="0.25">
      <c r="A2662" s="1094"/>
      <c r="B2662" s="1094"/>
      <c r="C2662" s="1097" t="s">
        <v>1064</v>
      </c>
      <c r="D2662" s="1116">
        <v>0</v>
      </c>
      <c r="E2662" s="1116">
        <v>0</v>
      </c>
      <c r="F2662" s="1116">
        <v>0</v>
      </c>
      <c r="G2662" s="1116">
        <v>0</v>
      </c>
      <c r="H2662" s="1094"/>
      <c r="I2662" s="1094"/>
      <c r="J2662" s="1094"/>
      <c r="K2662" s="1094"/>
    </row>
    <row r="2663" spans="1:11" ht="20.100000000000001" customHeight="1" x14ac:dyDescent="0.25">
      <c r="A2663" s="1094"/>
      <c r="B2663" s="1094"/>
      <c r="C2663" s="1118" t="s">
        <v>1038</v>
      </c>
      <c r="D2663" s="1094"/>
      <c r="E2663" s="1094"/>
      <c r="F2663" s="1094"/>
      <c r="G2663" s="1094"/>
      <c r="H2663" s="1094"/>
      <c r="I2663" s="1094"/>
      <c r="J2663" s="1094"/>
      <c r="K2663" s="1094"/>
    </row>
  </sheetData>
  <mergeCells count="227">
    <mergeCell ref="D7:G7"/>
    <mergeCell ref="C8:G8"/>
    <mergeCell ref="C9:G9"/>
    <mergeCell ref="D10:G10"/>
    <mergeCell ref="D11:G11"/>
    <mergeCell ref="C1:G1"/>
    <mergeCell ref="C2:G2"/>
    <mergeCell ref="D3:G3"/>
    <mergeCell ref="D4:G4"/>
    <mergeCell ref="D5:G5"/>
    <mergeCell ref="D6:G6"/>
    <mergeCell ref="C25:G25"/>
    <mergeCell ref="D70:G70"/>
    <mergeCell ref="D71:G71"/>
    <mergeCell ref="D72:G72"/>
    <mergeCell ref="C81:G81"/>
    <mergeCell ref="D126:G126"/>
    <mergeCell ref="C12:G12"/>
    <mergeCell ref="D13:G13"/>
    <mergeCell ref="D14:G14"/>
    <mergeCell ref="D15:G15"/>
    <mergeCell ref="D16:G16"/>
    <mergeCell ref="C193:G193"/>
    <mergeCell ref="D238:G238"/>
    <mergeCell ref="D239:G239"/>
    <mergeCell ref="D240:G240"/>
    <mergeCell ref="C249:G249"/>
    <mergeCell ref="D294:G294"/>
    <mergeCell ref="D127:G127"/>
    <mergeCell ref="D128:G128"/>
    <mergeCell ref="C137:G137"/>
    <mergeCell ref="D182:G182"/>
    <mergeCell ref="D183:G183"/>
    <mergeCell ref="D184:G184"/>
    <mergeCell ref="C361:G361"/>
    <mergeCell ref="D406:G406"/>
    <mergeCell ref="D407:G407"/>
    <mergeCell ref="D408:G408"/>
    <mergeCell ref="C417:G417"/>
    <mergeCell ref="D462:G462"/>
    <mergeCell ref="D295:G295"/>
    <mergeCell ref="D296:G296"/>
    <mergeCell ref="C305:G305"/>
    <mergeCell ref="D350:G350"/>
    <mergeCell ref="D351:G351"/>
    <mergeCell ref="D352:G352"/>
    <mergeCell ref="C529:G529"/>
    <mergeCell ref="D574:G574"/>
    <mergeCell ref="D575:G575"/>
    <mergeCell ref="D576:G576"/>
    <mergeCell ref="D577:G577"/>
    <mergeCell ref="C586:G586"/>
    <mergeCell ref="D463:G463"/>
    <mergeCell ref="D464:G464"/>
    <mergeCell ref="C473:G473"/>
    <mergeCell ref="D518:G518"/>
    <mergeCell ref="D519:G519"/>
    <mergeCell ref="D520:G520"/>
    <mergeCell ref="D689:G689"/>
    <mergeCell ref="D690:G690"/>
    <mergeCell ref="D691:G691"/>
    <mergeCell ref="C700:G700"/>
    <mergeCell ref="D745:G745"/>
    <mergeCell ref="D746:G746"/>
    <mergeCell ref="D631:G631"/>
    <mergeCell ref="D632:G632"/>
    <mergeCell ref="D633:G633"/>
    <mergeCell ref="D634:G634"/>
    <mergeCell ref="C643:G643"/>
    <mergeCell ref="D688:G688"/>
    <mergeCell ref="D805:G805"/>
    <mergeCell ref="C814:G814"/>
    <mergeCell ref="D859:G859"/>
    <mergeCell ref="D860:G860"/>
    <mergeCell ref="D861:G861"/>
    <mergeCell ref="D862:G862"/>
    <mergeCell ref="D747:G747"/>
    <mergeCell ref="D748:G748"/>
    <mergeCell ref="C757:G757"/>
    <mergeCell ref="D802:G802"/>
    <mergeCell ref="D803:G803"/>
    <mergeCell ref="D804:G804"/>
    <mergeCell ref="D973:G973"/>
    <mergeCell ref="D974:G974"/>
    <mergeCell ref="D975:G975"/>
    <mergeCell ref="D976:G976"/>
    <mergeCell ref="C985:G985"/>
    <mergeCell ref="D1030:G1030"/>
    <mergeCell ref="C871:G871"/>
    <mergeCell ref="D916:G916"/>
    <mergeCell ref="D917:G917"/>
    <mergeCell ref="D918:G918"/>
    <mergeCell ref="D919:G919"/>
    <mergeCell ref="C928:G928"/>
    <mergeCell ref="D1089:G1089"/>
    <mergeCell ref="D1090:G1090"/>
    <mergeCell ref="C1099:G1099"/>
    <mergeCell ref="D1144:G1144"/>
    <mergeCell ref="D1145:G1145"/>
    <mergeCell ref="D1146:G1146"/>
    <mergeCell ref="D1031:G1031"/>
    <mergeCell ref="D1032:G1032"/>
    <mergeCell ref="D1033:G1033"/>
    <mergeCell ref="C1042:G1042"/>
    <mergeCell ref="D1087:G1087"/>
    <mergeCell ref="D1088:G1088"/>
    <mergeCell ref="C1213:G1213"/>
    <mergeCell ref="D1258:G1258"/>
    <mergeCell ref="D1259:G1259"/>
    <mergeCell ref="D1260:G1260"/>
    <mergeCell ref="D1261:G1261"/>
    <mergeCell ref="C1270:G1270"/>
    <mergeCell ref="D1147:G1147"/>
    <mergeCell ref="C1156:G1156"/>
    <mergeCell ref="D1201:G1201"/>
    <mergeCell ref="D1202:G1202"/>
    <mergeCell ref="D1203:G1203"/>
    <mergeCell ref="D1204:G1204"/>
    <mergeCell ref="D1373:G1373"/>
    <mergeCell ref="D1374:G1374"/>
    <mergeCell ref="D1375:G1375"/>
    <mergeCell ref="C1384:G1384"/>
    <mergeCell ref="D1429:G1429"/>
    <mergeCell ref="D1430:G1430"/>
    <mergeCell ref="D1315:G1315"/>
    <mergeCell ref="D1316:G1316"/>
    <mergeCell ref="D1317:G1317"/>
    <mergeCell ref="D1318:G1318"/>
    <mergeCell ref="C1327:G1327"/>
    <mergeCell ref="D1372:G1372"/>
    <mergeCell ref="D1489:G1489"/>
    <mergeCell ref="C1498:G1498"/>
    <mergeCell ref="D1543:G1543"/>
    <mergeCell ref="D1544:G1544"/>
    <mergeCell ref="D1545:G1545"/>
    <mergeCell ref="D1546:G1546"/>
    <mergeCell ref="D1431:G1431"/>
    <mergeCell ref="D1432:G1432"/>
    <mergeCell ref="C1441:G1441"/>
    <mergeCell ref="D1486:G1486"/>
    <mergeCell ref="D1487:G1487"/>
    <mergeCell ref="D1488:G1488"/>
    <mergeCell ref="D1657:G1657"/>
    <mergeCell ref="D1658:G1658"/>
    <mergeCell ref="D1659:G1659"/>
    <mergeCell ref="D1660:G1660"/>
    <mergeCell ref="C1669:G1669"/>
    <mergeCell ref="D1714:G1714"/>
    <mergeCell ref="C1555:G1555"/>
    <mergeCell ref="D1600:G1600"/>
    <mergeCell ref="D1601:G1601"/>
    <mergeCell ref="D1602:G1602"/>
    <mergeCell ref="D1603:G1603"/>
    <mergeCell ref="C1612:G1612"/>
    <mergeCell ref="D1773:G1773"/>
    <mergeCell ref="D1774:G1774"/>
    <mergeCell ref="C1783:G1783"/>
    <mergeCell ref="D1828:G1828"/>
    <mergeCell ref="D1829:G1829"/>
    <mergeCell ref="D1830:G1830"/>
    <mergeCell ref="D1715:G1715"/>
    <mergeCell ref="D1716:G1716"/>
    <mergeCell ref="D1717:G1717"/>
    <mergeCell ref="C1726:G1726"/>
    <mergeCell ref="D1771:G1771"/>
    <mergeCell ref="D1772:G1772"/>
    <mergeCell ref="C1897:G1897"/>
    <mergeCell ref="D1942:G1942"/>
    <mergeCell ref="D1943:G1943"/>
    <mergeCell ref="D1944:G1944"/>
    <mergeCell ref="C1953:G1953"/>
    <mergeCell ref="D1998:G1998"/>
    <mergeCell ref="D1831:G1831"/>
    <mergeCell ref="C1840:G1840"/>
    <mergeCell ref="D1885:G1885"/>
    <mergeCell ref="D1886:G1886"/>
    <mergeCell ref="D1887:G1887"/>
    <mergeCell ref="D1888:G1888"/>
    <mergeCell ref="C2065:G2065"/>
    <mergeCell ref="D2110:G2110"/>
    <mergeCell ref="D2111:G2111"/>
    <mergeCell ref="D2112:G2112"/>
    <mergeCell ref="D2113:G2113"/>
    <mergeCell ref="C2122:G2122"/>
    <mergeCell ref="D1999:G1999"/>
    <mergeCell ref="D2000:G2000"/>
    <mergeCell ref="C2009:G2009"/>
    <mergeCell ref="D2054:G2054"/>
    <mergeCell ref="D2055:G2055"/>
    <mergeCell ref="D2056:G2056"/>
    <mergeCell ref="D2225:G2225"/>
    <mergeCell ref="C2234:G2234"/>
    <mergeCell ref="D2279:G2279"/>
    <mergeCell ref="D2280:G2280"/>
    <mergeCell ref="D2281:G2281"/>
    <mergeCell ref="C2290:G2290"/>
    <mergeCell ref="D2167:G2167"/>
    <mergeCell ref="D2168:G2168"/>
    <mergeCell ref="D2169:G2169"/>
    <mergeCell ref="C2178:G2178"/>
    <mergeCell ref="D2223:G2223"/>
    <mergeCell ref="D2224:G2224"/>
    <mergeCell ref="D2393:G2393"/>
    <mergeCell ref="D2394:G2394"/>
    <mergeCell ref="D2395:G2395"/>
    <mergeCell ref="C2404:G2404"/>
    <mergeCell ref="D2449:G2449"/>
    <mergeCell ref="D2450:G2450"/>
    <mergeCell ref="D2335:G2335"/>
    <mergeCell ref="D2336:G2336"/>
    <mergeCell ref="D2337:G2337"/>
    <mergeCell ref="D2338:G2338"/>
    <mergeCell ref="C2347:G2347"/>
    <mergeCell ref="D2392:G2392"/>
    <mergeCell ref="C2575:G2575"/>
    <mergeCell ref="D2509:G2509"/>
    <mergeCell ref="C2518:G2518"/>
    <mergeCell ref="D2563:G2563"/>
    <mergeCell ref="D2564:G2564"/>
    <mergeCell ref="D2565:G2565"/>
    <mergeCell ref="D2566:G2566"/>
    <mergeCell ref="D2451:G2451"/>
    <mergeCell ref="D2452:G2452"/>
    <mergeCell ref="C2461:G2461"/>
    <mergeCell ref="D2506:G2506"/>
    <mergeCell ref="D2507:G2507"/>
    <mergeCell ref="D2508:G2508"/>
  </mergeCells>
  <pageMargins left="0" right="0" top="0" bottom="0"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D2DB7-5D32-40E8-85DC-5B55E3DF5BAA}">
  <sheetPr>
    <outlinePr summaryBelow="0"/>
  </sheetPr>
  <dimension ref="A1:K296"/>
  <sheetViews>
    <sheetView workbookViewId="0">
      <selection activeCell="C360" sqref="C360"/>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1455</v>
      </c>
      <c r="E3" s="1265"/>
      <c r="F3" s="1265"/>
      <c r="G3" s="1265"/>
      <c r="H3" s="1119"/>
      <c r="I3" s="1119"/>
      <c r="J3" s="1119"/>
      <c r="K3" s="1119"/>
    </row>
    <row r="4" spans="1:11" ht="14.1" customHeight="1" x14ac:dyDescent="0.25">
      <c r="A4" s="1119"/>
      <c r="B4" s="1119"/>
      <c r="C4" s="1121" t="s">
        <v>984</v>
      </c>
      <c r="D4" s="1264" t="s">
        <v>1456</v>
      </c>
      <c r="E4" s="1265"/>
      <c r="F4" s="1265"/>
      <c r="G4" s="1265"/>
      <c r="H4" s="1119"/>
      <c r="I4" s="1119"/>
      <c r="J4" s="1119"/>
      <c r="K4" s="1119"/>
    </row>
    <row r="5" spans="1:11" ht="14.1" customHeight="1" x14ac:dyDescent="0.25">
      <c r="A5" s="1119"/>
      <c r="B5" s="1119"/>
      <c r="C5" s="1121" t="s">
        <v>2</v>
      </c>
      <c r="D5" s="1264" t="s">
        <v>1457</v>
      </c>
      <c r="E5" s="1265"/>
      <c r="F5" s="1265"/>
      <c r="G5" s="1265"/>
      <c r="H5" s="1119"/>
      <c r="I5" s="1119"/>
      <c r="J5" s="1119"/>
      <c r="K5" s="1119"/>
    </row>
    <row r="6" spans="1:11" ht="14.1" customHeight="1" x14ac:dyDescent="0.25">
      <c r="A6" s="1119"/>
      <c r="B6" s="1119"/>
      <c r="C6" s="1121" t="s">
        <v>4</v>
      </c>
      <c r="D6" s="1264" t="s">
        <v>1458</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30.95" customHeight="1" x14ac:dyDescent="0.25">
      <c r="A9" s="1119"/>
      <c r="B9" s="1119"/>
      <c r="C9" s="1270" t="s">
        <v>1459</v>
      </c>
      <c r="D9" s="1271"/>
      <c r="E9" s="1271"/>
      <c r="F9" s="1271"/>
      <c r="G9" s="1271"/>
      <c r="H9" s="1119"/>
      <c r="I9" s="1119"/>
      <c r="J9" s="1119"/>
      <c r="K9" s="1119"/>
    </row>
    <row r="10" spans="1:11" ht="57" customHeight="1" x14ac:dyDescent="0.25">
      <c r="A10" s="1119"/>
      <c r="B10" s="1119"/>
      <c r="C10" s="1122" t="s">
        <v>10</v>
      </c>
      <c r="D10" s="1258" t="s">
        <v>1460</v>
      </c>
      <c r="E10" s="1259"/>
      <c r="F10" s="1259"/>
      <c r="G10" s="1259"/>
      <c r="H10" s="1119"/>
      <c r="I10" s="1119"/>
      <c r="J10" s="1119"/>
      <c r="K10" s="1119"/>
    </row>
    <row r="11" spans="1:11" ht="22.5"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62.1" customHeight="1" x14ac:dyDescent="0.25">
      <c r="A13" s="1119"/>
      <c r="B13" s="1119"/>
      <c r="C13" s="1123" t="s">
        <v>1461</v>
      </c>
      <c r="D13" s="1127" t="s">
        <v>113</v>
      </c>
      <c r="E13" s="1127" t="s">
        <v>1462</v>
      </c>
      <c r="F13" s="1127" t="s">
        <v>1463</v>
      </c>
      <c r="G13" s="1127" t="s">
        <v>1226</v>
      </c>
      <c r="H13" s="1119"/>
      <c r="I13" s="1119"/>
      <c r="J13" s="1119"/>
      <c r="K13" s="1119"/>
    </row>
    <row r="14" spans="1:11" ht="72.95" customHeight="1" x14ac:dyDescent="0.25">
      <c r="A14" s="1119"/>
      <c r="B14" s="1119"/>
      <c r="C14" s="1123" t="s">
        <v>1464</v>
      </c>
      <c r="D14" s="1127" t="s">
        <v>1465</v>
      </c>
      <c r="E14" s="1127" t="s">
        <v>1466</v>
      </c>
      <c r="F14" s="1127" t="s">
        <v>1467</v>
      </c>
      <c r="G14" s="1127" t="s">
        <v>1462</v>
      </c>
      <c r="H14" s="1119"/>
      <c r="I14" s="1119"/>
      <c r="J14" s="1119"/>
      <c r="K14" s="1119"/>
    </row>
    <row r="15" spans="1:11" ht="62.1" customHeight="1" x14ac:dyDescent="0.25">
      <c r="A15" s="1119"/>
      <c r="B15" s="1119"/>
      <c r="C15" s="1123" t="s">
        <v>1468</v>
      </c>
      <c r="D15" s="1127" t="s">
        <v>1321</v>
      </c>
      <c r="E15" s="1127" t="s">
        <v>1466</v>
      </c>
      <c r="F15" s="1127" t="s">
        <v>1469</v>
      </c>
      <c r="G15" s="1127" t="s">
        <v>1462</v>
      </c>
      <c r="H15" s="1119"/>
      <c r="I15" s="1119"/>
      <c r="J15" s="1119"/>
      <c r="K15" s="1119"/>
    </row>
    <row r="16" spans="1:11" ht="51.95" customHeight="1" x14ac:dyDescent="0.25">
      <c r="A16" s="1119"/>
      <c r="B16" s="1119"/>
      <c r="C16" s="1123" t="s">
        <v>1470</v>
      </c>
      <c r="D16" s="1127" t="s">
        <v>1465</v>
      </c>
      <c r="E16" s="1127" t="s">
        <v>1462</v>
      </c>
      <c r="F16" s="1127" t="s">
        <v>1226</v>
      </c>
      <c r="G16" s="1127" t="s">
        <v>1471</v>
      </c>
      <c r="H16" s="1119"/>
      <c r="I16" s="1119"/>
      <c r="J16" s="1119"/>
      <c r="K16" s="1119"/>
    </row>
    <row r="17" spans="1:11" ht="41.1" customHeight="1" x14ac:dyDescent="0.25">
      <c r="A17" s="1119"/>
      <c r="B17" s="1119"/>
      <c r="C17" s="1123" t="s">
        <v>1472</v>
      </c>
      <c r="D17" s="1127" t="s">
        <v>1465</v>
      </c>
      <c r="E17" s="1127" t="s">
        <v>1467</v>
      </c>
      <c r="F17" s="1127" t="s">
        <v>1462</v>
      </c>
      <c r="G17" s="1127" t="s">
        <v>1226</v>
      </c>
      <c r="H17" s="1119"/>
      <c r="I17" s="1119"/>
      <c r="J17" s="1119"/>
      <c r="K17" s="1119"/>
    </row>
    <row r="18" spans="1:11" ht="24" customHeight="1" x14ac:dyDescent="0.25">
      <c r="A18" s="1119"/>
      <c r="B18" s="1119"/>
      <c r="C18" s="1122" t="s">
        <v>646</v>
      </c>
      <c r="D18" s="1258" t="s">
        <v>1473</v>
      </c>
      <c r="E18" s="1259"/>
      <c r="F18" s="1259"/>
      <c r="G18" s="1259"/>
      <c r="H18" s="1119"/>
      <c r="I18" s="1119"/>
      <c r="J18" s="1119"/>
      <c r="K18" s="1119"/>
    </row>
    <row r="19" spans="1:11" x14ac:dyDescent="0.25">
      <c r="A19" s="1119"/>
      <c r="B19" s="1119"/>
      <c r="C19" s="1123" t="s">
        <v>1005</v>
      </c>
      <c r="D19" s="1124">
        <v>2024</v>
      </c>
      <c r="E19" s="1124">
        <v>2025</v>
      </c>
      <c r="F19" s="1124">
        <v>2026</v>
      </c>
      <c r="G19" s="1124">
        <v>2027</v>
      </c>
      <c r="H19" s="1119"/>
      <c r="I19" s="1119"/>
      <c r="J19" s="1119"/>
      <c r="K19" s="1119"/>
    </row>
    <row r="20" spans="1:11" ht="14.1" customHeight="1" x14ac:dyDescent="0.25">
      <c r="A20" s="1119"/>
      <c r="B20" s="1119"/>
      <c r="C20" s="1125"/>
      <c r="D20" s="1126" t="s">
        <v>13</v>
      </c>
      <c r="E20" s="1126" t="s">
        <v>14</v>
      </c>
      <c r="F20" s="1126" t="s">
        <v>14</v>
      </c>
      <c r="G20" s="1126" t="s">
        <v>14</v>
      </c>
      <c r="H20" s="1119"/>
      <c r="I20" s="1119"/>
      <c r="J20" s="1119"/>
      <c r="K20" s="1119"/>
    </row>
    <row r="21" spans="1:11" ht="62.1" customHeight="1" x14ac:dyDescent="0.25">
      <c r="A21" s="1119"/>
      <c r="B21" s="1119"/>
      <c r="C21" s="1123" t="s">
        <v>1474</v>
      </c>
      <c r="D21" s="1127" t="s">
        <v>1475</v>
      </c>
      <c r="E21" s="1127" t="s">
        <v>1475</v>
      </c>
      <c r="F21" s="1127" t="s">
        <v>1118</v>
      </c>
      <c r="G21" s="1127" t="s">
        <v>1230</v>
      </c>
      <c r="H21" s="1119"/>
      <c r="I21" s="1119"/>
      <c r="J21" s="1119"/>
      <c r="K21" s="1119"/>
    </row>
    <row r="22" spans="1:11" ht="41.1" customHeight="1" x14ac:dyDescent="0.25">
      <c r="A22" s="1119"/>
      <c r="B22" s="1119"/>
      <c r="C22" s="1123" t="s">
        <v>1476</v>
      </c>
      <c r="D22" s="1127" t="s">
        <v>1477</v>
      </c>
      <c r="E22" s="1127" t="s">
        <v>1321</v>
      </c>
      <c r="F22" s="1127" t="s">
        <v>1478</v>
      </c>
      <c r="G22" s="1127" t="s">
        <v>1478</v>
      </c>
      <c r="H22" s="1119"/>
      <c r="I22" s="1119"/>
      <c r="J22" s="1119"/>
      <c r="K22" s="1119"/>
    </row>
    <row r="23" spans="1:11" ht="41.1" customHeight="1" x14ac:dyDescent="0.25">
      <c r="A23" s="1119"/>
      <c r="B23" s="1119"/>
      <c r="C23" s="1123" t="s">
        <v>1479</v>
      </c>
      <c r="D23" s="1127" t="s">
        <v>1094</v>
      </c>
      <c r="E23" s="1127" t="s">
        <v>1480</v>
      </c>
      <c r="F23" s="1127" t="s">
        <v>1481</v>
      </c>
      <c r="G23" s="1127" t="s">
        <v>1481</v>
      </c>
      <c r="H23" s="1119"/>
      <c r="I23" s="1119"/>
      <c r="J23" s="1119"/>
      <c r="K23" s="1119"/>
    </row>
    <row r="24" spans="1:11" ht="30.95" customHeight="1" x14ac:dyDescent="0.25">
      <c r="A24" s="1119"/>
      <c r="B24" s="1119"/>
      <c r="C24" s="1123" t="s">
        <v>1482</v>
      </c>
      <c r="D24" s="1127" t="s">
        <v>1039</v>
      </c>
      <c r="E24" s="1127" t="s">
        <v>1372</v>
      </c>
      <c r="F24" s="1127" t="s">
        <v>1483</v>
      </c>
      <c r="G24" s="1127" t="s">
        <v>1483</v>
      </c>
      <c r="H24" s="1119"/>
      <c r="I24" s="1119"/>
      <c r="J24" s="1119"/>
      <c r="K24" s="1119"/>
    </row>
    <row r="25" spans="1:11" ht="14.1" customHeight="1" x14ac:dyDescent="0.25">
      <c r="A25" s="1119"/>
      <c r="B25" s="1119"/>
      <c r="C25" s="1256" t="s">
        <v>1019</v>
      </c>
      <c r="D25" s="1257"/>
      <c r="E25" s="1257"/>
      <c r="F25" s="1257"/>
      <c r="G25" s="1257"/>
      <c r="H25" s="1119"/>
      <c r="I25" s="1119"/>
      <c r="J25" s="1119"/>
      <c r="K25" s="1119"/>
    </row>
    <row r="26" spans="1:11" ht="14.1" customHeight="1" x14ac:dyDescent="0.25">
      <c r="A26" s="1119"/>
      <c r="B26" s="1119"/>
      <c r="C26" s="1128" t="s">
        <v>1484</v>
      </c>
      <c r="D26" s="1256" t="s">
        <v>1485</v>
      </c>
      <c r="E26" s="1257"/>
      <c r="F26" s="1257"/>
      <c r="G26" s="1257"/>
      <c r="H26" s="1119"/>
      <c r="I26" s="1119"/>
      <c r="J26" s="1119"/>
      <c r="K26" s="1119"/>
    </row>
    <row r="27" spans="1:11" x14ac:dyDescent="0.25">
      <c r="A27" s="1119"/>
      <c r="B27" s="1119"/>
      <c r="C27" s="1129" t="s">
        <v>1022</v>
      </c>
      <c r="D27" s="1252" t="s">
        <v>1486</v>
      </c>
      <c r="E27" s="1253"/>
      <c r="F27" s="1253"/>
      <c r="G27" s="1253"/>
      <c r="H27" s="1119"/>
      <c r="I27" s="1119"/>
      <c r="J27" s="1119"/>
      <c r="K27" s="1119"/>
    </row>
    <row r="28" spans="1:11" ht="54.95" customHeight="1" x14ac:dyDescent="0.25">
      <c r="A28" s="1119"/>
      <c r="B28" s="1119"/>
      <c r="C28" s="1130" t="s">
        <v>1024</v>
      </c>
      <c r="D28" s="1254" t="s">
        <v>1487</v>
      </c>
      <c r="E28" s="1255"/>
      <c r="F28" s="1255"/>
      <c r="G28" s="1255"/>
      <c r="H28" s="1119"/>
      <c r="I28" s="1119"/>
      <c r="J28" s="1119"/>
      <c r="K28" s="1119"/>
    </row>
    <row r="29" spans="1:11" x14ac:dyDescent="0.25">
      <c r="A29" s="1119"/>
      <c r="B29" s="1119"/>
      <c r="C29" s="1130" t="s">
        <v>31</v>
      </c>
      <c r="D29" s="1254" t="s">
        <v>1488</v>
      </c>
      <c r="E29" s="1255"/>
      <c r="F29" s="1255"/>
      <c r="G29" s="1255"/>
      <c r="H29" s="1119"/>
      <c r="I29" s="1119"/>
      <c r="J29" s="1119"/>
      <c r="K29" s="1119"/>
    </row>
    <row r="30" spans="1:11" ht="15" customHeight="1" x14ac:dyDescent="0.25">
      <c r="A30" s="1119"/>
      <c r="B30" s="1119"/>
      <c r="C30" s="1131"/>
      <c r="D30" s="1132">
        <v>2024</v>
      </c>
      <c r="E30" s="1132">
        <v>2025</v>
      </c>
      <c r="F30" s="1132">
        <v>2026</v>
      </c>
      <c r="G30" s="1132">
        <v>2027</v>
      </c>
      <c r="H30" s="1119"/>
      <c r="I30" s="1119"/>
      <c r="J30" s="1119"/>
      <c r="K30" s="1119"/>
    </row>
    <row r="31" spans="1:11" ht="15" customHeight="1" x14ac:dyDescent="0.25">
      <c r="A31" s="1119"/>
      <c r="B31" s="1119"/>
      <c r="C31" s="1133"/>
      <c r="D31" s="1134" t="s">
        <v>13</v>
      </c>
      <c r="E31" s="1134" t="s">
        <v>14</v>
      </c>
      <c r="F31" s="1134" t="s">
        <v>14</v>
      </c>
      <c r="G31" s="1134" t="s">
        <v>14</v>
      </c>
      <c r="H31" s="1119"/>
      <c r="I31" s="1119"/>
      <c r="J31" s="1119"/>
      <c r="K31" s="1119"/>
    </row>
    <row r="32" spans="1:11" ht="14.1" customHeight="1" x14ac:dyDescent="0.25">
      <c r="A32" s="1119"/>
      <c r="B32" s="1119"/>
      <c r="C32" s="1123" t="s">
        <v>33</v>
      </c>
      <c r="D32" s="1127" t="s">
        <v>1028</v>
      </c>
      <c r="E32" s="1127" t="s">
        <v>1028</v>
      </c>
      <c r="F32" s="1127" t="s">
        <v>1257</v>
      </c>
      <c r="G32" s="1127" t="s">
        <v>1489</v>
      </c>
      <c r="H32" s="1119"/>
      <c r="I32" s="1119"/>
      <c r="J32" s="1119"/>
      <c r="K32" s="1119"/>
    </row>
    <row r="33" spans="1:11" ht="14.1" customHeight="1" x14ac:dyDescent="0.25">
      <c r="A33" s="1119"/>
      <c r="B33" s="1119"/>
      <c r="C33" s="1123" t="s">
        <v>1029</v>
      </c>
      <c r="D33" s="1127" t="s">
        <v>1490</v>
      </c>
      <c r="E33" s="1127" t="s">
        <v>1491</v>
      </c>
      <c r="F33" s="1127" t="s">
        <v>1491</v>
      </c>
      <c r="G33" s="1127" t="s">
        <v>1492</v>
      </c>
      <c r="H33" s="1119"/>
      <c r="I33" s="1119"/>
      <c r="J33" s="1119"/>
      <c r="K33" s="1119"/>
    </row>
    <row r="34" spans="1:11" ht="14.1" customHeight="1" x14ac:dyDescent="0.25">
      <c r="A34" s="1119"/>
      <c r="B34" s="1119"/>
      <c r="C34" s="1123" t="s">
        <v>1032</v>
      </c>
      <c r="D34" s="1127" t="s">
        <v>1493</v>
      </c>
      <c r="E34" s="1127" t="s">
        <v>1494</v>
      </c>
      <c r="F34" s="1127" t="s">
        <v>1495</v>
      </c>
      <c r="G34" s="1127" t="s">
        <v>1496</v>
      </c>
      <c r="H34" s="1119"/>
      <c r="I34" s="1119"/>
      <c r="J34" s="1119"/>
      <c r="K34" s="1119"/>
    </row>
    <row r="35" spans="1:11" ht="14.1" customHeight="1" x14ac:dyDescent="0.25">
      <c r="A35" s="1119"/>
      <c r="B35" s="1119"/>
      <c r="C35" s="1123" t="s">
        <v>1037</v>
      </c>
      <c r="D35" s="1127" t="s">
        <v>1038</v>
      </c>
      <c r="E35" s="1127" t="s">
        <v>1039</v>
      </c>
      <c r="F35" s="1127" t="s">
        <v>1497</v>
      </c>
      <c r="G35" s="1127" t="s">
        <v>1498</v>
      </c>
      <c r="H35" s="1119"/>
      <c r="I35" s="1119"/>
      <c r="J35" s="1119"/>
      <c r="K35" s="1119"/>
    </row>
    <row r="36" spans="1:11" ht="14.1" customHeight="1" x14ac:dyDescent="0.25">
      <c r="A36" s="1119"/>
      <c r="B36" s="1119"/>
      <c r="C36" s="1123" t="s">
        <v>1042</v>
      </c>
      <c r="D36" s="1127" t="s">
        <v>1038</v>
      </c>
      <c r="E36" s="1127" t="s">
        <v>1499</v>
      </c>
      <c r="F36" s="1127" t="s">
        <v>1039</v>
      </c>
      <c r="G36" s="1127" t="s">
        <v>1500</v>
      </c>
      <c r="H36" s="1119"/>
      <c r="I36" s="1119"/>
      <c r="J36" s="1119"/>
      <c r="K36" s="1119"/>
    </row>
    <row r="37" spans="1:11" ht="14.1" customHeight="1" x14ac:dyDescent="0.25">
      <c r="A37" s="1119"/>
      <c r="B37" s="1119"/>
      <c r="C37" s="1123" t="s">
        <v>39</v>
      </c>
      <c r="D37" s="1127" t="s">
        <v>1038</v>
      </c>
      <c r="E37" s="1127" t="s">
        <v>1499</v>
      </c>
      <c r="F37" s="1127" t="s">
        <v>1501</v>
      </c>
      <c r="G37" s="1127" t="s">
        <v>1502</v>
      </c>
      <c r="H37" s="1119"/>
      <c r="I37" s="1119"/>
      <c r="J37" s="1119"/>
      <c r="K37" s="1119"/>
    </row>
    <row r="38" spans="1:11" ht="14.1" customHeight="1" x14ac:dyDescent="0.25">
      <c r="A38" s="1119"/>
      <c r="B38" s="1119"/>
      <c r="C38" s="1250" t="s">
        <v>1046</v>
      </c>
      <c r="D38" s="1251"/>
      <c r="E38" s="1251"/>
      <c r="F38" s="1251"/>
      <c r="G38" s="1251"/>
      <c r="H38" s="1119"/>
      <c r="I38" s="1119"/>
      <c r="J38" s="1119"/>
      <c r="K38" s="1119"/>
    </row>
    <row r="39" spans="1:11" ht="14.1" customHeight="1" x14ac:dyDescent="0.25">
      <c r="A39" s="1119"/>
      <c r="B39" s="1119"/>
      <c r="C39" s="1131"/>
      <c r="D39" s="1132">
        <v>2024</v>
      </c>
      <c r="E39" s="1132">
        <v>2025</v>
      </c>
      <c r="F39" s="1132">
        <v>2026</v>
      </c>
      <c r="G39" s="1132">
        <v>2027</v>
      </c>
      <c r="H39" s="1119"/>
      <c r="I39" s="1119"/>
      <c r="J39" s="1119"/>
      <c r="K39" s="1119"/>
    </row>
    <row r="40" spans="1:11" ht="14.1" customHeight="1" x14ac:dyDescent="0.25">
      <c r="A40" s="1119"/>
      <c r="B40" s="1119"/>
      <c r="C40" s="1133"/>
      <c r="D40" s="1134" t="s">
        <v>13</v>
      </c>
      <c r="E40" s="1134" t="s">
        <v>14</v>
      </c>
      <c r="F40" s="1134" t="s">
        <v>14</v>
      </c>
      <c r="G40" s="1134" t="s">
        <v>14</v>
      </c>
      <c r="H40" s="1119"/>
      <c r="I40" s="1119"/>
      <c r="J40" s="1119"/>
      <c r="K40" s="1119"/>
    </row>
    <row r="41" spans="1:11" ht="14.1" customHeight="1" x14ac:dyDescent="0.25">
      <c r="A41" s="1119"/>
      <c r="B41" s="1119"/>
      <c r="C41" s="1135" t="s">
        <v>1047</v>
      </c>
      <c r="D41" s="1136">
        <v>0</v>
      </c>
      <c r="E41" s="1136">
        <v>12552000</v>
      </c>
      <c r="F41" s="1136">
        <v>12552000</v>
      </c>
      <c r="G41" s="1136">
        <v>12552000</v>
      </c>
      <c r="H41" s="1119"/>
      <c r="I41" s="1119"/>
      <c r="J41" s="1119"/>
      <c r="K41" s="1119"/>
    </row>
    <row r="42" spans="1:11" ht="14.1" customHeight="1" x14ac:dyDescent="0.25">
      <c r="A42" s="1119"/>
      <c r="B42" s="1119"/>
      <c r="C42" s="1135" t="s">
        <v>1048</v>
      </c>
      <c r="D42" s="1136">
        <v>0</v>
      </c>
      <c r="E42" s="1136">
        <v>12552000</v>
      </c>
      <c r="F42" s="1136">
        <v>12552000</v>
      </c>
      <c r="G42" s="1136">
        <v>12552000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1050</v>
      </c>
      <c r="D44" s="1136">
        <v>0</v>
      </c>
      <c r="E44" s="1136">
        <v>2186000</v>
      </c>
      <c r="F44" s="1136">
        <v>2186000</v>
      </c>
      <c r="G44" s="1136">
        <v>2186000</v>
      </c>
      <c r="H44" s="1119"/>
      <c r="I44" s="1119"/>
      <c r="J44" s="1119"/>
      <c r="K44" s="1119"/>
    </row>
    <row r="45" spans="1:11" ht="14.1" customHeight="1" x14ac:dyDescent="0.25">
      <c r="A45" s="1119"/>
      <c r="B45" s="1119"/>
      <c r="C45" s="1135" t="s">
        <v>1048</v>
      </c>
      <c r="D45" s="1136">
        <v>0</v>
      </c>
      <c r="E45" s="1136">
        <v>2186000</v>
      </c>
      <c r="F45" s="1136">
        <v>2186000</v>
      </c>
      <c r="G45" s="1136">
        <v>2186000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1051</v>
      </c>
      <c r="D47" s="1136">
        <v>0</v>
      </c>
      <c r="E47" s="1136">
        <v>4000000</v>
      </c>
      <c r="F47" s="1136">
        <v>4000000</v>
      </c>
      <c r="G47" s="1136">
        <v>4000000</v>
      </c>
      <c r="H47" s="1119"/>
      <c r="I47" s="1119"/>
      <c r="J47" s="1119"/>
      <c r="K47" s="1119"/>
    </row>
    <row r="48" spans="1:11" ht="14.1" customHeight="1" x14ac:dyDescent="0.25">
      <c r="A48" s="1119"/>
      <c r="B48" s="1119"/>
      <c r="C48" s="1135" t="s">
        <v>1048</v>
      </c>
      <c r="D48" s="1136">
        <v>0</v>
      </c>
      <c r="E48" s="1136">
        <v>4000000</v>
      </c>
      <c r="F48" s="1136">
        <v>4000000</v>
      </c>
      <c r="G48" s="1136">
        <v>4000000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1052</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1053</v>
      </c>
      <c r="D53" s="1136">
        <v>0</v>
      </c>
      <c r="E53" s="1136">
        <v>109110000</v>
      </c>
      <c r="F53" s="1136">
        <v>109110000</v>
      </c>
      <c r="G53" s="1136">
        <v>110110000</v>
      </c>
      <c r="H53" s="1119"/>
      <c r="I53" s="1119"/>
      <c r="J53" s="1119"/>
      <c r="K53" s="1119"/>
    </row>
    <row r="54" spans="1:11" ht="14.1" customHeight="1" x14ac:dyDescent="0.25">
      <c r="A54" s="1119"/>
      <c r="B54" s="1119"/>
      <c r="C54" s="1135" t="s">
        <v>1048</v>
      </c>
      <c r="D54" s="1136">
        <v>0</v>
      </c>
      <c r="E54" s="1136">
        <v>109110000</v>
      </c>
      <c r="F54" s="1136">
        <v>109110000</v>
      </c>
      <c r="G54" s="1136">
        <v>110110000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1054</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1055</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1049</v>
      </c>
      <c r="D61" s="1136">
        <v>0</v>
      </c>
      <c r="E61" s="1136">
        <v>0</v>
      </c>
      <c r="F61" s="1136">
        <v>0</v>
      </c>
      <c r="G61" s="1136">
        <v>0</v>
      </c>
      <c r="H61" s="1119"/>
      <c r="I61" s="1119"/>
      <c r="J61" s="1119"/>
      <c r="K61" s="1119"/>
    </row>
    <row r="62" spans="1:11" ht="14.1" customHeight="1" x14ac:dyDescent="0.25">
      <c r="A62" s="1119"/>
      <c r="B62" s="1119"/>
      <c r="C62" s="1135" t="s">
        <v>1056</v>
      </c>
      <c r="D62" s="1136">
        <v>0</v>
      </c>
      <c r="E62" s="1136">
        <v>0</v>
      </c>
      <c r="F62" s="1136">
        <v>0</v>
      </c>
      <c r="G62" s="1136">
        <v>0</v>
      </c>
      <c r="H62" s="1119"/>
      <c r="I62" s="1119"/>
      <c r="J62" s="1119"/>
      <c r="K62" s="1119"/>
    </row>
    <row r="63" spans="1:11" ht="14.1" customHeight="1" x14ac:dyDescent="0.25">
      <c r="A63" s="1119"/>
      <c r="B63" s="1119"/>
      <c r="C63" s="1135" t="s">
        <v>1048</v>
      </c>
      <c r="D63" s="1136">
        <v>0</v>
      </c>
      <c r="E63" s="1136">
        <v>0</v>
      </c>
      <c r="F63" s="1136">
        <v>0</v>
      </c>
      <c r="G63" s="1136">
        <v>0</v>
      </c>
      <c r="H63" s="1119"/>
      <c r="I63" s="1119"/>
      <c r="J63" s="1119"/>
      <c r="K63" s="1119"/>
    </row>
    <row r="64" spans="1:11" ht="14.1" customHeight="1" x14ac:dyDescent="0.25">
      <c r="A64" s="1119"/>
      <c r="B64" s="1119"/>
      <c r="C64" s="1135" t="s">
        <v>1057</v>
      </c>
      <c r="D64" s="1136">
        <v>0</v>
      </c>
      <c r="E64" s="1136">
        <v>0</v>
      </c>
      <c r="F64" s="1136">
        <v>0</v>
      </c>
      <c r="G64" s="1136">
        <v>0</v>
      </c>
      <c r="H64" s="1119"/>
      <c r="I64" s="1119"/>
      <c r="J64" s="1119"/>
      <c r="K64" s="1119"/>
    </row>
    <row r="65" spans="1:11" ht="14.1" customHeight="1" x14ac:dyDescent="0.25">
      <c r="A65" s="1119"/>
      <c r="B65" s="1119"/>
      <c r="C65" s="1135" t="s">
        <v>1058</v>
      </c>
      <c r="D65" s="1136">
        <v>0</v>
      </c>
      <c r="E65" s="1136">
        <v>0</v>
      </c>
      <c r="F65" s="1136">
        <v>0</v>
      </c>
      <c r="G65" s="1136">
        <v>0</v>
      </c>
      <c r="H65" s="1119"/>
      <c r="I65" s="1119"/>
      <c r="J65" s="1119"/>
      <c r="K65" s="1119"/>
    </row>
    <row r="66" spans="1:11" ht="14.1" customHeight="1" x14ac:dyDescent="0.25">
      <c r="A66" s="1119"/>
      <c r="B66" s="1119"/>
      <c r="C66" s="1135" t="s">
        <v>1059</v>
      </c>
      <c r="D66" s="1136">
        <v>0</v>
      </c>
      <c r="E66" s="1136">
        <v>0</v>
      </c>
      <c r="F66" s="1136">
        <v>0</v>
      </c>
      <c r="G66" s="1136">
        <v>0</v>
      </c>
      <c r="H66" s="1119"/>
      <c r="I66" s="1119"/>
      <c r="J66" s="1119"/>
      <c r="K66" s="1119"/>
    </row>
    <row r="67" spans="1:11" ht="14.1" customHeight="1" x14ac:dyDescent="0.25">
      <c r="A67" s="1119"/>
      <c r="B67" s="1119"/>
      <c r="C67" s="1135" t="s">
        <v>1060</v>
      </c>
      <c r="D67" s="1136">
        <v>0</v>
      </c>
      <c r="E67" s="1136">
        <v>0</v>
      </c>
      <c r="F67" s="1136">
        <v>0</v>
      </c>
      <c r="G67" s="1136">
        <v>0</v>
      </c>
      <c r="H67" s="1119"/>
      <c r="I67" s="1119"/>
      <c r="J67" s="1119"/>
      <c r="K67" s="1119"/>
    </row>
    <row r="68" spans="1:11" ht="14.1" customHeight="1" x14ac:dyDescent="0.25">
      <c r="A68" s="1119"/>
      <c r="B68" s="1119"/>
      <c r="C68" s="1135" t="s">
        <v>1061</v>
      </c>
      <c r="D68" s="1136">
        <v>0</v>
      </c>
      <c r="E68" s="1136">
        <v>0</v>
      </c>
      <c r="F68" s="1136">
        <v>0</v>
      </c>
      <c r="G68" s="1136">
        <v>0</v>
      </c>
      <c r="H68" s="1119"/>
      <c r="I68" s="1119"/>
      <c r="J68" s="1119"/>
      <c r="K68" s="1119"/>
    </row>
    <row r="69" spans="1:11" ht="14.1" customHeight="1" x14ac:dyDescent="0.25">
      <c r="A69" s="1119"/>
      <c r="B69" s="1119"/>
      <c r="C69" s="1135" t="s">
        <v>1048</v>
      </c>
      <c r="D69" s="1136">
        <v>0</v>
      </c>
      <c r="E69" s="1136">
        <v>0</v>
      </c>
      <c r="F69" s="1136">
        <v>0</v>
      </c>
      <c r="G69" s="1136">
        <v>0</v>
      </c>
      <c r="H69" s="1119"/>
      <c r="I69" s="1119"/>
      <c r="J69" s="1119"/>
      <c r="K69" s="1119"/>
    </row>
    <row r="70" spans="1:11" ht="14.1" customHeight="1" x14ac:dyDescent="0.25">
      <c r="A70" s="1119"/>
      <c r="B70" s="1119"/>
      <c r="C70" s="1135" t="s">
        <v>1057</v>
      </c>
      <c r="D70" s="1136">
        <v>0</v>
      </c>
      <c r="E70" s="1136">
        <v>0</v>
      </c>
      <c r="F70" s="1136">
        <v>0</v>
      </c>
      <c r="G70" s="1136">
        <v>0</v>
      </c>
      <c r="H70" s="1119"/>
      <c r="I70" s="1119"/>
      <c r="J70" s="1119"/>
      <c r="K70" s="1119"/>
    </row>
    <row r="71" spans="1:11" ht="14.1" customHeight="1" x14ac:dyDescent="0.25">
      <c r="A71" s="1119"/>
      <c r="B71" s="1119"/>
      <c r="C71" s="1135" t="s">
        <v>1058</v>
      </c>
      <c r="D71" s="1136">
        <v>0</v>
      </c>
      <c r="E71" s="1136">
        <v>0</v>
      </c>
      <c r="F71" s="1136">
        <v>0</v>
      </c>
      <c r="G71" s="1136">
        <v>0</v>
      </c>
      <c r="H71" s="1119"/>
      <c r="I71" s="1119"/>
      <c r="J71" s="1119"/>
      <c r="K71" s="1119"/>
    </row>
    <row r="72" spans="1:11" ht="14.1" customHeight="1" x14ac:dyDescent="0.25">
      <c r="A72" s="1119"/>
      <c r="B72" s="1119"/>
      <c r="C72" s="1135" t="s">
        <v>1059</v>
      </c>
      <c r="D72" s="1136">
        <v>0</v>
      </c>
      <c r="E72" s="1136">
        <v>0</v>
      </c>
      <c r="F72" s="1136">
        <v>0</v>
      </c>
      <c r="G72" s="1136">
        <v>0</v>
      </c>
      <c r="H72" s="1119"/>
      <c r="I72" s="1119"/>
      <c r="J72" s="1119"/>
      <c r="K72" s="1119"/>
    </row>
    <row r="73" spans="1:11" ht="14.1" customHeight="1" x14ac:dyDescent="0.25">
      <c r="A73" s="1119"/>
      <c r="B73" s="1119"/>
      <c r="C73" s="1135" t="s">
        <v>1060</v>
      </c>
      <c r="D73" s="1136">
        <v>0</v>
      </c>
      <c r="E73" s="1136">
        <v>0</v>
      </c>
      <c r="F73" s="1136">
        <v>0</v>
      </c>
      <c r="G73" s="1136">
        <v>0</v>
      </c>
      <c r="H73" s="1119"/>
      <c r="I73" s="1119"/>
      <c r="J73" s="1119"/>
      <c r="K73" s="1119"/>
    </row>
    <row r="74" spans="1:11" ht="14.1" customHeight="1" x14ac:dyDescent="0.25">
      <c r="A74" s="1119"/>
      <c r="B74" s="1119"/>
      <c r="C74" s="1135" t="s">
        <v>1062</v>
      </c>
      <c r="D74" s="1136">
        <v>0</v>
      </c>
      <c r="E74" s="1136">
        <v>0</v>
      </c>
      <c r="F74" s="1136">
        <v>0</v>
      </c>
      <c r="G74" s="1136">
        <v>0</v>
      </c>
      <c r="H74" s="1119"/>
      <c r="I74" s="1119"/>
      <c r="J74" s="1119"/>
      <c r="K74" s="1119"/>
    </row>
    <row r="75" spans="1:11" ht="14.1" customHeight="1" x14ac:dyDescent="0.25">
      <c r="A75" s="1119"/>
      <c r="B75" s="1119"/>
      <c r="C75" s="1135" t="s">
        <v>1048</v>
      </c>
      <c r="D75" s="1136">
        <v>0</v>
      </c>
      <c r="E75" s="1136">
        <v>0</v>
      </c>
      <c r="F75" s="1136">
        <v>0</v>
      </c>
      <c r="G75" s="1136">
        <v>0</v>
      </c>
      <c r="H75" s="1119"/>
      <c r="I75" s="1119"/>
      <c r="J75" s="1119"/>
      <c r="K75" s="1119"/>
    </row>
    <row r="76" spans="1:11" ht="14.1" customHeight="1" x14ac:dyDescent="0.25">
      <c r="A76" s="1119"/>
      <c r="B76" s="1119"/>
      <c r="C76" s="1135" t="s">
        <v>1057</v>
      </c>
      <c r="D76" s="1136">
        <v>0</v>
      </c>
      <c r="E76" s="1136">
        <v>0</v>
      </c>
      <c r="F76" s="1136">
        <v>0</v>
      </c>
      <c r="G76" s="1136">
        <v>0</v>
      </c>
      <c r="H76" s="1119"/>
      <c r="I76" s="1119"/>
      <c r="J76" s="1119"/>
      <c r="K76" s="1119"/>
    </row>
    <row r="77" spans="1:11" ht="14.1" customHeight="1" x14ac:dyDescent="0.25">
      <c r="A77" s="1119"/>
      <c r="B77" s="1119"/>
      <c r="C77" s="1135" t="s">
        <v>1058</v>
      </c>
      <c r="D77" s="1136">
        <v>0</v>
      </c>
      <c r="E77" s="1136">
        <v>0</v>
      </c>
      <c r="F77" s="1136">
        <v>0</v>
      </c>
      <c r="G77" s="1136">
        <v>0</v>
      </c>
      <c r="H77" s="1119"/>
      <c r="I77" s="1119"/>
      <c r="J77" s="1119"/>
      <c r="K77" s="1119"/>
    </row>
    <row r="78" spans="1:11" ht="14.1" customHeight="1" x14ac:dyDescent="0.25">
      <c r="A78" s="1119"/>
      <c r="B78" s="1119"/>
      <c r="C78" s="1135" t="s">
        <v>1059</v>
      </c>
      <c r="D78" s="1136">
        <v>0</v>
      </c>
      <c r="E78" s="1136">
        <v>0</v>
      </c>
      <c r="F78" s="1136">
        <v>0</v>
      </c>
      <c r="G78" s="1136">
        <v>0</v>
      </c>
      <c r="H78" s="1119"/>
      <c r="I78" s="1119"/>
      <c r="J78" s="1119"/>
      <c r="K78" s="1119"/>
    </row>
    <row r="79" spans="1:11" ht="14.1" customHeight="1" x14ac:dyDescent="0.25">
      <c r="A79" s="1119"/>
      <c r="B79" s="1119"/>
      <c r="C79" s="1135" t="s">
        <v>1060</v>
      </c>
      <c r="D79" s="1136">
        <v>0</v>
      </c>
      <c r="E79" s="1136">
        <v>0</v>
      </c>
      <c r="F79" s="1136">
        <v>0</v>
      </c>
      <c r="G79" s="1136">
        <v>0</v>
      </c>
      <c r="H79" s="1119"/>
      <c r="I79" s="1119"/>
      <c r="J79" s="1119"/>
      <c r="K79" s="1119"/>
    </row>
    <row r="80" spans="1:11" ht="14.1" customHeight="1" x14ac:dyDescent="0.25">
      <c r="A80" s="1119"/>
      <c r="B80" s="1119"/>
      <c r="C80" s="1135" t="s">
        <v>1063</v>
      </c>
      <c r="D80" s="1136">
        <v>0</v>
      </c>
      <c r="E80" s="1136">
        <v>0</v>
      </c>
      <c r="F80" s="1136">
        <v>0</v>
      </c>
      <c r="G80" s="1136">
        <v>0</v>
      </c>
      <c r="H80" s="1119"/>
      <c r="I80" s="1119"/>
      <c r="J80" s="1119"/>
      <c r="K80" s="1119"/>
    </row>
    <row r="81" spans="1:11" ht="14.1" customHeight="1" x14ac:dyDescent="0.25">
      <c r="A81" s="1119"/>
      <c r="B81" s="1119"/>
      <c r="C81" s="1135" t="s">
        <v>1064</v>
      </c>
      <c r="D81" s="1136">
        <v>0</v>
      </c>
      <c r="E81" s="1136">
        <v>0</v>
      </c>
      <c r="F81" s="1136">
        <v>0</v>
      </c>
      <c r="G81" s="1136">
        <v>0</v>
      </c>
      <c r="H81" s="1119"/>
      <c r="I81" s="1119"/>
      <c r="J81" s="1119"/>
      <c r="K81" s="1119"/>
    </row>
    <row r="82" spans="1:11" ht="14.1" customHeight="1" x14ac:dyDescent="0.25">
      <c r="A82" s="1119"/>
      <c r="B82" s="1119"/>
      <c r="C82" s="1137" t="s">
        <v>572</v>
      </c>
      <c r="D82" s="1136">
        <v>0</v>
      </c>
      <c r="E82" s="1136">
        <v>127848000</v>
      </c>
      <c r="F82" s="1136">
        <v>127848000</v>
      </c>
      <c r="G82" s="1136">
        <v>128848000</v>
      </c>
      <c r="H82" s="1119"/>
      <c r="I82" s="1119"/>
      <c r="J82" s="1119"/>
      <c r="K82" s="1119"/>
    </row>
    <row r="83" spans="1:11" x14ac:dyDescent="0.25">
      <c r="A83" s="1119"/>
      <c r="B83" s="1119"/>
      <c r="C83" s="1129" t="s">
        <v>1022</v>
      </c>
      <c r="D83" s="1252" t="s">
        <v>1503</v>
      </c>
      <c r="E83" s="1253"/>
      <c r="F83" s="1253"/>
      <c r="G83" s="1253"/>
      <c r="H83" s="1119"/>
      <c r="I83" s="1119"/>
      <c r="J83" s="1119"/>
      <c r="K83" s="1119"/>
    </row>
    <row r="84" spans="1:11" ht="83.1" customHeight="1" x14ac:dyDescent="0.25">
      <c r="A84" s="1119"/>
      <c r="B84" s="1119"/>
      <c r="C84" s="1130" t="s">
        <v>1024</v>
      </c>
      <c r="D84" s="1254" t="s">
        <v>1504</v>
      </c>
      <c r="E84" s="1255"/>
      <c r="F84" s="1255"/>
      <c r="G84" s="1255"/>
      <c r="H84" s="1119"/>
      <c r="I84" s="1119"/>
      <c r="J84" s="1119"/>
      <c r="K84" s="1119"/>
    </row>
    <row r="85" spans="1:11" x14ac:dyDescent="0.25">
      <c r="A85" s="1119"/>
      <c r="B85" s="1119"/>
      <c r="C85" s="1130" t="s">
        <v>31</v>
      </c>
      <c r="D85" s="1254" t="s">
        <v>1505</v>
      </c>
      <c r="E85" s="1255"/>
      <c r="F85" s="1255"/>
      <c r="G85" s="1255"/>
      <c r="H85" s="1119"/>
      <c r="I85" s="1119"/>
      <c r="J85" s="1119"/>
      <c r="K85" s="1119"/>
    </row>
    <row r="86" spans="1:11" ht="15" customHeight="1" x14ac:dyDescent="0.25">
      <c r="A86" s="1119"/>
      <c r="B86" s="1119"/>
      <c r="C86" s="1131"/>
      <c r="D86" s="1132">
        <v>2024</v>
      </c>
      <c r="E86" s="1132">
        <v>2025</v>
      </c>
      <c r="F86" s="1132">
        <v>2026</v>
      </c>
      <c r="G86" s="1132">
        <v>2027</v>
      </c>
      <c r="H86" s="1119"/>
      <c r="I86" s="1119"/>
      <c r="J86" s="1119"/>
      <c r="K86" s="1119"/>
    </row>
    <row r="87" spans="1:11" ht="15" customHeight="1" x14ac:dyDescent="0.25">
      <c r="A87" s="1119"/>
      <c r="B87" s="1119"/>
      <c r="C87" s="1133"/>
      <c r="D87" s="1134" t="s">
        <v>13</v>
      </c>
      <c r="E87" s="1134" t="s">
        <v>14</v>
      </c>
      <c r="F87" s="1134" t="s">
        <v>14</v>
      </c>
      <c r="G87" s="1134" t="s">
        <v>14</v>
      </c>
      <c r="H87" s="1119"/>
      <c r="I87" s="1119"/>
      <c r="J87" s="1119"/>
      <c r="K87" s="1119"/>
    </row>
    <row r="88" spans="1:11" ht="14.1" customHeight="1" x14ac:dyDescent="0.25">
      <c r="A88" s="1119"/>
      <c r="B88" s="1119"/>
      <c r="C88" s="1123" t="s">
        <v>33</v>
      </c>
      <c r="D88" s="1127" t="s">
        <v>1089</v>
      </c>
      <c r="E88" s="1127" t="s">
        <v>1089</v>
      </c>
      <c r="F88" s="1127" t="s">
        <v>1089</v>
      </c>
      <c r="G88" s="1127" t="s">
        <v>1412</v>
      </c>
      <c r="H88" s="1119"/>
      <c r="I88" s="1119"/>
      <c r="J88" s="1119"/>
      <c r="K88" s="1119"/>
    </row>
    <row r="89" spans="1:11" ht="14.1" customHeight="1" x14ac:dyDescent="0.25">
      <c r="A89" s="1119"/>
      <c r="B89" s="1119"/>
      <c r="C89" s="1123" t="s">
        <v>1029</v>
      </c>
      <c r="D89" s="1127" t="s">
        <v>1506</v>
      </c>
      <c r="E89" s="1127" t="s">
        <v>1352</v>
      </c>
      <c r="F89" s="1127" t="s">
        <v>1507</v>
      </c>
      <c r="G89" s="1127" t="s">
        <v>1507</v>
      </c>
      <c r="H89" s="1119"/>
      <c r="I89" s="1119"/>
      <c r="J89" s="1119"/>
      <c r="K89" s="1119"/>
    </row>
    <row r="90" spans="1:11" ht="14.1" customHeight="1" x14ac:dyDescent="0.25">
      <c r="A90" s="1119"/>
      <c r="B90" s="1119"/>
      <c r="C90" s="1123" t="s">
        <v>1032</v>
      </c>
      <c r="D90" s="1127" t="s">
        <v>1508</v>
      </c>
      <c r="E90" s="1127" t="s">
        <v>1509</v>
      </c>
      <c r="F90" s="1127" t="s">
        <v>1510</v>
      </c>
      <c r="G90" s="1127" t="s">
        <v>1511</v>
      </c>
      <c r="H90" s="1119"/>
      <c r="I90" s="1119"/>
      <c r="J90" s="1119"/>
      <c r="K90" s="1119"/>
    </row>
    <row r="91" spans="1:11" ht="14.1" customHeight="1" x14ac:dyDescent="0.25">
      <c r="A91" s="1119"/>
      <c r="B91" s="1119"/>
      <c r="C91" s="1123" t="s">
        <v>1037</v>
      </c>
      <c r="D91" s="1127" t="s">
        <v>1038</v>
      </c>
      <c r="E91" s="1127" t="s">
        <v>1039</v>
      </c>
      <c r="F91" s="1127" t="s">
        <v>1039</v>
      </c>
      <c r="G91" s="1127" t="s">
        <v>1512</v>
      </c>
      <c r="H91" s="1119"/>
      <c r="I91" s="1119"/>
      <c r="J91" s="1119"/>
      <c r="K91" s="1119"/>
    </row>
    <row r="92" spans="1:11" ht="14.1" customHeight="1" x14ac:dyDescent="0.25">
      <c r="A92" s="1119"/>
      <c r="B92" s="1119"/>
      <c r="C92" s="1123" t="s">
        <v>1042</v>
      </c>
      <c r="D92" s="1127" t="s">
        <v>1038</v>
      </c>
      <c r="E92" s="1127" t="s">
        <v>1513</v>
      </c>
      <c r="F92" s="1127" t="s">
        <v>1514</v>
      </c>
      <c r="G92" s="1127" t="s">
        <v>1039</v>
      </c>
      <c r="H92" s="1119"/>
      <c r="I92" s="1119"/>
      <c r="J92" s="1119"/>
      <c r="K92" s="1119"/>
    </row>
    <row r="93" spans="1:11" ht="14.1" customHeight="1" x14ac:dyDescent="0.25">
      <c r="A93" s="1119"/>
      <c r="B93" s="1119"/>
      <c r="C93" s="1123" t="s">
        <v>39</v>
      </c>
      <c r="D93" s="1127" t="s">
        <v>1038</v>
      </c>
      <c r="E93" s="1127" t="s">
        <v>1513</v>
      </c>
      <c r="F93" s="1127" t="s">
        <v>1514</v>
      </c>
      <c r="G93" s="1127" t="s">
        <v>1515</v>
      </c>
      <c r="H93" s="1119"/>
      <c r="I93" s="1119"/>
      <c r="J93" s="1119"/>
      <c r="K93" s="1119"/>
    </row>
    <row r="94" spans="1:11" ht="14.1" customHeight="1" x14ac:dyDescent="0.25">
      <c r="A94" s="1119"/>
      <c r="B94" s="1119"/>
      <c r="C94" s="1250" t="s">
        <v>1046</v>
      </c>
      <c r="D94" s="1251"/>
      <c r="E94" s="1251"/>
      <c r="F94" s="1251"/>
      <c r="G94" s="1251"/>
      <c r="H94" s="1119"/>
      <c r="I94" s="1119"/>
      <c r="J94" s="1119"/>
      <c r="K94" s="1119"/>
    </row>
    <row r="95" spans="1:11" ht="14.1" customHeight="1" x14ac:dyDescent="0.25">
      <c r="A95" s="1119"/>
      <c r="B95" s="1119"/>
      <c r="C95" s="1131"/>
      <c r="D95" s="1132">
        <v>2024</v>
      </c>
      <c r="E95" s="1132">
        <v>2025</v>
      </c>
      <c r="F95" s="1132">
        <v>2026</v>
      </c>
      <c r="G95" s="1132">
        <v>2027</v>
      </c>
      <c r="H95" s="1119"/>
      <c r="I95" s="1119"/>
      <c r="J95" s="1119"/>
      <c r="K95" s="1119"/>
    </row>
    <row r="96" spans="1:11" ht="14.1" customHeight="1" x14ac:dyDescent="0.25">
      <c r="A96" s="1119"/>
      <c r="B96" s="1119"/>
      <c r="C96" s="1133"/>
      <c r="D96" s="1134" t="s">
        <v>13</v>
      </c>
      <c r="E96" s="1134" t="s">
        <v>14</v>
      </c>
      <c r="F96" s="1134" t="s">
        <v>14</v>
      </c>
      <c r="G96" s="1134" t="s">
        <v>14</v>
      </c>
      <c r="H96" s="1119"/>
      <c r="I96" s="1119"/>
      <c r="J96" s="1119"/>
      <c r="K96" s="1119"/>
    </row>
    <row r="97" spans="1:11" ht="14.1" customHeight="1" x14ac:dyDescent="0.25">
      <c r="A97" s="1119"/>
      <c r="B97" s="1119"/>
      <c r="C97" s="1135" t="s">
        <v>1047</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1050</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1051</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1052</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1053</v>
      </c>
      <c r="D109" s="1136">
        <v>0</v>
      </c>
      <c r="E109" s="1136">
        <v>22000000</v>
      </c>
      <c r="F109" s="1136">
        <v>21000000</v>
      </c>
      <c r="G109" s="1136">
        <v>21000000</v>
      </c>
      <c r="H109" s="1119"/>
      <c r="I109" s="1119"/>
      <c r="J109" s="1119"/>
      <c r="K109" s="1119"/>
    </row>
    <row r="110" spans="1:11" ht="14.1" customHeight="1" x14ac:dyDescent="0.25">
      <c r="A110" s="1119"/>
      <c r="B110" s="1119"/>
      <c r="C110" s="1135" t="s">
        <v>1048</v>
      </c>
      <c r="D110" s="1136">
        <v>0</v>
      </c>
      <c r="E110" s="1136">
        <v>22000000</v>
      </c>
      <c r="F110" s="1136">
        <v>21000000</v>
      </c>
      <c r="G110" s="1136">
        <v>21000000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1054</v>
      </c>
      <c r="D112" s="1136">
        <v>0</v>
      </c>
      <c r="E112" s="1136">
        <v>16000000</v>
      </c>
      <c r="F112" s="1136">
        <v>16000000</v>
      </c>
      <c r="G112" s="1136">
        <v>16000000</v>
      </c>
      <c r="H112" s="1119"/>
      <c r="I112" s="1119"/>
      <c r="J112" s="1119"/>
      <c r="K112" s="1119"/>
    </row>
    <row r="113" spans="1:11" ht="14.1" customHeight="1" x14ac:dyDescent="0.25">
      <c r="A113" s="1119"/>
      <c r="B113" s="1119"/>
      <c r="C113" s="1135" t="s">
        <v>1048</v>
      </c>
      <c r="D113" s="1136">
        <v>0</v>
      </c>
      <c r="E113" s="1136">
        <v>16000000</v>
      </c>
      <c r="F113" s="1136">
        <v>16000000</v>
      </c>
      <c r="G113" s="1136">
        <v>16000000</v>
      </c>
      <c r="H113" s="1119"/>
      <c r="I113" s="1119"/>
      <c r="J113" s="1119"/>
      <c r="K113" s="1119"/>
    </row>
    <row r="114" spans="1:11" ht="14.1" customHeight="1" x14ac:dyDescent="0.25">
      <c r="A114" s="1119"/>
      <c r="B114" s="1119"/>
      <c r="C114" s="1135" t="s">
        <v>1049</v>
      </c>
      <c r="D114" s="1136">
        <v>0</v>
      </c>
      <c r="E114" s="1136">
        <v>0</v>
      </c>
      <c r="F114" s="1136">
        <v>0</v>
      </c>
      <c r="G114" s="1136">
        <v>0</v>
      </c>
      <c r="H114" s="1119"/>
      <c r="I114" s="1119"/>
      <c r="J114" s="1119"/>
      <c r="K114" s="1119"/>
    </row>
    <row r="115" spans="1:11" ht="14.1" customHeight="1" x14ac:dyDescent="0.25">
      <c r="A115" s="1119"/>
      <c r="B115" s="1119"/>
      <c r="C115" s="1135" t="s">
        <v>1055</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1049</v>
      </c>
      <c r="D117" s="1136">
        <v>0</v>
      </c>
      <c r="E117" s="1136">
        <v>0</v>
      </c>
      <c r="F117" s="1136">
        <v>0</v>
      </c>
      <c r="G117" s="1136">
        <v>0</v>
      </c>
      <c r="H117" s="1119"/>
      <c r="I117" s="1119"/>
      <c r="J117" s="1119"/>
      <c r="K117" s="1119"/>
    </row>
    <row r="118" spans="1:11" ht="14.1" customHeight="1" x14ac:dyDescent="0.25">
      <c r="A118" s="1119"/>
      <c r="B118" s="1119"/>
      <c r="C118" s="1135" t="s">
        <v>1056</v>
      </c>
      <c r="D118" s="1136">
        <v>0</v>
      </c>
      <c r="E118" s="1136">
        <v>0</v>
      </c>
      <c r="F118" s="1136">
        <v>0</v>
      </c>
      <c r="G118" s="1136">
        <v>0</v>
      </c>
      <c r="H118" s="1119"/>
      <c r="I118" s="1119"/>
      <c r="J118" s="1119"/>
      <c r="K118" s="1119"/>
    </row>
    <row r="119" spans="1:11" ht="14.1" customHeight="1" x14ac:dyDescent="0.25">
      <c r="A119" s="1119"/>
      <c r="B119" s="1119"/>
      <c r="C119" s="1135" t="s">
        <v>1048</v>
      </c>
      <c r="D119" s="1136">
        <v>0</v>
      </c>
      <c r="E119" s="1136">
        <v>0</v>
      </c>
      <c r="F119" s="1136">
        <v>0</v>
      </c>
      <c r="G119" s="1136">
        <v>0</v>
      </c>
      <c r="H119" s="1119"/>
      <c r="I119" s="1119"/>
      <c r="J119" s="1119"/>
      <c r="K119" s="1119"/>
    </row>
    <row r="120" spans="1:11" ht="14.1" customHeight="1" x14ac:dyDescent="0.25">
      <c r="A120" s="1119"/>
      <c r="B120" s="1119"/>
      <c r="C120" s="1135" t="s">
        <v>1057</v>
      </c>
      <c r="D120" s="1136">
        <v>0</v>
      </c>
      <c r="E120" s="1136">
        <v>0</v>
      </c>
      <c r="F120" s="1136">
        <v>0</v>
      </c>
      <c r="G120" s="1136">
        <v>0</v>
      </c>
      <c r="H120" s="1119"/>
      <c r="I120" s="1119"/>
      <c r="J120" s="1119"/>
      <c r="K120" s="1119"/>
    </row>
    <row r="121" spans="1:11" ht="14.1" customHeight="1" x14ac:dyDescent="0.25">
      <c r="A121" s="1119"/>
      <c r="B121" s="1119"/>
      <c r="C121" s="1135" t="s">
        <v>1058</v>
      </c>
      <c r="D121" s="1136">
        <v>0</v>
      </c>
      <c r="E121" s="1136">
        <v>0</v>
      </c>
      <c r="F121" s="1136">
        <v>0</v>
      </c>
      <c r="G121" s="1136">
        <v>0</v>
      </c>
      <c r="H121" s="1119"/>
      <c r="I121" s="1119"/>
      <c r="J121" s="1119"/>
      <c r="K121" s="1119"/>
    </row>
    <row r="122" spans="1:11" ht="14.1" customHeight="1" x14ac:dyDescent="0.25">
      <c r="A122" s="1119"/>
      <c r="B122" s="1119"/>
      <c r="C122" s="1135" t="s">
        <v>1059</v>
      </c>
      <c r="D122" s="1136">
        <v>0</v>
      </c>
      <c r="E122" s="1136">
        <v>0</v>
      </c>
      <c r="F122" s="1136">
        <v>0</v>
      </c>
      <c r="G122" s="1136">
        <v>0</v>
      </c>
      <c r="H122" s="1119"/>
      <c r="I122" s="1119"/>
      <c r="J122" s="1119"/>
      <c r="K122" s="1119"/>
    </row>
    <row r="123" spans="1:11" ht="14.1" customHeight="1" x14ac:dyDescent="0.25">
      <c r="A123" s="1119"/>
      <c r="B123" s="1119"/>
      <c r="C123" s="1135" t="s">
        <v>1060</v>
      </c>
      <c r="D123" s="1136">
        <v>0</v>
      </c>
      <c r="E123" s="1136">
        <v>0</v>
      </c>
      <c r="F123" s="1136">
        <v>0</v>
      </c>
      <c r="G123" s="1136">
        <v>0</v>
      </c>
      <c r="H123" s="1119"/>
      <c r="I123" s="1119"/>
      <c r="J123" s="1119"/>
      <c r="K123" s="1119"/>
    </row>
    <row r="124" spans="1:11" ht="14.1" customHeight="1" x14ac:dyDescent="0.25">
      <c r="A124" s="1119"/>
      <c r="B124" s="1119"/>
      <c r="C124" s="1135" t="s">
        <v>1061</v>
      </c>
      <c r="D124" s="1136">
        <v>0</v>
      </c>
      <c r="E124" s="1136">
        <v>0</v>
      </c>
      <c r="F124" s="1136">
        <v>0</v>
      </c>
      <c r="G124" s="1136">
        <v>0</v>
      </c>
      <c r="H124" s="1119"/>
      <c r="I124" s="1119"/>
      <c r="J124" s="1119"/>
      <c r="K124" s="1119"/>
    </row>
    <row r="125" spans="1:11" ht="14.1" customHeight="1" x14ac:dyDescent="0.25">
      <c r="A125" s="1119"/>
      <c r="B125" s="1119"/>
      <c r="C125" s="1135" t="s">
        <v>1048</v>
      </c>
      <c r="D125" s="1136">
        <v>0</v>
      </c>
      <c r="E125" s="1136">
        <v>0</v>
      </c>
      <c r="F125" s="1136">
        <v>0</v>
      </c>
      <c r="G125" s="1136">
        <v>0</v>
      </c>
      <c r="H125" s="1119"/>
      <c r="I125" s="1119"/>
      <c r="J125" s="1119"/>
      <c r="K125" s="1119"/>
    </row>
    <row r="126" spans="1:11" ht="14.1" customHeight="1" x14ac:dyDescent="0.25">
      <c r="A126" s="1119"/>
      <c r="B126" s="1119"/>
      <c r="C126" s="1135" t="s">
        <v>1057</v>
      </c>
      <c r="D126" s="1136">
        <v>0</v>
      </c>
      <c r="E126" s="1136">
        <v>0</v>
      </c>
      <c r="F126" s="1136">
        <v>0</v>
      </c>
      <c r="G126" s="1136">
        <v>0</v>
      </c>
      <c r="H126" s="1119"/>
      <c r="I126" s="1119"/>
      <c r="J126" s="1119"/>
      <c r="K126" s="1119"/>
    </row>
    <row r="127" spans="1:11" ht="14.1" customHeight="1" x14ac:dyDescent="0.25">
      <c r="A127" s="1119"/>
      <c r="B127" s="1119"/>
      <c r="C127" s="1135" t="s">
        <v>1058</v>
      </c>
      <c r="D127" s="1136">
        <v>0</v>
      </c>
      <c r="E127" s="1136">
        <v>0</v>
      </c>
      <c r="F127" s="1136">
        <v>0</v>
      </c>
      <c r="G127" s="1136">
        <v>0</v>
      </c>
      <c r="H127" s="1119"/>
      <c r="I127" s="1119"/>
      <c r="J127" s="1119"/>
      <c r="K127" s="1119"/>
    </row>
    <row r="128" spans="1:11" ht="14.1" customHeight="1" x14ac:dyDescent="0.25">
      <c r="A128" s="1119"/>
      <c r="B128" s="1119"/>
      <c r="C128" s="1135" t="s">
        <v>1059</v>
      </c>
      <c r="D128" s="1136">
        <v>0</v>
      </c>
      <c r="E128" s="1136">
        <v>0</v>
      </c>
      <c r="F128" s="1136">
        <v>0</v>
      </c>
      <c r="G128" s="1136">
        <v>0</v>
      </c>
      <c r="H128" s="1119"/>
      <c r="I128" s="1119"/>
      <c r="J128" s="1119"/>
      <c r="K128" s="1119"/>
    </row>
    <row r="129" spans="1:11" ht="14.1" customHeight="1" x14ac:dyDescent="0.25">
      <c r="A129" s="1119"/>
      <c r="B129" s="1119"/>
      <c r="C129" s="1135" t="s">
        <v>1060</v>
      </c>
      <c r="D129" s="1136">
        <v>0</v>
      </c>
      <c r="E129" s="1136">
        <v>0</v>
      </c>
      <c r="F129" s="1136">
        <v>0</v>
      </c>
      <c r="G129" s="1136">
        <v>0</v>
      </c>
      <c r="H129" s="1119"/>
      <c r="I129" s="1119"/>
      <c r="J129" s="1119"/>
      <c r="K129" s="1119"/>
    </row>
    <row r="130" spans="1:11" ht="14.1" customHeight="1" x14ac:dyDescent="0.25">
      <c r="A130" s="1119"/>
      <c r="B130" s="1119"/>
      <c r="C130" s="1135" t="s">
        <v>1062</v>
      </c>
      <c r="D130" s="1136">
        <v>0</v>
      </c>
      <c r="E130" s="1136">
        <v>0</v>
      </c>
      <c r="F130" s="1136">
        <v>0</v>
      </c>
      <c r="G130" s="1136">
        <v>0</v>
      </c>
      <c r="H130" s="1119"/>
      <c r="I130" s="1119"/>
      <c r="J130" s="1119"/>
      <c r="K130" s="1119"/>
    </row>
    <row r="131" spans="1:11" ht="14.1" customHeight="1" x14ac:dyDescent="0.25">
      <c r="A131" s="1119"/>
      <c r="B131" s="1119"/>
      <c r="C131" s="1135" t="s">
        <v>1048</v>
      </c>
      <c r="D131" s="1136">
        <v>0</v>
      </c>
      <c r="E131" s="1136">
        <v>0</v>
      </c>
      <c r="F131" s="1136">
        <v>0</v>
      </c>
      <c r="G131" s="1136">
        <v>0</v>
      </c>
      <c r="H131" s="1119"/>
      <c r="I131" s="1119"/>
      <c r="J131" s="1119"/>
      <c r="K131" s="1119"/>
    </row>
    <row r="132" spans="1:11" ht="14.1" customHeight="1" x14ac:dyDescent="0.25">
      <c r="A132" s="1119"/>
      <c r="B132" s="1119"/>
      <c r="C132" s="1135" t="s">
        <v>1057</v>
      </c>
      <c r="D132" s="1136">
        <v>0</v>
      </c>
      <c r="E132" s="1136">
        <v>0</v>
      </c>
      <c r="F132" s="1136">
        <v>0</v>
      </c>
      <c r="G132" s="1136">
        <v>0</v>
      </c>
      <c r="H132" s="1119"/>
      <c r="I132" s="1119"/>
      <c r="J132" s="1119"/>
      <c r="K132" s="1119"/>
    </row>
    <row r="133" spans="1:11" ht="14.1" customHeight="1" x14ac:dyDescent="0.25">
      <c r="A133" s="1119"/>
      <c r="B133" s="1119"/>
      <c r="C133" s="1135" t="s">
        <v>1058</v>
      </c>
      <c r="D133" s="1136">
        <v>0</v>
      </c>
      <c r="E133" s="1136">
        <v>0</v>
      </c>
      <c r="F133" s="1136">
        <v>0</v>
      </c>
      <c r="G133" s="1136">
        <v>0</v>
      </c>
      <c r="H133" s="1119"/>
      <c r="I133" s="1119"/>
      <c r="J133" s="1119"/>
      <c r="K133" s="1119"/>
    </row>
    <row r="134" spans="1:11" ht="14.1" customHeight="1" x14ac:dyDescent="0.25">
      <c r="A134" s="1119"/>
      <c r="B134" s="1119"/>
      <c r="C134" s="1135" t="s">
        <v>1059</v>
      </c>
      <c r="D134" s="1136">
        <v>0</v>
      </c>
      <c r="E134" s="1136">
        <v>0</v>
      </c>
      <c r="F134" s="1136">
        <v>0</v>
      </c>
      <c r="G134" s="1136">
        <v>0</v>
      </c>
      <c r="H134" s="1119"/>
      <c r="I134" s="1119"/>
      <c r="J134" s="1119"/>
      <c r="K134" s="1119"/>
    </row>
    <row r="135" spans="1:11" ht="14.1" customHeight="1" x14ac:dyDescent="0.25">
      <c r="A135" s="1119"/>
      <c r="B135" s="1119"/>
      <c r="C135" s="1135" t="s">
        <v>1060</v>
      </c>
      <c r="D135" s="1136">
        <v>0</v>
      </c>
      <c r="E135" s="1136">
        <v>0</v>
      </c>
      <c r="F135" s="1136">
        <v>0</v>
      </c>
      <c r="G135" s="1136">
        <v>0</v>
      </c>
      <c r="H135" s="1119"/>
      <c r="I135" s="1119"/>
      <c r="J135" s="1119"/>
      <c r="K135" s="1119"/>
    </row>
    <row r="136" spans="1:11" ht="14.1" customHeight="1" x14ac:dyDescent="0.25">
      <c r="A136" s="1119"/>
      <c r="B136" s="1119"/>
      <c r="C136" s="1135" t="s">
        <v>1063</v>
      </c>
      <c r="D136" s="1136">
        <v>0</v>
      </c>
      <c r="E136" s="1136">
        <v>0</v>
      </c>
      <c r="F136" s="1136">
        <v>0</v>
      </c>
      <c r="G136" s="1136">
        <v>0</v>
      </c>
      <c r="H136" s="1119"/>
      <c r="I136" s="1119"/>
      <c r="J136" s="1119"/>
      <c r="K136" s="1119"/>
    </row>
    <row r="137" spans="1:11" ht="14.1" customHeight="1" x14ac:dyDescent="0.25">
      <c r="A137" s="1119"/>
      <c r="B137" s="1119"/>
      <c r="C137" s="1135" t="s">
        <v>1064</v>
      </c>
      <c r="D137" s="1136">
        <v>0</v>
      </c>
      <c r="E137" s="1136">
        <v>0</v>
      </c>
      <c r="F137" s="1136">
        <v>0</v>
      </c>
      <c r="G137" s="1136">
        <v>0</v>
      </c>
      <c r="H137" s="1119"/>
      <c r="I137" s="1119"/>
      <c r="J137" s="1119"/>
      <c r="K137" s="1119"/>
    </row>
    <row r="138" spans="1:11" ht="14.1" customHeight="1" x14ac:dyDescent="0.25">
      <c r="A138" s="1119"/>
      <c r="B138" s="1119"/>
      <c r="C138" s="1137" t="s">
        <v>572</v>
      </c>
      <c r="D138" s="1136">
        <v>0</v>
      </c>
      <c r="E138" s="1136">
        <v>38000000</v>
      </c>
      <c r="F138" s="1136">
        <v>37000000</v>
      </c>
      <c r="G138" s="1136">
        <v>37000000</v>
      </c>
      <c r="H138" s="1119"/>
      <c r="I138" s="1119"/>
      <c r="J138" s="1119"/>
      <c r="K138" s="1119"/>
    </row>
    <row r="139" spans="1:11" ht="14.1" customHeight="1" x14ac:dyDescent="0.25">
      <c r="A139" s="1119"/>
      <c r="B139" s="1119"/>
      <c r="C139" s="1256" t="s">
        <v>51</v>
      </c>
      <c r="D139" s="1257"/>
      <c r="E139" s="1257"/>
      <c r="F139" s="1257"/>
      <c r="G139" s="1257"/>
      <c r="H139" s="1119"/>
      <c r="I139" s="1119"/>
      <c r="J139" s="1119"/>
      <c r="K139" s="1119"/>
    </row>
    <row r="140" spans="1:11" ht="14.1" customHeight="1" x14ac:dyDescent="0.25">
      <c r="A140" s="1119"/>
      <c r="B140" s="1119"/>
      <c r="C140" s="1128" t="s">
        <v>1516</v>
      </c>
      <c r="D140" s="1256" t="s">
        <v>1355</v>
      </c>
      <c r="E140" s="1257"/>
      <c r="F140" s="1257"/>
      <c r="G140" s="1257"/>
      <c r="H140" s="1119"/>
      <c r="I140" s="1119"/>
      <c r="J140" s="1119"/>
      <c r="K140" s="1119"/>
    </row>
    <row r="141" spans="1:11" ht="14.1" customHeight="1" x14ac:dyDescent="0.25">
      <c r="A141" s="1119"/>
      <c r="B141" s="1119"/>
      <c r="C141" s="1129" t="s">
        <v>1022</v>
      </c>
      <c r="D141" s="1252" t="s">
        <v>1517</v>
      </c>
      <c r="E141" s="1253"/>
      <c r="F141" s="1253"/>
      <c r="G141" s="1253"/>
      <c r="H141" s="1119"/>
      <c r="I141" s="1119"/>
      <c r="J141" s="1119"/>
      <c r="K141" s="1119"/>
    </row>
    <row r="142" spans="1:11" ht="14.1" customHeight="1" x14ac:dyDescent="0.25">
      <c r="A142" s="1119"/>
      <c r="B142" s="1119"/>
      <c r="C142" s="1130" t="s">
        <v>1024</v>
      </c>
      <c r="D142" s="1254" t="s">
        <v>1518</v>
      </c>
      <c r="E142" s="1255"/>
      <c r="F142" s="1255"/>
      <c r="G142" s="1255"/>
      <c r="H142" s="1119"/>
      <c r="I142" s="1119"/>
      <c r="J142" s="1119"/>
      <c r="K142" s="1119"/>
    </row>
    <row r="143" spans="1:11" ht="14.1" customHeight="1" x14ac:dyDescent="0.25">
      <c r="A143" s="1119"/>
      <c r="B143" s="1119"/>
      <c r="C143" s="1130" t="s">
        <v>31</v>
      </c>
      <c r="D143" s="1254" t="s">
        <v>104</v>
      </c>
      <c r="E143" s="1255"/>
      <c r="F143" s="1255"/>
      <c r="G143" s="1255"/>
      <c r="H143" s="1119"/>
      <c r="I143" s="1119"/>
      <c r="J143" s="1119"/>
      <c r="K143" s="1119"/>
    </row>
    <row r="144" spans="1:11" ht="15" customHeight="1" x14ac:dyDescent="0.25">
      <c r="A144" s="1119"/>
      <c r="B144" s="1119"/>
      <c r="C144" s="1131"/>
      <c r="D144" s="1132">
        <v>2024</v>
      </c>
      <c r="E144" s="1132">
        <v>2025</v>
      </c>
      <c r="F144" s="1132">
        <v>2026</v>
      </c>
      <c r="G144" s="1132">
        <v>2027</v>
      </c>
      <c r="H144" s="1119"/>
      <c r="I144" s="1119"/>
      <c r="J144" s="1119"/>
      <c r="K144" s="1119"/>
    </row>
    <row r="145" spans="1:11" ht="15" customHeight="1" x14ac:dyDescent="0.25">
      <c r="A145" s="1119"/>
      <c r="B145" s="1119"/>
      <c r="C145" s="1133"/>
      <c r="D145" s="1134" t="s">
        <v>13</v>
      </c>
      <c r="E145" s="1134" t="s">
        <v>14</v>
      </c>
      <c r="F145" s="1134" t="s">
        <v>14</v>
      </c>
      <c r="G145" s="1134" t="s">
        <v>14</v>
      </c>
      <c r="H145" s="1119"/>
      <c r="I145" s="1119"/>
      <c r="J145" s="1119"/>
      <c r="K145" s="1119"/>
    </row>
    <row r="146" spans="1:11" ht="14.1" customHeight="1" x14ac:dyDescent="0.25">
      <c r="A146" s="1119"/>
      <c r="B146" s="1119"/>
      <c r="C146" s="1123" t="s">
        <v>33</v>
      </c>
      <c r="D146" s="1127" t="s">
        <v>1519</v>
      </c>
      <c r="E146" s="1127" t="s">
        <v>1094</v>
      </c>
      <c r="F146" s="1127" t="s">
        <v>1039</v>
      </c>
      <c r="G146" s="1127" t="s">
        <v>1039</v>
      </c>
      <c r="H146" s="1119"/>
      <c r="I146" s="1119"/>
      <c r="J146" s="1119"/>
      <c r="K146" s="1119"/>
    </row>
    <row r="147" spans="1:11" ht="14.1" customHeight="1" x14ac:dyDescent="0.25">
      <c r="A147" s="1119"/>
      <c r="B147" s="1119"/>
      <c r="C147" s="1123" t="s">
        <v>1029</v>
      </c>
      <c r="D147" s="1127" t="s">
        <v>1080</v>
      </c>
      <c r="E147" s="1127" t="s">
        <v>1080</v>
      </c>
      <c r="F147" s="1127" t="s">
        <v>1080</v>
      </c>
      <c r="G147" s="1127" t="s">
        <v>1520</v>
      </c>
      <c r="H147" s="1119"/>
      <c r="I147" s="1119"/>
      <c r="J147" s="1119"/>
      <c r="K147" s="1119"/>
    </row>
    <row r="148" spans="1:11" ht="14.1" customHeight="1" x14ac:dyDescent="0.25">
      <c r="A148" s="1119"/>
      <c r="B148" s="1119"/>
      <c r="C148" s="1123" t="s">
        <v>1032</v>
      </c>
      <c r="D148" s="1127" t="s">
        <v>1521</v>
      </c>
      <c r="E148" s="1127" t="s">
        <v>1522</v>
      </c>
      <c r="F148" s="1127" t="s">
        <v>1039</v>
      </c>
      <c r="G148" s="1127" t="s">
        <v>1039</v>
      </c>
      <c r="H148" s="1119"/>
      <c r="I148" s="1119"/>
      <c r="J148" s="1119"/>
      <c r="K148" s="1119"/>
    </row>
    <row r="149" spans="1:11" ht="14.1" customHeight="1" x14ac:dyDescent="0.25">
      <c r="A149" s="1119"/>
      <c r="B149" s="1119"/>
      <c r="C149" s="1123" t="s">
        <v>1037</v>
      </c>
      <c r="D149" s="1127" t="s">
        <v>1038</v>
      </c>
      <c r="E149" s="1127" t="s">
        <v>1523</v>
      </c>
      <c r="F149" s="1127" t="s">
        <v>1083</v>
      </c>
      <c r="G149" s="1127" t="s">
        <v>1038</v>
      </c>
      <c r="H149" s="1119"/>
      <c r="I149" s="1119"/>
      <c r="J149" s="1119"/>
      <c r="K149" s="1119"/>
    </row>
    <row r="150" spans="1:11" ht="14.1" customHeight="1" x14ac:dyDescent="0.25">
      <c r="A150" s="1119"/>
      <c r="B150" s="1119"/>
      <c r="C150" s="1123" t="s">
        <v>1042</v>
      </c>
      <c r="D150" s="1127" t="s">
        <v>1038</v>
      </c>
      <c r="E150" s="1127" t="s">
        <v>1039</v>
      </c>
      <c r="F150" s="1127" t="s">
        <v>1039</v>
      </c>
      <c r="G150" s="1127" t="s">
        <v>1092</v>
      </c>
      <c r="H150" s="1119"/>
      <c r="I150" s="1119"/>
      <c r="J150" s="1119"/>
      <c r="K150" s="1119"/>
    </row>
    <row r="151" spans="1:11" ht="14.1" customHeight="1" x14ac:dyDescent="0.25">
      <c r="A151" s="1119"/>
      <c r="B151" s="1119"/>
      <c r="C151" s="1123" t="s">
        <v>39</v>
      </c>
      <c r="D151" s="1127" t="s">
        <v>1038</v>
      </c>
      <c r="E151" s="1127" t="s">
        <v>1265</v>
      </c>
      <c r="F151" s="1127" t="s">
        <v>1083</v>
      </c>
      <c r="G151" s="1127" t="s">
        <v>1038</v>
      </c>
      <c r="H151" s="1119"/>
      <c r="I151" s="1119"/>
      <c r="J151" s="1119"/>
      <c r="K151" s="1119"/>
    </row>
    <row r="152" spans="1:11" ht="14.1" customHeight="1" x14ac:dyDescent="0.25">
      <c r="A152" s="1119"/>
      <c r="B152" s="1119"/>
      <c r="C152" s="1250" t="s">
        <v>1046</v>
      </c>
      <c r="D152" s="1251"/>
      <c r="E152" s="1251"/>
      <c r="F152" s="1251"/>
      <c r="G152" s="1251"/>
      <c r="H152" s="1119"/>
      <c r="I152" s="1119"/>
      <c r="J152" s="1119"/>
      <c r="K152" s="1119"/>
    </row>
    <row r="153" spans="1:11" ht="14.1" customHeight="1" x14ac:dyDescent="0.25">
      <c r="A153" s="1119"/>
      <c r="B153" s="1119"/>
      <c r="C153" s="1131"/>
      <c r="D153" s="1132">
        <v>2024</v>
      </c>
      <c r="E153" s="1132">
        <v>2025</v>
      </c>
      <c r="F153" s="1132">
        <v>2026</v>
      </c>
      <c r="G153" s="1132">
        <v>2027</v>
      </c>
      <c r="H153" s="1119"/>
      <c r="I153" s="1119"/>
      <c r="J153" s="1119"/>
      <c r="K153" s="1119"/>
    </row>
    <row r="154" spans="1:11" ht="14.1" customHeight="1" x14ac:dyDescent="0.25">
      <c r="A154" s="1119"/>
      <c r="B154" s="1119"/>
      <c r="C154" s="1133"/>
      <c r="D154" s="1134" t="s">
        <v>13</v>
      </c>
      <c r="E154" s="1134" t="s">
        <v>14</v>
      </c>
      <c r="F154" s="1134" t="s">
        <v>14</v>
      </c>
      <c r="G154" s="1134" t="s">
        <v>14</v>
      </c>
      <c r="H154" s="1119"/>
      <c r="I154" s="1119"/>
      <c r="J154" s="1119"/>
      <c r="K154" s="1119"/>
    </row>
    <row r="155" spans="1:11" ht="14.1" customHeight="1" x14ac:dyDescent="0.25">
      <c r="A155" s="1119"/>
      <c r="B155" s="1119"/>
      <c r="C155" s="1135" t="s">
        <v>1047</v>
      </c>
      <c r="D155" s="1136">
        <v>0</v>
      </c>
      <c r="E155" s="1136">
        <v>0</v>
      </c>
      <c r="F155" s="1136">
        <v>0</v>
      </c>
      <c r="G155" s="1136">
        <v>0</v>
      </c>
      <c r="H155" s="1119"/>
      <c r="I155" s="1119"/>
      <c r="J155" s="1119"/>
      <c r="K155" s="1119"/>
    </row>
    <row r="156" spans="1:11" ht="14.1" customHeight="1" x14ac:dyDescent="0.25">
      <c r="A156" s="1119"/>
      <c r="B156" s="1119"/>
      <c r="C156" s="1135" t="s">
        <v>1048</v>
      </c>
      <c r="D156" s="1136">
        <v>0</v>
      </c>
      <c r="E156" s="1136">
        <v>0</v>
      </c>
      <c r="F156" s="1136">
        <v>0</v>
      </c>
      <c r="G156" s="1136">
        <v>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1050</v>
      </c>
      <c r="D158" s="1136">
        <v>0</v>
      </c>
      <c r="E158" s="1136">
        <v>0</v>
      </c>
      <c r="F158" s="1136">
        <v>0</v>
      </c>
      <c r="G158" s="1136">
        <v>0</v>
      </c>
      <c r="H158" s="1119"/>
      <c r="I158" s="1119"/>
      <c r="J158" s="1119"/>
      <c r="K158" s="1119"/>
    </row>
    <row r="159" spans="1:11" ht="14.1" customHeight="1" x14ac:dyDescent="0.25">
      <c r="A159" s="1119"/>
      <c r="B159" s="1119"/>
      <c r="C159" s="1135" t="s">
        <v>1048</v>
      </c>
      <c r="D159" s="1136">
        <v>0</v>
      </c>
      <c r="E159" s="1136">
        <v>0</v>
      </c>
      <c r="F159" s="1136">
        <v>0</v>
      </c>
      <c r="G159" s="1136">
        <v>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1051</v>
      </c>
      <c r="D161" s="1136">
        <v>0</v>
      </c>
      <c r="E161" s="1136">
        <v>0</v>
      </c>
      <c r="F161" s="1136">
        <v>0</v>
      </c>
      <c r="G161" s="1136">
        <v>0</v>
      </c>
      <c r="H161" s="1119"/>
      <c r="I161" s="1119"/>
      <c r="J161" s="1119"/>
      <c r="K161" s="1119"/>
    </row>
    <row r="162" spans="1:11" ht="14.1" customHeight="1" x14ac:dyDescent="0.25">
      <c r="A162" s="1119"/>
      <c r="B162" s="1119"/>
      <c r="C162" s="1135" t="s">
        <v>1048</v>
      </c>
      <c r="D162" s="1136">
        <v>0</v>
      </c>
      <c r="E162" s="1136">
        <v>0</v>
      </c>
      <c r="F162" s="1136">
        <v>0</v>
      </c>
      <c r="G162" s="1136">
        <v>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1052</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1053</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1054</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1049</v>
      </c>
      <c r="D172" s="1136">
        <v>0</v>
      </c>
      <c r="E172" s="1136">
        <v>0</v>
      </c>
      <c r="F172" s="1136">
        <v>0</v>
      </c>
      <c r="G172" s="1136">
        <v>0</v>
      </c>
      <c r="H172" s="1119"/>
      <c r="I172" s="1119"/>
      <c r="J172" s="1119"/>
      <c r="K172" s="1119"/>
    </row>
    <row r="173" spans="1:11" ht="14.1" customHeight="1" x14ac:dyDescent="0.25">
      <c r="A173" s="1119"/>
      <c r="B173" s="1119"/>
      <c r="C173" s="1135" t="s">
        <v>1055</v>
      </c>
      <c r="D173" s="1136">
        <v>0</v>
      </c>
      <c r="E173" s="1136">
        <v>0</v>
      </c>
      <c r="F173" s="1136">
        <v>0</v>
      </c>
      <c r="G173" s="1136">
        <v>0</v>
      </c>
      <c r="H173" s="1119"/>
      <c r="I173" s="1119"/>
      <c r="J173" s="1119"/>
      <c r="K173" s="1119"/>
    </row>
    <row r="174" spans="1:11" ht="14.1" customHeight="1" x14ac:dyDescent="0.25">
      <c r="A174" s="1119"/>
      <c r="B174" s="1119"/>
      <c r="C174" s="1135" t="s">
        <v>1048</v>
      </c>
      <c r="D174" s="1136">
        <v>0</v>
      </c>
      <c r="E174" s="1136">
        <v>0</v>
      </c>
      <c r="F174" s="1136">
        <v>0</v>
      </c>
      <c r="G174" s="1136">
        <v>0</v>
      </c>
      <c r="H174" s="1119"/>
      <c r="I174" s="1119"/>
      <c r="J174" s="1119"/>
      <c r="K174" s="1119"/>
    </row>
    <row r="175" spans="1:11" ht="14.1" customHeight="1" x14ac:dyDescent="0.25">
      <c r="A175" s="1119"/>
      <c r="B175" s="1119"/>
      <c r="C175" s="1135" t="s">
        <v>1049</v>
      </c>
      <c r="D175" s="1136">
        <v>0</v>
      </c>
      <c r="E175" s="1136">
        <v>0</v>
      </c>
      <c r="F175" s="1136">
        <v>0</v>
      </c>
      <c r="G175" s="1136">
        <v>0</v>
      </c>
      <c r="H175" s="1119"/>
      <c r="I175" s="1119"/>
      <c r="J175" s="1119"/>
      <c r="K175" s="1119"/>
    </row>
    <row r="176" spans="1:11" ht="14.1" customHeight="1" x14ac:dyDescent="0.25">
      <c r="A176" s="1119"/>
      <c r="B176" s="1119"/>
      <c r="C176" s="1135" t="s">
        <v>1056</v>
      </c>
      <c r="D176" s="1136">
        <v>0</v>
      </c>
      <c r="E176" s="1136">
        <v>0</v>
      </c>
      <c r="F176" s="1136">
        <v>0</v>
      </c>
      <c r="G176" s="1136">
        <v>0</v>
      </c>
      <c r="H176" s="1119"/>
      <c r="I176" s="1119"/>
      <c r="J176" s="1119"/>
      <c r="K176" s="1119"/>
    </row>
    <row r="177" spans="1:11" ht="14.1" customHeight="1" x14ac:dyDescent="0.25">
      <c r="A177" s="1119"/>
      <c r="B177" s="1119"/>
      <c r="C177" s="1135" t="s">
        <v>1048</v>
      </c>
      <c r="D177" s="1136">
        <v>0</v>
      </c>
      <c r="E177" s="1136">
        <v>0</v>
      </c>
      <c r="F177" s="1136">
        <v>0</v>
      </c>
      <c r="G177" s="1136">
        <v>0</v>
      </c>
      <c r="H177" s="1119"/>
      <c r="I177" s="1119"/>
      <c r="J177" s="1119"/>
      <c r="K177" s="1119"/>
    </row>
    <row r="178" spans="1:11" ht="14.1" customHeight="1" x14ac:dyDescent="0.25">
      <c r="A178" s="1119"/>
      <c r="B178" s="1119"/>
      <c r="C178" s="1135" t="s">
        <v>1057</v>
      </c>
      <c r="D178" s="1136">
        <v>0</v>
      </c>
      <c r="E178" s="1136">
        <v>0</v>
      </c>
      <c r="F178" s="1136">
        <v>0</v>
      </c>
      <c r="G178" s="1136">
        <v>0</v>
      </c>
      <c r="H178" s="1119"/>
      <c r="I178" s="1119"/>
      <c r="J178" s="1119"/>
      <c r="K178" s="1119"/>
    </row>
    <row r="179" spans="1:11" ht="14.1" customHeight="1" x14ac:dyDescent="0.25">
      <c r="A179" s="1119"/>
      <c r="B179" s="1119"/>
      <c r="C179" s="1135" t="s">
        <v>1058</v>
      </c>
      <c r="D179" s="1136">
        <v>0</v>
      </c>
      <c r="E179" s="1136">
        <v>0</v>
      </c>
      <c r="F179" s="1136">
        <v>0</v>
      </c>
      <c r="G179" s="1136">
        <v>0</v>
      </c>
      <c r="H179" s="1119"/>
      <c r="I179" s="1119"/>
      <c r="J179" s="1119"/>
      <c r="K179" s="1119"/>
    </row>
    <row r="180" spans="1:11" ht="14.1" customHeight="1" x14ac:dyDescent="0.25">
      <c r="A180" s="1119"/>
      <c r="B180" s="1119"/>
      <c r="C180" s="1135" t="s">
        <v>1059</v>
      </c>
      <c r="D180" s="1136">
        <v>0</v>
      </c>
      <c r="E180" s="1136">
        <v>0</v>
      </c>
      <c r="F180" s="1136">
        <v>0</v>
      </c>
      <c r="G180" s="1136">
        <v>0</v>
      </c>
      <c r="H180" s="1119"/>
      <c r="I180" s="1119"/>
      <c r="J180" s="1119"/>
      <c r="K180" s="1119"/>
    </row>
    <row r="181" spans="1:11" ht="14.1" customHeight="1" x14ac:dyDescent="0.25">
      <c r="A181" s="1119"/>
      <c r="B181" s="1119"/>
      <c r="C181" s="1135" t="s">
        <v>1060</v>
      </c>
      <c r="D181" s="1136">
        <v>0</v>
      </c>
      <c r="E181" s="1136">
        <v>0</v>
      </c>
      <c r="F181" s="1136">
        <v>0</v>
      </c>
      <c r="G181" s="1136">
        <v>0</v>
      </c>
      <c r="H181" s="1119"/>
      <c r="I181" s="1119"/>
      <c r="J181" s="1119"/>
      <c r="K181" s="1119"/>
    </row>
    <row r="182" spans="1:11" ht="14.1" customHeight="1" x14ac:dyDescent="0.25">
      <c r="A182" s="1119"/>
      <c r="B182" s="1119"/>
      <c r="C182" s="1135" t="s">
        <v>1061</v>
      </c>
      <c r="D182" s="1136">
        <v>0</v>
      </c>
      <c r="E182" s="1136">
        <v>500000</v>
      </c>
      <c r="F182" s="1136">
        <v>500000</v>
      </c>
      <c r="G182" s="1136">
        <v>1000000</v>
      </c>
      <c r="H182" s="1119"/>
      <c r="I182" s="1119"/>
      <c r="J182" s="1119"/>
      <c r="K182" s="1119"/>
    </row>
    <row r="183" spans="1:11" ht="14.1" customHeight="1" x14ac:dyDescent="0.25">
      <c r="A183" s="1119"/>
      <c r="B183" s="1119"/>
      <c r="C183" s="1135" t="s">
        <v>1048</v>
      </c>
      <c r="D183" s="1136">
        <v>0</v>
      </c>
      <c r="E183" s="1136">
        <v>500000</v>
      </c>
      <c r="F183" s="1136">
        <v>500000</v>
      </c>
      <c r="G183" s="1136">
        <v>1000000</v>
      </c>
      <c r="H183" s="1119"/>
      <c r="I183" s="1119"/>
      <c r="J183" s="1119"/>
      <c r="K183" s="1119"/>
    </row>
    <row r="184" spans="1:11" ht="14.1" customHeight="1" x14ac:dyDescent="0.25">
      <c r="A184" s="1119"/>
      <c r="B184" s="1119"/>
      <c r="C184" s="1135" t="s">
        <v>1057</v>
      </c>
      <c r="D184" s="1136">
        <v>0</v>
      </c>
      <c r="E184" s="1136">
        <v>0</v>
      </c>
      <c r="F184" s="1136">
        <v>0</v>
      </c>
      <c r="G184" s="1136">
        <v>0</v>
      </c>
      <c r="H184" s="1119"/>
      <c r="I184" s="1119"/>
      <c r="J184" s="1119"/>
      <c r="K184" s="1119"/>
    </row>
    <row r="185" spans="1:11" ht="14.1" customHeight="1" x14ac:dyDescent="0.25">
      <c r="A185" s="1119"/>
      <c r="B185" s="1119"/>
      <c r="C185" s="1135" t="s">
        <v>1058</v>
      </c>
      <c r="D185" s="1136">
        <v>0</v>
      </c>
      <c r="E185" s="1136">
        <v>0</v>
      </c>
      <c r="F185" s="1136">
        <v>0</v>
      </c>
      <c r="G185" s="1136">
        <v>0</v>
      </c>
      <c r="H185" s="1119"/>
      <c r="I185" s="1119"/>
      <c r="J185" s="1119"/>
      <c r="K185" s="1119"/>
    </row>
    <row r="186" spans="1:11" ht="14.1" customHeight="1" x14ac:dyDescent="0.25">
      <c r="A186" s="1119"/>
      <c r="B186" s="1119"/>
      <c r="C186" s="1135" t="s">
        <v>1059</v>
      </c>
      <c r="D186" s="1136">
        <v>0</v>
      </c>
      <c r="E186" s="1136">
        <v>0</v>
      </c>
      <c r="F186" s="1136">
        <v>0</v>
      </c>
      <c r="G186" s="1136">
        <v>0</v>
      </c>
      <c r="H186" s="1119"/>
      <c r="I186" s="1119"/>
      <c r="J186" s="1119"/>
      <c r="K186" s="1119"/>
    </row>
    <row r="187" spans="1:11" ht="14.1" customHeight="1" x14ac:dyDescent="0.25">
      <c r="A187" s="1119"/>
      <c r="B187" s="1119"/>
      <c r="C187" s="1135" t="s">
        <v>1060</v>
      </c>
      <c r="D187" s="1136">
        <v>0</v>
      </c>
      <c r="E187" s="1136">
        <v>0</v>
      </c>
      <c r="F187" s="1136">
        <v>0</v>
      </c>
      <c r="G187" s="1136">
        <v>0</v>
      </c>
      <c r="H187" s="1119"/>
      <c r="I187" s="1119"/>
      <c r="J187" s="1119"/>
      <c r="K187" s="1119"/>
    </row>
    <row r="188" spans="1:11" ht="14.1" customHeight="1" x14ac:dyDescent="0.25">
      <c r="A188" s="1119"/>
      <c r="B188" s="1119"/>
      <c r="C188" s="1135" t="s">
        <v>1062</v>
      </c>
      <c r="D188" s="1136">
        <v>0</v>
      </c>
      <c r="E188" s="1136">
        <v>0</v>
      </c>
      <c r="F188" s="1136">
        <v>0</v>
      </c>
      <c r="G188" s="1136">
        <v>0</v>
      </c>
      <c r="H188" s="1119"/>
      <c r="I188" s="1119"/>
      <c r="J188" s="1119"/>
      <c r="K188" s="1119"/>
    </row>
    <row r="189" spans="1:11" ht="14.1" customHeight="1" x14ac:dyDescent="0.25">
      <c r="A189" s="1119"/>
      <c r="B189" s="1119"/>
      <c r="C189" s="1135" t="s">
        <v>1048</v>
      </c>
      <c r="D189" s="1136">
        <v>0</v>
      </c>
      <c r="E189" s="1136">
        <v>0</v>
      </c>
      <c r="F189" s="1136">
        <v>0</v>
      </c>
      <c r="G189" s="1136">
        <v>0</v>
      </c>
      <c r="H189" s="1119"/>
      <c r="I189" s="1119"/>
      <c r="J189" s="1119"/>
      <c r="K189" s="1119"/>
    </row>
    <row r="190" spans="1:11" ht="14.1" customHeight="1" x14ac:dyDescent="0.25">
      <c r="A190" s="1119"/>
      <c r="B190" s="1119"/>
      <c r="C190" s="1135" t="s">
        <v>1057</v>
      </c>
      <c r="D190" s="1136">
        <v>0</v>
      </c>
      <c r="E190" s="1136">
        <v>0</v>
      </c>
      <c r="F190" s="1136">
        <v>0</v>
      </c>
      <c r="G190" s="1136">
        <v>0</v>
      </c>
      <c r="H190" s="1119"/>
      <c r="I190" s="1119"/>
      <c r="J190" s="1119"/>
      <c r="K190" s="1119"/>
    </row>
    <row r="191" spans="1:11" ht="14.1" customHeight="1" x14ac:dyDescent="0.25">
      <c r="A191" s="1119"/>
      <c r="B191" s="1119"/>
      <c r="C191" s="1135" t="s">
        <v>1058</v>
      </c>
      <c r="D191" s="1136">
        <v>0</v>
      </c>
      <c r="E191" s="1136">
        <v>0</v>
      </c>
      <c r="F191" s="1136">
        <v>0</v>
      </c>
      <c r="G191" s="1136">
        <v>0</v>
      </c>
      <c r="H191" s="1119"/>
      <c r="I191" s="1119"/>
      <c r="J191" s="1119"/>
      <c r="K191" s="1119"/>
    </row>
    <row r="192" spans="1:11" ht="14.1" customHeight="1" x14ac:dyDescent="0.25">
      <c r="A192" s="1119"/>
      <c r="B192" s="1119"/>
      <c r="C192" s="1135" t="s">
        <v>1059</v>
      </c>
      <c r="D192" s="1136">
        <v>0</v>
      </c>
      <c r="E192" s="1136">
        <v>0</v>
      </c>
      <c r="F192" s="1136">
        <v>0</v>
      </c>
      <c r="G192" s="1136">
        <v>0</v>
      </c>
      <c r="H192" s="1119"/>
      <c r="I192" s="1119"/>
      <c r="J192" s="1119"/>
      <c r="K192" s="1119"/>
    </row>
    <row r="193" spans="1:11" ht="14.1" customHeight="1" x14ac:dyDescent="0.25">
      <c r="A193" s="1119"/>
      <c r="B193" s="1119"/>
      <c r="C193" s="1135" t="s">
        <v>1060</v>
      </c>
      <c r="D193" s="1136">
        <v>0</v>
      </c>
      <c r="E193" s="1136">
        <v>0</v>
      </c>
      <c r="F193" s="1136">
        <v>0</v>
      </c>
      <c r="G193" s="1136">
        <v>0</v>
      </c>
      <c r="H193" s="1119"/>
      <c r="I193" s="1119"/>
      <c r="J193" s="1119"/>
      <c r="K193" s="1119"/>
    </row>
    <row r="194" spans="1:11" ht="14.1" customHeight="1" x14ac:dyDescent="0.25">
      <c r="A194" s="1119"/>
      <c r="B194" s="1119"/>
      <c r="C194" s="1135" t="s">
        <v>1063</v>
      </c>
      <c r="D194" s="1136">
        <v>0</v>
      </c>
      <c r="E194" s="1136">
        <v>0</v>
      </c>
      <c r="F194" s="1136">
        <v>0</v>
      </c>
      <c r="G194" s="1136">
        <v>0</v>
      </c>
      <c r="H194" s="1119"/>
      <c r="I194" s="1119"/>
      <c r="J194" s="1119"/>
      <c r="K194" s="1119"/>
    </row>
    <row r="195" spans="1:11" ht="14.1" customHeight="1" x14ac:dyDescent="0.25">
      <c r="A195" s="1119"/>
      <c r="B195" s="1119"/>
      <c r="C195" s="1135" t="s">
        <v>1064</v>
      </c>
      <c r="D195" s="1136">
        <v>0</v>
      </c>
      <c r="E195" s="1136">
        <v>0</v>
      </c>
      <c r="F195" s="1136">
        <v>0</v>
      </c>
      <c r="G195" s="1136">
        <v>0</v>
      </c>
      <c r="H195" s="1119"/>
      <c r="I195" s="1119"/>
      <c r="J195" s="1119"/>
      <c r="K195" s="1119"/>
    </row>
    <row r="196" spans="1:11" ht="14.1" customHeight="1" x14ac:dyDescent="0.25">
      <c r="A196" s="1119"/>
      <c r="B196" s="1119"/>
      <c r="C196" s="1137" t="s">
        <v>572</v>
      </c>
      <c r="D196" s="1136">
        <v>0</v>
      </c>
      <c r="E196" s="1136">
        <v>500000</v>
      </c>
      <c r="F196" s="1136">
        <v>500000</v>
      </c>
      <c r="G196" s="1136">
        <v>1000000</v>
      </c>
      <c r="H196" s="1119"/>
      <c r="I196" s="1119"/>
      <c r="J196" s="1119"/>
      <c r="K196" s="1119"/>
    </row>
    <row r="197" spans="1:11" ht="14.1" customHeight="1" x14ac:dyDescent="0.25">
      <c r="A197" s="1119"/>
      <c r="B197" s="1119"/>
      <c r="C197" s="1129" t="s">
        <v>1022</v>
      </c>
      <c r="D197" s="1252" t="s">
        <v>1524</v>
      </c>
      <c r="E197" s="1253"/>
      <c r="F197" s="1253"/>
      <c r="G197" s="1253"/>
      <c r="H197" s="1119"/>
      <c r="I197" s="1119"/>
      <c r="J197" s="1119"/>
      <c r="K197" s="1119"/>
    </row>
    <row r="198" spans="1:11" ht="14.1" customHeight="1" x14ac:dyDescent="0.25">
      <c r="A198" s="1119"/>
      <c r="B198" s="1119"/>
      <c r="C198" s="1130" t="s">
        <v>1024</v>
      </c>
      <c r="D198" s="1254" t="s">
        <v>1525</v>
      </c>
      <c r="E198" s="1255"/>
      <c r="F198" s="1255"/>
      <c r="G198" s="1255"/>
      <c r="H198" s="1119"/>
      <c r="I198" s="1119"/>
      <c r="J198" s="1119"/>
      <c r="K198" s="1119"/>
    </row>
    <row r="199" spans="1:11" ht="14.1" customHeight="1" x14ac:dyDescent="0.25">
      <c r="A199" s="1119"/>
      <c r="B199" s="1119"/>
      <c r="C199" s="1130" t="s">
        <v>31</v>
      </c>
      <c r="D199" s="1254" t="s">
        <v>104</v>
      </c>
      <c r="E199" s="1255"/>
      <c r="F199" s="1255"/>
      <c r="G199" s="1255"/>
      <c r="H199" s="1119"/>
      <c r="I199" s="1119"/>
      <c r="J199" s="1119"/>
      <c r="K199" s="1119"/>
    </row>
    <row r="200" spans="1:11" ht="15" customHeight="1" x14ac:dyDescent="0.25">
      <c r="A200" s="1119"/>
      <c r="B200" s="1119"/>
      <c r="C200" s="1131"/>
      <c r="D200" s="1132">
        <v>2024</v>
      </c>
      <c r="E200" s="1132">
        <v>2025</v>
      </c>
      <c r="F200" s="1132">
        <v>2026</v>
      </c>
      <c r="G200" s="1132">
        <v>2027</v>
      </c>
      <c r="H200" s="1119"/>
      <c r="I200" s="1119"/>
      <c r="J200" s="1119"/>
      <c r="K200" s="1119"/>
    </row>
    <row r="201" spans="1:11" ht="15" customHeight="1" x14ac:dyDescent="0.25">
      <c r="A201" s="1119"/>
      <c r="B201" s="1119"/>
      <c r="C201" s="1133"/>
      <c r="D201" s="1134" t="s">
        <v>13</v>
      </c>
      <c r="E201" s="1134" t="s">
        <v>14</v>
      </c>
      <c r="F201" s="1134" t="s">
        <v>14</v>
      </c>
      <c r="G201" s="1134" t="s">
        <v>14</v>
      </c>
      <c r="H201" s="1119"/>
      <c r="I201" s="1119"/>
      <c r="J201" s="1119"/>
      <c r="K201" s="1119"/>
    </row>
    <row r="202" spans="1:11" ht="14.1" customHeight="1" x14ac:dyDescent="0.25">
      <c r="A202" s="1119"/>
      <c r="B202" s="1119"/>
      <c r="C202" s="1123" t="s">
        <v>33</v>
      </c>
      <c r="D202" s="1127" t="s">
        <v>1439</v>
      </c>
      <c r="E202" s="1127" t="s">
        <v>1094</v>
      </c>
      <c r="F202" s="1127" t="s">
        <v>1439</v>
      </c>
      <c r="G202" s="1127" t="s">
        <v>1439</v>
      </c>
      <c r="H202" s="1119"/>
      <c r="I202" s="1119"/>
      <c r="J202" s="1119"/>
      <c r="K202" s="1119"/>
    </row>
    <row r="203" spans="1:11" ht="14.1" customHeight="1" x14ac:dyDescent="0.25">
      <c r="A203" s="1119"/>
      <c r="B203" s="1119"/>
      <c r="C203" s="1123" t="s">
        <v>1029</v>
      </c>
      <c r="D203" s="1127" t="s">
        <v>1080</v>
      </c>
      <c r="E203" s="1127" t="s">
        <v>1080</v>
      </c>
      <c r="F203" s="1127" t="s">
        <v>1080</v>
      </c>
      <c r="G203" s="1127" t="s">
        <v>1039</v>
      </c>
      <c r="H203" s="1119"/>
      <c r="I203" s="1119"/>
      <c r="J203" s="1119"/>
      <c r="K203" s="1119"/>
    </row>
    <row r="204" spans="1:11" ht="14.1" customHeight="1" x14ac:dyDescent="0.25">
      <c r="A204" s="1119"/>
      <c r="B204" s="1119"/>
      <c r="C204" s="1123" t="s">
        <v>1032</v>
      </c>
      <c r="D204" s="1127" t="s">
        <v>1526</v>
      </c>
      <c r="E204" s="1127" t="s">
        <v>1522</v>
      </c>
      <c r="F204" s="1127" t="s">
        <v>1526</v>
      </c>
      <c r="G204" s="1127" t="s">
        <v>1039</v>
      </c>
      <c r="H204" s="1119"/>
      <c r="I204" s="1119"/>
      <c r="J204" s="1119"/>
      <c r="K204" s="1119"/>
    </row>
    <row r="205" spans="1:11" ht="14.1" customHeight="1" x14ac:dyDescent="0.25">
      <c r="A205" s="1119"/>
      <c r="B205" s="1119"/>
      <c r="C205" s="1123" t="s">
        <v>1037</v>
      </c>
      <c r="D205" s="1127" t="s">
        <v>1038</v>
      </c>
      <c r="E205" s="1127" t="s">
        <v>1527</v>
      </c>
      <c r="F205" s="1127" t="s">
        <v>1528</v>
      </c>
      <c r="G205" s="1127" t="s">
        <v>1039</v>
      </c>
      <c r="H205" s="1119"/>
      <c r="I205" s="1119"/>
      <c r="J205" s="1119"/>
      <c r="K205" s="1119"/>
    </row>
    <row r="206" spans="1:11" ht="14.1" customHeight="1" x14ac:dyDescent="0.25">
      <c r="A206" s="1119"/>
      <c r="B206" s="1119"/>
      <c r="C206" s="1123" t="s">
        <v>1042</v>
      </c>
      <c r="D206" s="1127" t="s">
        <v>1038</v>
      </c>
      <c r="E206" s="1127" t="s">
        <v>1039</v>
      </c>
      <c r="F206" s="1127" t="s">
        <v>1039</v>
      </c>
      <c r="G206" s="1127" t="s">
        <v>1083</v>
      </c>
      <c r="H206" s="1119"/>
      <c r="I206" s="1119"/>
      <c r="J206" s="1119"/>
      <c r="K206" s="1119"/>
    </row>
    <row r="207" spans="1:11" ht="14.1" customHeight="1" x14ac:dyDescent="0.25">
      <c r="A207" s="1119"/>
      <c r="B207" s="1119"/>
      <c r="C207" s="1123" t="s">
        <v>39</v>
      </c>
      <c r="D207" s="1127" t="s">
        <v>1038</v>
      </c>
      <c r="E207" s="1127" t="s">
        <v>1528</v>
      </c>
      <c r="F207" s="1127" t="s">
        <v>1527</v>
      </c>
      <c r="G207" s="1127" t="s">
        <v>1083</v>
      </c>
      <c r="H207" s="1119"/>
      <c r="I207" s="1119"/>
      <c r="J207" s="1119"/>
      <c r="K207" s="1119"/>
    </row>
    <row r="208" spans="1:11" ht="14.1" customHeight="1" x14ac:dyDescent="0.25">
      <c r="A208" s="1119"/>
      <c r="B208" s="1119"/>
      <c r="C208" s="1250" t="s">
        <v>1046</v>
      </c>
      <c r="D208" s="1251"/>
      <c r="E208" s="1251"/>
      <c r="F208" s="1251"/>
      <c r="G208" s="1251"/>
      <c r="H208" s="1119"/>
      <c r="I208" s="1119"/>
      <c r="J208" s="1119"/>
      <c r="K208" s="1119"/>
    </row>
    <row r="209" spans="1:11" ht="14.1" customHeight="1" x14ac:dyDescent="0.25">
      <c r="A209" s="1119"/>
      <c r="B209" s="1119"/>
      <c r="C209" s="1131"/>
      <c r="D209" s="1132">
        <v>2024</v>
      </c>
      <c r="E209" s="1132">
        <v>2025</v>
      </c>
      <c r="F209" s="1132">
        <v>2026</v>
      </c>
      <c r="G209" s="1132">
        <v>2027</v>
      </c>
      <c r="H209" s="1119"/>
      <c r="I209" s="1119"/>
      <c r="J209" s="1119"/>
      <c r="K209" s="1119"/>
    </row>
    <row r="210" spans="1:11" ht="14.1" customHeight="1" x14ac:dyDescent="0.25">
      <c r="A210" s="1119"/>
      <c r="B210" s="1119"/>
      <c r="C210" s="1133"/>
      <c r="D210" s="1134" t="s">
        <v>13</v>
      </c>
      <c r="E210" s="1134" t="s">
        <v>14</v>
      </c>
      <c r="F210" s="1134" t="s">
        <v>14</v>
      </c>
      <c r="G210" s="1134" t="s">
        <v>14</v>
      </c>
      <c r="H210" s="1119"/>
      <c r="I210" s="1119"/>
      <c r="J210" s="1119"/>
      <c r="K210" s="1119"/>
    </row>
    <row r="211" spans="1:11" ht="14.1" customHeight="1" x14ac:dyDescent="0.25">
      <c r="A211" s="1119"/>
      <c r="B211" s="1119"/>
      <c r="C211" s="1135" t="s">
        <v>1047</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1050</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1051</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1052</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1053</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1049</v>
      </c>
      <c r="D225" s="1136">
        <v>0</v>
      </c>
      <c r="E225" s="1136">
        <v>0</v>
      </c>
      <c r="F225" s="1136">
        <v>0</v>
      </c>
      <c r="G225" s="1136">
        <v>0</v>
      </c>
      <c r="H225" s="1119"/>
      <c r="I225" s="1119"/>
      <c r="J225" s="1119"/>
      <c r="K225" s="1119"/>
    </row>
    <row r="226" spans="1:11" ht="14.1" customHeight="1" x14ac:dyDescent="0.25">
      <c r="A226" s="1119"/>
      <c r="B226" s="1119"/>
      <c r="C226" s="1135" t="s">
        <v>1054</v>
      </c>
      <c r="D226" s="1136">
        <v>0</v>
      </c>
      <c r="E226" s="1136">
        <v>0</v>
      </c>
      <c r="F226" s="1136">
        <v>0</v>
      </c>
      <c r="G226" s="1136">
        <v>0</v>
      </c>
      <c r="H226" s="1119"/>
      <c r="I226" s="1119"/>
      <c r="J226" s="1119"/>
      <c r="K226" s="1119"/>
    </row>
    <row r="227" spans="1:11" ht="14.1" customHeight="1" x14ac:dyDescent="0.25">
      <c r="A227" s="1119"/>
      <c r="B227" s="1119"/>
      <c r="C227" s="1135" t="s">
        <v>1048</v>
      </c>
      <c r="D227" s="1136">
        <v>0</v>
      </c>
      <c r="E227" s="1136">
        <v>0</v>
      </c>
      <c r="F227" s="1136">
        <v>0</v>
      </c>
      <c r="G227" s="1136">
        <v>0</v>
      </c>
      <c r="H227" s="1119"/>
      <c r="I227" s="1119"/>
      <c r="J227" s="1119"/>
      <c r="K227" s="1119"/>
    </row>
    <row r="228" spans="1:11" ht="14.1" customHeight="1" x14ac:dyDescent="0.25">
      <c r="A228" s="1119"/>
      <c r="B228" s="1119"/>
      <c r="C228" s="1135" t="s">
        <v>1049</v>
      </c>
      <c r="D228" s="1136">
        <v>0</v>
      </c>
      <c r="E228" s="1136">
        <v>0</v>
      </c>
      <c r="F228" s="1136">
        <v>0</v>
      </c>
      <c r="G228" s="1136">
        <v>0</v>
      </c>
      <c r="H228" s="1119"/>
      <c r="I228" s="1119"/>
      <c r="J228" s="1119"/>
      <c r="K228" s="1119"/>
    </row>
    <row r="229" spans="1:11" ht="14.1" customHeight="1" x14ac:dyDescent="0.25">
      <c r="A229" s="1119"/>
      <c r="B229" s="1119"/>
      <c r="C229" s="1135" t="s">
        <v>1055</v>
      </c>
      <c r="D229" s="1136">
        <v>0</v>
      </c>
      <c r="E229" s="1136">
        <v>0</v>
      </c>
      <c r="F229" s="1136">
        <v>0</v>
      </c>
      <c r="G229" s="1136">
        <v>0</v>
      </c>
      <c r="H229" s="1119"/>
      <c r="I229" s="1119"/>
      <c r="J229" s="1119"/>
      <c r="K229" s="1119"/>
    </row>
    <row r="230" spans="1:11" ht="14.1" customHeight="1" x14ac:dyDescent="0.25">
      <c r="A230" s="1119"/>
      <c r="B230" s="1119"/>
      <c r="C230" s="1135" t="s">
        <v>1048</v>
      </c>
      <c r="D230" s="1136">
        <v>0</v>
      </c>
      <c r="E230" s="1136">
        <v>0</v>
      </c>
      <c r="F230" s="1136">
        <v>0</v>
      </c>
      <c r="G230" s="1136">
        <v>0</v>
      </c>
      <c r="H230" s="1119"/>
      <c r="I230" s="1119"/>
      <c r="J230" s="1119"/>
      <c r="K230" s="1119"/>
    </row>
    <row r="231" spans="1:11" ht="14.1" customHeight="1" x14ac:dyDescent="0.25">
      <c r="A231" s="1119"/>
      <c r="B231" s="1119"/>
      <c r="C231" s="1135" t="s">
        <v>1049</v>
      </c>
      <c r="D231" s="1136">
        <v>0</v>
      </c>
      <c r="E231" s="1136">
        <v>0</v>
      </c>
      <c r="F231" s="1136">
        <v>0</v>
      </c>
      <c r="G231" s="1136">
        <v>0</v>
      </c>
      <c r="H231" s="1119"/>
      <c r="I231" s="1119"/>
      <c r="J231" s="1119"/>
      <c r="K231" s="1119"/>
    </row>
    <row r="232" spans="1:11" ht="14.1" customHeight="1" x14ac:dyDescent="0.25">
      <c r="A232" s="1119"/>
      <c r="B232" s="1119"/>
      <c r="C232" s="1135" t="s">
        <v>1056</v>
      </c>
      <c r="D232" s="1136">
        <v>0</v>
      </c>
      <c r="E232" s="1136">
        <v>0</v>
      </c>
      <c r="F232" s="1136">
        <v>0</v>
      </c>
      <c r="G232" s="1136">
        <v>0</v>
      </c>
      <c r="H232" s="1119"/>
      <c r="I232" s="1119"/>
      <c r="J232" s="1119"/>
      <c r="K232" s="1119"/>
    </row>
    <row r="233" spans="1:11" ht="14.1" customHeight="1" x14ac:dyDescent="0.25">
      <c r="A233" s="1119"/>
      <c r="B233" s="1119"/>
      <c r="C233" s="1135" t="s">
        <v>1048</v>
      </c>
      <c r="D233" s="1136">
        <v>0</v>
      </c>
      <c r="E233" s="1136">
        <v>0</v>
      </c>
      <c r="F233" s="1136">
        <v>0</v>
      </c>
      <c r="G233" s="1136">
        <v>0</v>
      </c>
      <c r="H233" s="1119"/>
      <c r="I233" s="1119"/>
      <c r="J233" s="1119"/>
      <c r="K233" s="1119"/>
    </row>
    <row r="234" spans="1:11" ht="14.1" customHeight="1" x14ac:dyDescent="0.25">
      <c r="A234" s="1119"/>
      <c r="B234" s="1119"/>
      <c r="C234" s="1135" t="s">
        <v>1057</v>
      </c>
      <c r="D234" s="1136">
        <v>0</v>
      </c>
      <c r="E234" s="1136">
        <v>0</v>
      </c>
      <c r="F234" s="1136">
        <v>0</v>
      </c>
      <c r="G234" s="1136">
        <v>0</v>
      </c>
      <c r="H234" s="1119"/>
      <c r="I234" s="1119"/>
      <c r="J234" s="1119"/>
      <c r="K234" s="1119"/>
    </row>
    <row r="235" spans="1:11" ht="14.1" customHeight="1" x14ac:dyDescent="0.25">
      <c r="A235" s="1119"/>
      <c r="B235" s="1119"/>
      <c r="C235" s="1135" t="s">
        <v>1058</v>
      </c>
      <c r="D235" s="1136">
        <v>0</v>
      </c>
      <c r="E235" s="1136">
        <v>0</v>
      </c>
      <c r="F235" s="1136">
        <v>0</v>
      </c>
      <c r="G235" s="1136">
        <v>0</v>
      </c>
      <c r="H235" s="1119"/>
      <c r="I235" s="1119"/>
      <c r="J235" s="1119"/>
      <c r="K235" s="1119"/>
    </row>
    <row r="236" spans="1:11" ht="14.1" customHeight="1" x14ac:dyDescent="0.25">
      <c r="A236" s="1119"/>
      <c r="B236" s="1119"/>
      <c r="C236" s="1135" t="s">
        <v>1059</v>
      </c>
      <c r="D236" s="1136">
        <v>0</v>
      </c>
      <c r="E236" s="1136">
        <v>0</v>
      </c>
      <c r="F236" s="1136">
        <v>0</v>
      </c>
      <c r="G236" s="1136">
        <v>0</v>
      </c>
      <c r="H236" s="1119"/>
      <c r="I236" s="1119"/>
      <c r="J236" s="1119"/>
      <c r="K236" s="1119"/>
    </row>
    <row r="237" spans="1:11" ht="14.1" customHeight="1" x14ac:dyDescent="0.25">
      <c r="A237" s="1119"/>
      <c r="B237" s="1119"/>
      <c r="C237" s="1135" t="s">
        <v>1060</v>
      </c>
      <c r="D237" s="1136">
        <v>0</v>
      </c>
      <c r="E237" s="1136">
        <v>0</v>
      </c>
      <c r="F237" s="1136">
        <v>0</v>
      </c>
      <c r="G237" s="1136">
        <v>0</v>
      </c>
      <c r="H237" s="1119"/>
      <c r="I237" s="1119"/>
      <c r="J237" s="1119"/>
      <c r="K237" s="1119"/>
    </row>
    <row r="238" spans="1:11" ht="14.1" customHeight="1" x14ac:dyDescent="0.25">
      <c r="A238" s="1119"/>
      <c r="B238" s="1119"/>
      <c r="C238" s="1135" t="s">
        <v>1061</v>
      </c>
      <c r="D238" s="1136">
        <v>0</v>
      </c>
      <c r="E238" s="1136">
        <v>500000</v>
      </c>
      <c r="F238" s="1136">
        <v>500000</v>
      </c>
      <c r="G238" s="1136">
        <v>0</v>
      </c>
      <c r="H238" s="1119"/>
      <c r="I238" s="1119"/>
      <c r="J238" s="1119"/>
      <c r="K238" s="1119"/>
    </row>
    <row r="239" spans="1:11" ht="14.1" customHeight="1" x14ac:dyDescent="0.25">
      <c r="A239" s="1119"/>
      <c r="B239" s="1119"/>
      <c r="C239" s="1135" t="s">
        <v>1048</v>
      </c>
      <c r="D239" s="1136">
        <v>0</v>
      </c>
      <c r="E239" s="1136">
        <v>500000</v>
      </c>
      <c r="F239" s="1136">
        <v>500000</v>
      </c>
      <c r="G239" s="1136">
        <v>0</v>
      </c>
      <c r="H239" s="1119"/>
      <c r="I239" s="1119"/>
      <c r="J239" s="1119"/>
      <c r="K239" s="1119"/>
    </row>
    <row r="240" spans="1:11" ht="14.1" customHeight="1" x14ac:dyDescent="0.25">
      <c r="A240" s="1119"/>
      <c r="B240" s="1119"/>
      <c r="C240" s="1135" t="s">
        <v>1057</v>
      </c>
      <c r="D240" s="1136">
        <v>0</v>
      </c>
      <c r="E240" s="1136">
        <v>0</v>
      </c>
      <c r="F240" s="1136">
        <v>0</v>
      </c>
      <c r="G240" s="1136">
        <v>0</v>
      </c>
      <c r="H240" s="1119"/>
      <c r="I240" s="1119"/>
      <c r="J240" s="1119"/>
      <c r="K240" s="1119"/>
    </row>
    <row r="241" spans="1:11" ht="14.1" customHeight="1" x14ac:dyDescent="0.25">
      <c r="A241" s="1119"/>
      <c r="B241" s="1119"/>
      <c r="C241" s="1135" t="s">
        <v>1058</v>
      </c>
      <c r="D241" s="1136">
        <v>0</v>
      </c>
      <c r="E241" s="1136">
        <v>0</v>
      </c>
      <c r="F241" s="1136">
        <v>0</v>
      </c>
      <c r="G241" s="1136">
        <v>0</v>
      </c>
      <c r="H241" s="1119"/>
      <c r="I241" s="1119"/>
      <c r="J241" s="1119"/>
      <c r="K241" s="1119"/>
    </row>
    <row r="242" spans="1:11" ht="14.1" customHeight="1" x14ac:dyDescent="0.25">
      <c r="A242" s="1119"/>
      <c r="B242" s="1119"/>
      <c r="C242" s="1135" t="s">
        <v>1059</v>
      </c>
      <c r="D242" s="1136">
        <v>0</v>
      </c>
      <c r="E242" s="1136">
        <v>0</v>
      </c>
      <c r="F242" s="1136">
        <v>0</v>
      </c>
      <c r="G242" s="1136">
        <v>0</v>
      </c>
      <c r="H242" s="1119"/>
      <c r="I242" s="1119"/>
      <c r="J242" s="1119"/>
      <c r="K242" s="1119"/>
    </row>
    <row r="243" spans="1:11" ht="14.1" customHeight="1" x14ac:dyDescent="0.25">
      <c r="A243" s="1119"/>
      <c r="B243" s="1119"/>
      <c r="C243" s="1135" t="s">
        <v>1060</v>
      </c>
      <c r="D243" s="1136">
        <v>0</v>
      </c>
      <c r="E243" s="1136">
        <v>0</v>
      </c>
      <c r="F243" s="1136">
        <v>0</v>
      </c>
      <c r="G243" s="1136">
        <v>0</v>
      </c>
      <c r="H243" s="1119"/>
      <c r="I243" s="1119"/>
      <c r="J243" s="1119"/>
      <c r="K243" s="1119"/>
    </row>
    <row r="244" spans="1:11" ht="14.1" customHeight="1" x14ac:dyDescent="0.25">
      <c r="A244" s="1119"/>
      <c r="B244" s="1119"/>
      <c r="C244" s="1135" t="s">
        <v>1062</v>
      </c>
      <c r="D244" s="1136">
        <v>0</v>
      </c>
      <c r="E244" s="1136">
        <v>0</v>
      </c>
      <c r="F244" s="1136">
        <v>0</v>
      </c>
      <c r="G244" s="1136">
        <v>0</v>
      </c>
      <c r="H244" s="1119"/>
      <c r="I244" s="1119"/>
      <c r="J244" s="1119"/>
      <c r="K244" s="1119"/>
    </row>
    <row r="245" spans="1:11" ht="14.1" customHeight="1" x14ac:dyDescent="0.25">
      <c r="A245" s="1119"/>
      <c r="B245" s="1119"/>
      <c r="C245" s="1135" t="s">
        <v>1048</v>
      </c>
      <c r="D245" s="1136">
        <v>0</v>
      </c>
      <c r="E245" s="1136">
        <v>0</v>
      </c>
      <c r="F245" s="1136">
        <v>0</v>
      </c>
      <c r="G245" s="1136">
        <v>0</v>
      </c>
      <c r="H245" s="1119"/>
      <c r="I245" s="1119"/>
      <c r="J245" s="1119"/>
      <c r="K245" s="1119"/>
    </row>
    <row r="246" spans="1:11" ht="14.1" customHeight="1" x14ac:dyDescent="0.25">
      <c r="A246" s="1119"/>
      <c r="B246" s="1119"/>
      <c r="C246" s="1135" t="s">
        <v>1057</v>
      </c>
      <c r="D246" s="1136">
        <v>0</v>
      </c>
      <c r="E246" s="1136">
        <v>0</v>
      </c>
      <c r="F246" s="1136">
        <v>0</v>
      </c>
      <c r="G246" s="1136">
        <v>0</v>
      </c>
      <c r="H246" s="1119"/>
      <c r="I246" s="1119"/>
      <c r="J246" s="1119"/>
      <c r="K246" s="1119"/>
    </row>
    <row r="247" spans="1:11" ht="14.1" customHeight="1" x14ac:dyDescent="0.25">
      <c r="A247" s="1119"/>
      <c r="B247" s="1119"/>
      <c r="C247" s="1135" t="s">
        <v>1058</v>
      </c>
      <c r="D247" s="1136">
        <v>0</v>
      </c>
      <c r="E247" s="1136">
        <v>0</v>
      </c>
      <c r="F247" s="1136">
        <v>0</v>
      </c>
      <c r="G247" s="1136">
        <v>0</v>
      </c>
      <c r="H247" s="1119"/>
      <c r="I247" s="1119"/>
      <c r="J247" s="1119"/>
      <c r="K247" s="1119"/>
    </row>
    <row r="248" spans="1:11" ht="14.1" customHeight="1" x14ac:dyDescent="0.25">
      <c r="A248" s="1119"/>
      <c r="B248" s="1119"/>
      <c r="C248" s="1135" t="s">
        <v>1059</v>
      </c>
      <c r="D248" s="1136">
        <v>0</v>
      </c>
      <c r="E248" s="1136">
        <v>0</v>
      </c>
      <c r="F248" s="1136">
        <v>0</v>
      </c>
      <c r="G248" s="1136">
        <v>0</v>
      </c>
      <c r="H248" s="1119"/>
      <c r="I248" s="1119"/>
      <c r="J248" s="1119"/>
      <c r="K248" s="1119"/>
    </row>
    <row r="249" spans="1:11" ht="14.1" customHeight="1" x14ac:dyDescent="0.25">
      <c r="A249" s="1119"/>
      <c r="B249" s="1119"/>
      <c r="C249" s="1135" t="s">
        <v>1060</v>
      </c>
      <c r="D249" s="1136">
        <v>0</v>
      </c>
      <c r="E249" s="1136">
        <v>0</v>
      </c>
      <c r="F249" s="1136">
        <v>0</v>
      </c>
      <c r="G249" s="1136">
        <v>0</v>
      </c>
      <c r="H249" s="1119"/>
      <c r="I249" s="1119"/>
      <c r="J249" s="1119"/>
      <c r="K249" s="1119"/>
    </row>
    <row r="250" spans="1:11" ht="14.1" customHeight="1" x14ac:dyDescent="0.25">
      <c r="A250" s="1119"/>
      <c r="B250" s="1119"/>
      <c r="C250" s="1135" t="s">
        <v>1063</v>
      </c>
      <c r="D250" s="1136">
        <v>0</v>
      </c>
      <c r="E250" s="1136">
        <v>0</v>
      </c>
      <c r="F250" s="1136">
        <v>0</v>
      </c>
      <c r="G250" s="1136">
        <v>0</v>
      </c>
      <c r="H250" s="1119"/>
      <c r="I250" s="1119"/>
      <c r="J250" s="1119"/>
      <c r="K250" s="1119"/>
    </row>
    <row r="251" spans="1:11" ht="14.1" customHeight="1" x14ac:dyDescent="0.25">
      <c r="A251" s="1119"/>
      <c r="B251" s="1119"/>
      <c r="C251" s="1135" t="s">
        <v>1064</v>
      </c>
      <c r="D251" s="1136">
        <v>0</v>
      </c>
      <c r="E251" s="1136">
        <v>0</v>
      </c>
      <c r="F251" s="1136">
        <v>0</v>
      </c>
      <c r="G251" s="1136">
        <v>0</v>
      </c>
      <c r="H251" s="1119"/>
      <c r="I251" s="1119"/>
      <c r="J251" s="1119"/>
      <c r="K251" s="1119"/>
    </row>
    <row r="252" spans="1:11" ht="14.1" customHeight="1" x14ac:dyDescent="0.25">
      <c r="A252" s="1119"/>
      <c r="B252" s="1119"/>
      <c r="C252" s="1137" t="s">
        <v>572</v>
      </c>
      <c r="D252" s="1136">
        <v>0</v>
      </c>
      <c r="E252" s="1136">
        <v>500000</v>
      </c>
      <c r="F252" s="1136">
        <v>500000</v>
      </c>
      <c r="G252" s="1136">
        <v>0</v>
      </c>
      <c r="H252" s="1119"/>
      <c r="I252" s="1119"/>
      <c r="J252" s="1119"/>
      <c r="K252" s="1119"/>
    </row>
    <row r="253" spans="1:11" ht="15" customHeight="1" x14ac:dyDescent="0.25">
      <c r="A253" s="1119"/>
      <c r="B253" s="1119"/>
      <c r="C253" s="1138" t="s">
        <v>1038</v>
      </c>
      <c r="D253" s="1139" t="s">
        <v>1038</v>
      </c>
      <c r="E253" s="1139" t="s">
        <v>1038</v>
      </c>
      <c r="F253" s="1139" t="s">
        <v>1038</v>
      </c>
      <c r="G253" s="1139" t="s">
        <v>1038</v>
      </c>
      <c r="H253" s="1119"/>
      <c r="I253" s="1119"/>
      <c r="J253" s="1119"/>
      <c r="K253" s="1119"/>
    </row>
    <row r="254" spans="1:11" ht="15" customHeight="1" x14ac:dyDescent="0.25">
      <c r="A254" s="1119"/>
      <c r="B254" s="1119"/>
      <c r="C254" s="1122" t="s">
        <v>1154</v>
      </c>
      <c r="D254" s="1140">
        <v>0</v>
      </c>
      <c r="E254" s="1140">
        <v>166848000</v>
      </c>
      <c r="F254" s="1140">
        <v>165848000</v>
      </c>
      <c r="G254" s="1140">
        <v>166848000</v>
      </c>
      <c r="H254" s="1119"/>
      <c r="I254" s="1119"/>
      <c r="J254" s="1119"/>
      <c r="K254" s="1119"/>
    </row>
    <row r="255" spans="1:11" ht="15" customHeight="1" x14ac:dyDescent="0.25">
      <c r="A255" s="1119"/>
      <c r="B255" s="1119"/>
      <c r="C255" s="1123" t="s">
        <v>1047</v>
      </c>
      <c r="D255" s="1141">
        <v>0</v>
      </c>
      <c r="E255" s="1141">
        <v>12552000</v>
      </c>
      <c r="F255" s="1141">
        <v>12552000</v>
      </c>
      <c r="G255" s="1141">
        <v>12552000</v>
      </c>
      <c r="H255" s="1119"/>
      <c r="I255" s="1119"/>
      <c r="J255" s="1119"/>
      <c r="K255" s="1119"/>
    </row>
    <row r="256" spans="1:11" ht="15" customHeight="1" x14ac:dyDescent="0.25">
      <c r="A256" s="1119"/>
      <c r="B256" s="1119"/>
      <c r="C256" s="1123" t="s">
        <v>1048</v>
      </c>
      <c r="D256" s="1141">
        <v>0</v>
      </c>
      <c r="E256" s="1141">
        <v>12552000</v>
      </c>
      <c r="F256" s="1141">
        <v>12552000</v>
      </c>
      <c r="G256" s="1141">
        <v>12552000</v>
      </c>
      <c r="H256" s="1119"/>
      <c r="I256" s="1119"/>
      <c r="J256" s="1119"/>
      <c r="K256" s="1119"/>
    </row>
    <row r="257" spans="1:11" ht="15" customHeight="1" x14ac:dyDescent="0.25">
      <c r="A257" s="1119"/>
      <c r="B257" s="1119"/>
      <c r="C257" s="1123" t="s">
        <v>1049</v>
      </c>
      <c r="D257" s="1141">
        <v>0</v>
      </c>
      <c r="E257" s="1141">
        <v>0</v>
      </c>
      <c r="F257" s="1141">
        <v>0</v>
      </c>
      <c r="G257" s="1141">
        <v>0</v>
      </c>
      <c r="H257" s="1119"/>
      <c r="I257" s="1119"/>
      <c r="J257" s="1119"/>
      <c r="K257" s="1119"/>
    </row>
    <row r="258" spans="1:11" ht="15" customHeight="1" x14ac:dyDescent="0.25">
      <c r="A258" s="1119"/>
      <c r="B258" s="1119"/>
      <c r="C258" s="1123" t="s">
        <v>1050</v>
      </c>
      <c r="D258" s="1141">
        <v>0</v>
      </c>
      <c r="E258" s="1141">
        <v>2186000</v>
      </c>
      <c r="F258" s="1141">
        <v>2186000</v>
      </c>
      <c r="G258" s="1141">
        <v>2186000</v>
      </c>
      <c r="H258" s="1119"/>
      <c r="I258" s="1119"/>
      <c r="J258" s="1119"/>
      <c r="K258" s="1119"/>
    </row>
    <row r="259" spans="1:11" ht="15" customHeight="1" x14ac:dyDescent="0.25">
      <c r="A259" s="1119"/>
      <c r="B259" s="1119"/>
      <c r="C259" s="1123" t="s">
        <v>1048</v>
      </c>
      <c r="D259" s="1141">
        <v>0</v>
      </c>
      <c r="E259" s="1141">
        <v>2186000</v>
      </c>
      <c r="F259" s="1141">
        <v>2186000</v>
      </c>
      <c r="G259" s="1141">
        <v>2186000</v>
      </c>
      <c r="H259" s="1119"/>
      <c r="I259" s="1119"/>
      <c r="J259" s="1119"/>
      <c r="K259" s="1119"/>
    </row>
    <row r="260" spans="1:11" ht="15" customHeight="1" x14ac:dyDescent="0.25">
      <c r="A260" s="1119"/>
      <c r="B260" s="1119"/>
      <c r="C260" s="1123" t="s">
        <v>1049</v>
      </c>
      <c r="D260" s="1141">
        <v>0</v>
      </c>
      <c r="E260" s="1141">
        <v>0</v>
      </c>
      <c r="F260" s="1141">
        <v>0</v>
      </c>
      <c r="G260" s="1141">
        <v>0</v>
      </c>
      <c r="H260" s="1119"/>
      <c r="I260" s="1119"/>
      <c r="J260" s="1119"/>
      <c r="K260" s="1119"/>
    </row>
    <row r="261" spans="1:11" ht="15" customHeight="1" x14ac:dyDescent="0.25">
      <c r="A261" s="1119"/>
      <c r="B261" s="1119"/>
      <c r="C261" s="1123" t="s">
        <v>1051</v>
      </c>
      <c r="D261" s="1141">
        <v>0</v>
      </c>
      <c r="E261" s="1141">
        <v>4000000</v>
      </c>
      <c r="F261" s="1141">
        <v>4000000</v>
      </c>
      <c r="G261" s="1141">
        <v>4000000</v>
      </c>
      <c r="H261" s="1119"/>
      <c r="I261" s="1119"/>
      <c r="J261" s="1119"/>
      <c r="K261" s="1119"/>
    </row>
    <row r="262" spans="1:11" ht="15" customHeight="1" x14ac:dyDescent="0.25">
      <c r="A262" s="1119"/>
      <c r="B262" s="1119"/>
      <c r="C262" s="1123" t="s">
        <v>1048</v>
      </c>
      <c r="D262" s="1141">
        <v>0</v>
      </c>
      <c r="E262" s="1141">
        <v>4000000</v>
      </c>
      <c r="F262" s="1141">
        <v>4000000</v>
      </c>
      <c r="G262" s="1141">
        <v>4000000</v>
      </c>
      <c r="H262" s="1119"/>
      <c r="I262" s="1119"/>
      <c r="J262" s="1119"/>
      <c r="K262" s="1119"/>
    </row>
    <row r="263" spans="1:11" ht="15" customHeight="1" x14ac:dyDescent="0.25">
      <c r="A263" s="1119"/>
      <c r="B263" s="1119"/>
      <c r="C263" s="1123" t="s">
        <v>1049</v>
      </c>
      <c r="D263" s="1141">
        <v>0</v>
      </c>
      <c r="E263" s="1141">
        <v>0</v>
      </c>
      <c r="F263" s="1141">
        <v>0</v>
      </c>
      <c r="G263" s="1141">
        <v>0</v>
      </c>
      <c r="H263" s="1119"/>
      <c r="I263" s="1119"/>
      <c r="J263" s="1119"/>
      <c r="K263" s="1119"/>
    </row>
    <row r="264" spans="1:11" ht="15" customHeight="1" x14ac:dyDescent="0.25">
      <c r="A264" s="1119"/>
      <c r="B264" s="1119"/>
      <c r="C264" s="1123" t="s">
        <v>1052</v>
      </c>
      <c r="D264" s="1141">
        <v>0</v>
      </c>
      <c r="E264" s="1141">
        <v>0</v>
      </c>
      <c r="F264" s="1141">
        <v>0</v>
      </c>
      <c r="G264" s="1141">
        <v>0</v>
      </c>
      <c r="H264" s="1119"/>
      <c r="I264" s="1119"/>
      <c r="J264" s="1119"/>
      <c r="K264" s="1119"/>
    </row>
    <row r="265" spans="1:11" ht="15" customHeight="1" x14ac:dyDescent="0.25">
      <c r="A265" s="1119"/>
      <c r="B265" s="1119"/>
      <c r="C265" s="1123" t="s">
        <v>1048</v>
      </c>
      <c r="D265" s="1141">
        <v>0</v>
      </c>
      <c r="E265" s="1141">
        <v>0</v>
      </c>
      <c r="F265" s="1141">
        <v>0</v>
      </c>
      <c r="G265" s="1141">
        <v>0</v>
      </c>
      <c r="H265" s="1119"/>
      <c r="I265" s="1119"/>
      <c r="J265" s="1119"/>
      <c r="K265" s="1119"/>
    </row>
    <row r="266" spans="1:11" ht="15" customHeight="1" x14ac:dyDescent="0.25">
      <c r="A266" s="1119"/>
      <c r="B266" s="1119"/>
      <c r="C266" s="1123" t="s">
        <v>1049</v>
      </c>
      <c r="D266" s="1141">
        <v>0</v>
      </c>
      <c r="E266" s="1141">
        <v>0</v>
      </c>
      <c r="F266" s="1141">
        <v>0</v>
      </c>
      <c r="G266" s="1141">
        <v>0</v>
      </c>
      <c r="H266" s="1119"/>
      <c r="I266" s="1119"/>
      <c r="J266" s="1119"/>
      <c r="K266" s="1119"/>
    </row>
    <row r="267" spans="1:11" ht="20.100000000000001" customHeight="1" x14ac:dyDescent="0.25">
      <c r="A267" s="1119"/>
      <c r="B267" s="1119"/>
      <c r="C267" s="1123" t="s">
        <v>1155</v>
      </c>
      <c r="D267" s="1142">
        <v>0</v>
      </c>
      <c r="E267" s="1142">
        <v>131110000</v>
      </c>
      <c r="F267" s="1142">
        <v>130110000</v>
      </c>
      <c r="G267" s="1142">
        <v>131110000</v>
      </c>
      <c r="H267" s="1119"/>
      <c r="I267" s="1119"/>
      <c r="J267" s="1119"/>
      <c r="K267" s="1119"/>
    </row>
    <row r="268" spans="1:11" ht="15" customHeight="1" x14ac:dyDescent="0.25">
      <c r="A268" s="1119"/>
      <c r="B268" s="1119"/>
      <c r="C268" s="1123" t="s">
        <v>1048</v>
      </c>
      <c r="D268" s="1141">
        <v>0</v>
      </c>
      <c r="E268" s="1141">
        <v>131110000</v>
      </c>
      <c r="F268" s="1141">
        <v>130110000</v>
      </c>
      <c r="G268" s="1141">
        <v>131110000</v>
      </c>
      <c r="H268" s="1119"/>
      <c r="I268" s="1119"/>
      <c r="J268" s="1119"/>
      <c r="K268" s="1119"/>
    </row>
    <row r="269" spans="1:11" ht="15" customHeight="1" x14ac:dyDescent="0.25">
      <c r="A269" s="1119"/>
      <c r="B269" s="1119"/>
      <c r="C269" s="1123" t="s">
        <v>1049</v>
      </c>
      <c r="D269" s="1141">
        <v>0</v>
      </c>
      <c r="E269" s="1141">
        <v>0</v>
      </c>
      <c r="F269" s="1141">
        <v>0</v>
      </c>
      <c r="G269" s="1141">
        <v>0</v>
      </c>
      <c r="H269" s="1119"/>
      <c r="I269" s="1119"/>
      <c r="J269" s="1119"/>
      <c r="K269" s="1119"/>
    </row>
    <row r="270" spans="1:11" ht="15" customHeight="1" x14ac:dyDescent="0.25">
      <c r="A270" s="1119"/>
      <c r="B270" s="1119"/>
      <c r="C270" s="1123" t="s">
        <v>1054</v>
      </c>
      <c r="D270" s="1141">
        <v>0</v>
      </c>
      <c r="E270" s="1141">
        <v>16000000</v>
      </c>
      <c r="F270" s="1141">
        <v>16000000</v>
      </c>
      <c r="G270" s="1141">
        <v>16000000</v>
      </c>
      <c r="H270" s="1119"/>
      <c r="I270" s="1119"/>
      <c r="J270" s="1119"/>
      <c r="K270" s="1119"/>
    </row>
    <row r="271" spans="1:11" ht="15" customHeight="1" x14ac:dyDescent="0.25">
      <c r="A271" s="1119"/>
      <c r="B271" s="1119"/>
      <c r="C271" s="1123" t="s">
        <v>1048</v>
      </c>
      <c r="D271" s="1141">
        <v>0</v>
      </c>
      <c r="E271" s="1141">
        <v>16000000</v>
      </c>
      <c r="F271" s="1141">
        <v>16000000</v>
      </c>
      <c r="G271" s="1141">
        <v>16000000</v>
      </c>
      <c r="H271" s="1119"/>
      <c r="I271" s="1119"/>
      <c r="J271" s="1119"/>
      <c r="K271" s="1119"/>
    </row>
    <row r="272" spans="1:11" ht="15" customHeight="1" x14ac:dyDescent="0.25">
      <c r="A272" s="1119"/>
      <c r="B272" s="1119"/>
      <c r="C272" s="1123" t="s">
        <v>1049</v>
      </c>
      <c r="D272" s="1141">
        <v>0</v>
      </c>
      <c r="E272" s="1141">
        <v>0</v>
      </c>
      <c r="F272" s="1141">
        <v>0</v>
      </c>
      <c r="G272" s="1141">
        <v>0</v>
      </c>
      <c r="H272" s="1119"/>
      <c r="I272" s="1119"/>
      <c r="J272" s="1119"/>
      <c r="K272" s="1119"/>
    </row>
    <row r="273" spans="1:11" ht="15" customHeight="1" x14ac:dyDescent="0.25">
      <c r="A273" s="1119"/>
      <c r="B273" s="1119"/>
      <c r="C273" s="1123" t="s">
        <v>1055</v>
      </c>
      <c r="D273" s="1141">
        <v>0</v>
      </c>
      <c r="E273" s="1141">
        <v>0</v>
      </c>
      <c r="F273" s="1141">
        <v>0</v>
      </c>
      <c r="G273" s="1141">
        <v>0</v>
      </c>
      <c r="H273" s="1119"/>
      <c r="I273" s="1119"/>
      <c r="J273" s="1119"/>
      <c r="K273" s="1119"/>
    </row>
    <row r="274" spans="1:11" ht="15" customHeight="1" x14ac:dyDescent="0.25">
      <c r="A274" s="1119"/>
      <c r="B274" s="1119"/>
      <c r="C274" s="1123" t="s">
        <v>1048</v>
      </c>
      <c r="D274" s="1141">
        <v>0</v>
      </c>
      <c r="E274" s="1141">
        <v>0</v>
      </c>
      <c r="F274" s="1141">
        <v>0</v>
      </c>
      <c r="G274" s="1141">
        <v>0</v>
      </c>
      <c r="H274" s="1119"/>
      <c r="I274" s="1119"/>
      <c r="J274" s="1119"/>
      <c r="K274" s="1119"/>
    </row>
    <row r="275" spans="1:11" ht="15" customHeight="1" x14ac:dyDescent="0.25">
      <c r="A275" s="1119"/>
      <c r="B275" s="1119"/>
      <c r="C275" s="1123" t="s">
        <v>1049</v>
      </c>
      <c r="D275" s="1141">
        <v>0</v>
      </c>
      <c r="E275" s="1141">
        <v>0</v>
      </c>
      <c r="F275" s="1141">
        <v>0</v>
      </c>
      <c r="G275" s="1141">
        <v>0</v>
      </c>
      <c r="H275" s="1119"/>
      <c r="I275" s="1119"/>
      <c r="J275" s="1119"/>
      <c r="K275" s="1119"/>
    </row>
    <row r="276" spans="1:11" ht="15" customHeight="1" x14ac:dyDescent="0.25">
      <c r="A276" s="1119"/>
      <c r="B276" s="1119"/>
      <c r="C276" s="1123" t="s">
        <v>1056</v>
      </c>
      <c r="D276" s="1141">
        <v>0</v>
      </c>
      <c r="E276" s="1141">
        <v>0</v>
      </c>
      <c r="F276" s="1141">
        <v>0</v>
      </c>
      <c r="G276" s="1141">
        <v>0</v>
      </c>
      <c r="H276" s="1119"/>
      <c r="I276" s="1119"/>
      <c r="J276" s="1119"/>
      <c r="K276" s="1119"/>
    </row>
    <row r="277" spans="1:11" ht="15" customHeight="1" x14ac:dyDescent="0.25">
      <c r="A277" s="1119"/>
      <c r="B277" s="1119"/>
      <c r="C277" s="1123" t="s">
        <v>1048</v>
      </c>
      <c r="D277" s="1141">
        <v>0</v>
      </c>
      <c r="E277" s="1141">
        <v>0</v>
      </c>
      <c r="F277" s="1141">
        <v>0</v>
      </c>
      <c r="G277" s="1141">
        <v>0</v>
      </c>
      <c r="H277" s="1119"/>
      <c r="I277" s="1119"/>
      <c r="J277" s="1119"/>
      <c r="K277" s="1119"/>
    </row>
    <row r="278" spans="1:11" ht="15" customHeight="1" x14ac:dyDescent="0.25">
      <c r="A278" s="1119"/>
      <c r="B278" s="1119"/>
      <c r="C278" s="1123" t="s">
        <v>1057</v>
      </c>
      <c r="D278" s="1141">
        <v>0</v>
      </c>
      <c r="E278" s="1141">
        <v>0</v>
      </c>
      <c r="F278" s="1141">
        <v>0</v>
      </c>
      <c r="G278" s="1141">
        <v>0</v>
      </c>
      <c r="H278" s="1119"/>
      <c r="I278" s="1119"/>
      <c r="J278" s="1119"/>
      <c r="K278" s="1119"/>
    </row>
    <row r="279" spans="1:11" ht="15" customHeight="1" x14ac:dyDescent="0.25">
      <c r="A279" s="1119"/>
      <c r="B279" s="1119"/>
      <c r="C279" s="1123" t="s">
        <v>1058</v>
      </c>
      <c r="D279" s="1141">
        <v>0</v>
      </c>
      <c r="E279" s="1141">
        <v>0</v>
      </c>
      <c r="F279" s="1141">
        <v>0</v>
      </c>
      <c r="G279" s="1141">
        <v>0</v>
      </c>
      <c r="H279" s="1119"/>
      <c r="I279" s="1119"/>
      <c r="J279" s="1119"/>
      <c r="K279" s="1119"/>
    </row>
    <row r="280" spans="1:11" ht="15" customHeight="1" x14ac:dyDescent="0.25">
      <c r="A280" s="1119"/>
      <c r="B280" s="1119"/>
      <c r="C280" s="1123" t="s">
        <v>1059</v>
      </c>
      <c r="D280" s="1141">
        <v>0</v>
      </c>
      <c r="E280" s="1141">
        <v>0</v>
      </c>
      <c r="F280" s="1141">
        <v>0</v>
      </c>
      <c r="G280" s="1141">
        <v>0</v>
      </c>
      <c r="H280" s="1119"/>
      <c r="I280" s="1119"/>
      <c r="J280" s="1119"/>
      <c r="K280" s="1119"/>
    </row>
    <row r="281" spans="1:11" ht="15" customHeight="1" x14ac:dyDescent="0.25">
      <c r="A281" s="1119"/>
      <c r="B281" s="1119"/>
      <c r="C281" s="1123" t="s">
        <v>1060</v>
      </c>
      <c r="D281" s="1141">
        <v>0</v>
      </c>
      <c r="E281" s="1141">
        <v>0</v>
      </c>
      <c r="F281" s="1141">
        <v>0</v>
      </c>
      <c r="G281" s="1141">
        <v>0</v>
      </c>
      <c r="H281" s="1119"/>
      <c r="I281" s="1119"/>
      <c r="J281" s="1119"/>
      <c r="K281" s="1119"/>
    </row>
    <row r="282" spans="1:11" ht="15" customHeight="1" x14ac:dyDescent="0.25">
      <c r="A282" s="1119"/>
      <c r="B282" s="1119"/>
      <c r="C282" s="1123" t="s">
        <v>1061</v>
      </c>
      <c r="D282" s="1141">
        <v>0</v>
      </c>
      <c r="E282" s="1141">
        <v>1000000</v>
      </c>
      <c r="F282" s="1141">
        <v>1000000</v>
      </c>
      <c r="G282" s="1141">
        <v>1000000</v>
      </c>
      <c r="H282" s="1119"/>
      <c r="I282" s="1119"/>
      <c r="J282" s="1119"/>
      <c r="K282" s="1119"/>
    </row>
    <row r="283" spans="1:11" ht="15" customHeight="1" x14ac:dyDescent="0.25">
      <c r="A283" s="1119"/>
      <c r="B283" s="1119"/>
      <c r="C283" s="1123" t="s">
        <v>1048</v>
      </c>
      <c r="D283" s="1141">
        <v>0</v>
      </c>
      <c r="E283" s="1141">
        <v>1000000</v>
      </c>
      <c r="F283" s="1141">
        <v>1000000</v>
      </c>
      <c r="G283" s="1141">
        <v>1000000</v>
      </c>
      <c r="H283" s="1119"/>
      <c r="I283" s="1119"/>
      <c r="J283" s="1119"/>
      <c r="K283" s="1119"/>
    </row>
    <row r="284" spans="1:11" ht="15" customHeight="1" x14ac:dyDescent="0.25">
      <c r="A284" s="1119"/>
      <c r="B284" s="1119"/>
      <c r="C284" s="1123" t="s">
        <v>1057</v>
      </c>
      <c r="D284" s="1141">
        <v>0</v>
      </c>
      <c r="E284" s="1141">
        <v>0</v>
      </c>
      <c r="F284" s="1141">
        <v>0</v>
      </c>
      <c r="G284" s="1141">
        <v>0</v>
      </c>
      <c r="H284" s="1119"/>
      <c r="I284" s="1119"/>
      <c r="J284" s="1119"/>
      <c r="K284" s="1119"/>
    </row>
    <row r="285" spans="1:11" ht="15" customHeight="1" x14ac:dyDescent="0.25">
      <c r="A285" s="1119"/>
      <c r="B285" s="1119"/>
      <c r="C285" s="1123" t="s">
        <v>1058</v>
      </c>
      <c r="D285" s="1141">
        <v>0</v>
      </c>
      <c r="E285" s="1141">
        <v>0</v>
      </c>
      <c r="F285" s="1141">
        <v>0</v>
      </c>
      <c r="G285" s="1141">
        <v>0</v>
      </c>
      <c r="H285" s="1119"/>
      <c r="I285" s="1119"/>
      <c r="J285" s="1119"/>
      <c r="K285" s="1119"/>
    </row>
    <row r="286" spans="1:11" ht="15" customHeight="1" x14ac:dyDescent="0.25">
      <c r="A286" s="1119"/>
      <c r="B286" s="1119"/>
      <c r="C286" s="1123" t="s">
        <v>1059</v>
      </c>
      <c r="D286" s="1141">
        <v>0</v>
      </c>
      <c r="E286" s="1141">
        <v>0</v>
      </c>
      <c r="F286" s="1141">
        <v>0</v>
      </c>
      <c r="G286" s="1141">
        <v>0</v>
      </c>
      <c r="H286" s="1119"/>
      <c r="I286" s="1119"/>
      <c r="J286" s="1119"/>
      <c r="K286" s="1119"/>
    </row>
    <row r="287" spans="1:11" ht="15" customHeight="1" x14ac:dyDescent="0.25">
      <c r="A287" s="1119"/>
      <c r="B287" s="1119"/>
      <c r="C287" s="1123" t="s">
        <v>1060</v>
      </c>
      <c r="D287" s="1141">
        <v>0</v>
      </c>
      <c r="E287" s="1141">
        <v>0</v>
      </c>
      <c r="F287" s="1141">
        <v>0</v>
      </c>
      <c r="G287" s="1141">
        <v>0</v>
      </c>
      <c r="H287" s="1119"/>
      <c r="I287" s="1119"/>
      <c r="J287" s="1119"/>
      <c r="K287" s="1119"/>
    </row>
    <row r="288" spans="1:11" ht="15" customHeight="1" x14ac:dyDescent="0.25">
      <c r="A288" s="1119"/>
      <c r="B288" s="1119"/>
      <c r="C288" s="1123" t="s">
        <v>1062</v>
      </c>
      <c r="D288" s="1141">
        <v>0</v>
      </c>
      <c r="E288" s="1141">
        <v>0</v>
      </c>
      <c r="F288" s="1141">
        <v>0</v>
      </c>
      <c r="G288" s="1141">
        <v>0</v>
      </c>
      <c r="H288" s="1119"/>
      <c r="I288" s="1119"/>
      <c r="J288" s="1119"/>
      <c r="K288" s="1119"/>
    </row>
    <row r="289" spans="1:11" ht="15" customHeight="1" x14ac:dyDescent="0.25">
      <c r="A289" s="1119"/>
      <c r="B289" s="1119"/>
      <c r="C289" s="1123" t="s">
        <v>1048</v>
      </c>
      <c r="D289" s="1141">
        <v>0</v>
      </c>
      <c r="E289" s="1141">
        <v>0</v>
      </c>
      <c r="F289" s="1141">
        <v>0</v>
      </c>
      <c r="G289" s="1141">
        <v>0</v>
      </c>
      <c r="H289" s="1119"/>
      <c r="I289" s="1119"/>
      <c r="J289" s="1119"/>
      <c r="K289" s="1119"/>
    </row>
    <row r="290" spans="1:11" ht="15" customHeight="1" x14ac:dyDescent="0.25">
      <c r="A290" s="1119"/>
      <c r="B290" s="1119"/>
      <c r="C290" s="1123" t="s">
        <v>1057</v>
      </c>
      <c r="D290" s="1141">
        <v>0</v>
      </c>
      <c r="E290" s="1141">
        <v>0</v>
      </c>
      <c r="F290" s="1141">
        <v>0</v>
      </c>
      <c r="G290" s="1141">
        <v>0</v>
      </c>
      <c r="H290" s="1119"/>
      <c r="I290" s="1119"/>
      <c r="J290" s="1119"/>
      <c r="K290" s="1119"/>
    </row>
    <row r="291" spans="1:11" ht="15" customHeight="1" x14ac:dyDescent="0.25">
      <c r="A291" s="1119"/>
      <c r="B291" s="1119"/>
      <c r="C291" s="1123" t="s">
        <v>1058</v>
      </c>
      <c r="D291" s="1141">
        <v>0</v>
      </c>
      <c r="E291" s="1141">
        <v>0</v>
      </c>
      <c r="F291" s="1141">
        <v>0</v>
      </c>
      <c r="G291" s="1141">
        <v>0</v>
      </c>
      <c r="H291" s="1119"/>
      <c r="I291" s="1119"/>
      <c r="J291" s="1119"/>
      <c r="K291" s="1119"/>
    </row>
    <row r="292" spans="1:11" ht="15" customHeight="1" x14ac:dyDescent="0.25">
      <c r="A292" s="1119"/>
      <c r="B292" s="1119"/>
      <c r="C292" s="1123" t="s">
        <v>1059</v>
      </c>
      <c r="D292" s="1141">
        <v>0</v>
      </c>
      <c r="E292" s="1141">
        <v>0</v>
      </c>
      <c r="F292" s="1141">
        <v>0</v>
      </c>
      <c r="G292" s="1141">
        <v>0</v>
      </c>
      <c r="H292" s="1119"/>
      <c r="I292" s="1119"/>
      <c r="J292" s="1119"/>
      <c r="K292" s="1119"/>
    </row>
    <row r="293" spans="1:11" ht="15" customHeight="1" x14ac:dyDescent="0.25">
      <c r="A293" s="1119"/>
      <c r="B293" s="1119"/>
      <c r="C293" s="1123" t="s">
        <v>1060</v>
      </c>
      <c r="D293" s="1141">
        <v>0</v>
      </c>
      <c r="E293" s="1141">
        <v>0</v>
      </c>
      <c r="F293" s="1141">
        <v>0</v>
      </c>
      <c r="G293" s="1141">
        <v>0</v>
      </c>
      <c r="H293" s="1119"/>
      <c r="I293" s="1119"/>
      <c r="J293" s="1119"/>
      <c r="K293" s="1119"/>
    </row>
    <row r="294" spans="1:11" ht="15" customHeight="1" x14ac:dyDescent="0.25">
      <c r="A294" s="1119"/>
      <c r="B294" s="1119"/>
      <c r="C294" s="1123" t="s">
        <v>1063</v>
      </c>
      <c r="D294" s="1141">
        <v>0</v>
      </c>
      <c r="E294" s="1141">
        <v>0</v>
      </c>
      <c r="F294" s="1141">
        <v>0</v>
      </c>
      <c r="G294" s="1141">
        <v>0</v>
      </c>
      <c r="H294" s="1119"/>
      <c r="I294" s="1119"/>
      <c r="J294" s="1119"/>
      <c r="K294" s="1119"/>
    </row>
    <row r="295" spans="1:11" ht="15" customHeight="1" x14ac:dyDescent="0.25">
      <c r="A295" s="1119"/>
      <c r="B295" s="1119"/>
      <c r="C295" s="1123" t="s">
        <v>1064</v>
      </c>
      <c r="D295" s="1141">
        <v>0</v>
      </c>
      <c r="E295" s="1141">
        <v>0</v>
      </c>
      <c r="F295" s="1141">
        <v>0</v>
      </c>
      <c r="G295" s="1141">
        <v>0</v>
      </c>
      <c r="H295" s="1119"/>
      <c r="I295" s="1119"/>
      <c r="J295" s="1119"/>
      <c r="K295" s="1119"/>
    </row>
    <row r="296" spans="1:11" ht="20.100000000000001" customHeight="1" x14ac:dyDescent="0.25">
      <c r="A296" s="1119"/>
      <c r="B296" s="1119"/>
      <c r="C296" s="1143" t="s">
        <v>1038</v>
      </c>
      <c r="D296" s="1119"/>
      <c r="E296" s="1119"/>
      <c r="F296" s="1119"/>
      <c r="G296" s="1119"/>
      <c r="H296" s="1119"/>
      <c r="I296" s="1119"/>
      <c r="J296" s="1119"/>
      <c r="K296" s="1119"/>
    </row>
  </sheetData>
  <mergeCells count="31">
    <mergeCell ref="C25:G25"/>
    <mergeCell ref="C1:G1"/>
    <mergeCell ref="C2:G2"/>
    <mergeCell ref="D3:G3"/>
    <mergeCell ref="D4:G4"/>
    <mergeCell ref="D5:G5"/>
    <mergeCell ref="D6:G6"/>
    <mergeCell ref="D7:G7"/>
    <mergeCell ref="C8:G8"/>
    <mergeCell ref="C9:G9"/>
    <mergeCell ref="D10:G10"/>
    <mergeCell ref="D18:G18"/>
    <mergeCell ref="D141:G141"/>
    <mergeCell ref="D26:G26"/>
    <mergeCell ref="D27:G27"/>
    <mergeCell ref="D28:G28"/>
    <mergeCell ref="D29:G29"/>
    <mergeCell ref="C38:G38"/>
    <mergeCell ref="D83:G83"/>
    <mergeCell ref="D84:G84"/>
    <mergeCell ref="D85:G85"/>
    <mergeCell ref="C94:G94"/>
    <mergeCell ref="C139:G139"/>
    <mergeCell ref="D140:G140"/>
    <mergeCell ref="C208:G208"/>
    <mergeCell ref="D142:G142"/>
    <mergeCell ref="D143:G143"/>
    <mergeCell ref="C152:G152"/>
    <mergeCell ref="D197:G197"/>
    <mergeCell ref="D198:G198"/>
    <mergeCell ref="D199:G199"/>
  </mergeCells>
  <pageMargins left="0" right="0" top="0" bottom="0"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D853B-8DB0-4590-A73D-488DEFA99B9D}">
  <sheetPr>
    <outlinePr summaryBelow="0"/>
  </sheetPr>
  <dimension ref="A1:K357"/>
  <sheetViews>
    <sheetView topLeftCell="A313" workbookViewId="0">
      <selection activeCell="I12" sqref="I12"/>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983</v>
      </c>
      <c r="E3" s="1265"/>
      <c r="F3" s="1265"/>
      <c r="G3" s="1265"/>
      <c r="H3" s="1119"/>
      <c r="I3" s="1119"/>
      <c r="J3" s="1119"/>
      <c r="K3" s="1119"/>
    </row>
    <row r="4" spans="1:11" ht="14.1" customHeight="1" x14ac:dyDescent="0.25">
      <c r="A4" s="1119"/>
      <c r="B4" s="1119"/>
      <c r="C4" s="1121" t="s">
        <v>984</v>
      </c>
      <c r="D4" s="1264" t="s">
        <v>985</v>
      </c>
      <c r="E4" s="1265"/>
      <c r="F4" s="1265"/>
      <c r="G4" s="1265"/>
      <c r="H4" s="1119"/>
      <c r="I4" s="1119"/>
      <c r="J4" s="1119"/>
      <c r="K4" s="1119"/>
    </row>
    <row r="5" spans="1:11" ht="14.1" customHeight="1" x14ac:dyDescent="0.25">
      <c r="A5" s="1119"/>
      <c r="B5" s="1119"/>
      <c r="C5" s="1121" t="s">
        <v>2</v>
      </c>
      <c r="D5" s="1264" t="s">
        <v>1156</v>
      </c>
      <c r="E5" s="1265"/>
      <c r="F5" s="1265"/>
      <c r="G5" s="1265"/>
      <c r="H5" s="1119"/>
      <c r="I5" s="1119"/>
      <c r="J5" s="1119"/>
      <c r="K5" s="1119"/>
    </row>
    <row r="6" spans="1:11" ht="14.1" customHeight="1" x14ac:dyDescent="0.25">
      <c r="A6" s="1119"/>
      <c r="B6" s="1119"/>
      <c r="C6" s="1121" t="s">
        <v>4</v>
      </c>
      <c r="D6" s="1264" t="s">
        <v>1157</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114.95" customHeight="1" x14ac:dyDescent="0.25">
      <c r="A9" s="1119"/>
      <c r="B9" s="1119"/>
      <c r="C9" s="1270" t="s">
        <v>1158</v>
      </c>
      <c r="D9" s="1271"/>
      <c r="E9" s="1271"/>
      <c r="F9" s="1271"/>
      <c r="G9" s="1271"/>
      <c r="H9" s="1119"/>
      <c r="I9" s="1119"/>
      <c r="J9" s="1119"/>
      <c r="K9" s="1119"/>
    </row>
    <row r="10" spans="1:11" ht="92.25" customHeight="1" x14ac:dyDescent="0.25">
      <c r="A10" s="1119"/>
      <c r="B10" s="1119"/>
      <c r="C10" s="1122" t="s">
        <v>10</v>
      </c>
      <c r="D10" s="1258" t="s">
        <v>1159</v>
      </c>
      <c r="E10" s="1259"/>
      <c r="F10" s="1259"/>
      <c r="G10" s="1259"/>
      <c r="H10" s="1119"/>
      <c r="I10" s="1119"/>
      <c r="J10" s="1119"/>
      <c r="K10" s="1119"/>
    </row>
    <row r="11" spans="1:11" ht="22.5"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1160</v>
      </c>
      <c r="D13" s="1127" t="s">
        <v>996</v>
      </c>
      <c r="E13" s="1127" t="s">
        <v>997</v>
      </c>
      <c r="F13" s="1127" t="s">
        <v>998</v>
      </c>
      <c r="G13" s="1127" t="s">
        <v>999</v>
      </c>
      <c r="H13" s="1119"/>
      <c r="I13" s="1119"/>
      <c r="J13" s="1119"/>
      <c r="K13" s="1119"/>
    </row>
    <row r="14" spans="1:11" ht="51.95" customHeight="1" x14ac:dyDescent="0.25">
      <c r="A14" s="1119"/>
      <c r="B14" s="1119"/>
      <c r="C14" s="1123" t="s">
        <v>1161</v>
      </c>
      <c r="D14" s="1127" t="s">
        <v>996</v>
      </c>
      <c r="E14" s="1127" t="s">
        <v>997</v>
      </c>
      <c r="F14" s="1127" t="s">
        <v>998</v>
      </c>
      <c r="G14" s="1127" t="s">
        <v>999</v>
      </c>
      <c r="H14" s="1119"/>
      <c r="I14" s="1119"/>
      <c r="J14" s="1119"/>
      <c r="K14" s="1119"/>
    </row>
    <row r="15" spans="1:11" ht="20.100000000000001" customHeight="1" x14ac:dyDescent="0.25">
      <c r="A15" s="1119"/>
      <c r="B15" s="1119"/>
      <c r="C15" s="1123" t="s">
        <v>1162</v>
      </c>
      <c r="D15" s="1127" t="s">
        <v>997</v>
      </c>
      <c r="E15" s="1127" t="s">
        <v>997</v>
      </c>
      <c r="F15" s="1127" t="s">
        <v>998</v>
      </c>
      <c r="G15" s="1127" t="s">
        <v>999</v>
      </c>
      <c r="H15" s="1119"/>
      <c r="I15" s="1119"/>
      <c r="J15" s="1119"/>
      <c r="K15" s="1119"/>
    </row>
    <row r="16" spans="1:11" ht="20.100000000000001" customHeight="1" x14ac:dyDescent="0.25">
      <c r="A16" s="1119"/>
      <c r="B16" s="1119"/>
      <c r="C16" s="1123" t="s">
        <v>1163</v>
      </c>
      <c r="D16" s="1127" t="s">
        <v>997</v>
      </c>
      <c r="E16" s="1127" t="s">
        <v>998</v>
      </c>
      <c r="F16" s="1127" t="s">
        <v>999</v>
      </c>
      <c r="G16" s="1127" t="s">
        <v>999</v>
      </c>
      <c r="H16" s="1119"/>
      <c r="I16" s="1119"/>
      <c r="J16" s="1119"/>
      <c r="K16" s="1119"/>
    </row>
    <row r="17" spans="1:11" ht="57" customHeight="1" x14ac:dyDescent="0.25">
      <c r="A17" s="1119"/>
      <c r="B17" s="1119"/>
      <c r="C17" s="1122" t="s">
        <v>646</v>
      </c>
      <c r="D17" s="1258" t="s">
        <v>1164</v>
      </c>
      <c r="E17" s="1259"/>
      <c r="F17" s="1259"/>
      <c r="G17" s="1259"/>
      <c r="H17" s="1119"/>
      <c r="I17" s="1119"/>
      <c r="J17" s="1119"/>
      <c r="K17" s="1119"/>
    </row>
    <row r="18" spans="1:11" x14ac:dyDescent="0.25">
      <c r="A18" s="1119"/>
      <c r="B18" s="1119"/>
      <c r="C18" s="1123" t="s">
        <v>1005</v>
      </c>
      <c r="D18" s="1124">
        <v>2024</v>
      </c>
      <c r="E18" s="1124">
        <v>2025</v>
      </c>
      <c r="F18" s="1124">
        <v>2026</v>
      </c>
      <c r="G18" s="1124">
        <v>2027</v>
      </c>
      <c r="H18" s="1119"/>
      <c r="I18" s="1119"/>
      <c r="J18" s="1119"/>
      <c r="K18" s="1119"/>
    </row>
    <row r="19" spans="1:11" ht="14.1" customHeight="1" x14ac:dyDescent="0.25">
      <c r="A19" s="1119"/>
      <c r="B19" s="1119"/>
      <c r="C19" s="1125"/>
      <c r="D19" s="1126" t="s">
        <v>13</v>
      </c>
      <c r="E19" s="1126" t="s">
        <v>14</v>
      </c>
      <c r="F19" s="1126" t="s">
        <v>14</v>
      </c>
      <c r="G19" s="1126" t="s">
        <v>14</v>
      </c>
      <c r="H19" s="1119"/>
      <c r="I19" s="1119"/>
      <c r="J19" s="1119"/>
      <c r="K19" s="1119"/>
    </row>
    <row r="20" spans="1:11" ht="62.1" customHeight="1" x14ac:dyDescent="0.25">
      <c r="A20" s="1119"/>
      <c r="B20" s="1119"/>
      <c r="C20" s="1123" t="s">
        <v>1165</v>
      </c>
      <c r="D20" s="1127" t="s">
        <v>997</v>
      </c>
      <c r="E20" s="1127" t="s">
        <v>998</v>
      </c>
      <c r="F20" s="1127" t="s">
        <v>999</v>
      </c>
      <c r="G20" s="1127" t="s">
        <v>1003</v>
      </c>
      <c r="H20" s="1119"/>
      <c r="I20" s="1119"/>
      <c r="J20" s="1119"/>
      <c r="K20" s="1119"/>
    </row>
    <row r="21" spans="1:11" ht="30.95" customHeight="1" x14ac:dyDescent="0.25">
      <c r="A21" s="1119"/>
      <c r="B21" s="1119"/>
      <c r="C21" s="1123" t="s">
        <v>1166</v>
      </c>
      <c r="D21" s="1127" t="s">
        <v>996</v>
      </c>
      <c r="E21" s="1127" t="s">
        <v>997</v>
      </c>
      <c r="F21" s="1127" t="s">
        <v>998</v>
      </c>
      <c r="G21" s="1127" t="s">
        <v>999</v>
      </c>
      <c r="H21" s="1119"/>
      <c r="I21" s="1119"/>
      <c r="J21" s="1119"/>
      <c r="K21" s="1119"/>
    </row>
    <row r="22" spans="1:11" ht="41.1" customHeight="1" x14ac:dyDescent="0.25">
      <c r="A22" s="1119"/>
      <c r="B22" s="1119"/>
      <c r="C22" s="1123" t="s">
        <v>1167</v>
      </c>
      <c r="D22" s="1127" t="s">
        <v>1168</v>
      </c>
      <c r="E22" s="1127" t="s">
        <v>1169</v>
      </c>
      <c r="F22" s="1127" t="s">
        <v>1169</v>
      </c>
      <c r="G22" s="1127" t="s">
        <v>1169</v>
      </c>
      <c r="H22" s="1119"/>
      <c r="I22" s="1119"/>
      <c r="J22" s="1119"/>
      <c r="K22" s="1119"/>
    </row>
    <row r="23" spans="1:11" ht="30.95" customHeight="1" x14ac:dyDescent="0.25">
      <c r="A23" s="1119"/>
      <c r="B23" s="1119"/>
      <c r="C23" s="1123" t="s">
        <v>1170</v>
      </c>
      <c r="D23" s="1127" t="s">
        <v>997</v>
      </c>
      <c r="E23" s="1127" t="s">
        <v>997</v>
      </c>
      <c r="F23" s="1127" t="s">
        <v>998</v>
      </c>
      <c r="G23" s="1127" t="s">
        <v>999</v>
      </c>
      <c r="H23" s="1119"/>
      <c r="I23" s="1119"/>
      <c r="J23" s="1119"/>
      <c r="K23" s="1119"/>
    </row>
    <row r="24" spans="1:11" ht="14.1" customHeight="1" x14ac:dyDescent="0.25">
      <c r="A24" s="1119"/>
      <c r="B24" s="1119"/>
      <c r="C24" s="1256" t="s">
        <v>1019</v>
      </c>
      <c r="D24" s="1257"/>
      <c r="E24" s="1257"/>
      <c r="F24" s="1257"/>
      <c r="G24" s="1257"/>
      <c r="H24" s="1119"/>
      <c r="I24" s="1119"/>
      <c r="J24" s="1119"/>
      <c r="K24" s="1119"/>
    </row>
    <row r="25" spans="1:11" ht="14.1" customHeight="1" x14ac:dyDescent="0.25">
      <c r="A25" s="1119"/>
      <c r="B25" s="1119"/>
      <c r="C25" s="1128" t="s">
        <v>1171</v>
      </c>
      <c r="D25" s="1256" t="s">
        <v>1172</v>
      </c>
      <c r="E25" s="1257"/>
      <c r="F25" s="1257"/>
      <c r="G25" s="1257"/>
      <c r="H25" s="1119"/>
      <c r="I25" s="1119"/>
      <c r="J25" s="1119"/>
      <c r="K25" s="1119"/>
    </row>
    <row r="26" spans="1:11" x14ac:dyDescent="0.25">
      <c r="A26" s="1119"/>
      <c r="B26" s="1119"/>
      <c r="C26" s="1129" t="s">
        <v>1022</v>
      </c>
      <c r="D26" s="1252" t="s">
        <v>1173</v>
      </c>
      <c r="E26" s="1253"/>
      <c r="F26" s="1253"/>
      <c r="G26" s="1253"/>
      <c r="H26" s="1119"/>
      <c r="I26" s="1119"/>
      <c r="J26" s="1119"/>
      <c r="K26" s="1119"/>
    </row>
    <row r="27" spans="1:11" ht="18" customHeight="1" x14ac:dyDescent="0.25">
      <c r="A27" s="1119"/>
      <c r="B27" s="1119"/>
      <c r="C27" s="1130" t="s">
        <v>1024</v>
      </c>
      <c r="D27" s="1254" t="s">
        <v>1174</v>
      </c>
      <c r="E27" s="1255"/>
      <c r="F27" s="1255"/>
      <c r="G27" s="1255"/>
      <c r="H27" s="1119"/>
      <c r="I27" s="1119"/>
      <c r="J27" s="1119"/>
      <c r="K27" s="1119"/>
    </row>
    <row r="28" spans="1:11" x14ac:dyDescent="0.25">
      <c r="A28" s="1119"/>
      <c r="B28" s="1119"/>
      <c r="C28" s="1130" t="s">
        <v>31</v>
      </c>
      <c r="D28" s="1254" t="s">
        <v>1175</v>
      </c>
      <c r="E28" s="1255"/>
      <c r="F28" s="1255"/>
      <c r="G28" s="1255"/>
      <c r="H28" s="1119"/>
      <c r="I28" s="1119"/>
      <c r="J28" s="1119"/>
      <c r="K28" s="1119"/>
    </row>
    <row r="29" spans="1:11" ht="15" customHeight="1" x14ac:dyDescent="0.25">
      <c r="A29" s="1119"/>
      <c r="B29" s="1119"/>
      <c r="C29" s="1131"/>
      <c r="D29" s="1132">
        <v>2024</v>
      </c>
      <c r="E29" s="1132">
        <v>2025</v>
      </c>
      <c r="F29" s="1132">
        <v>2026</v>
      </c>
      <c r="G29" s="1132">
        <v>2027</v>
      </c>
      <c r="H29" s="1119"/>
      <c r="I29" s="1119"/>
      <c r="J29" s="1119"/>
      <c r="K29" s="1119"/>
    </row>
    <row r="30" spans="1:11" ht="15" customHeight="1" x14ac:dyDescent="0.25">
      <c r="A30" s="1119"/>
      <c r="B30" s="1119"/>
      <c r="C30" s="1133"/>
      <c r="D30" s="1134" t="s">
        <v>13</v>
      </c>
      <c r="E30" s="1134" t="s">
        <v>14</v>
      </c>
      <c r="F30" s="1134" t="s">
        <v>14</v>
      </c>
      <c r="G30" s="1134" t="s">
        <v>14</v>
      </c>
      <c r="H30" s="1119"/>
      <c r="I30" s="1119"/>
      <c r="J30" s="1119"/>
      <c r="K30" s="1119"/>
    </row>
    <row r="31" spans="1:11" ht="14.1" customHeight="1" x14ac:dyDescent="0.25">
      <c r="A31" s="1119"/>
      <c r="B31" s="1119"/>
      <c r="C31" s="1123" t="s">
        <v>33</v>
      </c>
      <c r="D31" s="1127" t="s">
        <v>1176</v>
      </c>
      <c r="E31" s="1127" t="s">
        <v>1176</v>
      </c>
      <c r="F31" s="1127" t="s">
        <v>1176</v>
      </c>
      <c r="G31" s="1127" t="s">
        <v>1176</v>
      </c>
      <c r="H31" s="1119"/>
      <c r="I31" s="1119"/>
      <c r="J31" s="1119"/>
      <c r="K31" s="1119"/>
    </row>
    <row r="32" spans="1:11" ht="14.1" customHeight="1" x14ac:dyDescent="0.25">
      <c r="A32" s="1119"/>
      <c r="B32" s="1119"/>
      <c r="C32" s="1123" t="s">
        <v>1029</v>
      </c>
      <c r="D32" s="1127" t="s">
        <v>1177</v>
      </c>
      <c r="E32" s="1127" t="s">
        <v>1178</v>
      </c>
      <c r="F32" s="1127" t="s">
        <v>1179</v>
      </c>
      <c r="G32" s="1127" t="s">
        <v>1179</v>
      </c>
      <c r="H32" s="1119"/>
      <c r="I32" s="1119"/>
      <c r="J32" s="1119"/>
      <c r="K32" s="1119"/>
    </row>
    <row r="33" spans="1:11" ht="14.1" customHeight="1" x14ac:dyDescent="0.25">
      <c r="A33" s="1119"/>
      <c r="B33" s="1119"/>
      <c r="C33" s="1123" t="s">
        <v>1032</v>
      </c>
      <c r="D33" s="1127" t="s">
        <v>1180</v>
      </c>
      <c r="E33" s="1127" t="s">
        <v>1181</v>
      </c>
      <c r="F33" s="1127" t="s">
        <v>1182</v>
      </c>
      <c r="G33" s="1127" t="s">
        <v>1182</v>
      </c>
      <c r="H33" s="1119"/>
      <c r="I33" s="1119"/>
      <c r="J33" s="1119"/>
      <c r="K33" s="1119"/>
    </row>
    <row r="34" spans="1:11" ht="14.1" customHeight="1" x14ac:dyDescent="0.25">
      <c r="A34" s="1119"/>
      <c r="B34" s="1119"/>
      <c r="C34" s="1123" t="s">
        <v>1037</v>
      </c>
      <c r="D34" s="1127" t="s">
        <v>1038</v>
      </c>
      <c r="E34" s="1127" t="s">
        <v>1039</v>
      </c>
      <c r="F34" s="1127" t="s">
        <v>1039</v>
      </c>
      <c r="G34" s="1127" t="s">
        <v>1039</v>
      </c>
      <c r="H34" s="1119"/>
      <c r="I34" s="1119"/>
      <c r="J34" s="1119"/>
      <c r="K34" s="1119"/>
    </row>
    <row r="35" spans="1:11" ht="14.1" customHeight="1" x14ac:dyDescent="0.25">
      <c r="A35" s="1119"/>
      <c r="B35" s="1119"/>
      <c r="C35" s="1123" t="s">
        <v>1042</v>
      </c>
      <c r="D35" s="1127" t="s">
        <v>1038</v>
      </c>
      <c r="E35" s="1127" t="s">
        <v>1183</v>
      </c>
      <c r="F35" s="1127" t="s">
        <v>1184</v>
      </c>
      <c r="G35" s="1127" t="s">
        <v>1039</v>
      </c>
      <c r="H35" s="1119"/>
      <c r="I35" s="1119"/>
      <c r="J35" s="1119"/>
      <c r="K35" s="1119"/>
    </row>
    <row r="36" spans="1:11" ht="14.1" customHeight="1" x14ac:dyDescent="0.25">
      <c r="A36" s="1119"/>
      <c r="B36" s="1119"/>
      <c r="C36" s="1123" t="s">
        <v>39</v>
      </c>
      <c r="D36" s="1127" t="s">
        <v>1038</v>
      </c>
      <c r="E36" s="1127" t="s">
        <v>1183</v>
      </c>
      <c r="F36" s="1127" t="s">
        <v>1184</v>
      </c>
      <c r="G36" s="1127" t="s">
        <v>1039</v>
      </c>
      <c r="H36" s="1119"/>
      <c r="I36" s="1119"/>
      <c r="J36" s="1119"/>
      <c r="K36" s="1119"/>
    </row>
    <row r="37" spans="1:11" ht="14.1" customHeight="1" x14ac:dyDescent="0.25">
      <c r="A37" s="1119"/>
      <c r="B37" s="1119"/>
      <c r="C37" s="1250" t="s">
        <v>1046</v>
      </c>
      <c r="D37" s="1251"/>
      <c r="E37" s="1251"/>
      <c r="F37" s="1251"/>
      <c r="G37" s="1251"/>
      <c r="H37" s="1119"/>
      <c r="I37" s="1119"/>
      <c r="J37" s="1119"/>
      <c r="K37" s="1119"/>
    </row>
    <row r="38" spans="1:11" ht="14.1" customHeight="1" x14ac:dyDescent="0.25">
      <c r="A38" s="1119"/>
      <c r="B38" s="1119"/>
      <c r="C38" s="1131"/>
      <c r="D38" s="1132">
        <v>2024</v>
      </c>
      <c r="E38" s="1132">
        <v>2025</v>
      </c>
      <c r="F38" s="1132">
        <v>2026</v>
      </c>
      <c r="G38" s="1132">
        <v>2027</v>
      </c>
      <c r="H38" s="1119"/>
      <c r="I38" s="1119"/>
      <c r="J38" s="1119"/>
      <c r="K38" s="1119"/>
    </row>
    <row r="39" spans="1:11" ht="14.1" customHeight="1" x14ac:dyDescent="0.25">
      <c r="A39" s="1119"/>
      <c r="B39" s="1119"/>
      <c r="C39" s="1133"/>
      <c r="D39" s="1134" t="s">
        <v>13</v>
      </c>
      <c r="E39" s="1134" t="s">
        <v>14</v>
      </c>
      <c r="F39" s="1134" t="s">
        <v>14</v>
      </c>
      <c r="G39" s="1134" t="s">
        <v>14</v>
      </c>
      <c r="H39" s="1119"/>
      <c r="I39" s="1119"/>
      <c r="J39" s="1119"/>
      <c r="K39" s="1119"/>
    </row>
    <row r="40" spans="1:11" ht="14.1" customHeight="1" x14ac:dyDescent="0.25">
      <c r="A40" s="1119"/>
      <c r="B40" s="1119"/>
      <c r="C40" s="1135" t="s">
        <v>1047</v>
      </c>
      <c r="D40" s="1136">
        <v>0</v>
      </c>
      <c r="E40" s="1136">
        <v>685402000</v>
      </c>
      <c r="F40" s="1136">
        <v>685402000</v>
      </c>
      <c r="G40" s="1136">
        <v>685402000</v>
      </c>
      <c r="H40" s="1119"/>
      <c r="I40" s="1119"/>
      <c r="J40" s="1119"/>
      <c r="K40" s="1119"/>
    </row>
    <row r="41" spans="1:11" ht="14.1" customHeight="1" x14ac:dyDescent="0.25">
      <c r="A41" s="1119"/>
      <c r="B41" s="1119"/>
      <c r="C41" s="1135" t="s">
        <v>1048</v>
      </c>
      <c r="D41" s="1136">
        <v>0</v>
      </c>
      <c r="E41" s="1136">
        <v>685402000</v>
      </c>
      <c r="F41" s="1136">
        <v>685402000</v>
      </c>
      <c r="G41" s="1136">
        <v>685402000</v>
      </c>
      <c r="H41" s="1119"/>
      <c r="I41" s="1119"/>
      <c r="J41" s="1119"/>
      <c r="K41" s="1119"/>
    </row>
    <row r="42" spans="1:11" ht="14.1" customHeight="1" x14ac:dyDescent="0.25">
      <c r="A42" s="1119"/>
      <c r="B42" s="1119"/>
      <c r="C42" s="1135" t="s">
        <v>1049</v>
      </c>
      <c r="D42" s="1136">
        <v>0</v>
      </c>
      <c r="E42" s="1136">
        <v>0</v>
      </c>
      <c r="F42" s="1136">
        <v>0</v>
      </c>
      <c r="G42" s="1136">
        <v>0</v>
      </c>
      <c r="H42" s="1119"/>
      <c r="I42" s="1119"/>
      <c r="J42" s="1119"/>
      <c r="K42" s="1119"/>
    </row>
    <row r="43" spans="1:11" ht="14.1" customHeight="1" x14ac:dyDescent="0.25">
      <c r="A43" s="1119"/>
      <c r="B43" s="1119"/>
      <c r="C43" s="1135" t="s">
        <v>1050</v>
      </c>
      <c r="D43" s="1136">
        <v>0</v>
      </c>
      <c r="E43" s="1136">
        <v>74700000</v>
      </c>
      <c r="F43" s="1136">
        <v>74700000</v>
      </c>
      <c r="G43" s="1136">
        <v>74700000</v>
      </c>
      <c r="H43" s="1119"/>
      <c r="I43" s="1119"/>
      <c r="J43" s="1119"/>
      <c r="K43" s="1119"/>
    </row>
    <row r="44" spans="1:11" ht="14.1" customHeight="1" x14ac:dyDescent="0.25">
      <c r="A44" s="1119"/>
      <c r="B44" s="1119"/>
      <c r="C44" s="1135" t="s">
        <v>1048</v>
      </c>
      <c r="D44" s="1136">
        <v>0</v>
      </c>
      <c r="E44" s="1136">
        <v>74700000</v>
      </c>
      <c r="F44" s="1136">
        <v>74700000</v>
      </c>
      <c r="G44" s="1136">
        <v>74700000</v>
      </c>
      <c r="H44" s="1119"/>
      <c r="I44" s="1119"/>
      <c r="J44" s="1119"/>
      <c r="K44" s="1119"/>
    </row>
    <row r="45" spans="1:11" ht="14.1" customHeight="1" x14ac:dyDescent="0.25">
      <c r="A45" s="1119"/>
      <c r="B45" s="1119"/>
      <c r="C45" s="1135" t="s">
        <v>1049</v>
      </c>
      <c r="D45" s="1136">
        <v>0</v>
      </c>
      <c r="E45" s="1136">
        <v>0</v>
      </c>
      <c r="F45" s="1136">
        <v>0</v>
      </c>
      <c r="G45" s="1136">
        <v>0</v>
      </c>
      <c r="H45" s="1119"/>
      <c r="I45" s="1119"/>
      <c r="J45" s="1119"/>
      <c r="K45" s="1119"/>
    </row>
    <row r="46" spans="1:11" ht="14.1" customHeight="1" x14ac:dyDescent="0.25">
      <c r="A46" s="1119"/>
      <c r="B46" s="1119"/>
      <c r="C46" s="1135" t="s">
        <v>1051</v>
      </c>
      <c r="D46" s="1136">
        <v>0</v>
      </c>
      <c r="E46" s="1136">
        <v>325000000</v>
      </c>
      <c r="F46" s="1136">
        <v>275000000</v>
      </c>
      <c r="G46" s="1136">
        <v>275000000</v>
      </c>
      <c r="H46" s="1119"/>
      <c r="I46" s="1119"/>
      <c r="J46" s="1119"/>
      <c r="K46" s="1119"/>
    </row>
    <row r="47" spans="1:11" ht="14.1" customHeight="1" x14ac:dyDescent="0.25">
      <c r="A47" s="1119"/>
      <c r="B47" s="1119"/>
      <c r="C47" s="1135" t="s">
        <v>1048</v>
      </c>
      <c r="D47" s="1136">
        <v>0</v>
      </c>
      <c r="E47" s="1136">
        <v>325000000</v>
      </c>
      <c r="F47" s="1136">
        <v>275000000</v>
      </c>
      <c r="G47" s="1136">
        <v>275000000</v>
      </c>
      <c r="H47" s="1119"/>
      <c r="I47" s="1119"/>
      <c r="J47" s="1119"/>
      <c r="K47" s="1119"/>
    </row>
    <row r="48" spans="1:11" ht="14.1" customHeight="1" x14ac:dyDescent="0.25">
      <c r="A48" s="1119"/>
      <c r="B48" s="1119"/>
      <c r="C48" s="1135" t="s">
        <v>1049</v>
      </c>
      <c r="D48" s="1136">
        <v>0</v>
      </c>
      <c r="E48" s="1136">
        <v>0</v>
      </c>
      <c r="F48" s="1136">
        <v>0</v>
      </c>
      <c r="G48" s="1136">
        <v>0</v>
      </c>
      <c r="H48" s="1119"/>
      <c r="I48" s="1119"/>
      <c r="J48" s="1119"/>
      <c r="K48" s="1119"/>
    </row>
    <row r="49" spans="1:11" ht="14.1" customHeight="1" x14ac:dyDescent="0.25">
      <c r="A49" s="1119"/>
      <c r="B49" s="1119"/>
      <c r="C49" s="1135" t="s">
        <v>1052</v>
      </c>
      <c r="D49" s="1136">
        <v>0</v>
      </c>
      <c r="E49" s="1136">
        <v>0</v>
      </c>
      <c r="F49" s="1136">
        <v>0</v>
      </c>
      <c r="G49" s="1136">
        <v>0</v>
      </c>
      <c r="H49" s="1119"/>
      <c r="I49" s="1119"/>
      <c r="J49" s="1119"/>
      <c r="K49" s="1119"/>
    </row>
    <row r="50" spans="1:11" ht="14.1" customHeight="1" x14ac:dyDescent="0.25">
      <c r="A50" s="1119"/>
      <c r="B50" s="1119"/>
      <c r="C50" s="1135" t="s">
        <v>1048</v>
      </c>
      <c r="D50" s="1136">
        <v>0</v>
      </c>
      <c r="E50" s="1136">
        <v>0</v>
      </c>
      <c r="F50" s="1136">
        <v>0</v>
      </c>
      <c r="G50" s="1136">
        <v>0</v>
      </c>
      <c r="H50" s="1119"/>
      <c r="I50" s="1119"/>
      <c r="J50" s="1119"/>
      <c r="K50" s="1119"/>
    </row>
    <row r="51" spans="1:11" ht="14.1" customHeight="1" x14ac:dyDescent="0.25">
      <c r="A51" s="1119"/>
      <c r="B51" s="1119"/>
      <c r="C51" s="1135" t="s">
        <v>1049</v>
      </c>
      <c r="D51" s="1136">
        <v>0</v>
      </c>
      <c r="E51" s="1136">
        <v>0</v>
      </c>
      <c r="F51" s="1136">
        <v>0</v>
      </c>
      <c r="G51" s="1136">
        <v>0</v>
      </c>
      <c r="H51" s="1119"/>
      <c r="I51" s="1119"/>
      <c r="J51" s="1119"/>
      <c r="K51" s="1119"/>
    </row>
    <row r="52" spans="1:11" ht="14.1" customHeight="1" x14ac:dyDescent="0.25">
      <c r="A52" s="1119"/>
      <c r="B52" s="1119"/>
      <c r="C52" s="1135" t="s">
        <v>1053</v>
      </c>
      <c r="D52" s="1136">
        <v>0</v>
      </c>
      <c r="E52" s="1136">
        <v>0</v>
      </c>
      <c r="F52" s="1136">
        <v>0</v>
      </c>
      <c r="G52" s="1136">
        <v>0</v>
      </c>
      <c r="H52" s="1119"/>
      <c r="I52" s="1119"/>
      <c r="J52" s="1119"/>
      <c r="K52" s="1119"/>
    </row>
    <row r="53" spans="1:11" ht="14.1" customHeight="1" x14ac:dyDescent="0.25">
      <c r="A53" s="1119"/>
      <c r="B53" s="1119"/>
      <c r="C53" s="1135" t="s">
        <v>1048</v>
      </c>
      <c r="D53" s="1136">
        <v>0</v>
      </c>
      <c r="E53" s="1136">
        <v>0</v>
      </c>
      <c r="F53" s="1136">
        <v>0</v>
      </c>
      <c r="G53" s="1136">
        <v>0</v>
      </c>
      <c r="H53" s="1119"/>
      <c r="I53" s="1119"/>
      <c r="J53" s="1119"/>
      <c r="K53" s="1119"/>
    </row>
    <row r="54" spans="1:11" ht="14.1" customHeight="1" x14ac:dyDescent="0.25">
      <c r="A54" s="1119"/>
      <c r="B54" s="1119"/>
      <c r="C54" s="1135" t="s">
        <v>1049</v>
      </c>
      <c r="D54" s="1136">
        <v>0</v>
      </c>
      <c r="E54" s="1136">
        <v>0</v>
      </c>
      <c r="F54" s="1136">
        <v>0</v>
      </c>
      <c r="G54" s="1136">
        <v>0</v>
      </c>
      <c r="H54" s="1119"/>
      <c r="I54" s="1119"/>
      <c r="J54" s="1119"/>
      <c r="K54" s="1119"/>
    </row>
    <row r="55" spans="1:11" ht="14.1" customHeight="1" x14ac:dyDescent="0.25">
      <c r="A55" s="1119"/>
      <c r="B55" s="1119"/>
      <c r="C55" s="1135" t="s">
        <v>1054</v>
      </c>
      <c r="D55" s="1136">
        <v>0</v>
      </c>
      <c r="E55" s="1136">
        <v>0</v>
      </c>
      <c r="F55" s="1136">
        <v>0</v>
      </c>
      <c r="G55" s="1136">
        <v>0</v>
      </c>
      <c r="H55" s="1119"/>
      <c r="I55" s="1119"/>
      <c r="J55" s="1119"/>
      <c r="K55" s="1119"/>
    </row>
    <row r="56" spans="1:11" ht="14.1" customHeight="1" x14ac:dyDescent="0.25">
      <c r="A56" s="1119"/>
      <c r="B56" s="1119"/>
      <c r="C56" s="1135" t="s">
        <v>1048</v>
      </c>
      <c r="D56" s="1136">
        <v>0</v>
      </c>
      <c r="E56" s="1136">
        <v>0</v>
      </c>
      <c r="F56" s="1136">
        <v>0</v>
      </c>
      <c r="G56" s="1136">
        <v>0</v>
      </c>
      <c r="H56" s="1119"/>
      <c r="I56" s="1119"/>
      <c r="J56" s="1119"/>
      <c r="K56" s="1119"/>
    </row>
    <row r="57" spans="1:11" ht="14.1" customHeight="1" x14ac:dyDescent="0.25">
      <c r="A57" s="1119"/>
      <c r="B57" s="1119"/>
      <c r="C57" s="1135" t="s">
        <v>1049</v>
      </c>
      <c r="D57" s="1136">
        <v>0</v>
      </c>
      <c r="E57" s="1136">
        <v>0</v>
      </c>
      <c r="F57" s="1136">
        <v>0</v>
      </c>
      <c r="G57" s="1136">
        <v>0</v>
      </c>
      <c r="H57" s="1119"/>
      <c r="I57" s="1119"/>
      <c r="J57" s="1119"/>
      <c r="K57" s="1119"/>
    </row>
    <row r="58" spans="1:11" ht="14.1" customHeight="1" x14ac:dyDescent="0.25">
      <c r="A58" s="1119"/>
      <c r="B58" s="1119"/>
      <c r="C58" s="1135" t="s">
        <v>1055</v>
      </c>
      <c r="D58" s="1136">
        <v>0</v>
      </c>
      <c r="E58" s="1136">
        <v>0</v>
      </c>
      <c r="F58" s="1136">
        <v>0</v>
      </c>
      <c r="G58" s="1136">
        <v>0</v>
      </c>
      <c r="H58" s="1119"/>
      <c r="I58" s="1119"/>
      <c r="J58" s="1119"/>
      <c r="K58" s="1119"/>
    </row>
    <row r="59" spans="1:11" ht="14.1" customHeight="1" x14ac:dyDescent="0.25">
      <c r="A59" s="1119"/>
      <c r="B59" s="1119"/>
      <c r="C59" s="1135" t="s">
        <v>1048</v>
      </c>
      <c r="D59" s="1136">
        <v>0</v>
      </c>
      <c r="E59" s="1136">
        <v>0</v>
      </c>
      <c r="F59" s="1136">
        <v>0</v>
      </c>
      <c r="G59" s="1136">
        <v>0</v>
      </c>
      <c r="H59" s="1119"/>
      <c r="I59" s="1119"/>
      <c r="J59" s="1119"/>
      <c r="K59" s="1119"/>
    </row>
    <row r="60" spans="1:11" ht="14.1" customHeight="1" x14ac:dyDescent="0.25">
      <c r="A60" s="1119"/>
      <c r="B60" s="1119"/>
      <c r="C60" s="1135" t="s">
        <v>1049</v>
      </c>
      <c r="D60" s="1136">
        <v>0</v>
      </c>
      <c r="E60" s="1136">
        <v>0</v>
      </c>
      <c r="F60" s="1136">
        <v>0</v>
      </c>
      <c r="G60" s="1136">
        <v>0</v>
      </c>
      <c r="H60" s="1119"/>
      <c r="I60" s="1119"/>
      <c r="J60" s="1119"/>
      <c r="K60" s="1119"/>
    </row>
    <row r="61" spans="1:11" ht="14.1" customHeight="1" x14ac:dyDescent="0.25">
      <c r="A61" s="1119"/>
      <c r="B61" s="1119"/>
      <c r="C61" s="1135" t="s">
        <v>1056</v>
      </c>
      <c r="D61" s="1136">
        <v>0</v>
      </c>
      <c r="E61" s="1136">
        <v>0</v>
      </c>
      <c r="F61" s="1136">
        <v>0</v>
      </c>
      <c r="G61" s="1136">
        <v>0</v>
      </c>
      <c r="H61" s="1119"/>
      <c r="I61" s="1119"/>
      <c r="J61" s="1119"/>
      <c r="K61" s="1119"/>
    </row>
    <row r="62" spans="1:11" ht="14.1" customHeight="1" x14ac:dyDescent="0.25">
      <c r="A62" s="1119"/>
      <c r="B62" s="1119"/>
      <c r="C62" s="1135" t="s">
        <v>1048</v>
      </c>
      <c r="D62" s="1136">
        <v>0</v>
      </c>
      <c r="E62" s="1136">
        <v>0</v>
      </c>
      <c r="F62" s="1136">
        <v>0</v>
      </c>
      <c r="G62" s="1136">
        <v>0</v>
      </c>
      <c r="H62" s="1119"/>
      <c r="I62" s="1119"/>
      <c r="J62" s="1119"/>
      <c r="K62" s="1119"/>
    </row>
    <row r="63" spans="1:11" ht="14.1" customHeight="1" x14ac:dyDescent="0.25">
      <c r="A63" s="1119"/>
      <c r="B63" s="1119"/>
      <c r="C63" s="1135" t="s">
        <v>1057</v>
      </c>
      <c r="D63" s="1136">
        <v>0</v>
      </c>
      <c r="E63" s="1136">
        <v>0</v>
      </c>
      <c r="F63" s="1136">
        <v>0</v>
      </c>
      <c r="G63" s="1136">
        <v>0</v>
      </c>
      <c r="H63" s="1119"/>
      <c r="I63" s="1119"/>
      <c r="J63" s="1119"/>
      <c r="K63" s="1119"/>
    </row>
    <row r="64" spans="1:11" ht="14.1" customHeight="1" x14ac:dyDescent="0.25">
      <c r="A64" s="1119"/>
      <c r="B64" s="1119"/>
      <c r="C64" s="1135" t="s">
        <v>1058</v>
      </c>
      <c r="D64" s="1136">
        <v>0</v>
      </c>
      <c r="E64" s="1136">
        <v>0</v>
      </c>
      <c r="F64" s="1136">
        <v>0</v>
      </c>
      <c r="G64" s="1136">
        <v>0</v>
      </c>
      <c r="H64" s="1119"/>
      <c r="I64" s="1119"/>
      <c r="J64" s="1119"/>
      <c r="K64" s="1119"/>
    </row>
    <row r="65" spans="1:11" ht="14.1" customHeight="1" x14ac:dyDescent="0.25">
      <c r="A65" s="1119"/>
      <c r="B65" s="1119"/>
      <c r="C65" s="1135" t="s">
        <v>1059</v>
      </c>
      <c r="D65" s="1136">
        <v>0</v>
      </c>
      <c r="E65" s="1136">
        <v>0</v>
      </c>
      <c r="F65" s="1136">
        <v>0</v>
      </c>
      <c r="G65" s="1136">
        <v>0</v>
      </c>
      <c r="H65" s="1119"/>
      <c r="I65" s="1119"/>
      <c r="J65" s="1119"/>
      <c r="K65" s="1119"/>
    </row>
    <row r="66" spans="1:11" ht="14.1" customHeight="1" x14ac:dyDescent="0.25">
      <c r="A66" s="1119"/>
      <c r="B66" s="1119"/>
      <c r="C66" s="1135" t="s">
        <v>1060</v>
      </c>
      <c r="D66" s="1136">
        <v>0</v>
      </c>
      <c r="E66" s="1136">
        <v>0</v>
      </c>
      <c r="F66" s="1136">
        <v>0</v>
      </c>
      <c r="G66" s="1136">
        <v>0</v>
      </c>
      <c r="H66" s="1119"/>
      <c r="I66" s="1119"/>
      <c r="J66" s="1119"/>
      <c r="K66" s="1119"/>
    </row>
    <row r="67" spans="1:11" ht="14.1" customHeight="1" x14ac:dyDescent="0.25">
      <c r="A67" s="1119"/>
      <c r="B67" s="1119"/>
      <c r="C67" s="1135" t="s">
        <v>1061</v>
      </c>
      <c r="D67" s="1136">
        <v>0</v>
      </c>
      <c r="E67" s="1136">
        <v>0</v>
      </c>
      <c r="F67" s="1136">
        <v>0</v>
      </c>
      <c r="G67" s="1136">
        <v>0</v>
      </c>
      <c r="H67" s="1119"/>
      <c r="I67" s="1119"/>
      <c r="J67" s="1119"/>
      <c r="K67" s="1119"/>
    </row>
    <row r="68" spans="1:11" ht="14.1" customHeight="1" x14ac:dyDescent="0.25">
      <c r="A68" s="1119"/>
      <c r="B68" s="1119"/>
      <c r="C68" s="1135" t="s">
        <v>1048</v>
      </c>
      <c r="D68" s="1136">
        <v>0</v>
      </c>
      <c r="E68" s="1136">
        <v>0</v>
      </c>
      <c r="F68" s="1136">
        <v>0</v>
      </c>
      <c r="G68" s="1136">
        <v>0</v>
      </c>
      <c r="H68" s="1119"/>
      <c r="I68" s="1119"/>
      <c r="J68" s="1119"/>
      <c r="K68" s="1119"/>
    </row>
    <row r="69" spans="1:11" ht="14.1" customHeight="1" x14ac:dyDescent="0.25">
      <c r="A69" s="1119"/>
      <c r="B69" s="1119"/>
      <c r="C69" s="1135" t="s">
        <v>1057</v>
      </c>
      <c r="D69" s="1136">
        <v>0</v>
      </c>
      <c r="E69" s="1136">
        <v>0</v>
      </c>
      <c r="F69" s="1136">
        <v>0</v>
      </c>
      <c r="G69" s="1136">
        <v>0</v>
      </c>
      <c r="H69" s="1119"/>
      <c r="I69" s="1119"/>
      <c r="J69" s="1119"/>
      <c r="K69" s="1119"/>
    </row>
    <row r="70" spans="1:11" ht="14.1" customHeight="1" x14ac:dyDescent="0.25">
      <c r="A70" s="1119"/>
      <c r="B70" s="1119"/>
      <c r="C70" s="1135" t="s">
        <v>1058</v>
      </c>
      <c r="D70" s="1136">
        <v>0</v>
      </c>
      <c r="E70" s="1136">
        <v>0</v>
      </c>
      <c r="F70" s="1136">
        <v>0</v>
      </c>
      <c r="G70" s="1136">
        <v>0</v>
      </c>
      <c r="H70" s="1119"/>
      <c r="I70" s="1119"/>
      <c r="J70" s="1119"/>
      <c r="K70" s="1119"/>
    </row>
    <row r="71" spans="1:11" ht="14.1" customHeight="1" x14ac:dyDescent="0.25">
      <c r="A71" s="1119"/>
      <c r="B71" s="1119"/>
      <c r="C71" s="1135" t="s">
        <v>1059</v>
      </c>
      <c r="D71" s="1136">
        <v>0</v>
      </c>
      <c r="E71" s="1136">
        <v>0</v>
      </c>
      <c r="F71" s="1136">
        <v>0</v>
      </c>
      <c r="G71" s="1136">
        <v>0</v>
      </c>
      <c r="H71" s="1119"/>
      <c r="I71" s="1119"/>
      <c r="J71" s="1119"/>
      <c r="K71" s="1119"/>
    </row>
    <row r="72" spans="1:11" ht="14.1" customHeight="1" x14ac:dyDescent="0.25">
      <c r="A72" s="1119"/>
      <c r="B72" s="1119"/>
      <c r="C72" s="1135" t="s">
        <v>1060</v>
      </c>
      <c r="D72" s="1136">
        <v>0</v>
      </c>
      <c r="E72" s="1136">
        <v>0</v>
      </c>
      <c r="F72" s="1136">
        <v>0</v>
      </c>
      <c r="G72" s="1136">
        <v>0</v>
      </c>
      <c r="H72" s="1119"/>
      <c r="I72" s="1119"/>
      <c r="J72" s="1119"/>
      <c r="K72" s="1119"/>
    </row>
    <row r="73" spans="1:11" ht="14.1" customHeight="1" x14ac:dyDescent="0.25">
      <c r="A73" s="1119"/>
      <c r="B73" s="1119"/>
      <c r="C73" s="1135" t="s">
        <v>1062</v>
      </c>
      <c r="D73" s="1136">
        <v>0</v>
      </c>
      <c r="E73" s="1136">
        <v>0</v>
      </c>
      <c r="F73" s="1136">
        <v>0</v>
      </c>
      <c r="G73" s="1136">
        <v>0</v>
      </c>
      <c r="H73" s="1119"/>
      <c r="I73" s="1119"/>
      <c r="J73" s="1119"/>
      <c r="K73" s="1119"/>
    </row>
    <row r="74" spans="1:11" ht="14.1" customHeight="1" x14ac:dyDescent="0.25">
      <c r="A74" s="1119"/>
      <c r="B74" s="1119"/>
      <c r="C74" s="1135" t="s">
        <v>1048</v>
      </c>
      <c r="D74" s="1136">
        <v>0</v>
      </c>
      <c r="E74" s="1136">
        <v>0</v>
      </c>
      <c r="F74" s="1136">
        <v>0</v>
      </c>
      <c r="G74" s="1136">
        <v>0</v>
      </c>
      <c r="H74" s="1119"/>
      <c r="I74" s="1119"/>
      <c r="J74" s="1119"/>
      <c r="K74" s="1119"/>
    </row>
    <row r="75" spans="1:11" ht="14.1" customHeight="1" x14ac:dyDescent="0.25">
      <c r="A75" s="1119"/>
      <c r="B75" s="1119"/>
      <c r="C75" s="1135" t="s">
        <v>1057</v>
      </c>
      <c r="D75" s="1136">
        <v>0</v>
      </c>
      <c r="E75" s="1136">
        <v>0</v>
      </c>
      <c r="F75" s="1136">
        <v>0</v>
      </c>
      <c r="G75" s="1136">
        <v>0</v>
      </c>
      <c r="H75" s="1119"/>
      <c r="I75" s="1119"/>
      <c r="J75" s="1119"/>
      <c r="K75" s="1119"/>
    </row>
    <row r="76" spans="1:11" ht="14.1" customHeight="1" x14ac:dyDescent="0.25">
      <c r="A76" s="1119"/>
      <c r="B76" s="1119"/>
      <c r="C76" s="1135" t="s">
        <v>1058</v>
      </c>
      <c r="D76" s="1136">
        <v>0</v>
      </c>
      <c r="E76" s="1136">
        <v>0</v>
      </c>
      <c r="F76" s="1136">
        <v>0</v>
      </c>
      <c r="G76" s="1136">
        <v>0</v>
      </c>
      <c r="H76" s="1119"/>
      <c r="I76" s="1119"/>
      <c r="J76" s="1119"/>
      <c r="K76" s="1119"/>
    </row>
    <row r="77" spans="1:11" ht="14.1" customHeight="1" x14ac:dyDescent="0.25">
      <c r="A77" s="1119"/>
      <c r="B77" s="1119"/>
      <c r="C77" s="1135" t="s">
        <v>1059</v>
      </c>
      <c r="D77" s="1136">
        <v>0</v>
      </c>
      <c r="E77" s="1136">
        <v>0</v>
      </c>
      <c r="F77" s="1136">
        <v>0</v>
      </c>
      <c r="G77" s="1136">
        <v>0</v>
      </c>
      <c r="H77" s="1119"/>
      <c r="I77" s="1119"/>
      <c r="J77" s="1119"/>
      <c r="K77" s="1119"/>
    </row>
    <row r="78" spans="1:11" ht="14.1" customHeight="1" x14ac:dyDescent="0.25">
      <c r="A78" s="1119"/>
      <c r="B78" s="1119"/>
      <c r="C78" s="1135" t="s">
        <v>1060</v>
      </c>
      <c r="D78" s="1136">
        <v>0</v>
      </c>
      <c r="E78" s="1136">
        <v>0</v>
      </c>
      <c r="F78" s="1136">
        <v>0</v>
      </c>
      <c r="G78" s="1136">
        <v>0</v>
      </c>
      <c r="H78" s="1119"/>
      <c r="I78" s="1119"/>
      <c r="J78" s="1119"/>
      <c r="K78" s="1119"/>
    </row>
    <row r="79" spans="1:11" ht="14.1" customHeight="1" x14ac:dyDescent="0.25">
      <c r="A79" s="1119"/>
      <c r="B79" s="1119"/>
      <c r="C79" s="1135" t="s">
        <v>1063</v>
      </c>
      <c r="D79" s="1136">
        <v>0</v>
      </c>
      <c r="E79" s="1136">
        <v>0</v>
      </c>
      <c r="F79" s="1136">
        <v>0</v>
      </c>
      <c r="G79" s="1136">
        <v>0</v>
      </c>
      <c r="H79" s="1119"/>
      <c r="I79" s="1119"/>
      <c r="J79" s="1119"/>
      <c r="K79" s="1119"/>
    </row>
    <row r="80" spans="1:11" ht="14.1" customHeight="1" x14ac:dyDescent="0.25">
      <c r="A80" s="1119"/>
      <c r="B80" s="1119"/>
      <c r="C80" s="1135" t="s">
        <v>1064</v>
      </c>
      <c r="D80" s="1136">
        <v>0</v>
      </c>
      <c r="E80" s="1136">
        <v>0</v>
      </c>
      <c r="F80" s="1136">
        <v>0</v>
      </c>
      <c r="G80" s="1136">
        <v>0</v>
      </c>
      <c r="H80" s="1119"/>
      <c r="I80" s="1119"/>
      <c r="J80" s="1119"/>
      <c r="K80" s="1119"/>
    </row>
    <row r="81" spans="1:11" ht="14.1" customHeight="1" x14ac:dyDescent="0.25">
      <c r="A81" s="1119"/>
      <c r="B81" s="1119"/>
      <c r="C81" s="1137" t="s">
        <v>572</v>
      </c>
      <c r="D81" s="1136">
        <v>0</v>
      </c>
      <c r="E81" s="1136">
        <v>1085102000</v>
      </c>
      <c r="F81" s="1136">
        <v>1035102000</v>
      </c>
      <c r="G81" s="1136">
        <v>1035102000</v>
      </c>
      <c r="H81" s="1119"/>
      <c r="I81" s="1119"/>
      <c r="J81" s="1119"/>
      <c r="K81" s="1119"/>
    </row>
    <row r="82" spans="1:11" ht="14.1" customHeight="1" x14ac:dyDescent="0.25">
      <c r="A82" s="1119"/>
      <c r="B82" s="1119"/>
      <c r="C82" s="1129" t="s">
        <v>1022</v>
      </c>
      <c r="D82" s="1252" t="s">
        <v>1185</v>
      </c>
      <c r="E82" s="1253"/>
      <c r="F82" s="1253"/>
      <c r="G82" s="1253"/>
      <c r="H82" s="1119"/>
      <c r="I82" s="1119"/>
      <c r="J82" s="1119"/>
      <c r="K82" s="1119"/>
    </row>
    <row r="83" spans="1:11" ht="14.1" customHeight="1" x14ac:dyDescent="0.25">
      <c r="A83" s="1119"/>
      <c r="B83" s="1119"/>
      <c r="C83" s="1130" t="s">
        <v>1024</v>
      </c>
      <c r="D83" s="1254" t="s">
        <v>1038</v>
      </c>
      <c r="E83" s="1255"/>
      <c r="F83" s="1255"/>
      <c r="G83" s="1255"/>
      <c r="H83" s="1119"/>
      <c r="I83" s="1119"/>
      <c r="J83" s="1119"/>
      <c r="K83" s="1119"/>
    </row>
    <row r="84" spans="1:11" ht="14.1" customHeight="1" x14ac:dyDescent="0.25">
      <c r="A84" s="1119"/>
      <c r="B84" s="1119"/>
      <c r="C84" s="1130" t="s">
        <v>31</v>
      </c>
      <c r="D84" s="1254" t="s">
        <v>1186</v>
      </c>
      <c r="E84" s="1255"/>
      <c r="F84" s="1255"/>
      <c r="G84" s="1255"/>
      <c r="H84" s="1119"/>
      <c r="I84" s="1119"/>
      <c r="J84" s="1119"/>
      <c r="K84" s="1119"/>
    </row>
    <row r="85" spans="1:11" ht="15" customHeight="1" x14ac:dyDescent="0.25">
      <c r="A85" s="1119"/>
      <c r="B85" s="1119"/>
      <c r="C85" s="1131"/>
      <c r="D85" s="1132">
        <v>2024</v>
      </c>
      <c r="E85" s="1132">
        <v>2025</v>
      </c>
      <c r="F85" s="1132">
        <v>2026</v>
      </c>
      <c r="G85" s="1132">
        <v>2027</v>
      </c>
      <c r="H85" s="1119"/>
      <c r="I85" s="1119"/>
      <c r="J85" s="1119"/>
      <c r="K85" s="1119"/>
    </row>
    <row r="86" spans="1:11" ht="15" customHeight="1" x14ac:dyDescent="0.25">
      <c r="A86" s="1119"/>
      <c r="B86" s="1119"/>
      <c r="C86" s="1133"/>
      <c r="D86" s="1134" t="s">
        <v>13</v>
      </c>
      <c r="E86" s="1134" t="s">
        <v>14</v>
      </c>
      <c r="F86" s="1134" t="s">
        <v>14</v>
      </c>
      <c r="G86" s="1134" t="s">
        <v>14</v>
      </c>
      <c r="H86" s="1119"/>
      <c r="I86" s="1119"/>
      <c r="J86" s="1119"/>
      <c r="K86" s="1119"/>
    </row>
    <row r="87" spans="1:11" ht="14.1" customHeight="1" x14ac:dyDescent="0.25">
      <c r="A87" s="1119"/>
      <c r="B87" s="1119"/>
      <c r="C87" s="1123" t="s">
        <v>33</v>
      </c>
      <c r="D87" s="1127" t="s">
        <v>1168</v>
      </c>
      <c r="E87" s="1127" t="s">
        <v>1169</v>
      </c>
      <c r="F87" s="1127" t="s">
        <v>1169</v>
      </c>
      <c r="G87" s="1127" t="s">
        <v>1169</v>
      </c>
      <c r="H87" s="1119"/>
      <c r="I87" s="1119"/>
      <c r="J87" s="1119"/>
      <c r="K87" s="1119"/>
    </row>
    <row r="88" spans="1:11" ht="14.1" customHeight="1" x14ac:dyDescent="0.25">
      <c r="A88" s="1119"/>
      <c r="B88" s="1119"/>
      <c r="C88" s="1123" t="s">
        <v>1029</v>
      </c>
      <c r="D88" s="1127" t="s">
        <v>1187</v>
      </c>
      <c r="E88" s="1127" t="s">
        <v>1188</v>
      </c>
      <c r="F88" s="1127" t="s">
        <v>1188</v>
      </c>
      <c r="G88" s="1127" t="s">
        <v>1188</v>
      </c>
      <c r="H88" s="1119"/>
      <c r="I88" s="1119"/>
      <c r="J88" s="1119"/>
      <c r="K88" s="1119"/>
    </row>
    <row r="89" spans="1:11" ht="14.1" customHeight="1" x14ac:dyDescent="0.25">
      <c r="A89" s="1119"/>
      <c r="B89" s="1119"/>
      <c r="C89" s="1123" t="s">
        <v>1032</v>
      </c>
      <c r="D89" s="1127" t="s">
        <v>1189</v>
      </c>
      <c r="E89" s="1127" t="s">
        <v>1190</v>
      </c>
      <c r="F89" s="1127" t="s">
        <v>1190</v>
      </c>
      <c r="G89" s="1127" t="s">
        <v>1190</v>
      </c>
      <c r="H89" s="1119"/>
      <c r="I89" s="1119"/>
      <c r="J89" s="1119"/>
      <c r="K89" s="1119"/>
    </row>
    <row r="90" spans="1:11" ht="14.1" customHeight="1" x14ac:dyDescent="0.25">
      <c r="A90" s="1119"/>
      <c r="B90" s="1119"/>
      <c r="C90" s="1123" t="s">
        <v>1037</v>
      </c>
      <c r="D90" s="1127" t="s">
        <v>1038</v>
      </c>
      <c r="E90" s="1127" t="s">
        <v>1191</v>
      </c>
      <c r="F90" s="1127" t="s">
        <v>1039</v>
      </c>
      <c r="G90" s="1127" t="s">
        <v>1039</v>
      </c>
      <c r="H90" s="1119"/>
      <c r="I90" s="1119"/>
      <c r="J90" s="1119"/>
      <c r="K90" s="1119"/>
    </row>
    <row r="91" spans="1:11" ht="14.1" customHeight="1" x14ac:dyDescent="0.25">
      <c r="A91" s="1119"/>
      <c r="B91" s="1119"/>
      <c r="C91" s="1123" t="s">
        <v>1042</v>
      </c>
      <c r="D91" s="1127" t="s">
        <v>1038</v>
      </c>
      <c r="E91" s="1127" t="s">
        <v>1192</v>
      </c>
      <c r="F91" s="1127" t="s">
        <v>1039</v>
      </c>
      <c r="G91" s="1127" t="s">
        <v>1039</v>
      </c>
      <c r="H91" s="1119"/>
      <c r="I91" s="1119"/>
      <c r="J91" s="1119"/>
      <c r="K91" s="1119"/>
    </row>
    <row r="92" spans="1:11" ht="14.1" customHeight="1" x14ac:dyDescent="0.25">
      <c r="A92" s="1119"/>
      <c r="B92" s="1119"/>
      <c r="C92" s="1123" t="s">
        <v>39</v>
      </c>
      <c r="D92" s="1127" t="s">
        <v>1038</v>
      </c>
      <c r="E92" s="1127" t="s">
        <v>1193</v>
      </c>
      <c r="F92" s="1127" t="s">
        <v>1039</v>
      </c>
      <c r="G92" s="1127" t="s">
        <v>1039</v>
      </c>
      <c r="H92" s="1119"/>
      <c r="I92" s="1119"/>
      <c r="J92" s="1119"/>
      <c r="K92" s="1119"/>
    </row>
    <row r="93" spans="1:11" ht="14.1" customHeight="1" x14ac:dyDescent="0.25">
      <c r="A93" s="1119"/>
      <c r="B93" s="1119"/>
      <c r="C93" s="1250" t="s">
        <v>1046</v>
      </c>
      <c r="D93" s="1251"/>
      <c r="E93" s="1251"/>
      <c r="F93" s="1251"/>
      <c r="G93" s="1251"/>
      <c r="H93" s="1119"/>
      <c r="I93" s="1119"/>
      <c r="J93" s="1119"/>
      <c r="K93" s="1119"/>
    </row>
    <row r="94" spans="1:11" ht="14.1" customHeight="1" x14ac:dyDescent="0.25">
      <c r="A94" s="1119"/>
      <c r="B94" s="1119"/>
      <c r="C94" s="1131"/>
      <c r="D94" s="1132">
        <v>2024</v>
      </c>
      <c r="E94" s="1132">
        <v>2025</v>
      </c>
      <c r="F94" s="1132">
        <v>2026</v>
      </c>
      <c r="G94" s="1132">
        <v>2027</v>
      </c>
      <c r="H94" s="1119"/>
      <c r="I94" s="1119"/>
      <c r="J94" s="1119"/>
      <c r="K94" s="1119"/>
    </row>
    <row r="95" spans="1:11" ht="14.1" customHeight="1" x14ac:dyDescent="0.25">
      <c r="A95" s="1119"/>
      <c r="B95" s="1119"/>
      <c r="C95" s="1133"/>
      <c r="D95" s="1134" t="s">
        <v>13</v>
      </c>
      <c r="E95" s="1134" t="s">
        <v>14</v>
      </c>
      <c r="F95" s="1134" t="s">
        <v>14</v>
      </c>
      <c r="G95" s="1134" t="s">
        <v>14</v>
      </c>
      <c r="H95" s="1119"/>
      <c r="I95" s="1119"/>
      <c r="J95" s="1119"/>
      <c r="K95" s="1119"/>
    </row>
    <row r="96" spans="1:11" ht="14.1" customHeight="1" x14ac:dyDescent="0.25">
      <c r="A96" s="1119"/>
      <c r="B96" s="1119"/>
      <c r="C96" s="1135" t="s">
        <v>1047</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1050</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1051</v>
      </c>
      <c r="D102" s="1136">
        <v>0</v>
      </c>
      <c r="E102" s="1136">
        <v>1100000</v>
      </c>
      <c r="F102" s="1136">
        <v>1100000</v>
      </c>
      <c r="G102" s="1136">
        <v>1100000</v>
      </c>
      <c r="H102" s="1119"/>
      <c r="I102" s="1119"/>
      <c r="J102" s="1119"/>
      <c r="K102" s="1119"/>
    </row>
    <row r="103" spans="1:11" ht="14.1" customHeight="1" x14ac:dyDescent="0.25">
      <c r="A103" s="1119"/>
      <c r="B103" s="1119"/>
      <c r="C103" s="1135" t="s">
        <v>1048</v>
      </c>
      <c r="D103" s="1136">
        <v>0</v>
      </c>
      <c r="E103" s="1136">
        <v>1100000</v>
      </c>
      <c r="F103" s="1136">
        <v>1100000</v>
      </c>
      <c r="G103" s="1136">
        <v>1100000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1052</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1053</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1054</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1055</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1056</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1057</v>
      </c>
      <c r="D119" s="1136">
        <v>0</v>
      </c>
      <c r="E119" s="1136">
        <v>0</v>
      </c>
      <c r="F119" s="1136">
        <v>0</v>
      </c>
      <c r="G119" s="1136">
        <v>0</v>
      </c>
      <c r="H119" s="1119"/>
      <c r="I119" s="1119"/>
      <c r="J119" s="1119"/>
      <c r="K119" s="1119"/>
    </row>
    <row r="120" spans="1:11" ht="14.1" customHeight="1" x14ac:dyDescent="0.25">
      <c r="A120" s="1119"/>
      <c r="B120" s="1119"/>
      <c r="C120" s="1135" t="s">
        <v>1058</v>
      </c>
      <c r="D120" s="1136">
        <v>0</v>
      </c>
      <c r="E120" s="1136">
        <v>0</v>
      </c>
      <c r="F120" s="1136">
        <v>0</v>
      </c>
      <c r="G120" s="1136">
        <v>0</v>
      </c>
      <c r="H120" s="1119"/>
      <c r="I120" s="1119"/>
      <c r="J120" s="1119"/>
      <c r="K120" s="1119"/>
    </row>
    <row r="121" spans="1:11" ht="14.1" customHeight="1" x14ac:dyDescent="0.25">
      <c r="A121" s="1119"/>
      <c r="B121" s="1119"/>
      <c r="C121" s="1135" t="s">
        <v>1059</v>
      </c>
      <c r="D121" s="1136">
        <v>0</v>
      </c>
      <c r="E121" s="1136">
        <v>0</v>
      </c>
      <c r="F121" s="1136">
        <v>0</v>
      </c>
      <c r="G121" s="1136">
        <v>0</v>
      </c>
      <c r="H121" s="1119"/>
      <c r="I121" s="1119"/>
      <c r="J121" s="1119"/>
      <c r="K121" s="1119"/>
    </row>
    <row r="122" spans="1:11" ht="14.1" customHeight="1" x14ac:dyDescent="0.25">
      <c r="A122" s="1119"/>
      <c r="B122" s="1119"/>
      <c r="C122" s="1135" t="s">
        <v>1060</v>
      </c>
      <c r="D122" s="1136">
        <v>0</v>
      </c>
      <c r="E122" s="1136">
        <v>0</v>
      </c>
      <c r="F122" s="1136">
        <v>0</v>
      </c>
      <c r="G122" s="1136">
        <v>0</v>
      </c>
      <c r="H122" s="1119"/>
      <c r="I122" s="1119"/>
      <c r="J122" s="1119"/>
      <c r="K122" s="1119"/>
    </row>
    <row r="123" spans="1:11" ht="14.1" customHeight="1" x14ac:dyDescent="0.25">
      <c r="A123" s="1119"/>
      <c r="B123" s="1119"/>
      <c r="C123" s="1135" t="s">
        <v>1061</v>
      </c>
      <c r="D123" s="1136">
        <v>0</v>
      </c>
      <c r="E123" s="1136">
        <v>0</v>
      </c>
      <c r="F123" s="1136">
        <v>0</v>
      </c>
      <c r="G123" s="1136">
        <v>0</v>
      </c>
      <c r="H123" s="1119"/>
      <c r="I123" s="1119"/>
      <c r="J123" s="1119"/>
      <c r="K123" s="1119"/>
    </row>
    <row r="124" spans="1:11" ht="14.1" customHeight="1" x14ac:dyDescent="0.25">
      <c r="A124" s="1119"/>
      <c r="B124" s="1119"/>
      <c r="C124" s="1135" t="s">
        <v>1048</v>
      </c>
      <c r="D124" s="1136">
        <v>0</v>
      </c>
      <c r="E124" s="1136">
        <v>0</v>
      </c>
      <c r="F124" s="1136">
        <v>0</v>
      </c>
      <c r="G124" s="1136">
        <v>0</v>
      </c>
      <c r="H124" s="1119"/>
      <c r="I124" s="1119"/>
      <c r="J124" s="1119"/>
      <c r="K124" s="1119"/>
    </row>
    <row r="125" spans="1:11" ht="14.1" customHeight="1" x14ac:dyDescent="0.25">
      <c r="A125" s="1119"/>
      <c r="B125" s="1119"/>
      <c r="C125" s="1135" t="s">
        <v>1057</v>
      </c>
      <c r="D125" s="1136">
        <v>0</v>
      </c>
      <c r="E125" s="1136">
        <v>0</v>
      </c>
      <c r="F125" s="1136">
        <v>0</v>
      </c>
      <c r="G125" s="1136">
        <v>0</v>
      </c>
      <c r="H125" s="1119"/>
      <c r="I125" s="1119"/>
      <c r="J125" s="1119"/>
      <c r="K125" s="1119"/>
    </row>
    <row r="126" spans="1:11" ht="14.1" customHeight="1" x14ac:dyDescent="0.25">
      <c r="A126" s="1119"/>
      <c r="B126" s="1119"/>
      <c r="C126" s="1135" t="s">
        <v>1058</v>
      </c>
      <c r="D126" s="1136">
        <v>0</v>
      </c>
      <c r="E126" s="1136">
        <v>0</v>
      </c>
      <c r="F126" s="1136">
        <v>0</v>
      </c>
      <c r="G126" s="1136">
        <v>0</v>
      </c>
      <c r="H126" s="1119"/>
      <c r="I126" s="1119"/>
      <c r="J126" s="1119"/>
      <c r="K126" s="1119"/>
    </row>
    <row r="127" spans="1:11" ht="14.1" customHeight="1" x14ac:dyDescent="0.25">
      <c r="A127" s="1119"/>
      <c r="B127" s="1119"/>
      <c r="C127" s="1135" t="s">
        <v>1059</v>
      </c>
      <c r="D127" s="1136">
        <v>0</v>
      </c>
      <c r="E127" s="1136">
        <v>0</v>
      </c>
      <c r="F127" s="1136">
        <v>0</v>
      </c>
      <c r="G127" s="1136">
        <v>0</v>
      </c>
      <c r="H127" s="1119"/>
      <c r="I127" s="1119"/>
      <c r="J127" s="1119"/>
      <c r="K127" s="1119"/>
    </row>
    <row r="128" spans="1:11" ht="14.1" customHeight="1" x14ac:dyDescent="0.25">
      <c r="A128" s="1119"/>
      <c r="B128" s="1119"/>
      <c r="C128" s="1135" t="s">
        <v>1060</v>
      </c>
      <c r="D128" s="1136">
        <v>0</v>
      </c>
      <c r="E128" s="1136">
        <v>0</v>
      </c>
      <c r="F128" s="1136">
        <v>0</v>
      </c>
      <c r="G128" s="1136">
        <v>0</v>
      </c>
      <c r="H128" s="1119"/>
      <c r="I128" s="1119"/>
      <c r="J128" s="1119"/>
      <c r="K128" s="1119"/>
    </row>
    <row r="129" spans="1:11" ht="14.1" customHeight="1" x14ac:dyDescent="0.25">
      <c r="A129" s="1119"/>
      <c r="B129" s="1119"/>
      <c r="C129" s="1135" t="s">
        <v>1062</v>
      </c>
      <c r="D129" s="1136">
        <v>0</v>
      </c>
      <c r="E129" s="1136">
        <v>0</v>
      </c>
      <c r="F129" s="1136">
        <v>0</v>
      </c>
      <c r="G129" s="1136">
        <v>0</v>
      </c>
      <c r="H129" s="1119"/>
      <c r="I129" s="1119"/>
      <c r="J129" s="1119"/>
      <c r="K129" s="1119"/>
    </row>
    <row r="130" spans="1:11" ht="14.1" customHeight="1" x14ac:dyDescent="0.25">
      <c r="A130" s="1119"/>
      <c r="B130" s="1119"/>
      <c r="C130" s="1135" t="s">
        <v>1048</v>
      </c>
      <c r="D130" s="1136">
        <v>0</v>
      </c>
      <c r="E130" s="1136">
        <v>0</v>
      </c>
      <c r="F130" s="1136">
        <v>0</v>
      </c>
      <c r="G130" s="1136">
        <v>0</v>
      </c>
      <c r="H130" s="1119"/>
      <c r="I130" s="1119"/>
      <c r="J130" s="1119"/>
      <c r="K130" s="1119"/>
    </row>
    <row r="131" spans="1:11" ht="14.1" customHeight="1" x14ac:dyDescent="0.25">
      <c r="A131" s="1119"/>
      <c r="B131" s="1119"/>
      <c r="C131" s="1135" t="s">
        <v>1057</v>
      </c>
      <c r="D131" s="1136">
        <v>0</v>
      </c>
      <c r="E131" s="1136">
        <v>0</v>
      </c>
      <c r="F131" s="1136">
        <v>0</v>
      </c>
      <c r="G131" s="1136">
        <v>0</v>
      </c>
      <c r="H131" s="1119"/>
      <c r="I131" s="1119"/>
      <c r="J131" s="1119"/>
      <c r="K131" s="1119"/>
    </row>
    <row r="132" spans="1:11" ht="14.1" customHeight="1" x14ac:dyDescent="0.25">
      <c r="A132" s="1119"/>
      <c r="B132" s="1119"/>
      <c r="C132" s="1135" t="s">
        <v>1058</v>
      </c>
      <c r="D132" s="1136">
        <v>0</v>
      </c>
      <c r="E132" s="1136">
        <v>0</v>
      </c>
      <c r="F132" s="1136">
        <v>0</v>
      </c>
      <c r="G132" s="1136">
        <v>0</v>
      </c>
      <c r="H132" s="1119"/>
      <c r="I132" s="1119"/>
      <c r="J132" s="1119"/>
      <c r="K132" s="1119"/>
    </row>
    <row r="133" spans="1:11" ht="14.1" customHeight="1" x14ac:dyDescent="0.25">
      <c r="A133" s="1119"/>
      <c r="B133" s="1119"/>
      <c r="C133" s="1135" t="s">
        <v>1059</v>
      </c>
      <c r="D133" s="1136">
        <v>0</v>
      </c>
      <c r="E133" s="1136">
        <v>0</v>
      </c>
      <c r="F133" s="1136">
        <v>0</v>
      </c>
      <c r="G133" s="1136">
        <v>0</v>
      </c>
      <c r="H133" s="1119"/>
      <c r="I133" s="1119"/>
      <c r="J133" s="1119"/>
      <c r="K133" s="1119"/>
    </row>
    <row r="134" spans="1:11" ht="14.1" customHeight="1" x14ac:dyDescent="0.25">
      <c r="A134" s="1119"/>
      <c r="B134" s="1119"/>
      <c r="C134" s="1135" t="s">
        <v>1060</v>
      </c>
      <c r="D134" s="1136">
        <v>0</v>
      </c>
      <c r="E134" s="1136">
        <v>0</v>
      </c>
      <c r="F134" s="1136">
        <v>0</v>
      </c>
      <c r="G134" s="1136">
        <v>0</v>
      </c>
      <c r="H134" s="1119"/>
      <c r="I134" s="1119"/>
      <c r="J134" s="1119"/>
      <c r="K134" s="1119"/>
    </row>
    <row r="135" spans="1:11" ht="14.1" customHeight="1" x14ac:dyDescent="0.25">
      <c r="A135" s="1119"/>
      <c r="B135" s="1119"/>
      <c r="C135" s="1135" t="s">
        <v>1063</v>
      </c>
      <c r="D135" s="1136">
        <v>0</v>
      </c>
      <c r="E135" s="1136">
        <v>0</v>
      </c>
      <c r="F135" s="1136">
        <v>0</v>
      </c>
      <c r="G135" s="1136">
        <v>0</v>
      </c>
      <c r="H135" s="1119"/>
      <c r="I135" s="1119"/>
      <c r="J135" s="1119"/>
      <c r="K135" s="1119"/>
    </row>
    <row r="136" spans="1:11" ht="14.1" customHeight="1" x14ac:dyDescent="0.25">
      <c r="A136" s="1119"/>
      <c r="B136" s="1119"/>
      <c r="C136" s="1135" t="s">
        <v>1064</v>
      </c>
      <c r="D136" s="1136">
        <v>0</v>
      </c>
      <c r="E136" s="1136">
        <v>0</v>
      </c>
      <c r="F136" s="1136">
        <v>0</v>
      </c>
      <c r="G136" s="1136">
        <v>0</v>
      </c>
      <c r="H136" s="1119"/>
      <c r="I136" s="1119"/>
      <c r="J136" s="1119"/>
      <c r="K136" s="1119"/>
    </row>
    <row r="137" spans="1:11" ht="14.1" customHeight="1" x14ac:dyDescent="0.25">
      <c r="A137" s="1119"/>
      <c r="B137" s="1119"/>
      <c r="C137" s="1137" t="s">
        <v>572</v>
      </c>
      <c r="D137" s="1136">
        <v>0</v>
      </c>
      <c r="E137" s="1136">
        <v>1100000</v>
      </c>
      <c r="F137" s="1136">
        <v>1100000</v>
      </c>
      <c r="G137" s="1136">
        <v>1100000</v>
      </c>
      <c r="H137" s="1119"/>
      <c r="I137" s="1119"/>
      <c r="J137" s="1119"/>
      <c r="K137" s="1119"/>
    </row>
    <row r="138" spans="1:11" ht="26.25" customHeight="1" x14ac:dyDescent="0.25">
      <c r="A138" s="1119"/>
      <c r="B138" s="1119"/>
      <c r="C138" s="1122" t="s">
        <v>646</v>
      </c>
      <c r="D138" s="1258" t="s">
        <v>1194</v>
      </c>
      <c r="E138" s="1259"/>
      <c r="F138" s="1259"/>
      <c r="G138" s="1259"/>
      <c r="H138" s="1119"/>
      <c r="I138" s="1119"/>
      <c r="J138" s="1119"/>
      <c r="K138" s="1119"/>
    </row>
    <row r="139" spans="1:11" x14ac:dyDescent="0.25">
      <c r="A139" s="1119"/>
      <c r="B139" s="1119"/>
      <c r="C139" s="1123" t="s">
        <v>1005</v>
      </c>
      <c r="D139" s="1124">
        <v>2024</v>
      </c>
      <c r="E139" s="1124">
        <v>2025</v>
      </c>
      <c r="F139" s="1124">
        <v>2026</v>
      </c>
      <c r="G139" s="1124">
        <v>2027</v>
      </c>
      <c r="H139" s="1119"/>
      <c r="I139" s="1119"/>
      <c r="J139" s="1119"/>
      <c r="K139" s="1119"/>
    </row>
    <row r="140" spans="1:11" ht="14.1" customHeight="1" x14ac:dyDescent="0.25">
      <c r="A140" s="1119"/>
      <c r="B140" s="1119"/>
      <c r="C140" s="1125"/>
      <c r="D140" s="1126" t="s">
        <v>13</v>
      </c>
      <c r="E140" s="1126" t="s">
        <v>14</v>
      </c>
      <c r="F140" s="1126" t="s">
        <v>14</v>
      </c>
      <c r="G140" s="1126" t="s">
        <v>14</v>
      </c>
      <c r="H140" s="1119"/>
      <c r="I140" s="1119"/>
      <c r="J140" s="1119"/>
      <c r="K140" s="1119"/>
    </row>
    <row r="141" spans="1:11" ht="30.95" customHeight="1" x14ac:dyDescent="0.25">
      <c r="A141" s="1119"/>
      <c r="B141" s="1119"/>
      <c r="C141" s="1123" t="s">
        <v>1195</v>
      </c>
      <c r="D141" s="1127" t="s">
        <v>1118</v>
      </c>
      <c r="E141" s="1127" t="s">
        <v>1118</v>
      </c>
      <c r="F141" s="1127" t="s">
        <v>1118</v>
      </c>
      <c r="G141" s="1127" t="s">
        <v>1118</v>
      </c>
      <c r="H141" s="1119"/>
      <c r="I141" s="1119"/>
      <c r="J141" s="1119"/>
      <c r="K141" s="1119"/>
    </row>
    <row r="142" spans="1:11" ht="30.95" customHeight="1" x14ac:dyDescent="0.25">
      <c r="A142" s="1119"/>
      <c r="B142" s="1119"/>
      <c r="C142" s="1123" t="s">
        <v>1196</v>
      </c>
      <c r="D142" s="1127" t="s">
        <v>996</v>
      </c>
      <c r="E142" s="1127" t="s">
        <v>997</v>
      </c>
      <c r="F142" s="1127" t="s">
        <v>998</v>
      </c>
      <c r="G142" s="1127" t="s">
        <v>999</v>
      </c>
      <c r="H142" s="1119"/>
      <c r="I142" s="1119"/>
      <c r="J142" s="1119"/>
      <c r="K142" s="1119"/>
    </row>
    <row r="143" spans="1:11" ht="20.100000000000001" customHeight="1" x14ac:dyDescent="0.25">
      <c r="A143" s="1119"/>
      <c r="B143" s="1119"/>
      <c r="C143" s="1123" t="s">
        <v>1197</v>
      </c>
      <c r="D143" s="1127" t="s">
        <v>996</v>
      </c>
      <c r="E143" s="1127" t="s">
        <v>997</v>
      </c>
      <c r="F143" s="1127" t="s">
        <v>998</v>
      </c>
      <c r="G143" s="1127" t="s">
        <v>999</v>
      </c>
      <c r="H143" s="1119"/>
      <c r="I143" s="1119"/>
      <c r="J143" s="1119"/>
      <c r="K143" s="1119"/>
    </row>
    <row r="144" spans="1:11" ht="14.1" customHeight="1" x14ac:dyDescent="0.25">
      <c r="A144" s="1119"/>
      <c r="B144" s="1119"/>
      <c r="C144" s="1256" t="s">
        <v>1019</v>
      </c>
      <c r="D144" s="1257"/>
      <c r="E144" s="1257"/>
      <c r="F144" s="1257"/>
      <c r="G144" s="1257"/>
      <c r="H144" s="1119"/>
      <c r="I144" s="1119"/>
      <c r="J144" s="1119"/>
      <c r="K144" s="1119"/>
    </row>
    <row r="145" spans="1:11" ht="14.1" customHeight="1" x14ac:dyDescent="0.25">
      <c r="A145" s="1119"/>
      <c r="B145" s="1119"/>
      <c r="C145" s="1128" t="s">
        <v>1171</v>
      </c>
      <c r="D145" s="1256" t="s">
        <v>1172</v>
      </c>
      <c r="E145" s="1257"/>
      <c r="F145" s="1257"/>
      <c r="G145" s="1257"/>
      <c r="H145" s="1119"/>
      <c r="I145" s="1119"/>
      <c r="J145" s="1119"/>
      <c r="K145" s="1119"/>
    </row>
    <row r="146" spans="1:11" ht="18" customHeight="1" x14ac:dyDescent="0.25">
      <c r="A146" s="1119"/>
      <c r="B146" s="1119"/>
      <c r="C146" s="1129" t="s">
        <v>1022</v>
      </c>
      <c r="D146" s="1252" t="s">
        <v>1173</v>
      </c>
      <c r="E146" s="1253"/>
      <c r="F146" s="1253"/>
      <c r="G146" s="1253"/>
      <c r="H146" s="1119"/>
      <c r="I146" s="1119"/>
      <c r="J146" s="1119"/>
      <c r="K146" s="1119"/>
    </row>
    <row r="147" spans="1:11" ht="18" customHeight="1" x14ac:dyDescent="0.25">
      <c r="A147" s="1119"/>
      <c r="B147" s="1119"/>
      <c r="C147" s="1130" t="s">
        <v>1024</v>
      </c>
      <c r="D147" s="1254" t="s">
        <v>1174</v>
      </c>
      <c r="E147" s="1255"/>
      <c r="F147" s="1255"/>
      <c r="G147" s="1255"/>
      <c r="H147" s="1119"/>
      <c r="I147" s="1119"/>
      <c r="J147" s="1119"/>
      <c r="K147" s="1119"/>
    </row>
    <row r="148" spans="1:11" ht="18" customHeight="1" x14ac:dyDescent="0.25">
      <c r="A148" s="1119"/>
      <c r="B148" s="1119"/>
      <c r="C148" s="1130" t="s">
        <v>31</v>
      </c>
      <c r="D148" s="1254" t="s">
        <v>1175</v>
      </c>
      <c r="E148" s="1255"/>
      <c r="F148" s="1255"/>
      <c r="G148" s="1255"/>
      <c r="H148" s="1119"/>
      <c r="I148" s="1119"/>
      <c r="J148" s="1119"/>
      <c r="K148" s="1119"/>
    </row>
    <row r="149" spans="1:11" ht="15" customHeight="1" x14ac:dyDescent="0.25">
      <c r="A149" s="1119"/>
      <c r="B149" s="1119"/>
      <c r="C149" s="1131"/>
      <c r="D149" s="1132">
        <v>2024</v>
      </c>
      <c r="E149" s="1132">
        <v>2025</v>
      </c>
      <c r="F149" s="1132">
        <v>2026</v>
      </c>
      <c r="G149" s="1132">
        <v>2027</v>
      </c>
      <c r="H149" s="1119"/>
      <c r="I149" s="1119"/>
      <c r="J149" s="1119"/>
      <c r="K149" s="1119"/>
    </row>
    <row r="150" spans="1:11" ht="15" customHeight="1" x14ac:dyDescent="0.25">
      <c r="A150" s="1119"/>
      <c r="B150" s="1119"/>
      <c r="C150" s="1133"/>
      <c r="D150" s="1134" t="s">
        <v>13</v>
      </c>
      <c r="E150" s="1134" t="s">
        <v>14</v>
      </c>
      <c r="F150" s="1134" t="s">
        <v>14</v>
      </c>
      <c r="G150" s="1134" t="s">
        <v>14</v>
      </c>
      <c r="H150" s="1119"/>
      <c r="I150" s="1119"/>
      <c r="J150" s="1119"/>
      <c r="K150" s="1119"/>
    </row>
    <row r="151" spans="1:11" ht="14.1" customHeight="1" x14ac:dyDescent="0.25">
      <c r="A151" s="1119"/>
      <c r="B151" s="1119"/>
      <c r="C151" s="1123" t="s">
        <v>33</v>
      </c>
      <c r="D151" s="1127" t="s">
        <v>1176</v>
      </c>
      <c r="E151" s="1127" t="s">
        <v>1176</v>
      </c>
      <c r="F151" s="1127" t="s">
        <v>1176</v>
      </c>
      <c r="G151" s="1127" t="s">
        <v>1176</v>
      </c>
      <c r="H151" s="1119"/>
      <c r="I151" s="1119"/>
      <c r="J151" s="1119"/>
      <c r="K151" s="1119"/>
    </row>
    <row r="152" spans="1:11" ht="14.1" customHeight="1" x14ac:dyDescent="0.25">
      <c r="A152" s="1119"/>
      <c r="B152" s="1119"/>
      <c r="C152" s="1123" t="s">
        <v>1029</v>
      </c>
      <c r="D152" s="1127" t="s">
        <v>1177</v>
      </c>
      <c r="E152" s="1127" t="s">
        <v>1178</v>
      </c>
      <c r="F152" s="1127" t="s">
        <v>1179</v>
      </c>
      <c r="G152" s="1127" t="s">
        <v>1179</v>
      </c>
      <c r="H152" s="1119"/>
      <c r="I152" s="1119"/>
      <c r="J152" s="1119"/>
      <c r="K152" s="1119"/>
    </row>
    <row r="153" spans="1:11" ht="14.1" customHeight="1" x14ac:dyDescent="0.25">
      <c r="A153" s="1119"/>
      <c r="B153" s="1119"/>
      <c r="C153" s="1123" t="s">
        <v>1032</v>
      </c>
      <c r="D153" s="1127" t="s">
        <v>1180</v>
      </c>
      <c r="E153" s="1127" t="s">
        <v>1181</v>
      </c>
      <c r="F153" s="1127" t="s">
        <v>1182</v>
      </c>
      <c r="G153" s="1127" t="s">
        <v>1182</v>
      </c>
      <c r="H153" s="1119"/>
      <c r="I153" s="1119"/>
      <c r="J153" s="1119"/>
      <c r="K153" s="1119"/>
    </row>
    <row r="154" spans="1:11" ht="14.1" customHeight="1" x14ac:dyDescent="0.25">
      <c r="A154" s="1119"/>
      <c r="B154" s="1119"/>
      <c r="C154" s="1123" t="s">
        <v>1037</v>
      </c>
      <c r="D154" s="1127" t="s">
        <v>1038</v>
      </c>
      <c r="E154" s="1127" t="s">
        <v>1039</v>
      </c>
      <c r="F154" s="1127" t="s">
        <v>1039</v>
      </c>
      <c r="G154" s="1127" t="s">
        <v>1039</v>
      </c>
      <c r="H154" s="1119"/>
      <c r="I154" s="1119"/>
      <c r="J154" s="1119"/>
      <c r="K154" s="1119"/>
    </row>
    <row r="155" spans="1:11" ht="14.1" customHeight="1" x14ac:dyDescent="0.25">
      <c r="A155" s="1119"/>
      <c r="B155" s="1119"/>
      <c r="C155" s="1123" t="s">
        <v>1042</v>
      </c>
      <c r="D155" s="1127" t="s">
        <v>1038</v>
      </c>
      <c r="E155" s="1127" t="s">
        <v>1183</v>
      </c>
      <c r="F155" s="1127" t="s">
        <v>1184</v>
      </c>
      <c r="G155" s="1127" t="s">
        <v>1039</v>
      </c>
      <c r="H155" s="1119"/>
      <c r="I155" s="1119"/>
      <c r="J155" s="1119"/>
      <c r="K155" s="1119"/>
    </row>
    <row r="156" spans="1:11" ht="14.1" customHeight="1" x14ac:dyDescent="0.25">
      <c r="A156" s="1119"/>
      <c r="B156" s="1119"/>
      <c r="C156" s="1123" t="s">
        <v>39</v>
      </c>
      <c r="D156" s="1127" t="s">
        <v>1038</v>
      </c>
      <c r="E156" s="1127" t="s">
        <v>1183</v>
      </c>
      <c r="F156" s="1127" t="s">
        <v>1184</v>
      </c>
      <c r="G156" s="1127" t="s">
        <v>1039</v>
      </c>
      <c r="H156" s="1119"/>
      <c r="I156" s="1119"/>
      <c r="J156" s="1119"/>
      <c r="K156" s="1119"/>
    </row>
    <row r="157" spans="1:11" ht="14.1" customHeight="1" x14ac:dyDescent="0.25">
      <c r="A157" s="1119"/>
      <c r="B157" s="1119"/>
      <c r="C157" s="1250" t="s">
        <v>1046</v>
      </c>
      <c r="D157" s="1251"/>
      <c r="E157" s="1251"/>
      <c r="F157" s="1251"/>
      <c r="G157" s="1251"/>
      <c r="H157" s="1119"/>
      <c r="I157" s="1119"/>
      <c r="J157" s="1119"/>
      <c r="K157" s="1119"/>
    </row>
    <row r="158" spans="1:11" ht="14.1" customHeight="1" x14ac:dyDescent="0.25">
      <c r="A158" s="1119"/>
      <c r="B158" s="1119"/>
      <c r="C158" s="1131"/>
      <c r="D158" s="1132">
        <v>2024</v>
      </c>
      <c r="E158" s="1132">
        <v>2025</v>
      </c>
      <c r="F158" s="1132">
        <v>2026</v>
      </c>
      <c r="G158" s="1132">
        <v>2027</v>
      </c>
      <c r="H158" s="1119"/>
      <c r="I158" s="1119"/>
      <c r="J158" s="1119"/>
      <c r="K158" s="1119"/>
    </row>
    <row r="159" spans="1:11" ht="14.1" customHeight="1" x14ac:dyDescent="0.25">
      <c r="A159" s="1119"/>
      <c r="B159" s="1119"/>
      <c r="C159" s="1133"/>
      <c r="D159" s="1134" t="s">
        <v>13</v>
      </c>
      <c r="E159" s="1134" t="s">
        <v>14</v>
      </c>
      <c r="F159" s="1134" t="s">
        <v>14</v>
      </c>
      <c r="G159" s="1134" t="s">
        <v>14</v>
      </c>
      <c r="H159" s="1119"/>
      <c r="I159" s="1119"/>
      <c r="J159" s="1119"/>
      <c r="K159" s="1119"/>
    </row>
    <row r="160" spans="1:11" ht="14.1" customHeight="1" x14ac:dyDescent="0.25">
      <c r="A160" s="1119"/>
      <c r="B160" s="1119"/>
      <c r="C160" s="1135" t="s">
        <v>1047</v>
      </c>
      <c r="D160" s="1136">
        <v>0</v>
      </c>
      <c r="E160" s="1136">
        <v>685402000</v>
      </c>
      <c r="F160" s="1136">
        <v>685402000</v>
      </c>
      <c r="G160" s="1136">
        <v>685402000</v>
      </c>
      <c r="H160" s="1119"/>
      <c r="I160" s="1119"/>
      <c r="J160" s="1119"/>
      <c r="K160" s="1119"/>
    </row>
    <row r="161" spans="1:11" ht="14.1" customHeight="1" x14ac:dyDescent="0.25">
      <c r="A161" s="1119"/>
      <c r="B161" s="1119"/>
      <c r="C161" s="1135" t="s">
        <v>1048</v>
      </c>
      <c r="D161" s="1136">
        <v>0</v>
      </c>
      <c r="E161" s="1136">
        <v>685402000</v>
      </c>
      <c r="F161" s="1136">
        <v>685402000</v>
      </c>
      <c r="G161" s="1136">
        <v>685402000</v>
      </c>
      <c r="H161" s="1119"/>
      <c r="I161" s="1119"/>
      <c r="J161" s="1119"/>
      <c r="K161" s="1119"/>
    </row>
    <row r="162" spans="1:11" ht="14.1" customHeight="1" x14ac:dyDescent="0.25">
      <c r="A162" s="1119"/>
      <c r="B162" s="1119"/>
      <c r="C162" s="1135" t="s">
        <v>1049</v>
      </c>
      <c r="D162" s="1136">
        <v>0</v>
      </c>
      <c r="E162" s="1136">
        <v>0</v>
      </c>
      <c r="F162" s="1136">
        <v>0</v>
      </c>
      <c r="G162" s="1136">
        <v>0</v>
      </c>
      <c r="H162" s="1119"/>
      <c r="I162" s="1119"/>
      <c r="J162" s="1119"/>
      <c r="K162" s="1119"/>
    </row>
    <row r="163" spans="1:11" ht="14.1" customHeight="1" x14ac:dyDescent="0.25">
      <c r="A163" s="1119"/>
      <c r="B163" s="1119"/>
      <c r="C163" s="1135" t="s">
        <v>1050</v>
      </c>
      <c r="D163" s="1136">
        <v>0</v>
      </c>
      <c r="E163" s="1136">
        <v>74700000</v>
      </c>
      <c r="F163" s="1136">
        <v>74700000</v>
      </c>
      <c r="G163" s="1136">
        <v>74700000</v>
      </c>
      <c r="H163" s="1119"/>
      <c r="I163" s="1119"/>
      <c r="J163" s="1119"/>
      <c r="K163" s="1119"/>
    </row>
    <row r="164" spans="1:11" ht="14.1" customHeight="1" x14ac:dyDescent="0.25">
      <c r="A164" s="1119"/>
      <c r="B164" s="1119"/>
      <c r="C164" s="1135" t="s">
        <v>1048</v>
      </c>
      <c r="D164" s="1136">
        <v>0</v>
      </c>
      <c r="E164" s="1136">
        <v>74700000</v>
      </c>
      <c r="F164" s="1136">
        <v>74700000</v>
      </c>
      <c r="G164" s="1136">
        <v>74700000</v>
      </c>
      <c r="H164" s="1119"/>
      <c r="I164" s="1119"/>
      <c r="J164" s="1119"/>
      <c r="K164" s="1119"/>
    </row>
    <row r="165" spans="1:11" ht="14.1" customHeight="1" x14ac:dyDescent="0.25">
      <c r="A165" s="1119"/>
      <c r="B165" s="1119"/>
      <c r="C165" s="1135" t="s">
        <v>1049</v>
      </c>
      <c r="D165" s="1136">
        <v>0</v>
      </c>
      <c r="E165" s="1136">
        <v>0</v>
      </c>
      <c r="F165" s="1136">
        <v>0</v>
      </c>
      <c r="G165" s="1136">
        <v>0</v>
      </c>
      <c r="H165" s="1119"/>
      <c r="I165" s="1119"/>
      <c r="J165" s="1119"/>
      <c r="K165" s="1119"/>
    </row>
    <row r="166" spans="1:11" ht="14.1" customHeight="1" x14ac:dyDescent="0.25">
      <c r="A166" s="1119"/>
      <c r="B166" s="1119"/>
      <c r="C166" s="1135" t="s">
        <v>1051</v>
      </c>
      <c r="D166" s="1136">
        <v>0</v>
      </c>
      <c r="E166" s="1136">
        <v>325000000</v>
      </c>
      <c r="F166" s="1136">
        <v>275000000</v>
      </c>
      <c r="G166" s="1136">
        <v>275000000</v>
      </c>
      <c r="H166" s="1119"/>
      <c r="I166" s="1119"/>
      <c r="J166" s="1119"/>
      <c r="K166" s="1119"/>
    </row>
    <row r="167" spans="1:11" ht="14.1" customHeight="1" x14ac:dyDescent="0.25">
      <c r="A167" s="1119"/>
      <c r="B167" s="1119"/>
      <c r="C167" s="1135" t="s">
        <v>1048</v>
      </c>
      <c r="D167" s="1136">
        <v>0</v>
      </c>
      <c r="E167" s="1136">
        <v>325000000</v>
      </c>
      <c r="F167" s="1136">
        <v>275000000</v>
      </c>
      <c r="G167" s="1136">
        <v>275000000</v>
      </c>
      <c r="H167" s="1119"/>
      <c r="I167" s="1119"/>
      <c r="J167" s="1119"/>
      <c r="K167" s="1119"/>
    </row>
    <row r="168" spans="1:11" ht="14.1" customHeight="1" x14ac:dyDescent="0.25">
      <c r="A168" s="1119"/>
      <c r="B168" s="1119"/>
      <c r="C168" s="1135" t="s">
        <v>1049</v>
      </c>
      <c r="D168" s="1136">
        <v>0</v>
      </c>
      <c r="E168" s="1136">
        <v>0</v>
      </c>
      <c r="F168" s="1136">
        <v>0</v>
      </c>
      <c r="G168" s="1136">
        <v>0</v>
      </c>
      <c r="H168" s="1119"/>
      <c r="I168" s="1119"/>
      <c r="J168" s="1119"/>
      <c r="K168" s="1119"/>
    </row>
    <row r="169" spans="1:11" ht="14.1" customHeight="1" x14ac:dyDescent="0.25">
      <c r="A169" s="1119"/>
      <c r="B169" s="1119"/>
      <c r="C169" s="1135" t="s">
        <v>1052</v>
      </c>
      <c r="D169" s="1136">
        <v>0</v>
      </c>
      <c r="E169" s="1136">
        <v>0</v>
      </c>
      <c r="F169" s="1136">
        <v>0</v>
      </c>
      <c r="G169" s="1136">
        <v>0</v>
      </c>
      <c r="H169" s="1119"/>
      <c r="I169" s="1119"/>
      <c r="J169" s="1119"/>
      <c r="K169" s="1119"/>
    </row>
    <row r="170" spans="1:11" ht="14.1" customHeight="1" x14ac:dyDescent="0.25">
      <c r="A170" s="1119"/>
      <c r="B170" s="1119"/>
      <c r="C170" s="1135" t="s">
        <v>1048</v>
      </c>
      <c r="D170" s="1136">
        <v>0</v>
      </c>
      <c r="E170" s="1136">
        <v>0</v>
      </c>
      <c r="F170" s="1136">
        <v>0</v>
      </c>
      <c r="G170" s="1136">
        <v>0</v>
      </c>
      <c r="H170" s="1119"/>
      <c r="I170" s="1119"/>
      <c r="J170" s="1119"/>
      <c r="K170" s="1119"/>
    </row>
    <row r="171" spans="1:11" ht="14.1" customHeight="1" x14ac:dyDescent="0.25">
      <c r="A171" s="1119"/>
      <c r="B171" s="1119"/>
      <c r="C171" s="1135" t="s">
        <v>1049</v>
      </c>
      <c r="D171" s="1136">
        <v>0</v>
      </c>
      <c r="E171" s="1136">
        <v>0</v>
      </c>
      <c r="F171" s="1136">
        <v>0</v>
      </c>
      <c r="G171" s="1136">
        <v>0</v>
      </c>
      <c r="H171" s="1119"/>
      <c r="I171" s="1119"/>
      <c r="J171" s="1119"/>
      <c r="K171" s="1119"/>
    </row>
    <row r="172" spans="1:11" ht="14.1" customHeight="1" x14ac:dyDescent="0.25">
      <c r="A172" s="1119"/>
      <c r="B172" s="1119"/>
      <c r="C172" s="1135" t="s">
        <v>1053</v>
      </c>
      <c r="D172" s="1136">
        <v>0</v>
      </c>
      <c r="E172" s="1136">
        <v>0</v>
      </c>
      <c r="F172" s="1136">
        <v>0</v>
      </c>
      <c r="G172" s="1136">
        <v>0</v>
      </c>
      <c r="H172" s="1119"/>
      <c r="I172" s="1119"/>
      <c r="J172" s="1119"/>
      <c r="K172" s="1119"/>
    </row>
    <row r="173" spans="1:11" ht="14.1" customHeight="1" x14ac:dyDescent="0.25">
      <c r="A173" s="1119"/>
      <c r="B173" s="1119"/>
      <c r="C173" s="1135" t="s">
        <v>1048</v>
      </c>
      <c r="D173" s="1136">
        <v>0</v>
      </c>
      <c r="E173" s="1136">
        <v>0</v>
      </c>
      <c r="F173" s="1136">
        <v>0</v>
      </c>
      <c r="G173" s="1136">
        <v>0</v>
      </c>
      <c r="H173" s="1119"/>
      <c r="I173" s="1119"/>
      <c r="J173" s="1119"/>
      <c r="K173" s="1119"/>
    </row>
    <row r="174" spans="1:11" ht="14.1" customHeight="1" x14ac:dyDescent="0.25">
      <c r="A174" s="1119"/>
      <c r="B174" s="1119"/>
      <c r="C174" s="1135" t="s">
        <v>1049</v>
      </c>
      <c r="D174" s="1136">
        <v>0</v>
      </c>
      <c r="E174" s="1136">
        <v>0</v>
      </c>
      <c r="F174" s="1136">
        <v>0</v>
      </c>
      <c r="G174" s="1136">
        <v>0</v>
      </c>
      <c r="H174" s="1119"/>
      <c r="I174" s="1119"/>
      <c r="J174" s="1119"/>
      <c r="K174" s="1119"/>
    </row>
    <row r="175" spans="1:11" ht="14.1" customHeight="1" x14ac:dyDescent="0.25">
      <c r="A175" s="1119"/>
      <c r="B175" s="1119"/>
      <c r="C175" s="1135" t="s">
        <v>1054</v>
      </c>
      <c r="D175" s="1136">
        <v>0</v>
      </c>
      <c r="E175" s="1136">
        <v>0</v>
      </c>
      <c r="F175" s="1136">
        <v>0</v>
      </c>
      <c r="G175" s="1136">
        <v>0</v>
      </c>
      <c r="H175" s="1119"/>
      <c r="I175" s="1119"/>
      <c r="J175" s="1119"/>
      <c r="K175" s="1119"/>
    </row>
    <row r="176" spans="1:11" ht="14.1" customHeight="1" x14ac:dyDescent="0.25">
      <c r="A176" s="1119"/>
      <c r="B176" s="1119"/>
      <c r="C176" s="1135" t="s">
        <v>1048</v>
      </c>
      <c r="D176" s="1136">
        <v>0</v>
      </c>
      <c r="E176" s="1136">
        <v>0</v>
      </c>
      <c r="F176" s="1136">
        <v>0</v>
      </c>
      <c r="G176" s="1136">
        <v>0</v>
      </c>
      <c r="H176" s="1119"/>
      <c r="I176" s="1119"/>
      <c r="J176" s="1119"/>
      <c r="K176" s="1119"/>
    </row>
    <row r="177" spans="1:11" ht="14.1" customHeight="1" x14ac:dyDescent="0.25">
      <c r="A177" s="1119"/>
      <c r="B177" s="1119"/>
      <c r="C177" s="1135" t="s">
        <v>1049</v>
      </c>
      <c r="D177" s="1136">
        <v>0</v>
      </c>
      <c r="E177" s="1136">
        <v>0</v>
      </c>
      <c r="F177" s="1136">
        <v>0</v>
      </c>
      <c r="G177" s="1136">
        <v>0</v>
      </c>
      <c r="H177" s="1119"/>
      <c r="I177" s="1119"/>
      <c r="J177" s="1119"/>
      <c r="K177" s="1119"/>
    </row>
    <row r="178" spans="1:11" ht="14.1" customHeight="1" x14ac:dyDescent="0.25">
      <c r="A178" s="1119"/>
      <c r="B178" s="1119"/>
      <c r="C178" s="1135" t="s">
        <v>1055</v>
      </c>
      <c r="D178" s="1136">
        <v>0</v>
      </c>
      <c r="E178" s="1136">
        <v>0</v>
      </c>
      <c r="F178" s="1136">
        <v>0</v>
      </c>
      <c r="G178" s="1136">
        <v>0</v>
      </c>
      <c r="H178" s="1119"/>
      <c r="I178" s="1119"/>
      <c r="J178" s="1119"/>
      <c r="K178" s="1119"/>
    </row>
    <row r="179" spans="1:11" ht="14.1" customHeight="1" x14ac:dyDescent="0.25">
      <c r="A179" s="1119"/>
      <c r="B179" s="1119"/>
      <c r="C179" s="1135" t="s">
        <v>1048</v>
      </c>
      <c r="D179" s="1136">
        <v>0</v>
      </c>
      <c r="E179" s="1136">
        <v>0</v>
      </c>
      <c r="F179" s="1136">
        <v>0</v>
      </c>
      <c r="G179" s="1136">
        <v>0</v>
      </c>
      <c r="H179" s="1119"/>
      <c r="I179" s="1119"/>
      <c r="J179" s="1119"/>
      <c r="K179" s="1119"/>
    </row>
    <row r="180" spans="1:11" ht="14.1" customHeight="1" x14ac:dyDescent="0.25">
      <c r="A180" s="1119"/>
      <c r="B180" s="1119"/>
      <c r="C180" s="1135" t="s">
        <v>1049</v>
      </c>
      <c r="D180" s="1136">
        <v>0</v>
      </c>
      <c r="E180" s="1136">
        <v>0</v>
      </c>
      <c r="F180" s="1136">
        <v>0</v>
      </c>
      <c r="G180" s="1136">
        <v>0</v>
      </c>
      <c r="H180" s="1119"/>
      <c r="I180" s="1119"/>
      <c r="J180" s="1119"/>
      <c r="K180" s="1119"/>
    </row>
    <row r="181" spans="1:11" ht="14.1" customHeight="1" x14ac:dyDescent="0.25">
      <c r="A181" s="1119"/>
      <c r="B181" s="1119"/>
      <c r="C181" s="1135" t="s">
        <v>1056</v>
      </c>
      <c r="D181" s="1136">
        <v>0</v>
      </c>
      <c r="E181" s="1136">
        <v>0</v>
      </c>
      <c r="F181" s="1136">
        <v>0</v>
      </c>
      <c r="G181" s="1136">
        <v>0</v>
      </c>
      <c r="H181" s="1119"/>
      <c r="I181" s="1119"/>
      <c r="J181" s="1119"/>
      <c r="K181" s="1119"/>
    </row>
    <row r="182" spans="1:11" ht="14.1" customHeight="1" x14ac:dyDescent="0.25">
      <c r="A182" s="1119"/>
      <c r="B182" s="1119"/>
      <c r="C182" s="1135" t="s">
        <v>1048</v>
      </c>
      <c r="D182" s="1136">
        <v>0</v>
      </c>
      <c r="E182" s="1136">
        <v>0</v>
      </c>
      <c r="F182" s="1136">
        <v>0</v>
      </c>
      <c r="G182" s="1136">
        <v>0</v>
      </c>
      <c r="H182" s="1119"/>
      <c r="I182" s="1119"/>
      <c r="J182" s="1119"/>
      <c r="K182" s="1119"/>
    </row>
    <row r="183" spans="1:11" ht="14.1" customHeight="1" x14ac:dyDescent="0.25">
      <c r="A183" s="1119"/>
      <c r="B183" s="1119"/>
      <c r="C183" s="1135" t="s">
        <v>1057</v>
      </c>
      <c r="D183" s="1136">
        <v>0</v>
      </c>
      <c r="E183" s="1136">
        <v>0</v>
      </c>
      <c r="F183" s="1136">
        <v>0</v>
      </c>
      <c r="G183" s="1136">
        <v>0</v>
      </c>
      <c r="H183" s="1119"/>
      <c r="I183" s="1119"/>
      <c r="J183" s="1119"/>
      <c r="K183" s="1119"/>
    </row>
    <row r="184" spans="1:11" ht="14.1" customHeight="1" x14ac:dyDescent="0.25">
      <c r="A184" s="1119"/>
      <c r="B184" s="1119"/>
      <c r="C184" s="1135" t="s">
        <v>1058</v>
      </c>
      <c r="D184" s="1136">
        <v>0</v>
      </c>
      <c r="E184" s="1136">
        <v>0</v>
      </c>
      <c r="F184" s="1136">
        <v>0</v>
      </c>
      <c r="G184" s="1136">
        <v>0</v>
      </c>
      <c r="H184" s="1119"/>
      <c r="I184" s="1119"/>
      <c r="J184" s="1119"/>
      <c r="K184" s="1119"/>
    </row>
    <row r="185" spans="1:11" ht="14.1" customHeight="1" x14ac:dyDescent="0.25">
      <c r="A185" s="1119"/>
      <c r="B185" s="1119"/>
      <c r="C185" s="1135" t="s">
        <v>1059</v>
      </c>
      <c r="D185" s="1136">
        <v>0</v>
      </c>
      <c r="E185" s="1136">
        <v>0</v>
      </c>
      <c r="F185" s="1136">
        <v>0</v>
      </c>
      <c r="G185" s="1136">
        <v>0</v>
      </c>
      <c r="H185" s="1119"/>
      <c r="I185" s="1119"/>
      <c r="J185" s="1119"/>
      <c r="K185" s="1119"/>
    </row>
    <row r="186" spans="1:11" ht="14.1" customHeight="1" x14ac:dyDescent="0.25">
      <c r="A186" s="1119"/>
      <c r="B186" s="1119"/>
      <c r="C186" s="1135" t="s">
        <v>1060</v>
      </c>
      <c r="D186" s="1136">
        <v>0</v>
      </c>
      <c r="E186" s="1136">
        <v>0</v>
      </c>
      <c r="F186" s="1136">
        <v>0</v>
      </c>
      <c r="G186" s="1136">
        <v>0</v>
      </c>
      <c r="H186" s="1119"/>
      <c r="I186" s="1119"/>
      <c r="J186" s="1119"/>
      <c r="K186" s="1119"/>
    </row>
    <row r="187" spans="1:11" ht="14.1" customHeight="1" x14ac:dyDescent="0.25">
      <c r="A187" s="1119"/>
      <c r="B187" s="1119"/>
      <c r="C187" s="1135" t="s">
        <v>1061</v>
      </c>
      <c r="D187" s="1136">
        <v>0</v>
      </c>
      <c r="E187" s="1136">
        <v>0</v>
      </c>
      <c r="F187" s="1136">
        <v>0</v>
      </c>
      <c r="G187" s="1136">
        <v>0</v>
      </c>
      <c r="H187" s="1119"/>
      <c r="I187" s="1119"/>
      <c r="J187" s="1119"/>
      <c r="K187" s="1119"/>
    </row>
    <row r="188" spans="1:11" ht="14.1" customHeight="1" x14ac:dyDescent="0.25">
      <c r="A188" s="1119"/>
      <c r="B188" s="1119"/>
      <c r="C188" s="1135" t="s">
        <v>1048</v>
      </c>
      <c r="D188" s="1136">
        <v>0</v>
      </c>
      <c r="E188" s="1136">
        <v>0</v>
      </c>
      <c r="F188" s="1136">
        <v>0</v>
      </c>
      <c r="G188" s="1136">
        <v>0</v>
      </c>
      <c r="H188" s="1119"/>
      <c r="I188" s="1119"/>
      <c r="J188" s="1119"/>
      <c r="K188" s="1119"/>
    </row>
    <row r="189" spans="1:11" ht="14.1" customHeight="1" x14ac:dyDescent="0.25">
      <c r="A189" s="1119"/>
      <c r="B189" s="1119"/>
      <c r="C189" s="1135" t="s">
        <v>1057</v>
      </c>
      <c r="D189" s="1136">
        <v>0</v>
      </c>
      <c r="E189" s="1136">
        <v>0</v>
      </c>
      <c r="F189" s="1136">
        <v>0</v>
      </c>
      <c r="G189" s="1136">
        <v>0</v>
      </c>
      <c r="H189" s="1119"/>
      <c r="I189" s="1119"/>
      <c r="J189" s="1119"/>
      <c r="K189" s="1119"/>
    </row>
    <row r="190" spans="1:11" ht="14.1" customHeight="1" x14ac:dyDescent="0.25">
      <c r="A190" s="1119"/>
      <c r="B190" s="1119"/>
      <c r="C190" s="1135" t="s">
        <v>1058</v>
      </c>
      <c r="D190" s="1136">
        <v>0</v>
      </c>
      <c r="E190" s="1136">
        <v>0</v>
      </c>
      <c r="F190" s="1136">
        <v>0</v>
      </c>
      <c r="G190" s="1136">
        <v>0</v>
      </c>
      <c r="H190" s="1119"/>
      <c r="I190" s="1119"/>
      <c r="J190" s="1119"/>
      <c r="K190" s="1119"/>
    </row>
    <row r="191" spans="1:11" ht="14.1" customHeight="1" x14ac:dyDescent="0.25">
      <c r="A191" s="1119"/>
      <c r="B191" s="1119"/>
      <c r="C191" s="1135" t="s">
        <v>1059</v>
      </c>
      <c r="D191" s="1136">
        <v>0</v>
      </c>
      <c r="E191" s="1136">
        <v>0</v>
      </c>
      <c r="F191" s="1136">
        <v>0</v>
      </c>
      <c r="G191" s="1136">
        <v>0</v>
      </c>
      <c r="H191" s="1119"/>
      <c r="I191" s="1119"/>
      <c r="J191" s="1119"/>
      <c r="K191" s="1119"/>
    </row>
    <row r="192" spans="1:11" ht="14.1" customHeight="1" x14ac:dyDescent="0.25">
      <c r="A192" s="1119"/>
      <c r="B192" s="1119"/>
      <c r="C192" s="1135" t="s">
        <v>1060</v>
      </c>
      <c r="D192" s="1136">
        <v>0</v>
      </c>
      <c r="E192" s="1136">
        <v>0</v>
      </c>
      <c r="F192" s="1136">
        <v>0</v>
      </c>
      <c r="G192" s="1136">
        <v>0</v>
      </c>
      <c r="H192" s="1119"/>
      <c r="I192" s="1119"/>
      <c r="J192" s="1119"/>
      <c r="K192" s="1119"/>
    </row>
    <row r="193" spans="1:11" ht="14.1" customHeight="1" x14ac:dyDescent="0.25">
      <c r="A193" s="1119"/>
      <c r="B193" s="1119"/>
      <c r="C193" s="1135" t="s">
        <v>1062</v>
      </c>
      <c r="D193" s="1136">
        <v>0</v>
      </c>
      <c r="E193" s="1136">
        <v>0</v>
      </c>
      <c r="F193" s="1136">
        <v>0</v>
      </c>
      <c r="G193" s="1136">
        <v>0</v>
      </c>
      <c r="H193" s="1119"/>
      <c r="I193" s="1119"/>
      <c r="J193" s="1119"/>
      <c r="K193" s="1119"/>
    </row>
    <row r="194" spans="1:11" ht="14.1" customHeight="1" x14ac:dyDescent="0.25">
      <c r="A194" s="1119"/>
      <c r="B194" s="1119"/>
      <c r="C194" s="1135" t="s">
        <v>1048</v>
      </c>
      <c r="D194" s="1136">
        <v>0</v>
      </c>
      <c r="E194" s="1136">
        <v>0</v>
      </c>
      <c r="F194" s="1136">
        <v>0</v>
      </c>
      <c r="G194" s="1136">
        <v>0</v>
      </c>
      <c r="H194" s="1119"/>
      <c r="I194" s="1119"/>
      <c r="J194" s="1119"/>
      <c r="K194" s="1119"/>
    </row>
    <row r="195" spans="1:11" ht="14.1" customHeight="1" x14ac:dyDescent="0.25">
      <c r="A195" s="1119"/>
      <c r="B195" s="1119"/>
      <c r="C195" s="1135" t="s">
        <v>1057</v>
      </c>
      <c r="D195" s="1136">
        <v>0</v>
      </c>
      <c r="E195" s="1136">
        <v>0</v>
      </c>
      <c r="F195" s="1136">
        <v>0</v>
      </c>
      <c r="G195" s="1136">
        <v>0</v>
      </c>
      <c r="H195" s="1119"/>
      <c r="I195" s="1119"/>
      <c r="J195" s="1119"/>
      <c r="K195" s="1119"/>
    </row>
    <row r="196" spans="1:11" ht="14.1" customHeight="1" x14ac:dyDescent="0.25">
      <c r="A196" s="1119"/>
      <c r="B196" s="1119"/>
      <c r="C196" s="1135" t="s">
        <v>1058</v>
      </c>
      <c r="D196" s="1136">
        <v>0</v>
      </c>
      <c r="E196" s="1136">
        <v>0</v>
      </c>
      <c r="F196" s="1136">
        <v>0</v>
      </c>
      <c r="G196" s="1136">
        <v>0</v>
      </c>
      <c r="H196" s="1119"/>
      <c r="I196" s="1119"/>
      <c r="J196" s="1119"/>
      <c r="K196" s="1119"/>
    </row>
    <row r="197" spans="1:11" ht="14.1" customHeight="1" x14ac:dyDescent="0.25">
      <c r="A197" s="1119"/>
      <c r="B197" s="1119"/>
      <c r="C197" s="1135" t="s">
        <v>1059</v>
      </c>
      <c r="D197" s="1136">
        <v>0</v>
      </c>
      <c r="E197" s="1136">
        <v>0</v>
      </c>
      <c r="F197" s="1136">
        <v>0</v>
      </c>
      <c r="G197" s="1136">
        <v>0</v>
      </c>
      <c r="H197" s="1119"/>
      <c r="I197" s="1119"/>
      <c r="J197" s="1119"/>
      <c r="K197" s="1119"/>
    </row>
    <row r="198" spans="1:11" ht="14.1" customHeight="1" x14ac:dyDescent="0.25">
      <c r="A198" s="1119"/>
      <c r="B198" s="1119"/>
      <c r="C198" s="1135" t="s">
        <v>1060</v>
      </c>
      <c r="D198" s="1136">
        <v>0</v>
      </c>
      <c r="E198" s="1136">
        <v>0</v>
      </c>
      <c r="F198" s="1136">
        <v>0</v>
      </c>
      <c r="G198" s="1136">
        <v>0</v>
      </c>
      <c r="H198" s="1119"/>
      <c r="I198" s="1119"/>
      <c r="J198" s="1119"/>
      <c r="K198" s="1119"/>
    </row>
    <row r="199" spans="1:11" ht="14.1" customHeight="1" x14ac:dyDescent="0.25">
      <c r="A199" s="1119"/>
      <c r="B199" s="1119"/>
      <c r="C199" s="1135" t="s">
        <v>1063</v>
      </c>
      <c r="D199" s="1136">
        <v>0</v>
      </c>
      <c r="E199" s="1136">
        <v>0</v>
      </c>
      <c r="F199" s="1136">
        <v>0</v>
      </c>
      <c r="G199" s="1136">
        <v>0</v>
      </c>
      <c r="H199" s="1119"/>
      <c r="I199" s="1119"/>
      <c r="J199" s="1119"/>
      <c r="K199" s="1119"/>
    </row>
    <row r="200" spans="1:11" ht="14.1" customHeight="1" x14ac:dyDescent="0.25">
      <c r="A200" s="1119"/>
      <c r="B200" s="1119"/>
      <c r="C200" s="1135" t="s">
        <v>1064</v>
      </c>
      <c r="D200" s="1136">
        <v>0</v>
      </c>
      <c r="E200" s="1136">
        <v>0</v>
      </c>
      <c r="F200" s="1136">
        <v>0</v>
      </c>
      <c r="G200" s="1136">
        <v>0</v>
      </c>
      <c r="H200" s="1119"/>
      <c r="I200" s="1119"/>
      <c r="J200" s="1119"/>
      <c r="K200" s="1119"/>
    </row>
    <row r="201" spans="1:11" ht="14.1" customHeight="1" x14ac:dyDescent="0.25">
      <c r="A201" s="1119"/>
      <c r="B201" s="1119"/>
      <c r="C201" s="1137" t="s">
        <v>572</v>
      </c>
      <c r="D201" s="1136">
        <v>0</v>
      </c>
      <c r="E201" s="1136">
        <v>1085102000</v>
      </c>
      <c r="F201" s="1136">
        <v>1035102000</v>
      </c>
      <c r="G201" s="1136">
        <v>1035102000</v>
      </c>
      <c r="H201" s="1119"/>
      <c r="I201" s="1119"/>
      <c r="J201" s="1119"/>
      <c r="K201" s="1119"/>
    </row>
    <row r="202" spans="1:11" x14ac:dyDescent="0.25">
      <c r="A202" s="1119"/>
      <c r="B202" s="1119"/>
      <c r="C202" s="1129" t="s">
        <v>1022</v>
      </c>
      <c r="D202" s="1252" t="s">
        <v>1198</v>
      </c>
      <c r="E202" s="1253"/>
      <c r="F202" s="1253"/>
      <c r="G202" s="1253"/>
      <c r="H202" s="1119"/>
      <c r="I202" s="1119"/>
      <c r="J202" s="1119"/>
      <c r="K202" s="1119"/>
    </row>
    <row r="203" spans="1:11" ht="18" customHeight="1" x14ac:dyDescent="0.25">
      <c r="A203" s="1119"/>
      <c r="B203" s="1119"/>
      <c r="C203" s="1130" t="s">
        <v>1024</v>
      </c>
      <c r="D203" s="1254" t="s">
        <v>1199</v>
      </c>
      <c r="E203" s="1255"/>
      <c r="F203" s="1255"/>
      <c r="G203" s="1255"/>
      <c r="H203" s="1119"/>
      <c r="I203" s="1119"/>
      <c r="J203" s="1119"/>
      <c r="K203" s="1119"/>
    </row>
    <row r="204" spans="1:11" x14ac:dyDescent="0.25">
      <c r="A204" s="1119"/>
      <c r="B204" s="1119"/>
      <c r="C204" s="1130" t="s">
        <v>31</v>
      </c>
      <c r="D204" s="1254" t="s">
        <v>1200</v>
      </c>
      <c r="E204" s="1255"/>
      <c r="F204" s="1255"/>
      <c r="G204" s="1255"/>
      <c r="H204" s="1119"/>
      <c r="I204" s="1119"/>
      <c r="J204" s="1119"/>
      <c r="K204" s="1119"/>
    </row>
    <row r="205" spans="1:11" ht="15" customHeight="1" x14ac:dyDescent="0.25">
      <c r="A205" s="1119"/>
      <c r="B205" s="1119"/>
      <c r="C205" s="1131"/>
      <c r="D205" s="1132">
        <v>2024</v>
      </c>
      <c r="E205" s="1132">
        <v>2025</v>
      </c>
      <c r="F205" s="1132">
        <v>2026</v>
      </c>
      <c r="G205" s="1132">
        <v>2027</v>
      </c>
      <c r="H205" s="1119"/>
      <c r="I205" s="1119"/>
      <c r="J205" s="1119"/>
      <c r="K205" s="1119"/>
    </row>
    <row r="206" spans="1:11" ht="15" customHeight="1" x14ac:dyDescent="0.25">
      <c r="A206" s="1119"/>
      <c r="B206" s="1119"/>
      <c r="C206" s="1133"/>
      <c r="D206" s="1134" t="s">
        <v>13</v>
      </c>
      <c r="E206" s="1134" t="s">
        <v>14</v>
      </c>
      <c r="F206" s="1134" t="s">
        <v>14</v>
      </c>
      <c r="G206" s="1134" t="s">
        <v>14</v>
      </c>
      <c r="H206" s="1119"/>
      <c r="I206" s="1119"/>
      <c r="J206" s="1119"/>
      <c r="K206" s="1119"/>
    </row>
    <row r="207" spans="1:11" ht="14.1" customHeight="1" x14ac:dyDescent="0.25">
      <c r="A207" s="1119"/>
      <c r="B207" s="1119"/>
      <c r="C207" s="1123" t="s">
        <v>33</v>
      </c>
      <c r="D207" s="1127" t="s">
        <v>1201</v>
      </c>
      <c r="E207" s="1127" t="s">
        <v>1201</v>
      </c>
      <c r="F207" s="1127" t="s">
        <v>1201</v>
      </c>
      <c r="G207" s="1127" t="s">
        <v>1201</v>
      </c>
      <c r="H207" s="1119"/>
      <c r="I207" s="1119"/>
      <c r="J207" s="1119"/>
      <c r="K207" s="1119"/>
    </row>
    <row r="208" spans="1:11" ht="14.1" customHeight="1" x14ac:dyDescent="0.25">
      <c r="A208" s="1119"/>
      <c r="B208" s="1119"/>
      <c r="C208" s="1123" t="s">
        <v>1029</v>
      </c>
      <c r="D208" s="1127" t="s">
        <v>1202</v>
      </c>
      <c r="E208" s="1127" t="s">
        <v>1203</v>
      </c>
      <c r="F208" s="1127" t="s">
        <v>1204</v>
      </c>
      <c r="G208" s="1127" t="s">
        <v>1204</v>
      </c>
      <c r="H208" s="1119"/>
      <c r="I208" s="1119"/>
      <c r="J208" s="1119"/>
      <c r="K208" s="1119"/>
    </row>
    <row r="209" spans="1:11" ht="14.1" customHeight="1" x14ac:dyDescent="0.25">
      <c r="A209" s="1119"/>
      <c r="B209" s="1119"/>
      <c r="C209" s="1123" t="s">
        <v>1032</v>
      </c>
      <c r="D209" s="1127" t="s">
        <v>1205</v>
      </c>
      <c r="E209" s="1127" t="s">
        <v>1206</v>
      </c>
      <c r="F209" s="1127" t="s">
        <v>1207</v>
      </c>
      <c r="G209" s="1127" t="s">
        <v>1207</v>
      </c>
      <c r="H209" s="1119"/>
      <c r="I209" s="1119"/>
      <c r="J209" s="1119"/>
      <c r="K209" s="1119"/>
    </row>
    <row r="210" spans="1:11" ht="14.1" customHeight="1" x14ac:dyDescent="0.25">
      <c r="A210" s="1119"/>
      <c r="B210" s="1119"/>
      <c r="C210" s="1123" t="s">
        <v>1037</v>
      </c>
      <c r="D210" s="1127" t="s">
        <v>1038</v>
      </c>
      <c r="E210" s="1127" t="s">
        <v>1039</v>
      </c>
      <c r="F210" s="1127" t="s">
        <v>1039</v>
      </c>
      <c r="G210" s="1127" t="s">
        <v>1039</v>
      </c>
      <c r="H210" s="1119"/>
      <c r="I210" s="1119"/>
      <c r="J210" s="1119"/>
      <c r="K210" s="1119"/>
    </row>
    <row r="211" spans="1:11" ht="14.1" customHeight="1" x14ac:dyDescent="0.25">
      <c r="A211" s="1119"/>
      <c r="B211" s="1119"/>
      <c r="C211" s="1123" t="s">
        <v>1042</v>
      </c>
      <c r="D211" s="1127" t="s">
        <v>1038</v>
      </c>
      <c r="E211" s="1127" t="s">
        <v>1208</v>
      </c>
      <c r="F211" s="1127" t="s">
        <v>1209</v>
      </c>
      <c r="G211" s="1127" t="s">
        <v>1039</v>
      </c>
      <c r="H211" s="1119"/>
      <c r="I211" s="1119"/>
      <c r="J211" s="1119"/>
      <c r="K211" s="1119"/>
    </row>
    <row r="212" spans="1:11" ht="14.1" customHeight="1" x14ac:dyDescent="0.25">
      <c r="A212" s="1119"/>
      <c r="B212" s="1119"/>
      <c r="C212" s="1123" t="s">
        <v>39</v>
      </c>
      <c r="D212" s="1127" t="s">
        <v>1038</v>
      </c>
      <c r="E212" s="1127" t="s">
        <v>1208</v>
      </c>
      <c r="F212" s="1127" t="s">
        <v>1209</v>
      </c>
      <c r="G212" s="1127" t="s">
        <v>1039</v>
      </c>
      <c r="H212" s="1119"/>
      <c r="I212" s="1119"/>
      <c r="J212" s="1119"/>
      <c r="K212" s="1119"/>
    </row>
    <row r="213" spans="1:11" ht="14.1" customHeight="1" x14ac:dyDescent="0.25">
      <c r="A213" s="1119"/>
      <c r="B213" s="1119"/>
      <c r="C213" s="1250" t="s">
        <v>1046</v>
      </c>
      <c r="D213" s="1251"/>
      <c r="E213" s="1251"/>
      <c r="F213" s="1251"/>
      <c r="G213" s="1251"/>
      <c r="H213" s="1119"/>
      <c r="I213" s="1119"/>
      <c r="J213" s="1119"/>
      <c r="K213" s="1119"/>
    </row>
    <row r="214" spans="1:11" ht="14.1" customHeight="1" x14ac:dyDescent="0.25">
      <c r="A214" s="1119"/>
      <c r="B214" s="1119"/>
      <c r="C214" s="1131"/>
      <c r="D214" s="1132">
        <v>2024</v>
      </c>
      <c r="E214" s="1132">
        <v>2025</v>
      </c>
      <c r="F214" s="1132">
        <v>2026</v>
      </c>
      <c r="G214" s="1132">
        <v>2027</v>
      </c>
      <c r="H214" s="1119"/>
      <c r="I214" s="1119"/>
      <c r="J214" s="1119"/>
      <c r="K214" s="1119"/>
    </row>
    <row r="215" spans="1:11" ht="14.1" customHeight="1" x14ac:dyDescent="0.25">
      <c r="A215" s="1119"/>
      <c r="B215" s="1119"/>
      <c r="C215" s="1133"/>
      <c r="D215" s="1134" t="s">
        <v>13</v>
      </c>
      <c r="E215" s="1134" t="s">
        <v>14</v>
      </c>
      <c r="F215" s="1134" t="s">
        <v>14</v>
      </c>
      <c r="G215" s="1134" t="s">
        <v>14</v>
      </c>
      <c r="H215" s="1119"/>
      <c r="I215" s="1119"/>
      <c r="J215" s="1119"/>
      <c r="K215" s="1119"/>
    </row>
    <row r="216" spans="1:11" ht="14.1" customHeight="1" x14ac:dyDescent="0.25">
      <c r="A216" s="1119"/>
      <c r="B216" s="1119"/>
      <c r="C216" s="1135" t="s">
        <v>1047</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1050</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1051</v>
      </c>
      <c r="D222" s="1136">
        <v>0</v>
      </c>
      <c r="E222" s="1136">
        <v>114356000</v>
      </c>
      <c r="F222" s="1136">
        <v>64356000</v>
      </c>
      <c r="G222" s="1136">
        <v>64356000</v>
      </c>
      <c r="H222" s="1119"/>
      <c r="I222" s="1119"/>
      <c r="J222" s="1119"/>
      <c r="K222" s="1119"/>
    </row>
    <row r="223" spans="1:11" ht="14.1" customHeight="1" x14ac:dyDescent="0.25">
      <c r="A223" s="1119"/>
      <c r="B223" s="1119"/>
      <c r="C223" s="1135" t="s">
        <v>1048</v>
      </c>
      <c r="D223" s="1136">
        <v>0</v>
      </c>
      <c r="E223" s="1136">
        <v>114356000</v>
      </c>
      <c r="F223" s="1136">
        <v>64356000</v>
      </c>
      <c r="G223" s="1136">
        <v>64356000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1052</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1049</v>
      </c>
      <c r="D227" s="1136">
        <v>0</v>
      </c>
      <c r="E227" s="1136">
        <v>0</v>
      </c>
      <c r="F227" s="1136">
        <v>0</v>
      </c>
      <c r="G227" s="1136">
        <v>0</v>
      </c>
      <c r="H227" s="1119"/>
      <c r="I227" s="1119"/>
      <c r="J227" s="1119"/>
      <c r="K227" s="1119"/>
    </row>
    <row r="228" spans="1:11" ht="14.1" customHeight="1" x14ac:dyDescent="0.25">
      <c r="A228" s="1119"/>
      <c r="B228" s="1119"/>
      <c r="C228" s="1135" t="s">
        <v>1053</v>
      </c>
      <c r="D228" s="1136">
        <v>0</v>
      </c>
      <c r="E228" s="1136">
        <v>0</v>
      </c>
      <c r="F228" s="1136">
        <v>0</v>
      </c>
      <c r="G228" s="1136">
        <v>0</v>
      </c>
      <c r="H228" s="1119"/>
      <c r="I228" s="1119"/>
      <c r="J228" s="1119"/>
      <c r="K228" s="1119"/>
    </row>
    <row r="229" spans="1:11" ht="14.1" customHeight="1" x14ac:dyDescent="0.25">
      <c r="A229" s="1119"/>
      <c r="B229" s="1119"/>
      <c r="C229" s="1135" t="s">
        <v>1048</v>
      </c>
      <c r="D229" s="1136">
        <v>0</v>
      </c>
      <c r="E229" s="1136">
        <v>0</v>
      </c>
      <c r="F229" s="1136">
        <v>0</v>
      </c>
      <c r="G229" s="1136">
        <v>0</v>
      </c>
      <c r="H229" s="1119"/>
      <c r="I229" s="1119"/>
      <c r="J229" s="1119"/>
      <c r="K229" s="1119"/>
    </row>
    <row r="230" spans="1:11" ht="14.1" customHeight="1" x14ac:dyDescent="0.25">
      <c r="A230" s="1119"/>
      <c r="B230" s="1119"/>
      <c r="C230" s="1135" t="s">
        <v>1049</v>
      </c>
      <c r="D230" s="1136">
        <v>0</v>
      </c>
      <c r="E230" s="1136">
        <v>0</v>
      </c>
      <c r="F230" s="1136">
        <v>0</v>
      </c>
      <c r="G230" s="1136">
        <v>0</v>
      </c>
      <c r="H230" s="1119"/>
      <c r="I230" s="1119"/>
      <c r="J230" s="1119"/>
      <c r="K230" s="1119"/>
    </row>
    <row r="231" spans="1:11" ht="14.1" customHeight="1" x14ac:dyDescent="0.25">
      <c r="A231" s="1119"/>
      <c r="B231" s="1119"/>
      <c r="C231" s="1135" t="s">
        <v>1054</v>
      </c>
      <c r="D231" s="1136">
        <v>0</v>
      </c>
      <c r="E231" s="1136">
        <v>0</v>
      </c>
      <c r="F231" s="1136">
        <v>0</v>
      </c>
      <c r="G231" s="1136">
        <v>0</v>
      </c>
      <c r="H231" s="1119"/>
      <c r="I231" s="1119"/>
      <c r="J231" s="1119"/>
      <c r="K231" s="1119"/>
    </row>
    <row r="232" spans="1:11" ht="14.1" customHeight="1" x14ac:dyDescent="0.25">
      <c r="A232" s="1119"/>
      <c r="B232" s="1119"/>
      <c r="C232" s="1135" t="s">
        <v>1048</v>
      </c>
      <c r="D232" s="1136">
        <v>0</v>
      </c>
      <c r="E232" s="1136">
        <v>0</v>
      </c>
      <c r="F232" s="1136">
        <v>0</v>
      </c>
      <c r="G232" s="1136">
        <v>0</v>
      </c>
      <c r="H232" s="1119"/>
      <c r="I232" s="1119"/>
      <c r="J232" s="1119"/>
      <c r="K232" s="1119"/>
    </row>
    <row r="233" spans="1:11" ht="14.1" customHeight="1" x14ac:dyDescent="0.25">
      <c r="A233" s="1119"/>
      <c r="B233" s="1119"/>
      <c r="C233" s="1135" t="s">
        <v>1049</v>
      </c>
      <c r="D233" s="1136">
        <v>0</v>
      </c>
      <c r="E233" s="1136">
        <v>0</v>
      </c>
      <c r="F233" s="1136">
        <v>0</v>
      </c>
      <c r="G233" s="1136">
        <v>0</v>
      </c>
      <c r="H233" s="1119"/>
      <c r="I233" s="1119"/>
      <c r="J233" s="1119"/>
      <c r="K233" s="1119"/>
    </row>
    <row r="234" spans="1:11" ht="14.1" customHeight="1" x14ac:dyDescent="0.25">
      <c r="A234" s="1119"/>
      <c r="B234" s="1119"/>
      <c r="C234" s="1135" t="s">
        <v>1055</v>
      </c>
      <c r="D234" s="1136">
        <v>0</v>
      </c>
      <c r="E234" s="1136">
        <v>0</v>
      </c>
      <c r="F234" s="1136">
        <v>0</v>
      </c>
      <c r="G234" s="1136">
        <v>0</v>
      </c>
      <c r="H234" s="1119"/>
      <c r="I234" s="1119"/>
      <c r="J234" s="1119"/>
      <c r="K234" s="1119"/>
    </row>
    <row r="235" spans="1:11" ht="14.1" customHeight="1" x14ac:dyDescent="0.25">
      <c r="A235" s="1119"/>
      <c r="B235" s="1119"/>
      <c r="C235" s="1135" t="s">
        <v>1048</v>
      </c>
      <c r="D235" s="1136">
        <v>0</v>
      </c>
      <c r="E235" s="1136">
        <v>0</v>
      </c>
      <c r="F235" s="1136">
        <v>0</v>
      </c>
      <c r="G235" s="1136">
        <v>0</v>
      </c>
      <c r="H235" s="1119"/>
      <c r="I235" s="1119"/>
      <c r="J235" s="1119"/>
      <c r="K235" s="1119"/>
    </row>
    <row r="236" spans="1:11" ht="14.1" customHeight="1" x14ac:dyDescent="0.25">
      <c r="A236" s="1119"/>
      <c r="B236" s="1119"/>
      <c r="C236" s="1135" t="s">
        <v>1049</v>
      </c>
      <c r="D236" s="1136">
        <v>0</v>
      </c>
      <c r="E236" s="1136">
        <v>0</v>
      </c>
      <c r="F236" s="1136">
        <v>0</v>
      </c>
      <c r="G236" s="1136">
        <v>0</v>
      </c>
      <c r="H236" s="1119"/>
      <c r="I236" s="1119"/>
      <c r="J236" s="1119"/>
      <c r="K236" s="1119"/>
    </row>
    <row r="237" spans="1:11" ht="14.1" customHeight="1" x14ac:dyDescent="0.25">
      <c r="A237" s="1119"/>
      <c r="B237" s="1119"/>
      <c r="C237" s="1135" t="s">
        <v>1056</v>
      </c>
      <c r="D237" s="1136">
        <v>0</v>
      </c>
      <c r="E237" s="1136">
        <v>0</v>
      </c>
      <c r="F237" s="1136">
        <v>0</v>
      </c>
      <c r="G237" s="1136">
        <v>0</v>
      </c>
      <c r="H237" s="1119"/>
      <c r="I237" s="1119"/>
      <c r="J237" s="1119"/>
      <c r="K237" s="1119"/>
    </row>
    <row r="238" spans="1:11" ht="14.1" customHeight="1" x14ac:dyDescent="0.25">
      <c r="A238" s="1119"/>
      <c r="B238" s="1119"/>
      <c r="C238" s="1135" t="s">
        <v>1048</v>
      </c>
      <c r="D238" s="1136">
        <v>0</v>
      </c>
      <c r="E238" s="1136">
        <v>0</v>
      </c>
      <c r="F238" s="1136">
        <v>0</v>
      </c>
      <c r="G238" s="1136">
        <v>0</v>
      </c>
      <c r="H238" s="1119"/>
      <c r="I238" s="1119"/>
      <c r="J238" s="1119"/>
      <c r="K238" s="1119"/>
    </row>
    <row r="239" spans="1:11" ht="14.1" customHeight="1" x14ac:dyDescent="0.25">
      <c r="A239" s="1119"/>
      <c r="B239" s="1119"/>
      <c r="C239" s="1135" t="s">
        <v>1057</v>
      </c>
      <c r="D239" s="1136">
        <v>0</v>
      </c>
      <c r="E239" s="1136">
        <v>0</v>
      </c>
      <c r="F239" s="1136">
        <v>0</v>
      </c>
      <c r="G239" s="1136">
        <v>0</v>
      </c>
      <c r="H239" s="1119"/>
      <c r="I239" s="1119"/>
      <c r="J239" s="1119"/>
      <c r="K239" s="1119"/>
    </row>
    <row r="240" spans="1:11" ht="14.1" customHeight="1" x14ac:dyDescent="0.25">
      <c r="A240" s="1119"/>
      <c r="B240" s="1119"/>
      <c r="C240" s="1135" t="s">
        <v>1058</v>
      </c>
      <c r="D240" s="1136">
        <v>0</v>
      </c>
      <c r="E240" s="1136">
        <v>0</v>
      </c>
      <c r="F240" s="1136">
        <v>0</v>
      </c>
      <c r="G240" s="1136">
        <v>0</v>
      </c>
      <c r="H240" s="1119"/>
      <c r="I240" s="1119"/>
      <c r="J240" s="1119"/>
      <c r="K240" s="1119"/>
    </row>
    <row r="241" spans="1:11" ht="14.1" customHeight="1" x14ac:dyDescent="0.25">
      <c r="A241" s="1119"/>
      <c r="B241" s="1119"/>
      <c r="C241" s="1135" t="s">
        <v>1059</v>
      </c>
      <c r="D241" s="1136">
        <v>0</v>
      </c>
      <c r="E241" s="1136">
        <v>0</v>
      </c>
      <c r="F241" s="1136">
        <v>0</v>
      </c>
      <c r="G241" s="1136">
        <v>0</v>
      </c>
      <c r="H241" s="1119"/>
      <c r="I241" s="1119"/>
      <c r="J241" s="1119"/>
      <c r="K241" s="1119"/>
    </row>
    <row r="242" spans="1:11" ht="14.1" customHeight="1" x14ac:dyDescent="0.25">
      <c r="A242" s="1119"/>
      <c r="B242" s="1119"/>
      <c r="C242" s="1135" t="s">
        <v>1060</v>
      </c>
      <c r="D242" s="1136">
        <v>0</v>
      </c>
      <c r="E242" s="1136">
        <v>0</v>
      </c>
      <c r="F242" s="1136">
        <v>0</v>
      </c>
      <c r="G242" s="1136">
        <v>0</v>
      </c>
      <c r="H242" s="1119"/>
      <c r="I242" s="1119"/>
      <c r="J242" s="1119"/>
      <c r="K242" s="1119"/>
    </row>
    <row r="243" spans="1:11" ht="14.1" customHeight="1" x14ac:dyDescent="0.25">
      <c r="A243" s="1119"/>
      <c r="B243" s="1119"/>
      <c r="C243" s="1135" t="s">
        <v>1061</v>
      </c>
      <c r="D243" s="1136">
        <v>0</v>
      </c>
      <c r="E243" s="1136">
        <v>0</v>
      </c>
      <c r="F243" s="1136">
        <v>0</v>
      </c>
      <c r="G243" s="1136">
        <v>0</v>
      </c>
      <c r="H243" s="1119"/>
      <c r="I243" s="1119"/>
      <c r="J243" s="1119"/>
      <c r="K243" s="1119"/>
    </row>
    <row r="244" spans="1:11" ht="14.1" customHeight="1" x14ac:dyDescent="0.25">
      <c r="A244" s="1119"/>
      <c r="B244" s="1119"/>
      <c r="C244" s="1135" t="s">
        <v>1048</v>
      </c>
      <c r="D244" s="1136">
        <v>0</v>
      </c>
      <c r="E244" s="1136">
        <v>0</v>
      </c>
      <c r="F244" s="1136">
        <v>0</v>
      </c>
      <c r="G244" s="1136">
        <v>0</v>
      </c>
      <c r="H244" s="1119"/>
      <c r="I244" s="1119"/>
      <c r="J244" s="1119"/>
      <c r="K244" s="1119"/>
    </row>
    <row r="245" spans="1:11" ht="14.1" customHeight="1" x14ac:dyDescent="0.25">
      <c r="A245" s="1119"/>
      <c r="B245" s="1119"/>
      <c r="C245" s="1135" t="s">
        <v>1057</v>
      </c>
      <c r="D245" s="1136">
        <v>0</v>
      </c>
      <c r="E245" s="1136">
        <v>0</v>
      </c>
      <c r="F245" s="1136">
        <v>0</v>
      </c>
      <c r="G245" s="1136">
        <v>0</v>
      </c>
      <c r="H245" s="1119"/>
      <c r="I245" s="1119"/>
      <c r="J245" s="1119"/>
      <c r="K245" s="1119"/>
    </row>
    <row r="246" spans="1:11" ht="14.1" customHeight="1" x14ac:dyDescent="0.25">
      <c r="A246" s="1119"/>
      <c r="B246" s="1119"/>
      <c r="C246" s="1135" t="s">
        <v>1058</v>
      </c>
      <c r="D246" s="1136">
        <v>0</v>
      </c>
      <c r="E246" s="1136">
        <v>0</v>
      </c>
      <c r="F246" s="1136">
        <v>0</v>
      </c>
      <c r="G246" s="1136">
        <v>0</v>
      </c>
      <c r="H246" s="1119"/>
      <c r="I246" s="1119"/>
      <c r="J246" s="1119"/>
      <c r="K246" s="1119"/>
    </row>
    <row r="247" spans="1:11" ht="14.1" customHeight="1" x14ac:dyDescent="0.25">
      <c r="A247" s="1119"/>
      <c r="B247" s="1119"/>
      <c r="C247" s="1135" t="s">
        <v>1059</v>
      </c>
      <c r="D247" s="1136">
        <v>0</v>
      </c>
      <c r="E247" s="1136">
        <v>0</v>
      </c>
      <c r="F247" s="1136">
        <v>0</v>
      </c>
      <c r="G247" s="1136">
        <v>0</v>
      </c>
      <c r="H247" s="1119"/>
      <c r="I247" s="1119"/>
      <c r="J247" s="1119"/>
      <c r="K247" s="1119"/>
    </row>
    <row r="248" spans="1:11" ht="14.1" customHeight="1" x14ac:dyDescent="0.25">
      <c r="A248" s="1119"/>
      <c r="B248" s="1119"/>
      <c r="C248" s="1135" t="s">
        <v>1060</v>
      </c>
      <c r="D248" s="1136">
        <v>0</v>
      </c>
      <c r="E248" s="1136">
        <v>0</v>
      </c>
      <c r="F248" s="1136">
        <v>0</v>
      </c>
      <c r="G248" s="1136">
        <v>0</v>
      </c>
      <c r="H248" s="1119"/>
      <c r="I248" s="1119"/>
      <c r="J248" s="1119"/>
      <c r="K248" s="1119"/>
    </row>
    <row r="249" spans="1:11" ht="14.1" customHeight="1" x14ac:dyDescent="0.25">
      <c r="A249" s="1119"/>
      <c r="B249" s="1119"/>
      <c r="C249" s="1135" t="s">
        <v>1062</v>
      </c>
      <c r="D249" s="1136">
        <v>0</v>
      </c>
      <c r="E249" s="1136">
        <v>0</v>
      </c>
      <c r="F249" s="1136">
        <v>0</v>
      </c>
      <c r="G249" s="1136">
        <v>0</v>
      </c>
      <c r="H249" s="1119"/>
      <c r="I249" s="1119"/>
      <c r="J249" s="1119"/>
      <c r="K249" s="1119"/>
    </row>
    <row r="250" spans="1:11" ht="14.1" customHeight="1" x14ac:dyDescent="0.25">
      <c r="A250" s="1119"/>
      <c r="B250" s="1119"/>
      <c r="C250" s="1135" t="s">
        <v>1048</v>
      </c>
      <c r="D250" s="1136">
        <v>0</v>
      </c>
      <c r="E250" s="1136">
        <v>0</v>
      </c>
      <c r="F250" s="1136">
        <v>0</v>
      </c>
      <c r="G250" s="1136">
        <v>0</v>
      </c>
      <c r="H250" s="1119"/>
      <c r="I250" s="1119"/>
      <c r="J250" s="1119"/>
      <c r="K250" s="1119"/>
    </row>
    <row r="251" spans="1:11" ht="14.1" customHeight="1" x14ac:dyDescent="0.25">
      <c r="A251" s="1119"/>
      <c r="B251" s="1119"/>
      <c r="C251" s="1135" t="s">
        <v>1057</v>
      </c>
      <c r="D251" s="1136">
        <v>0</v>
      </c>
      <c r="E251" s="1136">
        <v>0</v>
      </c>
      <c r="F251" s="1136">
        <v>0</v>
      </c>
      <c r="G251" s="1136">
        <v>0</v>
      </c>
      <c r="H251" s="1119"/>
      <c r="I251" s="1119"/>
      <c r="J251" s="1119"/>
      <c r="K251" s="1119"/>
    </row>
    <row r="252" spans="1:11" ht="14.1" customHeight="1" x14ac:dyDescent="0.25">
      <c r="A252" s="1119"/>
      <c r="B252" s="1119"/>
      <c r="C252" s="1135" t="s">
        <v>1058</v>
      </c>
      <c r="D252" s="1136">
        <v>0</v>
      </c>
      <c r="E252" s="1136">
        <v>0</v>
      </c>
      <c r="F252" s="1136">
        <v>0</v>
      </c>
      <c r="G252" s="1136">
        <v>0</v>
      </c>
      <c r="H252" s="1119"/>
      <c r="I252" s="1119"/>
      <c r="J252" s="1119"/>
      <c r="K252" s="1119"/>
    </row>
    <row r="253" spans="1:11" ht="14.1" customHeight="1" x14ac:dyDescent="0.25">
      <c r="A253" s="1119"/>
      <c r="B253" s="1119"/>
      <c r="C253" s="1135" t="s">
        <v>1059</v>
      </c>
      <c r="D253" s="1136">
        <v>0</v>
      </c>
      <c r="E253" s="1136">
        <v>0</v>
      </c>
      <c r="F253" s="1136">
        <v>0</v>
      </c>
      <c r="G253" s="1136">
        <v>0</v>
      </c>
      <c r="H253" s="1119"/>
      <c r="I253" s="1119"/>
      <c r="J253" s="1119"/>
      <c r="K253" s="1119"/>
    </row>
    <row r="254" spans="1:11" ht="14.1" customHeight="1" x14ac:dyDescent="0.25">
      <c r="A254" s="1119"/>
      <c r="B254" s="1119"/>
      <c r="C254" s="1135" t="s">
        <v>1060</v>
      </c>
      <c r="D254" s="1136">
        <v>0</v>
      </c>
      <c r="E254" s="1136">
        <v>0</v>
      </c>
      <c r="F254" s="1136">
        <v>0</v>
      </c>
      <c r="G254" s="1136">
        <v>0</v>
      </c>
      <c r="H254" s="1119"/>
      <c r="I254" s="1119"/>
      <c r="J254" s="1119"/>
      <c r="K254" s="1119"/>
    </row>
    <row r="255" spans="1:11" ht="14.1" customHeight="1" x14ac:dyDescent="0.25">
      <c r="A255" s="1119"/>
      <c r="B255" s="1119"/>
      <c r="C255" s="1135" t="s">
        <v>1063</v>
      </c>
      <c r="D255" s="1136">
        <v>0</v>
      </c>
      <c r="E255" s="1136">
        <v>0</v>
      </c>
      <c r="F255" s="1136">
        <v>0</v>
      </c>
      <c r="G255" s="1136">
        <v>0</v>
      </c>
      <c r="H255" s="1119"/>
      <c r="I255" s="1119"/>
      <c r="J255" s="1119"/>
      <c r="K255" s="1119"/>
    </row>
    <row r="256" spans="1:11" ht="14.1" customHeight="1" x14ac:dyDescent="0.25">
      <c r="A256" s="1119"/>
      <c r="B256" s="1119"/>
      <c r="C256" s="1135" t="s">
        <v>1064</v>
      </c>
      <c r="D256" s="1136">
        <v>0</v>
      </c>
      <c r="E256" s="1136">
        <v>0</v>
      </c>
      <c r="F256" s="1136">
        <v>0</v>
      </c>
      <c r="G256" s="1136">
        <v>0</v>
      </c>
      <c r="H256" s="1119"/>
      <c r="I256" s="1119"/>
      <c r="J256" s="1119"/>
      <c r="K256" s="1119"/>
    </row>
    <row r="257" spans="1:11" ht="14.1" customHeight="1" x14ac:dyDescent="0.25">
      <c r="A257" s="1119"/>
      <c r="B257" s="1119"/>
      <c r="C257" s="1137" t="s">
        <v>572</v>
      </c>
      <c r="D257" s="1136">
        <v>0</v>
      </c>
      <c r="E257" s="1136">
        <v>114356000</v>
      </c>
      <c r="F257" s="1136">
        <v>64356000</v>
      </c>
      <c r="G257" s="1136">
        <v>64356000</v>
      </c>
      <c r="H257" s="1119"/>
      <c r="I257" s="1119"/>
      <c r="J257" s="1119"/>
      <c r="K257" s="1119"/>
    </row>
    <row r="258" spans="1:11" x14ac:dyDescent="0.25">
      <c r="A258" s="1119"/>
      <c r="B258" s="1119"/>
      <c r="C258" s="1129" t="s">
        <v>1022</v>
      </c>
      <c r="D258" s="1252" t="s">
        <v>1210</v>
      </c>
      <c r="E258" s="1253"/>
      <c r="F258" s="1253"/>
      <c r="G258" s="1253"/>
      <c r="H258" s="1119"/>
      <c r="I258" s="1119"/>
      <c r="J258" s="1119"/>
      <c r="K258" s="1119"/>
    </row>
    <row r="259" spans="1:11" ht="18" customHeight="1" x14ac:dyDescent="0.25">
      <c r="A259" s="1119"/>
      <c r="B259" s="1119"/>
      <c r="C259" s="1130" t="s">
        <v>1024</v>
      </c>
      <c r="D259" s="1254" t="s">
        <v>1211</v>
      </c>
      <c r="E259" s="1255"/>
      <c r="F259" s="1255"/>
      <c r="G259" s="1255"/>
      <c r="H259" s="1119"/>
      <c r="I259" s="1119"/>
      <c r="J259" s="1119"/>
      <c r="K259" s="1119"/>
    </row>
    <row r="260" spans="1:11" x14ac:dyDescent="0.25">
      <c r="A260" s="1119"/>
      <c r="B260" s="1119"/>
      <c r="C260" s="1130" t="s">
        <v>31</v>
      </c>
      <c r="D260" s="1254" t="s">
        <v>1212</v>
      </c>
      <c r="E260" s="1255"/>
      <c r="F260" s="1255"/>
      <c r="G260" s="1255"/>
      <c r="H260" s="1119"/>
      <c r="I260" s="1119"/>
      <c r="J260" s="1119"/>
      <c r="K260" s="1119"/>
    </row>
    <row r="261" spans="1:11" ht="15" customHeight="1" x14ac:dyDescent="0.25">
      <c r="A261" s="1119"/>
      <c r="B261" s="1119"/>
      <c r="C261" s="1131"/>
      <c r="D261" s="1132">
        <v>2024</v>
      </c>
      <c r="E261" s="1132">
        <v>2025</v>
      </c>
      <c r="F261" s="1132">
        <v>2026</v>
      </c>
      <c r="G261" s="1132">
        <v>2027</v>
      </c>
      <c r="H261" s="1119"/>
      <c r="I261" s="1119"/>
      <c r="J261" s="1119"/>
      <c r="K261" s="1119"/>
    </row>
    <row r="262" spans="1:11" ht="15" customHeight="1" x14ac:dyDescent="0.25">
      <c r="A262" s="1119"/>
      <c r="B262" s="1119"/>
      <c r="C262" s="1133"/>
      <c r="D262" s="1134" t="s">
        <v>13</v>
      </c>
      <c r="E262" s="1134" t="s">
        <v>14</v>
      </c>
      <c r="F262" s="1134" t="s">
        <v>14</v>
      </c>
      <c r="G262" s="1134" t="s">
        <v>14</v>
      </c>
      <c r="H262" s="1119"/>
      <c r="I262" s="1119"/>
      <c r="J262" s="1119"/>
      <c r="K262" s="1119"/>
    </row>
    <row r="263" spans="1:11" ht="14.1" customHeight="1" x14ac:dyDescent="0.25">
      <c r="A263" s="1119"/>
      <c r="B263" s="1119"/>
      <c r="C263" s="1123" t="s">
        <v>33</v>
      </c>
      <c r="D263" s="1127" t="s">
        <v>1118</v>
      </c>
      <c r="E263" s="1127" t="s">
        <v>1118</v>
      </c>
      <c r="F263" s="1127" t="s">
        <v>1118</v>
      </c>
      <c r="G263" s="1127" t="s">
        <v>1118</v>
      </c>
      <c r="H263" s="1119"/>
      <c r="I263" s="1119"/>
      <c r="J263" s="1119"/>
      <c r="K263" s="1119"/>
    </row>
    <row r="264" spans="1:11" ht="14.1" customHeight="1" x14ac:dyDescent="0.25">
      <c r="A264" s="1119"/>
      <c r="B264" s="1119"/>
      <c r="C264" s="1123" t="s">
        <v>1029</v>
      </c>
      <c r="D264" s="1127" t="s">
        <v>1213</v>
      </c>
      <c r="E264" s="1127" t="s">
        <v>1213</v>
      </c>
      <c r="F264" s="1127" t="s">
        <v>1213</v>
      </c>
      <c r="G264" s="1127" t="s">
        <v>1213</v>
      </c>
      <c r="H264" s="1119"/>
      <c r="I264" s="1119"/>
      <c r="J264" s="1119"/>
      <c r="K264" s="1119"/>
    </row>
    <row r="265" spans="1:11" ht="14.1" customHeight="1" x14ac:dyDescent="0.25">
      <c r="A265" s="1119"/>
      <c r="B265" s="1119"/>
      <c r="C265" s="1123" t="s">
        <v>1032</v>
      </c>
      <c r="D265" s="1127" t="s">
        <v>1214</v>
      </c>
      <c r="E265" s="1127" t="s">
        <v>1214</v>
      </c>
      <c r="F265" s="1127" t="s">
        <v>1214</v>
      </c>
      <c r="G265" s="1127" t="s">
        <v>1214</v>
      </c>
      <c r="H265" s="1119"/>
      <c r="I265" s="1119"/>
      <c r="J265" s="1119"/>
      <c r="K265" s="1119"/>
    </row>
    <row r="266" spans="1:11" ht="14.1" customHeight="1" x14ac:dyDescent="0.25">
      <c r="A266" s="1119"/>
      <c r="B266" s="1119"/>
      <c r="C266" s="1123" t="s">
        <v>1037</v>
      </c>
      <c r="D266" s="1127" t="s">
        <v>1038</v>
      </c>
      <c r="E266" s="1127" t="s">
        <v>1039</v>
      </c>
      <c r="F266" s="1127" t="s">
        <v>1039</v>
      </c>
      <c r="G266" s="1127" t="s">
        <v>1039</v>
      </c>
      <c r="H266" s="1119"/>
      <c r="I266" s="1119"/>
      <c r="J266" s="1119"/>
      <c r="K266" s="1119"/>
    </row>
    <row r="267" spans="1:11" ht="14.1" customHeight="1" x14ac:dyDescent="0.25">
      <c r="A267" s="1119"/>
      <c r="B267" s="1119"/>
      <c r="C267" s="1123" t="s">
        <v>1042</v>
      </c>
      <c r="D267" s="1127" t="s">
        <v>1038</v>
      </c>
      <c r="E267" s="1127" t="s">
        <v>1039</v>
      </c>
      <c r="F267" s="1127" t="s">
        <v>1039</v>
      </c>
      <c r="G267" s="1127" t="s">
        <v>1039</v>
      </c>
      <c r="H267" s="1119"/>
      <c r="I267" s="1119"/>
      <c r="J267" s="1119"/>
      <c r="K267" s="1119"/>
    </row>
    <row r="268" spans="1:11" ht="14.1" customHeight="1" x14ac:dyDescent="0.25">
      <c r="A268" s="1119"/>
      <c r="B268" s="1119"/>
      <c r="C268" s="1123" t="s">
        <v>39</v>
      </c>
      <c r="D268" s="1127" t="s">
        <v>1038</v>
      </c>
      <c r="E268" s="1127" t="s">
        <v>1039</v>
      </c>
      <c r="F268" s="1127" t="s">
        <v>1039</v>
      </c>
      <c r="G268" s="1127" t="s">
        <v>1039</v>
      </c>
      <c r="H268" s="1119"/>
      <c r="I268" s="1119"/>
      <c r="J268" s="1119"/>
      <c r="K268" s="1119"/>
    </row>
    <row r="269" spans="1:11" ht="14.1" customHeight="1" x14ac:dyDescent="0.25">
      <c r="A269" s="1119"/>
      <c r="B269" s="1119"/>
      <c r="C269" s="1250" t="s">
        <v>1046</v>
      </c>
      <c r="D269" s="1251"/>
      <c r="E269" s="1251"/>
      <c r="F269" s="1251"/>
      <c r="G269" s="1251"/>
      <c r="H269" s="1119"/>
      <c r="I269" s="1119"/>
      <c r="J269" s="1119"/>
      <c r="K269" s="1119"/>
    </row>
    <row r="270" spans="1:11" ht="14.1" customHeight="1" x14ac:dyDescent="0.25">
      <c r="A270" s="1119"/>
      <c r="B270" s="1119"/>
      <c r="C270" s="1131"/>
      <c r="D270" s="1132">
        <v>2024</v>
      </c>
      <c r="E270" s="1132">
        <v>2025</v>
      </c>
      <c r="F270" s="1132">
        <v>2026</v>
      </c>
      <c r="G270" s="1132">
        <v>2027</v>
      </c>
      <c r="H270" s="1119"/>
      <c r="I270" s="1119"/>
      <c r="J270" s="1119"/>
      <c r="K270" s="1119"/>
    </row>
    <row r="271" spans="1:11" ht="14.1" customHeight="1" x14ac:dyDescent="0.25">
      <c r="A271" s="1119"/>
      <c r="B271" s="1119"/>
      <c r="C271" s="1133"/>
      <c r="D271" s="1134" t="s">
        <v>13</v>
      </c>
      <c r="E271" s="1134" t="s">
        <v>14</v>
      </c>
      <c r="F271" s="1134" t="s">
        <v>14</v>
      </c>
      <c r="G271" s="1134" t="s">
        <v>14</v>
      </c>
      <c r="H271" s="1119"/>
      <c r="I271" s="1119"/>
      <c r="J271" s="1119"/>
      <c r="K271" s="1119"/>
    </row>
    <row r="272" spans="1:11" ht="14.1" customHeight="1" x14ac:dyDescent="0.25">
      <c r="A272" s="1119"/>
      <c r="B272" s="1119"/>
      <c r="C272" s="1135" t="s">
        <v>1047</v>
      </c>
      <c r="D272" s="1136">
        <v>0</v>
      </c>
      <c r="E272" s="1136">
        <v>0</v>
      </c>
      <c r="F272" s="1136">
        <v>0</v>
      </c>
      <c r="G272" s="1136">
        <v>0</v>
      </c>
      <c r="H272" s="1119"/>
      <c r="I272" s="1119"/>
      <c r="J272" s="1119"/>
      <c r="K272" s="1119"/>
    </row>
    <row r="273" spans="1:11" ht="14.1" customHeight="1" x14ac:dyDescent="0.25">
      <c r="A273" s="1119"/>
      <c r="B273" s="1119"/>
      <c r="C273" s="1135" t="s">
        <v>1048</v>
      </c>
      <c r="D273" s="1136">
        <v>0</v>
      </c>
      <c r="E273" s="1136">
        <v>0</v>
      </c>
      <c r="F273" s="1136">
        <v>0</v>
      </c>
      <c r="G273" s="1136">
        <v>0</v>
      </c>
      <c r="H273" s="1119"/>
      <c r="I273" s="1119"/>
      <c r="J273" s="1119"/>
      <c r="K273" s="1119"/>
    </row>
    <row r="274" spans="1:11" ht="14.1" customHeight="1" x14ac:dyDescent="0.25">
      <c r="A274" s="1119"/>
      <c r="B274" s="1119"/>
      <c r="C274" s="1135" t="s">
        <v>1049</v>
      </c>
      <c r="D274" s="1136">
        <v>0</v>
      </c>
      <c r="E274" s="1136">
        <v>0</v>
      </c>
      <c r="F274" s="1136">
        <v>0</v>
      </c>
      <c r="G274" s="1136">
        <v>0</v>
      </c>
      <c r="H274" s="1119"/>
      <c r="I274" s="1119"/>
      <c r="J274" s="1119"/>
      <c r="K274" s="1119"/>
    </row>
    <row r="275" spans="1:11" ht="14.1" customHeight="1" x14ac:dyDescent="0.25">
      <c r="A275" s="1119"/>
      <c r="B275" s="1119"/>
      <c r="C275" s="1135" t="s">
        <v>1050</v>
      </c>
      <c r="D275" s="1136">
        <v>0</v>
      </c>
      <c r="E275" s="1136">
        <v>0</v>
      </c>
      <c r="F275" s="1136">
        <v>0</v>
      </c>
      <c r="G275" s="1136">
        <v>0</v>
      </c>
      <c r="H275" s="1119"/>
      <c r="I275" s="1119"/>
      <c r="J275" s="1119"/>
      <c r="K275" s="1119"/>
    </row>
    <row r="276" spans="1:11" ht="14.1" customHeight="1" x14ac:dyDescent="0.25">
      <c r="A276" s="1119"/>
      <c r="B276" s="1119"/>
      <c r="C276" s="1135" t="s">
        <v>1048</v>
      </c>
      <c r="D276" s="1136">
        <v>0</v>
      </c>
      <c r="E276" s="1136">
        <v>0</v>
      </c>
      <c r="F276" s="1136">
        <v>0</v>
      </c>
      <c r="G276" s="1136">
        <v>0</v>
      </c>
      <c r="H276" s="1119"/>
      <c r="I276" s="1119"/>
      <c r="J276" s="1119"/>
      <c r="K276" s="1119"/>
    </row>
    <row r="277" spans="1:11" ht="14.1" customHeight="1" x14ac:dyDescent="0.25">
      <c r="A277" s="1119"/>
      <c r="B277" s="1119"/>
      <c r="C277" s="1135" t="s">
        <v>1049</v>
      </c>
      <c r="D277" s="1136">
        <v>0</v>
      </c>
      <c r="E277" s="1136">
        <v>0</v>
      </c>
      <c r="F277" s="1136">
        <v>0</v>
      </c>
      <c r="G277" s="1136">
        <v>0</v>
      </c>
      <c r="H277" s="1119"/>
      <c r="I277" s="1119"/>
      <c r="J277" s="1119"/>
      <c r="K277" s="1119"/>
    </row>
    <row r="278" spans="1:11" ht="14.1" customHeight="1" x14ac:dyDescent="0.25">
      <c r="A278" s="1119"/>
      <c r="B278" s="1119"/>
      <c r="C278" s="1135" t="s">
        <v>1051</v>
      </c>
      <c r="D278" s="1136">
        <v>0</v>
      </c>
      <c r="E278" s="1136">
        <v>0</v>
      </c>
      <c r="F278" s="1136">
        <v>0</v>
      </c>
      <c r="G278" s="1136">
        <v>0</v>
      </c>
      <c r="H278" s="1119"/>
      <c r="I278" s="1119"/>
      <c r="J278" s="1119"/>
      <c r="K278" s="1119"/>
    </row>
    <row r="279" spans="1:11" ht="14.1" customHeight="1" x14ac:dyDescent="0.25">
      <c r="A279" s="1119"/>
      <c r="B279" s="1119"/>
      <c r="C279" s="1135" t="s">
        <v>1048</v>
      </c>
      <c r="D279" s="1136">
        <v>0</v>
      </c>
      <c r="E279" s="1136">
        <v>0</v>
      </c>
      <c r="F279" s="1136">
        <v>0</v>
      </c>
      <c r="G279" s="1136">
        <v>0</v>
      </c>
      <c r="H279" s="1119"/>
      <c r="I279" s="1119"/>
      <c r="J279" s="1119"/>
      <c r="K279" s="1119"/>
    </row>
    <row r="280" spans="1:11" ht="14.1" customHeight="1" x14ac:dyDescent="0.25">
      <c r="A280" s="1119"/>
      <c r="B280" s="1119"/>
      <c r="C280" s="1135" t="s">
        <v>1049</v>
      </c>
      <c r="D280" s="1136">
        <v>0</v>
      </c>
      <c r="E280" s="1136">
        <v>0</v>
      </c>
      <c r="F280" s="1136">
        <v>0</v>
      </c>
      <c r="G280" s="1136">
        <v>0</v>
      </c>
      <c r="H280" s="1119"/>
      <c r="I280" s="1119"/>
      <c r="J280" s="1119"/>
      <c r="K280" s="1119"/>
    </row>
    <row r="281" spans="1:11" ht="14.1" customHeight="1" x14ac:dyDescent="0.25">
      <c r="A281" s="1119"/>
      <c r="B281" s="1119"/>
      <c r="C281" s="1135" t="s">
        <v>1052</v>
      </c>
      <c r="D281" s="1136">
        <v>0</v>
      </c>
      <c r="E281" s="1136">
        <v>0</v>
      </c>
      <c r="F281" s="1136">
        <v>0</v>
      </c>
      <c r="G281" s="1136">
        <v>0</v>
      </c>
      <c r="H281" s="1119"/>
      <c r="I281" s="1119"/>
      <c r="J281" s="1119"/>
      <c r="K281" s="1119"/>
    </row>
    <row r="282" spans="1:11" ht="14.1" customHeight="1" x14ac:dyDescent="0.25">
      <c r="A282" s="1119"/>
      <c r="B282" s="1119"/>
      <c r="C282" s="1135" t="s">
        <v>1048</v>
      </c>
      <c r="D282" s="1136">
        <v>0</v>
      </c>
      <c r="E282" s="1136">
        <v>0</v>
      </c>
      <c r="F282" s="1136">
        <v>0</v>
      </c>
      <c r="G282" s="1136">
        <v>0</v>
      </c>
      <c r="H282" s="1119"/>
      <c r="I282" s="1119"/>
      <c r="J282" s="1119"/>
      <c r="K282" s="1119"/>
    </row>
    <row r="283" spans="1:11" ht="14.1" customHeight="1" x14ac:dyDescent="0.25">
      <c r="A283" s="1119"/>
      <c r="B283" s="1119"/>
      <c r="C283" s="1135" t="s">
        <v>1049</v>
      </c>
      <c r="D283" s="1136">
        <v>0</v>
      </c>
      <c r="E283" s="1136">
        <v>0</v>
      </c>
      <c r="F283" s="1136">
        <v>0</v>
      </c>
      <c r="G283" s="1136">
        <v>0</v>
      </c>
      <c r="H283" s="1119"/>
      <c r="I283" s="1119"/>
      <c r="J283" s="1119"/>
      <c r="K283" s="1119"/>
    </row>
    <row r="284" spans="1:11" ht="14.1" customHeight="1" x14ac:dyDescent="0.25">
      <c r="A284" s="1119"/>
      <c r="B284" s="1119"/>
      <c r="C284" s="1135" t="s">
        <v>1053</v>
      </c>
      <c r="D284" s="1136">
        <v>0</v>
      </c>
      <c r="E284" s="1136">
        <v>0</v>
      </c>
      <c r="F284" s="1136">
        <v>0</v>
      </c>
      <c r="G284" s="1136">
        <v>0</v>
      </c>
      <c r="H284" s="1119"/>
      <c r="I284" s="1119"/>
      <c r="J284" s="1119"/>
      <c r="K284" s="1119"/>
    </row>
    <row r="285" spans="1:11" ht="14.1" customHeight="1" x14ac:dyDescent="0.25">
      <c r="A285" s="1119"/>
      <c r="B285" s="1119"/>
      <c r="C285" s="1135" t="s">
        <v>1048</v>
      </c>
      <c r="D285" s="1136">
        <v>0</v>
      </c>
      <c r="E285" s="1136">
        <v>0</v>
      </c>
      <c r="F285" s="1136">
        <v>0</v>
      </c>
      <c r="G285" s="1136">
        <v>0</v>
      </c>
      <c r="H285" s="1119"/>
      <c r="I285" s="1119"/>
      <c r="J285" s="1119"/>
      <c r="K285" s="1119"/>
    </row>
    <row r="286" spans="1:11" ht="14.1" customHeight="1" x14ac:dyDescent="0.25">
      <c r="A286" s="1119"/>
      <c r="B286" s="1119"/>
      <c r="C286" s="1135" t="s">
        <v>1049</v>
      </c>
      <c r="D286" s="1136">
        <v>0</v>
      </c>
      <c r="E286" s="1136">
        <v>0</v>
      </c>
      <c r="F286" s="1136">
        <v>0</v>
      </c>
      <c r="G286" s="1136">
        <v>0</v>
      </c>
      <c r="H286" s="1119"/>
      <c r="I286" s="1119"/>
      <c r="J286" s="1119"/>
      <c r="K286" s="1119"/>
    </row>
    <row r="287" spans="1:11" ht="14.1" customHeight="1" x14ac:dyDescent="0.25">
      <c r="A287" s="1119"/>
      <c r="B287" s="1119"/>
      <c r="C287" s="1135" t="s">
        <v>1054</v>
      </c>
      <c r="D287" s="1136">
        <v>0</v>
      </c>
      <c r="E287" s="1136">
        <v>15000000</v>
      </c>
      <c r="F287" s="1136">
        <v>15000000</v>
      </c>
      <c r="G287" s="1136">
        <v>15000000</v>
      </c>
      <c r="H287" s="1119"/>
      <c r="I287" s="1119"/>
      <c r="J287" s="1119"/>
      <c r="K287" s="1119"/>
    </row>
    <row r="288" spans="1:11" ht="14.1" customHeight="1" x14ac:dyDescent="0.25">
      <c r="A288" s="1119"/>
      <c r="B288" s="1119"/>
      <c r="C288" s="1135" t="s">
        <v>1048</v>
      </c>
      <c r="D288" s="1136">
        <v>0</v>
      </c>
      <c r="E288" s="1136">
        <v>15000000</v>
      </c>
      <c r="F288" s="1136">
        <v>15000000</v>
      </c>
      <c r="G288" s="1136">
        <v>15000000</v>
      </c>
      <c r="H288" s="1119"/>
      <c r="I288" s="1119"/>
      <c r="J288" s="1119"/>
      <c r="K288" s="1119"/>
    </row>
    <row r="289" spans="1:11" ht="14.1" customHeight="1" x14ac:dyDescent="0.25">
      <c r="A289" s="1119"/>
      <c r="B289" s="1119"/>
      <c r="C289" s="1135" t="s">
        <v>1049</v>
      </c>
      <c r="D289" s="1136">
        <v>0</v>
      </c>
      <c r="E289" s="1136">
        <v>0</v>
      </c>
      <c r="F289" s="1136">
        <v>0</v>
      </c>
      <c r="G289" s="1136">
        <v>0</v>
      </c>
      <c r="H289" s="1119"/>
      <c r="I289" s="1119"/>
      <c r="J289" s="1119"/>
      <c r="K289" s="1119"/>
    </row>
    <row r="290" spans="1:11" ht="14.1" customHeight="1" x14ac:dyDescent="0.25">
      <c r="A290" s="1119"/>
      <c r="B290" s="1119"/>
      <c r="C290" s="1135" t="s">
        <v>1055</v>
      </c>
      <c r="D290" s="1136">
        <v>0</v>
      </c>
      <c r="E290" s="1136">
        <v>0</v>
      </c>
      <c r="F290" s="1136">
        <v>0</v>
      </c>
      <c r="G290" s="1136">
        <v>0</v>
      </c>
      <c r="H290" s="1119"/>
      <c r="I290" s="1119"/>
      <c r="J290" s="1119"/>
      <c r="K290" s="1119"/>
    </row>
    <row r="291" spans="1:11" ht="14.1" customHeight="1" x14ac:dyDescent="0.25">
      <c r="A291" s="1119"/>
      <c r="B291" s="1119"/>
      <c r="C291" s="1135" t="s">
        <v>1048</v>
      </c>
      <c r="D291" s="1136">
        <v>0</v>
      </c>
      <c r="E291" s="1136">
        <v>0</v>
      </c>
      <c r="F291" s="1136">
        <v>0</v>
      </c>
      <c r="G291" s="1136">
        <v>0</v>
      </c>
      <c r="H291" s="1119"/>
      <c r="I291" s="1119"/>
      <c r="J291" s="1119"/>
      <c r="K291" s="1119"/>
    </row>
    <row r="292" spans="1:11" ht="14.1" customHeight="1" x14ac:dyDescent="0.25">
      <c r="A292" s="1119"/>
      <c r="B292" s="1119"/>
      <c r="C292" s="1135" t="s">
        <v>1049</v>
      </c>
      <c r="D292" s="1136">
        <v>0</v>
      </c>
      <c r="E292" s="1136">
        <v>0</v>
      </c>
      <c r="F292" s="1136">
        <v>0</v>
      </c>
      <c r="G292" s="1136">
        <v>0</v>
      </c>
      <c r="H292" s="1119"/>
      <c r="I292" s="1119"/>
      <c r="J292" s="1119"/>
      <c r="K292" s="1119"/>
    </row>
    <row r="293" spans="1:11" ht="14.1" customHeight="1" x14ac:dyDescent="0.25">
      <c r="A293" s="1119"/>
      <c r="B293" s="1119"/>
      <c r="C293" s="1135" t="s">
        <v>1056</v>
      </c>
      <c r="D293" s="1136">
        <v>0</v>
      </c>
      <c r="E293" s="1136">
        <v>0</v>
      </c>
      <c r="F293" s="1136">
        <v>0</v>
      </c>
      <c r="G293" s="1136">
        <v>0</v>
      </c>
      <c r="H293" s="1119"/>
      <c r="I293" s="1119"/>
      <c r="J293" s="1119"/>
      <c r="K293" s="1119"/>
    </row>
    <row r="294" spans="1:11" ht="14.1" customHeight="1" x14ac:dyDescent="0.25">
      <c r="A294" s="1119"/>
      <c r="B294" s="1119"/>
      <c r="C294" s="1135" t="s">
        <v>1048</v>
      </c>
      <c r="D294" s="1136">
        <v>0</v>
      </c>
      <c r="E294" s="1136">
        <v>0</v>
      </c>
      <c r="F294" s="1136">
        <v>0</v>
      </c>
      <c r="G294" s="1136">
        <v>0</v>
      </c>
      <c r="H294" s="1119"/>
      <c r="I294" s="1119"/>
      <c r="J294" s="1119"/>
      <c r="K294" s="1119"/>
    </row>
    <row r="295" spans="1:11" ht="14.1" customHeight="1" x14ac:dyDescent="0.25">
      <c r="A295" s="1119"/>
      <c r="B295" s="1119"/>
      <c r="C295" s="1135" t="s">
        <v>1057</v>
      </c>
      <c r="D295" s="1136">
        <v>0</v>
      </c>
      <c r="E295" s="1136">
        <v>0</v>
      </c>
      <c r="F295" s="1136">
        <v>0</v>
      </c>
      <c r="G295" s="1136">
        <v>0</v>
      </c>
      <c r="H295" s="1119"/>
      <c r="I295" s="1119"/>
      <c r="J295" s="1119"/>
      <c r="K295" s="1119"/>
    </row>
    <row r="296" spans="1:11" ht="14.1" customHeight="1" x14ac:dyDescent="0.25">
      <c r="A296" s="1119"/>
      <c r="B296" s="1119"/>
      <c r="C296" s="1135" t="s">
        <v>1058</v>
      </c>
      <c r="D296" s="1136">
        <v>0</v>
      </c>
      <c r="E296" s="1136">
        <v>0</v>
      </c>
      <c r="F296" s="1136">
        <v>0</v>
      </c>
      <c r="G296" s="1136">
        <v>0</v>
      </c>
      <c r="H296" s="1119"/>
      <c r="I296" s="1119"/>
      <c r="J296" s="1119"/>
      <c r="K296" s="1119"/>
    </row>
    <row r="297" spans="1:11" ht="14.1" customHeight="1" x14ac:dyDescent="0.25">
      <c r="A297" s="1119"/>
      <c r="B297" s="1119"/>
      <c r="C297" s="1135" t="s">
        <v>1059</v>
      </c>
      <c r="D297" s="1136">
        <v>0</v>
      </c>
      <c r="E297" s="1136">
        <v>0</v>
      </c>
      <c r="F297" s="1136">
        <v>0</v>
      </c>
      <c r="G297" s="1136">
        <v>0</v>
      </c>
      <c r="H297" s="1119"/>
      <c r="I297" s="1119"/>
      <c r="J297" s="1119"/>
      <c r="K297" s="1119"/>
    </row>
    <row r="298" spans="1:11" ht="14.1" customHeight="1" x14ac:dyDescent="0.25">
      <c r="A298" s="1119"/>
      <c r="B298" s="1119"/>
      <c r="C298" s="1135" t="s">
        <v>1060</v>
      </c>
      <c r="D298" s="1136">
        <v>0</v>
      </c>
      <c r="E298" s="1136">
        <v>0</v>
      </c>
      <c r="F298" s="1136">
        <v>0</v>
      </c>
      <c r="G298" s="1136">
        <v>0</v>
      </c>
      <c r="H298" s="1119"/>
      <c r="I298" s="1119"/>
      <c r="J298" s="1119"/>
      <c r="K298" s="1119"/>
    </row>
    <row r="299" spans="1:11" ht="14.1" customHeight="1" x14ac:dyDescent="0.25">
      <c r="A299" s="1119"/>
      <c r="B299" s="1119"/>
      <c r="C299" s="1135" t="s">
        <v>1061</v>
      </c>
      <c r="D299" s="1136">
        <v>0</v>
      </c>
      <c r="E299" s="1136">
        <v>0</v>
      </c>
      <c r="F299" s="1136">
        <v>0</v>
      </c>
      <c r="G299" s="1136">
        <v>0</v>
      </c>
      <c r="H299" s="1119"/>
      <c r="I299" s="1119"/>
      <c r="J299" s="1119"/>
      <c r="K299" s="1119"/>
    </row>
    <row r="300" spans="1:11" ht="14.1" customHeight="1" x14ac:dyDescent="0.25">
      <c r="A300" s="1119"/>
      <c r="B300" s="1119"/>
      <c r="C300" s="1135" t="s">
        <v>1048</v>
      </c>
      <c r="D300" s="1136">
        <v>0</v>
      </c>
      <c r="E300" s="1136">
        <v>0</v>
      </c>
      <c r="F300" s="1136">
        <v>0</v>
      </c>
      <c r="G300" s="1136">
        <v>0</v>
      </c>
      <c r="H300" s="1119"/>
      <c r="I300" s="1119"/>
      <c r="J300" s="1119"/>
      <c r="K300" s="1119"/>
    </row>
    <row r="301" spans="1:11" ht="14.1" customHeight="1" x14ac:dyDescent="0.25">
      <c r="A301" s="1119"/>
      <c r="B301" s="1119"/>
      <c r="C301" s="1135" t="s">
        <v>1057</v>
      </c>
      <c r="D301" s="1136">
        <v>0</v>
      </c>
      <c r="E301" s="1136">
        <v>0</v>
      </c>
      <c r="F301" s="1136">
        <v>0</v>
      </c>
      <c r="G301" s="1136">
        <v>0</v>
      </c>
      <c r="H301" s="1119"/>
      <c r="I301" s="1119"/>
      <c r="J301" s="1119"/>
      <c r="K301" s="1119"/>
    </row>
    <row r="302" spans="1:11" ht="14.1" customHeight="1" x14ac:dyDescent="0.25">
      <c r="A302" s="1119"/>
      <c r="B302" s="1119"/>
      <c r="C302" s="1135" t="s">
        <v>1058</v>
      </c>
      <c r="D302" s="1136">
        <v>0</v>
      </c>
      <c r="E302" s="1136">
        <v>0</v>
      </c>
      <c r="F302" s="1136">
        <v>0</v>
      </c>
      <c r="G302" s="1136">
        <v>0</v>
      </c>
      <c r="H302" s="1119"/>
      <c r="I302" s="1119"/>
      <c r="J302" s="1119"/>
      <c r="K302" s="1119"/>
    </row>
    <row r="303" spans="1:11" ht="14.1" customHeight="1" x14ac:dyDescent="0.25">
      <c r="A303" s="1119"/>
      <c r="B303" s="1119"/>
      <c r="C303" s="1135" t="s">
        <v>1059</v>
      </c>
      <c r="D303" s="1136">
        <v>0</v>
      </c>
      <c r="E303" s="1136">
        <v>0</v>
      </c>
      <c r="F303" s="1136">
        <v>0</v>
      </c>
      <c r="G303" s="1136">
        <v>0</v>
      </c>
      <c r="H303" s="1119"/>
      <c r="I303" s="1119"/>
      <c r="J303" s="1119"/>
      <c r="K303" s="1119"/>
    </row>
    <row r="304" spans="1:11" ht="14.1" customHeight="1" x14ac:dyDescent="0.25">
      <c r="A304" s="1119"/>
      <c r="B304" s="1119"/>
      <c r="C304" s="1135" t="s">
        <v>1060</v>
      </c>
      <c r="D304" s="1136">
        <v>0</v>
      </c>
      <c r="E304" s="1136">
        <v>0</v>
      </c>
      <c r="F304" s="1136">
        <v>0</v>
      </c>
      <c r="G304" s="1136">
        <v>0</v>
      </c>
      <c r="H304" s="1119"/>
      <c r="I304" s="1119"/>
      <c r="J304" s="1119"/>
      <c r="K304" s="1119"/>
    </row>
    <row r="305" spans="1:11" ht="14.1" customHeight="1" x14ac:dyDescent="0.25">
      <c r="A305" s="1119"/>
      <c r="B305" s="1119"/>
      <c r="C305" s="1135" t="s">
        <v>1062</v>
      </c>
      <c r="D305" s="1136">
        <v>0</v>
      </c>
      <c r="E305" s="1136">
        <v>0</v>
      </c>
      <c r="F305" s="1136">
        <v>0</v>
      </c>
      <c r="G305" s="1136">
        <v>0</v>
      </c>
      <c r="H305" s="1119"/>
      <c r="I305" s="1119"/>
      <c r="J305" s="1119"/>
      <c r="K305" s="1119"/>
    </row>
    <row r="306" spans="1:11" ht="14.1" customHeight="1" x14ac:dyDescent="0.25">
      <c r="A306" s="1119"/>
      <c r="B306" s="1119"/>
      <c r="C306" s="1135" t="s">
        <v>1048</v>
      </c>
      <c r="D306" s="1136">
        <v>0</v>
      </c>
      <c r="E306" s="1136">
        <v>0</v>
      </c>
      <c r="F306" s="1136">
        <v>0</v>
      </c>
      <c r="G306" s="1136">
        <v>0</v>
      </c>
      <c r="H306" s="1119"/>
      <c r="I306" s="1119"/>
      <c r="J306" s="1119"/>
      <c r="K306" s="1119"/>
    </row>
    <row r="307" spans="1:11" ht="14.1" customHeight="1" x14ac:dyDescent="0.25">
      <c r="A307" s="1119"/>
      <c r="B307" s="1119"/>
      <c r="C307" s="1135" t="s">
        <v>1057</v>
      </c>
      <c r="D307" s="1136">
        <v>0</v>
      </c>
      <c r="E307" s="1136">
        <v>0</v>
      </c>
      <c r="F307" s="1136">
        <v>0</v>
      </c>
      <c r="G307" s="1136">
        <v>0</v>
      </c>
      <c r="H307" s="1119"/>
      <c r="I307" s="1119"/>
      <c r="J307" s="1119"/>
      <c r="K307" s="1119"/>
    </row>
    <row r="308" spans="1:11" ht="14.1" customHeight="1" x14ac:dyDescent="0.25">
      <c r="A308" s="1119"/>
      <c r="B308" s="1119"/>
      <c r="C308" s="1135" t="s">
        <v>1058</v>
      </c>
      <c r="D308" s="1136">
        <v>0</v>
      </c>
      <c r="E308" s="1136">
        <v>0</v>
      </c>
      <c r="F308" s="1136">
        <v>0</v>
      </c>
      <c r="G308" s="1136">
        <v>0</v>
      </c>
      <c r="H308" s="1119"/>
      <c r="I308" s="1119"/>
      <c r="J308" s="1119"/>
      <c r="K308" s="1119"/>
    </row>
    <row r="309" spans="1:11" ht="14.1" customHeight="1" x14ac:dyDescent="0.25">
      <c r="A309" s="1119"/>
      <c r="B309" s="1119"/>
      <c r="C309" s="1135" t="s">
        <v>1059</v>
      </c>
      <c r="D309" s="1136">
        <v>0</v>
      </c>
      <c r="E309" s="1136">
        <v>0</v>
      </c>
      <c r="F309" s="1136">
        <v>0</v>
      </c>
      <c r="G309" s="1136">
        <v>0</v>
      </c>
      <c r="H309" s="1119"/>
      <c r="I309" s="1119"/>
      <c r="J309" s="1119"/>
      <c r="K309" s="1119"/>
    </row>
    <row r="310" spans="1:11" ht="14.1" customHeight="1" x14ac:dyDescent="0.25">
      <c r="A310" s="1119"/>
      <c r="B310" s="1119"/>
      <c r="C310" s="1135" t="s">
        <v>1060</v>
      </c>
      <c r="D310" s="1136">
        <v>0</v>
      </c>
      <c r="E310" s="1136">
        <v>0</v>
      </c>
      <c r="F310" s="1136">
        <v>0</v>
      </c>
      <c r="G310" s="1136">
        <v>0</v>
      </c>
      <c r="H310" s="1119"/>
      <c r="I310" s="1119"/>
      <c r="J310" s="1119"/>
      <c r="K310" s="1119"/>
    </row>
    <row r="311" spans="1:11" ht="14.1" customHeight="1" x14ac:dyDescent="0.25">
      <c r="A311" s="1119"/>
      <c r="B311" s="1119"/>
      <c r="C311" s="1135" t="s">
        <v>1063</v>
      </c>
      <c r="D311" s="1136">
        <v>0</v>
      </c>
      <c r="E311" s="1136">
        <v>0</v>
      </c>
      <c r="F311" s="1136">
        <v>0</v>
      </c>
      <c r="G311" s="1136">
        <v>0</v>
      </c>
      <c r="H311" s="1119"/>
      <c r="I311" s="1119"/>
      <c r="J311" s="1119"/>
      <c r="K311" s="1119"/>
    </row>
    <row r="312" spans="1:11" ht="14.1" customHeight="1" x14ac:dyDescent="0.25">
      <c r="A312" s="1119"/>
      <c r="B312" s="1119"/>
      <c r="C312" s="1135" t="s">
        <v>1064</v>
      </c>
      <c r="D312" s="1136">
        <v>0</v>
      </c>
      <c r="E312" s="1136">
        <v>0</v>
      </c>
      <c r="F312" s="1136">
        <v>0</v>
      </c>
      <c r="G312" s="1136">
        <v>0</v>
      </c>
      <c r="H312" s="1119"/>
      <c r="I312" s="1119"/>
      <c r="J312" s="1119"/>
      <c r="K312" s="1119"/>
    </row>
    <row r="313" spans="1:11" ht="14.1" customHeight="1" x14ac:dyDescent="0.25">
      <c r="A313" s="1119"/>
      <c r="B313" s="1119"/>
      <c r="C313" s="1137" t="s">
        <v>572</v>
      </c>
      <c r="D313" s="1136">
        <v>0</v>
      </c>
      <c r="E313" s="1136">
        <v>15000000</v>
      </c>
      <c r="F313" s="1136">
        <v>15000000</v>
      </c>
      <c r="G313" s="1136">
        <v>15000000</v>
      </c>
      <c r="H313" s="1119"/>
      <c r="I313" s="1119"/>
      <c r="J313" s="1119"/>
      <c r="K313" s="1119"/>
    </row>
    <row r="314" spans="1:11" ht="15" customHeight="1" x14ac:dyDescent="0.25">
      <c r="A314" s="1119"/>
      <c r="B314" s="1119"/>
      <c r="C314" s="1138" t="s">
        <v>1038</v>
      </c>
      <c r="D314" s="1139" t="s">
        <v>1038</v>
      </c>
      <c r="E314" s="1139" t="s">
        <v>1038</v>
      </c>
      <c r="F314" s="1139" t="s">
        <v>1038</v>
      </c>
      <c r="G314" s="1139" t="s">
        <v>1038</v>
      </c>
      <c r="H314" s="1119"/>
      <c r="I314" s="1119"/>
      <c r="J314" s="1119"/>
      <c r="K314" s="1119"/>
    </row>
    <row r="315" spans="1:11" ht="15" customHeight="1" x14ac:dyDescent="0.25">
      <c r="A315" s="1119"/>
      <c r="B315" s="1119"/>
      <c r="C315" s="1122" t="s">
        <v>1154</v>
      </c>
      <c r="D315" s="1140">
        <v>0</v>
      </c>
      <c r="E315" s="1140">
        <v>1215558000</v>
      </c>
      <c r="F315" s="1140">
        <v>1115558000</v>
      </c>
      <c r="G315" s="1140">
        <v>1115558000</v>
      </c>
      <c r="H315" s="1119"/>
      <c r="I315" s="1119"/>
      <c r="J315" s="1119"/>
      <c r="K315" s="1119"/>
    </row>
    <row r="316" spans="1:11" ht="15" customHeight="1" x14ac:dyDescent="0.25">
      <c r="A316" s="1119"/>
      <c r="B316" s="1119"/>
      <c r="C316" s="1123" t="s">
        <v>1047</v>
      </c>
      <c r="D316" s="1141">
        <v>0</v>
      </c>
      <c r="E316" s="1141">
        <v>685402000</v>
      </c>
      <c r="F316" s="1141">
        <v>685402000</v>
      </c>
      <c r="G316" s="1141">
        <v>685402000</v>
      </c>
      <c r="H316" s="1119"/>
      <c r="I316" s="1119"/>
      <c r="J316" s="1119"/>
      <c r="K316" s="1119"/>
    </row>
    <row r="317" spans="1:11" ht="15" customHeight="1" x14ac:dyDescent="0.25">
      <c r="A317" s="1119"/>
      <c r="B317" s="1119"/>
      <c r="C317" s="1123" t="s">
        <v>1048</v>
      </c>
      <c r="D317" s="1141">
        <v>0</v>
      </c>
      <c r="E317" s="1141">
        <v>685402000</v>
      </c>
      <c r="F317" s="1141">
        <v>685402000</v>
      </c>
      <c r="G317" s="1141">
        <v>685402000</v>
      </c>
      <c r="H317" s="1119"/>
      <c r="I317" s="1119"/>
      <c r="J317" s="1119"/>
      <c r="K317" s="1119"/>
    </row>
    <row r="318" spans="1:11" ht="15" customHeight="1" x14ac:dyDescent="0.25">
      <c r="A318" s="1119"/>
      <c r="B318" s="1119"/>
      <c r="C318" s="1123" t="s">
        <v>1049</v>
      </c>
      <c r="D318" s="1141">
        <v>0</v>
      </c>
      <c r="E318" s="1141">
        <v>0</v>
      </c>
      <c r="F318" s="1141">
        <v>0</v>
      </c>
      <c r="G318" s="1141">
        <v>0</v>
      </c>
      <c r="H318" s="1119"/>
      <c r="I318" s="1119"/>
      <c r="J318" s="1119"/>
      <c r="K318" s="1119"/>
    </row>
    <row r="319" spans="1:11" ht="15" customHeight="1" x14ac:dyDescent="0.25">
      <c r="A319" s="1119"/>
      <c r="B319" s="1119"/>
      <c r="C319" s="1123" t="s">
        <v>1050</v>
      </c>
      <c r="D319" s="1141">
        <v>0</v>
      </c>
      <c r="E319" s="1141">
        <v>74700000</v>
      </c>
      <c r="F319" s="1141">
        <v>74700000</v>
      </c>
      <c r="G319" s="1141">
        <v>74700000</v>
      </c>
      <c r="H319" s="1119"/>
      <c r="I319" s="1119"/>
      <c r="J319" s="1119"/>
      <c r="K319" s="1119"/>
    </row>
    <row r="320" spans="1:11" ht="15" customHeight="1" x14ac:dyDescent="0.25">
      <c r="A320" s="1119"/>
      <c r="B320" s="1119"/>
      <c r="C320" s="1123" t="s">
        <v>1048</v>
      </c>
      <c r="D320" s="1141">
        <v>0</v>
      </c>
      <c r="E320" s="1141">
        <v>74700000</v>
      </c>
      <c r="F320" s="1141">
        <v>74700000</v>
      </c>
      <c r="G320" s="1141">
        <v>74700000</v>
      </c>
      <c r="H320" s="1119"/>
      <c r="I320" s="1119"/>
      <c r="J320" s="1119"/>
      <c r="K320" s="1119"/>
    </row>
    <row r="321" spans="1:11" ht="15" customHeight="1" x14ac:dyDescent="0.25">
      <c r="A321" s="1119"/>
      <c r="B321" s="1119"/>
      <c r="C321" s="1123" t="s">
        <v>1049</v>
      </c>
      <c r="D321" s="1141">
        <v>0</v>
      </c>
      <c r="E321" s="1141">
        <v>0</v>
      </c>
      <c r="F321" s="1141">
        <v>0</v>
      </c>
      <c r="G321" s="1141">
        <v>0</v>
      </c>
      <c r="H321" s="1119"/>
      <c r="I321" s="1119"/>
      <c r="J321" s="1119"/>
      <c r="K321" s="1119"/>
    </row>
    <row r="322" spans="1:11" ht="15" customHeight="1" x14ac:dyDescent="0.25">
      <c r="A322" s="1119"/>
      <c r="B322" s="1119"/>
      <c r="C322" s="1123" t="s">
        <v>1051</v>
      </c>
      <c r="D322" s="1141">
        <v>0</v>
      </c>
      <c r="E322" s="1141">
        <v>440456000</v>
      </c>
      <c r="F322" s="1141">
        <v>340456000</v>
      </c>
      <c r="G322" s="1141">
        <v>340456000</v>
      </c>
      <c r="H322" s="1119"/>
      <c r="I322" s="1119"/>
      <c r="J322" s="1119"/>
      <c r="K322" s="1119"/>
    </row>
    <row r="323" spans="1:11" ht="15" customHeight="1" x14ac:dyDescent="0.25">
      <c r="A323" s="1119"/>
      <c r="B323" s="1119"/>
      <c r="C323" s="1123" t="s">
        <v>1048</v>
      </c>
      <c r="D323" s="1141">
        <v>0</v>
      </c>
      <c r="E323" s="1141">
        <v>440456000</v>
      </c>
      <c r="F323" s="1141">
        <v>340456000</v>
      </c>
      <c r="G323" s="1141">
        <v>340456000</v>
      </c>
      <c r="H323" s="1119"/>
      <c r="I323" s="1119"/>
      <c r="J323" s="1119"/>
      <c r="K323" s="1119"/>
    </row>
    <row r="324" spans="1:11" ht="15" customHeight="1" x14ac:dyDescent="0.25">
      <c r="A324" s="1119"/>
      <c r="B324" s="1119"/>
      <c r="C324" s="1123" t="s">
        <v>1049</v>
      </c>
      <c r="D324" s="1141">
        <v>0</v>
      </c>
      <c r="E324" s="1141">
        <v>0</v>
      </c>
      <c r="F324" s="1141">
        <v>0</v>
      </c>
      <c r="G324" s="1141">
        <v>0</v>
      </c>
      <c r="H324" s="1119"/>
      <c r="I324" s="1119"/>
      <c r="J324" s="1119"/>
      <c r="K324" s="1119"/>
    </row>
    <row r="325" spans="1:11" ht="15" customHeight="1" x14ac:dyDescent="0.25">
      <c r="A325" s="1119"/>
      <c r="B325" s="1119"/>
      <c r="C325" s="1123" t="s">
        <v>1052</v>
      </c>
      <c r="D325" s="1141">
        <v>0</v>
      </c>
      <c r="E325" s="1141">
        <v>0</v>
      </c>
      <c r="F325" s="1141">
        <v>0</v>
      </c>
      <c r="G325" s="1141">
        <v>0</v>
      </c>
      <c r="H325" s="1119"/>
      <c r="I325" s="1119"/>
      <c r="J325" s="1119"/>
      <c r="K325" s="1119"/>
    </row>
    <row r="326" spans="1:11" ht="15" customHeight="1" x14ac:dyDescent="0.25">
      <c r="A326" s="1119"/>
      <c r="B326" s="1119"/>
      <c r="C326" s="1123" t="s">
        <v>1048</v>
      </c>
      <c r="D326" s="1141">
        <v>0</v>
      </c>
      <c r="E326" s="1141">
        <v>0</v>
      </c>
      <c r="F326" s="1141">
        <v>0</v>
      </c>
      <c r="G326" s="1141">
        <v>0</v>
      </c>
      <c r="H326" s="1119"/>
      <c r="I326" s="1119"/>
      <c r="J326" s="1119"/>
      <c r="K326" s="1119"/>
    </row>
    <row r="327" spans="1:11" ht="15" customHeight="1" x14ac:dyDescent="0.25">
      <c r="A327" s="1119"/>
      <c r="B327" s="1119"/>
      <c r="C327" s="1123" t="s">
        <v>1049</v>
      </c>
      <c r="D327" s="1141">
        <v>0</v>
      </c>
      <c r="E327" s="1141">
        <v>0</v>
      </c>
      <c r="F327" s="1141">
        <v>0</v>
      </c>
      <c r="G327" s="1141">
        <v>0</v>
      </c>
      <c r="H327" s="1119"/>
      <c r="I327" s="1119"/>
      <c r="J327" s="1119"/>
      <c r="K327" s="1119"/>
    </row>
    <row r="328" spans="1:11" ht="20.100000000000001" customHeight="1" x14ac:dyDescent="0.25">
      <c r="A328" s="1119"/>
      <c r="B328" s="1119"/>
      <c r="C328" s="1123" t="s">
        <v>1155</v>
      </c>
      <c r="D328" s="1142">
        <v>0</v>
      </c>
      <c r="E328" s="1142">
        <v>0</v>
      </c>
      <c r="F328" s="1142">
        <v>0</v>
      </c>
      <c r="G328" s="1142">
        <v>0</v>
      </c>
      <c r="H328" s="1119"/>
      <c r="I328" s="1119"/>
      <c r="J328" s="1119"/>
      <c r="K328" s="1119"/>
    </row>
    <row r="329" spans="1:11" ht="15" customHeight="1" x14ac:dyDescent="0.25">
      <c r="A329" s="1119"/>
      <c r="B329" s="1119"/>
      <c r="C329" s="1123" t="s">
        <v>1048</v>
      </c>
      <c r="D329" s="1141">
        <v>0</v>
      </c>
      <c r="E329" s="1141">
        <v>0</v>
      </c>
      <c r="F329" s="1141">
        <v>0</v>
      </c>
      <c r="G329" s="1141">
        <v>0</v>
      </c>
      <c r="H329" s="1119"/>
      <c r="I329" s="1119"/>
      <c r="J329" s="1119"/>
      <c r="K329" s="1119"/>
    </row>
    <row r="330" spans="1:11" ht="15" customHeight="1" x14ac:dyDescent="0.25">
      <c r="A330" s="1119"/>
      <c r="B330" s="1119"/>
      <c r="C330" s="1123" t="s">
        <v>1049</v>
      </c>
      <c r="D330" s="1141">
        <v>0</v>
      </c>
      <c r="E330" s="1141">
        <v>0</v>
      </c>
      <c r="F330" s="1141">
        <v>0</v>
      </c>
      <c r="G330" s="1141">
        <v>0</v>
      </c>
      <c r="H330" s="1119"/>
      <c r="I330" s="1119"/>
      <c r="J330" s="1119"/>
      <c r="K330" s="1119"/>
    </row>
    <row r="331" spans="1:11" ht="15" customHeight="1" x14ac:dyDescent="0.25">
      <c r="A331" s="1119"/>
      <c r="B331" s="1119"/>
      <c r="C331" s="1123" t="s">
        <v>1054</v>
      </c>
      <c r="D331" s="1141">
        <v>0</v>
      </c>
      <c r="E331" s="1141">
        <v>15000000</v>
      </c>
      <c r="F331" s="1141">
        <v>15000000</v>
      </c>
      <c r="G331" s="1141">
        <v>15000000</v>
      </c>
      <c r="H331" s="1119"/>
      <c r="I331" s="1119"/>
      <c r="J331" s="1119"/>
      <c r="K331" s="1119"/>
    </row>
    <row r="332" spans="1:11" ht="15" customHeight="1" x14ac:dyDescent="0.25">
      <c r="A332" s="1119"/>
      <c r="B332" s="1119"/>
      <c r="C332" s="1123" t="s">
        <v>1048</v>
      </c>
      <c r="D332" s="1141">
        <v>0</v>
      </c>
      <c r="E332" s="1141">
        <v>15000000</v>
      </c>
      <c r="F332" s="1141">
        <v>15000000</v>
      </c>
      <c r="G332" s="1141">
        <v>15000000</v>
      </c>
      <c r="H332" s="1119"/>
      <c r="I332" s="1119"/>
      <c r="J332" s="1119"/>
      <c r="K332" s="1119"/>
    </row>
    <row r="333" spans="1:11" ht="15" customHeight="1" x14ac:dyDescent="0.25">
      <c r="A333" s="1119"/>
      <c r="B333" s="1119"/>
      <c r="C333" s="1123" t="s">
        <v>1049</v>
      </c>
      <c r="D333" s="1141">
        <v>0</v>
      </c>
      <c r="E333" s="1141">
        <v>0</v>
      </c>
      <c r="F333" s="1141">
        <v>0</v>
      </c>
      <c r="G333" s="1141">
        <v>0</v>
      </c>
      <c r="H333" s="1119"/>
      <c r="I333" s="1119"/>
      <c r="J333" s="1119"/>
      <c r="K333" s="1119"/>
    </row>
    <row r="334" spans="1:11" ht="15" customHeight="1" x14ac:dyDescent="0.25">
      <c r="A334" s="1119"/>
      <c r="B334" s="1119"/>
      <c r="C334" s="1123" t="s">
        <v>1055</v>
      </c>
      <c r="D334" s="1141">
        <v>0</v>
      </c>
      <c r="E334" s="1141">
        <v>0</v>
      </c>
      <c r="F334" s="1141">
        <v>0</v>
      </c>
      <c r="G334" s="1141">
        <v>0</v>
      </c>
      <c r="H334" s="1119"/>
      <c r="I334" s="1119"/>
      <c r="J334" s="1119"/>
      <c r="K334" s="1119"/>
    </row>
    <row r="335" spans="1:11" ht="15" customHeight="1" x14ac:dyDescent="0.25">
      <c r="A335" s="1119"/>
      <c r="B335" s="1119"/>
      <c r="C335" s="1123" t="s">
        <v>1048</v>
      </c>
      <c r="D335" s="1141">
        <v>0</v>
      </c>
      <c r="E335" s="1141">
        <v>0</v>
      </c>
      <c r="F335" s="1141">
        <v>0</v>
      </c>
      <c r="G335" s="1141">
        <v>0</v>
      </c>
      <c r="H335" s="1119"/>
      <c r="I335" s="1119"/>
      <c r="J335" s="1119"/>
      <c r="K335" s="1119"/>
    </row>
    <row r="336" spans="1:11" ht="15" customHeight="1" x14ac:dyDescent="0.25">
      <c r="A336" s="1119"/>
      <c r="B336" s="1119"/>
      <c r="C336" s="1123" t="s">
        <v>1049</v>
      </c>
      <c r="D336" s="1141">
        <v>0</v>
      </c>
      <c r="E336" s="1141">
        <v>0</v>
      </c>
      <c r="F336" s="1141">
        <v>0</v>
      </c>
      <c r="G336" s="1141">
        <v>0</v>
      </c>
      <c r="H336" s="1119"/>
      <c r="I336" s="1119"/>
      <c r="J336" s="1119"/>
      <c r="K336" s="1119"/>
    </row>
    <row r="337" spans="1:11" ht="15" customHeight="1" x14ac:dyDescent="0.25">
      <c r="A337" s="1119"/>
      <c r="B337" s="1119"/>
      <c r="C337" s="1123" t="s">
        <v>1056</v>
      </c>
      <c r="D337" s="1141">
        <v>0</v>
      </c>
      <c r="E337" s="1141">
        <v>0</v>
      </c>
      <c r="F337" s="1141">
        <v>0</v>
      </c>
      <c r="G337" s="1141">
        <v>0</v>
      </c>
      <c r="H337" s="1119"/>
      <c r="I337" s="1119"/>
      <c r="J337" s="1119"/>
      <c r="K337" s="1119"/>
    </row>
    <row r="338" spans="1:11" ht="15" customHeight="1" x14ac:dyDescent="0.25">
      <c r="A338" s="1119"/>
      <c r="B338" s="1119"/>
      <c r="C338" s="1123" t="s">
        <v>1048</v>
      </c>
      <c r="D338" s="1141">
        <v>0</v>
      </c>
      <c r="E338" s="1141">
        <v>0</v>
      </c>
      <c r="F338" s="1141">
        <v>0</v>
      </c>
      <c r="G338" s="1141">
        <v>0</v>
      </c>
      <c r="H338" s="1119"/>
      <c r="I338" s="1119"/>
      <c r="J338" s="1119"/>
      <c r="K338" s="1119"/>
    </row>
    <row r="339" spans="1:11" ht="15" customHeight="1" x14ac:dyDescent="0.25">
      <c r="A339" s="1119"/>
      <c r="B339" s="1119"/>
      <c r="C339" s="1123" t="s">
        <v>1057</v>
      </c>
      <c r="D339" s="1141">
        <v>0</v>
      </c>
      <c r="E339" s="1141">
        <v>0</v>
      </c>
      <c r="F339" s="1141">
        <v>0</v>
      </c>
      <c r="G339" s="1141">
        <v>0</v>
      </c>
      <c r="H339" s="1119"/>
      <c r="I339" s="1119"/>
      <c r="J339" s="1119"/>
      <c r="K339" s="1119"/>
    </row>
    <row r="340" spans="1:11" ht="15" customHeight="1" x14ac:dyDescent="0.25">
      <c r="A340" s="1119"/>
      <c r="B340" s="1119"/>
      <c r="C340" s="1123" t="s">
        <v>1058</v>
      </c>
      <c r="D340" s="1141">
        <v>0</v>
      </c>
      <c r="E340" s="1141">
        <v>0</v>
      </c>
      <c r="F340" s="1141">
        <v>0</v>
      </c>
      <c r="G340" s="1141">
        <v>0</v>
      </c>
      <c r="H340" s="1119"/>
      <c r="I340" s="1119"/>
      <c r="J340" s="1119"/>
      <c r="K340" s="1119"/>
    </row>
    <row r="341" spans="1:11" ht="15" customHeight="1" x14ac:dyDescent="0.25">
      <c r="A341" s="1119"/>
      <c r="B341" s="1119"/>
      <c r="C341" s="1123" t="s">
        <v>1059</v>
      </c>
      <c r="D341" s="1141">
        <v>0</v>
      </c>
      <c r="E341" s="1141">
        <v>0</v>
      </c>
      <c r="F341" s="1141">
        <v>0</v>
      </c>
      <c r="G341" s="1141">
        <v>0</v>
      </c>
      <c r="H341" s="1119"/>
      <c r="I341" s="1119"/>
      <c r="J341" s="1119"/>
      <c r="K341" s="1119"/>
    </row>
    <row r="342" spans="1:11" ht="15" customHeight="1" x14ac:dyDescent="0.25">
      <c r="A342" s="1119"/>
      <c r="B342" s="1119"/>
      <c r="C342" s="1123" t="s">
        <v>1060</v>
      </c>
      <c r="D342" s="1141">
        <v>0</v>
      </c>
      <c r="E342" s="1141">
        <v>0</v>
      </c>
      <c r="F342" s="1141">
        <v>0</v>
      </c>
      <c r="G342" s="1141">
        <v>0</v>
      </c>
      <c r="H342" s="1119"/>
      <c r="I342" s="1119"/>
      <c r="J342" s="1119"/>
      <c r="K342" s="1119"/>
    </row>
    <row r="343" spans="1:11" ht="15" customHeight="1" x14ac:dyDescent="0.25">
      <c r="A343" s="1119"/>
      <c r="B343" s="1119"/>
      <c r="C343" s="1123" t="s">
        <v>1061</v>
      </c>
      <c r="D343" s="1141">
        <v>0</v>
      </c>
      <c r="E343" s="1141">
        <v>0</v>
      </c>
      <c r="F343" s="1141">
        <v>0</v>
      </c>
      <c r="G343" s="1141">
        <v>0</v>
      </c>
      <c r="H343" s="1119"/>
      <c r="I343" s="1119"/>
      <c r="J343" s="1119"/>
      <c r="K343" s="1119"/>
    </row>
    <row r="344" spans="1:11" ht="15" customHeight="1" x14ac:dyDescent="0.25">
      <c r="A344" s="1119"/>
      <c r="B344" s="1119"/>
      <c r="C344" s="1123" t="s">
        <v>1048</v>
      </c>
      <c r="D344" s="1141">
        <v>0</v>
      </c>
      <c r="E344" s="1141">
        <v>0</v>
      </c>
      <c r="F344" s="1141">
        <v>0</v>
      </c>
      <c r="G344" s="1141">
        <v>0</v>
      </c>
      <c r="H344" s="1119"/>
      <c r="I344" s="1119"/>
      <c r="J344" s="1119"/>
      <c r="K344" s="1119"/>
    </row>
    <row r="345" spans="1:11" ht="15" customHeight="1" x14ac:dyDescent="0.25">
      <c r="A345" s="1119"/>
      <c r="B345" s="1119"/>
      <c r="C345" s="1123" t="s">
        <v>1057</v>
      </c>
      <c r="D345" s="1141">
        <v>0</v>
      </c>
      <c r="E345" s="1141">
        <v>0</v>
      </c>
      <c r="F345" s="1141">
        <v>0</v>
      </c>
      <c r="G345" s="1141">
        <v>0</v>
      </c>
      <c r="H345" s="1119"/>
      <c r="I345" s="1119"/>
      <c r="J345" s="1119"/>
      <c r="K345" s="1119"/>
    </row>
    <row r="346" spans="1:11" ht="15" customHeight="1" x14ac:dyDescent="0.25">
      <c r="A346" s="1119"/>
      <c r="B346" s="1119"/>
      <c r="C346" s="1123" t="s">
        <v>1058</v>
      </c>
      <c r="D346" s="1141">
        <v>0</v>
      </c>
      <c r="E346" s="1141">
        <v>0</v>
      </c>
      <c r="F346" s="1141">
        <v>0</v>
      </c>
      <c r="G346" s="1141">
        <v>0</v>
      </c>
      <c r="H346" s="1119"/>
      <c r="I346" s="1119"/>
      <c r="J346" s="1119"/>
      <c r="K346" s="1119"/>
    </row>
    <row r="347" spans="1:11" ht="15" customHeight="1" x14ac:dyDescent="0.25">
      <c r="A347" s="1119"/>
      <c r="B347" s="1119"/>
      <c r="C347" s="1123" t="s">
        <v>1059</v>
      </c>
      <c r="D347" s="1141">
        <v>0</v>
      </c>
      <c r="E347" s="1141">
        <v>0</v>
      </c>
      <c r="F347" s="1141">
        <v>0</v>
      </c>
      <c r="G347" s="1141">
        <v>0</v>
      </c>
      <c r="H347" s="1119"/>
      <c r="I347" s="1119"/>
      <c r="J347" s="1119"/>
      <c r="K347" s="1119"/>
    </row>
    <row r="348" spans="1:11" ht="15" customHeight="1" x14ac:dyDescent="0.25">
      <c r="A348" s="1119"/>
      <c r="B348" s="1119"/>
      <c r="C348" s="1123" t="s">
        <v>1060</v>
      </c>
      <c r="D348" s="1141">
        <v>0</v>
      </c>
      <c r="E348" s="1141">
        <v>0</v>
      </c>
      <c r="F348" s="1141">
        <v>0</v>
      </c>
      <c r="G348" s="1141">
        <v>0</v>
      </c>
      <c r="H348" s="1119"/>
      <c r="I348" s="1119"/>
      <c r="J348" s="1119"/>
      <c r="K348" s="1119"/>
    </row>
    <row r="349" spans="1:11" ht="15" customHeight="1" x14ac:dyDescent="0.25">
      <c r="A349" s="1119"/>
      <c r="B349" s="1119"/>
      <c r="C349" s="1123" t="s">
        <v>1062</v>
      </c>
      <c r="D349" s="1141">
        <v>0</v>
      </c>
      <c r="E349" s="1141">
        <v>0</v>
      </c>
      <c r="F349" s="1141">
        <v>0</v>
      </c>
      <c r="G349" s="1141">
        <v>0</v>
      </c>
      <c r="H349" s="1119"/>
      <c r="I349" s="1119"/>
      <c r="J349" s="1119"/>
      <c r="K349" s="1119"/>
    </row>
    <row r="350" spans="1:11" ht="15" customHeight="1" x14ac:dyDescent="0.25">
      <c r="A350" s="1119"/>
      <c r="B350" s="1119"/>
      <c r="C350" s="1123" t="s">
        <v>1048</v>
      </c>
      <c r="D350" s="1141">
        <v>0</v>
      </c>
      <c r="E350" s="1141">
        <v>0</v>
      </c>
      <c r="F350" s="1141">
        <v>0</v>
      </c>
      <c r="G350" s="1141">
        <v>0</v>
      </c>
      <c r="H350" s="1119"/>
      <c r="I350" s="1119"/>
      <c r="J350" s="1119"/>
      <c r="K350" s="1119"/>
    </row>
    <row r="351" spans="1:11" ht="15" customHeight="1" x14ac:dyDescent="0.25">
      <c r="A351" s="1119"/>
      <c r="B351" s="1119"/>
      <c r="C351" s="1123" t="s">
        <v>1057</v>
      </c>
      <c r="D351" s="1141">
        <v>0</v>
      </c>
      <c r="E351" s="1141">
        <v>0</v>
      </c>
      <c r="F351" s="1141">
        <v>0</v>
      </c>
      <c r="G351" s="1141">
        <v>0</v>
      </c>
      <c r="H351" s="1119"/>
      <c r="I351" s="1119"/>
      <c r="J351" s="1119"/>
      <c r="K351" s="1119"/>
    </row>
    <row r="352" spans="1:11" ht="15" customHeight="1" x14ac:dyDescent="0.25">
      <c r="A352" s="1119"/>
      <c r="B352" s="1119"/>
      <c r="C352" s="1123" t="s">
        <v>1058</v>
      </c>
      <c r="D352" s="1141">
        <v>0</v>
      </c>
      <c r="E352" s="1141">
        <v>0</v>
      </c>
      <c r="F352" s="1141">
        <v>0</v>
      </c>
      <c r="G352" s="1141">
        <v>0</v>
      </c>
      <c r="H352" s="1119"/>
      <c r="I352" s="1119"/>
      <c r="J352" s="1119"/>
      <c r="K352" s="1119"/>
    </row>
    <row r="353" spans="1:11" ht="15" customHeight="1" x14ac:dyDescent="0.25">
      <c r="A353" s="1119"/>
      <c r="B353" s="1119"/>
      <c r="C353" s="1123" t="s">
        <v>1059</v>
      </c>
      <c r="D353" s="1141">
        <v>0</v>
      </c>
      <c r="E353" s="1141">
        <v>0</v>
      </c>
      <c r="F353" s="1141">
        <v>0</v>
      </c>
      <c r="G353" s="1141">
        <v>0</v>
      </c>
      <c r="H353" s="1119"/>
      <c r="I353" s="1119"/>
      <c r="J353" s="1119"/>
      <c r="K353" s="1119"/>
    </row>
    <row r="354" spans="1:11" ht="15" customHeight="1" x14ac:dyDescent="0.25">
      <c r="A354" s="1119"/>
      <c r="B354" s="1119"/>
      <c r="C354" s="1123" t="s">
        <v>1060</v>
      </c>
      <c r="D354" s="1141">
        <v>0</v>
      </c>
      <c r="E354" s="1141">
        <v>0</v>
      </c>
      <c r="F354" s="1141">
        <v>0</v>
      </c>
      <c r="G354" s="1141">
        <v>0</v>
      </c>
      <c r="H354" s="1119"/>
      <c r="I354" s="1119"/>
      <c r="J354" s="1119"/>
      <c r="K354" s="1119"/>
    </row>
    <row r="355" spans="1:11" ht="15" customHeight="1" x14ac:dyDescent="0.25">
      <c r="A355" s="1119"/>
      <c r="B355" s="1119"/>
      <c r="C355" s="1123" t="s">
        <v>1063</v>
      </c>
      <c r="D355" s="1141">
        <v>0</v>
      </c>
      <c r="E355" s="1141">
        <v>0</v>
      </c>
      <c r="F355" s="1141">
        <v>0</v>
      </c>
      <c r="G355" s="1141">
        <v>0</v>
      </c>
      <c r="H355" s="1119"/>
      <c r="I355" s="1119"/>
      <c r="J355" s="1119"/>
      <c r="K355" s="1119"/>
    </row>
    <row r="356" spans="1:11" ht="15" customHeight="1" x14ac:dyDescent="0.25">
      <c r="A356" s="1119"/>
      <c r="B356" s="1119"/>
      <c r="C356" s="1123" t="s">
        <v>1064</v>
      </c>
      <c r="D356" s="1141">
        <v>0</v>
      </c>
      <c r="E356" s="1141">
        <v>0</v>
      </c>
      <c r="F356" s="1141">
        <v>0</v>
      </c>
      <c r="G356" s="1141">
        <v>0</v>
      </c>
      <c r="H356" s="1119"/>
      <c r="I356" s="1119"/>
      <c r="J356" s="1119"/>
      <c r="K356" s="1119"/>
    </row>
    <row r="357" spans="1:11" ht="20.100000000000001" customHeight="1" x14ac:dyDescent="0.25">
      <c r="A357" s="1119"/>
      <c r="B357" s="1119"/>
      <c r="C357" s="1143" t="s">
        <v>1038</v>
      </c>
      <c r="D357" s="1119"/>
      <c r="E357" s="1119"/>
      <c r="F357" s="1119"/>
      <c r="G357" s="1119"/>
      <c r="H357" s="1119"/>
      <c r="I357" s="1119"/>
      <c r="J357" s="1119"/>
      <c r="K357" s="1119"/>
    </row>
  </sheetData>
  <mergeCells count="36">
    <mergeCell ref="C24:G24"/>
    <mergeCell ref="C1:G1"/>
    <mergeCell ref="C2:G2"/>
    <mergeCell ref="D3:G3"/>
    <mergeCell ref="D4:G4"/>
    <mergeCell ref="D5:G5"/>
    <mergeCell ref="D6:G6"/>
    <mergeCell ref="D7:G7"/>
    <mergeCell ref="C8:G8"/>
    <mergeCell ref="C9:G9"/>
    <mergeCell ref="D10:G10"/>
    <mergeCell ref="D17:G17"/>
    <mergeCell ref="D145:G145"/>
    <mergeCell ref="D25:G25"/>
    <mergeCell ref="D26:G26"/>
    <mergeCell ref="D27:G27"/>
    <mergeCell ref="D28:G28"/>
    <mergeCell ref="C37:G37"/>
    <mergeCell ref="D82:G82"/>
    <mergeCell ref="D83:G83"/>
    <mergeCell ref="D84:G84"/>
    <mergeCell ref="C93:G93"/>
    <mergeCell ref="D138:G138"/>
    <mergeCell ref="C144:G144"/>
    <mergeCell ref="C269:G269"/>
    <mergeCell ref="D146:G146"/>
    <mergeCell ref="D147:G147"/>
    <mergeCell ref="D148:G148"/>
    <mergeCell ref="C157:G157"/>
    <mergeCell ref="D202:G202"/>
    <mergeCell ref="D203:G203"/>
    <mergeCell ref="D204:G204"/>
    <mergeCell ref="C213:G213"/>
    <mergeCell ref="D258:G258"/>
    <mergeCell ref="D259:G259"/>
    <mergeCell ref="D260:G260"/>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948DF-30FE-4910-9B05-EBECBB9E3397}">
  <sheetPr>
    <pageSetUpPr fitToPage="1"/>
  </sheetPr>
  <dimension ref="A2:H299"/>
  <sheetViews>
    <sheetView workbookViewId="0">
      <selection activeCell="D260" sqref="D260"/>
    </sheetView>
  </sheetViews>
  <sheetFormatPr defaultRowHeight="15.75" x14ac:dyDescent="0.25"/>
  <cols>
    <col min="1" max="1" width="6.28515625" style="2" customWidth="1"/>
    <col min="2" max="2" width="40.85546875" style="2" customWidth="1"/>
    <col min="3" max="3" width="18" style="2" customWidth="1"/>
    <col min="4" max="4" width="18.140625" style="2" customWidth="1"/>
    <col min="5" max="5" width="19" style="2" customWidth="1"/>
    <col min="6" max="6" width="17" style="2" customWidth="1"/>
    <col min="7" max="7" width="35.85546875" style="2" customWidth="1"/>
    <col min="8" max="16384" width="9.140625" style="2"/>
  </cols>
  <sheetData>
    <row r="2" spans="1:6" ht="18" customHeight="1" x14ac:dyDescent="0.25">
      <c r="B2" s="1275" t="s">
        <v>0</v>
      </c>
      <c r="C2" s="1275"/>
      <c r="D2" s="1275"/>
      <c r="E2" s="1275"/>
      <c r="F2" s="1275"/>
    </row>
    <row r="3" spans="1:6" ht="18" customHeight="1" x14ac:dyDescent="0.25">
      <c r="A3" s="1"/>
      <c r="B3" s="1276" t="s">
        <v>3296</v>
      </c>
      <c r="C3" s="1276"/>
      <c r="D3" s="1276"/>
      <c r="E3" s="1276"/>
      <c r="F3" s="1276"/>
    </row>
    <row r="4" spans="1:6" ht="16.5" thickBot="1" x14ac:dyDescent="0.3"/>
    <row r="5" spans="1:6" ht="16.5" thickBot="1" x14ac:dyDescent="0.3">
      <c r="B5" s="1179" t="s">
        <v>2</v>
      </c>
      <c r="C5" s="1284" t="s">
        <v>3297</v>
      </c>
      <c r="D5" s="1285"/>
      <c r="E5" s="1285"/>
      <c r="F5" s="1286"/>
    </row>
    <row r="6" spans="1:6" ht="16.5" thickBot="1" x14ac:dyDescent="0.3">
      <c r="B6" s="1180" t="s">
        <v>4</v>
      </c>
      <c r="C6" s="1277" t="s">
        <v>2394</v>
      </c>
      <c r="D6" s="1278"/>
      <c r="E6" s="1278"/>
      <c r="F6" s="1279"/>
    </row>
    <row r="7" spans="1:6" ht="16.5" thickBot="1" x14ac:dyDescent="0.3">
      <c r="B7" s="1180" t="s">
        <v>6</v>
      </c>
      <c r="C7" s="1272" t="s">
        <v>7</v>
      </c>
      <c r="D7" s="1273"/>
      <c r="E7" s="1273"/>
      <c r="F7" s="1280"/>
    </row>
    <row r="8" spans="1:6" ht="30" customHeight="1" thickBot="1" x14ac:dyDescent="0.3">
      <c r="B8" s="1281" t="s">
        <v>8</v>
      </c>
      <c r="C8" s="1282"/>
      <c r="D8" s="1282"/>
      <c r="E8" s="1282"/>
      <c r="F8" s="1283"/>
    </row>
    <row r="9" spans="1:6" ht="52.5" customHeight="1" thickBot="1" x14ac:dyDescent="0.3">
      <c r="B9" s="1272" t="s">
        <v>3298</v>
      </c>
      <c r="C9" s="1273"/>
      <c r="D9" s="1273"/>
      <c r="E9" s="1273"/>
      <c r="F9" s="1274"/>
    </row>
    <row r="10" spans="1:6" ht="101.25" customHeight="1" thickBot="1" x14ac:dyDescent="0.3">
      <c r="B10" s="1181" t="s">
        <v>10</v>
      </c>
      <c r="C10" s="1290" t="s">
        <v>3299</v>
      </c>
      <c r="D10" s="1291"/>
      <c r="E10" s="1291"/>
      <c r="F10" s="1292"/>
    </row>
    <row r="11" spans="1:6" x14ac:dyDescent="0.25">
      <c r="B11" s="1293" t="s">
        <v>12</v>
      </c>
      <c r="C11" s="5">
        <v>2024</v>
      </c>
      <c r="D11" s="1182">
        <v>2025</v>
      </c>
      <c r="E11" s="1182">
        <v>2026</v>
      </c>
      <c r="F11" s="1182">
        <v>2027</v>
      </c>
    </row>
    <row r="12" spans="1:6" ht="16.5" thickBot="1" x14ac:dyDescent="0.3">
      <c r="B12" s="1294"/>
      <c r="C12" s="371" t="s">
        <v>13</v>
      </c>
      <c r="D12" s="371" t="s">
        <v>14</v>
      </c>
      <c r="E12" s="371" t="s">
        <v>14</v>
      </c>
      <c r="F12" s="1183" t="s">
        <v>14</v>
      </c>
    </row>
    <row r="13" spans="1:6" ht="90.75" customHeight="1" thickBot="1" x14ac:dyDescent="0.3">
      <c r="B13" s="1184" t="s">
        <v>3300</v>
      </c>
      <c r="C13" s="1185">
        <v>2</v>
      </c>
      <c r="D13" s="1185">
        <v>2</v>
      </c>
      <c r="E13" s="1185">
        <v>2</v>
      </c>
      <c r="F13" s="1185">
        <v>2</v>
      </c>
    </row>
    <row r="14" spans="1:6" ht="79.5" customHeight="1" thickBot="1" x14ac:dyDescent="0.3">
      <c r="B14" s="1184" t="s">
        <v>3301</v>
      </c>
      <c r="C14" s="9">
        <v>0.95</v>
      </c>
      <c r="D14" s="9">
        <v>0.95</v>
      </c>
      <c r="E14" s="9">
        <v>0.95</v>
      </c>
      <c r="F14" s="9">
        <v>0.95</v>
      </c>
    </row>
    <row r="15" spans="1:6" ht="57" customHeight="1" thickBot="1" x14ac:dyDescent="0.3">
      <c r="B15" s="1186" t="s">
        <v>24</v>
      </c>
      <c r="C15" s="1295" t="s">
        <v>3302</v>
      </c>
      <c r="D15" s="1296"/>
      <c r="E15" s="1296"/>
      <c r="F15" s="1297"/>
    </row>
    <row r="16" spans="1:6" ht="26.25" customHeight="1" thickBot="1" x14ac:dyDescent="0.3">
      <c r="B16" s="1298" t="s">
        <v>84</v>
      </c>
      <c r="C16" s="1273"/>
      <c r="D16" s="1273"/>
      <c r="E16" s="1273"/>
      <c r="F16" s="1280"/>
    </row>
    <row r="17" spans="2:6" ht="158.25" thickBot="1" x14ac:dyDescent="0.3">
      <c r="B17" s="1184" t="s">
        <v>3303</v>
      </c>
      <c r="C17" s="1187">
        <v>6</v>
      </c>
      <c r="D17" s="1187">
        <v>6</v>
      </c>
      <c r="E17" s="1187">
        <v>6</v>
      </c>
      <c r="F17" s="1187">
        <v>6</v>
      </c>
    </row>
    <row r="18" spans="2:6" ht="63.75" thickBot="1" x14ac:dyDescent="0.3">
      <c r="B18" s="1184" t="s">
        <v>3304</v>
      </c>
      <c r="C18" s="1188">
        <v>0.8</v>
      </c>
      <c r="D18" s="1188">
        <v>0.8</v>
      </c>
      <c r="E18" s="1188">
        <v>0.8</v>
      </c>
      <c r="F18" s="1188">
        <v>0.8</v>
      </c>
    </row>
    <row r="19" spans="2:6" ht="48" thickBot="1" x14ac:dyDescent="0.3">
      <c r="B19" s="1184" t="s">
        <v>3305</v>
      </c>
      <c r="C19" s="1185">
        <v>6</v>
      </c>
      <c r="D19" s="1185">
        <v>4</v>
      </c>
      <c r="E19" s="1185">
        <v>4</v>
      </c>
      <c r="F19" s="1185">
        <v>4</v>
      </c>
    </row>
    <row r="20" spans="2:6" ht="56.25" customHeight="1" thickBot="1" x14ac:dyDescent="0.3">
      <c r="B20" s="1186" t="s">
        <v>3306</v>
      </c>
      <c r="C20" s="1295" t="s">
        <v>3307</v>
      </c>
      <c r="D20" s="1296"/>
      <c r="E20" s="1296"/>
      <c r="F20" s="1297"/>
    </row>
    <row r="21" spans="2:6" ht="16.5" thickBot="1" x14ac:dyDescent="0.3">
      <c r="B21" s="1298" t="s">
        <v>3308</v>
      </c>
      <c r="C21" s="1273"/>
      <c r="D21" s="1273"/>
      <c r="E21" s="1273"/>
      <c r="F21" s="1280"/>
    </row>
    <row r="22" spans="2:6" ht="48" thickBot="1" x14ac:dyDescent="0.3">
      <c r="B22" s="1184" t="s">
        <v>3309</v>
      </c>
      <c r="C22" s="1189">
        <v>0.64</v>
      </c>
      <c r="D22" s="1189">
        <v>0.64</v>
      </c>
      <c r="E22" s="1189">
        <v>0.64</v>
      </c>
      <c r="F22" s="1189">
        <v>0.64</v>
      </c>
    </row>
    <row r="23" spans="2:6" ht="48" thickBot="1" x14ac:dyDescent="0.3">
      <c r="B23" s="1184" t="s">
        <v>3310</v>
      </c>
      <c r="C23" s="1190">
        <v>0</v>
      </c>
      <c r="D23" s="1191">
        <v>0</v>
      </c>
      <c r="E23" s="1191">
        <v>0</v>
      </c>
      <c r="F23" s="1191">
        <v>0</v>
      </c>
    </row>
    <row r="24" spans="2:6" ht="16.5" thickBot="1" x14ac:dyDescent="0.3">
      <c r="B24" s="1184" t="s">
        <v>3311</v>
      </c>
      <c r="C24" s="1148">
        <v>35</v>
      </c>
      <c r="D24" s="1148">
        <v>35</v>
      </c>
      <c r="E24" s="1148">
        <v>35</v>
      </c>
      <c r="F24" s="1148">
        <v>35</v>
      </c>
    </row>
    <row r="25" spans="2:6" ht="16.5" thickBot="1" x14ac:dyDescent="0.3">
      <c r="B25" s="1299" t="s">
        <v>3312</v>
      </c>
      <c r="C25" s="1300"/>
      <c r="D25" s="1300"/>
      <c r="E25" s="1300"/>
      <c r="F25" s="1301"/>
    </row>
    <row r="26" spans="2:6" ht="16.5" thickBot="1" x14ac:dyDescent="0.3">
      <c r="B26" s="1299" t="s">
        <v>26</v>
      </c>
      <c r="C26" s="1300"/>
      <c r="D26" s="1300"/>
      <c r="E26" s="1300"/>
      <c r="F26" s="1301"/>
    </row>
    <row r="27" spans="2:6" ht="16.5" thickBot="1" x14ac:dyDescent="0.3">
      <c r="B27" s="1192" t="s">
        <v>155</v>
      </c>
      <c r="C27" s="1302" t="s">
        <v>3313</v>
      </c>
      <c r="D27" s="1303"/>
      <c r="E27" s="1303"/>
      <c r="F27" s="1304"/>
    </row>
    <row r="28" spans="2:6" ht="16.5" thickBot="1" x14ac:dyDescent="0.3">
      <c r="B28" s="1193" t="s">
        <v>27</v>
      </c>
      <c r="C28" s="1295" t="s">
        <v>3314</v>
      </c>
      <c r="D28" s="1296"/>
      <c r="E28" s="1296"/>
      <c r="F28" s="1297"/>
    </row>
    <row r="29" spans="2:6" ht="72.75" customHeight="1" thickBot="1" x14ac:dyDescent="0.3">
      <c r="B29" s="1194" t="s">
        <v>29</v>
      </c>
      <c r="C29" s="1305" t="s">
        <v>3315</v>
      </c>
      <c r="D29" s="1306"/>
      <c r="E29" s="1306"/>
      <c r="F29" s="1307"/>
    </row>
    <row r="30" spans="2:6" ht="16.5" thickBot="1" x14ac:dyDescent="0.3">
      <c r="B30" s="1194" t="s">
        <v>31</v>
      </c>
      <c r="C30" s="1287" t="s">
        <v>2912</v>
      </c>
      <c r="D30" s="1288"/>
      <c r="E30" s="1288"/>
      <c r="F30" s="1289"/>
    </row>
    <row r="31" spans="2:6" x14ac:dyDescent="0.25">
      <c r="B31" s="1293"/>
      <c r="C31" s="14">
        <v>2024</v>
      </c>
      <c r="D31" s="14">
        <v>2025</v>
      </c>
      <c r="E31" s="1195">
        <v>2026</v>
      </c>
      <c r="F31" s="1195">
        <v>2027</v>
      </c>
    </row>
    <row r="32" spans="2:6" ht="16.5" thickBot="1" x14ac:dyDescent="0.3">
      <c r="B32" s="1294"/>
      <c r="C32" s="16" t="s">
        <v>13</v>
      </c>
      <c r="D32" s="16" t="s">
        <v>14</v>
      </c>
      <c r="E32" s="16" t="s">
        <v>14</v>
      </c>
      <c r="F32" s="1196" t="s">
        <v>14</v>
      </c>
    </row>
    <row r="33" spans="2:6" ht="16.5" thickBot="1" x14ac:dyDescent="0.3">
      <c r="B33" s="1184" t="s">
        <v>33</v>
      </c>
      <c r="C33" s="1187">
        <v>1400</v>
      </c>
      <c r="D33" s="1187">
        <v>1200</v>
      </c>
      <c r="E33" s="1187">
        <v>1200</v>
      </c>
      <c r="F33" s="1187">
        <v>1200</v>
      </c>
    </row>
    <row r="34" spans="2:6" ht="16.5" thickBot="1" x14ac:dyDescent="0.3">
      <c r="B34" s="1194" t="s">
        <v>35</v>
      </c>
      <c r="C34" s="379">
        <v>254300</v>
      </c>
      <c r="D34" s="379">
        <v>302900</v>
      </c>
      <c r="E34" s="379">
        <v>294700</v>
      </c>
      <c r="F34" s="379">
        <v>295196</v>
      </c>
    </row>
    <row r="35" spans="2:6" ht="16.5" thickBot="1" x14ac:dyDescent="0.3">
      <c r="B35" s="1194" t="s">
        <v>36</v>
      </c>
      <c r="C35" s="379">
        <f>C34/C33</f>
        <v>181.64285714285714</v>
      </c>
      <c r="D35" s="379">
        <f t="shared" ref="D35:F35" si="0">D34/D33</f>
        <v>252.41666666666666</v>
      </c>
      <c r="E35" s="379">
        <f t="shared" si="0"/>
        <v>245.58333333333334</v>
      </c>
      <c r="F35" s="380">
        <f t="shared" si="0"/>
        <v>245.99666666666667</v>
      </c>
    </row>
    <row r="36" spans="2:6" ht="16.5" thickBot="1" x14ac:dyDescent="0.3">
      <c r="B36" s="1194" t="s">
        <v>37</v>
      </c>
      <c r="C36" s="15" t="s">
        <v>94</v>
      </c>
      <c r="D36" s="19">
        <f>D33/C33-1</f>
        <v>-0.1428571428571429</v>
      </c>
      <c r="E36" s="19">
        <f t="shared" ref="E36:F38" si="1">E33/D33-1</f>
        <v>0</v>
      </c>
      <c r="F36" s="1197">
        <f t="shared" si="1"/>
        <v>0</v>
      </c>
    </row>
    <row r="37" spans="2:6" ht="16.5" thickBot="1" x14ac:dyDescent="0.3">
      <c r="B37" s="1194" t="s">
        <v>38</v>
      </c>
      <c r="C37" s="15" t="s">
        <v>94</v>
      </c>
      <c r="D37" s="19">
        <f>D34/C34-1</f>
        <v>0.19111285882815565</v>
      </c>
      <c r="E37" s="19">
        <f t="shared" si="1"/>
        <v>-2.707164080554636E-2</v>
      </c>
      <c r="F37" s="1197">
        <f t="shared" si="1"/>
        <v>1.6830675262979877E-3</v>
      </c>
    </row>
    <row r="38" spans="2:6" ht="16.5" thickBot="1" x14ac:dyDescent="0.3">
      <c r="B38" s="1198" t="s">
        <v>39</v>
      </c>
      <c r="C38" s="1199" t="s">
        <v>94</v>
      </c>
      <c r="D38" s="1200">
        <f>D35/C35-1</f>
        <v>0.38963166863284826</v>
      </c>
      <c r="E38" s="1200">
        <f t="shared" si="1"/>
        <v>-2.707164080554636E-2</v>
      </c>
      <c r="F38" s="1201">
        <f t="shared" si="1"/>
        <v>1.6830675262979877E-3</v>
      </c>
    </row>
    <row r="39" spans="2:6" ht="16.5" thickBot="1" x14ac:dyDescent="0.3">
      <c r="B39" s="1312" t="s">
        <v>56</v>
      </c>
      <c r="C39" s="1313"/>
      <c r="D39" s="1313"/>
      <c r="E39" s="1313"/>
      <c r="F39" s="1314"/>
    </row>
    <row r="40" spans="2:6" x14ac:dyDescent="0.25">
      <c r="B40" s="1293"/>
      <c r="C40" s="14">
        <v>2024</v>
      </c>
      <c r="D40" s="14">
        <v>2025</v>
      </c>
      <c r="E40" s="1195">
        <v>2026</v>
      </c>
      <c r="F40" s="1195">
        <v>2027</v>
      </c>
    </row>
    <row r="41" spans="2:6" ht="16.5" thickBot="1" x14ac:dyDescent="0.3">
      <c r="B41" s="1294"/>
      <c r="C41" s="16" t="s">
        <v>13</v>
      </c>
      <c r="D41" s="16" t="s">
        <v>14</v>
      </c>
      <c r="E41" s="16" t="s">
        <v>14</v>
      </c>
      <c r="F41" s="1196" t="s">
        <v>14</v>
      </c>
    </row>
    <row r="42" spans="2:6" ht="16.5" thickBot="1" x14ac:dyDescent="0.3">
      <c r="B42" s="1202" t="s">
        <v>41</v>
      </c>
      <c r="C42" s="21">
        <f>C43+C44</f>
        <v>198800</v>
      </c>
      <c r="D42" s="21">
        <f>D43+D44</f>
        <v>235300</v>
      </c>
      <c r="E42" s="21">
        <f t="shared" ref="E42:F42" si="2">E43+E44</f>
        <v>235300</v>
      </c>
      <c r="F42" s="1203">
        <f t="shared" si="2"/>
        <v>235300</v>
      </c>
    </row>
    <row r="43" spans="2:6" ht="16.5" thickBot="1" x14ac:dyDescent="0.3">
      <c r="B43" s="1204" t="s">
        <v>42</v>
      </c>
      <c r="C43" s="23">
        <v>198800</v>
      </c>
      <c r="D43" s="24">
        <v>235300</v>
      </c>
      <c r="E43" s="24">
        <v>235300</v>
      </c>
      <c r="F43" s="24">
        <v>235300</v>
      </c>
    </row>
    <row r="44" spans="2:6" ht="16.5" thickBot="1" x14ac:dyDescent="0.3">
      <c r="B44" s="1204" t="s">
        <v>43</v>
      </c>
      <c r="C44" s="24"/>
      <c r="D44" s="24">
        <v>0</v>
      </c>
      <c r="E44" s="24">
        <v>0</v>
      </c>
      <c r="F44" s="24">
        <v>0</v>
      </c>
    </row>
    <row r="45" spans="2:6" ht="32.25" thickBot="1" x14ac:dyDescent="0.3">
      <c r="B45" s="1202" t="s">
        <v>67</v>
      </c>
      <c r="C45" s="21">
        <f>C46+C47</f>
        <v>30000</v>
      </c>
      <c r="D45" s="21">
        <f>D46+D47</f>
        <v>31400</v>
      </c>
      <c r="E45" s="21">
        <f t="shared" ref="E45:F45" si="3">E46+E47</f>
        <v>31400</v>
      </c>
      <c r="F45" s="21">
        <f t="shared" si="3"/>
        <v>31400</v>
      </c>
    </row>
    <row r="46" spans="2:6" ht="16.5" thickBot="1" x14ac:dyDescent="0.3">
      <c r="B46" s="1204" t="s">
        <v>42</v>
      </c>
      <c r="C46" s="23">
        <v>30000</v>
      </c>
      <c r="D46" s="21">
        <v>31400</v>
      </c>
      <c r="E46" s="21">
        <v>31400</v>
      </c>
      <c r="F46" s="21">
        <v>31400</v>
      </c>
    </row>
    <row r="47" spans="2:6" ht="16.5" thickBot="1" x14ac:dyDescent="0.3">
      <c r="B47" s="1204" t="s">
        <v>43</v>
      </c>
      <c r="C47" s="21">
        <v>0</v>
      </c>
      <c r="D47" s="21">
        <v>0</v>
      </c>
      <c r="E47" s="505">
        <v>0</v>
      </c>
      <c r="F47" s="1205">
        <v>0</v>
      </c>
    </row>
    <row r="48" spans="2:6" ht="16.5" thickBot="1" x14ac:dyDescent="0.3">
      <c r="B48" s="1202" t="s">
        <v>45</v>
      </c>
      <c r="C48" s="24">
        <v>23770</v>
      </c>
      <c r="D48" s="21">
        <f>D49+D50</f>
        <v>34370</v>
      </c>
      <c r="E48" s="21">
        <f>E49+E50</f>
        <v>26170</v>
      </c>
      <c r="F48" s="1203">
        <f t="shared" ref="F48" si="4">F49+F50</f>
        <v>26666</v>
      </c>
    </row>
    <row r="49" spans="2:6" ht="16.5" thickBot="1" x14ac:dyDescent="0.3">
      <c r="B49" s="1204" t="s">
        <v>42</v>
      </c>
      <c r="C49" s="23">
        <v>23770</v>
      </c>
      <c r="D49" s="23">
        <v>34370</v>
      </c>
      <c r="E49" s="23">
        <v>26170</v>
      </c>
      <c r="F49" s="1205">
        <v>26666</v>
      </c>
    </row>
    <row r="50" spans="2:6" ht="16.5" thickBot="1" x14ac:dyDescent="0.3">
      <c r="B50" s="1204" t="s">
        <v>43</v>
      </c>
      <c r="C50" s="21">
        <v>0</v>
      </c>
      <c r="D50" s="21">
        <v>0</v>
      </c>
      <c r="E50" s="505">
        <v>0</v>
      </c>
      <c r="F50" s="1205">
        <v>0</v>
      </c>
    </row>
    <row r="51" spans="2:6" ht="16.5" thickBot="1" x14ac:dyDescent="0.3">
      <c r="B51" s="1202" t="s">
        <v>46</v>
      </c>
      <c r="C51" s="21">
        <f>C52+C53</f>
        <v>0</v>
      </c>
      <c r="D51" s="21">
        <f>D52+D53</f>
        <v>0</v>
      </c>
      <c r="E51" s="21">
        <f t="shared" ref="E51:F51" si="5">E52+E53</f>
        <v>0</v>
      </c>
      <c r="F51" s="1203">
        <f t="shared" si="5"/>
        <v>0</v>
      </c>
    </row>
    <row r="52" spans="2:6" ht="16.5" thickBot="1" x14ac:dyDescent="0.3">
      <c r="B52" s="1204" t="s">
        <v>42</v>
      </c>
      <c r="C52" s="21">
        <v>0</v>
      </c>
      <c r="D52" s="21">
        <v>0</v>
      </c>
      <c r="E52" s="505">
        <v>0</v>
      </c>
      <c r="F52" s="1205">
        <v>0</v>
      </c>
    </row>
    <row r="53" spans="2:6" ht="16.5" thickBot="1" x14ac:dyDescent="0.3">
      <c r="B53" s="1204" t="s">
        <v>43</v>
      </c>
      <c r="C53" s="21">
        <v>0</v>
      </c>
      <c r="D53" s="21">
        <v>0</v>
      </c>
      <c r="E53" s="505">
        <v>0</v>
      </c>
      <c r="F53" s="1205">
        <v>0</v>
      </c>
    </row>
    <row r="54" spans="2:6" ht="16.5" thickBot="1" x14ac:dyDescent="0.3">
      <c r="B54" s="1202" t="s">
        <v>47</v>
      </c>
      <c r="C54" s="21">
        <f>C55+C56</f>
        <v>0</v>
      </c>
      <c r="D54" s="21">
        <f>D55+D56</f>
        <v>0</v>
      </c>
      <c r="E54" s="21">
        <f t="shared" ref="E54:F54" si="6">E55+E56</f>
        <v>0</v>
      </c>
      <c r="F54" s="1203">
        <f t="shared" si="6"/>
        <v>0</v>
      </c>
    </row>
    <row r="55" spans="2:6" ht="16.5" thickBot="1" x14ac:dyDescent="0.3">
      <c r="B55" s="1204" t="s">
        <v>42</v>
      </c>
      <c r="C55" s="21">
        <v>0</v>
      </c>
      <c r="D55" s="21">
        <v>0</v>
      </c>
      <c r="E55" s="505">
        <v>0</v>
      </c>
      <c r="F55" s="1205">
        <v>0</v>
      </c>
    </row>
    <row r="56" spans="2:6" ht="16.5" thickBot="1" x14ac:dyDescent="0.3">
      <c r="B56" s="1204" t="s">
        <v>43</v>
      </c>
      <c r="C56" s="21">
        <v>0</v>
      </c>
      <c r="D56" s="21">
        <v>0</v>
      </c>
      <c r="E56" s="505">
        <v>0</v>
      </c>
      <c r="F56" s="1205">
        <v>0</v>
      </c>
    </row>
    <row r="57" spans="2:6" ht="16.5" thickBot="1" x14ac:dyDescent="0.3">
      <c r="B57" s="1202" t="s">
        <v>48</v>
      </c>
      <c r="C57" s="24">
        <f>C58+C59</f>
        <v>500</v>
      </c>
      <c r="D57" s="21">
        <f t="shared" ref="D57:F57" si="7">D58+D59</f>
        <v>600</v>
      </c>
      <c r="E57" s="21">
        <f t="shared" si="7"/>
        <v>600</v>
      </c>
      <c r="F57" s="21">
        <f t="shared" si="7"/>
        <v>600</v>
      </c>
    </row>
    <row r="58" spans="2:6" ht="16.5" thickBot="1" x14ac:dyDescent="0.3">
      <c r="B58" s="1204" t="s">
        <v>42</v>
      </c>
      <c r="C58" s="21">
        <v>500</v>
      </c>
      <c r="D58" s="21">
        <v>600</v>
      </c>
      <c r="E58" s="21">
        <v>600</v>
      </c>
      <c r="F58" s="21">
        <v>600</v>
      </c>
    </row>
    <row r="59" spans="2:6" ht="16.5" thickBot="1" x14ac:dyDescent="0.3">
      <c r="B59" s="1204" t="s">
        <v>43</v>
      </c>
      <c r="C59" s="21">
        <v>0</v>
      </c>
      <c r="D59" s="21">
        <v>0</v>
      </c>
      <c r="E59" s="505">
        <v>0</v>
      </c>
      <c r="F59" s="1205">
        <v>0</v>
      </c>
    </row>
    <row r="60" spans="2:6" ht="46.5" customHeight="1" thickBot="1" x14ac:dyDescent="0.3">
      <c r="B60" s="1202" t="s">
        <v>49</v>
      </c>
      <c r="C60" s="24">
        <f>SUM(C61:C62)</f>
        <v>1230</v>
      </c>
      <c r="D60" s="24">
        <f t="shared" ref="D60:F60" si="8">SUM(D61:D62)</f>
        <v>1230</v>
      </c>
      <c r="E60" s="24">
        <f t="shared" si="8"/>
        <v>1230</v>
      </c>
      <c r="F60" s="382">
        <f t="shared" si="8"/>
        <v>1230</v>
      </c>
    </row>
    <row r="61" spans="2:6" ht="16.5" thickBot="1" x14ac:dyDescent="0.3">
      <c r="B61" s="1204" t="s">
        <v>42</v>
      </c>
      <c r="C61" s="24">
        <v>1230</v>
      </c>
      <c r="D61" s="24">
        <v>1230</v>
      </c>
      <c r="E61" s="24">
        <v>1230</v>
      </c>
      <c r="F61" s="24">
        <v>1230</v>
      </c>
    </row>
    <row r="62" spans="2:6" ht="16.5" thickBot="1" x14ac:dyDescent="0.3">
      <c r="B62" s="1204" t="s">
        <v>43</v>
      </c>
      <c r="C62" s="21">
        <v>0</v>
      </c>
      <c r="D62" s="21">
        <v>0</v>
      </c>
      <c r="E62" s="505">
        <v>0</v>
      </c>
      <c r="F62" s="1205">
        <v>0</v>
      </c>
    </row>
    <row r="63" spans="2:6" ht="16.5" thickBot="1" x14ac:dyDescent="0.3">
      <c r="B63" s="1206" t="s">
        <v>62</v>
      </c>
      <c r="C63" s="24">
        <f>C60+C57+C54+C51+C48+C45+C42</f>
        <v>254300</v>
      </c>
      <c r="D63" s="24">
        <f>D60+D57+D54+D51+D48+D45+D42</f>
        <v>302900</v>
      </c>
      <c r="E63" s="24">
        <f t="shared" ref="E63:F63" si="9">E60+E57+E54+E51+E48+E45+E42</f>
        <v>294700</v>
      </c>
      <c r="F63" s="382">
        <f t="shared" si="9"/>
        <v>295196</v>
      </c>
    </row>
    <row r="64" spans="2:6" ht="16.5" thickBot="1" x14ac:dyDescent="0.3">
      <c r="B64" s="1207" t="s">
        <v>71</v>
      </c>
      <c r="C64" s="388">
        <f>IF(C63-C34=0,0,"Error")</f>
        <v>0</v>
      </c>
      <c r="D64" s="388">
        <f>IF(D63-D34=0,0,"Error")</f>
        <v>0</v>
      </c>
      <c r="E64" s="388">
        <f>IF(E63-E34=0,0,"Error")</f>
        <v>0</v>
      </c>
      <c r="F64" s="1208">
        <f>IF(F63-F34=0,0,"Error")</f>
        <v>0</v>
      </c>
    </row>
    <row r="65" spans="2:6" ht="16.5" thickBot="1" x14ac:dyDescent="0.3">
      <c r="B65" s="1299" t="s">
        <v>96</v>
      </c>
      <c r="C65" s="1300"/>
      <c r="D65" s="1300"/>
      <c r="E65" s="1300"/>
      <c r="F65" s="1301"/>
    </row>
    <row r="66" spans="2:6" ht="16.5" thickBot="1" x14ac:dyDescent="0.3">
      <c r="B66" s="1299" t="s">
        <v>97</v>
      </c>
      <c r="C66" s="1300"/>
      <c r="D66" s="1300"/>
      <c r="E66" s="1300"/>
      <c r="F66" s="1301"/>
    </row>
    <row r="67" spans="2:6" ht="48" thickBot="1" x14ac:dyDescent="0.3">
      <c r="B67" s="1193" t="s">
        <v>100</v>
      </c>
      <c r="C67" s="1209" t="s">
        <v>3316</v>
      </c>
      <c r="D67" s="400" t="s">
        <v>54</v>
      </c>
      <c r="E67" s="1315" t="s">
        <v>3317</v>
      </c>
      <c r="F67" s="1316"/>
    </row>
    <row r="68" spans="2:6" ht="48" customHeight="1" thickBot="1" x14ac:dyDescent="0.3">
      <c r="B68" s="1194" t="s">
        <v>29</v>
      </c>
      <c r="C68" s="1272" t="s">
        <v>3318</v>
      </c>
      <c r="D68" s="1273"/>
      <c r="E68" s="1273"/>
      <c r="F68" s="1280"/>
    </row>
    <row r="69" spans="2:6" ht="12.75" customHeight="1" thickBot="1" x14ac:dyDescent="0.3">
      <c r="B69" s="1194" t="s">
        <v>31</v>
      </c>
      <c r="C69" s="1287" t="s">
        <v>2912</v>
      </c>
      <c r="D69" s="1288"/>
      <c r="E69" s="1288"/>
      <c r="F69" s="1289"/>
    </row>
    <row r="70" spans="2:6" ht="9" customHeight="1" x14ac:dyDescent="0.25">
      <c r="B70" s="1293"/>
      <c r="C70" s="14">
        <v>2024</v>
      </c>
      <c r="D70" s="14">
        <v>2025</v>
      </c>
      <c r="E70" s="1195">
        <v>2026</v>
      </c>
      <c r="F70" s="1195">
        <v>2027</v>
      </c>
    </row>
    <row r="71" spans="2:6" ht="16.5" thickBot="1" x14ac:dyDescent="0.3">
      <c r="B71" s="1294"/>
      <c r="C71" s="16" t="s">
        <v>13</v>
      </c>
      <c r="D71" s="16" t="s">
        <v>14</v>
      </c>
      <c r="E71" s="16" t="s">
        <v>14</v>
      </c>
      <c r="F71" s="1196" t="s">
        <v>14</v>
      </c>
    </row>
    <row r="72" spans="2:6" ht="16.5" thickBot="1" x14ac:dyDescent="0.3">
      <c r="B72" s="1194" t="s">
        <v>33</v>
      </c>
      <c r="C72" s="390"/>
      <c r="D72" s="390">
        <v>20</v>
      </c>
      <c r="E72" s="390">
        <v>45</v>
      </c>
      <c r="F72" s="390">
        <v>45</v>
      </c>
    </row>
    <row r="73" spans="2:6" ht="16.5" thickBot="1" x14ac:dyDescent="0.3">
      <c r="B73" s="1194" t="s">
        <v>35</v>
      </c>
      <c r="C73" s="379"/>
      <c r="D73" s="390">
        <v>2100</v>
      </c>
      <c r="E73" s="390">
        <v>5500</v>
      </c>
      <c r="F73" s="390">
        <v>5500</v>
      </c>
    </row>
    <row r="74" spans="2:6" ht="16.5" thickBot="1" x14ac:dyDescent="0.3">
      <c r="B74" s="1194" t="s">
        <v>36</v>
      </c>
      <c r="C74" s="379">
        <v>0</v>
      </c>
      <c r="D74" s="379">
        <f t="shared" ref="D74:F74" si="10">D73/D72</f>
        <v>105</v>
      </c>
      <c r="E74" s="379">
        <f t="shared" si="10"/>
        <v>122.22222222222223</v>
      </c>
      <c r="F74" s="379">
        <f t="shared" si="10"/>
        <v>122.22222222222223</v>
      </c>
    </row>
    <row r="75" spans="2:6" ht="16.5" thickBot="1" x14ac:dyDescent="0.3">
      <c r="B75" s="1194" t="s">
        <v>37</v>
      </c>
      <c r="C75" s="15" t="s">
        <v>94</v>
      </c>
      <c r="D75" s="19"/>
      <c r="E75" s="19"/>
      <c r="F75" s="19">
        <f t="shared" ref="F75:F77" si="11">F72/E72-1</f>
        <v>0</v>
      </c>
    </row>
    <row r="76" spans="2:6" ht="16.5" thickBot="1" x14ac:dyDescent="0.3">
      <c r="B76" s="1194" t="s">
        <v>38</v>
      </c>
      <c r="C76" s="15" t="s">
        <v>94</v>
      </c>
      <c r="D76" s="19"/>
      <c r="E76" s="19"/>
      <c r="F76" s="19">
        <f t="shared" si="11"/>
        <v>0</v>
      </c>
    </row>
    <row r="77" spans="2:6" ht="16.5" thickBot="1" x14ac:dyDescent="0.3">
      <c r="B77" s="1194" t="s">
        <v>39</v>
      </c>
      <c r="C77" s="15" t="s">
        <v>94</v>
      </c>
      <c r="D77" s="19"/>
      <c r="E77" s="19"/>
      <c r="F77" s="19">
        <f t="shared" si="11"/>
        <v>0</v>
      </c>
    </row>
    <row r="78" spans="2:6" ht="16.5" thickBot="1" x14ac:dyDescent="0.3">
      <c r="B78" s="1317" t="s">
        <v>315</v>
      </c>
      <c r="C78" s="1318"/>
      <c r="D78" s="1318"/>
      <c r="E78" s="1318"/>
      <c r="F78" s="1319"/>
    </row>
    <row r="79" spans="2:6" x14ac:dyDescent="0.25">
      <c r="B79" s="1293"/>
      <c r="C79" s="14">
        <v>2024</v>
      </c>
      <c r="D79" s="14">
        <v>2025</v>
      </c>
      <c r="E79" s="1195">
        <v>2026</v>
      </c>
      <c r="F79" s="1195">
        <v>2027</v>
      </c>
    </row>
    <row r="80" spans="2:6" ht="16.5" thickBot="1" x14ac:dyDescent="0.3">
      <c r="B80" s="1294"/>
      <c r="C80" s="16" t="s">
        <v>13</v>
      </c>
      <c r="D80" s="16" t="s">
        <v>14</v>
      </c>
      <c r="E80" s="16" t="s">
        <v>14</v>
      </c>
      <c r="F80" s="1196" t="s">
        <v>14</v>
      </c>
    </row>
    <row r="81" spans="2:6" ht="16.5" hidden="1" thickBot="1" x14ac:dyDescent="0.3">
      <c r="B81" s="1202" t="s">
        <v>57</v>
      </c>
      <c r="C81" s="21">
        <f>C82+C83+C84+C85</f>
        <v>0</v>
      </c>
      <c r="D81" s="21">
        <f t="shared" ref="D81:F81" si="12">D82+D83+D84+D85</f>
        <v>0</v>
      </c>
      <c r="E81" s="21">
        <f t="shared" si="12"/>
        <v>0</v>
      </c>
      <c r="F81" s="1203">
        <f t="shared" si="12"/>
        <v>0</v>
      </c>
    </row>
    <row r="82" spans="2:6" ht="16.5" hidden="1" thickBot="1" x14ac:dyDescent="0.3">
      <c r="B82" s="1204" t="s">
        <v>42</v>
      </c>
      <c r="C82" s="21">
        <v>0</v>
      </c>
      <c r="D82" s="21">
        <v>0</v>
      </c>
      <c r="E82" s="21">
        <v>0</v>
      </c>
      <c r="F82" s="21">
        <v>0</v>
      </c>
    </row>
    <row r="83" spans="2:6" ht="16.5" hidden="1" thickBot="1" x14ac:dyDescent="0.3">
      <c r="B83" s="1204" t="s">
        <v>58</v>
      </c>
      <c r="C83" s="21">
        <v>0</v>
      </c>
      <c r="D83" s="21">
        <v>0</v>
      </c>
      <c r="E83" s="21">
        <v>0</v>
      </c>
      <c r="F83" s="21">
        <v>0</v>
      </c>
    </row>
    <row r="84" spans="2:6" ht="16.5" hidden="1" thickBot="1" x14ac:dyDescent="0.3">
      <c r="B84" s="1204" t="s">
        <v>59</v>
      </c>
      <c r="C84" s="21">
        <v>0</v>
      </c>
      <c r="D84" s="21">
        <v>0</v>
      </c>
      <c r="E84" s="21">
        <v>0</v>
      </c>
      <c r="F84" s="21">
        <v>0</v>
      </c>
    </row>
    <row r="85" spans="2:6" ht="16.5" hidden="1" thickBot="1" x14ac:dyDescent="0.3">
      <c r="B85" s="1204" t="s">
        <v>60</v>
      </c>
      <c r="C85" s="21">
        <v>0</v>
      </c>
      <c r="D85" s="21">
        <v>0</v>
      </c>
      <c r="E85" s="21">
        <v>0</v>
      </c>
      <c r="F85" s="21">
        <v>0</v>
      </c>
    </row>
    <row r="86" spans="2:6" ht="16.5" thickBot="1" x14ac:dyDescent="0.3">
      <c r="B86" s="1202" t="s">
        <v>61</v>
      </c>
      <c r="C86" s="24">
        <f>C87+C88+C89+C90</f>
        <v>0</v>
      </c>
      <c r="D86" s="24">
        <f t="shared" ref="D86:F86" si="13">D87+D88+D89+D90</f>
        <v>2100</v>
      </c>
      <c r="E86" s="24">
        <f t="shared" si="13"/>
        <v>5500</v>
      </c>
      <c r="F86" s="382">
        <f t="shared" si="13"/>
        <v>5500</v>
      </c>
    </row>
    <row r="87" spans="2:6" ht="16.5" thickBot="1" x14ac:dyDescent="0.3">
      <c r="B87" s="1204" t="s">
        <v>42</v>
      </c>
      <c r="C87" s="379">
        <v>0</v>
      </c>
      <c r="D87" s="390">
        <v>2100</v>
      </c>
      <c r="E87" s="390">
        <v>5500</v>
      </c>
      <c r="F87" s="390">
        <v>5500</v>
      </c>
    </row>
    <row r="88" spans="2:6" ht="16.5" thickBot="1" x14ac:dyDescent="0.3">
      <c r="B88" s="1204" t="s">
        <v>58</v>
      </c>
      <c r="C88" s="21">
        <v>0</v>
      </c>
      <c r="D88" s="21">
        <v>0</v>
      </c>
      <c r="E88" s="21">
        <v>0</v>
      </c>
      <c r="F88" s="21">
        <v>0</v>
      </c>
    </row>
    <row r="89" spans="2:6" ht="16.5" thickBot="1" x14ac:dyDescent="0.3">
      <c r="B89" s="1204" t="s">
        <v>59</v>
      </c>
      <c r="C89" s="21">
        <v>0</v>
      </c>
      <c r="D89" s="21">
        <v>0</v>
      </c>
      <c r="E89" s="21">
        <v>0</v>
      </c>
      <c r="F89" s="21">
        <v>0</v>
      </c>
    </row>
    <row r="90" spans="2:6" ht="16.5" thickBot="1" x14ac:dyDescent="0.3">
      <c r="B90" s="1204" t="s">
        <v>60</v>
      </c>
      <c r="C90" s="21">
        <v>0</v>
      </c>
      <c r="D90" s="21">
        <v>0</v>
      </c>
      <c r="E90" s="21">
        <v>0</v>
      </c>
      <c r="F90" s="21">
        <v>0</v>
      </c>
    </row>
    <row r="91" spans="2:6" ht="16.5" thickBot="1" x14ac:dyDescent="0.3">
      <c r="B91" s="1210" t="s">
        <v>62</v>
      </c>
      <c r="C91" s="24">
        <f>C81+C86</f>
        <v>0</v>
      </c>
      <c r="D91" s="24">
        <f>D81+D86</f>
        <v>2100</v>
      </c>
      <c r="E91" s="24">
        <f>E81+E86</f>
        <v>5500</v>
      </c>
      <c r="F91" s="382">
        <f>F81+F86</f>
        <v>5500</v>
      </c>
    </row>
    <row r="92" spans="2:6" ht="16.5" thickBot="1" x14ac:dyDescent="0.3">
      <c r="B92" s="1207" t="s">
        <v>71</v>
      </c>
      <c r="C92" s="388">
        <f>IF(C91-C73=0,0,"Error")</f>
        <v>0</v>
      </c>
      <c r="D92" s="388">
        <f t="shared" ref="D92:F92" si="14">IF(D91-D73=0,0,"Error")</f>
        <v>0</v>
      </c>
      <c r="E92" s="388">
        <f t="shared" si="14"/>
        <v>0</v>
      </c>
      <c r="F92" s="388">
        <f t="shared" si="14"/>
        <v>0</v>
      </c>
    </row>
    <row r="93" spans="2:6" ht="48" thickBot="1" x14ac:dyDescent="0.3">
      <c r="B93" s="1193" t="s">
        <v>238</v>
      </c>
      <c r="C93" s="1209" t="s">
        <v>3319</v>
      </c>
      <c r="D93" s="400" t="s">
        <v>54</v>
      </c>
      <c r="E93" s="1310" t="s">
        <v>3320</v>
      </c>
      <c r="F93" s="1311"/>
    </row>
    <row r="94" spans="2:6" ht="43.5" customHeight="1" thickBot="1" x14ac:dyDescent="0.3">
      <c r="B94" s="1194" t="s">
        <v>29</v>
      </c>
      <c r="C94" s="1272" t="s">
        <v>3321</v>
      </c>
      <c r="D94" s="1273"/>
      <c r="E94" s="1273"/>
      <c r="F94" s="1280"/>
    </row>
    <row r="95" spans="2:6" ht="16.5" thickBot="1" x14ac:dyDescent="0.3">
      <c r="B95" s="1194" t="s">
        <v>31</v>
      </c>
      <c r="C95" s="1287" t="s">
        <v>2912</v>
      </c>
      <c r="D95" s="1288"/>
      <c r="E95" s="1288"/>
      <c r="F95" s="1289"/>
    </row>
    <row r="96" spans="2:6" x14ac:dyDescent="0.25">
      <c r="B96" s="1293"/>
      <c r="C96" s="14">
        <v>2024</v>
      </c>
      <c r="D96" s="14">
        <v>2025</v>
      </c>
      <c r="E96" s="1195">
        <v>2026</v>
      </c>
      <c r="F96" s="1195">
        <v>2027</v>
      </c>
    </row>
    <row r="97" spans="2:6" ht="16.5" thickBot="1" x14ac:dyDescent="0.3">
      <c r="B97" s="1294"/>
      <c r="C97" s="16" t="s">
        <v>13</v>
      </c>
      <c r="D97" s="16" t="s">
        <v>14</v>
      </c>
      <c r="E97" s="16" t="s">
        <v>14</v>
      </c>
      <c r="F97" s="1196" t="s">
        <v>14</v>
      </c>
    </row>
    <row r="98" spans="2:6" ht="16.5" thickBot="1" x14ac:dyDescent="0.3">
      <c r="B98" s="1194" t="s">
        <v>33</v>
      </c>
      <c r="C98" s="390">
        <v>2</v>
      </c>
      <c r="D98" s="390">
        <v>0</v>
      </c>
      <c r="E98" s="390">
        <v>0</v>
      </c>
      <c r="F98" s="390">
        <v>0</v>
      </c>
    </row>
    <row r="99" spans="2:6" ht="16.5" thickBot="1" x14ac:dyDescent="0.3">
      <c r="B99" s="1194" t="s">
        <v>35</v>
      </c>
      <c r="C99" s="379">
        <v>6500</v>
      </c>
      <c r="D99" s="379">
        <v>0</v>
      </c>
      <c r="E99" s="379">
        <v>0</v>
      </c>
      <c r="F99" s="379">
        <v>0</v>
      </c>
    </row>
    <row r="100" spans="2:6" ht="16.5" thickBot="1" x14ac:dyDescent="0.3">
      <c r="B100" s="1194" t="s">
        <v>36</v>
      </c>
      <c r="C100" s="379">
        <f t="shared" ref="C100" si="15">C99/C98</f>
        <v>3250</v>
      </c>
      <c r="D100" s="379"/>
      <c r="E100" s="379"/>
      <c r="F100" s="379"/>
    </row>
    <row r="101" spans="2:6" ht="16.5" thickBot="1" x14ac:dyDescent="0.3">
      <c r="B101" s="1194" t="s">
        <v>37</v>
      </c>
      <c r="C101" s="15" t="s">
        <v>94</v>
      </c>
      <c r="D101" s="19"/>
      <c r="E101" s="19"/>
      <c r="F101" s="19"/>
    </row>
    <row r="102" spans="2:6" ht="16.5" thickBot="1" x14ac:dyDescent="0.3">
      <c r="B102" s="1194" t="s">
        <v>38</v>
      </c>
      <c r="C102" s="15" t="s">
        <v>94</v>
      </c>
      <c r="D102" s="19"/>
      <c r="E102" s="19"/>
      <c r="F102" s="19"/>
    </row>
    <row r="103" spans="2:6" ht="16.5" thickBot="1" x14ac:dyDescent="0.3">
      <c r="B103" s="1194" t="s">
        <v>39</v>
      </c>
      <c r="C103" s="15" t="s">
        <v>94</v>
      </c>
      <c r="D103" s="19"/>
      <c r="E103" s="19"/>
      <c r="F103" s="19"/>
    </row>
    <row r="104" spans="2:6" ht="16.5" thickBot="1" x14ac:dyDescent="0.3">
      <c r="B104" s="1317" t="s">
        <v>327</v>
      </c>
      <c r="C104" s="1318"/>
      <c r="D104" s="1318"/>
      <c r="E104" s="1318"/>
      <c r="F104" s="1319"/>
    </row>
    <row r="105" spans="2:6" x14ac:dyDescent="0.25">
      <c r="B105" s="1293"/>
      <c r="C105" s="14">
        <v>2024</v>
      </c>
      <c r="D105" s="14">
        <v>2025</v>
      </c>
      <c r="E105" s="1195">
        <v>2026</v>
      </c>
      <c r="F105" s="1195">
        <v>2027</v>
      </c>
    </row>
    <row r="106" spans="2:6" ht="46.5" customHeight="1" thickBot="1" x14ac:dyDescent="0.3">
      <c r="B106" s="1294"/>
      <c r="C106" s="16" t="s">
        <v>13</v>
      </c>
      <c r="D106" s="16" t="s">
        <v>14</v>
      </c>
      <c r="E106" s="16" t="s">
        <v>14</v>
      </c>
      <c r="F106" s="1196" t="s">
        <v>14</v>
      </c>
    </row>
    <row r="107" spans="2:6" ht="16.5" hidden="1" thickBot="1" x14ac:dyDescent="0.3">
      <c r="B107" s="1202" t="s">
        <v>57</v>
      </c>
      <c r="C107" s="21">
        <f>C108+C109+C110+C111</f>
        <v>0</v>
      </c>
      <c r="D107" s="21">
        <f t="shared" ref="D107:F107" si="16">D108+D109+D110+D111</f>
        <v>0</v>
      </c>
      <c r="E107" s="21">
        <f t="shared" si="16"/>
        <v>0</v>
      </c>
      <c r="F107" s="1203">
        <f t="shared" si="16"/>
        <v>0</v>
      </c>
    </row>
    <row r="108" spans="2:6" ht="16.5" hidden="1" thickBot="1" x14ac:dyDescent="0.3">
      <c r="B108" s="1204" t="s">
        <v>42</v>
      </c>
      <c r="C108" s="21">
        <v>0</v>
      </c>
      <c r="D108" s="21">
        <v>0</v>
      </c>
      <c r="E108" s="21">
        <v>0</v>
      </c>
      <c r="F108" s="21">
        <v>0</v>
      </c>
    </row>
    <row r="109" spans="2:6" ht="16.5" hidden="1" thickBot="1" x14ac:dyDescent="0.3">
      <c r="B109" s="1204" t="s">
        <v>58</v>
      </c>
      <c r="C109" s="21">
        <v>0</v>
      </c>
      <c r="D109" s="21">
        <v>0</v>
      </c>
      <c r="E109" s="21">
        <v>0</v>
      </c>
      <c r="F109" s="21">
        <v>0</v>
      </c>
    </row>
    <row r="110" spans="2:6" ht="16.5" hidden="1" thickBot="1" x14ac:dyDescent="0.3">
      <c r="B110" s="1204" t="s">
        <v>59</v>
      </c>
      <c r="C110" s="21">
        <v>0</v>
      </c>
      <c r="D110" s="21">
        <v>0</v>
      </c>
      <c r="E110" s="21">
        <v>0</v>
      </c>
      <c r="F110" s="21">
        <v>0</v>
      </c>
    </row>
    <row r="111" spans="2:6" ht="16.5" hidden="1" thickBot="1" x14ac:dyDescent="0.3">
      <c r="B111" s="1204" t="s">
        <v>60</v>
      </c>
      <c r="C111" s="21">
        <v>0</v>
      </c>
      <c r="D111" s="21">
        <v>0</v>
      </c>
      <c r="E111" s="21">
        <v>0</v>
      </c>
      <c r="F111" s="21">
        <v>0</v>
      </c>
    </row>
    <row r="112" spans="2:6" ht="16.5" thickBot="1" x14ac:dyDescent="0.3">
      <c r="B112" s="1202" t="s">
        <v>61</v>
      </c>
      <c r="C112" s="24">
        <f>C113+C114+C115+C116</f>
        <v>6500</v>
      </c>
      <c r="D112" s="24">
        <f t="shared" ref="D112:F112" si="17">D113+D114+D115+D116</f>
        <v>0</v>
      </c>
      <c r="E112" s="24">
        <f t="shared" si="17"/>
        <v>0</v>
      </c>
      <c r="F112" s="382">
        <f t="shared" si="17"/>
        <v>0</v>
      </c>
    </row>
    <row r="113" spans="2:6" ht="16.5" thickBot="1" x14ac:dyDescent="0.3">
      <c r="B113" s="1204" t="s">
        <v>42</v>
      </c>
      <c r="C113" s="379">
        <v>6500</v>
      </c>
      <c r="D113" s="379">
        <v>0</v>
      </c>
      <c r="E113" s="379"/>
      <c r="F113" s="379"/>
    </row>
    <row r="114" spans="2:6" ht="16.5" thickBot="1" x14ac:dyDescent="0.3">
      <c r="B114" s="1204" t="s">
        <v>58</v>
      </c>
      <c r="C114" s="21">
        <v>0</v>
      </c>
      <c r="D114" s="21">
        <v>0</v>
      </c>
      <c r="E114" s="21">
        <v>0</v>
      </c>
      <c r="F114" s="21">
        <v>0</v>
      </c>
    </row>
    <row r="115" spans="2:6" ht="12.75" customHeight="1" thickBot="1" x14ac:dyDescent="0.3">
      <c r="B115" s="1204" t="s">
        <v>59</v>
      </c>
      <c r="C115" s="21">
        <v>0</v>
      </c>
      <c r="D115" s="21">
        <v>0</v>
      </c>
      <c r="E115" s="21">
        <v>0</v>
      </c>
      <c r="F115" s="21">
        <v>0</v>
      </c>
    </row>
    <row r="116" spans="2:6" ht="9" customHeight="1" thickBot="1" x14ac:dyDescent="0.3">
      <c r="B116" s="1204" t="s">
        <v>60</v>
      </c>
      <c r="C116" s="21">
        <v>0</v>
      </c>
      <c r="D116" s="21">
        <v>0</v>
      </c>
      <c r="E116" s="21">
        <v>0</v>
      </c>
      <c r="F116" s="21">
        <v>0</v>
      </c>
    </row>
    <row r="117" spans="2:6" ht="16.5" thickBot="1" x14ac:dyDescent="0.3">
      <c r="B117" s="1210" t="s">
        <v>62</v>
      </c>
      <c r="C117" s="24">
        <f>C107+C112</f>
        <v>6500</v>
      </c>
      <c r="D117" s="24">
        <f>D107+D112</f>
        <v>0</v>
      </c>
      <c r="E117" s="24">
        <f>E107+E112</f>
        <v>0</v>
      </c>
      <c r="F117" s="382">
        <f>F107+F112</f>
        <v>0</v>
      </c>
    </row>
    <row r="118" spans="2:6" ht="16.5" thickBot="1" x14ac:dyDescent="0.3">
      <c r="B118" s="1207" t="s">
        <v>71</v>
      </c>
      <c r="C118" s="388">
        <f>IF(C117-C99=0,0,"Error")</f>
        <v>0</v>
      </c>
      <c r="D118" s="388">
        <f t="shared" ref="D118:F118" si="18">IF(D117-D99=0,0,"Error")</f>
        <v>0</v>
      </c>
      <c r="E118" s="388">
        <f t="shared" si="18"/>
        <v>0</v>
      </c>
      <c r="F118" s="388">
        <f t="shared" si="18"/>
        <v>0</v>
      </c>
    </row>
    <row r="119" spans="2:6" ht="48" thickBot="1" x14ac:dyDescent="0.3">
      <c r="B119" s="1193" t="s">
        <v>157</v>
      </c>
      <c r="C119" s="1209" t="s">
        <v>2034</v>
      </c>
      <c r="D119" s="400" t="s">
        <v>54</v>
      </c>
      <c r="E119" s="1308" t="s">
        <v>3322</v>
      </c>
      <c r="F119" s="1309"/>
    </row>
    <row r="120" spans="2:6" ht="70.5" customHeight="1" thickBot="1" x14ac:dyDescent="0.3">
      <c r="B120" s="1194" t="s">
        <v>29</v>
      </c>
      <c r="C120" s="1272" t="s">
        <v>3323</v>
      </c>
      <c r="D120" s="1273"/>
      <c r="E120" s="1273"/>
      <c r="F120" s="1280"/>
    </row>
    <row r="121" spans="2:6" ht="16.5" thickBot="1" x14ac:dyDescent="0.3">
      <c r="B121" s="1194" t="s">
        <v>31</v>
      </c>
      <c r="C121" s="1287" t="s">
        <v>3324</v>
      </c>
      <c r="D121" s="1288"/>
      <c r="E121" s="1288"/>
      <c r="F121" s="1289"/>
    </row>
    <row r="122" spans="2:6" x14ac:dyDescent="0.25">
      <c r="B122" s="1293"/>
      <c r="C122" s="14">
        <v>2024</v>
      </c>
      <c r="D122" s="14">
        <v>2025</v>
      </c>
      <c r="E122" s="1195">
        <v>2026</v>
      </c>
      <c r="F122" s="1195">
        <v>2027</v>
      </c>
    </row>
    <row r="123" spans="2:6" ht="16.5" thickBot="1" x14ac:dyDescent="0.3">
      <c r="B123" s="1294"/>
      <c r="C123" s="16" t="s">
        <v>13</v>
      </c>
      <c r="D123" s="16" t="s">
        <v>14</v>
      </c>
      <c r="E123" s="16" t="s">
        <v>14</v>
      </c>
      <c r="F123" s="1196" t="s">
        <v>14</v>
      </c>
    </row>
    <row r="124" spans="2:6" ht="16.5" thickBot="1" x14ac:dyDescent="0.3">
      <c r="B124" s="1194" t="s">
        <v>33</v>
      </c>
      <c r="C124" s="822">
        <v>7</v>
      </c>
      <c r="D124" s="822">
        <v>101</v>
      </c>
      <c r="E124" s="822"/>
      <c r="F124" s="822"/>
    </row>
    <row r="125" spans="2:6" ht="16.5" thickBot="1" x14ac:dyDescent="0.3">
      <c r="B125" s="1194" t="s">
        <v>35</v>
      </c>
      <c r="C125" s="379">
        <v>2700</v>
      </c>
      <c r="D125" s="390">
        <v>25000</v>
      </c>
      <c r="E125" s="390"/>
      <c r="F125" s="390"/>
    </row>
    <row r="126" spans="2:6" ht="16.5" thickBot="1" x14ac:dyDescent="0.3">
      <c r="B126" s="1194" t="s">
        <v>36</v>
      </c>
      <c r="C126" s="379">
        <f>C125/C124</f>
        <v>385.71428571428572</v>
      </c>
      <c r="D126" s="379">
        <f>D125/D124</f>
        <v>247.52475247524754</v>
      </c>
      <c r="E126" s="379"/>
      <c r="F126" s="379"/>
    </row>
    <row r="127" spans="2:6" ht="16.5" thickBot="1" x14ac:dyDescent="0.3">
      <c r="B127" s="1194" t="s">
        <v>37</v>
      </c>
      <c r="C127" s="15" t="s">
        <v>94</v>
      </c>
      <c r="D127" s="19"/>
      <c r="E127" s="19"/>
      <c r="F127" s="1197"/>
    </row>
    <row r="128" spans="2:6" ht="16.5" thickBot="1" x14ac:dyDescent="0.3">
      <c r="B128" s="1194" t="s">
        <v>38</v>
      </c>
      <c r="C128" s="15" t="s">
        <v>94</v>
      </c>
      <c r="D128" s="19"/>
      <c r="E128" s="19"/>
      <c r="F128" s="1197"/>
    </row>
    <row r="129" spans="2:6" ht="16.5" thickBot="1" x14ac:dyDescent="0.3">
      <c r="B129" s="1194" t="s">
        <v>39</v>
      </c>
      <c r="C129" s="15" t="s">
        <v>94</v>
      </c>
      <c r="D129" s="19"/>
      <c r="E129" s="19"/>
      <c r="F129" s="1197"/>
    </row>
    <row r="130" spans="2:6" ht="16.5" thickBot="1" x14ac:dyDescent="0.3">
      <c r="B130" s="1317" t="s">
        <v>330</v>
      </c>
      <c r="C130" s="1318"/>
      <c r="D130" s="1318"/>
      <c r="E130" s="1318"/>
      <c r="F130" s="1319"/>
    </row>
    <row r="131" spans="2:6" x14ac:dyDescent="0.25">
      <c r="B131" s="1293"/>
      <c r="C131" s="14">
        <v>2024</v>
      </c>
      <c r="D131" s="14">
        <v>2025</v>
      </c>
      <c r="E131" s="1195">
        <v>2026</v>
      </c>
      <c r="F131" s="1195">
        <v>2027</v>
      </c>
    </row>
    <row r="132" spans="2:6" ht="16.5" thickBot="1" x14ac:dyDescent="0.3">
      <c r="B132" s="1294"/>
      <c r="C132" s="16" t="s">
        <v>13</v>
      </c>
      <c r="D132" s="16" t="s">
        <v>14</v>
      </c>
      <c r="E132" s="16" t="s">
        <v>14</v>
      </c>
      <c r="F132" s="1196" t="s">
        <v>14</v>
      </c>
    </row>
    <row r="133" spans="2:6" ht="16.5" thickBot="1" x14ac:dyDescent="0.3">
      <c r="B133" s="1202" t="s">
        <v>57</v>
      </c>
      <c r="C133" s="21">
        <f>C134+C135+C136+C137</f>
        <v>0</v>
      </c>
      <c r="D133" s="21">
        <f t="shared" ref="D133:F133" si="19">D134+D135+D136+D137</f>
        <v>0</v>
      </c>
      <c r="E133" s="21">
        <f t="shared" si="19"/>
        <v>0</v>
      </c>
      <c r="F133" s="1203">
        <f t="shared" si="19"/>
        <v>0</v>
      </c>
    </row>
    <row r="134" spans="2:6" ht="16.5" thickBot="1" x14ac:dyDescent="0.3">
      <c r="B134" s="1204" t="s">
        <v>42</v>
      </c>
      <c r="C134" s="21">
        <v>0</v>
      </c>
      <c r="D134" s="21">
        <v>0</v>
      </c>
      <c r="E134" s="21">
        <v>0</v>
      </c>
      <c r="F134" s="21">
        <v>0</v>
      </c>
    </row>
    <row r="135" spans="2:6" ht="16.5" thickBot="1" x14ac:dyDescent="0.3">
      <c r="B135" s="1204" t="s">
        <v>58</v>
      </c>
      <c r="C135" s="21">
        <v>0</v>
      </c>
      <c r="D135" s="21">
        <v>0</v>
      </c>
      <c r="E135" s="21">
        <v>0</v>
      </c>
      <c r="F135" s="21">
        <v>0</v>
      </c>
    </row>
    <row r="136" spans="2:6" ht="16.5" thickBot="1" x14ac:dyDescent="0.3">
      <c r="B136" s="1204" t="s">
        <v>59</v>
      </c>
      <c r="C136" s="21">
        <v>0</v>
      </c>
      <c r="D136" s="21">
        <v>0</v>
      </c>
      <c r="E136" s="21">
        <v>0</v>
      </c>
      <c r="F136" s="21">
        <v>0</v>
      </c>
    </row>
    <row r="137" spans="2:6" ht="16.5" thickBot="1" x14ac:dyDescent="0.3">
      <c r="B137" s="1204" t="s">
        <v>60</v>
      </c>
      <c r="C137" s="21">
        <v>0</v>
      </c>
      <c r="D137" s="21">
        <v>0</v>
      </c>
      <c r="E137" s="21">
        <v>0</v>
      </c>
      <c r="F137" s="21">
        <v>0</v>
      </c>
    </row>
    <row r="138" spans="2:6" ht="16.5" thickBot="1" x14ac:dyDescent="0.3">
      <c r="B138" s="1202" t="s">
        <v>61</v>
      </c>
      <c r="C138" s="24">
        <f>C139+C140+C141+C142</f>
        <v>2700</v>
      </c>
      <c r="D138" s="24">
        <f t="shared" ref="D138:F138" si="20">D139+D140+D141+D142</f>
        <v>25000</v>
      </c>
      <c r="E138" s="24">
        <f t="shared" si="20"/>
        <v>0</v>
      </c>
      <c r="F138" s="382">
        <f t="shared" si="20"/>
        <v>0</v>
      </c>
    </row>
    <row r="139" spans="2:6" ht="16.5" thickBot="1" x14ac:dyDescent="0.3">
      <c r="B139" s="1204" t="s">
        <v>42</v>
      </c>
      <c r="C139" s="21">
        <v>2700</v>
      </c>
      <c r="D139" s="390">
        <v>25000</v>
      </c>
      <c r="E139" s="390"/>
      <c r="F139" s="390"/>
    </row>
    <row r="140" spans="2:6" ht="16.5" thickBot="1" x14ac:dyDescent="0.3">
      <c r="B140" s="1204" t="s">
        <v>58</v>
      </c>
      <c r="C140" s="24"/>
      <c r="D140" s="21"/>
      <c r="E140" s="21"/>
      <c r="F140" s="1203"/>
    </row>
    <row r="141" spans="2:6" ht="16.5" thickBot="1" x14ac:dyDescent="0.3">
      <c r="B141" s="1204" t="s">
        <v>59</v>
      </c>
      <c r="C141" s="24"/>
      <c r="D141" s="21"/>
      <c r="E141" s="21"/>
      <c r="F141" s="1203"/>
    </row>
    <row r="142" spans="2:6" ht="16.5" thickBot="1" x14ac:dyDescent="0.3">
      <c r="B142" s="1204" t="s">
        <v>60</v>
      </c>
      <c r="C142" s="24"/>
      <c r="D142" s="21"/>
      <c r="E142" s="21"/>
      <c r="F142" s="1203"/>
    </row>
    <row r="143" spans="2:6" ht="16.5" thickBot="1" x14ac:dyDescent="0.3">
      <c r="B143" s="1210" t="s">
        <v>204</v>
      </c>
      <c r="C143" s="24">
        <f>C133+C138</f>
        <v>2700</v>
      </c>
      <c r="D143" s="24">
        <f t="shared" ref="D143:F143" si="21">D133+D138</f>
        <v>25000</v>
      </c>
      <c r="E143" s="24">
        <f t="shared" si="21"/>
        <v>0</v>
      </c>
      <c r="F143" s="382">
        <f t="shared" si="21"/>
        <v>0</v>
      </c>
    </row>
    <row r="144" spans="2:6" ht="16.5" thickBot="1" x14ac:dyDescent="0.3">
      <c r="B144" s="1207" t="s">
        <v>71</v>
      </c>
      <c r="C144" s="388">
        <f>IF(C143-C125=0,0,"Error")</f>
        <v>0</v>
      </c>
      <c r="D144" s="388">
        <f t="shared" ref="D144:F144" si="22">IF(D143-D125=0,0,"Error")</f>
        <v>0</v>
      </c>
      <c r="E144" s="388">
        <f t="shared" si="22"/>
        <v>0</v>
      </c>
      <c r="F144" s="388">
        <f t="shared" si="22"/>
        <v>0</v>
      </c>
    </row>
    <row r="145" spans="2:6" ht="16.5" thickBot="1" x14ac:dyDescent="0.3">
      <c r="B145" s="1299" t="s">
        <v>51</v>
      </c>
      <c r="C145" s="1300"/>
      <c r="D145" s="1300"/>
      <c r="E145" s="1300"/>
      <c r="F145" s="1301"/>
    </row>
    <row r="146" spans="2:6" ht="16.5" thickBot="1" x14ac:dyDescent="0.3">
      <c r="B146" s="1299" t="s">
        <v>52</v>
      </c>
      <c r="C146" s="1300"/>
      <c r="D146" s="1300"/>
      <c r="E146" s="1300"/>
      <c r="F146" s="1301"/>
    </row>
    <row r="147" spans="2:6" ht="63.75" thickBot="1" x14ac:dyDescent="0.3">
      <c r="B147" s="1193" t="s">
        <v>100</v>
      </c>
      <c r="C147" s="1209" t="s">
        <v>3325</v>
      </c>
      <c r="D147" s="400" t="s">
        <v>54</v>
      </c>
      <c r="E147" s="1308" t="s">
        <v>3326</v>
      </c>
      <c r="F147" s="1309"/>
    </row>
    <row r="148" spans="2:6" ht="43.5" customHeight="1" thickBot="1" x14ac:dyDescent="0.3">
      <c r="B148" s="1194" t="s">
        <v>29</v>
      </c>
      <c r="C148" s="1272" t="s">
        <v>3327</v>
      </c>
      <c r="D148" s="1273"/>
      <c r="E148" s="1273"/>
      <c r="F148" s="1280"/>
    </row>
    <row r="149" spans="2:6" ht="16.5" thickBot="1" x14ac:dyDescent="0.3">
      <c r="B149" s="1194" t="s">
        <v>31</v>
      </c>
      <c r="C149" s="1325" t="s">
        <v>2912</v>
      </c>
      <c r="D149" s="1326"/>
      <c r="E149" s="1326"/>
      <c r="F149" s="1327"/>
    </row>
    <row r="150" spans="2:6" x14ac:dyDescent="0.25">
      <c r="B150" s="1293"/>
      <c r="C150" s="14">
        <v>2024</v>
      </c>
      <c r="D150" s="14">
        <v>2025</v>
      </c>
      <c r="E150" s="1195">
        <v>2026</v>
      </c>
      <c r="F150" s="1195">
        <v>2027</v>
      </c>
    </row>
    <row r="151" spans="2:6" ht="16.5" thickBot="1" x14ac:dyDescent="0.3">
      <c r="B151" s="1294"/>
      <c r="C151" s="16" t="s">
        <v>13</v>
      </c>
      <c r="D151" s="16" t="s">
        <v>14</v>
      </c>
      <c r="E151" s="16" t="s">
        <v>14</v>
      </c>
      <c r="F151" s="1196" t="s">
        <v>14</v>
      </c>
    </row>
    <row r="152" spans="2:6" ht="16.5" thickBot="1" x14ac:dyDescent="0.3">
      <c r="B152" s="1194" t="s">
        <v>33</v>
      </c>
      <c r="C152" s="379">
        <v>1</v>
      </c>
      <c r="D152" s="379">
        <v>1</v>
      </c>
      <c r="E152" s="379">
        <v>0</v>
      </c>
      <c r="F152" s="380">
        <v>0</v>
      </c>
    </row>
    <row r="153" spans="2:6" ht="16.5" thickBot="1" x14ac:dyDescent="0.3">
      <c r="B153" s="1194" t="s">
        <v>35</v>
      </c>
      <c r="C153" s="379">
        <v>129800</v>
      </c>
      <c r="D153" s="379">
        <v>18200</v>
      </c>
      <c r="E153" s="379">
        <f t="shared" ref="E153" si="23">E171</f>
        <v>0</v>
      </c>
      <c r="F153" s="380">
        <f>F171</f>
        <v>0</v>
      </c>
    </row>
    <row r="154" spans="2:6" ht="16.5" thickBot="1" x14ac:dyDescent="0.3">
      <c r="B154" s="1194" t="s">
        <v>36</v>
      </c>
      <c r="C154" s="379">
        <f>C153/C152</f>
        <v>129800</v>
      </c>
      <c r="D154" s="379">
        <f>D153/D152</f>
        <v>18200</v>
      </c>
      <c r="E154" s="379"/>
      <c r="F154" s="379"/>
    </row>
    <row r="155" spans="2:6" ht="16.5" thickBot="1" x14ac:dyDescent="0.3">
      <c r="B155" s="1194" t="s">
        <v>37</v>
      </c>
      <c r="C155" s="15"/>
      <c r="D155" s="19"/>
      <c r="E155" s="19"/>
      <c r="F155" s="1197"/>
    </row>
    <row r="156" spans="2:6" ht="16.5" thickBot="1" x14ac:dyDescent="0.3">
      <c r="B156" s="1194" t="s">
        <v>38</v>
      </c>
      <c r="C156" s="15"/>
      <c r="D156" s="19"/>
      <c r="E156" s="19"/>
      <c r="F156" s="1197"/>
    </row>
    <row r="157" spans="2:6" ht="16.5" thickBot="1" x14ac:dyDescent="0.3">
      <c r="B157" s="1194" t="s">
        <v>39</v>
      </c>
      <c r="C157" s="15"/>
      <c r="D157" s="19"/>
      <c r="E157" s="19"/>
      <c r="F157" s="1197"/>
    </row>
    <row r="158" spans="2:6" ht="16.5" thickBot="1" x14ac:dyDescent="0.3">
      <c r="B158" s="1317" t="s">
        <v>315</v>
      </c>
      <c r="C158" s="1318"/>
      <c r="D158" s="1318"/>
      <c r="E158" s="1318"/>
      <c r="F158" s="1319"/>
    </row>
    <row r="159" spans="2:6" x14ac:dyDescent="0.25">
      <c r="B159" s="1293"/>
      <c r="C159" s="14">
        <v>2024</v>
      </c>
      <c r="D159" s="14">
        <v>2025</v>
      </c>
      <c r="E159" s="1195">
        <v>2026</v>
      </c>
      <c r="F159" s="1195">
        <v>2027</v>
      </c>
    </row>
    <row r="160" spans="2:6" ht="16.5" customHeight="1" thickBot="1" x14ac:dyDescent="0.3">
      <c r="B160" s="1294"/>
      <c r="C160" s="16" t="s">
        <v>13</v>
      </c>
      <c r="D160" s="16" t="s">
        <v>14</v>
      </c>
      <c r="E160" s="16" t="s">
        <v>14</v>
      </c>
      <c r="F160" s="1196" t="s">
        <v>14</v>
      </c>
    </row>
    <row r="161" spans="2:6" ht="12.75" hidden="1" customHeight="1" x14ac:dyDescent="0.25">
      <c r="B161" s="1202" t="s">
        <v>57</v>
      </c>
      <c r="C161" s="21">
        <f>C162+C163+C164+C165</f>
        <v>0</v>
      </c>
      <c r="D161" s="21">
        <f t="shared" ref="D161:F161" si="24">D162+D163+D164+D165</f>
        <v>0</v>
      </c>
      <c r="E161" s="21">
        <f t="shared" si="24"/>
        <v>0</v>
      </c>
      <c r="F161" s="1203">
        <f t="shared" si="24"/>
        <v>0</v>
      </c>
    </row>
    <row r="162" spans="2:6" ht="9" hidden="1" customHeight="1" x14ac:dyDescent="0.25">
      <c r="B162" s="1204" t="s">
        <v>42</v>
      </c>
      <c r="C162" s="21"/>
      <c r="D162" s="21"/>
      <c r="E162" s="21"/>
      <c r="F162" s="1203"/>
    </row>
    <row r="163" spans="2:6" ht="16.5" hidden="1" thickBot="1" x14ac:dyDescent="0.3">
      <c r="B163" s="1204" t="s">
        <v>58</v>
      </c>
      <c r="C163" s="21"/>
      <c r="D163" s="21"/>
      <c r="E163" s="21"/>
      <c r="F163" s="1203"/>
    </row>
    <row r="164" spans="2:6" ht="16.5" hidden="1" thickBot="1" x14ac:dyDescent="0.3">
      <c r="B164" s="1204" t="s">
        <v>59</v>
      </c>
      <c r="C164" s="21"/>
      <c r="D164" s="21"/>
      <c r="E164" s="21"/>
      <c r="F164" s="1203"/>
    </row>
    <row r="165" spans="2:6" ht="16.5" hidden="1" thickBot="1" x14ac:dyDescent="0.3">
      <c r="B165" s="1204" t="s">
        <v>60</v>
      </c>
      <c r="C165" s="21"/>
      <c r="D165" s="21"/>
      <c r="E165" s="21"/>
      <c r="F165" s="1203"/>
    </row>
    <row r="166" spans="2:6" ht="16.5" thickBot="1" x14ac:dyDescent="0.3">
      <c r="B166" s="1202" t="s">
        <v>61</v>
      </c>
      <c r="C166" s="24">
        <f>C167+C168+C169+C170</f>
        <v>129800</v>
      </c>
      <c r="D166" s="24">
        <f t="shared" ref="D166:F166" si="25">D167+D168+D169+D170</f>
        <v>18200</v>
      </c>
      <c r="E166" s="24">
        <f t="shared" si="25"/>
        <v>0</v>
      </c>
      <c r="F166" s="382">
        <f t="shared" si="25"/>
        <v>0</v>
      </c>
    </row>
    <row r="167" spans="2:6" ht="16.5" thickBot="1" x14ac:dyDescent="0.3">
      <c r="B167" s="1204" t="s">
        <v>42</v>
      </c>
      <c r="C167" s="379">
        <v>129800</v>
      </c>
      <c r="D167" s="379">
        <v>18200</v>
      </c>
      <c r="E167" s="379">
        <f t="shared" ref="E167" si="26">E276</f>
        <v>0</v>
      </c>
      <c r="F167" s="380">
        <f>F276</f>
        <v>0</v>
      </c>
    </row>
    <row r="168" spans="2:6" ht="16.5" thickBot="1" x14ac:dyDescent="0.3">
      <c r="B168" s="1204" t="s">
        <v>58</v>
      </c>
      <c r="C168" s="24"/>
      <c r="D168" s="21"/>
      <c r="E168" s="21"/>
      <c r="F168" s="1203"/>
    </row>
    <row r="169" spans="2:6" ht="16.5" thickBot="1" x14ac:dyDescent="0.3">
      <c r="B169" s="1204" t="s">
        <v>59</v>
      </c>
      <c r="C169" s="24"/>
      <c r="D169" s="21"/>
      <c r="E169" s="21"/>
      <c r="F169" s="1203"/>
    </row>
    <row r="170" spans="2:6" ht="16.5" thickBot="1" x14ac:dyDescent="0.3">
      <c r="B170" s="1204" t="s">
        <v>60</v>
      </c>
      <c r="C170" s="24"/>
      <c r="D170" s="21"/>
      <c r="E170" s="21"/>
      <c r="F170" s="1203"/>
    </row>
    <row r="171" spans="2:6" ht="16.5" thickBot="1" x14ac:dyDescent="0.3">
      <c r="B171" s="1210" t="s">
        <v>62</v>
      </c>
      <c r="C171" s="24">
        <f>C161+C166</f>
        <v>129800</v>
      </c>
      <c r="D171" s="24">
        <f t="shared" ref="D171:F171" si="27">D161+D166</f>
        <v>18200</v>
      </c>
      <c r="E171" s="24">
        <f t="shared" si="27"/>
        <v>0</v>
      </c>
      <c r="F171" s="24">
        <f t="shared" si="27"/>
        <v>0</v>
      </c>
    </row>
    <row r="172" spans="2:6" ht="16.5" thickBot="1" x14ac:dyDescent="0.3">
      <c r="B172" s="1211" t="s">
        <v>71</v>
      </c>
      <c r="C172" s="1212">
        <f>IF(C171-C153=0,0,"Error")</f>
        <v>0</v>
      </c>
      <c r="D172" s="1212">
        <f t="shared" ref="D172:F172" si="28">IF(D171-D153=0,0,"Error")</f>
        <v>0</v>
      </c>
      <c r="E172" s="1212">
        <f t="shared" si="28"/>
        <v>0</v>
      </c>
      <c r="F172" s="1212">
        <f t="shared" si="28"/>
        <v>0</v>
      </c>
    </row>
    <row r="173" spans="2:6" ht="16.5" thickBot="1" x14ac:dyDescent="0.3">
      <c r="B173" s="823" t="s">
        <v>3328</v>
      </c>
      <c r="C173" s="1308" t="s">
        <v>3329</v>
      </c>
      <c r="D173" s="1321"/>
      <c r="E173" s="1321"/>
      <c r="F173" s="1322"/>
    </row>
    <row r="174" spans="2:6" ht="16.5" thickBot="1" x14ac:dyDescent="0.3">
      <c r="B174" s="1209" t="s">
        <v>3330</v>
      </c>
      <c r="C174" s="1323" t="s">
        <v>3331</v>
      </c>
      <c r="D174" s="1300"/>
      <c r="E174" s="1300"/>
      <c r="F174" s="1324"/>
    </row>
    <row r="175" spans="2:6" ht="87.75" customHeight="1" thickBot="1" x14ac:dyDescent="0.3">
      <c r="B175" s="6" t="s">
        <v>29</v>
      </c>
      <c r="C175" s="1272" t="s">
        <v>3332</v>
      </c>
      <c r="D175" s="1273"/>
      <c r="E175" s="1273"/>
      <c r="F175" s="1274"/>
    </row>
    <row r="176" spans="2:6" ht="16.5" thickBot="1" x14ac:dyDescent="0.3">
      <c r="B176" s="6" t="s">
        <v>31</v>
      </c>
      <c r="C176" s="1325" t="s">
        <v>2912</v>
      </c>
      <c r="D176" s="1326"/>
      <c r="E176" s="1326"/>
      <c r="F176" s="1327"/>
    </row>
    <row r="177" spans="2:6" x14ac:dyDescent="0.25">
      <c r="B177" s="13"/>
      <c r="C177" s="14">
        <v>2024</v>
      </c>
      <c r="D177" s="14">
        <v>2025</v>
      </c>
      <c r="E177" s="1195">
        <v>2026</v>
      </c>
      <c r="F177" s="1195">
        <v>2027</v>
      </c>
    </row>
    <row r="178" spans="2:6" ht="16.5" thickBot="1" x14ac:dyDescent="0.3">
      <c r="B178" s="15"/>
      <c r="C178" s="16" t="s">
        <v>13</v>
      </c>
      <c r="D178" s="16" t="s">
        <v>14</v>
      </c>
      <c r="E178" s="16" t="s">
        <v>14</v>
      </c>
      <c r="F178" s="16" t="s">
        <v>14</v>
      </c>
    </row>
    <row r="179" spans="2:6" ht="16.5" thickBot="1" x14ac:dyDescent="0.3">
      <c r="B179" s="6" t="s">
        <v>33</v>
      </c>
      <c r="C179" s="379"/>
      <c r="D179" s="505">
        <v>1</v>
      </c>
      <c r="E179" s="505"/>
      <c r="F179" s="505"/>
    </row>
    <row r="180" spans="2:6" ht="16.5" thickBot="1" x14ac:dyDescent="0.3">
      <c r="B180" s="6" t="s">
        <v>35</v>
      </c>
      <c r="C180" s="379"/>
      <c r="D180" s="379">
        <v>5200</v>
      </c>
      <c r="E180" s="379">
        <v>0</v>
      </c>
      <c r="F180" s="379">
        <v>0</v>
      </c>
    </row>
    <row r="181" spans="2:6" ht="16.5" thickBot="1" x14ac:dyDescent="0.3">
      <c r="B181" s="6" t="s">
        <v>36</v>
      </c>
      <c r="C181" s="379"/>
      <c r="D181" s="505">
        <f>D180/D179</f>
        <v>5200</v>
      </c>
      <c r="E181" s="505"/>
      <c r="F181" s="505"/>
    </row>
    <row r="182" spans="2:6" ht="16.5" thickBot="1" x14ac:dyDescent="0.3">
      <c r="B182" s="6" t="s">
        <v>37</v>
      </c>
      <c r="C182" s="15"/>
      <c r="D182" s="19"/>
      <c r="E182" s="19"/>
      <c r="F182" s="19"/>
    </row>
    <row r="183" spans="2:6" ht="16.5" thickBot="1" x14ac:dyDescent="0.3">
      <c r="B183" s="6" t="s">
        <v>38</v>
      </c>
      <c r="C183" s="15"/>
      <c r="D183" s="19"/>
      <c r="E183" s="19"/>
      <c r="F183" s="19"/>
    </row>
    <row r="184" spans="2:6" ht="16.5" thickBot="1" x14ac:dyDescent="0.3">
      <c r="B184" s="6" t="s">
        <v>39</v>
      </c>
      <c r="C184" s="15"/>
      <c r="D184" s="19"/>
      <c r="E184" s="19"/>
      <c r="F184" s="19"/>
    </row>
    <row r="185" spans="2:6" ht="16.5" customHeight="1" thickBot="1" x14ac:dyDescent="0.3">
      <c r="B185" s="1295" t="s">
        <v>40</v>
      </c>
      <c r="C185" s="1296"/>
      <c r="D185" s="1296"/>
      <c r="E185" s="1296"/>
      <c r="F185" s="1320"/>
    </row>
    <row r="186" spans="2:6" ht="16.5" thickBot="1" x14ac:dyDescent="0.3">
      <c r="B186" s="20" t="s">
        <v>41</v>
      </c>
      <c r="C186" s="21"/>
      <c r="D186" s="21"/>
      <c r="E186" s="21"/>
      <c r="F186" s="21"/>
    </row>
    <row r="187" spans="2:6" ht="16.5" thickBot="1" x14ac:dyDescent="0.3">
      <c r="B187" s="22" t="s">
        <v>42</v>
      </c>
      <c r="C187" s="23"/>
      <c r="D187" s="24">
        <v>0</v>
      </c>
      <c r="E187" s="24">
        <v>0</v>
      </c>
      <c r="F187" s="24">
        <v>0</v>
      </c>
    </row>
    <row r="188" spans="2:6" ht="16.5" thickBot="1" x14ac:dyDescent="0.3">
      <c r="B188" s="22" t="s">
        <v>43</v>
      </c>
      <c r="C188" s="24"/>
      <c r="D188" s="24"/>
      <c r="E188" s="24"/>
      <c r="F188" s="24"/>
    </row>
    <row r="189" spans="2:6" ht="32.25" thickBot="1" x14ac:dyDescent="0.3">
      <c r="B189" s="20" t="s">
        <v>44</v>
      </c>
      <c r="C189" s="21"/>
      <c r="D189" s="21"/>
      <c r="E189" s="21"/>
      <c r="F189" s="21"/>
    </row>
    <row r="190" spans="2:6" ht="16.5" thickBot="1" x14ac:dyDescent="0.3">
      <c r="B190" s="22" t="s">
        <v>42</v>
      </c>
      <c r="C190" s="23"/>
      <c r="D190" s="24">
        <v>0</v>
      </c>
      <c r="E190" s="24">
        <v>0</v>
      </c>
      <c r="F190" s="24">
        <v>0</v>
      </c>
    </row>
    <row r="191" spans="2:6" ht="16.5" thickBot="1" x14ac:dyDescent="0.3">
      <c r="B191" s="22" t="s">
        <v>43</v>
      </c>
      <c r="C191" s="24"/>
      <c r="D191" s="24"/>
      <c r="E191" s="24"/>
      <c r="F191" s="24"/>
    </row>
    <row r="192" spans="2:6" ht="16.5" thickBot="1" x14ac:dyDescent="0.3">
      <c r="B192" s="20" t="s">
        <v>45</v>
      </c>
      <c r="C192" s="21"/>
      <c r="D192" s="21"/>
      <c r="E192" s="21"/>
      <c r="F192" s="21"/>
    </row>
    <row r="193" spans="2:6" ht="16.5" thickBot="1" x14ac:dyDescent="0.3">
      <c r="B193" s="22" t="s">
        <v>42</v>
      </c>
      <c r="C193" s="23"/>
      <c r="D193" s="24">
        <v>0</v>
      </c>
      <c r="E193" s="24"/>
      <c r="F193" s="24"/>
    </row>
    <row r="194" spans="2:6" ht="16.5" thickBot="1" x14ac:dyDescent="0.3">
      <c r="B194" s="22" t="s">
        <v>43</v>
      </c>
      <c r="C194" s="24"/>
      <c r="D194" s="24"/>
      <c r="E194" s="24"/>
      <c r="F194" s="24"/>
    </row>
    <row r="195" spans="2:6" ht="16.5" thickBot="1" x14ac:dyDescent="0.3">
      <c r="B195" s="20" t="s">
        <v>46</v>
      </c>
      <c r="C195" s="21"/>
      <c r="D195" s="21"/>
      <c r="E195" s="21"/>
      <c r="F195" s="21"/>
    </row>
    <row r="196" spans="2:6" ht="16.5" thickBot="1" x14ac:dyDescent="0.3">
      <c r="B196" s="22" t="s">
        <v>42</v>
      </c>
      <c r="C196" s="23"/>
      <c r="D196" s="24">
        <v>0</v>
      </c>
      <c r="E196" s="24">
        <v>0</v>
      </c>
      <c r="F196" s="24">
        <v>0</v>
      </c>
    </row>
    <row r="197" spans="2:6" ht="16.5" thickBot="1" x14ac:dyDescent="0.3">
      <c r="B197" s="22" t="s">
        <v>43</v>
      </c>
      <c r="C197" s="24"/>
      <c r="D197" s="24"/>
      <c r="E197" s="24"/>
      <c r="F197" s="24"/>
    </row>
    <row r="198" spans="2:6" ht="16.5" thickBot="1" x14ac:dyDescent="0.3">
      <c r="B198" s="20" t="s">
        <v>47</v>
      </c>
      <c r="C198" s="21"/>
      <c r="D198" s="21"/>
      <c r="E198" s="21"/>
      <c r="F198" s="21"/>
    </row>
    <row r="199" spans="2:6" ht="16.5" thickBot="1" x14ac:dyDescent="0.3">
      <c r="B199" s="22" t="s">
        <v>42</v>
      </c>
      <c r="C199" s="23"/>
      <c r="D199" s="24">
        <v>0</v>
      </c>
      <c r="E199" s="24">
        <v>0</v>
      </c>
      <c r="F199" s="24">
        <v>0</v>
      </c>
    </row>
    <row r="200" spans="2:6" ht="16.5" thickBot="1" x14ac:dyDescent="0.3">
      <c r="B200" s="22" t="s">
        <v>43</v>
      </c>
      <c r="C200" s="24"/>
      <c r="D200" s="24"/>
      <c r="E200" s="24"/>
      <c r="F200" s="24"/>
    </row>
    <row r="201" spans="2:6" ht="16.5" thickBot="1" x14ac:dyDescent="0.3">
      <c r="B201" s="20" t="s">
        <v>48</v>
      </c>
      <c r="C201" s="21"/>
      <c r="D201" s="21"/>
      <c r="E201" s="21"/>
      <c r="F201" s="21"/>
    </row>
    <row r="202" spans="2:6" ht="16.5" thickBot="1" x14ac:dyDescent="0.3">
      <c r="B202" s="22" t="s">
        <v>42</v>
      </c>
      <c r="C202" s="23"/>
      <c r="D202" s="24">
        <v>0</v>
      </c>
      <c r="E202" s="24">
        <v>0</v>
      </c>
      <c r="F202" s="24">
        <v>0</v>
      </c>
    </row>
    <row r="203" spans="2:6" ht="16.5" thickBot="1" x14ac:dyDescent="0.3">
      <c r="B203" s="22" t="s">
        <v>43</v>
      </c>
      <c r="C203" s="24"/>
      <c r="D203" s="24"/>
      <c r="E203" s="24"/>
      <c r="F203" s="24"/>
    </row>
    <row r="204" spans="2:6" ht="16.5" thickBot="1" x14ac:dyDescent="0.3">
      <c r="B204" s="20" t="s">
        <v>49</v>
      </c>
      <c r="C204" s="21"/>
      <c r="D204" s="21"/>
      <c r="E204" s="21"/>
      <c r="F204" s="21"/>
    </row>
    <row r="205" spans="2:6" ht="16.5" thickBot="1" x14ac:dyDescent="0.3">
      <c r="B205" s="22" t="s">
        <v>42</v>
      </c>
      <c r="C205" s="23"/>
      <c r="D205" s="24">
        <v>0</v>
      </c>
      <c r="E205" s="24">
        <v>0</v>
      </c>
      <c r="F205" s="24">
        <v>0</v>
      </c>
    </row>
    <row r="206" spans="2:6" ht="16.5" thickBot="1" x14ac:dyDescent="0.3">
      <c r="B206" s="22" t="s">
        <v>43</v>
      </c>
      <c r="C206" s="24"/>
      <c r="D206" s="24"/>
      <c r="E206" s="24"/>
      <c r="F206" s="24"/>
    </row>
    <row r="207" spans="2:6" ht="16.5" thickBot="1" x14ac:dyDescent="0.3">
      <c r="B207" s="20" t="s">
        <v>68</v>
      </c>
      <c r="C207" s="21"/>
      <c r="D207" s="21"/>
      <c r="E207" s="21"/>
      <c r="F207" s="21"/>
    </row>
    <row r="208" spans="2:6" ht="16.5" thickBot="1" x14ac:dyDescent="0.3">
      <c r="B208" s="22" t="s">
        <v>42</v>
      </c>
      <c r="C208" s="21"/>
      <c r="D208" s="21"/>
      <c r="E208" s="21"/>
      <c r="F208" s="21"/>
    </row>
    <row r="209" spans="2:6" ht="16.5" thickBot="1" x14ac:dyDescent="0.3">
      <c r="B209" s="22" t="s">
        <v>58</v>
      </c>
      <c r="C209" s="21"/>
      <c r="D209" s="21"/>
      <c r="E209" s="21"/>
      <c r="F209" s="21"/>
    </row>
    <row r="210" spans="2:6" ht="16.5" thickBot="1" x14ac:dyDescent="0.3">
      <c r="B210" s="22" t="s">
        <v>59</v>
      </c>
      <c r="C210" s="21"/>
      <c r="D210" s="21"/>
      <c r="E210" s="21"/>
      <c r="F210" s="21"/>
    </row>
    <row r="211" spans="2:6" ht="16.5" thickBot="1" x14ac:dyDescent="0.3">
      <c r="B211" s="22" t="s">
        <v>60</v>
      </c>
      <c r="C211" s="21"/>
      <c r="D211" s="21"/>
      <c r="E211" s="21"/>
      <c r="F211" s="21"/>
    </row>
    <row r="212" spans="2:6" ht="16.5" thickBot="1" x14ac:dyDescent="0.3">
      <c r="B212" s="20" t="s">
        <v>70</v>
      </c>
      <c r="C212" s="21">
        <f>C213+C214+C215+C216</f>
        <v>0</v>
      </c>
      <c r="D212" s="21">
        <f t="shared" ref="D212:F212" si="29">D213+D214+D215+D216</f>
        <v>5200</v>
      </c>
      <c r="E212" s="21">
        <f t="shared" si="29"/>
        <v>0</v>
      </c>
      <c r="F212" s="21">
        <f t="shared" si="29"/>
        <v>0</v>
      </c>
    </row>
    <row r="213" spans="2:6" ht="16.5" thickBot="1" x14ac:dyDescent="0.3">
      <c r="B213" s="22" t="s">
        <v>42</v>
      </c>
      <c r="C213" s="21"/>
      <c r="D213" s="379">
        <v>5200</v>
      </c>
      <c r="E213" s="21"/>
      <c r="F213" s="21"/>
    </row>
    <row r="214" spans="2:6" ht="16.5" thickBot="1" x14ac:dyDescent="0.3">
      <c r="B214" s="22" t="s">
        <v>58</v>
      </c>
      <c r="C214" s="21"/>
      <c r="D214" s="21"/>
      <c r="E214" s="21"/>
      <c r="F214" s="21"/>
    </row>
    <row r="215" spans="2:6" ht="16.5" thickBot="1" x14ac:dyDescent="0.3">
      <c r="B215" s="22" t="s">
        <v>59</v>
      </c>
      <c r="C215" s="21"/>
      <c r="D215" s="21"/>
      <c r="E215" s="21"/>
      <c r="F215" s="21"/>
    </row>
    <row r="216" spans="2:6" ht="16.5" thickBot="1" x14ac:dyDescent="0.3">
      <c r="B216" s="22" t="s">
        <v>60</v>
      </c>
      <c r="C216" s="21"/>
      <c r="D216" s="21"/>
      <c r="E216" s="21"/>
      <c r="F216" s="21"/>
    </row>
    <row r="217" spans="2:6" ht="16.5" thickBot="1" x14ac:dyDescent="0.3">
      <c r="B217" s="1213" t="s">
        <v>3333</v>
      </c>
      <c r="C217" s="430">
        <f>SUM(C186:C212)</f>
        <v>0</v>
      </c>
      <c r="D217" s="430">
        <f>SUM(D186:D212)</f>
        <v>5200</v>
      </c>
      <c r="E217" s="430">
        <f>SUM(E186:E212)</f>
        <v>0</v>
      </c>
      <c r="F217" s="430">
        <f>SUM(F186:F212)</f>
        <v>0</v>
      </c>
    </row>
    <row r="218" spans="2:6" ht="16.5" thickBot="1" x14ac:dyDescent="0.3">
      <c r="B218" s="1207" t="s">
        <v>71</v>
      </c>
      <c r="C218" s="388">
        <f>IF(C217-C180=0,0,"Error")</f>
        <v>0</v>
      </c>
      <c r="D218" s="388">
        <f t="shared" ref="D218:F218" si="30">IF(D217-D180=0,0,"Error")</f>
        <v>0</v>
      </c>
      <c r="E218" s="388">
        <f t="shared" si="30"/>
        <v>0</v>
      </c>
      <c r="F218" s="388">
        <f t="shared" si="30"/>
        <v>0</v>
      </c>
    </row>
    <row r="219" spans="2:6" ht="16.5" thickBot="1" x14ac:dyDescent="0.3">
      <c r="B219" s="823" t="s">
        <v>3328</v>
      </c>
      <c r="C219" s="1308" t="s">
        <v>3329</v>
      </c>
      <c r="D219" s="1321"/>
      <c r="E219" s="1321"/>
      <c r="F219" s="1322"/>
    </row>
    <row r="220" spans="2:6" ht="42" customHeight="1" thickBot="1" x14ac:dyDescent="0.3">
      <c r="B220" s="1209" t="s">
        <v>3330</v>
      </c>
      <c r="C220" s="1328" t="s">
        <v>3334</v>
      </c>
      <c r="D220" s="1318"/>
      <c r="E220" s="1318"/>
      <c r="F220" s="1329"/>
    </row>
    <row r="221" spans="2:6" ht="90" customHeight="1" thickBot="1" x14ac:dyDescent="0.3">
      <c r="B221" s="6" t="s">
        <v>29</v>
      </c>
      <c r="C221" s="1272" t="s">
        <v>3335</v>
      </c>
      <c r="D221" s="1273"/>
      <c r="E221" s="1273"/>
      <c r="F221" s="1274"/>
    </row>
    <row r="222" spans="2:6" ht="16.5" thickBot="1" x14ac:dyDescent="0.3">
      <c r="B222" s="6" t="s">
        <v>31</v>
      </c>
      <c r="C222" s="1325" t="s">
        <v>2912</v>
      </c>
      <c r="D222" s="1326"/>
      <c r="E222" s="1326"/>
      <c r="F222" s="1327"/>
    </row>
    <row r="223" spans="2:6" x14ac:dyDescent="0.25">
      <c r="B223" s="13"/>
      <c r="C223" s="14">
        <v>2024</v>
      </c>
      <c r="D223" s="14">
        <v>2025</v>
      </c>
      <c r="E223" s="1195">
        <v>2026</v>
      </c>
      <c r="F223" s="1195">
        <v>2027</v>
      </c>
    </row>
    <row r="224" spans="2:6" ht="16.5" thickBot="1" x14ac:dyDescent="0.3">
      <c r="B224" s="15"/>
      <c r="C224" s="16" t="s">
        <v>13</v>
      </c>
      <c r="D224" s="16" t="s">
        <v>14</v>
      </c>
      <c r="E224" s="16" t="s">
        <v>14</v>
      </c>
      <c r="F224" s="16" t="s">
        <v>14</v>
      </c>
    </row>
    <row r="225" spans="2:6" ht="16.5" thickBot="1" x14ac:dyDescent="0.3">
      <c r="B225" s="6" t="s">
        <v>33</v>
      </c>
      <c r="C225" s="379"/>
      <c r="D225" s="505">
        <v>1</v>
      </c>
      <c r="E225" s="505"/>
      <c r="F225" s="505"/>
    </row>
    <row r="226" spans="2:6" ht="16.5" thickBot="1" x14ac:dyDescent="0.3">
      <c r="B226" s="6" t="s">
        <v>35</v>
      </c>
      <c r="C226" s="379"/>
      <c r="D226" s="379">
        <v>1200</v>
      </c>
      <c r="E226" s="379"/>
      <c r="F226" s="379"/>
    </row>
    <row r="227" spans="2:6" ht="16.5" thickBot="1" x14ac:dyDescent="0.3">
      <c r="B227" s="6" t="s">
        <v>36</v>
      </c>
      <c r="C227" s="379"/>
      <c r="D227" s="505">
        <f>D226/D225</f>
        <v>1200</v>
      </c>
      <c r="E227" s="505"/>
      <c r="F227" s="505"/>
    </row>
    <row r="228" spans="2:6" ht="16.5" thickBot="1" x14ac:dyDescent="0.3">
      <c r="B228" s="6" t="s">
        <v>37</v>
      </c>
      <c r="C228" s="15"/>
      <c r="D228" s="19"/>
      <c r="E228" s="19"/>
      <c r="F228" s="19"/>
    </row>
    <row r="229" spans="2:6" ht="16.5" thickBot="1" x14ac:dyDescent="0.3">
      <c r="B229" s="6" t="s">
        <v>38</v>
      </c>
      <c r="C229" s="15"/>
      <c r="D229" s="19"/>
      <c r="E229" s="19"/>
      <c r="F229" s="19"/>
    </row>
    <row r="230" spans="2:6" ht="16.5" thickBot="1" x14ac:dyDescent="0.3">
      <c r="B230" s="6" t="s">
        <v>39</v>
      </c>
      <c r="C230" s="15"/>
      <c r="D230" s="19"/>
      <c r="E230" s="19"/>
      <c r="F230" s="19"/>
    </row>
    <row r="231" spans="2:6" ht="16.5" thickBot="1" x14ac:dyDescent="0.3">
      <c r="B231" s="1295" t="s">
        <v>40</v>
      </c>
      <c r="C231" s="1296"/>
      <c r="D231" s="1296"/>
      <c r="E231" s="1296"/>
      <c r="F231" s="1320"/>
    </row>
    <row r="232" spans="2:6" ht="16.5" thickBot="1" x14ac:dyDescent="0.3">
      <c r="B232" s="20" t="s">
        <v>41</v>
      </c>
      <c r="C232" s="21"/>
      <c r="D232" s="21"/>
      <c r="E232" s="21"/>
      <c r="F232" s="21"/>
    </row>
    <row r="233" spans="2:6" ht="16.5" thickBot="1" x14ac:dyDescent="0.3">
      <c r="B233" s="22" t="s">
        <v>42</v>
      </c>
      <c r="C233" s="23"/>
      <c r="D233" s="24">
        <v>0</v>
      </c>
      <c r="E233" s="24">
        <v>0</v>
      </c>
      <c r="F233" s="24">
        <v>0</v>
      </c>
    </row>
    <row r="234" spans="2:6" ht="16.5" thickBot="1" x14ac:dyDescent="0.3">
      <c r="B234" s="22" t="s">
        <v>43</v>
      </c>
      <c r="C234" s="24"/>
      <c r="D234" s="24"/>
      <c r="E234" s="24"/>
      <c r="F234" s="24"/>
    </row>
    <row r="235" spans="2:6" ht="32.25" thickBot="1" x14ac:dyDescent="0.3">
      <c r="B235" s="20" t="s">
        <v>44</v>
      </c>
      <c r="C235" s="21"/>
      <c r="D235" s="21"/>
      <c r="E235" s="21"/>
      <c r="F235" s="21"/>
    </row>
    <row r="236" spans="2:6" ht="16.5" thickBot="1" x14ac:dyDescent="0.3">
      <c r="B236" s="22" t="s">
        <v>42</v>
      </c>
      <c r="C236" s="23"/>
      <c r="D236" s="24">
        <v>0</v>
      </c>
      <c r="E236" s="24">
        <v>0</v>
      </c>
      <c r="F236" s="24">
        <v>0</v>
      </c>
    </row>
    <row r="237" spans="2:6" ht="16.5" thickBot="1" x14ac:dyDescent="0.3">
      <c r="B237" s="22" t="s">
        <v>43</v>
      </c>
      <c r="C237" s="24"/>
      <c r="D237" s="24"/>
      <c r="E237" s="24"/>
      <c r="F237" s="24"/>
    </row>
    <row r="238" spans="2:6" ht="16.5" thickBot="1" x14ac:dyDescent="0.3">
      <c r="B238" s="20" t="s">
        <v>45</v>
      </c>
      <c r="C238" s="21"/>
      <c r="D238" s="21">
        <f>D239+D240</f>
        <v>0</v>
      </c>
      <c r="E238" s="21"/>
      <c r="F238" s="21"/>
    </row>
    <row r="239" spans="2:6" ht="16.5" thickBot="1" x14ac:dyDescent="0.3">
      <c r="B239" s="22" t="s">
        <v>42</v>
      </c>
      <c r="C239" s="23"/>
      <c r="D239" s="24">
        <v>0</v>
      </c>
      <c r="E239" s="379"/>
      <c r="F239" s="379"/>
    </row>
    <row r="240" spans="2:6" ht="16.5" thickBot="1" x14ac:dyDescent="0.3">
      <c r="B240" s="22" t="s">
        <v>43</v>
      </c>
      <c r="C240" s="24"/>
      <c r="D240" s="24"/>
      <c r="E240" s="24"/>
      <c r="F240" s="24"/>
    </row>
    <row r="241" spans="2:6" ht="16.5" thickBot="1" x14ac:dyDescent="0.3">
      <c r="B241" s="20" t="s">
        <v>46</v>
      </c>
      <c r="C241" s="21"/>
      <c r="D241" s="21"/>
      <c r="E241" s="21"/>
      <c r="F241" s="21"/>
    </row>
    <row r="242" spans="2:6" ht="16.5" thickBot="1" x14ac:dyDescent="0.3">
      <c r="B242" s="22" t="s">
        <v>42</v>
      </c>
      <c r="C242" s="23"/>
      <c r="D242" s="24">
        <v>0</v>
      </c>
      <c r="E242" s="24">
        <v>0</v>
      </c>
      <c r="F242" s="24">
        <v>0</v>
      </c>
    </row>
    <row r="243" spans="2:6" ht="16.5" thickBot="1" x14ac:dyDescent="0.3">
      <c r="B243" s="22" t="s">
        <v>43</v>
      </c>
      <c r="C243" s="24"/>
      <c r="D243" s="24"/>
      <c r="E243" s="24"/>
      <c r="F243" s="24"/>
    </row>
    <row r="244" spans="2:6" ht="16.5" thickBot="1" x14ac:dyDescent="0.3">
      <c r="B244" s="20" t="s">
        <v>47</v>
      </c>
      <c r="C244" s="21"/>
      <c r="D244" s="21"/>
      <c r="E244" s="21"/>
      <c r="F244" s="21"/>
    </row>
    <row r="245" spans="2:6" ht="16.5" thickBot="1" x14ac:dyDescent="0.3">
      <c r="B245" s="22" t="s">
        <v>42</v>
      </c>
      <c r="C245" s="23"/>
      <c r="D245" s="24">
        <v>0</v>
      </c>
      <c r="E245" s="24">
        <v>0</v>
      </c>
      <c r="F245" s="24">
        <v>0</v>
      </c>
    </row>
    <row r="246" spans="2:6" ht="16.5" thickBot="1" x14ac:dyDescent="0.3">
      <c r="B246" s="22" t="s">
        <v>43</v>
      </c>
      <c r="C246" s="24"/>
      <c r="D246" s="24"/>
      <c r="E246" s="24"/>
      <c r="F246" s="24"/>
    </row>
    <row r="247" spans="2:6" ht="16.5" thickBot="1" x14ac:dyDescent="0.3">
      <c r="B247" s="20" t="s">
        <v>48</v>
      </c>
      <c r="C247" s="21"/>
      <c r="D247" s="21"/>
      <c r="E247" s="21"/>
      <c r="F247" s="21"/>
    </row>
    <row r="248" spans="2:6" ht="16.5" thickBot="1" x14ac:dyDescent="0.3">
      <c r="B248" s="22" t="s">
        <v>42</v>
      </c>
      <c r="C248" s="23"/>
      <c r="D248" s="24">
        <v>0</v>
      </c>
      <c r="E248" s="24">
        <v>0</v>
      </c>
      <c r="F248" s="24">
        <v>0</v>
      </c>
    </row>
    <row r="249" spans="2:6" ht="16.5" thickBot="1" x14ac:dyDescent="0.3">
      <c r="B249" s="22" t="s">
        <v>43</v>
      </c>
      <c r="C249" s="24"/>
      <c r="D249" s="24"/>
      <c r="E249" s="24"/>
      <c r="F249" s="24"/>
    </row>
    <row r="250" spans="2:6" ht="16.5" thickBot="1" x14ac:dyDescent="0.3">
      <c r="B250" s="20" t="s">
        <v>49</v>
      </c>
      <c r="C250" s="21"/>
      <c r="D250" s="21"/>
      <c r="E250" s="21"/>
      <c r="F250" s="21"/>
    </row>
    <row r="251" spans="2:6" ht="16.5" thickBot="1" x14ac:dyDescent="0.3">
      <c r="B251" s="22" t="s">
        <v>42</v>
      </c>
      <c r="C251" s="23"/>
      <c r="D251" s="24">
        <v>0</v>
      </c>
      <c r="E251" s="24">
        <v>0</v>
      </c>
      <c r="F251" s="24">
        <v>0</v>
      </c>
    </row>
    <row r="252" spans="2:6" ht="16.5" thickBot="1" x14ac:dyDescent="0.3">
      <c r="B252" s="22" t="s">
        <v>43</v>
      </c>
      <c r="C252" s="24"/>
      <c r="D252" s="24"/>
      <c r="E252" s="24"/>
      <c r="F252" s="24"/>
    </row>
    <row r="253" spans="2:6" ht="16.5" thickBot="1" x14ac:dyDescent="0.3">
      <c r="B253" s="20" t="s">
        <v>68</v>
      </c>
      <c r="C253" s="21">
        <f>C254+C255+C256+C257</f>
        <v>0</v>
      </c>
      <c r="D253" s="21">
        <f t="shared" ref="D253:F253" si="31">D254+D255+D256+D257</f>
        <v>0</v>
      </c>
      <c r="E253" s="21">
        <f t="shared" si="31"/>
        <v>0</v>
      </c>
      <c r="F253" s="21">
        <f t="shared" si="31"/>
        <v>0</v>
      </c>
    </row>
    <row r="254" spans="2:6" ht="16.5" thickBot="1" x14ac:dyDescent="0.3">
      <c r="B254" s="22" t="s">
        <v>42</v>
      </c>
      <c r="C254" s="21"/>
      <c r="D254" s="21">
        <v>0</v>
      </c>
      <c r="E254" s="21"/>
      <c r="F254" s="21"/>
    </row>
    <row r="255" spans="2:6" ht="16.5" thickBot="1" x14ac:dyDescent="0.3">
      <c r="B255" s="22" t="s">
        <v>58</v>
      </c>
      <c r="C255" s="21"/>
      <c r="D255" s="21"/>
      <c r="E255" s="21"/>
      <c r="F255" s="21"/>
    </row>
    <row r="256" spans="2:6" ht="16.5" thickBot="1" x14ac:dyDescent="0.3">
      <c r="B256" s="22" t="s">
        <v>59</v>
      </c>
      <c r="C256" s="21"/>
      <c r="D256" s="21"/>
      <c r="E256" s="21"/>
      <c r="F256" s="21"/>
    </row>
    <row r="257" spans="2:8" ht="16.5" thickBot="1" x14ac:dyDescent="0.3">
      <c r="B257" s="22" t="s">
        <v>60</v>
      </c>
      <c r="C257" s="21"/>
      <c r="D257" s="21"/>
      <c r="E257" s="21"/>
      <c r="F257" s="21"/>
    </row>
    <row r="258" spans="2:8" ht="16.5" thickBot="1" x14ac:dyDescent="0.3">
      <c r="B258" s="20" t="s">
        <v>70</v>
      </c>
      <c r="C258" s="21">
        <f>C259+C260+C261+C262</f>
        <v>0</v>
      </c>
      <c r="D258" s="21">
        <v>1200</v>
      </c>
      <c r="E258" s="21">
        <f t="shared" ref="E258:F258" si="32">E259+E260+E261+E262</f>
        <v>0</v>
      </c>
      <c r="F258" s="21">
        <f t="shared" si="32"/>
        <v>0</v>
      </c>
    </row>
    <row r="259" spans="2:8" ht="16.5" thickBot="1" x14ac:dyDescent="0.3">
      <c r="B259" s="22" t="s">
        <v>42</v>
      </c>
      <c r="C259" s="21"/>
      <c r="D259" s="379">
        <v>1200</v>
      </c>
      <c r="E259" s="21"/>
      <c r="F259" s="21"/>
    </row>
    <row r="260" spans="2:8" ht="16.5" thickBot="1" x14ac:dyDescent="0.3">
      <c r="B260" s="22" t="s">
        <v>58</v>
      </c>
      <c r="C260" s="21"/>
      <c r="D260" s="21"/>
      <c r="E260" s="21"/>
      <c r="F260" s="21"/>
    </row>
    <row r="261" spans="2:8" ht="16.5" thickBot="1" x14ac:dyDescent="0.3">
      <c r="B261" s="22" t="s">
        <v>59</v>
      </c>
      <c r="C261" s="21"/>
      <c r="D261" s="21"/>
      <c r="E261" s="21"/>
      <c r="F261" s="21"/>
    </row>
    <row r="262" spans="2:8" ht="16.5" thickBot="1" x14ac:dyDescent="0.3">
      <c r="B262" s="22" t="s">
        <v>60</v>
      </c>
      <c r="C262" s="21"/>
      <c r="D262" s="21"/>
      <c r="E262" s="21"/>
      <c r="F262" s="21"/>
    </row>
    <row r="263" spans="2:8" ht="16.5" thickBot="1" x14ac:dyDescent="0.3">
      <c r="B263" s="1213" t="s">
        <v>3333</v>
      </c>
      <c r="C263" s="430">
        <f>C232+C235+C238+C253+C258</f>
        <v>0</v>
      </c>
      <c r="D263" s="430">
        <f>D232+D235+D238+D253+D258</f>
        <v>1200</v>
      </c>
      <c r="E263" s="430">
        <f t="shared" ref="E263:F263" si="33">E232+E235+E238+E253+E258</f>
        <v>0</v>
      </c>
      <c r="F263" s="430">
        <f t="shared" si="33"/>
        <v>0</v>
      </c>
    </row>
    <row r="264" spans="2:8" ht="16.5" thickBot="1" x14ac:dyDescent="0.3">
      <c r="B264" s="1207" t="s">
        <v>71</v>
      </c>
      <c r="C264" s="388">
        <f>IF(C263-C226=0,0,"Error")</f>
        <v>0</v>
      </c>
      <c r="D264" s="388">
        <f t="shared" ref="D264:F264" si="34">IF(D263-D226=0,0,"Error")</f>
        <v>0</v>
      </c>
      <c r="E264" s="388">
        <f t="shared" si="34"/>
        <v>0</v>
      </c>
      <c r="F264" s="388">
        <f t="shared" si="34"/>
        <v>0</v>
      </c>
    </row>
    <row r="265" spans="2:8" ht="32.25" thickBot="1" x14ac:dyDescent="0.3">
      <c r="B265" s="1186" t="s">
        <v>64</v>
      </c>
      <c r="C265" s="43">
        <f>C34+C73+C99+C125+C153+C180+C226</f>
        <v>393300</v>
      </c>
      <c r="D265" s="43">
        <f t="shared" ref="D265:F265" si="35">D34+D73+D99+D125+D153+D180+D226</f>
        <v>354600</v>
      </c>
      <c r="E265" s="43">
        <f t="shared" si="35"/>
        <v>300200</v>
      </c>
      <c r="F265" s="43">
        <f t="shared" si="35"/>
        <v>300696</v>
      </c>
      <c r="H265" s="39"/>
    </row>
    <row r="266" spans="2:8" ht="32.25" thickBot="1" x14ac:dyDescent="0.3">
      <c r="B266" s="1186" t="s">
        <v>65</v>
      </c>
      <c r="C266" s="43">
        <f>C267+C270+C273+C276+C279+C282+C285+C288+C293</f>
        <v>393300</v>
      </c>
      <c r="D266" s="43">
        <f t="shared" ref="D266:F266" si="36">D267+D270+D273+D276+D279+D282+D285+D288+D293</f>
        <v>354600</v>
      </c>
      <c r="E266" s="43">
        <f t="shared" si="36"/>
        <v>300200</v>
      </c>
      <c r="F266" s="43">
        <f t="shared" si="36"/>
        <v>300696</v>
      </c>
      <c r="H266" s="39"/>
    </row>
    <row r="267" spans="2:8" ht="16.5" thickBot="1" x14ac:dyDescent="0.3">
      <c r="B267" s="1202" t="s">
        <v>41</v>
      </c>
      <c r="C267" s="430">
        <f t="shared" ref="C267:F267" si="37">C268+C269</f>
        <v>198800</v>
      </c>
      <c r="D267" s="430">
        <f t="shared" si="37"/>
        <v>235300</v>
      </c>
      <c r="E267" s="430">
        <f t="shared" si="37"/>
        <v>235300</v>
      </c>
      <c r="F267" s="1214">
        <f t="shared" si="37"/>
        <v>235300</v>
      </c>
    </row>
    <row r="268" spans="2:8" ht="16.5" thickBot="1" x14ac:dyDescent="0.3">
      <c r="B268" s="1204" t="s">
        <v>42</v>
      </c>
      <c r="C268" s="24">
        <v>198800</v>
      </c>
      <c r="D268" s="24">
        <f t="shared" ref="D268:F269" si="38">D43</f>
        <v>235300</v>
      </c>
      <c r="E268" s="24">
        <f t="shared" si="38"/>
        <v>235300</v>
      </c>
      <c r="F268" s="24">
        <f t="shared" si="38"/>
        <v>235300</v>
      </c>
    </row>
    <row r="269" spans="2:8" ht="16.5" thickBot="1" x14ac:dyDescent="0.3">
      <c r="B269" s="1204" t="s">
        <v>66</v>
      </c>
      <c r="C269" s="24">
        <v>0</v>
      </c>
      <c r="D269" s="24">
        <f t="shared" si="38"/>
        <v>0</v>
      </c>
      <c r="E269" s="24">
        <f t="shared" si="38"/>
        <v>0</v>
      </c>
      <c r="F269" s="24">
        <f t="shared" si="38"/>
        <v>0</v>
      </c>
    </row>
    <row r="270" spans="2:8" ht="32.25" thickBot="1" x14ac:dyDescent="0.3">
      <c r="B270" s="1202" t="s">
        <v>67</v>
      </c>
      <c r="C270" s="430">
        <f>C271+C272</f>
        <v>30000</v>
      </c>
      <c r="D270" s="430">
        <f t="shared" ref="D270:F270" si="39">D271+D272</f>
        <v>31400</v>
      </c>
      <c r="E270" s="430">
        <f t="shared" si="39"/>
        <v>31400</v>
      </c>
      <c r="F270" s="1214">
        <f t="shared" si="39"/>
        <v>31400</v>
      </c>
    </row>
    <row r="271" spans="2:8" ht="16.5" thickBot="1" x14ac:dyDescent="0.3">
      <c r="B271" s="1204" t="s">
        <v>42</v>
      </c>
      <c r="C271" s="21">
        <f t="shared" ref="C271:F272" si="40">C46</f>
        <v>30000</v>
      </c>
      <c r="D271" s="21">
        <f t="shared" si="40"/>
        <v>31400</v>
      </c>
      <c r="E271" s="21">
        <f t="shared" si="40"/>
        <v>31400</v>
      </c>
      <c r="F271" s="21">
        <f t="shared" si="40"/>
        <v>31400</v>
      </c>
    </row>
    <row r="272" spans="2:8" ht="16.5" thickBot="1" x14ac:dyDescent="0.3">
      <c r="B272" s="1204" t="s">
        <v>66</v>
      </c>
      <c r="C272" s="24">
        <f t="shared" si="40"/>
        <v>0</v>
      </c>
      <c r="D272" s="24">
        <f t="shared" si="40"/>
        <v>0</v>
      </c>
      <c r="E272" s="24">
        <f t="shared" si="40"/>
        <v>0</v>
      </c>
      <c r="F272" s="24">
        <f t="shared" si="40"/>
        <v>0</v>
      </c>
    </row>
    <row r="273" spans="2:6" ht="16.5" thickBot="1" x14ac:dyDescent="0.3">
      <c r="B273" s="1202" t="s">
        <v>45</v>
      </c>
      <c r="C273" s="430">
        <f>C274+C275</f>
        <v>23770</v>
      </c>
      <c r="D273" s="430">
        <f t="shared" ref="D273:F273" si="41">D274+D275</f>
        <v>34370</v>
      </c>
      <c r="E273" s="430">
        <f t="shared" si="41"/>
        <v>26170</v>
      </c>
      <c r="F273" s="1214">
        <f t="shared" si="41"/>
        <v>26666</v>
      </c>
    </row>
    <row r="274" spans="2:6" ht="16.5" thickBot="1" x14ac:dyDescent="0.3">
      <c r="B274" s="1204" t="s">
        <v>42</v>
      </c>
      <c r="C274" s="24">
        <v>23770</v>
      </c>
      <c r="D274" s="24">
        <f t="shared" ref="C274:F275" si="42">D49</f>
        <v>34370</v>
      </c>
      <c r="E274" s="24">
        <f t="shared" si="42"/>
        <v>26170</v>
      </c>
      <c r="F274" s="24">
        <f t="shared" si="42"/>
        <v>26666</v>
      </c>
    </row>
    <row r="275" spans="2:6" ht="16.5" thickBot="1" x14ac:dyDescent="0.3">
      <c r="B275" s="1204" t="s">
        <v>66</v>
      </c>
      <c r="C275" s="24">
        <f t="shared" si="42"/>
        <v>0</v>
      </c>
      <c r="D275" s="24">
        <f t="shared" si="42"/>
        <v>0</v>
      </c>
      <c r="E275" s="24">
        <f t="shared" si="42"/>
        <v>0</v>
      </c>
      <c r="F275" s="24">
        <f t="shared" si="42"/>
        <v>0</v>
      </c>
    </row>
    <row r="276" spans="2:6" ht="16.5" thickBot="1" x14ac:dyDescent="0.3">
      <c r="B276" s="1202" t="s">
        <v>46</v>
      </c>
      <c r="C276" s="430">
        <f>C277+C278</f>
        <v>0</v>
      </c>
      <c r="D276" s="430">
        <f t="shared" ref="D276:F276" si="43">D277+D278</f>
        <v>0</v>
      </c>
      <c r="E276" s="430">
        <f t="shared" si="43"/>
        <v>0</v>
      </c>
      <c r="F276" s="1214">
        <f t="shared" si="43"/>
        <v>0</v>
      </c>
    </row>
    <row r="277" spans="2:6" ht="16.5" thickBot="1" x14ac:dyDescent="0.3">
      <c r="B277" s="1204" t="s">
        <v>42</v>
      </c>
      <c r="C277" s="21">
        <f t="shared" ref="C277:F278" si="44">C52</f>
        <v>0</v>
      </c>
      <c r="D277" s="21">
        <f t="shared" si="44"/>
        <v>0</v>
      </c>
      <c r="E277" s="21">
        <f t="shared" si="44"/>
        <v>0</v>
      </c>
      <c r="F277" s="21">
        <f t="shared" si="44"/>
        <v>0</v>
      </c>
    </row>
    <row r="278" spans="2:6" ht="16.5" thickBot="1" x14ac:dyDescent="0.3">
      <c r="B278" s="1204" t="s">
        <v>66</v>
      </c>
      <c r="C278" s="24">
        <f t="shared" si="44"/>
        <v>0</v>
      </c>
      <c r="D278" s="24">
        <f t="shared" si="44"/>
        <v>0</v>
      </c>
      <c r="E278" s="24">
        <f t="shared" si="44"/>
        <v>0</v>
      </c>
      <c r="F278" s="24">
        <f t="shared" si="44"/>
        <v>0</v>
      </c>
    </row>
    <row r="279" spans="2:6" ht="16.5" thickBot="1" x14ac:dyDescent="0.3">
      <c r="B279" s="1202" t="s">
        <v>47</v>
      </c>
      <c r="C279" s="430">
        <f>C280+C281</f>
        <v>0</v>
      </c>
      <c r="D279" s="430">
        <f t="shared" ref="D279:F279" si="45">D280+D281</f>
        <v>0</v>
      </c>
      <c r="E279" s="430">
        <f t="shared" si="45"/>
        <v>0</v>
      </c>
      <c r="F279" s="1214">
        <f t="shared" si="45"/>
        <v>0</v>
      </c>
    </row>
    <row r="280" spans="2:6" ht="16.5" thickBot="1" x14ac:dyDescent="0.3">
      <c r="B280" s="1204" t="s">
        <v>42</v>
      </c>
      <c r="C280" s="21">
        <f t="shared" ref="C280:F281" si="46">C55</f>
        <v>0</v>
      </c>
      <c r="D280" s="21">
        <f t="shared" si="46"/>
        <v>0</v>
      </c>
      <c r="E280" s="21">
        <f t="shared" si="46"/>
        <v>0</v>
      </c>
      <c r="F280" s="21">
        <f t="shared" si="46"/>
        <v>0</v>
      </c>
    </row>
    <row r="281" spans="2:6" ht="16.5" thickBot="1" x14ac:dyDescent="0.3">
      <c r="B281" s="1204" t="s">
        <v>66</v>
      </c>
      <c r="C281" s="24">
        <f t="shared" si="46"/>
        <v>0</v>
      </c>
      <c r="D281" s="24">
        <f t="shared" si="46"/>
        <v>0</v>
      </c>
      <c r="E281" s="24">
        <f t="shared" si="46"/>
        <v>0</v>
      </c>
      <c r="F281" s="24">
        <f t="shared" si="46"/>
        <v>0</v>
      </c>
    </row>
    <row r="282" spans="2:6" ht="16.5" thickBot="1" x14ac:dyDescent="0.3">
      <c r="B282" s="1202" t="s">
        <v>48</v>
      </c>
      <c r="C282" s="430">
        <f>C283+C284</f>
        <v>500</v>
      </c>
      <c r="D282" s="430">
        <f>D283+D284</f>
        <v>600</v>
      </c>
      <c r="E282" s="430">
        <f t="shared" ref="E282:F282" si="47">E283+E284</f>
        <v>600</v>
      </c>
      <c r="F282" s="1214">
        <f t="shared" si="47"/>
        <v>600</v>
      </c>
    </row>
    <row r="283" spans="2:6" ht="16.5" thickBot="1" x14ac:dyDescent="0.3">
      <c r="B283" s="1204" t="s">
        <v>42</v>
      </c>
      <c r="C283" s="21">
        <f t="shared" ref="C283:F284" si="48">C58</f>
        <v>500</v>
      </c>
      <c r="D283" s="21">
        <f t="shared" si="48"/>
        <v>600</v>
      </c>
      <c r="E283" s="21">
        <f t="shared" si="48"/>
        <v>600</v>
      </c>
      <c r="F283" s="21">
        <f t="shared" si="48"/>
        <v>600</v>
      </c>
    </row>
    <row r="284" spans="2:6" ht="16.5" thickBot="1" x14ac:dyDescent="0.3">
      <c r="B284" s="1204" t="s">
        <v>66</v>
      </c>
      <c r="C284" s="24">
        <f t="shared" si="48"/>
        <v>0</v>
      </c>
      <c r="D284" s="24">
        <f t="shared" si="48"/>
        <v>0</v>
      </c>
      <c r="E284" s="24">
        <f t="shared" si="48"/>
        <v>0</v>
      </c>
      <c r="F284" s="24">
        <f t="shared" si="48"/>
        <v>0</v>
      </c>
    </row>
    <row r="285" spans="2:6" ht="16.5" thickBot="1" x14ac:dyDescent="0.3">
      <c r="B285" s="1202" t="s">
        <v>49</v>
      </c>
      <c r="C285" s="430">
        <f>C286+C287</f>
        <v>1230</v>
      </c>
      <c r="D285" s="430">
        <f t="shared" ref="D285:F285" si="49">D286+D287</f>
        <v>1230</v>
      </c>
      <c r="E285" s="430">
        <f t="shared" si="49"/>
        <v>1230</v>
      </c>
      <c r="F285" s="430">
        <f t="shared" si="49"/>
        <v>1230</v>
      </c>
    </row>
    <row r="286" spans="2:6" ht="16.5" thickBot="1" x14ac:dyDescent="0.3">
      <c r="B286" s="1204" t="s">
        <v>42</v>
      </c>
      <c r="C286" s="21">
        <v>1230</v>
      </c>
      <c r="D286" s="21">
        <f>D61</f>
        <v>1230</v>
      </c>
      <c r="E286" s="21">
        <f t="shared" ref="C286:F287" si="50">E61</f>
        <v>1230</v>
      </c>
      <c r="F286" s="21">
        <f t="shared" si="50"/>
        <v>1230</v>
      </c>
    </row>
    <row r="287" spans="2:6" ht="16.5" thickBot="1" x14ac:dyDescent="0.3">
      <c r="B287" s="1204" t="s">
        <v>66</v>
      </c>
      <c r="C287" s="24">
        <f t="shared" si="50"/>
        <v>0</v>
      </c>
      <c r="D287" s="24">
        <f t="shared" si="50"/>
        <v>0</v>
      </c>
      <c r="E287" s="24">
        <f t="shared" si="50"/>
        <v>0</v>
      </c>
      <c r="F287" s="24">
        <f t="shared" si="50"/>
        <v>0</v>
      </c>
    </row>
    <row r="288" spans="2:6" ht="16.5" thickBot="1" x14ac:dyDescent="0.3">
      <c r="B288" s="1202" t="s">
        <v>68</v>
      </c>
      <c r="C288" s="430">
        <f>C289+C290+C291+C292</f>
        <v>0</v>
      </c>
      <c r="D288" s="430">
        <f t="shared" ref="D288:F288" si="51">D289+D290+D291+D292</f>
        <v>0</v>
      </c>
      <c r="E288" s="430">
        <f t="shared" si="51"/>
        <v>0</v>
      </c>
      <c r="F288" s="1214">
        <f t="shared" si="51"/>
        <v>0</v>
      </c>
    </row>
    <row r="289" spans="2:6" ht="16.5" thickBot="1" x14ac:dyDescent="0.3">
      <c r="B289" s="1204" t="s">
        <v>42</v>
      </c>
      <c r="C289" s="21">
        <f>C82+C134+C162+C254</f>
        <v>0</v>
      </c>
      <c r="D289" s="21">
        <v>0</v>
      </c>
      <c r="E289" s="21">
        <f t="shared" ref="E289:F289" si="52">E82+E134+E162+E254</f>
        <v>0</v>
      </c>
      <c r="F289" s="21">
        <f t="shared" si="52"/>
        <v>0</v>
      </c>
    </row>
    <row r="290" spans="2:6" ht="16.5" thickBot="1" x14ac:dyDescent="0.3">
      <c r="B290" s="1204" t="s">
        <v>69</v>
      </c>
      <c r="C290" s="21">
        <f t="shared" ref="C290:F292" si="53">C83+C135+C163</f>
        <v>0</v>
      </c>
      <c r="D290" s="21">
        <f t="shared" si="53"/>
        <v>0</v>
      </c>
      <c r="E290" s="21">
        <f t="shared" si="53"/>
        <v>0</v>
      </c>
      <c r="F290" s="21">
        <f t="shared" si="53"/>
        <v>0</v>
      </c>
    </row>
    <row r="291" spans="2:6" ht="16.5" thickBot="1" x14ac:dyDescent="0.3">
      <c r="B291" s="1204" t="s">
        <v>59</v>
      </c>
      <c r="C291" s="21">
        <f t="shared" si="53"/>
        <v>0</v>
      </c>
      <c r="D291" s="21">
        <f t="shared" si="53"/>
        <v>0</v>
      </c>
      <c r="E291" s="21">
        <f t="shared" si="53"/>
        <v>0</v>
      </c>
      <c r="F291" s="21">
        <f t="shared" si="53"/>
        <v>0</v>
      </c>
    </row>
    <row r="292" spans="2:6" ht="16.5" thickBot="1" x14ac:dyDescent="0.3">
      <c r="B292" s="1204" t="s">
        <v>60</v>
      </c>
      <c r="C292" s="21">
        <f t="shared" si="53"/>
        <v>0</v>
      </c>
      <c r="D292" s="21">
        <f t="shared" si="53"/>
        <v>0</v>
      </c>
      <c r="E292" s="21">
        <f t="shared" si="53"/>
        <v>0</v>
      </c>
      <c r="F292" s="21">
        <f t="shared" si="53"/>
        <v>0</v>
      </c>
    </row>
    <row r="293" spans="2:6" ht="16.5" thickBot="1" x14ac:dyDescent="0.3">
      <c r="B293" s="1202" t="s">
        <v>70</v>
      </c>
      <c r="C293" s="430">
        <f>C294+C295+C296+C297</f>
        <v>139000</v>
      </c>
      <c r="D293" s="430">
        <f t="shared" ref="D293:F293" si="54">D294+D295+D296+D297</f>
        <v>51700</v>
      </c>
      <c r="E293" s="430">
        <f t="shared" si="54"/>
        <v>5500</v>
      </c>
      <c r="F293" s="430">
        <f t="shared" si="54"/>
        <v>5500</v>
      </c>
    </row>
    <row r="294" spans="2:6" ht="16.5" thickBot="1" x14ac:dyDescent="0.3">
      <c r="B294" s="1204" t="s">
        <v>42</v>
      </c>
      <c r="C294" s="21">
        <f>C87+C113+C139+C167+C213</f>
        <v>139000</v>
      </c>
      <c r="D294" s="21">
        <f>+D258+D213+D167+D139+D113+D87</f>
        <v>51700</v>
      </c>
      <c r="E294" s="21">
        <f t="shared" ref="E294:F294" si="55">+E258+E213+E167+E139+E113+E87</f>
        <v>5500</v>
      </c>
      <c r="F294" s="21">
        <f t="shared" si="55"/>
        <v>5500</v>
      </c>
    </row>
    <row r="295" spans="2:6" ht="16.5" thickBot="1" x14ac:dyDescent="0.3">
      <c r="B295" s="1204" t="s">
        <v>69</v>
      </c>
      <c r="C295" s="21">
        <f t="shared" ref="C295:F297" si="56">C88+C140+C168</f>
        <v>0</v>
      </c>
      <c r="D295" s="21">
        <f t="shared" si="56"/>
        <v>0</v>
      </c>
      <c r="E295" s="21">
        <f t="shared" si="56"/>
        <v>0</v>
      </c>
      <c r="F295" s="21">
        <f t="shared" si="56"/>
        <v>0</v>
      </c>
    </row>
    <row r="296" spans="2:6" ht="16.5" thickBot="1" x14ac:dyDescent="0.3">
      <c r="B296" s="1204" t="s">
        <v>59</v>
      </c>
      <c r="C296" s="21">
        <f t="shared" si="56"/>
        <v>0</v>
      </c>
      <c r="D296" s="21">
        <f t="shared" si="56"/>
        <v>0</v>
      </c>
      <c r="E296" s="21">
        <f t="shared" si="56"/>
        <v>0</v>
      </c>
      <c r="F296" s="21">
        <f t="shared" si="56"/>
        <v>0</v>
      </c>
    </row>
    <row r="297" spans="2:6" ht="16.5" thickBot="1" x14ac:dyDescent="0.3">
      <c r="B297" s="1204" t="s">
        <v>60</v>
      </c>
      <c r="C297" s="21">
        <f t="shared" si="56"/>
        <v>0</v>
      </c>
      <c r="D297" s="21">
        <f t="shared" si="56"/>
        <v>0</v>
      </c>
      <c r="E297" s="21">
        <f t="shared" si="56"/>
        <v>0</v>
      </c>
      <c r="F297" s="21">
        <f t="shared" si="56"/>
        <v>0</v>
      </c>
    </row>
    <row r="298" spans="2:6" ht="16.5" thickBot="1" x14ac:dyDescent="0.3">
      <c r="B298" s="1215" t="s">
        <v>71</v>
      </c>
      <c r="C298" s="1216">
        <f>IF(C266-C265=0,0,"Error")</f>
        <v>0</v>
      </c>
      <c r="D298" s="1216">
        <f t="shared" ref="D298:F298" si="57">IF(D266-D265=0,0,"Error")</f>
        <v>0</v>
      </c>
      <c r="E298" s="1216">
        <f t="shared" si="57"/>
        <v>0</v>
      </c>
      <c r="F298" s="1216">
        <f t="shared" si="57"/>
        <v>0</v>
      </c>
    </row>
    <row r="299" spans="2:6" x14ac:dyDescent="0.25">
      <c r="B299" s="47"/>
      <c r="C299" s="48"/>
      <c r="D299" s="48"/>
      <c r="E299" s="48"/>
      <c r="F299" s="48"/>
    </row>
  </sheetData>
  <mergeCells count="60">
    <mergeCell ref="C148:F148"/>
    <mergeCell ref="C149:F149"/>
    <mergeCell ref="B150:B151"/>
    <mergeCell ref="B145:F145"/>
    <mergeCell ref="B122:B123"/>
    <mergeCell ref="B130:F130"/>
    <mergeCell ref="B131:B132"/>
    <mergeCell ref="B146:F146"/>
    <mergeCell ref="E147:F147"/>
    <mergeCell ref="B104:F104"/>
    <mergeCell ref="B105:B106"/>
    <mergeCell ref="B231:F231"/>
    <mergeCell ref="B159:B160"/>
    <mergeCell ref="C173:F173"/>
    <mergeCell ref="C174:F174"/>
    <mergeCell ref="C175:F175"/>
    <mergeCell ref="C176:F176"/>
    <mergeCell ref="B185:F185"/>
    <mergeCell ref="C219:F219"/>
    <mergeCell ref="C220:F220"/>
    <mergeCell ref="C221:F221"/>
    <mergeCell ref="C222:F222"/>
    <mergeCell ref="B158:F158"/>
    <mergeCell ref="C120:F120"/>
    <mergeCell ref="C121:F121"/>
    <mergeCell ref="E119:F119"/>
    <mergeCell ref="E93:F93"/>
    <mergeCell ref="B31:B32"/>
    <mergeCell ref="B39:F39"/>
    <mergeCell ref="B40:B41"/>
    <mergeCell ref="B65:F65"/>
    <mergeCell ref="B66:F66"/>
    <mergeCell ref="E67:F67"/>
    <mergeCell ref="C68:F68"/>
    <mergeCell ref="C69:F69"/>
    <mergeCell ref="B70:B71"/>
    <mergeCell ref="B78:F78"/>
    <mergeCell ref="B79:B80"/>
    <mergeCell ref="C94:F94"/>
    <mergeCell ref="C95:F95"/>
    <mergeCell ref="B96:B97"/>
    <mergeCell ref="C30:F30"/>
    <mergeCell ref="C10:F10"/>
    <mergeCell ref="B11:B12"/>
    <mergeCell ref="C15:F15"/>
    <mergeCell ref="B16:F16"/>
    <mergeCell ref="C20:F20"/>
    <mergeCell ref="B21:F21"/>
    <mergeCell ref="B25:F25"/>
    <mergeCell ref="B26:F26"/>
    <mergeCell ref="C27:F27"/>
    <mergeCell ref="C28:F28"/>
    <mergeCell ref="C29:F29"/>
    <mergeCell ref="B9:F9"/>
    <mergeCell ref="B2:F2"/>
    <mergeCell ref="B3:F3"/>
    <mergeCell ref="C6:F6"/>
    <mergeCell ref="C7:F7"/>
    <mergeCell ref="B8:F8"/>
    <mergeCell ref="C5:F5"/>
  </mergeCells>
  <pageMargins left="0.7" right="0.7" top="0.75" bottom="0.75" header="0.3" footer="0.3"/>
  <pageSetup scale="58" fitToHeight="0"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7845-103C-4408-888A-ACB86D61A150}">
  <dimension ref="A2:G230"/>
  <sheetViews>
    <sheetView tabSelected="1" topLeftCell="A204" zoomScale="89" zoomScaleNormal="89" workbookViewId="0">
      <selection activeCell="H236" sqref="H236"/>
    </sheetView>
  </sheetViews>
  <sheetFormatPr defaultRowHeight="15" outlineLevelRow="1" x14ac:dyDescent="0.25"/>
  <cols>
    <col min="1" max="1" width="7.5703125" style="2337" customWidth="1"/>
    <col min="2" max="2" width="28.5703125" style="2339" customWidth="1"/>
    <col min="3" max="3" width="16.85546875" style="2339" customWidth="1"/>
    <col min="4" max="5" width="16.7109375" style="2339" customWidth="1"/>
    <col min="6" max="6" width="17.28515625" style="2339" customWidth="1"/>
    <col min="7" max="7" width="9.140625" style="2337"/>
    <col min="8" max="8" width="9.140625" style="2337" customWidth="1"/>
    <col min="9" max="16384" width="9.140625" style="2337"/>
  </cols>
  <sheetData>
    <row r="2" spans="2:7" ht="18" customHeight="1" x14ac:dyDescent="0.25">
      <c r="B2" s="2336"/>
      <c r="C2" s="2336"/>
      <c r="D2" s="2336"/>
      <c r="E2" s="2336"/>
      <c r="F2" s="2336"/>
      <c r="G2" s="2336"/>
    </row>
    <row r="3" spans="2:7" ht="18" customHeight="1" x14ac:dyDescent="0.25">
      <c r="B3" s="2509" t="s">
        <v>4261</v>
      </c>
      <c r="C3" s="2509"/>
      <c r="D3" s="2509"/>
      <c r="E3" s="2509"/>
      <c r="F3" s="2509"/>
      <c r="G3" s="2338"/>
    </row>
    <row r="4" spans="2:7" ht="18" customHeight="1" x14ac:dyDescent="0.25">
      <c r="B4" s="2510"/>
      <c r="C4" s="2510" t="s">
        <v>981</v>
      </c>
      <c r="D4" s="2510"/>
      <c r="E4" s="2510"/>
      <c r="F4" s="2510" t="s">
        <v>259</v>
      </c>
      <c r="G4" s="2338"/>
    </row>
    <row r="5" spans="2:7" ht="15.75" thickBot="1" x14ac:dyDescent="0.3"/>
    <row r="6" spans="2:7" ht="15.75" thickBot="1" x14ac:dyDescent="0.3">
      <c r="B6" s="2340" t="s">
        <v>2</v>
      </c>
      <c r="C6" s="2341" t="s">
        <v>4262</v>
      </c>
      <c r="D6" s="2341"/>
      <c r="E6" s="2341"/>
      <c r="F6" s="2341"/>
    </row>
    <row r="7" spans="2:7" ht="15.75" thickBot="1" x14ac:dyDescent="0.3">
      <c r="B7" s="2340" t="s">
        <v>4</v>
      </c>
      <c r="C7" s="2342" t="s">
        <v>4263</v>
      </c>
      <c r="D7" s="2343"/>
      <c r="E7" s="2343"/>
      <c r="F7" s="2344"/>
    </row>
    <row r="8" spans="2:7" ht="15.75" thickBot="1" x14ac:dyDescent="0.3">
      <c r="B8" s="2340" t="s">
        <v>6</v>
      </c>
      <c r="C8" s="2345" t="s">
        <v>7</v>
      </c>
      <c r="D8" s="2346"/>
      <c r="E8" s="2346"/>
      <c r="F8" s="2347"/>
    </row>
    <row r="9" spans="2:7" ht="15.75" thickBot="1" x14ac:dyDescent="0.3">
      <c r="B9" s="2348" t="s">
        <v>8</v>
      </c>
      <c r="C9" s="2349"/>
      <c r="D9" s="2349"/>
      <c r="E9" s="2349"/>
      <c r="F9" s="2350"/>
    </row>
    <row r="10" spans="2:7" ht="15.75" thickBot="1" x14ac:dyDescent="0.3">
      <c r="B10" s="2351" t="s">
        <v>4264</v>
      </c>
      <c r="C10" s="2352"/>
      <c r="D10" s="2352"/>
      <c r="E10" s="2352"/>
      <c r="F10" s="2353"/>
    </row>
    <row r="11" spans="2:7" ht="28.5" customHeight="1" thickBot="1" x14ac:dyDescent="0.3">
      <c r="B11" s="2351"/>
      <c r="C11" s="2352"/>
      <c r="D11" s="2352"/>
      <c r="E11" s="2352"/>
      <c r="F11" s="2353"/>
    </row>
    <row r="12" spans="2:7" ht="15" customHeight="1" thickBot="1" x14ac:dyDescent="0.3">
      <c r="B12" s="2351"/>
      <c r="C12" s="2352"/>
      <c r="D12" s="2352"/>
      <c r="E12" s="2352"/>
      <c r="F12" s="2353"/>
    </row>
    <row r="13" spans="2:7" ht="40.9" customHeight="1" thickBot="1" x14ac:dyDescent="0.3">
      <c r="B13" s="2354" t="s">
        <v>10</v>
      </c>
      <c r="C13" s="2355" t="s">
        <v>4265</v>
      </c>
      <c r="D13" s="2356"/>
      <c r="E13" s="2356"/>
      <c r="F13" s="2357"/>
      <c r="G13" s="2358"/>
    </row>
    <row r="14" spans="2:7" ht="23.25" customHeight="1" outlineLevel="1" x14ac:dyDescent="0.25">
      <c r="B14" s="2359" t="s">
        <v>12</v>
      </c>
      <c r="C14" s="2360">
        <v>2024</v>
      </c>
      <c r="D14" s="2361">
        <v>2025</v>
      </c>
      <c r="E14" s="2361">
        <v>2026</v>
      </c>
      <c r="F14" s="2361">
        <v>2027</v>
      </c>
    </row>
    <row r="15" spans="2:7" ht="15.75" outlineLevel="1" thickBot="1" x14ac:dyDescent="0.3">
      <c r="B15" s="2362"/>
      <c r="C15" s="2363" t="s">
        <v>13</v>
      </c>
      <c r="D15" s="2364" t="s">
        <v>14</v>
      </c>
      <c r="E15" s="2364" t="s">
        <v>14</v>
      </c>
      <c r="F15" s="2364" t="s">
        <v>14</v>
      </c>
    </row>
    <row r="16" spans="2:7" ht="15.75" thickBot="1" x14ac:dyDescent="0.3">
      <c r="B16" s="2365" t="s">
        <v>4266</v>
      </c>
      <c r="C16" s="2366">
        <v>3</v>
      </c>
      <c r="D16" s="2366">
        <v>3</v>
      </c>
      <c r="E16" s="2366">
        <v>3.5</v>
      </c>
      <c r="F16" s="2366">
        <v>0</v>
      </c>
    </row>
    <row r="17" spans="2:6" ht="15.75" thickBot="1" x14ac:dyDescent="0.3">
      <c r="B17" s="2359" t="s">
        <v>4267</v>
      </c>
      <c r="C17" s="2367"/>
      <c r="D17" s="2368"/>
      <c r="E17" s="2368"/>
      <c r="F17" s="2368"/>
    </row>
    <row r="18" spans="2:6" ht="15.75" thickBot="1" x14ac:dyDescent="0.3">
      <c r="B18" s="2362"/>
      <c r="C18" s="2367"/>
      <c r="D18" s="2368"/>
      <c r="E18" s="2368"/>
      <c r="F18" s="2368"/>
    </row>
    <row r="19" spans="2:6" ht="23.25" customHeight="1" thickBot="1" x14ac:dyDescent="0.3">
      <c r="B19" s="2369" t="s">
        <v>24</v>
      </c>
      <c r="C19" s="2370" t="s">
        <v>4268</v>
      </c>
      <c r="D19" s="2371"/>
      <c r="E19" s="2371"/>
      <c r="F19" s="2372"/>
    </row>
    <row r="20" spans="2:6" ht="15.75" thickBot="1" x14ac:dyDescent="0.3">
      <c r="B20" s="2373" t="s">
        <v>84</v>
      </c>
      <c r="C20" s="2374"/>
      <c r="D20" s="2374"/>
      <c r="E20" s="2374"/>
      <c r="F20" s="2375"/>
    </row>
    <row r="21" spans="2:6" ht="15.75" thickBot="1" x14ac:dyDescent="0.3">
      <c r="B21" s="2376"/>
      <c r="C21" s="2367"/>
      <c r="D21" s="2368"/>
      <c r="E21" s="2368"/>
      <c r="F21" s="2368"/>
    </row>
    <row r="22" spans="2:6" ht="34.5" thickBot="1" x14ac:dyDescent="0.3">
      <c r="B22" s="2377" t="s">
        <v>4269</v>
      </c>
      <c r="C22" s="2367">
        <v>0.69</v>
      </c>
      <c r="D22" s="2367">
        <v>0.9</v>
      </c>
      <c r="E22" s="2367">
        <v>1</v>
      </c>
      <c r="F22" s="2367" t="s">
        <v>4270</v>
      </c>
    </row>
    <row r="23" spans="2:6" ht="15.75" thickBot="1" x14ac:dyDescent="0.3">
      <c r="B23" s="2377"/>
      <c r="C23" s="2367"/>
      <c r="D23" s="2368"/>
      <c r="E23" s="2368"/>
      <c r="F23" s="2368"/>
    </row>
    <row r="24" spans="2:6" ht="15.75" thickBot="1" x14ac:dyDescent="0.3">
      <c r="B24" s="2378" t="s">
        <v>90</v>
      </c>
      <c r="C24" s="2379"/>
      <c r="D24" s="2379"/>
      <c r="E24" s="2379"/>
      <c r="F24" s="2380"/>
    </row>
    <row r="25" spans="2:6" ht="15.75" thickBot="1" x14ac:dyDescent="0.3">
      <c r="B25" s="2381" t="s">
        <v>26</v>
      </c>
      <c r="C25" s="2382"/>
      <c r="D25" s="2382"/>
      <c r="E25" s="2382"/>
      <c r="F25" s="2383"/>
    </row>
    <row r="26" spans="2:6" ht="15.75" thickBot="1" x14ac:dyDescent="0.3">
      <c r="B26" s="2384" t="s">
        <v>27</v>
      </c>
      <c r="C26" s="2385" t="s">
        <v>4271</v>
      </c>
      <c r="D26" s="2386"/>
      <c r="E26" s="2386"/>
      <c r="F26" s="2387"/>
    </row>
    <row r="27" spans="2:6" ht="15.75" thickBot="1" x14ac:dyDescent="0.3">
      <c r="B27" s="2377" t="s">
        <v>29</v>
      </c>
      <c r="C27" s="2345" t="s">
        <v>4272</v>
      </c>
      <c r="D27" s="2346"/>
      <c r="E27" s="2346"/>
      <c r="F27" s="2347"/>
    </row>
    <row r="28" spans="2:6" ht="15.75" thickBot="1" x14ac:dyDescent="0.3">
      <c r="B28" s="2377" t="s">
        <v>31</v>
      </c>
      <c r="C28" s="2388" t="s">
        <v>4273</v>
      </c>
      <c r="D28" s="2389"/>
      <c r="E28" s="2389"/>
      <c r="F28" s="2390"/>
    </row>
    <row r="29" spans="2:6" x14ac:dyDescent="0.25">
      <c r="B29" s="2359"/>
      <c r="C29" s="2391">
        <v>2024</v>
      </c>
      <c r="D29" s="2392">
        <v>2025</v>
      </c>
      <c r="E29" s="2392">
        <v>2026</v>
      </c>
      <c r="F29" s="2392">
        <v>2027</v>
      </c>
    </row>
    <row r="30" spans="2:6" ht="15.75" thickBot="1" x14ac:dyDescent="0.3">
      <c r="B30" s="2362"/>
      <c r="C30" s="2393" t="s">
        <v>13</v>
      </c>
      <c r="D30" s="2394" t="s">
        <v>14</v>
      </c>
      <c r="E30" s="2394" t="s">
        <v>14</v>
      </c>
      <c r="F30" s="2394" t="s">
        <v>14</v>
      </c>
    </row>
    <row r="31" spans="2:6" ht="15.75" thickBot="1" x14ac:dyDescent="0.3">
      <c r="B31" s="2377" t="s">
        <v>33</v>
      </c>
      <c r="C31" s="2395">
        <v>70</v>
      </c>
      <c r="D31" s="2395">
        <v>70</v>
      </c>
      <c r="E31" s="2395">
        <v>53</v>
      </c>
      <c r="F31" s="2395">
        <v>0</v>
      </c>
    </row>
    <row r="32" spans="2:6" ht="15.75" outlineLevel="1" thickBot="1" x14ac:dyDescent="0.3">
      <c r="B32" s="2377" t="s">
        <v>35</v>
      </c>
      <c r="C32" s="2395">
        <v>278600</v>
      </c>
      <c r="D32" s="2396">
        <v>286000</v>
      </c>
      <c r="E32" s="2396">
        <v>137700</v>
      </c>
      <c r="F32" s="2396">
        <v>0</v>
      </c>
    </row>
    <row r="33" spans="2:7" ht="15.75" outlineLevel="1" thickBot="1" x14ac:dyDescent="0.3">
      <c r="B33" s="2377" t="s">
        <v>36</v>
      </c>
      <c r="C33" s="2395">
        <f>C32/C31</f>
        <v>3980</v>
      </c>
      <c r="D33" s="2396">
        <f t="shared" ref="D33:E33" si="0">D32/D31</f>
        <v>4085.7142857142858</v>
      </c>
      <c r="E33" s="2396">
        <f t="shared" si="0"/>
        <v>2598.1132075471696</v>
      </c>
      <c r="F33" s="2396"/>
      <c r="G33" s="2397"/>
    </row>
    <row r="34" spans="2:7" ht="15.75" outlineLevel="1" thickBot="1" x14ac:dyDescent="0.3">
      <c r="B34" s="2377" t="s">
        <v>37</v>
      </c>
      <c r="C34" s="2398" t="s">
        <v>94</v>
      </c>
      <c r="D34" s="2399">
        <f>D31/C31-1</f>
        <v>0</v>
      </c>
      <c r="E34" s="2399">
        <f t="shared" ref="E34:F36" si="1">E31/D31-1</f>
        <v>-0.24285714285714288</v>
      </c>
      <c r="F34" s="2399"/>
    </row>
    <row r="35" spans="2:7" ht="15.75" outlineLevel="1" thickBot="1" x14ac:dyDescent="0.3">
      <c r="B35" s="2377" t="s">
        <v>38</v>
      </c>
      <c r="C35" s="2400" t="s">
        <v>94</v>
      </c>
      <c r="D35" s="2399">
        <f>D32/C32-1</f>
        <v>2.6561378320172357E-2</v>
      </c>
      <c r="E35" s="2399">
        <f t="shared" si="1"/>
        <v>-0.51853146853146859</v>
      </c>
      <c r="F35" s="2399">
        <f t="shared" si="1"/>
        <v>-1</v>
      </c>
    </row>
    <row r="36" spans="2:7" ht="15.75" outlineLevel="1" thickBot="1" x14ac:dyDescent="0.3">
      <c r="B36" s="2377" t="s">
        <v>39</v>
      </c>
      <c r="C36" s="2400" t="s">
        <v>94</v>
      </c>
      <c r="D36" s="2399">
        <f>D33/C33-1</f>
        <v>2.6561378320172357E-2</v>
      </c>
      <c r="E36" s="2399">
        <f t="shared" si="1"/>
        <v>-0.36409816598495848</v>
      </c>
      <c r="F36" s="2399">
        <f t="shared" si="1"/>
        <v>-1</v>
      </c>
    </row>
    <row r="37" spans="2:7" ht="15.75" outlineLevel="1" thickBot="1" x14ac:dyDescent="0.3">
      <c r="B37" s="2401" t="s">
        <v>95</v>
      </c>
      <c r="C37" s="2402"/>
      <c r="D37" s="2402"/>
      <c r="E37" s="2402"/>
      <c r="F37" s="2403"/>
    </row>
    <row r="38" spans="2:7" ht="12.75" customHeight="1" outlineLevel="1" x14ac:dyDescent="0.25">
      <c r="B38" s="2359"/>
      <c r="C38" s="2391">
        <v>2024</v>
      </c>
      <c r="D38" s="2392">
        <v>2025</v>
      </c>
      <c r="E38" s="2392">
        <v>2026</v>
      </c>
      <c r="F38" s="2392">
        <v>2027</v>
      </c>
    </row>
    <row r="39" spans="2:7" ht="12.75" customHeight="1" outlineLevel="1" thickBot="1" x14ac:dyDescent="0.3">
      <c r="B39" s="2362"/>
      <c r="C39" s="2393" t="s">
        <v>13</v>
      </c>
      <c r="D39" s="2394" t="s">
        <v>14</v>
      </c>
      <c r="E39" s="2394" t="s">
        <v>14</v>
      </c>
      <c r="F39" s="2394" t="s">
        <v>14</v>
      </c>
    </row>
    <row r="40" spans="2:7" outlineLevel="1" x14ac:dyDescent="0.25">
      <c r="B40" s="2404" t="s">
        <v>41</v>
      </c>
      <c r="C40" s="2405">
        <v>231100</v>
      </c>
      <c r="D40" s="2405">
        <v>231939</v>
      </c>
      <c r="E40" s="2405">
        <v>95600</v>
      </c>
      <c r="F40" s="2405">
        <v>0</v>
      </c>
      <c r="G40" s="2406"/>
    </row>
    <row r="41" spans="2:7" ht="15.75" outlineLevel="1" thickBot="1" x14ac:dyDescent="0.3">
      <c r="B41" s="2407" t="s">
        <v>4290</v>
      </c>
      <c r="C41" s="2408">
        <v>231100</v>
      </c>
      <c r="D41" s="2408">
        <v>231939</v>
      </c>
      <c r="E41" s="2408">
        <v>95600</v>
      </c>
      <c r="F41" s="2409">
        <v>0</v>
      </c>
    </row>
    <row r="42" spans="2:7" outlineLevel="1" x14ac:dyDescent="0.25">
      <c r="B42" s="2410" t="s">
        <v>66</v>
      </c>
      <c r="C42" s="2411"/>
      <c r="D42" s="2411"/>
      <c r="E42" s="2411"/>
      <c r="F42" s="2412"/>
    </row>
    <row r="43" spans="2:7" ht="24.75" outlineLevel="1" thickBot="1" x14ac:dyDescent="0.3">
      <c r="B43" s="2413" t="s">
        <v>67</v>
      </c>
      <c r="C43" s="2414">
        <v>20160</v>
      </c>
      <c r="D43" s="2414">
        <v>30421</v>
      </c>
      <c r="E43" s="2414">
        <v>19000</v>
      </c>
      <c r="F43" s="2414">
        <v>0</v>
      </c>
      <c r="G43" s="2406"/>
    </row>
    <row r="44" spans="2:7" ht="15.75" outlineLevel="1" thickBot="1" x14ac:dyDescent="0.3">
      <c r="B44" s="2415" t="s">
        <v>4290</v>
      </c>
      <c r="C44" s="2414">
        <v>20160</v>
      </c>
      <c r="D44" s="2414">
        <v>30421</v>
      </c>
      <c r="E44" s="2414">
        <v>19000</v>
      </c>
      <c r="F44" s="2414">
        <v>0</v>
      </c>
    </row>
    <row r="45" spans="2:7" ht="15.75" outlineLevel="1" thickBot="1" x14ac:dyDescent="0.3">
      <c r="B45" s="2415" t="s">
        <v>66</v>
      </c>
      <c r="C45" s="2414"/>
      <c r="D45" s="2414"/>
      <c r="E45" s="2414"/>
      <c r="F45" s="2414"/>
    </row>
    <row r="46" spans="2:7" ht="15.75" outlineLevel="1" thickBot="1" x14ac:dyDescent="0.3">
      <c r="B46" s="2413" t="s">
        <v>45</v>
      </c>
      <c r="C46" s="2414">
        <v>27340</v>
      </c>
      <c r="D46" s="2414">
        <v>23640</v>
      </c>
      <c r="E46" s="2414">
        <v>23100</v>
      </c>
      <c r="F46" s="2414">
        <v>0</v>
      </c>
    </row>
    <row r="47" spans="2:7" ht="15.75" outlineLevel="1" thickBot="1" x14ac:dyDescent="0.3">
      <c r="B47" s="2415" t="s">
        <v>4290</v>
      </c>
      <c r="C47" s="2414">
        <v>27340</v>
      </c>
      <c r="D47" s="2414">
        <v>23640</v>
      </c>
      <c r="E47" s="2414">
        <v>23100</v>
      </c>
      <c r="F47" s="2414">
        <v>0</v>
      </c>
    </row>
    <row r="48" spans="2:7" ht="15.75" outlineLevel="1" thickBot="1" x14ac:dyDescent="0.3">
      <c r="B48" s="2415" t="s">
        <v>66</v>
      </c>
      <c r="C48" s="2416"/>
      <c r="D48" s="2414"/>
      <c r="E48" s="2414"/>
      <c r="F48" s="2414"/>
    </row>
    <row r="49" spans="2:7" ht="15.75" thickBot="1" x14ac:dyDescent="0.3">
      <c r="B49" s="2413" t="s">
        <v>46</v>
      </c>
      <c r="C49" s="2416"/>
      <c r="D49" s="2414"/>
      <c r="E49" s="2414"/>
      <c r="F49" s="2414"/>
    </row>
    <row r="50" spans="2:7" ht="15.75" thickBot="1" x14ac:dyDescent="0.3">
      <c r="B50" s="2415" t="s">
        <v>4290</v>
      </c>
      <c r="C50" s="2416"/>
      <c r="D50" s="2414"/>
      <c r="E50" s="2414"/>
      <c r="F50" s="2414"/>
    </row>
    <row r="51" spans="2:7" ht="15.75" thickBot="1" x14ac:dyDescent="0.3">
      <c r="B51" s="2415" t="s">
        <v>66</v>
      </c>
      <c r="C51" s="2416"/>
      <c r="D51" s="2414"/>
      <c r="E51" s="2414"/>
      <c r="F51" s="2414"/>
    </row>
    <row r="52" spans="2:7" ht="15.75" thickBot="1" x14ac:dyDescent="0.3">
      <c r="B52" s="2413" t="s">
        <v>47</v>
      </c>
      <c r="C52" s="2416"/>
      <c r="D52" s="2414"/>
      <c r="E52" s="2414"/>
      <c r="F52" s="2414"/>
    </row>
    <row r="53" spans="2:7" ht="15.75" thickBot="1" x14ac:dyDescent="0.3">
      <c r="B53" s="2415" t="s">
        <v>4290</v>
      </c>
      <c r="C53" s="2416"/>
      <c r="D53" s="2414"/>
      <c r="E53" s="2414"/>
      <c r="F53" s="2414"/>
    </row>
    <row r="54" spans="2:7" ht="15.75" thickBot="1" x14ac:dyDescent="0.3">
      <c r="B54" s="2415" t="s">
        <v>66</v>
      </c>
      <c r="C54" s="2416"/>
      <c r="D54" s="2414"/>
      <c r="E54" s="2414"/>
      <c r="F54" s="2414"/>
    </row>
    <row r="55" spans="2:7" ht="15.75" thickBot="1" x14ac:dyDescent="0.3">
      <c r="B55" s="2413" t="s">
        <v>48</v>
      </c>
      <c r="C55" s="2416"/>
      <c r="D55" s="2414"/>
      <c r="E55" s="2414"/>
      <c r="F55" s="2414"/>
    </row>
    <row r="56" spans="2:7" ht="15.75" thickBot="1" x14ac:dyDescent="0.3">
      <c r="B56" s="2415" t="s">
        <v>4290</v>
      </c>
      <c r="C56" s="2416"/>
      <c r="D56" s="2414"/>
      <c r="E56" s="2414"/>
      <c r="F56" s="2414"/>
    </row>
    <row r="57" spans="2:7" ht="15.75" thickBot="1" x14ac:dyDescent="0.3">
      <c r="B57" s="2415" t="s">
        <v>66</v>
      </c>
      <c r="C57" s="2416"/>
      <c r="D57" s="2414"/>
      <c r="E57" s="2414"/>
      <c r="F57" s="2414"/>
    </row>
    <row r="58" spans="2:7" ht="24.75" thickBot="1" x14ac:dyDescent="0.3">
      <c r="B58" s="2413" t="s">
        <v>49</v>
      </c>
      <c r="C58" s="2416">
        <v>0</v>
      </c>
      <c r="D58" s="2414"/>
      <c r="E58" s="2414"/>
      <c r="F58" s="2414"/>
    </row>
    <row r="59" spans="2:7" ht="15.75" thickBot="1" x14ac:dyDescent="0.3">
      <c r="B59" s="2415" t="s">
        <v>4290</v>
      </c>
      <c r="C59" s="2416"/>
      <c r="D59" s="2414"/>
      <c r="E59" s="2414"/>
      <c r="F59" s="2414"/>
    </row>
    <row r="60" spans="2:7" ht="15.75" thickBot="1" x14ac:dyDescent="0.3">
      <c r="B60" s="2415" t="s">
        <v>66</v>
      </c>
      <c r="C60" s="2416"/>
      <c r="D60" s="2414"/>
      <c r="E60" s="2414"/>
      <c r="F60" s="2414"/>
    </row>
    <row r="61" spans="2:7" ht="15.75" thickBot="1" x14ac:dyDescent="0.3">
      <c r="B61" s="2417" t="s">
        <v>62</v>
      </c>
      <c r="C61" s="2416">
        <f>C58+C55+C52+C49+C46+C43+C40</f>
        <v>278600</v>
      </c>
      <c r="D61" s="2416">
        <f>D58+D55+D52+D49+D46+D43+D40</f>
        <v>286000</v>
      </c>
      <c r="E61" s="2416">
        <f>E58+E55+E52+E49+E46+E43+E40</f>
        <v>137700</v>
      </c>
      <c r="F61" s="2416">
        <f>F58+F55+F52+F49+F46+F43+F40</f>
        <v>0</v>
      </c>
      <c r="G61" s="2397"/>
    </row>
    <row r="62" spans="2:7" ht="15" customHeight="1" x14ac:dyDescent="0.25">
      <c r="B62" s="2418" t="s">
        <v>4274</v>
      </c>
      <c r="C62" s="2419" t="s">
        <v>4275</v>
      </c>
      <c r="D62" s="2420"/>
      <c r="E62" s="2420"/>
      <c r="F62" s="2421"/>
    </row>
    <row r="63" spans="2:7" x14ac:dyDescent="0.25">
      <c r="B63" s="2422"/>
      <c r="C63" s="2423"/>
      <c r="D63" s="2424"/>
      <c r="E63" s="2424"/>
      <c r="F63" s="2425"/>
      <c r="G63" s="2426"/>
    </row>
    <row r="64" spans="2:7" ht="41.25" customHeight="1" thickBot="1" x14ac:dyDescent="0.3">
      <c r="B64" s="2427"/>
      <c r="C64" s="2428"/>
      <c r="D64" s="2429"/>
      <c r="E64" s="2429"/>
      <c r="F64" s="2430"/>
    </row>
    <row r="65" spans="1:7" ht="15.75" thickBot="1" x14ac:dyDescent="0.3">
      <c r="B65" s="2431" t="s">
        <v>71</v>
      </c>
      <c r="C65" s="2432">
        <f>IF(C61-C32=0,0,"Error")</f>
        <v>0</v>
      </c>
      <c r="D65" s="2433">
        <f>IF(D61-D32=0,0,"Error")</f>
        <v>0</v>
      </c>
      <c r="E65" s="2433">
        <f>IF(E61-E32=0,0,"Error")</f>
        <v>0</v>
      </c>
      <c r="F65" s="2433">
        <f>IF(F61-F32=0,0,"Error")</f>
        <v>0</v>
      </c>
    </row>
    <row r="66" spans="1:7" ht="15.75" thickBot="1" x14ac:dyDescent="0.3">
      <c r="A66" s="2434"/>
      <c r="B66" s="2381" t="s">
        <v>51</v>
      </c>
      <c r="C66" s="2382"/>
      <c r="D66" s="2382"/>
      <c r="E66" s="2382"/>
      <c r="F66" s="2383"/>
    </row>
    <row r="67" spans="1:7" ht="15.75" thickBot="1" x14ac:dyDescent="0.3">
      <c r="A67" s="2434"/>
      <c r="B67" s="2381" t="s">
        <v>97</v>
      </c>
      <c r="C67" s="2382"/>
      <c r="D67" s="2382"/>
      <c r="E67" s="2382"/>
      <c r="F67" s="2383"/>
    </row>
    <row r="68" spans="1:7" ht="15.75" thickBot="1" x14ac:dyDescent="0.3">
      <c r="A68" s="2434"/>
      <c r="B68" s="2435" t="s">
        <v>63</v>
      </c>
      <c r="C68" s="2436" t="s">
        <v>4276</v>
      </c>
      <c r="D68" s="2437"/>
      <c r="E68" s="2437"/>
      <c r="F68" s="2438"/>
    </row>
    <row r="69" spans="1:7" ht="15.75" thickBot="1" x14ac:dyDescent="0.3">
      <c r="A69" s="2434"/>
      <c r="B69" s="2384" t="s">
        <v>27</v>
      </c>
      <c r="C69" s="2439" t="s">
        <v>4277</v>
      </c>
      <c r="D69" s="2440"/>
      <c r="E69" s="2436" t="s">
        <v>4278</v>
      </c>
      <c r="F69" s="2438"/>
    </row>
    <row r="70" spans="1:7" ht="35.25" customHeight="1" thickBot="1" x14ac:dyDescent="0.3">
      <c r="A70" s="2434"/>
      <c r="B70" s="2377" t="s">
        <v>29</v>
      </c>
      <c r="C70" s="2441" t="s">
        <v>4279</v>
      </c>
      <c r="D70" s="2442"/>
      <c r="E70" s="2442"/>
      <c r="F70" s="2443"/>
    </row>
    <row r="71" spans="1:7" ht="15.75" thickBot="1" x14ac:dyDescent="0.3">
      <c r="A71" s="2434"/>
      <c r="B71" s="2377" t="s">
        <v>31</v>
      </c>
      <c r="C71" s="2388" t="s">
        <v>4280</v>
      </c>
      <c r="D71" s="2389"/>
      <c r="E71" s="2389"/>
      <c r="F71" s="2390"/>
    </row>
    <row r="72" spans="1:7" x14ac:dyDescent="0.25">
      <c r="A72" s="2434"/>
      <c r="B72" s="2359"/>
      <c r="C72" s="2391">
        <v>2024</v>
      </c>
      <c r="D72" s="2392">
        <v>2025</v>
      </c>
      <c r="E72" s="2392">
        <v>2026</v>
      </c>
      <c r="F72" s="2392">
        <v>2027</v>
      </c>
    </row>
    <row r="73" spans="1:7" ht="15.75" thickBot="1" x14ac:dyDescent="0.3">
      <c r="A73" s="2434"/>
      <c r="B73" s="2362"/>
      <c r="C73" s="2393" t="s">
        <v>13</v>
      </c>
      <c r="D73" s="2394" t="s">
        <v>14</v>
      </c>
      <c r="E73" s="2394" t="s">
        <v>14</v>
      </c>
      <c r="F73" s="2394" t="s">
        <v>14</v>
      </c>
    </row>
    <row r="74" spans="1:7" ht="15.75" thickBot="1" x14ac:dyDescent="0.3">
      <c r="A74" s="2434"/>
      <c r="B74" s="2377" t="s">
        <v>33</v>
      </c>
      <c r="C74" s="2395">
        <v>4</v>
      </c>
      <c r="D74" s="2396">
        <v>4</v>
      </c>
      <c r="E74" s="2396">
        <v>5</v>
      </c>
      <c r="F74" s="2396">
        <v>0</v>
      </c>
    </row>
    <row r="75" spans="1:7" ht="15.75" outlineLevel="1" thickBot="1" x14ac:dyDescent="0.3">
      <c r="A75" s="2434"/>
      <c r="B75" s="2377" t="s">
        <v>35</v>
      </c>
      <c r="C75" s="2395">
        <v>800</v>
      </c>
      <c r="D75" s="2396">
        <v>1000</v>
      </c>
      <c r="E75" s="2396">
        <v>1000</v>
      </c>
      <c r="F75" s="2396">
        <v>0</v>
      </c>
      <c r="G75" s="2426"/>
    </row>
    <row r="76" spans="1:7" ht="15.75" outlineLevel="1" thickBot="1" x14ac:dyDescent="0.3">
      <c r="A76" s="2434"/>
      <c r="B76" s="2377" t="s">
        <v>36</v>
      </c>
      <c r="C76" s="2395">
        <f>C75/C74</f>
        <v>200</v>
      </c>
      <c r="D76" s="2396">
        <f>D75/D74</f>
        <v>250</v>
      </c>
      <c r="E76" s="2396">
        <f t="shared" ref="E76" si="2">E75/E74</f>
        <v>200</v>
      </c>
      <c r="F76" s="2396"/>
    </row>
    <row r="77" spans="1:7" ht="15.75" outlineLevel="1" thickBot="1" x14ac:dyDescent="0.3">
      <c r="A77" s="2434"/>
      <c r="B77" s="2377" t="s">
        <v>37</v>
      </c>
      <c r="C77" s="2400" t="s">
        <v>94</v>
      </c>
      <c r="D77" s="2399">
        <f>D74/C74-1</f>
        <v>0</v>
      </c>
      <c r="E77" s="2399">
        <f t="shared" ref="E77:F79" si="3">E74/D74-1</f>
        <v>0.25</v>
      </c>
      <c r="F77" s="2399">
        <f t="shared" si="3"/>
        <v>-1</v>
      </c>
    </row>
    <row r="78" spans="1:7" ht="15.75" outlineLevel="1" thickBot="1" x14ac:dyDescent="0.3">
      <c r="A78" s="2434"/>
      <c r="B78" s="2377" t="s">
        <v>38</v>
      </c>
      <c r="C78" s="2400" t="s">
        <v>94</v>
      </c>
      <c r="D78" s="2399">
        <f>D75/C75-1</f>
        <v>0.25</v>
      </c>
      <c r="E78" s="2399">
        <f t="shared" si="3"/>
        <v>0</v>
      </c>
      <c r="F78" s="2399">
        <f t="shared" si="3"/>
        <v>-1</v>
      </c>
    </row>
    <row r="79" spans="1:7" ht="15.75" outlineLevel="1" thickBot="1" x14ac:dyDescent="0.3">
      <c r="A79" s="2434"/>
      <c r="B79" s="2377" t="s">
        <v>39</v>
      </c>
      <c r="C79" s="2400" t="s">
        <v>94</v>
      </c>
      <c r="D79" s="2399">
        <f>D76/C76-1</f>
        <v>0.25</v>
      </c>
      <c r="E79" s="2399">
        <f t="shared" si="3"/>
        <v>-0.19999999999999996</v>
      </c>
      <c r="F79" s="2399">
        <f t="shared" si="3"/>
        <v>-1</v>
      </c>
    </row>
    <row r="80" spans="1:7" ht="15.75" customHeight="1" outlineLevel="1" thickBot="1" x14ac:dyDescent="0.3">
      <c r="A80" s="2434"/>
      <c r="B80" s="2401" t="s">
        <v>95</v>
      </c>
      <c r="C80" s="2402"/>
      <c r="D80" s="2402"/>
      <c r="E80" s="2402"/>
      <c r="F80" s="2403"/>
    </row>
    <row r="81" spans="1:6" ht="12.75" customHeight="1" outlineLevel="1" x14ac:dyDescent="0.25">
      <c r="A81" s="2434"/>
      <c r="B81" s="2359"/>
      <c r="C81" s="2391">
        <v>2024</v>
      </c>
      <c r="D81" s="2392">
        <v>2025</v>
      </c>
      <c r="E81" s="2392">
        <v>2026</v>
      </c>
      <c r="F81" s="2392">
        <v>2027</v>
      </c>
    </row>
    <row r="82" spans="1:6" ht="9" customHeight="1" outlineLevel="1" thickBot="1" x14ac:dyDescent="0.3">
      <c r="A82" s="2434"/>
      <c r="B82" s="2362"/>
      <c r="C82" s="2393" t="s">
        <v>13</v>
      </c>
      <c r="D82" s="2394" t="s">
        <v>14</v>
      </c>
      <c r="E82" s="2394" t="s">
        <v>14</v>
      </c>
      <c r="F82" s="2394" t="s">
        <v>14</v>
      </c>
    </row>
    <row r="83" spans="1:6" ht="15.75" outlineLevel="1" thickBot="1" x14ac:dyDescent="0.3">
      <c r="A83" s="2434"/>
      <c r="B83" s="2413" t="s">
        <v>57</v>
      </c>
      <c r="C83" s="2414"/>
      <c r="D83" s="2414"/>
      <c r="E83" s="2414"/>
      <c r="F83" s="2414"/>
    </row>
    <row r="84" spans="1:6" ht="15.75" outlineLevel="1" thickBot="1" x14ac:dyDescent="0.3">
      <c r="A84" s="2434"/>
      <c r="B84" s="2413" t="s">
        <v>61</v>
      </c>
      <c r="C84" s="2416">
        <v>800</v>
      </c>
      <c r="D84" s="2396">
        <v>1000</v>
      </c>
      <c r="E84" s="2414">
        <v>1000</v>
      </c>
      <c r="F84" s="2414">
        <v>0</v>
      </c>
    </row>
    <row r="85" spans="1:6" ht="15.75" outlineLevel="1" thickBot="1" x14ac:dyDescent="0.3">
      <c r="A85" s="2434"/>
      <c r="B85" s="2413" t="s">
        <v>4290</v>
      </c>
      <c r="C85" s="2416">
        <v>800</v>
      </c>
      <c r="D85" s="2444">
        <v>1000</v>
      </c>
      <c r="E85" s="2414">
        <v>1000</v>
      </c>
      <c r="F85" s="2414">
        <v>0</v>
      </c>
    </row>
    <row r="86" spans="1:6" ht="15.75" outlineLevel="1" thickBot="1" x14ac:dyDescent="0.3">
      <c r="A86" s="2434"/>
      <c r="B86" s="2413" t="s">
        <v>4291</v>
      </c>
      <c r="C86" s="2416"/>
      <c r="D86" s="2444"/>
      <c r="E86" s="2414"/>
      <c r="F86" s="2414"/>
    </row>
    <row r="87" spans="1:6" ht="15.75" outlineLevel="1" thickBot="1" x14ac:dyDescent="0.3">
      <c r="A87" s="2434"/>
      <c r="B87" s="2413" t="s">
        <v>4292</v>
      </c>
      <c r="C87" s="2416"/>
      <c r="D87" s="2444"/>
      <c r="E87" s="2414"/>
      <c r="F87" s="2414"/>
    </row>
    <row r="88" spans="1:6" ht="15.75" outlineLevel="1" thickBot="1" x14ac:dyDescent="0.3">
      <c r="A88" s="2434"/>
      <c r="B88" s="2413" t="s">
        <v>4293</v>
      </c>
      <c r="C88" s="2416"/>
      <c r="D88" s="2444"/>
      <c r="E88" s="2414"/>
      <c r="F88" s="2414"/>
    </row>
    <row r="89" spans="1:6" ht="15.75" outlineLevel="1" thickBot="1" x14ac:dyDescent="0.3">
      <c r="A89" s="2434"/>
      <c r="B89" s="2413" t="s">
        <v>4294</v>
      </c>
      <c r="C89" s="2416"/>
      <c r="D89" s="2444"/>
      <c r="E89" s="2414"/>
      <c r="F89" s="2414"/>
    </row>
    <row r="90" spans="1:6" ht="15.75" outlineLevel="1" thickBot="1" x14ac:dyDescent="0.3">
      <c r="A90" s="2434"/>
      <c r="B90" s="2417" t="s">
        <v>62</v>
      </c>
      <c r="C90" s="2416">
        <f>C84+C83</f>
        <v>800</v>
      </c>
      <c r="D90" s="2416">
        <f t="shared" ref="D90:F90" si="4">D84+D83</f>
        <v>1000</v>
      </c>
      <c r="E90" s="2416">
        <f t="shared" si="4"/>
        <v>1000</v>
      </c>
      <c r="F90" s="2416">
        <f t="shared" si="4"/>
        <v>0</v>
      </c>
    </row>
    <row r="91" spans="1:6" ht="15" customHeight="1" outlineLevel="1" x14ac:dyDescent="0.25">
      <c r="A91" s="2434"/>
      <c r="B91" s="2418" t="s">
        <v>756</v>
      </c>
      <c r="C91" s="2445" t="s">
        <v>4281</v>
      </c>
      <c r="D91" s="2446"/>
      <c r="E91" s="2446"/>
      <c r="F91" s="2447"/>
    </row>
    <row r="92" spans="1:6" outlineLevel="1" x14ac:dyDescent="0.25">
      <c r="A92" s="2434"/>
      <c r="B92" s="2422"/>
      <c r="C92" s="2448"/>
      <c r="D92" s="2449"/>
      <c r="E92" s="2449"/>
      <c r="F92" s="2450"/>
    </row>
    <row r="93" spans="1:6" ht="15.75" outlineLevel="1" thickBot="1" x14ac:dyDescent="0.3">
      <c r="A93" s="2434"/>
      <c r="B93" s="2427"/>
      <c r="C93" s="2451"/>
      <c r="D93" s="2452"/>
      <c r="E93" s="2452"/>
      <c r="F93" s="2453"/>
    </row>
    <row r="94" spans="1:6" ht="15.75" outlineLevel="1" thickBot="1" x14ac:dyDescent="0.3">
      <c r="A94" s="2434"/>
      <c r="B94" s="2384" t="s">
        <v>149</v>
      </c>
      <c r="C94" s="2454" t="s">
        <v>4282</v>
      </c>
      <c r="D94" s="2455"/>
      <c r="E94" s="2456" t="s">
        <v>3317</v>
      </c>
      <c r="F94" s="2457"/>
    </row>
    <row r="95" spans="1:6" ht="24.75" customHeight="1" outlineLevel="1" thickBot="1" x14ac:dyDescent="0.3">
      <c r="A95" s="2434"/>
      <c r="B95" s="2377" t="s">
        <v>29</v>
      </c>
      <c r="C95" s="2345" t="s">
        <v>4283</v>
      </c>
      <c r="D95" s="2346"/>
      <c r="E95" s="2346"/>
      <c r="F95" s="2347"/>
    </row>
    <row r="96" spans="1:6" ht="16.5" customHeight="1" outlineLevel="1" thickBot="1" x14ac:dyDescent="0.3">
      <c r="A96" s="2434"/>
      <c r="B96" s="2377" t="s">
        <v>31</v>
      </c>
      <c r="C96" s="2388" t="s">
        <v>4284</v>
      </c>
      <c r="D96" s="2389"/>
      <c r="E96" s="2389"/>
      <c r="F96" s="2390"/>
    </row>
    <row r="97" spans="1:6" ht="12.75" customHeight="1" outlineLevel="1" x14ac:dyDescent="0.25">
      <c r="A97" s="2434"/>
      <c r="B97" s="2359"/>
      <c r="C97" s="2391">
        <v>2024</v>
      </c>
      <c r="D97" s="2392">
        <v>2025</v>
      </c>
      <c r="E97" s="2392">
        <v>2026</v>
      </c>
      <c r="F97" s="2392">
        <v>2027</v>
      </c>
    </row>
    <row r="98" spans="1:6" ht="9" customHeight="1" outlineLevel="1" thickBot="1" x14ac:dyDescent="0.3">
      <c r="A98" s="2434"/>
      <c r="B98" s="2362"/>
      <c r="C98" s="2393" t="s">
        <v>13</v>
      </c>
      <c r="D98" s="2394" t="s">
        <v>14</v>
      </c>
      <c r="E98" s="2394" t="s">
        <v>14</v>
      </c>
      <c r="F98" s="2394" t="s">
        <v>14</v>
      </c>
    </row>
    <row r="99" spans="1:6" ht="15.75" outlineLevel="1" thickBot="1" x14ac:dyDescent="0.3">
      <c r="A99" s="2434"/>
      <c r="B99" s="2377" t="s">
        <v>33</v>
      </c>
      <c r="C99" s="2395">
        <v>4</v>
      </c>
      <c r="D99" s="2396">
        <v>4</v>
      </c>
      <c r="E99" s="2396">
        <v>6</v>
      </c>
      <c r="F99" s="2396">
        <v>0</v>
      </c>
    </row>
    <row r="100" spans="1:6" ht="15.75" outlineLevel="1" thickBot="1" x14ac:dyDescent="0.3">
      <c r="A100" s="2434"/>
      <c r="B100" s="2377" t="s">
        <v>35</v>
      </c>
      <c r="C100" s="2395">
        <v>1200</v>
      </c>
      <c r="D100" s="2396">
        <v>1000</v>
      </c>
      <c r="E100" s="2396">
        <v>1000</v>
      </c>
      <c r="F100" s="2396">
        <v>0</v>
      </c>
    </row>
    <row r="101" spans="1:6" ht="15.75" outlineLevel="1" thickBot="1" x14ac:dyDescent="0.3">
      <c r="A101" s="2434"/>
      <c r="B101" s="2377" t="s">
        <v>36</v>
      </c>
      <c r="C101" s="2395">
        <f>C100/C99</f>
        <v>300</v>
      </c>
      <c r="D101" s="2396">
        <f>D100/D99</f>
        <v>250</v>
      </c>
      <c r="E101" s="2396">
        <f t="shared" ref="E101" si="5">E100/E99</f>
        <v>166.66666666666666</v>
      </c>
      <c r="F101" s="2396"/>
    </row>
    <row r="102" spans="1:6" ht="15.75" outlineLevel="1" thickBot="1" x14ac:dyDescent="0.3">
      <c r="A102" s="2434"/>
      <c r="B102" s="2377" t="s">
        <v>37</v>
      </c>
      <c r="C102" s="2400" t="s">
        <v>94</v>
      </c>
      <c r="D102" s="2399">
        <f>D99/C99-1</f>
        <v>0</v>
      </c>
      <c r="E102" s="2399">
        <f t="shared" ref="E102:F104" si="6">E99/D99-1</f>
        <v>0.5</v>
      </c>
      <c r="F102" s="2399">
        <f t="shared" si="6"/>
        <v>-1</v>
      </c>
    </row>
    <row r="103" spans="1:6" ht="15.75" outlineLevel="1" thickBot="1" x14ac:dyDescent="0.3">
      <c r="A103" s="2434"/>
      <c r="B103" s="2377" t="s">
        <v>38</v>
      </c>
      <c r="C103" s="2400" t="s">
        <v>94</v>
      </c>
      <c r="D103" s="2399">
        <f>D100/C100-1</f>
        <v>-0.16666666666666663</v>
      </c>
      <c r="E103" s="2399">
        <f t="shared" si="6"/>
        <v>0</v>
      </c>
      <c r="F103" s="2399">
        <f t="shared" si="6"/>
        <v>-1</v>
      </c>
    </row>
    <row r="104" spans="1:6" ht="15.75" outlineLevel="1" thickBot="1" x14ac:dyDescent="0.3">
      <c r="A104" s="2434"/>
      <c r="B104" s="2377" t="s">
        <v>39</v>
      </c>
      <c r="C104" s="2400" t="s">
        <v>94</v>
      </c>
      <c r="D104" s="2399">
        <f>D101/C101-1</f>
        <v>-0.16666666666666663</v>
      </c>
      <c r="E104" s="2399">
        <f t="shared" si="6"/>
        <v>-0.33333333333333337</v>
      </c>
      <c r="F104" s="2399">
        <f t="shared" si="6"/>
        <v>-1</v>
      </c>
    </row>
    <row r="105" spans="1:6" ht="15.75" outlineLevel="1" thickBot="1" x14ac:dyDescent="0.3">
      <c r="A105" s="2434"/>
      <c r="B105" s="2401" t="s">
        <v>594</v>
      </c>
      <c r="C105" s="2402"/>
      <c r="D105" s="2402"/>
      <c r="E105" s="2402"/>
      <c r="F105" s="2403"/>
    </row>
    <row r="106" spans="1:6" ht="12.75" customHeight="1" outlineLevel="1" x14ac:dyDescent="0.25">
      <c r="A106" s="2434"/>
      <c r="B106" s="2359"/>
      <c r="C106" s="2391">
        <v>2024</v>
      </c>
      <c r="D106" s="2392">
        <v>2025</v>
      </c>
      <c r="E106" s="2392">
        <v>2026</v>
      </c>
      <c r="F106" s="2392">
        <v>2027</v>
      </c>
    </row>
    <row r="107" spans="1:6" ht="9" customHeight="1" outlineLevel="1" thickBot="1" x14ac:dyDescent="0.3">
      <c r="A107" s="2434"/>
      <c r="B107" s="2362"/>
      <c r="C107" s="2393" t="s">
        <v>13</v>
      </c>
      <c r="D107" s="2394" t="s">
        <v>14</v>
      </c>
      <c r="E107" s="2394" t="s">
        <v>14</v>
      </c>
      <c r="F107" s="2394" t="s">
        <v>14</v>
      </c>
    </row>
    <row r="108" spans="1:6" ht="15.75" outlineLevel="1" thickBot="1" x14ac:dyDescent="0.3">
      <c r="A108" s="2434"/>
      <c r="B108" s="2413" t="s">
        <v>57</v>
      </c>
      <c r="C108" s="2414"/>
      <c r="D108" s="2414"/>
      <c r="E108" s="2414"/>
      <c r="F108" s="2414"/>
    </row>
    <row r="109" spans="1:6" ht="15.75" outlineLevel="1" thickBot="1" x14ac:dyDescent="0.3">
      <c r="A109" s="2434"/>
      <c r="B109" s="2413" t="s">
        <v>61</v>
      </c>
      <c r="C109" s="2416">
        <v>1200</v>
      </c>
      <c r="D109" s="2396">
        <v>1000</v>
      </c>
      <c r="E109" s="2414">
        <v>1000</v>
      </c>
      <c r="F109" s="2414">
        <v>0</v>
      </c>
    </row>
    <row r="110" spans="1:6" ht="15.75" outlineLevel="1" thickBot="1" x14ac:dyDescent="0.3">
      <c r="A110" s="2434"/>
      <c r="B110" s="2413" t="s">
        <v>4290</v>
      </c>
      <c r="C110" s="2416">
        <v>1200</v>
      </c>
      <c r="D110" s="2396">
        <v>1000</v>
      </c>
      <c r="E110" s="2414">
        <v>1000</v>
      </c>
      <c r="F110" s="2414">
        <v>0</v>
      </c>
    </row>
    <row r="111" spans="1:6" ht="15.75" outlineLevel="1" thickBot="1" x14ac:dyDescent="0.3">
      <c r="A111" s="2434"/>
      <c r="B111" s="2413" t="s">
        <v>4291</v>
      </c>
      <c r="C111" s="2416"/>
      <c r="D111" s="2444"/>
      <c r="E111" s="2414"/>
      <c r="F111" s="2414"/>
    </row>
    <row r="112" spans="1:6" ht="15.75" outlineLevel="1" thickBot="1" x14ac:dyDescent="0.3">
      <c r="A112" s="2434"/>
      <c r="B112" s="2413" t="s">
        <v>4292</v>
      </c>
      <c r="C112" s="2416"/>
      <c r="D112" s="2444"/>
      <c r="E112" s="2414"/>
      <c r="F112" s="2414"/>
    </row>
    <row r="113" spans="1:6" ht="15.75" outlineLevel="1" thickBot="1" x14ac:dyDescent="0.3">
      <c r="A113" s="2434"/>
      <c r="B113" s="2413" t="s">
        <v>4293</v>
      </c>
      <c r="C113" s="2416"/>
      <c r="D113" s="2444"/>
      <c r="E113" s="2414"/>
      <c r="F113" s="2414"/>
    </row>
    <row r="114" spans="1:6" ht="15.75" outlineLevel="1" thickBot="1" x14ac:dyDescent="0.3">
      <c r="A114" s="2434"/>
      <c r="B114" s="2413" t="s">
        <v>4294</v>
      </c>
      <c r="C114" s="2416"/>
      <c r="D114" s="2444"/>
      <c r="E114" s="2414"/>
      <c r="F114" s="2414"/>
    </row>
    <row r="115" spans="1:6" ht="15.75" outlineLevel="1" thickBot="1" x14ac:dyDescent="0.3">
      <c r="A115" s="2434"/>
      <c r="B115" s="2417" t="s">
        <v>154</v>
      </c>
      <c r="C115" s="2416">
        <f>C109+C108</f>
        <v>1200</v>
      </c>
      <c r="D115" s="2416">
        <f t="shared" ref="D115:F115" si="7">D109+D108</f>
        <v>1000</v>
      </c>
      <c r="E115" s="2416">
        <f t="shared" si="7"/>
        <v>1000</v>
      </c>
      <c r="F115" s="2416">
        <f t="shared" si="7"/>
        <v>0</v>
      </c>
    </row>
    <row r="116" spans="1:6" hidden="1" outlineLevel="1" x14ac:dyDescent="0.25">
      <c r="A116" s="2434"/>
      <c r="B116" s="2418" t="s">
        <v>4285</v>
      </c>
      <c r="C116" s="2458"/>
      <c r="D116" s="2459"/>
      <c r="E116" s="2459"/>
      <c r="F116" s="2460"/>
    </row>
    <row r="117" spans="1:6" hidden="1" x14ac:dyDescent="0.25">
      <c r="A117" s="2434"/>
      <c r="B117" s="2422"/>
      <c r="C117" s="2461"/>
      <c r="D117" s="2462"/>
      <c r="E117" s="2462"/>
      <c r="F117" s="2463"/>
    </row>
    <row r="118" spans="1:6" ht="15.75" hidden="1" thickBot="1" x14ac:dyDescent="0.3">
      <c r="A118" s="2434"/>
      <c r="B118" s="2427"/>
      <c r="C118" s="2464"/>
      <c r="D118" s="2465"/>
      <c r="E118" s="2465"/>
      <c r="F118" s="2466"/>
    </row>
    <row r="119" spans="1:6" ht="15.75" hidden="1" thickBot="1" x14ac:dyDescent="0.3">
      <c r="B119" s="2467" t="s">
        <v>63</v>
      </c>
      <c r="C119" s="2468" t="s">
        <v>4286</v>
      </c>
      <c r="D119" s="2469"/>
      <c r="E119" s="2469"/>
      <c r="F119" s="2470"/>
    </row>
    <row r="120" spans="1:6" ht="34.5" hidden="1" customHeight="1" thickBot="1" x14ac:dyDescent="0.3">
      <c r="B120" s="2384" t="s">
        <v>241</v>
      </c>
      <c r="C120" s="2471" t="s">
        <v>4287</v>
      </c>
      <c r="D120" s="2472"/>
      <c r="E120" s="2473" t="s">
        <v>4288</v>
      </c>
      <c r="F120" s="2474"/>
    </row>
    <row r="121" spans="1:6" ht="23.25" hidden="1" customHeight="1" thickBot="1" x14ac:dyDescent="0.3">
      <c r="B121" s="2475" t="s">
        <v>29</v>
      </c>
      <c r="C121" s="2441"/>
      <c r="D121" s="2442"/>
      <c r="E121" s="2442"/>
      <c r="F121" s="2443"/>
    </row>
    <row r="122" spans="1:6" ht="15.75" hidden="1" customHeight="1" thickBot="1" x14ac:dyDescent="0.3">
      <c r="B122" s="2475" t="s">
        <v>31</v>
      </c>
      <c r="C122" s="2388" t="s">
        <v>4289</v>
      </c>
      <c r="D122" s="2389"/>
      <c r="E122" s="2389"/>
      <c r="F122" s="2390"/>
    </row>
    <row r="123" spans="1:6" ht="15.75" hidden="1" customHeight="1" thickBot="1" x14ac:dyDescent="0.3">
      <c r="B123" s="2475" t="s">
        <v>33</v>
      </c>
      <c r="C123" s="2476"/>
      <c r="D123" s="2477"/>
      <c r="E123" s="2475"/>
      <c r="F123" s="2475"/>
    </row>
    <row r="124" spans="1:6" ht="15.75" hidden="1" customHeight="1" thickBot="1" x14ac:dyDescent="0.3">
      <c r="B124" s="2475" t="s">
        <v>35</v>
      </c>
      <c r="C124" s="2478"/>
      <c r="D124" s="2479"/>
      <c r="E124" s="2479"/>
      <c r="F124" s="2479"/>
    </row>
    <row r="125" spans="1:6" ht="15.75" hidden="1" customHeight="1" thickBot="1" x14ac:dyDescent="0.3">
      <c r="B125" s="2475" t="s">
        <v>36</v>
      </c>
      <c r="C125" s="2478" t="e">
        <f>C124/C123</f>
        <v>#DIV/0!</v>
      </c>
      <c r="D125" s="2479"/>
      <c r="E125" s="2479"/>
      <c r="F125" s="2479"/>
    </row>
    <row r="126" spans="1:6" ht="15.75" hidden="1" customHeight="1" thickBot="1" x14ac:dyDescent="0.3">
      <c r="B126" s="2475" t="s">
        <v>37</v>
      </c>
      <c r="C126" s="2476" t="s">
        <v>94</v>
      </c>
      <c r="D126" s="2480"/>
      <c r="E126" s="2480"/>
      <c r="F126" s="2480"/>
    </row>
    <row r="127" spans="1:6" ht="15.75" hidden="1" thickBot="1" x14ac:dyDescent="0.3">
      <c r="B127" s="2475" t="s">
        <v>38</v>
      </c>
      <c r="C127" s="2476" t="s">
        <v>94</v>
      </c>
      <c r="D127" s="2480"/>
      <c r="E127" s="2480"/>
      <c r="F127" s="2480"/>
    </row>
    <row r="128" spans="1:6" ht="15.75" hidden="1" thickBot="1" x14ac:dyDescent="0.3">
      <c r="B128" s="2475" t="s">
        <v>39</v>
      </c>
      <c r="C128" s="2476" t="s">
        <v>94</v>
      </c>
      <c r="D128" s="2480"/>
      <c r="E128" s="2480"/>
      <c r="F128" s="2480"/>
    </row>
    <row r="129" spans="2:6" ht="15.75" hidden="1" customHeight="1" thickBot="1" x14ac:dyDescent="0.3">
      <c r="B129" s="2401" t="s">
        <v>598</v>
      </c>
      <c r="C129" s="2402"/>
      <c r="D129" s="2402"/>
      <c r="E129" s="2402"/>
      <c r="F129" s="2403"/>
    </row>
    <row r="130" spans="2:6" ht="15" hidden="1" customHeight="1" x14ac:dyDescent="0.25">
      <c r="B130" s="2481"/>
      <c r="C130" s="2482">
        <v>2020</v>
      </c>
      <c r="D130" s="2483">
        <v>2021</v>
      </c>
      <c r="E130" s="2483">
        <v>2022</v>
      </c>
      <c r="F130" s="2483">
        <v>2023</v>
      </c>
    </row>
    <row r="131" spans="2:6" ht="15.75" hidden="1" customHeight="1" thickBot="1" x14ac:dyDescent="0.3">
      <c r="B131" s="2477"/>
      <c r="C131" s="2484" t="s">
        <v>13</v>
      </c>
      <c r="D131" s="2485" t="s">
        <v>14</v>
      </c>
      <c r="E131" s="2485" t="s">
        <v>14</v>
      </c>
      <c r="F131" s="2485" t="s">
        <v>14</v>
      </c>
    </row>
    <row r="132" spans="2:6" ht="15.75" hidden="1" customHeight="1" thickBot="1" x14ac:dyDescent="0.3">
      <c r="B132" s="2486" t="s">
        <v>57</v>
      </c>
      <c r="C132" s="2487"/>
      <c r="D132" s="2487"/>
      <c r="E132" s="2487"/>
      <c r="F132" s="2487"/>
    </row>
    <row r="133" spans="2:6" ht="15.75" hidden="1" customHeight="1" thickBot="1" x14ac:dyDescent="0.3">
      <c r="B133" s="2488" t="s">
        <v>42</v>
      </c>
      <c r="C133" s="2487"/>
      <c r="D133" s="2487"/>
      <c r="E133" s="2487"/>
      <c r="F133" s="2487"/>
    </row>
    <row r="134" spans="2:6" ht="15.75" hidden="1" customHeight="1" thickBot="1" x14ac:dyDescent="0.3">
      <c r="B134" s="2488" t="s">
        <v>69</v>
      </c>
      <c r="C134" s="2487"/>
      <c r="D134" s="2487"/>
      <c r="E134" s="2487"/>
      <c r="F134" s="2487"/>
    </row>
    <row r="135" spans="2:6" ht="15.75" hidden="1" customHeight="1" thickBot="1" x14ac:dyDescent="0.3">
      <c r="B135" s="2488" t="s">
        <v>59</v>
      </c>
      <c r="C135" s="2487"/>
      <c r="D135" s="2487"/>
      <c r="E135" s="2487"/>
      <c r="F135" s="2487"/>
    </row>
    <row r="136" spans="2:6" ht="15.75" hidden="1" customHeight="1" thickBot="1" x14ac:dyDescent="0.3">
      <c r="B136" s="2488" t="s">
        <v>60</v>
      </c>
      <c r="C136" s="2487"/>
      <c r="D136" s="2487"/>
      <c r="E136" s="2487"/>
      <c r="F136" s="2487"/>
    </row>
    <row r="137" spans="2:6" ht="15.75" hidden="1" customHeight="1" thickBot="1" x14ac:dyDescent="0.3">
      <c r="B137" s="2486" t="s">
        <v>61</v>
      </c>
      <c r="C137" s="2489"/>
      <c r="D137" s="2489"/>
      <c r="E137" s="2487"/>
      <c r="F137" s="2487"/>
    </row>
    <row r="138" spans="2:6" ht="15.75" hidden="1" customHeight="1" thickBot="1" x14ac:dyDescent="0.3">
      <c r="B138" s="2488" t="s">
        <v>42</v>
      </c>
      <c r="C138" s="2489"/>
      <c r="D138" s="2489"/>
      <c r="E138" s="2487"/>
      <c r="F138" s="2487"/>
    </row>
    <row r="139" spans="2:6" ht="15.75" hidden="1" customHeight="1" thickBot="1" x14ac:dyDescent="0.3">
      <c r="B139" s="2488" t="s">
        <v>69</v>
      </c>
      <c r="C139" s="2489"/>
      <c r="D139" s="2487"/>
      <c r="E139" s="2487"/>
      <c r="F139" s="2487"/>
    </row>
    <row r="140" spans="2:6" ht="15.75" hidden="1" customHeight="1" thickBot="1" x14ac:dyDescent="0.3">
      <c r="B140" s="2488" t="s">
        <v>59</v>
      </c>
      <c r="C140" s="2489"/>
      <c r="D140" s="2487"/>
      <c r="E140" s="2487"/>
      <c r="F140" s="2487"/>
    </row>
    <row r="141" spans="2:6" ht="15.75" hidden="1" customHeight="1" thickBot="1" x14ac:dyDescent="0.3">
      <c r="B141" s="2488" t="s">
        <v>60</v>
      </c>
      <c r="C141" s="2489"/>
      <c r="D141" s="2487"/>
      <c r="E141" s="2487"/>
      <c r="F141" s="2487"/>
    </row>
    <row r="142" spans="2:6" ht="15.75" hidden="1" customHeight="1" thickBot="1" x14ac:dyDescent="0.3">
      <c r="B142" s="2417" t="s">
        <v>162</v>
      </c>
      <c r="C142" s="2489">
        <f>C137+C132</f>
        <v>0</v>
      </c>
      <c r="D142" s="2489"/>
      <c r="E142" s="2489"/>
      <c r="F142" s="2489"/>
    </row>
    <row r="143" spans="2:6" ht="15.75" hidden="1" thickBot="1" x14ac:dyDescent="0.3">
      <c r="B143" s="2490" t="s">
        <v>51</v>
      </c>
      <c r="C143" s="2491"/>
      <c r="D143" s="2491"/>
      <c r="E143" s="2491"/>
      <c r="F143" s="2492"/>
    </row>
    <row r="144" spans="2:6" ht="15.75" hidden="1" thickBot="1" x14ac:dyDescent="0.3">
      <c r="B144" s="2490" t="s">
        <v>52</v>
      </c>
      <c r="C144" s="2491"/>
      <c r="D144" s="2491"/>
      <c r="E144" s="2491"/>
      <c r="F144" s="2492"/>
    </row>
    <row r="145" spans="2:6" ht="15.75" hidden="1" thickBot="1" x14ac:dyDescent="0.3">
      <c r="B145" s="2493" t="s">
        <v>63</v>
      </c>
      <c r="C145" s="2494"/>
      <c r="D145" s="2495"/>
      <c r="E145" s="2495"/>
      <c r="F145" s="2496"/>
    </row>
    <row r="146" spans="2:6" ht="15.75" hidden="1" thickBot="1" x14ac:dyDescent="0.3">
      <c r="B146" s="2384" t="s">
        <v>27</v>
      </c>
      <c r="C146" s="2471"/>
      <c r="D146" s="2337"/>
      <c r="E146" s="2497"/>
      <c r="F146" s="2498"/>
    </row>
    <row r="147" spans="2:6" ht="15.75" hidden="1" customHeight="1" thickBot="1" x14ac:dyDescent="0.3">
      <c r="B147" s="2475" t="s">
        <v>29</v>
      </c>
      <c r="C147" s="2441"/>
      <c r="D147" s="2442"/>
      <c r="E147" s="2442"/>
      <c r="F147" s="2443"/>
    </row>
    <row r="148" spans="2:6" ht="15.75" hidden="1" customHeight="1" thickBot="1" x14ac:dyDescent="0.3">
      <c r="B148" s="2475" t="s">
        <v>31</v>
      </c>
      <c r="C148" s="2388"/>
      <c r="D148" s="2389"/>
      <c r="E148" s="2389"/>
      <c r="F148" s="2390"/>
    </row>
    <row r="149" spans="2:6" ht="15.75" hidden="1" thickBot="1" x14ac:dyDescent="0.3">
      <c r="B149" s="2475" t="s">
        <v>33</v>
      </c>
      <c r="C149" s="2499">
        <v>0</v>
      </c>
      <c r="D149" s="2477"/>
      <c r="E149" s="2475"/>
      <c r="F149" s="2475"/>
    </row>
    <row r="150" spans="2:6" ht="15.75" hidden="1" thickBot="1" x14ac:dyDescent="0.3">
      <c r="B150" s="2475" t="s">
        <v>35</v>
      </c>
      <c r="C150" s="2478">
        <v>0</v>
      </c>
      <c r="D150" s="2479"/>
      <c r="E150" s="2479"/>
      <c r="F150" s="2479"/>
    </row>
    <row r="151" spans="2:6" ht="15.75" hidden="1" thickBot="1" x14ac:dyDescent="0.3">
      <c r="B151" s="2475" t="s">
        <v>36</v>
      </c>
      <c r="C151" s="2478" t="s">
        <v>94</v>
      </c>
      <c r="D151" s="2479"/>
      <c r="E151" s="2479"/>
      <c r="F151" s="2479"/>
    </row>
    <row r="152" spans="2:6" ht="15.75" hidden="1" thickBot="1" x14ac:dyDescent="0.3">
      <c r="B152" s="2475" t="s">
        <v>37</v>
      </c>
      <c r="C152" s="2476" t="s">
        <v>94</v>
      </c>
      <c r="D152" s="2480"/>
      <c r="E152" s="2480"/>
      <c r="F152" s="2480"/>
    </row>
    <row r="153" spans="2:6" ht="15.75" hidden="1" thickBot="1" x14ac:dyDescent="0.3">
      <c r="B153" s="2475" t="s">
        <v>38</v>
      </c>
      <c r="C153" s="2476" t="s">
        <v>94</v>
      </c>
      <c r="D153" s="2480"/>
      <c r="E153" s="2480"/>
      <c r="F153" s="2480"/>
    </row>
    <row r="154" spans="2:6" ht="15.75" hidden="1" thickBot="1" x14ac:dyDescent="0.3">
      <c r="B154" s="2475" t="s">
        <v>39</v>
      </c>
      <c r="C154" s="2476" t="s">
        <v>94</v>
      </c>
      <c r="D154" s="2480"/>
      <c r="E154" s="2480"/>
      <c r="F154" s="2480"/>
    </row>
    <row r="155" spans="2:6" ht="15.75" hidden="1" customHeight="1" thickBot="1" x14ac:dyDescent="0.3">
      <c r="B155" s="2401" t="s">
        <v>95</v>
      </c>
      <c r="C155" s="2402"/>
      <c r="D155" s="2402"/>
      <c r="E155" s="2402"/>
      <c r="F155" s="2403"/>
    </row>
    <row r="156" spans="2:6" ht="15.75" hidden="1" customHeight="1" x14ac:dyDescent="0.25">
      <c r="B156" s="2481"/>
      <c r="C156" s="2391">
        <v>2024</v>
      </c>
      <c r="D156" s="2392">
        <v>2025</v>
      </c>
      <c r="E156" s="2392">
        <v>2026</v>
      </c>
      <c r="F156" s="2392">
        <v>2027</v>
      </c>
    </row>
    <row r="157" spans="2:6" ht="15.75" hidden="1" thickBot="1" x14ac:dyDescent="0.3">
      <c r="B157" s="2477"/>
      <c r="C157" s="2393" t="s">
        <v>13</v>
      </c>
      <c r="D157" s="2394" t="s">
        <v>14</v>
      </c>
      <c r="E157" s="2394" t="s">
        <v>14</v>
      </c>
      <c r="F157" s="2394" t="s">
        <v>14</v>
      </c>
    </row>
    <row r="158" spans="2:6" ht="15.75" hidden="1" thickBot="1" x14ac:dyDescent="0.3">
      <c r="B158" s="2486" t="s">
        <v>57</v>
      </c>
      <c r="C158" s="2487"/>
      <c r="D158" s="2487"/>
      <c r="E158" s="2487"/>
      <c r="F158" s="2487"/>
    </row>
    <row r="159" spans="2:6" ht="15.75" hidden="1" thickBot="1" x14ac:dyDescent="0.3">
      <c r="B159" s="2488" t="s">
        <v>42</v>
      </c>
      <c r="C159" s="2487"/>
      <c r="D159" s="2487"/>
      <c r="E159" s="2487"/>
      <c r="F159" s="2487"/>
    </row>
    <row r="160" spans="2:6" ht="15.75" hidden="1" thickBot="1" x14ac:dyDescent="0.3">
      <c r="B160" s="2488" t="s">
        <v>69</v>
      </c>
      <c r="C160" s="2487"/>
      <c r="D160" s="2487"/>
      <c r="E160" s="2487"/>
      <c r="F160" s="2487"/>
    </row>
    <row r="161" spans="1:7" ht="15.75" hidden="1" thickBot="1" x14ac:dyDescent="0.3">
      <c r="B161" s="2488" t="s">
        <v>59</v>
      </c>
      <c r="C161" s="2487"/>
      <c r="D161" s="2487"/>
      <c r="E161" s="2487"/>
      <c r="F161" s="2487"/>
    </row>
    <row r="162" spans="1:7" ht="15.75" hidden="1" thickBot="1" x14ac:dyDescent="0.3">
      <c r="B162" s="2488" t="s">
        <v>60</v>
      </c>
      <c r="C162" s="2487"/>
      <c r="D162" s="2487"/>
      <c r="E162" s="2487"/>
      <c r="F162" s="2487"/>
    </row>
    <row r="163" spans="1:7" ht="15.75" hidden="1" thickBot="1" x14ac:dyDescent="0.3">
      <c r="B163" s="2486" t="s">
        <v>61</v>
      </c>
      <c r="C163" s="2489">
        <v>0</v>
      </c>
      <c r="D163" s="2487"/>
      <c r="E163" s="2487"/>
      <c r="F163" s="2487"/>
    </row>
    <row r="164" spans="1:7" ht="15.75" hidden="1" thickBot="1" x14ac:dyDescent="0.3">
      <c r="B164" s="2488" t="s">
        <v>42</v>
      </c>
      <c r="C164" s="2489">
        <v>0</v>
      </c>
      <c r="D164" s="2487"/>
      <c r="E164" s="2487"/>
      <c r="F164" s="2487"/>
    </row>
    <row r="165" spans="1:7" ht="15.75" hidden="1" thickBot="1" x14ac:dyDescent="0.3">
      <c r="B165" s="2488" t="s">
        <v>69</v>
      </c>
      <c r="C165" s="2489"/>
      <c r="D165" s="2487"/>
      <c r="E165" s="2487"/>
      <c r="F165" s="2487"/>
    </row>
    <row r="166" spans="1:7" ht="15.75" hidden="1" thickBot="1" x14ac:dyDescent="0.3">
      <c r="B166" s="2488" t="s">
        <v>59</v>
      </c>
      <c r="C166" s="2489"/>
      <c r="D166" s="2487"/>
      <c r="E166" s="2487"/>
      <c r="F166" s="2487"/>
    </row>
    <row r="167" spans="1:7" ht="15.75" hidden="1" thickBot="1" x14ac:dyDescent="0.3">
      <c r="B167" s="2488" t="s">
        <v>60</v>
      </c>
      <c r="C167" s="2489"/>
      <c r="D167" s="2487"/>
      <c r="E167" s="2487"/>
      <c r="F167" s="2487"/>
    </row>
    <row r="168" spans="1:7" ht="15.75" hidden="1" thickBot="1" x14ac:dyDescent="0.3">
      <c r="B168" s="2500" t="s">
        <v>62</v>
      </c>
      <c r="C168" s="2489">
        <f>C163+C158</f>
        <v>0</v>
      </c>
      <c r="D168" s="2489"/>
      <c r="E168" s="2489"/>
      <c r="F168" s="2489"/>
    </row>
    <row r="169" spans="1:7" ht="24.75" thickBot="1" x14ac:dyDescent="0.3">
      <c r="A169" s="2434"/>
      <c r="B169" s="2511" t="s">
        <v>64</v>
      </c>
      <c r="C169" s="2512">
        <f>C32+C75+C142+C115+C168</f>
        <v>280600</v>
      </c>
      <c r="D169" s="2512">
        <f>D32+D75+D142+D115+D168</f>
        <v>288000</v>
      </c>
      <c r="E169" s="2512">
        <f>E32+E100+E75</f>
        <v>139700</v>
      </c>
      <c r="F169" s="2512">
        <f>F32+F100+F75</f>
        <v>0</v>
      </c>
      <c r="G169" s="2397"/>
    </row>
    <row r="170" spans="1:7" ht="24.75" thickBot="1" x14ac:dyDescent="0.3">
      <c r="A170" s="2434"/>
      <c r="B170" s="2511" t="s">
        <v>65</v>
      </c>
      <c r="C170" s="2512">
        <f>C171+C177+C183+C219+C207</f>
        <v>280600</v>
      </c>
      <c r="D170" s="2512">
        <f>D171+D177+D183+D219</f>
        <v>288000</v>
      </c>
      <c r="E170" s="2512">
        <f>E40+E43+E46+E109+E84</f>
        <v>139700</v>
      </c>
      <c r="F170" s="2512">
        <v>0</v>
      </c>
    </row>
    <row r="171" spans="1:7" ht="15.75" thickBot="1" x14ac:dyDescent="0.3">
      <c r="A171" s="2434"/>
      <c r="B171" s="2413" t="s">
        <v>41</v>
      </c>
      <c r="C171" s="2414">
        <f>C40</f>
        <v>231100</v>
      </c>
      <c r="D171" s="2432">
        <f>D40</f>
        <v>231939</v>
      </c>
      <c r="E171" s="2414">
        <v>95600</v>
      </c>
      <c r="F171" s="2414">
        <f>F40</f>
        <v>0</v>
      </c>
    </row>
    <row r="172" spans="1:7" ht="15.75" thickBot="1" x14ac:dyDescent="0.3">
      <c r="A172" s="2434"/>
      <c r="B172" s="2415" t="s">
        <v>4290</v>
      </c>
      <c r="C172" s="2414">
        <v>231100</v>
      </c>
      <c r="D172" s="2414">
        <v>231939</v>
      </c>
      <c r="E172" s="2414">
        <v>95600</v>
      </c>
      <c r="F172" s="2414">
        <v>0</v>
      </c>
    </row>
    <row r="173" spans="1:7" ht="15.75" thickBot="1" x14ac:dyDescent="0.3">
      <c r="A173" s="2434"/>
      <c r="B173" s="2415" t="s">
        <v>4291</v>
      </c>
      <c r="C173" s="2416"/>
      <c r="D173" s="2432"/>
      <c r="E173" s="2501"/>
      <c r="F173" s="2502"/>
    </row>
    <row r="174" spans="1:7" ht="15.75" thickBot="1" x14ac:dyDescent="0.3">
      <c r="A174" s="2434"/>
      <c r="B174" s="2415" t="s">
        <v>4292</v>
      </c>
      <c r="C174" s="2416"/>
      <c r="D174" s="2432"/>
      <c r="E174" s="2501"/>
      <c r="F174" s="2502"/>
    </row>
    <row r="175" spans="1:7" ht="15.75" thickBot="1" x14ac:dyDescent="0.3">
      <c r="A175" s="2434"/>
      <c r="B175" s="2415" t="s">
        <v>4293</v>
      </c>
      <c r="C175" s="2416"/>
      <c r="D175" s="2432"/>
      <c r="E175" s="2501"/>
      <c r="F175" s="2502"/>
    </row>
    <row r="176" spans="1:7" ht="15.75" thickBot="1" x14ac:dyDescent="0.3">
      <c r="A176" s="2434"/>
      <c r="B176" s="2415" t="s">
        <v>4294</v>
      </c>
      <c r="C176" s="2416"/>
      <c r="D176" s="2432"/>
      <c r="E176" s="2501"/>
      <c r="F176" s="2502"/>
    </row>
    <row r="177" spans="1:6" ht="24.75" thickBot="1" x14ac:dyDescent="0.3">
      <c r="A177" s="2434"/>
      <c r="B177" s="2413" t="s">
        <v>67</v>
      </c>
      <c r="C177" s="2414">
        <f>C43</f>
        <v>20160</v>
      </c>
      <c r="D177" s="2432">
        <f>D43</f>
        <v>30421</v>
      </c>
      <c r="E177" s="2503">
        <v>19000</v>
      </c>
      <c r="F177" s="2503">
        <f>F43</f>
        <v>0</v>
      </c>
    </row>
    <row r="178" spans="1:6" ht="15.75" thickBot="1" x14ac:dyDescent="0.3">
      <c r="A178" s="2434"/>
      <c r="B178" s="2415" t="s">
        <v>4290</v>
      </c>
      <c r="C178" s="2414">
        <v>20160</v>
      </c>
      <c r="D178" s="2414">
        <v>30421</v>
      </c>
      <c r="E178" s="2414">
        <v>19000</v>
      </c>
      <c r="F178" s="2414">
        <v>0</v>
      </c>
    </row>
    <row r="179" spans="1:6" ht="15.75" thickBot="1" x14ac:dyDescent="0.3">
      <c r="A179" s="2434"/>
      <c r="B179" s="2415" t="s">
        <v>4291</v>
      </c>
      <c r="C179" s="2416"/>
      <c r="D179" s="2432"/>
      <c r="E179" s="2501"/>
      <c r="F179" s="2502"/>
    </row>
    <row r="180" spans="1:6" ht="15.75" thickBot="1" x14ac:dyDescent="0.3">
      <c r="A180" s="2434"/>
      <c r="B180" s="2415" t="s">
        <v>4292</v>
      </c>
      <c r="C180" s="2416"/>
      <c r="D180" s="2432"/>
      <c r="E180" s="2501"/>
      <c r="F180" s="2502"/>
    </row>
    <row r="181" spans="1:6" ht="15.75" thickBot="1" x14ac:dyDescent="0.3">
      <c r="A181" s="2434"/>
      <c r="B181" s="2415" t="s">
        <v>4293</v>
      </c>
      <c r="C181" s="2416"/>
      <c r="D181" s="2432"/>
      <c r="E181" s="2501"/>
      <c r="F181" s="2502"/>
    </row>
    <row r="182" spans="1:6" ht="15.75" thickBot="1" x14ac:dyDescent="0.3">
      <c r="A182" s="2434"/>
      <c r="B182" s="2415" t="s">
        <v>4294</v>
      </c>
      <c r="C182" s="2416"/>
      <c r="D182" s="2432"/>
      <c r="E182" s="2501"/>
      <c r="F182" s="2502"/>
    </row>
    <row r="183" spans="1:6" ht="15.75" thickBot="1" x14ac:dyDescent="0.3">
      <c r="A183" s="2434"/>
      <c r="B183" s="2413" t="s">
        <v>45</v>
      </c>
      <c r="C183" s="2414">
        <f>C46</f>
        <v>27340</v>
      </c>
      <c r="D183" s="2432">
        <f>D46</f>
        <v>23640</v>
      </c>
      <c r="E183" s="2414">
        <v>23100</v>
      </c>
      <c r="F183" s="2414">
        <f>F46</f>
        <v>0</v>
      </c>
    </row>
    <row r="184" spans="1:6" ht="15.75" thickBot="1" x14ac:dyDescent="0.3">
      <c r="A184" s="2434"/>
      <c r="B184" s="2415" t="s">
        <v>4290</v>
      </c>
      <c r="C184" s="2414">
        <v>27340</v>
      </c>
      <c r="D184" s="2414">
        <v>23640</v>
      </c>
      <c r="E184" s="2414">
        <v>23100</v>
      </c>
      <c r="F184" s="2414">
        <v>0</v>
      </c>
    </row>
    <row r="185" spans="1:6" ht="15.75" thickBot="1" x14ac:dyDescent="0.3">
      <c r="A185" s="2434"/>
      <c r="B185" s="2415" t="s">
        <v>4291</v>
      </c>
      <c r="C185" s="2416"/>
      <c r="D185" s="2432"/>
      <c r="E185" s="2501"/>
      <c r="F185" s="2502"/>
    </row>
    <row r="186" spans="1:6" ht="15.75" thickBot="1" x14ac:dyDescent="0.3">
      <c r="A186" s="2434"/>
      <c r="B186" s="2415" t="s">
        <v>4292</v>
      </c>
      <c r="C186" s="2416"/>
      <c r="D186" s="2432"/>
      <c r="E186" s="2501"/>
      <c r="F186" s="2502"/>
    </row>
    <row r="187" spans="1:6" ht="15.75" thickBot="1" x14ac:dyDescent="0.3">
      <c r="A187" s="2434"/>
      <c r="B187" s="2415" t="s">
        <v>4293</v>
      </c>
      <c r="C187" s="2416"/>
      <c r="D187" s="2432"/>
      <c r="E187" s="2501"/>
      <c r="F187" s="2502"/>
    </row>
    <row r="188" spans="1:6" ht="15.75" thickBot="1" x14ac:dyDescent="0.3">
      <c r="A188" s="2434"/>
      <c r="B188" s="2415" t="s">
        <v>4294</v>
      </c>
      <c r="C188" s="2416"/>
      <c r="D188" s="2432"/>
      <c r="E188" s="2501"/>
      <c r="F188" s="2502"/>
    </row>
    <row r="189" spans="1:6" ht="15.75" thickBot="1" x14ac:dyDescent="0.3">
      <c r="A189" s="2434"/>
      <c r="B189" s="2413" t="s">
        <v>46</v>
      </c>
      <c r="C189" s="2414">
        <f>C49</f>
        <v>0</v>
      </c>
      <c r="D189" s="2414">
        <f>D49</f>
        <v>0</v>
      </c>
      <c r="E189" s="2414">
        <f>E49</f>
        <v>0</v>
      </c>
      <c r="F189" s="2414">
        <f>F49</f>
        <v>0</v>
      </c>
    </row>
    <row r="190" spans="1:6" ht="15.75" thickBot="1" x14ac:dyDescent="0.3">
      <c r="A190" s="2434"/>
      <c r="B190" s="2415" t="s">
        <v>4290</v>
      </c>
      <c r="C190" s="2414">
        <v>0</v>
      </c>
      <c r="D190" s="2414">
        <v>0</v>
      </c>
      <c r="E190" s="2414">
        <v>0</v>
      </c>
      <c r="F190" s="2414">
        <v>0</v>
      </c>
    </row>
    <row r="191" spans="1:6" ht="15.75" thickBot="1" x14ac:dyDescent="0.3">
      <c r="A191" s="2434"/>
      <c r="B191" s="2415" t="s">
        <v>4291</v>
      </c>
      <c r="C191" s="2416"/>
      <c r="D191" s="2432"/>
      <c r="E191" s="2501"/>
      <c r="F191" s="2502"/>
    </row>
    <row r="192" spans="1:6" ht="15.75" thickBot="1" x14ac:dyDescent="0.3">
      <c r="A192" s="2434"/>
      <c r="B192" s="2415" t="s">
        <v>4292</v>
      </c>
      <c r="C192" s="2416"/>
      <c r="D192" s="2432"/>
      <c r="E192" s="2501"/>
      <c r="F192" s="2502"/>
    </row>
    <row r="193" spans="1:6" ht="15.75" thickBot="1" x14ac:dyDescent="0.3">
      <c r="A193" s="2434"/>
      <c r="B193" s="2415" t="s">
        <v>4293</v>
      </c>
      <c r="C193" s="2416"/>
      <c r="D193" s="2432"/>
      <c r="E193" s="2501"/>
      <c r="F193" s="2502"/>
    </row>
    <row r="194" spans="1:6" ht="15.75" thickBot="1" x14ac:dyDescent="0.3">
      <c r="A194" s="2434"/>
      <c r="B194" s="2415" t="s">
        <v>4294</v>
      </c>
      <c r="C194" s="2416"/>
      <c r="D194" s="2432"/>
      <c r="E194" s="2501"/>
      <c r="F194" s="2502"/>
    </row>
    <row r="195" spans="1:6" ht="15.75" thickBot="1" x14ac:dyDescent="0.3">
      <c r="A195" s="2434"/>
      <c r="B195" s="2413" t="s">
        <v>47</v>
      </c>
      <c r="C195" s="2414">
        <f>C52</f>
        <v>0</v>
      </c>
      <c r="D195" s="2414">
        <f>D52</f>
        <v>0</v>
      </c>
      <c r="E195" s="2414">
        <f>E52</f>
        <v>0</v>
      </c>
      <c r="F195" s="2414">
        <f>F52</f>
        <v>0</v>
      </c>
    </row>
    <row r="196" spans="1:6" ht="15.75" thickBot="1" x14ac:dyDescent="0.3">
      <c r="A196" s="2434"/>
      <c r="B196" s="2415" t="s">
        <v>4290</v>
      </c>
      <c r="C196" s="2414">
        <v>0</v>
      </c>
      <c r="D196" s="2414">
        <v>0</v>
      </c>
      <c r="E196" s="2414">
        <v>0</v>
      </c>
      <c r="F196" s="2414">
        <v>0</v>
      </c>
    </row>
    <row r="197" spans="1:6" ht="15.75" thickBot="1" x14ac:dyDescent="0.3">
      <c r="A197" s="2434"/>
      <c r="B197" s="2415" t="s">
        <v>4291</v>
      </c>
      <c r="C197" s="2416"/>
      <c r="D197" s="2432"/>
      <c r="E197" s="2501"/>
      <c r="F197" s="2502"/>
    </row>
    <row r="198" spans="1:6" ht="15.75" thickBot="1" x14ac:dyDescent="0.3">
      <c r="A198" s="2434"/>
      <c r="B198" s="2415" t="s">
        <v>4292</v>
      </c>
      <c r="C198" s="2416"/>
      <c r="D198" s="2432"/>
      <c r="E198" s="2501"/>
      <c r="F198" s="2502"/>
    </row>
    <row r="199" spans="1:6" ht="15.75" thickBot="1" x14ac:dyDescent="0.3">
      <c r="A199" s="2434"/>
      <c r="B199" s="2415" t="s">
        <v>4293</v>
      </c>
      <c r="C199" s="2416"/>
      <c r="D199" s="2432"/>
      <c r="E199" s="2501"/>
      <c r="F199" s="2502"/>
    </row>
    <row r="200" spans="1:6" ht="15.75" thickBot="1" x14ac:dyDescent="0.3">
      <c r="A200" s="2434"/>
      <c r="B200" s="2415" t="s">
        <v>4294</v>
      </c>
      <c r="C200" s="2416"/>
      <c r="D200" s="2432"/>
      <c r="E200" s="2501"/>
      <c r="F200" s="2502"/>
    </row>
    <row r="201" spans="1:6" ht="15.75" thickBot="1" x14ac:dyDescent="0.3">
      <c r="A201" s="2434"/>
      <c r="B201" s="2413" t="s">
        <v>48</v>
      </c>
      <c r="C201" s="2414">
        <f>C55</f>
        <v>0</v>
      </c>
      <c r="D201" s="2432">
        <v>0</v>
      </c>
      <c r="E201" s="2414">
        <f>E55</f>
        <v>0</v>
      </c>
      <c r="F201" s="2414">
        <f>F55</f>
        <v>0</v>
      </c>
    </row>
    <row r="202" spans="1:6" ht="15.75" thickBot="1" x14ac:dyDescent="0.3">
      <c r="A202" s="2434"/>
      <c r="B202" s="2415" t="s">
        <v>4290</v>
      </c>
      <c r="C202" s="2414">
        <v>0</v>
      </c>
      <c r="D202" s="2414">
        <v>0</v>
      </c>
      <c r="E202" s="2414">
        <v>0</v>
      </c>
      <c r="F202" s="2414">
        <v>0</v>
      </c>
    </row>
    <row r="203" spans="1:6" ht="15.75" thickBot="1" x14ac:dyDescent="0.3">
      <c r="A203" s="2434"/>
      <c r="B203" s="2415" t="s">
        <v>4291</v>
      </c>
      <c r="C203" s="2416"/>
      <c r="D203" s="2432"/>
      <c r="E203" s="2501"/>
      <c r="F203" s="2502"/>
    </row>
    <row r="204" spans="1:6" ht="15.75" thickBot="1" x14ac:dyDescent="0.3">
      <c r="A204" s="2434"/>
      <c r="B204" s="2415" t="s">
        <v>4292</v>
      </c>
      <c r="C204" s="2416"/>
      <c r="D204" s="2432"/>
      <c r="E204" s="2501"/>
      <c r="F204" s="2502"/>
    </row>
    <row r="205" spans="1:6" ht="15.75" thickBot="1" x14ac:dyDescent="0.3">
      <c r="A205" s="2434"/>
      <c r="B205" s="2415" t="s">
        <v>4293</v>
      </c>
      <c r="C205" s="2416"/>
      <c r="D205" s="2432"/>
      <c r="E205" s="2501"/>
      <c r="F205" s="2502"/>
    </row>
    <row r="206" spans="1:6" ht="15.75" thickBot="1" x14ac:dyDescent="0.3">
      <c r="A206" s="2434"/>
      <c r="B206" s="2415" t="s">
        <v>4294</v>
      </c>
      <c r="C206" s="2416"/>
      <c r="D206" s="2432"/>
      <c r="E206" s="2501"/>
      <c r="F206" s="2502"/>
    </row>
    <row r="207" spans="1:6" ht="24.75" thickBot="1" x14ac:dyDescent="0.3">
      <c r="A207" s="2434"/>
      <c r="B207" s="2413" t="s">
        <v>49</v>
      </c>
      <c r="C207" s="2414">
        <f>C58</f>
        <v>0</v>
      </c>
      <c r="D207" s="2432">
        <v>0</v>
      </c>
      <c r="E207" s="2414">
        <f>E58</f>
        <v>0</v>
      </c>
      <c r="F207" s="2414">
        <f>F58</f>
        <v>0</v>
      </c>
    </row>
    <row r="208" spans="1:6" ht="15.75" thickBot="1" x14ac:dyDescent="0.3">
      <c r="A208" s="2434"/>
      <c r="B208" s="2415" t="s">
        <v>4290</v>
      </c>
      <c r="C208" s="2414">
        <v>0</v>
      </c>
      <c r="D208" s="2414">
        <v>0</v>
      </c>
      <c r="E208" s="2414">
        <v>0</v>
      </c>
      <c r="F208" s="2414">
        <v>0</v>
      </c>
    </row>
    <row r="209" spans="1:6" ht="15.75" thickBot="1" x14ac:dyDescent="0.3">
      <c r="A209" s="2434"/>
      <c r="B209" s="2415" t="s">
        <v>4291</v>
      </c>
      <c r="C209" s="2416"/>
      <c r="D209" s="2432"/>
      <c r="E209" s="2501"/>
      <c r="F209" s="2502"/>
    </row>
    <row r="210" spans="1:6" ht="15.75" thickBot="1" x14ac:dyDescent="0.3">
      <c r="A210" s="2434"/>
      <c r="B210" s="2415" t="s">
        <v>4292</v>
      </c>
      <c r="C210" s="2416"/>
      <c r="D210" s="2432"/>
      <c r="E210" s="2501"/>
      <c r="F210" s="2502"/>
    </row>
    <row r="211" spans="1:6" ht="15.75" thickBot="1" x14ac:dyDescent="0.3">
      <c r="A211" s="2434"/>
      <c r="B211" s="2415" t="s">
        <v>4293</v>
      </c>
      <c r="C211" s="2416"/>
      <c r="D211" s="2432"/>
      <c r="E211" s="2501"/>
      <c r="F211" s="2502"/>
    </row>
    <row r="212" spans="1:6" ht="15.75" thickBot="1" x14ac:dyDescent="0.3">
      <c r="A212" s="2434"/>
      <c r="B212" s="2415" t="s">
        <v>4294</v>
      </c>
      <c r="C212" s="2416"/>
      <c r="D212" s="2432"/>
      <c r="E212" s="2501"/>
      <c r="F212" s="2502"/>
    </row>
    <row r="213" spans="1:6" ht="15.75" thickBot="1" x14ac:dyDescent="0.3">
      <c r="A213" s="2434"/>
      <c r="B213" s="2413" t="s">
        <v>68</v>
      </c>
      <c r="C213" s="2414">
        <f>C83+C108</f>
        <v>0</v>
      </c>
      <c r="D213" s="2432">
        <f>D49+D96</f>
        <v>0</v>
      </c>
      <c r="E213" s="2414">
        <f>E83+E108</f>
        <v>0</v>
      </c>
      <c r="F213" s="2414">
        <f>F83+F108</f>
        <v>0</v>
      </c>
    </row>
    <row r="214" spans="1:6" ht="15.75" thickBot="1" x14ac:dyDescent="0.3">
      <c r="A214" s="2434"/>
      <c r="B214" s="2415" t="s">
        <v>4290</v>
      </c>
      <c r="C214" s="2414">
        <v>0</v>
      </c>
      <c r="D214" s="2414">
        <v>0</v>
      </c>
      <c r="E214" s="2414">
        <v>0</v>
      </c>
      <c r="F214" s="2414">
        <v>0</v>
      </c>
    </row>
    <row r="215" spans="1:6" ht="15.75" thickBot="1" x14ac:dyDescent="0.3">
      <c r="A215" s="2434"/>
      <c r="B215" s="2415" t="s">
        <v>4291</v>
      </c>
      <c r="C215" s="2416"/>
      <c r="D215" s="2432"/>
      <c r="E215" s="2501"/>
      <c r="F215" s="2502"/>
    </row>
    <row r="216" spans="1:6" ht="15.75" thickBot="1" x14ac:dyDescent="0.3">
      <c r="A216" s="2434"/>
      <c r="B216" s="2415" t="s">
        <v>4292</v>
      </c>
      <c r="C216" s="2416"/>
      <c r="D216" s="2432"/>
      <c r="E216" s="2501"/>
      <c r="F216" s="2502"/>
    </row>
    <row r="217" spans="1:6" ht="15.75" thickBot="1" x14ac:dyDescent="0.3">
      <c r="A217" s="2434"/>
      <c r="B217" s="2415" t="s">
        <v>4293</v>
      </c>
      <c r="C217" s="2416"/>
      <c r="D217" s="2432"/>
      <c r="E217" s="2501"/>
      <c r="F217" s="2502"/>
    </row>
    <row r="218" spans="1:6" ht="15.75" thickBot="1" x14ac:dyDescent="0.3">
      <c r="A218" s="2434"/>
      <c r="B218" s="2415" t="s">
        <v>4294</v>
      </c>
      <c r="C218" s="2416"/>
      <c r="D218" s="2432"/>
      <c r="E218" s="2501"/>
      <c r="F218" s="2502"/>
    </row>
    <row r="219" spans="1:6" ht="15.75" thickBot="1" x14ac:dyDescent="0.3">
      <c r="A219" s="2434"/>
      <c r="B219" s="2413" t="s">
        <v>70</v>
      </c>
      <c r="C219" s="2414">
        <f>C90+C115+C142+C168</f>
        <v>2000</v>
      </c>
      <c r="D219" s="2432">
        <f>D90+D115+D142+D168</f>
        <v>2000</v>
      </c>
      <c r="E219" s="2414">
        <f>E90+E115+E142+E168</f>
        <v>2000</v>
      </c>
      <c r="F219" s="2414">
        <f>F90+F115+F142+F168</f>
        <v>0</v>
      </c>
    </row>
    <row r="220" spans="1:6" ht="15.75" thickBot="1" x14ac:dyDescent="0.3">
      <c r="A220" s="2434"/>
      <c r="B220" s="2415" t="s">
        <v>4290</v>
      </c>
      <c r="C220" s="2414">
        <v>2000</v>
      </c>
      <c r="D220" s="2414">
        <v>2000</v>
      </c>
      <c r="E220" s="2414">
        <v>2000</v>
      </c>
      <c r="F220" s="2414">
        <v>0</v>
      </c>
    </row>
    <row r="221" spans="1:6" ht="15.75" thickBot="1" x14ac:dyDescent="0.3">
      <c r="A221" s="2434"/>
      <c r="B221" s="2415" t="s">
        <v>4291</v>
      </c>
      <c r="C221" s="2416"/>
      <c r="D221" s="2432"/>
      <c r="E221" s="2501"/>
      <c r="F221" s="2502"/>
    </row>
    <row r="222" spans="1:6" ht="15.75" thickBot="1" x14ac:dyDescent="0.3">
      <c r="A222" s="2434"/>
      <c r="B222" s="2415" t="s">
        <v>4292</v>
      </c>
      <c r="C222" s="2416"/>
      <c r="D222" s="2432"/>
      <c r="E222" s="2501"/>
      <c r="F222" s="2502"/>
    </row>
    <row r="223" spans="1:6" ht="15.75" thickBot="1" x14ac:dyDescent="0.3">
      <c r="A223" s="2434"/>
      <c r="B223" s="2415" t="s">
        <v>4293</v>
      </c>
      <c r="C223" s="2416"/>
      <c r="D223" s="2432"/>
      <c r="E223" s="2501"/>
      <c r="F223" s="2502"/>
    </row>
    <row r="224" spans="1:6" ht="15.75" thickBot="1" x14ac:dyDescent="0.3">
      <c r="A224" s="2434"/>
      <c r="B224" s="2415" t="s">
        <v>4294</v>
      </c>
      <c r="C224" s="2416"/>
      <c r="D224" s="2432"/>
      <c r="E224" s="2501"/>
      <c r="F224" s="2502"/>
    </row>
    <row r="225" spans="1:6" ht="15.75" thickBot="1" x14ac:dyDescent="0.3">
      <c r="B225" s="2431" t="s">
        <v>71</v>
      </c>
      <c r="C225" s="2433">
        <f>IF(C170-C169=0,0,"Error")</f>
        <v>0</v>
      </c>
      <c r="D225" s="2433">
        <f>IF(D170-D169=0,0,"Error")</f>
        <v>0</v>
      </c>
      <c r="E225" s="2433">
        <f t="shared" ref="E225" si="8">IF(E170-E169=0,0,"Error")</f>
        <v>0</v>
      </c>
      <c r="F225" s="2433">
        <f>IF(F170-F169=0,0,"Error")</f>
        <v>0</v>
      </c>
    </row>
    <row r="226" spans="1:6" ht="24.75" hidden="1" thickBot="1" x14ac:dyDescent="0.3">
      <c r="B226" s="2504" t="s">
        <v>4295</v>
      </c>
      <c r="C226" s="2414">
        <v>63</v>
      </c>
      <c r="D226" s="2414">
        <v>67</v>
      </c>
      <c r="E226" s="2414">
        <v>67</v>
      </c>
      <c r="F226" s="2414">
        <v>0</v>
      </c>
    </row>
    <row r="227" spans="1:6" ht="24.75" hidden="1" thickBot="1" x14ac:dyDescent="0.3">
      <c r="B227" s="2504" t="s">
        <v>4296</v>
      </c>
      <c r="C227" s="2414">
        <v>1</v>
      </c>
      <c r="D227" s="2414">
        <v>1</v>
      </c>
      <c r="E227" s="2414">
        <v>1</v>
      </c>
      <c r="F227" s="2414">
        <v>1</v>
      </c>
    </row>
    <row r="228" spans="1:6" x14ac:dyDescent="0.25">
      <c r="B228" s="2505"/>
      <c r="C228" s="2506"/>
      <c r="D228" s="2506"/>
      <c r="E228" s="2506"/>
      <c r="F228" s="2506"/>
    </row>
    <row r="229" spans="1:6" x14ac:dyDescent="0.25">
      <c r="A229" s="2507"/>
      <c r="B229" s="2508"/>
      <c r="C229" s="2508"/>
      <c r="D229" s="2507"/>
      <c r="E229" s="2508"/>
      <c r="F229" s="2508"/>
    </row>
    <row r="230" spans="1:6" x14ac:dyDescent="0.25">
      <c r="A230" s="2507"/>
      <c r="B230" s="2508"/>
      <c r="C230" s="2508"/>
      <c r="D230" s="2507"/>
      <c r="E230" s="2508"/>
      <c r="F230" s="2508"/>
    </row>
  </sheetData>
  <mergeCells count="53">
    <mergeCell ref="C145:F145"/>
    <mergeCell ref="E146:F146"/>
    <mergeCell ref="C147:F147"/>
    <mergeCell ref="C148:F148"/>
    <mergeCell ref="B155:F155"/>
    <mergeCell ref="E120:F120"/>
    <mergeCell ref="C121:F121"/>
    <mergeCell ref="C122:F122"/>
    <mergeCell ref="B129:F129"/>
    <mergeCell ref="B143:F143"/>
    <mergeCell ref="B144:F144"/>
    <mergeCell ref="B97:B98"/>
    <mergeCell ref="B105:F105"/>
    <mergeCell ref="B106:B107"/>
    <mergeCell ref="B116:B118"/>
    <mergeCell ref="C116:F118"/>
    <mergeCell ref="C119:F119"/>
    <mergeCell ref="B81:B82"/>
    <mergeCell ref="B91:B93"/>
    <mergeCell ref="C91:F93"/>
    <mergeCell ref="E94:F94"/>
    <mergeCell ref="C95:F95"/>
    <mergeCell ref="C96:F96"/>
    <mergeCell ref="C68:F68"/>
    <mergeCell ref="E69:F69"/>
    <mergeCell ref="C70:F70"/>
    <mergeCell ref="C71:F71"/>
    <mergeCell ref="B72:B73"/>
    <mergeCell ref="B80:F80"/>
    <mergeCell ref="B37:F37"/>
    <mergeCell ref="B38:B39"/>
    <mergeCell ref="B62:B64"/>
    <mergeCell ref="C62:F64"/>
    <mergeCell ref="B66:F66"/>
    <mergeCell ref="B67:F67"/>
    <mergeCell ref="B24:F24"/>
    <mergeCell ref="B25:F25"/>
    <mergeCell ref="C26:F26"/>
    <mergeCell ref="C27:F27"/>
    <mergeCell ref="C28:F28"/>
    <mergeCell ref="B29:B30"/>
    <mergeCell ref="B10:F12"/>
    <mergeCell ref="C13:F13"/>
    <mergeCell ref="B14:B15"/>
    <mergeCell ref="B17:B18"/>
    <mergeCell ref="C19:F19"/>
    <mergeCell ref="B20:F20"/>
    <mergeCell ref="B2:G2"/>
    <mergeCell ref="B3:F3"/>
    <mergeCell ref="C6:F6"/>
    <mergeCell ref="C7:F7"/>
    <mergeCell ref="C8:F8"/>
    <mergeCell ref="B9:F9"/>
  </mergeCells>
  <pageMargins left="0.2" right="0.2" top="0.5" bottom="0.5" header="0.3" footer="0.3"/>
  <pageSetup paperSize="9" scale="8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9F32-4C0D-4918-B37A-A4487EA33AF8}">
  <sheetPr>
    <outlinePr summaryBelow="0"/>
  </sheetPr>
  <dimension ref="A1:K239"/>
  <sheetViews>
    <sheetView topLeftCell="A214" workbookViewId="0">
      <selection activeCell="J234" sqref="J234"/>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2391</v>
      </c>
      <c r="E3" s="1243"/>
      <c r="F3" s="1243"/>
      <c r="G3" s="1243"/>
      <c r="H3" s="1094"/>
      <c r="I3" s="1094"/>
      <c r="J3" s="1094"/>
      <c r="K3" s="1094"/>
    </row>
    <row r="4" spans="1:11" ht="14.1" customHeight="1" x14ac:dyDescent="0.25">
      <c r="A4" s="1094"/>
      <c r="B4" s="1094"/>
      <c r="C4" s="1095" t="s">
        <v>984</v>
      </c>
      <c r="D4" s="1242" t="s">
        <v>2392</v>
      </c>
      <c r="E4" s="1243"/>
      <c r="F4" s="1243"/>
      <c r="G4" s="1243"/>
      <c r="H4" s="1094"/>
      <c r="I4" s="1094"/>
      <c r="J4" s="1094"/>
      <c r="K4" s="1094"/>
    </row>
    <row r="5" spans="1:11" ht="14.1" customHeight="1" x14ac:dyDescent="0.25">
      <c r="A5" s="1094"/>
      <c r="B5" s="1094"/>
      <c r="C5" s="1095" t="s">
        <v>2</v>
      </c>
      <c r="D5" s="1242" t="s">
        <v>2393</v>
      </c>
      <c r="E5" s="1243"/>
      <c r="F5" s="1243"/>
      <c r="G5" s="1243"/>
      <c r="H5" s="1094"/>
      <c r="I5" s="1094"/>
      <c r="J5" s="1094"/>
      <c r="K5" s="1094"/>
    </row>
    <row r="6" spans="1:11" ht="14.1" customHeight="1" x14ac:dyDescent="0.25">
      <c r="A6" s="1094"/>
      <c r="B6" s="1094"/>
      <c r="C6" s="1095" t="s">
        <v>4</v>
      </c>
      <c r="D6" s="1242" t="s">
        <v>2394</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51.95" customHeight="1" x14ac:dyDescent="0.25">
      <c r="A9" s="1094"/>
      <c r="B9" s="1094"/>
      <c r="C9" s="1248" t="s">
        <v>2395</v>
      </c>
      <c r="D9" s="1249"/>
      <c r="E9" s="1249"/>
      <c r="F9" s="1249"/>
      <c r="G9" s="1249"/>
      <c r="H9" s="1094"/>
      <c r="I9" s="1094"/>
      <c r="J9" s="1094"/>
      <c r="K9" s="1094"/>
    </row>
    <row r="10" spans="1:11" ht="57.95" customHeight="1" x14ac:dyDescent="0.25">
      <c r="A10" s="1094"/>
      <c r="B10" s="1094"/>
      <c r="C10" s="1096" t="s">
        <v>10</v>
      </c>
      <c r="D10" s="1236" t="s">
        <v>2396</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41.1" customHeight="1" x14ac:dyDescent="0.25">
      <c r="A13" s="1094"/>
      <c r="B13" s="1094"/>
      <c r="C13" s="1097" t="s">
        <v>2397</v>
      </c>
      <c r="D13" s="1101" t="s">
        <v>2398</v>
      </c>
      <c r="E13" s="1101" t="s">
        <v>2398</v>
      </c>
      <c r="F13" s="1101" t="s">
        <v>2399</v>
      </c>
      <c r="G13" s="1101" t="s">
        <v>1339</v>
      </c>
      <c r="H13" s="1094"/>
      <c r="I13" s="1094"/>
      <c r="J13" s="1094"/>
      <c r="K13" s="1094"/>
    </row>
    <row r="14" spans="1:11" ht="72" customHeight="1" x14ac:dyDescent="0.25">
      <c r="A14" s="1094"/>
      <c r="B14" s="1094"/>
      <c r="C14" s="1096" t="s">
        <v>646</v>
      </c>
      <c r="D14" s="1236" t="s">
        <v>2400</v>
      </c>
      <c r="E14" s="1237"/>
      <c r="F14" s="1237"/>
      <c r="G14" s="1237"/>
      <c r="H14" s="1094"/>
      <c r="I14" s="1094"/>
      <c r="J14" s="1094"/>
      <c r="K14" s="1094"/>
    </row>
    <row r="15" spans="1:11" ht="27.95" customHeight="1" x14ac:dyDescent="0.25">
      <c r="A15" s="1094"/>
      <c r="B15" s="1094"/>
      <c r="C15" s="1097" t="s">
        <v>1005</v>
      </c>
      <c r="D15" s="1098">
        <v>2024</v>
      </c>
      <c r="E15" s="1098">
        <v>2025</v>
      </c>
      <c r="F15" s="1098">
        <v>2026</v>
      </c>
      <c r="G15" s="1098">
        <v>2027</v>
      </c>
      <c r="H15" s="1094"/>
      <c r="I15" s="1094"/>
      <c r="J15" s="1094"/>
      <c r="K15" s="1094"/>
    </row>
    <row r="16" spans="1:11" ht="14.1" customHeight="1" x14ac:dyDescent="0.25">
      <c r="A16" s="1094"/>
      <c r="B16" s="1094"/>
      <c r="C16" s="1099"/>
      <c r="D16" s="1100" t="s">
        <v>13</v>
      </c>
      <c r="E16" s="1100" t="s">
        <v>14</v>
      </c>
      <c r="F16" s="1100" t="s">
        <v>14</v>
      </c>
      <c r="G16" s="1100" t="s">
        <v>14</v>
      </c>
      <c r="H16" s="1094"/>
      <c r="I16" s="1094"/>
      <c r="J16" s="1094"/>
      <c r="K16" s="1094"/>
    </row>
    <row r="17" spans="1:11" ht="30.95" customHeight="1" x14ac:dyDescent="0.25">
      <c r="A17" s="1094"/>
      <c r="B17" s="1094"/>
      <c r="C17" s="1097" t="s">
        <v>2401</v>
      </c>
      <c r="D17" s="1101" t="s">
        <v>2402</v>
      </c>
      <c r="E17" s="1101" t="s">
        <v>2402</v>
      </c>
      <c r="F17" s="1101" t="s">
        <v>2403</v>
      </c>
      <c r="G17" s="1101" t="s">
        <v>2404</v>
      </c>
      <c r="H17" s="1094"/>
      <c r="I17" s="1094"/>
      <c r="J17" s="1094"/>
      <c r="K17" s="1094"/>
    </row>
    <row r="18" spans="1:11" ht="41.1" customHeight="1" x14ac:dyDescent="0.25">
      <c r="A18" s="1094"/>
      <c r="B18" s="1094"/>
      <c r="C18" s="1097" t="s">
        <v>2405</v>
      </c>
      <c r="D18" s="1101" t="s">
        <v>1933</v>
      </c>
      <c r="E18" s="1101" t="s">
        <v>1933</v>
      </c>
      <c r="F18" s="1101" t="s">
        <v>1543</v>
      </c>
      <c r="G18" s="1101" t="s">
        <v>1930</v>
      </c>
      <c r="H18" s="1094"/>
      <c r="I18" s="1094"/>
      <c r="J18" s="1094"/>
      <c r="K18" s="1094"/>
    </row>
    <row r="19" spans="1:11" ht="20.100000000000001" customHeight="1" x14ac:dyDescent="0.25">
      <c r="A19" s="1094"/>
      <c r="B19" s="1094"/>
      <c r="C19" s="1097" t="s">
        <v>2406</v>
      </c>
      <c r="D19" s="1101" t="s">
        <v>2407</v>
      </c>
      <c r="E19" s="1101" t="s">
        <v>2408</v>
      </c>
      <c r="F19" s="1101" t="s">
        <v>2409</v>
      </c>
      <c r="G19" s="1101" t="s">
        <v>2410</v>
      </c>
      <c r="H19" s="1094"/>
      <c r="I19" s="1094"/>
      <c r="J19" s="1094"/>
      <c r="K19" s="1094"/>
    </row>
    <row r="20" spans="1:11" ht="20.100000000000001" customHeight="1" x14ac:dyDescent="0.25">
      <c r="A20" s="1094"/>
      <c r="B20" s="1094"/>
      <c r="C20" s="1097" t="s">
        <v>2411</v>
      </c>
      <c r="D20" s="1101" t="s">
        <v>2402</v>
      </c>
      <c r="E20" s="1101" t="s">
        <v>2402</v>
      </c>
      <c r="F20" s="1101" t="s">
        <v>2403</v>
      </c>
      <c r="G20" s="1101" t="s">
        <v>2404</v>
      </c>
      <c r="H20" s="1094"/>
      <c r="I20" s="1094"/>
      <c r="J20" s="1094"/>
      <c r="K20" s="1094"/>
    </row>
    <row r="21" spans="1:11" ht="41.1" customHeight="1" x14ac:dyDescent="0.25">
      <c r="A21" s="1094"/>
      <c r="B21" s="1094"/>
      <c r="C21" s="1097" t="s">
        <v>2412</v>
      </c>
      <c r="D21" s="1101" t="s">
        <v>1017</v>
      </c>
      <c r="E21" s="1101" t="s">
        <v>1017</v>
      </c>
      <c r="F21" s="1101" t="s">
        <v>1017</v>
      </c>
      <c r="G21" s="1101" t="s">
        <v>1017</v>
      </c>
      <c r="H21" s="1094"/>
      <c r="I21" s="1094"/>
      <c r="J21" s="1094"/>
      <c r="K21" s="1094"/>
    </row>
    <row r="22" spans="1:11" ht="20.100000000000001" customHeight="1" x14ac:dyDescent="0.25">
      <c r="A22" s="1094"/>
      <c r="B22" s="1094"/>
      <c r="C22" s="1097" t="s">
        <v>2413</v>
      </c>
      <c r="D22" s="1101" t="s">
        <v>2414</v>
      </c>
      <c r="E22" s="1101" t="s">
        <v>2414</v>
      </c>
      <c r="F22" s="1101" t="s">
        <v>2414</v>
      </c>
      <c r="G22" s="1101" t="s">
        <v>2414</v>
      </c>
      <c r="H22" s="1094"/>
      <c r="I22" s="1094"/>
      <c r="J22" s="1094"/>
      <c r="K22" s="1094"/>
    </row>
    <row r="23" spans="1:11" ht="14.1" customHeight="1" x14ac:dyDescent="0.25">
      <c r="A23" s="1094"/>
      <c r="B23" s="1094"/>
      <c r="C23" s="1234" t="s">
        <v>1019</v>
      </c>
      <c r="D23" s="1235"/>
      <c r="E23" s="1235"/>
      <c r="F23" s="1235"/>
      <c r="G23" s="1235"/>
      <c r="H23" s="1094"/>
      <c r="I23" s="1094"/>
      <c r="J23" s="1094"/>
      <c r="K23" s="1094"/>
    </row>
    <row r="24" spans="1:11" ht="14.1" customHeight="1" x14ac:dyDescent="0.25">
      <c r="A24" s="1094"/>
      <c r="B24" s="1094"/>
      <c r="C24" s="1102" t="s">
        <v>2415</v>
      </c>
      <c r="D24" s="1234" t="s">
        <v>2416</v>
      </c>
      <c r="E24" s="1235"/>
      <c r="F24" s="1235"/>
      <c r="G24" s="1235"/>
      <c r="H24" s="1094"/>
      <c r="I24" s="1094"/>
      <c r="J24" s="1094"/>
      <c r="K24" s="1094"/>
    </row>
    <row r="25" spans="1:11" ht="18" customHeight="1" x14ac:dyDescent="0.25">
      <c r="A25" s="1094"/>
      <c r="B25" s="1094"/>
      <c r="C25" s="1103" t="s">
        <v>1022</v>
      </c>
      <c r="D25" s="1232" t="s">
        <v>2417</v>
      </c>
      <c r="E25" s="1233"/>
      <c r="F25" s="1233"/>
      <c r="G25" s="1233"/>
      <c r="H25" s="1094"/>
      <c r="I25" s="1094"/>
      <c r="J25" s="1094"/>
      <c r="K25" s="1094"/>
    </row>
    <row r="26" spans="1:11" ht="18" customHeight="1" x14ac:dyDescent="0.25">
      <c r="A26" s="1094"/>
      <c r="B26" s="1094"/>
      <c r="C26" s="1104" t="s">
        <v>1024</v>
      </c>
      <c r="D26" s="1230" t="s">
        <v>2418</v>
      </c>
      <c r="E26" s="1231"/>
      <c r="F26" s="1231"/>
      <c r="G26" s="1231"/>
      <c r="H26" s="1094"/>
      <c r="I26" s="1094"/>
      <c r="J26" s="1094"/>
      <c r="K26" s="1094"/>
    </row>
    <row r="27" spans="1:11" ht="18" customHeight="1" x14ac:dyDescent="0.25">
      <c r="A27" s="1094"/>
      <c r="B27" s="1094"/>
      <c r="C27" s="1104" t="s">
        <v>31</v>
      </c>
      <c r="D27" s="1230" t="s">
        <v>2419</v>
      </c>
      <c r="E27" s="1231"/>
      <c r="F27" s="1231"/>
      <c r="G27" s="1231"/>
      <c r="H27" s="1094"/>
      <c r="I27" s="1094"/>
      <c r="J27" s="1094"/>
      <c r="K27" s="1094"/>
    </row>
    <row r="28" spans="1:11" ht="15" customHeight="1" x14ac:dyDescent="0.25">
      <c r="A28" s="1094"/>
      <c r="B28" s="1094"/>
      <c r="C28" s="1105"/>
      <c r="D28" s="1106">
        <v>2024</v>
      </c>
      <c r="E28" s="1106">
        <v>2025</v>
      </c>
      <c r="F28" s="1106">
        <v>2026</v>
      </c>
      <c r="G28" s="1106">
        <v>2027</v>
      </c>
      <c r="H28" s="1094"/>
      <c r="I28" s="1094"/>
      <c r="J28" s="1094"/>
      <c r="K28" s="1094"/>
    </row>
    <row r="29" spans="1:11" ht="15" customHeight="1" x14ac:dyDescent="0.25">
      <c r="A29" s="1094"/>
      <c r="B29" s="1094"/>
      <c r="C29" s="1107"/>
      <c r="D29" s="1108" t="s">
        <v>13</v>
      </c>
      <c r="E29" s="1108" t="s">
        <v>14</v>
      </c>
      <c r="F29" s="1108" t="s">
        <v>14</v>
      </c>
      <c r="G29" s="1108" t="s">
        <v>14</v>
      </c>
      <c r="H29" s="1094"/>
      <c r="I29" s="1094"/>
      <c r="J29" s="1094"/>
      <c r="K29" s="1094"/>
    </row>
    <row r="30" spans="1:11" ht="14.1" customHeight="1" x14ac:dyDescent="0.25">
      <c r="A30" s="1094"/>
      <c r="B30" s="1094"/>
      <c r="C30" s="1097" t="s">
        <v>33</v>
      </c>
      <c r="D30" s="1101" t="s">
        <v>2398</v>
      </c>
      <c r="E30" s="1101" t="s">
        <v>2398</v>
      </c>
      <c r="F30" s="1101" t="s">
        <v>2399</v>
      </c>
      <c r="G30" s="1101" t="s">
        <v>1339</v>
      </c>
      <c r="H30" s="1094"/>
      <c r="I30" s="1094"/>
      <c r="J30" s="1094"/>
      <c r="K30" s="1094"/>
    </row>
    <row r="31" spans="1:11" ht="14.1" customHeight="1" x14ac:dyDescent="0.25">
      <c r="A31" s="1094"/>
      <c r="B31" s="1094"/>
      <c r="C31" s="1097" t="s">
        <v>1029</v>
      </c>
      <c r="D31" s="1101" t="s">
        <v>2420</v>
      </c>
      <c r="E31" s="1101" t="s">
        <v>2421</v>
      </c>
      <c r="F31" s="1101" t="s">
        <v>2422</v>
      </c>
      <c r="G31" s="1101" t="s">
        <v>2422</v>
      </c>
      <c r="H31" s="1094"/>
      <c r="I31" s="1094"/>
      <c r="J31" s="1094"/>
      <c r="K31" s="1094"/>
    </row>
    <row r="32" spans="1:11" ht="14.1" customHeight="1" x14ac:dyDescent="0.25">
      <c r="A32" s="1094"/>
      <c r="B32" s="1094"/>
      <c r="C32" s="1097" t="s">
        <v>1032</v>
      </c>
      <c r="D32" s="1101" t="s">
        <v>2423</v>
      </c>
      <c r="E32" s="1101" t="s">
        <v>2424</v>
      </c>
      <c r="F32" s="1101" t="s">
        <v>2425</v>
      </c>
      <c r="G32" s="1101" t="s">
        <v>2426</v>
      </c>
      <c r="H32" s="1094"/>
      <c r="I32" s="1094"/>
      <c r="J32" s="1094"/>
      <c r="K32" s="1094"/>
    </row>
    <row r="33" spans="1:11" ht="14.1" customHeight="1" x14ac:dyDescent="0.25">
      <c r="A33" s="1094"/>
      <c r="B33" s="1094"/>
      <c r="C33" s="1097" t="s">
        <v>1037</v>
      </c>
      <c r="D33" s="1101" t="s">
        <v>1038</v>
      </c>
      <c r="E33" s="1101" t="s">
        <v>1039</v>
      </c>
      <c r="F33" s="1101" t="s">
        <v>2427</v>
      </c>
      <c r="G33" s="1101" t="s">
        <v>2428</v>
      </c>
      <c r="H33" s="1094"/>
      <c r="I33" s="1094"/>
      <c r="J33" s="1094"/>
      <c r="K33" s="1094"/>
    </row>
    <row r="34" spans="1:11" ht="14.1" customHeight="1" x14ac:dyDescent="0.25">
      <c r="A34" s="1094"/>
      <c r="B34" s="1094"/>
      <c r="C34" s="1097" t="s">
        <v>1042</v>
      </c>
      <c r="D34" s="1101" t="s">
        <v>1038</v>
      </c>
      <c r="E34" s="1101" t="s">
        <v>2429</v>
      </c>
      <c r="F34" s="1101" t="s">
        <v>2430</v>
      </c>
      <c r="G34" s="1101" t="s">
        <v>1039</v>
      </c>
      <c r="H34" s="1094"/>
      <c r="I34" s="1094"/>
      <c r="J34" s="1094"/>
      <c r="K34" s="1094"/>
    </row>
    <row r="35" spans="1:11" ht="14.1" customHeight="1" x14ac:dyDescent="0.25">
      <c r="A35" s="1094"/>
      <c r="B35" s="1094"/>
      <c r="C35" s="1097" t="s">
        <v>39</v>
      </c>
      <c r="D35" s="1101" t="s">
        <v>1038</v>
      </c>
      <c r="E35" s="1101" t="s">
        <v>2429</v>
      </c>
      <c r="F35" s="1101" t="s">
        <v>2431</v>
      </c>
      <c r="G35" s="1101" t="s">
        <v>2432</v>
      </c>
      <c r="H35" s="1094"/>
      <c r="I35" s="1094"/>
      <c r="J35" s="1094"/>
      <c r="K35" s="1094"/>
    </row>
    <row r="36" spans="1:11" ht="14.1" customHeight="1" x14ac:dyDescent="0.25">
      <c r="A36" s="1094"/>
      <c r="B36" s="1094"/>
      <c r="C36" s="1228" t="s">
        <v>1046</v>
      </c>
      <c r="D36" s="1229"/>
      <c r="E36" s="1229"/>
      <c r="F36" s="1229"/>
      <c r="G36" s="1229"/>
      <c r="H36" s="1094"/>
      <c r="I36" s="1094"/>
      <c r="J36" s="1094"/>
      <c r="K36" s="1094"/>
    </row>
    <row r="37" spans="1:11" ht="14.1" customHeight="1" x14ac:dyDescent="0.25">
      <c r="A37" s="1094"/>
      <c r="B37" s="1094"/>
      <c r="C37" s="1105"/>
      <c r="D37" s="1106">
        <v>2024</v>
      </c>
      <c r="E37" s="1106">
        <v>2025</v>
      </c>
      <c r="F37" s="1106">
        <v>2026</v>
      </c>
      <c r="G37" s="1106">
        <v>2027</v>
      </c>
      <c r="H37" s="1094"/>
      <c r="I37" s="1094"/>
      <c r="J37" s="1094"/>
      <c r="K37" s="1094"/>
    </row>
    <row r="38" spans="1:11" ht="14.1" customHeight="1" x14ac:dyDescent="0.25">
      <c r="A38" s="1094"/>
      <c r="B38" s="1094"/>
      <c r="C38" s="1107"/>
      <c r="D38" s="1108" t="s">
        <v>13</v>
      </c>
      <c r="E38" s="1108" t="s">
        <v>14</v>
      </c>
      <c r="F38" s="1108" t="s">
        <v>14</v>
      </c>
      <c r="G38" s="1108" t="s">
        <v>14</v>
      </c>
      <c r="H38" s="1094"/>
      <c r="I38" s="1094"/>
      <c r="J38" s="1094"/>
      <c r="K38" s="1094"/>
    </row>
    <row r="39" spans="1:11" ht="14.1" customHeight="1" x14ac:dyDescent="0.25">
      <c r="A39" s="1094"/>
      <c r="B39" s="1094"/>
      <c r="C39" s="1109" t="s">
        <v>1047</v>
      </c>
      <c r="D39" s="1110">
        <v>0</v>
      </c>
      <c r="E39" s="1110">
        <v>145125000</v>
      </c>
      <c r="F39" s="1110">
        <v>145125000</v>
      </c>
      <c r="G39" s="1110">
        <v>145125000</v>
      </c>
      <c r="H39" s="1094"/>
      <c r="I39" s="1094"/>
      <c r="J39" s="1094"/>
      <c r="K39" s="1094"/>
    </row>
    <row r="40" spans="1:11" ht="14.1" customHeight="1" x14ac:dyDescent="0.25">
      <c r="A40" s="1094"/>
      <c r="B40" s="1094"/>
      <c r="C40" s="1109" t="s">
        <v>1048</v>
      </c>
      <c r="D40" s="1110">
        <v>0</v>
      </c>
      <c r="E40" s="1110">
        <v>145125000</v>
      </c>
      <c r="F40" s="1110">
        <v>145125000</v>
      </c>
      <c r="G40" s="1110">
        <v>145125000</v>
      </c>
      <c r="H40" s="1094"/>
      <c r="I40" s="1094"/>
      <c r="J40" s="1094"/>
      <c r="K40" s="1094"/>
    </row>
    <row r="41" spans="1:11" ht="14.1" customHeight="1" x14ac:dyDescent="0.25">
      <c r="A41" s="1094"/>
      <c r="B41" s="1094"/>
      <c r="C41" s="1109" t="s">
        <v>1049</v>
      </c>
      <c r="D41" s="1110">
        <v>0</v>
      </c>
      <c r="E41" s="1110">
        <v>0</v>
      </c>
      <c r="F41" s="1110">
        <v>0</v>
      </c>
      <c r="G41" s="1110">
        <v>0</v>
      </c>
      <c r="H41" s="1094"/>
      <c r="I41" s="1094"/>
      <c r="J41" s="1094"/>
      <c r="K41" s="1094"/>
    </row>
    <row r="42" spans="1:11" ht="14.1" customHeight="1" x14ac:dyDescent="0.25">
      <c r="A42" s="1094"/>
      <c r="B42" s="1094"/>
      <c r="C42" s="1109" t="s">
        <v>1050</v>
      </c>
      <c r="D42" s="1110">
        <v>0</v>
      </c>
      <c r="E42" s="1110">
        <v>21284000</v>
      </c>
      <c r="F42" s="1110">
        <v>21284000</v>
      </c>
      <c r="G42" s="1110">
        <v>21284000</v>
      </c>
      <c r="H42" s="1094"/>
      <c r="I42" s="1094"/>
      <c r="J42" s="1094"/>
      <c r="K42" s="1094"/>
    </row>
    <row r="43" spans="1:11" ht="14.1" customHeight="1" x14ac:dyDescent="0.25">
      <c r="A43" s="1094"/>
      <c r="B43" s="1094"/>
      <c r="C43" s="1109" t="s">
        <v>1048</v>
      </c>
      <c r="D43" s="1110">
        <v>0</v>
      </c>
      <c r="E43" s="1110">
        <v>21284000</v>
      </c>
      <c r="F43" s="1110">
        <v>21284000</v>
      </c>
      <c r="G43" s="1110">
        <v>21284000</v>
      </c>
      <c r="H43" s="1094"/>
      <c r="I43" s="1094"/>
      <c r="J43" s="1094"/>
      <c r="K43" s="1094"/>
    </row>
    <row r="44" spans="1:11" ht="14.1" customHeight="1" x14ac:dyDescent="0.25">
      <c r="A44" s="1094"/>
      <c r="B44" s="1094"/>
      <c r="C44" s="1109" t="s">
        <v>1049</v>
      </c>
      <c r="D44" s="1110">
        <v>0</v>
      </c>
      <c r="E44" s="1110">
        <v>0</v>
      </c>
      <c r="F44" s="1110">
        <v>0</v>
      </c>
      <c r="G44" s="1110">
        <v>0</v>
      </c>
      <c r="H44" s="1094"/>
      <c r="I44" s="1094"/>
      <c r="J44" s="1094"/>
      <c r="K44" s="1094"/>
    </row>
    <row r="45" spans="1:11" ht="14.1" customHeight="1" x14ac:dyDescent="0.25">
      <c r="A45" s="1094"/>
      <c r="B45" s="1094"/>
      <c r="C45" s="1109" t="s">
        <v>1051</v>
      </c>
      <c r="D45" s="1110">
        <v>0</v>
      </c>
      <c r="E45" s="1110">
        <v>24100000</v>
      </c>
      <c r="F45" s="1110">
        <v>25100000</v>
      </c>
      <c r="G45" s="1110">
        <v>25100000</v>
      </c>
      <c r="H45" s="1094"/>
      <c r="I45" s="1094"/>
      <c r="J45" s="1094"/>
      <c r="K45" s="1094"/>
    </row>
    <row r="46" spans="1:11" ht="14.1" customHeight="1" x14ac:dyDescent="0.25">
      <c r="A46" s="1094"/>
      <c r="B46" s="1094"/>
      <c r="C46" s="1109" t="s">
        <v>1048</v>
      </c>
      <c r="D46" s="1110">
        <v>0</v>
      </c>
      <c r="E46" s="1110">
        <v>24100000</v>
      </c>
      <c r="F46" s="1110">
        <v>25100000</v>
      </c>
      <c r="G46" s="1110">
        <v>25100000</v>
      </c>
      <c r="H46" s="1094"/>
      <c r="I46" s="1094"/>
      <c r="J46" s="1094"/>
      <c r="K46" s="1094"/>
    </row>
    <row r="47" spans="1:11" ht="14.1" customHeight="1" x14ac:dyDescent="0.25">
      <c r="A47" s="1094"/>
      <c r="B47" s="1094"/>
      <c r="C47" s="1109" t="s">
        <v>1049</v>
      </c>
      <c r="D47" s="1110">
        <v>0</v>
      </c>
      <c r="E47" s="1110">
        <v>0</v>
      </c>
      <c r="F47" s="1110">
        <v>0</v>
      </c>
      <c r="G47" s="1110">
        <v>0</v>
      </c>
      <c r="H47" s="1094"/>
      <c r="I47" s="1094"/>
      <c r="J47" s="1094"/>
      <c r="K47" s="1094"/>
    </row>
    <row r="48" spans="1:11" ht="14.1" customHeight="1" x14ac:dyDescent="0.25">
      <c r="A48" s="1094"/>
      <c r="B48" s="1094"/>
      <c r="C48" s="1109" t="s">
        <v>1052</v>
      </c>
      <c r="D48" s="1110">
        <v>0</v>
      </c>
      <c r="E48" s="1110">
        <v>0</v>
      </c>
      <c r="F48" s="1110">
        <v>0</v>
      </c>
      <c r="G48" s="1110">
        <v>0</v>
      </c>
      <c r="H48" s="1094"/>
      <c r="I48" s="1094"/>
      <c r="J48" s="1094"/>
      <c r="K48" s="1094"/>
    </row>
    <row r="49" spans="1:11" ht="14.1" customHeight="1" x14ac:dyDescent="0.25">
      <c r="A49" s="1094"/>
      <c r="B49" s="1094"/>
      <c r="C49" s="1109" t="s">
        <v>1048</v>
      </c>
      <c r="D49" s="1110">
        <v>0</v>
      </c>
      <c r="E49" s="1110">
        <v>0</v>
      </c>
      <c r="F49" s="1110">
        <v>0</v>
      </c>
      <c r="G49" s="1110">
        <v>0</v>
      </c>
      <c r="H49" s="1094"/>
      <c r="I49" s="1094"/>
      <c r="J49" s="1094"/>
      <c r="K49" s="1094"/>
    </row>
    <row r="50" spans="1:11" ht="14.1" customHeight="1" x14ac:dyDescent="0.25">
      <c r="A50" s="1094"/>
      <c r="B50" s="1094"/>
      <c r="C50" s="1109" t="s">
        <v>1049</v>
      </c>
      <c r="D50" s="1110">
        <v>0</v>
      </c>
      <c r="E50" s="1110">
        <v>0</v>
      </c>
      <c r="F50" s="1110">
        <v>0</v>
      </c>
      <c r="G50" s="1110">
        <v>0</v>
      </c>
      <c r="H50" s="1094"/>
      <c r="I50" s="1094"/>
      <c r="J50" s="1094"/>
      <c r="K50" s="1094"/>
    </row>
    <row r="51" spans="1:11" ht="14.1" customHeight="1" x14ac:dyDescent="0.25">
      <c r="A51" s="1094"/>
      <c r="B51" s="1094"/>
      <c r="C51" s="1109" t="s">
        <v>1053</v>
      </c>
      <c r="D51" s="1110">
        <v>0</v>
      </c>
      <c r="E51" s="1110">
        <v>0</v>
      </c>
      <c r="F51" s="1110">
        <v>0</v>
      </c>
      <c r="G51" s="1110">
        <v>0</v>
      </c>
      <c r="H51" s="1094"/>
      <c r="I51" s="1094"/>
      <c r="J51" s="1094"/>
      <c r="K51" s="1094"/>
    </row>
    <row r="52" spans="1:11" ht="14.1" customHeight="1" x14ac:dyDescent="0.25">
      <c r="A52" s="1094"/>
      <c r="B52" s="1094"/>
      <c r="C52" s="1109" t="s">
        <v>1048</v>
      </c>
      <c r="D52" s="1110">
        <v>0</v>
      </c>
      <c r="E52" s="1110">
        <v>0</v>
      </c>
      <c r="F52" s="1110">
        <v>0</v>
      </c>
      <c r="G52" s="1110">
        <v>0</v>
      </c>
      <c r="H52" s="1094"/>
      <c r="I52" s="1094"/>
      <c r="J52" s="1094"/>
      <c r="K52" s="1094"/>
    </row>
    <row r="53" spans="1:11" ht="14.1" customHeight="1" x14ac:dyDescent="0.25">
      <c r="A53" s="1094"/>
      <c r="B53" s="1094"/>
      <c r="C53" s="1109" t="s">
        <v>1049</v>
      </c>
      <c r="D53" s="1110">
        <v>0</v>
      </c>
      <c r="E53" s="1110">
        <v>0</v>
      </c>
      <c r="F53" s="1110">
        <v>0</v>
      </c>
      <c r="G53" s="1110">
        <v>0</v>
      </c>
      <c r="H53" s="1094"/>
      <c r="I53" s="1094"/>
      <c r="J53" s="1094"/>
      <c r="K53" s="1094"/>
    </row>
    <row r="54" spans="1:11" ht="14.1" customHeight="1" x14ac:dyDescent="0.25">
      <c r="A54" s="1094"/>
      <c r="B54" s="1094"/>
      <c r="C54" s="1109" t="s">
        <v>1054</v>
      </c>
      <c r="D54" s="1110">
        <v>0</v>
      </c>
      <c r="E54" s="1110">
        <v>1700000</v>
      </c>
      <c r="F54" s="1110">
        <v>1700000</v>
      </c>
      <c r="G54" s="1110">
        <v>1700000</v>
      </c>
      <c r="H54" s="1094"/>
      <c r="I54" s="1094"/>
      <c r="J54" s="1094"/>
      <c r="K54" s="1094"/>
    </row>
    <row r="55" spans="1:11" ht="14.1" customHeight="1" x14ac:dyDescent="0.25">
      <c r="A55" s="1094"/>
      <c r="B55" s="1094"/>
      <c r="C55" s="1109" t="s">
        <v>1048</v>
      </c>
      <c r="D55" s="1110">
        <v>0</v>
      </c>
      <c r="E55" s="1110">
        <v>1700000</v>
      </c>
      <c r="F55" s="1110">
        <v>1700000</v>
      </c>
      <c r="G55" s="1110">
        <v>1700000</v>
      </c>
      <c r="H55" s="1094"/>
      <c r="I55" s="1094"/>
      <c r="J55" s="1094"/>
      <c r="K55" s="1094"/>
    </row>
    <row r="56" spans="1:11" ht="14.1" customHeight="1" x14ac:dyDescent="0.25">
      <c r="A56" s="1094"/>
      <c r="B56" s="1094"/>
      <c r="C56" s="1109" t="s">
        <v>1049</v>
      </c>
      <c r="D56" s="1110">
        <v>0</v>
      </c>
      <c r="E56" s="1110">
        <v>0</v>
      </c>
      <c r="F56" s="1110">
        <v>0</v>
      </c>
      <c r="G56" s="1110">
        <v>0</v>
      </c>
      <c r="H56" s="1094"/>
      <c r="I56" s="1094"/>
      <c r="J56" s="1094"/>
      <c r="K56" s="1094"/>
    </row>
    <row r="57" spans="1:11" ht="14.1" customHeight="1" x14ac:dyDescent="0.25">
      <c r="A57" s="1094"/>
      <c r="B57" s="1094"/>
      <c r="C57" s="1109" t="s">
        <v>1055</v>
      </c>
      <c r="D57" s="1110">
        <v>0</v>
      </c>
      <c r="E57" s="1110">
        <v>700000</v>
      </c>
      <c r="F57" s="1110">
        <v>700000</v>
      </c>
      <c r="G57" s="1110">
        <v>700000</v>
      </c>
      <c r="H57" s="1094"/>
      <c r="I57" s="1094"/>
      <c r="J57" s="1094"/>
      <c r="K57" s="1094"/>
    </row>
    <row r="58" spans="1:11" ht="14.1" customHeight="1" x14ac:dyDescent="0.25">
      <c r="A58" s="1094"/>
      <c r="B58" s="1094"/>
      <c r="C58" s="1109" t="s">
        <v>1048</v>
      </c>
      <c r="D58" s="1110">
        <v>0</v>
      </c>
      <c r="E58" s="1110">
        <v>700000</v>
      </c>
      <c r="F58" s="1110">
        <v>700000</v>
      </c>
      <c r="G58" s="1110">
        <v>700000</v>
      </c>
      <c r="H58" s="1094"/>
      <c r="I58" s="1094"/>
      <c r="J58" s="1094"/>
      <c r="K58" s="1094"/>
    </row>
    <row r="59" spans="1:11" ht="14.1" customHeight="1" x14ac:dyDescent="0.25">
      <c r="A59" s="1094"/>
      <c r="B59" s="1094"/>
      <c r="C59" s="1109" t="s">
        <v>1049</v>
      </c>
      <c r="D59" s="1110">
        <v>0</v>
      </c>
      <c r="E59" s="1110">
        <v>0</v>
      </c>
      <c r="F59" s="1110">
        <v>0</v>
      </c>
      <c r="G59" s="1110">
        <v>0</v>
      </c>
      <c r="H59" s="1094"/>
      <c r="I59" s="1094"/>
      <c r="J59" s="1094"/>
      <c r="K59" s="1094"/>
    </row>
    <row r="60" spans="1:11" ht="14.1" customHeight="1" x14ac:dyDescent="0.25">
      <c r="A60" s="1094"/>
      <c r="B60" s="1094"/>
      <c r="C60" s="1109" t="s">
        <v>1056</v>
      </c>
      <c r="D60" s="1110">
        <v>0</v>
      </c>
      <c r="E60" s="1110">
        <v>0</v>
      </c>
      <c r="F60" s="1110">
        <v>0</v>
      </c>
      <c r="G60" s="1110">
        <v>0</v>
      </c>
      <c r="H60" s="1094"/>
      <c r="I60" s="1094"/>
      <c r="J60" s="1094"/>
      <c r="K60" s="1094"/>
    </row>
    <row r="61" spans="1:11" ht="14.1" customHeight="1" x14ac:dyDescent="0.25">
      <c r="A61" s="1094"/>
      <c r="B61" s="1094"/>
      <c r="C61" s="1109" t="s">
        <v>1048</v>
      </c>
      <c r="D61" s="1110">
        <v>0</v>
      </c>
      <c r="E61" s="1110">
        <v>0</v>
      </c>
      <c r="F61" s="1110">
        <v>0</v>
      </c>
      <c r="G61" s="1110">
        <v>0</v>
      </c>
      <c r="H61" s="1094"/>
      <c r="I61" s="1094"/>
      <c r="J61" s="1094"/>
      <c r="K61" s="1094"/>
    </row>
    <row r="62" spans="1:11" ht="14.1" customHeight="1" x14ac:dyDescent="0.25">
      <c r="A62" s="1094"/>
      <c r="B62" s="1094"/>
      <c r="C62" s="1109" t="s">
        <v>1057</v>
      </c>
      <c r="D62" s="1110">
        <v>0</v>
      </c>
      <c r="E62" s="1110">
        <v>0</v>
      </c>
      <c r="F62" s="1110">
        <v>0</v>
      </c>
      <c r="G62" s="1110">
        <v>0</v>
      </c>
      <c r="H62" s="1094"/>
      <c r="I62" s="1094"/>
      <c r="J62" s="1094"/>
      <c r="K62" s="1094"/>
    </row>
    <row r="63" spans="1:11" ht="14.1" customHeight="1" x14ac:dyDescent="0.25">
      <c r="A63" s="1094"/>
      <c r="B63" s="1094"/>
      <c r="C63" s="1109" t="s">
        <v>1058</v>
      </c>
      <c r="D63" s="1110">
        <v>0</v>
      </c>
      <c r="E63" s="1110">
        <v>0</v>
      </c>
      <c r="F63" s="1110">
        <v>0</v>
      </c>
      <c r="G63" s="1110">
        <v>0</v>
      </c>
      <c r="H63" s="1094"/>
      <c r="I63" s="1094"/>
      <c r="J63" s="1094"/>
      <c r="K63" s="1094"/>
    </row>
    <row r="64" spans="1:11" ht="14.1" customHeight="1" x14ac:dyDescent="0.25">
      <c r="A64" s="1094"/>
      <c r="B64" s="1094"/>
      <c r="C64" s="1109" t="s">
        <v>1059</v>
      </c>
      <c r="D64" s="1110">
        <v>0</v>
      </c>
      <c r="E64" s="1110">
        <v>0</v>
      </c>
      <c r="F64" s="1110">
        <v>0</v>
      </c>
      <c r="G64" s="1110">
        <v>0</v>
      </c>
      <c r="H64" s="1094"/>
      <c r="I64" s="1094"/>
      <c r="J64" s="1094"/>
      <c r="K64" s="1094"/>
    </row>
    <row r="65" spans="1:11" ht="14.1" customHeight="1" x14ac:dyDescent="0.25">
      <c r="A65" s="1094"/>
      <c r="B65" s="1094"/>
      <c r="C65" s="1109" t="s">
        <v>1060</v>
      </c>
      <c r="D65" s="1110">
        <v>0</v>
      </c>
      <c r="E65" s="1110">
        <v>0</v>
      </c>
      <c r="F65" s="1110">
        <v>0</v>
      </c>
      <c r="G65" s="1110">
        <v>0</v>
      </c>
      <c r="H65" s="1094"/>
      <c r="I65" s="1094"/>
      <c r="J65" s="1094"/>
      <c r="K65" s="1094"/>
    </row>
    <row r="66" spans="1:11" ht="14.1" customHeight="1" x14ac:dyDescent="0.25">
      <c r="A66" s="1094"/>
      <c r="B66" s="1094"/>
      <c r="C66" s="1109" t="s">
        <v>1061</v>
      </c>
      <c r="D66" s="1110">
        <v>0</v>
      </c>
      <c r="E66" s="1110">
        <v>0</v>
      </c>
      <c r="F66" s="1110">
        <v>0</v>
      </c>
      <c r="G66" s="1110">
        <v>0</v>
      </c>
      <c r="H66" s="1094"/>
      <c r="I66" s="1094"/>
      <c r="J66" s="1094"/>
      <c r="K66" s="1094"/>
    </row>
    <row r="67" spans="1:11" ht="14.1" customHeight="1" x14ac:dyDescent="0.25">
      <c r="A67" s="1094"/>
      <c r="B67" s="1094"/>
      <c r="C67" s="1109" t="s">
        <v>1048</v>
      </c>
      <c r="D67" s="1110">
        <v>0</v>
      </c>
      <c r="E67" s="1110">
        <v>0</v>
      </c>
      <c r="F67" s="1110">
        <v>0</v>
      </c>
      <c r="G67" s="1110">
        <v>0</v>
      </c>
      <c r="H67" s="1094"/>
      <c r="I67" s="1094"/>
      <c r="J67" s="1094"/>
      <c r="K67" s="1094"/>
    </row>
    <row r="68" spans="1:11" ht="14.1" customHeight="1" x14ac:dyDescent="0.25">
      <c r="A68" s="1094"/>
      <c r="B68" s="1094"/>
      <c r="C68" s="1109" t="s">
        <v>1057</v>
      </c>
      <c r="D68" s="1110">
        <v>0</v>
      </c>
      <c r="E68" s="1110">
        <v>0</v>
      </c>
      <c r="F68" s="1110">
        <v>0</v>
      </c>
      <c r="G68" s="1110">
        <v>0</v>
      </c>
      <c r="H68" s="1094"/>
      <c r="I68" s="1094"/>
      <c r="J68" s="1094"/>
      <c r="K68" s="1094"/>
    </row>
    <row r="69" spans="1:11" ht="14.1" customHeight="1" x14ac:dyDescent="0.25">
      <c r="A69" s="1094"/>
      <c r="B69" s="1094"/>
      <c r="C69" s="1109" t="s">
        <v>1058</v>
      </c>
      <c r="D69" s="1110">
        <v>0</v>
      </c>
      <c r="E69" s="1110">
        <v>0</v>
      </c>
      <c r="F69" s="1110">
        <v>0</v>
      </c>
      <c r="G69" s="1110">
        <v>0</v>
      </c>
      <c r="H69" s="1094"/>
      <c r="I69" s="1094"/>
      <c r="J69" s="1094"/>
      <c r="K69" s="1094"/>
    </row>
    <row r="70" spans="1:11" ht="14.1" customHeight="1" x14ac:dyDescent="0.25">
      <c r="A70" s="1094"/>
      <c r="B70" s="1094"/>
      <c r="C70" s="1109" t="s">
        <v>1059</v>
      </c>
      <c r="D70" s="1110">
        <v>0</v>
      </c>
      <c r="E70" s="1110">
        <v>0</v>
      </c>
      <c r="F70" s="1110">
        <v>0</v>
      </c>
      <c r="G70" s="1110">
        <v>0</v>
      </c>
      <c r="H70" s="1094"/>
      <c r="I70" s="1094"/>
      <c r="J70" s="1094"/>
      <c r="K70" s="1094"/>
    </row>
    <row r="71" spans="1:11" ht="14.1" customHeight="1" x14ac:dyDescent="0.25">
      <c r="A71" s="1094"/>
      <c r="B71" s="1094"/>
      <c r="C71" s="1109" t="s">
        <v>1060</v>
      </c>
      <c r="D71" s="1110">
        <v>0</v>
      </c>
      <c r="E71" s="1110">
        <v>0</v>
      </c>
      <c r="F71" s="1110">
        <v>0</v>
      </c>
      <c r="G71" s="1110">
        <v>0</v>
      </c>
      <c r="H71" s="1094"/>
      <c r="I71" s="1094"/>
      <c r="J71" s="1094"/>
      <c r="K71" s="1094"/>
    </row>
    <row r="72" spans="1:11" ht="14.1" customHeight="1" x14ac:dyDescent="0.25">
      <c r="A72" s="1094"/>
      <c r="B72" s="1094"/>
      <c r="C72" s="1109" t="s">
        <v>1062</v>
      </c>
      <c r="D72" s="1110">
        <v>0</v>
      </c>
      <c r="E72" s="1110">
        <v>0</v>
      </c>
      <c r="F72" s="1110">
        <v>0</v>
      </c>
      <c r="G72" s="1110">
        <v>0</v>
      </c>
      <c r="H72" s="1094"/>
      <c r="I72" s="1094"/>
      <c r="J72" s="1094"/>
      <c r="K72" s="1094"/>
    </row>
    <row r="73" spans="1:11" ht="14.1" customHeight="1" x14ac:dyDescent="0.25">
      <c r="A73" s="1094"/>
      <c r="B73" s="1094"/>
      <c r="C73" s="1109" t="s">
        <v>1048</v>
      </c>
      <c r="D73" s="1110">
        <v>0</v>
      </c>
      <c r="E73" s="1110">
        <v>0</v>
      </c>
      <c r="F73" s="1110">
        <v>0</v>
      </c>
      <c r="G73" s="1110">
        <v>0</v>
      </c>
      <c r="H73" s="1094"/>
      <c r="I73" s="1094"/>
      <c r="J73" s="1094"/>
      <c r="K73" s="1094"/>
    </row>
    <row r="74" spans="1:11" ht="14.1" customHeight="1" x14ac:dyDescent="0.25">
      <c r="A74" s="1094"/>
      <c r="B74" s="1094"/>
      <c r="C74" s="1109" t="s">
        <v>1057</v>
      </c>
      <c r="D74" s="1110">
        <v>0</v>
      </c>
      <c r="E74" s="1110">
        <v>0</v>
      </c>
      <c r="F74" s="1110">
        <v>0</v>
      </c>
      <c r="G74" s="1110">
        <v>0</v>
      </c>
      <c r="H74" s="1094"/>
      <c r="I74" s="1094"/>
      <c r="J74" s="1094"/>
      <c r="K74" s="1094"/>
    </row>
    <row r="75" spans="1:11" ht="14.1" customHeight="1" x14ac:dyDescent="0.25">
      <c r="A75" s="1094"/>
      <c r="B75" s="1094"/>
      <c r="C75" s="1109" t="s">
        <v>1058</v>
      </c>
      <c r="D75" s="1110">
        <v>0</v>
      </c>
      <c r="E75" s="1110">
        <v>0</v>
      </c>
      <c r="F75" s="1110">
        <v>0</v>
      </c>
      <c r="G75" s="1110">
        <v>0</v>
      </c>
      <c r="H75" s="1094"/>
      <c r="I75" s="1094"/>
      <c r="J75" s="1094"/>
      <c r="K75" s="1094"/>
    </row>
    <row r="76" spans="1:11" ht="14.1" customHeight="1" x14ac:dyDescent="0.25">
      <c r="A76" s="1094"/>
      <c r="B76" s="1094"/>
      <c r="C76" s="1109" t="s">
        <v>1059</v>
      </c>
      <c r="D76" s="1110">
        <v>0</v>
      </c>
      <c r="E76" s="1110">
        <v>0</v>
      </c>
      <c r="F76" s="1110">
        <v>0</v>
      </c>
      <c r="G76" s="1110">
        <v>0</v>
      </c>
      <c r="H76" s="1094"/>
      <c r="I76" s="1094"/>
      <c r="J76" s="1094"/>
      <c r="K76" s="1094"/>
    </row>
    <row r="77" spans="1:11" ht="14.1" customHeight="1" x14ac:dyDescent="0.25">
      <c r="A77" s="1094"/>
      <c r="B77" s="1094"/>
      <c r="C77" s="1109" t="s">
        <v>1060</v>
      </c>
      <c r="D77" s="1110">
        <v>0</v>
      </c>
      <c r="E77" s="1110">
        <v>0</v>
      </c>
      <c r="F77" s="1110">
        <v>0</v>
      </c>
      <c r="G77" s="1110">
        <v>0</v>
      </c>
      <c r="H77" s="1094"/>
      <c r="I77" s="1094"/>
      <c r="J77" s="1094"/>
      <c r="K77" s="1094"/>
    </row>
    <row r="78" spans="1:11" ht="14.1" customHeight="1" x14ac:dyDescent="0.25">
      <c r="A78" s="1094"/>
      <c r="B78" s="1094"/>
      <c r="C78" s="1109" t="s">
        <v>1063</v>
      </c>
      <c r="D78" s="1110">
        <v>0</v>
      </c>
      <c r="E78" s="1110">
        <v>0</v>
      </c>
      <c r="F78" s="1110">
        <v>0</v>
      </c>
      <c r="G78" s="1110">
        <v>0</v>
      </c>
      <c r="H78" s="1094"/>
      <c r="I78" s="1094"/>
      <c r="J78" s="1094"/>
      <c r="K78" s="1094"/>
    </row>
    <row r="79" spans="1:11" ht="14.1" customHeight="1" x14ac:dyDescent="0.25">
      <c r="A79" s="1094"/>
      <c r="B79" s="1094"/>
      <c r="C79" s="1109" t="s">
        <v>1064</v>
      </c>
      <c r="D79" s="1110">
        <v>0</v>
      </c>
      <c r="E79" s="1110">
        <v>0</v>
      </c>
      <c r="F79" s="1110">
        <v>0</v>
      </c>
      <c r="G79" s="1110">
        <v>0</v>
      </c>
      <c r="H79" s="1094"/>
      <c r="I79" s="1094"/>
      <c r="J79" s="1094"/>
      <c r="K79" s="1094"/>
    </row>
    <row r="80" spans="1:11" ht="14.1" customHeight="1" x14ac:dyDescent="0.25">
      <c r="A80" s="1094"/>
      <c r="B80" s="1094"/>
      <c r="C80" s="1111" t="s">
        <v>572</v>
      </c>
      <c r="D80" s="1110">
        <v>0</v>
      </c>
      <c r="E80" s="1110">
        <v>192909000</v>
      </c>
      <c r="F80" s="1110">
        <v>193909000</v>
      </c>
      <c r="G80" s="1110">
        <v>193909000</v>
      </c>
      <c r="H80" s="1094"/>
      <c r="I80" s="1094"/>
      <c r="J80" s="1094"/>
      <c r="K80" s="1094"/>
    </row>
    <row r="81" spans="1:11" ht="14.1" customHeight="1" x14ac:dyDescent="0.25">
      <c r="A81" s="1094"/>
      <c r="B81" s="1094"/>
      <c r="C81" s="1234" t="s">
        <v>51</v>
      </c>
      <c r="D81" s="1235"/>
      <c r="E81" s="1235"/>
      <c r="F81" s="1235"/>
      <c r="G81" s="1235"/>
      <c r="H81" s="1094"/>
      <c r="I81" s="1094"/>
      <c r="J81" s="1094"/>
      <c r="K81" s="1094"/>
    </row>
    <row r="82" spans="1:11" ht="14.1" customHeight="1" x14ac:dyDescent="0.25">
      <c r="A82" s="1094"/>
      <c r="B82" s="1094"/>
      <c r="C82" s="1102" t="s">
        <v>2433</v>
      </c>
      <c r="D82" s="1234" t="s">
        <v>697</v>
      </c>
      <c r="E82" s="1235"/>
      <c r="F82" s="1235"/>
      <c r="G82" s="1235"/>
      <c r="H82" s="1094"/>
      <c r="I82" s="1094"/>
      <c r="J82" s="1094"/>
      <c r="K82" s="1094"/>
    </row>
    <row r="83" spans="1:11" ht="14.1" customHeight="1" x14ac:dyDescent="0.25">
      <c r="A83" s="1094"/>
      <c r="B83" s="1094"/>
      <c r="C83" s="1103" t="s">
        <v>1022</v>
      </c>
      <c r="D83" s="1232" t="s">
        <v>2434</v>
      </c>
      <c r="E83" s="1233"/>
      <c r="F83" s="1233"/>
      <c r="G83" s="1233"/>
      <c r="H83" s="1094"/>
      <c r="I83" s="1094"/>
      <c r="J83" s="1094"/>
      <c r="K83" s="1094"/>
    </row>
    <row r="84" spans="1:11" ht="14.1" customHeight="1" x14ac:dyDescent="0.25">
      <c r="A84" s="1094"/>
      <c r="B84" s="1094"/>
      <c r="C84" s="1104" t="s">
        <v>1024</v>
      </c>
      <c r="D84" s="1230" t="s">
        <v>2435</v>
      </c>
      <c r="E84" s="1231"/>
      <c r="F84" s="1231"/>
      <c r="G84" s="1231"/>
      <c r="H84" s="1094"/>
      <c r="I84" s="1094"/>
      <c r="J84" s="1094"/>
      <c r="K84" s="1094"/>
    </row>
    <row r="85" spans="1:11" ht="14.1" customHeight="1" x14ac:dyDescent="0.25">
      <c r="A85" s="1094"/>
      <c r="B85" s="1094"/>
      <c r="C85" s="1104" t="s">
        <v>31</v>
      </c>
      <c r="D85" s="1230" t="s">
        <v>104</v>
      </c>
      <c r="E85" s="1231"/>
      <c r="F85" s="1231"/>
      <c r="G85" s="1231"/>
      <c r="H85" s="1094"/>
      <c r="I85" s="1094"/>
      <c r="J85" s="1094"/>
      <c r="K85" s="1094"/>
    </row>
    <row r="86" spans="1:11" ht="15" customHeight="1" x14ac:dyDescent="0.25">
      <c r="A86" s="1094"/>
      <c r="B86" s="1094"/>
      <c r="C86" s="1105"/>
      <c r="D86" s="1106">
        <v>2024</v>
      </c>
      <c r="E86" s="1106">
        <v>2025</v>
      </c>
      <c r="F86" s="1106">
        <v>2026</v>
      </c>
      <c r="G86" s="1106">
        <v>2027</v>
      </c>
      <c r="H86" s="1094"/>
      <c r="I86" s="1094"/>
      <c r="J86" s="1094"/>
      <c r="K86" s="1094"/>
    </row>
    <row r="87" spans="1:11" ht="15" customHeight="1" x14ac:dyDescent="0.25">
      <c r="A87" s="1094"/>
      <c r="B87" s="1094"/>
      <c r="C87" s="1107"/>
      <c r="D87" s="1108" t="s">
        <v>13</v>
      </c>
      <c r="E87" s="1108" t="s">
        <v>14</v>
      </c>
      <c r="F87" s="1108" t="s">
        <v>14</v>
      </c>
      <c r="G87" s="1108" t="s">
        <v>14</v>
      </c>
      <c r="H87" s="1094"/>
      <c r="I87" s="1094"/>
      <c r="J87" s="1094"/>
      <c r="K87" s="1094"/>
    </row>
    <row r="88" spans="1:11" ht="14.1" customHeight="1" x14ac:dyDescent="0.25">
      <c r="A88" s="1094"/>
      <c r="B88" s="1094"/>
      <c r="C88" s="1097" t="s">
        <v>33</v>
      </c>
      <c r="D88" s="1101" t="s">
        <v>2392</v>
      </c>
      <c r="E88" s="1101" t="s">
        <v>994</v>
      </c>
      <c r="F88" s="1101" t="s">
        <v>994</v>
      </c>
      <c r="G88" s="1101" t="s">
        <v>994</v>
      </c>
      <c r="H88" s="1094"/>
      <c r="I88" s="1094"/>
      <c r="J88" s="1094"/>
      <c r="K88" s="1094"/>
    </row>
    <row r="89" spans="1:11" ht="14.1" customHeight="1" x14ac:dyDescent="0.25">
      <c r="A89" s="1094"/>
      <c r="B89" s="1094"/>
      <c r="C89" s="1097" t="s">
        <v>1029</v>
      </c>
      <c r="D89" s="1101" t="s">
        <v>2436</v>
      </c>
      <c r="E89" s="1101" t="s">
        <v>1152</v>
      </c>
      <c r="F89" s="1101" t="s">
        <v>1152</v>
      </c>
      <c r="G89" s="1101" t="s">
        <v>1152</v>
      </c>
      <c r="H89" s="1094"/>
      <c r="I89" s="1094"/>
      <c r="J89" s="1094"/>
      <c r="K89" s="1094"/>
    </row>
    <row r="90" spans="1:11" ht="14.1" customHeight="1" x14ac:dyDescent="0.25">
      <c r="A90" s="1094"/>
      <c r="B90" s="1094"/>
      <c r="C90" s="1097" t="s">
        <v>1032</v>
      </c>
      <c r="D90" s="1101" t="s">
        <v>2437</v>
      </c>
      <c r="E90" s="1101" t="s">
        <v>2035</v>
      </c>
      <c r="F90" s="1101" t="s">
        <v>2035</v>
      </c>
      <c r="G90" s="1101" t="s">
        <v>2035</v>
      </c>
      <c r="H90" s="1094"/>
      <c r="I90" s="1094"/>
      <c r="J90" s="1094"/>
      <c r="K90" s="1094"/>
    </row>
    <row r="91" spans="1:11" ht="14.1" customHeight="1" x14ac:dyDescent="0.25">
      <c r="A91" s="1094"/>
      <c r="B91" s="1094"/>
      <c r="C91" s="1097" t="s">
        <v>1037</v>
      </c>
      <c r="D91" s="1101" t="s">
        <v>1038</v>
      </c>
      <c r="E91" s="1101" t="s">
        <v>2438</v>
      </c>
      <c r="F91" s="1101" t="s">
        <v>1039</v>
      </c>
      <c r="G91" s="1101" t="s">
        <v>1039</v>
      </c>
      <c r="H91" s="1094"/>
      <c r="I91" s="1094"/>
      <c r="J91" s="1094"/>
      <c r="K91" s="1094"/>
    </row>
    <row r="92" spans="1:11" ht="14.1" customHeight="1" x14ac:dyDescent="0.25">
      <c r="A92" s="1094"/>
      <c r="B92" s="1094"/>
      <c r="C92" s="1097" t="s">
        <v>1042</v>
      </c>
      <c r="D92" s="1101" t="s">
        <v>1038</v>
      </c>
      <c r="E92" s="1101" t="s">
        <v>2439</v>
      </c>
      <c r="F92" s="1101" t="s">
        <v>1039</v>
      </c>
      <c r="G92" s="1101" t="s">
        <v>1039</v>
      </c>
      <c r="H92" s="1094"/>
      <c r="I92" s="1094"/>
      <c r="J92" s="1094"/>
      <c r="K92" s="1094"/>
    </row>
    <row r="93" spans="1:11" ht="14.1" customHeight="1" x14ac:dyDescent="0.25">
      <c r="A93" s="1094"/>
      <c r="B93" s="1094"/>
      <c r="C93" s="1097" t="s">
        <v>39</v>
      </c>
      <c r="D93" s="1101" t="s">
        <v>1038</v>
      </c>
      <c r="E93" s="1101" t="s">
        <v>2440</v>
      </c>
      <c r="F93" s="1101" t="s">
        <v>1039</v>
      </c>
      <c r="G93" s="1101" t="s">
        <v>1039</v>
      </c>
      <c r="H93" s="1094"/>
      <c r="I93" s="1094"/>
      <c r="J93" s="1094"/>
      <c r="K93" s="1094"/>
    </row>
    <row r="94" spans="1:11" ht="14.1" customHeight="1" x14ac:dyDescent="0.25">
      <c r="A94" s="1094"/>
      <c r="B94" s="1094"/>
      <c r="C94" s="1228" t="s">
        <v>1046</v>
      </c>
      <c r="D94" s="1229"/>
      <c r="E94" s="1229"/>
      <c r="F94" s="1229"/>
      <c r="G94" s="1229"/>
      <c r="H94" s="1094"/>
      <c r="I94" s="1094"/>
      <c r="J94" s="1094"/>
      <c r="K94" s="1094"/>
    </row>
    <row r="95" spans="1:11" ht="14.1" customHeight="1" x14ac:dyDescent="0.25">
      <c r="A95" s="1094"/>
      <c r="B95" s="1094"/>
      <c r="C95" s="1105"/>
      <c r="D95" s="1106">
        <v>2024</v>
      </c>
      <c r="E95" s="1106">
        <v>2025</v>
      </c>
      <c r="F95" s="1106">
        <v>2026</v>
      </c>
      <c r="G95" s="1106">
        <v>2027</v>
      </c>
      <c r="H95" s="1094"/>
      <c r="I95" s="1094"/>
      <c r="J95" s="1094"/>
      <c r="K95" s="1094"/>
    </row>
    <row r="96" spans="1:11" ht="14.1" customHeight="1" x14ac:dyDescent="0.25">
      <c r="A96" s="1094"/>
      <c r="B96" s="1094"/>
      <c r="C96" s="1107"/>
      <c r="D96" s="1108" t="s">
        <v>13</v>
      </c>
      <c r="E96" s="1108" t="s">
        <v>14</v>
      </c>
      <c r="F96" s="1108" t="s">
        <v>14</v>
      </c>
      <c r="G96" s="1108" t="s">
        <v>14</v>
      </c>
      <c r="H96" s="1094"/>
      <c r="I96" s="1094"/>
      <c r="J96" s="1094"/>
      <c r="K96" s="1094"/>
    </row>
    <row r="97" spans="1:11" ht="14.1" customHeight="1" x14ac:dyDescent="0.25">
      <c r="A97" s="1094"/>
      <c r="B97" s="1094"/>
      <c r="C97" s="1109" t="s">
        <v>1047</v>
      </c>
      <c r="D97" s="1110">
        <v>0</v>
      </c>
      <c r="E97" s="1110">
        <v>0</v>
      </c>
      <c r="F97" s="1110">
        <v>0</v>
      </c>
      <c r="G97" s="1110">
        <v>0</v>
      </c>
      <c r="H97" s="1094"/>
      <c r="I97" s="1094"/>
      <c r="J97" s="1094"/>
      <c r="K97" s="1094"/>
    </row>
    <row r="98" spans="1:11" ht="14.1" customHeight="1" x14ac:dyDescent="0.25">
      <c r="A98" s="1094"/>
      <c r="B98" s="1094"/>
      <c r="C98" s="1109" t="s">
        <v>1048</v>
      </c>
      <c r="D98" s="1110">
        <v>0</v>
      </c>
      <c r="E98" s="1110">
        <v>0</v>
      </c>
      <c r="F98" s="1110">
        <v>0</v>
      </c>
      <c r="G98" s="1110">
        <v>0</v>
      </c>
      <c r="H98" s="1094"/>
      <c r="I98" s="1094"/>
      <c r="J98" s="1094"/>
      <c r="K98" s="1094"/>
    </row>
    <row r="99" spans="1:11" ht="14.1" customHeight="1" x14ac:dyDescent="0.25">
      <c r="A99" s="1094"/>
      <c r="B99" s="1094"/>
      <c r="C99" s="1109" t="s">
        <v>1049</v>
      </c>
      <c r="D99" s="1110">
        <v>0</v>
      </c>
      <c r="E99" s="1110">
        <v>0</v>
      </c>
      <c r="F99" s="1110">
        <v>0</v>
      </c>
      <c r="G99" s="1110">
        <v>0</v>
      </c>
      <c r="H99" s="1094"/>
      <c r="I99" s="1094"/>
      <c r="J99" s="1094"/>
      <c r="K99" s="1094"/>
    </row>
    <row r="100" spans="1:11" ht="14.1" customHeight="1" x14ac:dyDescent="0.25">
      <c r="A100" s="1094"/>
      <c r="B100" s="1094"/>
      <c r="C100" s="1109" t="s">
        <v>1050</v>
      </c>
      <c r="D100" s="1110">
        <v>0</v>
      </c>
      <c r="E100" s="1110">
        <v>0</v>
      </c>
      <c r="F100" s="1110">
        <v>0</v>
      </c>
      <c r="G100" s="1110">
        <v>0</v>
      </c>
      <c r="H100" s="1094"/>
      <c r="I100" s="1094"/>
      <c r="J100" s="1094"/>
      <c r="K100" s="1094"/>
    </row>
    <row r="101" spans="1:11" ht="14.1" customHeight="1" x14ac:dyDescent="0.25">
      <c r="A101" s="1094"/>
      <c r="B101" s="1094"/>
      <c r="C101" s="1109" t="s">
        <v>1048</v>
      </c>
      <c r="D101" s="1110">
        <v>0</v>
      </c>
      <c r="E101" s="1110">
        <v>0</v>
      </c>
      <c r="F101" s="1110">
        <v>0</v>
      </c>
      <c r="G101" s="1110">
        <v>0</v>
      </c>
      <c r="H101" s="1094"/>
      <c r="I101" s="1094"/>
      <c r="J101" s="1094"/>
      <c r="K101" s="1094"/>
    </row>
    <row r="102" spans="1:11" ht="14.1" customHeight="1" x14ac:dyDescent="0.25">
      <c r="A102" s="1094"/>
      <c r="B102" s="1094"/>
      <c r="C102" s="1109" t="s">
        <v>1049</v>
      </c>
      <c r="D102" s="1110">
        <v>0</v>
      </c>
      <c r="E102" s="1110">
        <v>0</v>
      </c>
      <c r="F102" s="1110">
        <v>0</v>
      </c>
      <c r="G102" s="1110">
        <v>0</v>
      </c>
      <c r="H102" s="1094"/>
      <c r="I102" s="1094"/>
      <c r="J102" s="1094"/>
      <c r="K102" s="1094"/>
    </row>
    <row r="103" spans="1:11" ht="14.1" customHeight="1" x14ac:dyDescent="0.25">
      <c r="A103" s="1094"/>
      <c r="B103" s="1094"/>
      <c r="C103" s="1109" t="s">
        <v>1051</v>
      </c>
      <c r="D103" s="1110">
        <v>0</v>
      </c>
      <c r="E103" s="1110">
        <v>0</v>
      </c>
      <c r="F103" s="1110">
        <v>0</v>
      </c>
      <c r="G103" s="1110">
        <v>0</v>
      </c>
      <c r="H103" s="1094"/>
      <c r="I103" s="1094"/>
      <c r="J103" s="1094"/>
      <c r="K103" s="1094"/>
    </row>
    <row r="104" spans="1:11" ht="14.1" customHeight="1" x14ac:dyDescent="0.25">
      <c r="A104" s="1094"/>
      <c r="B104" s="1094"/>
      <c r="C104" s="1109" t="s">
        <v>1048</v>
      </c>
      <c r="D104" s="1110">
        <v>0</v>
      </c>
      <c r="E104" s="1110">
        <v>0</v>
      </c>
      <c r="F104" s="1110">
        <v>0</v>
      </c>
      <c r="G104" s="1110">
        <v>0</v>
      </c>
      <c r="H104" s="1094"/>
      <c r="I104" s="1094"/>
      <c r="J104" s="1094"/>
      <c r="K104" s="1094"/>
    </row>
    <row r="105" spans="1:11" ht="14.1" customHeight="1" x14ac:dyDescent="0.25">
      <c r="A105" s="1094"/>
      <c r="B105" s="1094"/>
      <c r="C105" s="1109" t="s">
        <v>1049</v>
      </c>
      <c r="D105" s="1110">
        <v>0</v>
      </c>
      <c r="E105" s="1110">
        <v>0</v>
      </c>
      <c r="F105" s="1110">
        <v>0</v>
      </c>
      <c r="G105" s="1110">
        <v>0</v>
      </c>
      <c r="H105" s="1094"/>
      <c r="I105" s="1094"/>
      <c r="J105" s="1094"/>
      <c r="K105" s="1094"/>
    </row>
    <row r="106" spans="1:11" ht="14.1" customHeight="1" x14ac:dyDescent="0.25">
      <c r="A106" s="1094"/>
      <c r="B106" s="1094"/>
      <c r="C106" s="1109" t="s">
        <v>1052</v>
      </c>
      <c r="D106" s="1110">
        <v>0</v>
      </c>
      <c r="E106" s="1110">
        <v>0</v>
      </c>
      <c r="F106" s="1110">
        <v>0</v>
      </c>
      <c r="G106" s="1110">
        <v>0</v>
      </c>
      <c r="H106" s="1094"/>
      <c r="I106" s="1094"/>
      <c r="J106" s="1094"/>
      <c r="K106" s="1094"/>
    </row>
    <row r="107" spans="1:11" ht="14.1" customHeight="1" x14ac:dyDescent="0.25">
      <c r="A107" s="1094"/>
      <c r="B107" s="1094"/>
      <c r="C107" s="1109" t="s">
        <v>1048</v>
      </c>
      <c r="D107" s="1110">
        <v>0</v>
      </c>
      <c r="E107" s="1110">
        <v>0</v>
      </c>
      <c r="F107" s="1110">
        <v>0</v>
      </c>
      <c r="G107" s="1110">
        <v>0</v>
      </c>
      <c r="H107" s="1094"/>
      <c r="I107" s="1094"/>
      <c r="J107" s="1094"/>
      <c r="K107" s="1094"/>
    </row>
    <row r="108" spans="1:11" ht="14.1" customHeight="1" x14ac:dyDescent="0.25">
      <c r="A108" s="1094"/>
      <c r="B108" s="1094"/>
      <c r="C108" s="1109" t="s">
        <v>1049</v>
      </c>
      <c r="D108" s="1110">
        <v>0</v>
      </c>
      <c r="E108" s="1110">
        <v>0</v>
      </c>
      <c r="F108" s="1110">
        <v>0</v>
      </c>
      <c r="G108" s="1110">
        <v>0</v>
      </c>
      <c r="H108" s="1094"/>
      <c r="I108" s="1094"/>
      <c r="J108" s="1094"/>
      <c r="K108" s="1094"/>
    </row>
    <row r="109" spans="1:11" ht="14.1" customHeight="1" x14ac:dyDescent="0.25">
      <c r="A109" s="1094"/>
      <c r="B109" s="1094"/>
      <c r="C109" s="1109" t="s">
        <v>1053</v>
      </c>
      <c r="D109" s="1110">
        <v>0</v>
      </c>
      <c r="E109" s="1110">
        <v>0</v>
      </c>
      <c r="F109" s="1110">
        <v>0</v>
      </c>
      <c r="G109" s="1110">
        <v>0</v>
      </c>
      <c r="H109" s="1094"/>
      <c r="I109" s="1094"/>
      <c r="J109" s="1094"/>
      <c r="K109" s="1094"/>
    </row>
    <row r="110" spans="1:11" ht="14.1" customHeight="1" x14ac:dyDescent="0.25">
      <c r="A110" s="1094"/>
      <c r="B110" s="1094"/>
      <c r="C110" s="1109" t="s">
        <v>1048</v>
      </c>
      <c r="D110" s="1110">
        <v>0</v>
      </c>
      <c r="E110" s="1110">
        <v>0</v>
      </c>
      <c r="F110" s="1110">
        <v>0</v>
      </c>
      <c r="G110" s="1110">
        <v>0</v>
      </c>
      <c r="H110" s="1094"/>
      <c r="I110" s="1094"/>
      <c r="J110" s="1094"/>
      <c r="K110" s="1094"/>
    </row>
    <row r="111" spans="1:11" ht="14.1" customHeight="1" x14ac:dyDescent="0.25">
      <c r="A111" s="1094"/>
      <c r="B111" s="1094"/>
      <c r="C111" s="1109" t="s">
        <v>1049</v>
      </c>
      <c r="D111" s="1110">
        <v>0</v>
      </c>
      <c r="E111" s="1110">
        <v>0</v>
      </c>
      <c r="F111" s="1110">
        <v>0</v>
      </c>
      <c r="G111" s="1110">
        <v>0</v>
      </c>
      <c r="H111" s="1094"/>
      <c r="I111" s="1094"/>
      <c r="J111" s="1094"/>
      <c r="K111" s="1094"/>
    </row>
    <row r="112" spans="1:11" ht="14.1" customHeight="1" x14ac:dyDescent="0.25">
      <c r="A112" s="1094"/>
      <c r="B112" s="1094"/>
      <c r="C112" s="1109" t="s">
        <v>1054</v>
      </c>
      <c r="D112" s="1110">
        <v>0</v>
      </c>
      <c r="E112" s="1110">
        <v>0</v>
      </c>
      <c r="F112" s="1110">
        <v>0</v>
      </c>
      <c r="G112" s="1110">
        <v>0</v>
      </c>
      <c r="H112" s="1094"/>
      <c r="I112" s="1094"/>
      <c r="J112" s="1094"/>
      <c r="K112" s="1094"/>
    </row>
    <row r="113" spans="1:11" ht="14.1" customHeight="1" x14ac:dyDescent="0.25">
      <c r="A113" s="1094"/>
      <c r="B113" s="1094"/>
      <c r="C113" s="1109" t="s">
        <v>1048</v>
      </c>
      <c r="D113" s="1110">
        <v>0</v>
      </c>
      <c r="E113" s="1110">
        <v>0</v>
      </c>
      <c r="F113" s="1110">
        <v>0</v>
      </c>
      <c r="G113" s="1110">
        <v>0</v>
      </c>
      <c r="H113" s="1094"/>
      <c r="I113" s="1094"/>
      <c r="J113" s="1094"/>
      <c r="K113" s="1094"/>
    </row>
    <row r="114" spans="1:11" ht="14.1" customHeight="1" x14ac:dyDescent="0.25">
      <c r="A114" s="1094"/>
      <c r="B114" s="1094"/>
      <c r="C114" s="1109" t="s">
        <v>1049</v>
      </c>
      <c r="D114" s="1110">
        <v>0</v>
      </c>
      <c r="E114" s="1110">
        <v>0</v>
      </c>
      <c r="F114" s="1110">
        <v>0</v>
      </c>
      <c r="G114" s="1110">
        <v>0</v>
      </c>
      <c r="H114" s="1094"/>
      <c r="I114" s="1094"/>
      <c r="J114" s="1094"/>
      <c r="K114" s="1094"/>
    </row>
    <row r="115" spans="1:11" ht="14.1" customHeight="1" x14ac:dyDescent="0.25">
      <c r="A115" s="1094"/>
      <c r="B115" s="1094"/>
      <c r="C115" s="1109" t="s">
        <v>1055</v>
      </c>
      <c r="D115" s="1110">
        <v>0</v>
      </c>
      <c r="E115" s="1110">
        <v>0</v>
      </c>
      <c r="F115" s="1110">
        <v>0</v>
      </c>
      <c r="G115" s="1110">
        <v>0</v>
      </c>
      <c r="H115" s="1094"/>
      <c r="I115" s="1094"/>
      <c r="J115" s="1094"/>
      <c r="K115" s="1094"/>
    </row>
    <row r="116" spans="1:11" ht="14.1" customHeight="1" x14ac:dyDescent="0.25">
      <c r="A116" s="1094"/>
      <c r="B116" s="1094"/>
      <c r="C116" s="1109" t="s">
        <v>1048</v>
      </c>
      <c r="D116" s="1110">
        <v>0</v>
      </c>
      <c r="E116" s="1110">
        <v>0</v>
      </c>
      <c r="F116" s="1110">
        <v>0</v>
      </c>
      <c r="G116" s="1110">
        <v>0</v>
      </c>
      <c r="H116" s="1094"/>
      <c r="I116" s="1094"/>
      <c r="J116" s="1094"/>
      <c r="K116" s="1094"/>
    </row>
    <row r="117" spans="1:11" ht="14.1" customHeight="1" x14ac:dyDescent="0.25">
      <c r="A117" s="1094"/>
      <c r="B117" s="1094"/>
      <c r="C117" s="1109" t="s">
        <v>1049</v>
      </c>
      <c r="D117" s="1110">
        <v>0</v>
      </c>
      <c r="E117" s="1110">
        <v>0</v>
      </c>
      <c r="F117" s="1110">
        <v>0</v>
      </c>
      <c r="G117" s="1110">
        <v>0</v>
      </c>
      <c r="H117" s="1094"/>
      <c r="I117" s="1094"/>
      <c r="J117" s="1094"/>
      <c r="K117" s="1094"/>
    </row>
    <row r="118" spans="1:11" ht="14.1" customHeight="1" x14ac:dyDescent="0.25">
      <c r="A118" s="1094"/>
      <c r="B118" s="1094"/>
      <c r="C118" s="1109" t="s">
        <v>1056</v>
      </c>
      <c r="D118" s="1110">
        <v>0</v>
      </c>
      <c r="E118" s="1110">
        <v>0</v>
      </c>
      <c r="F118" s="1110">
        <v>0</v>
      </c>
      <c r="G118" s="1110">
        <v>0</v>
      </c>
      <c r="H118" s="1094"/>
      <c r="I118" s="1094"/>
      <c r="J118" s="1094"/>
      <c r="K118" s="1094"/>
    </row>
    <row r="119" spans="1:11" ht="14.1" customHeight="1" x14ac:dyDescent="0.25">
      <c r="A119" s="1094"/>
      <c r="B119" s="1094"/>
      <c r="C119" s="1109" t="s">
        <v>1048</v>
      </c>
      <c r="D119" s="1110">
        <v>0</v>
      </c>
      <c r="E119" s="1110">
        <v>0</v>
      </c>
      <c r="F119" s="1110">
        <v>0</v>
      </c>
      <c r="G119" s="1110">
        <v>0</v>
      </c>
      <c r="H119" s="1094"/>
      <c r="I119" s="1094"/>
      <c r="J119" s="1094"/>
      <c r="K119" s="1094"/>
    </row>
    <row r="120" spans="1:11" ht="14.1" customHeight="1" x14ac:dyDescent="0.25">
      <c r="A120" s="1094"/>
      <c r="B120" s="1094"/>
      <c r="C120" s="1109" t="s">
        <v>1057</v>
      </c>
      <c r="D120" s="1110">
        <v>0</v>
      </c>
      <c r="E120" s="1110">
        <v>0</v>
      </c>
      <c r="F120" s="1110">
        <v>0</v>
      </c>
      <c r="G120" s="1110">
        <v>0</v>
      </c>
      <c r="H120" s="1094"/>
      <c r="I120" s="1094"/>
      <c r="J120" s="1094"/>
      <c r="K120" s="1094"/>
    </row>
    <row r="121" spans="1:11" ht="14.1" customHeight="1" x14ac:dyDescent="0.25">
      <c r="A121" s="1094"/>
      <c r="B121" s="1094"/>
      <c r="C121" s="1109" t="s">
        <v>1058</v>
      </c>
      <c r="D121" s="1110">
        <v>0</v>
      </c>
      <c r="E121" s="1110">
        <v>0</v>
      </c>
      <c r="F121" s="1110">
        <v>0</v>
      </c>
      <c r="G121" s="1110">
        <v>0</v>
      </c>
      <c r="H121" s="1094"/>
      <c r="I121" s="1094"/>
      <c r="J121" s="1094"/>
      <c r="K121" s="1094"/>
    </row>
    <row r="122" spans="1:11" ht="14.1" customHeight="1" x14ac:dyDescent="0.25">
      <c r="A122" s="1094"/>
      <c r="B122" s="1094"/>
      <c r="C122" s="1109" t="s">
        <v>1059</v>
      </c>
      <c r="D122" s="1110">
        <v>0</v>
      </c>
      <c r="E122" s="1110">
        <v>0</v>
      </c>
      <c r="F122" s="1110">
        <v>0</v>
      </c>
      <c r="G122" s="1110">
        <v>0</v>
      </c>
      <c r="H122" s="1094"/>
      <c r="I122" s="1094"/>
      <c r="J122" s="1094"/>
      <c r="K122" s="1094"/>
    </row>
    <row r="123" spans="1:11" ht="14.1" customHeight="1" x14ac:dyDescent="0.25">
      <c r="A123" s="1094"/>
      <c r="B123" s="1094"/>
      <c r="C123" s="1109" t="s">
        <v>1060</v>
      </c>
      <c r="D123" s="1110">
        <v>0</v>
      </c>
      <c r="E123" s="1110">
        <v>0</v>
      </c>
      <c r="F123" s="1110">
        <v>0</v>
      </c>
      <c r="G123" s="1110">
        <v>0</v>
      </c>
      <c r="H123" s="1094"/>
      <c r="I123" s="1094"/>
      <c r="J123" s="1094"/>
      <c r="K123" s="1094"/>
    </row>
    <row r="124" spans="1:11" ht="14.1" customHeight="1" x14ac:dyDescent="0.25">
      <c r="A124" s="1094"/>
      <c r="B124" s="1094"/>
      <c r="C124" s="1109" t="s">
        <v>1061</v>
      </c>
      <c r="D124" s="1110">
        <v>0</v>
      </c>
      <c r="E124" s="1110">
        <v>2000000</v>
      </c>
      <c r="F124" s="1110">
        <v>2000000</v>
      </c>
      <c r="G124" s="1110">
        <v>2000000</v>
      </c>
      <c r="H124" s="1094"/>
      <c r="I124" s="1094"/>
      <c r="J124" s="1094"/>
      <c r="K124" s="1094"/>
    </row>
    <row r="125" spans="1:11" ht="14.1" customHeight="1" x14ac:dyDescent="0.25">
      <c r="A125" s="1094"/>
      <c r="B125" s="1094"/>
      <c r="C125" s="1109" t="s">
        <v>1048</v>
      </c>
      <c r="D125" s="1110">
        <v>0</v>
      </c>
      <c r="E125" s="1110">
        <v>2000000</v>
      </c>
      <c r="F125" s="1110">
        <v>2000000</v>
      </c>
      <c r="G125" s="1110">
        <v>2000000</v>
      </c>
      <c r="H125" s="1094"/>
      <c r="I125" s="1094"/>
      <c r="J125" s="1094"/>
      <c r="K125" s="1094"/>
    </row>
    <row r="126" spans="1:11" ht="14.1" customHeight="1" x14ac:dyDescent="0.25">
      <c r="A126" s="1094"/>
      <c r="B126" s="1094"/>
      <c r="C126" s="1109" t="s">
        <v>1057</v>
      </c>
      <c r="D126" s="1110">
        <v>0</v>
      </c>
      <c r="E126" s="1110">
        <v>0</v>
      </c>
      <c r="F126" s="1110">
        <v>0</v>
      </c>
      <c r="G126" s="1110">
        <v>0</v>
      </c>
      <c r="H126" s="1094"/>
      <c r="I126" s="1094"/>
      <c r="J126" s="1094"/>
      <c r="K126" s="1094"/>
    </row>
    <row r="127" spans="1:11" ht="14.1" customHeight="1" x14ac:dyDescent="0.25">
      <c r="A127" s="1094"/>
      <c r="B127" s="1094"/>
      <c r="C127" s="1109" t="s">
        <v>1058</v>
      </c>
      <c r="D127" s="1110">
        <v>0</v>
      </c>
      <c r="E127" s="1110">
        <v>0</v>
      </c>
      <c r="F127" s="1110">
        <v>0</v>
      </c>
      <c r="G127" s="1110">
        <v>0</v>
      </c>
      <c r="H127" s="1094"/>
      <c r="I127" s="1094"/>
      <c r="J127" s="1094"/>
      <c r="K127" s="1094"/>
    </row>
    <row r="128" spans="1:11" ht="14.1" customHeight="1" x14ac:dyDescent="0.25">
      <c r="A128" s="1094"/>
      <c r="B128" s="1094"/>
      <c r="C128" s="1109" t="s">
        <v>1059</v>
      </c>
      <c r="D128" s="1110">
        <v>0</v>
      </c>
      <c r="E128" s="1110">
        <v>0</v>
      </c>
      <c r="F128" s="1110">
        <v>0</v>
      </c>
      <c r="G128" s="1110">
        <v>0</v>
      </c>
      <c r="H128" s="1094"/>
      <c r="I128" s="1094"/>
      <c r="J128" s="1094"/>
      <c r="K128" s="1094"/>
    </row>
    <row r="129" spans="1:11" ht="14.1" customHeight="1" x14ac:dyDescent="0.25">
      <c r="A129" s="1094"/>
      <c r="B129" s="1094"/>
      <c r="C129" s="1109" t="s">
        <v>1060</v>
      </c>
      <c r="D129" s="1110">
        <v>0</v>
      </c>
      <c r="E129" s="1110">
        <v>0</v>
      </c>
      <c r="F129" s="1110">
        <v>0</v>
      </c>
      <c r="G129" s="1110">
        <v>0</v>
      </c>
      <c r="H129" s="1094"/>
      <c r="I129" s="1094"/>
      <c r="J129" s="1094"/>
      <c r="K129" s="1094"/>
    </row>
    <row r="130" spans="1:11" ht="14.1" customHeight="1" x14ac:dyDescent="0.25">
      <c r="A130" s="1094"/>
      <c r="B130" s="1094"/>
      <c r="C130" s="1109" t="s">
        <v>1062</v>
      </c>
      <c r="D130" s="1110">
        <v>0</v>
      </c>
      <c r="E130" s="1110">
        <v>0</v>
      </c>
      <c r="F130" s="1110">
        <v>0</v>
      </c>
      <c r="G130" s="1110">
        <v>0</v>
      </c>
      <c r="H130" s="1094"/>
      <c r="I130" s="1094"/>
      <c r="J130" s="1094"/>
      <c r="K130" s="1094"/>
    </row>
    <row r="131" spans="1:11" ht="14.1" customHeight="1" x14ac:dyDescent="0.25">
      <c r="A131" s="1094"/>
      <c r="B131" s="1094"/>
      <c r="C131" s="1109" t="s">
        <v>1048</v>
      </c>
      <c r="D131" s="1110">
        <v>0</v>
      </c>
      <c r="E131" s="1110">
        <v>0</v>
      </c>
      <c r="F131" s="1110">
        <v>0</v>
      </c>
      <c r="G131" s="1110">
        <v>0</v>
      </c>
      <c r="H131" s="1094"/>
      <c r="I131" s="1094"/>
      <c r="J131" s="1094"/>
      <c r="K131" s="1094"/>
    </row>
    <row r="132" spans="1:11" ht="14.1" customHeight="1" x14ac:dyDescent="0.25">
      <c r="A132" s="1094"/>
      <c r="B132" s="1094"/>
      <c r="C132" s="1109" t="s">
        <v>1057</v>
      </c>
      <c r="D132" s="1110">
        <v>0</v>
      </c>
      <c r="E132" s="1110">
        <v>0</v>
      </c>
      <c r="F132" s="1110">
        <v>0</v>
      </c>
      <c r="G132" s="1110">
        <v>0</v>
      </c>
      <c r="H132" s="1094"/>
      <c r="I132" s="1094"/>
      <c r="J132" s="1094"/>
      <c r="K132" s="1094"/>
    </row>
    <row r="133" spans="1:11" ht="14.1" customHeight="1" x14ac:dyDescent="0.25">
      <c r="A133" s="1094"/>
      <c r="B133" s="1094"/>
      <c r="C133" s="1109" t="s">
        <v>1058</v>
      </c>
      <c r="D133" s="1110">
        <v>0</v>
      </c>
      <c r="E133" s="1110">
        <v>0</v>
      </c>
      <c r="F133" s="1110">
        <v>0</v>
      </c>
      <c r="G133" s="1110">
        <v>0</v>
      </c>
      <c r="H133" s="1094"/>
      <c r="I133" s="1094"/>
      <c r="J133" s="1094"/>
      <c r="K133" s="1094"/>
    </row>
    <row r="134" spans="1:11" ht="14.1" customHeight="1" x14ac:dyDescent="0.25">
      <c r="A134" s="1094"/>
      <c r="B134" s="1094"/>
      <c r="C134" s="1109" t="s">
        <v>1059</v>
      </c>
      <c r="D134" s="1110">
        <v>0</v>
      </c>
      <c r="E134" s="1110">
        <v>0</v>
      </c>
      <c r="F134" s="1110">
        <v>0</v>
      </c>
      <c r="G134" s="1110">
        <v>0</v>
      </c>
      <c r="H134" s="1094"/>
      <c r="I134" s="1094"/>
      <c r="J134" s="1094"/>
      <c r="K134" s="1094"/>
    </row>
    <row r="135" spans="1:11" ht="14.1" customHeight="1" x14ac:dyDescent="0.25">
      <c r="A135" s="1094"/>
      <c r="B135" s="1094"/>
      <c r="C135" s="1109" t="s">
        <v>1060</v>
      </c>
      <c r="D135" s="1110">
        <v>0</v>
      </c>
      <c r="E135" s="1110">
        <v>0</v>
      </c>
      <c r="F135" s="1110">
        <v>0</v>
      </c>
      <c r="G135" s="1110">
        <v>0</v>
      </c>
      <c r="H135" s="1094"/>
      <c r="I135" s="1094"/>
      <c r="J135" s="1094"/>
      <c r="K135" s="1094"/>
    </row>
    <row r="136" spans="1:11" ht="14.1" customHeight="1" x14ac:dyDescent="0.25">
      <c r="A136" s="1094"/>
      <c r="B136" s="1094"/>
      <c r="C136" s="1109" t="s">
        <v>1063</v>
      </c>
      <c r="D136" s="1110">
        <v>0</v>
      </c>
      <c r="E136" s="1110">
        <v>0</v>
      </c>
      <c r="F136" s="1110">
        <v>0</v>
      </c>
      <c r="G136" s="1110">
        <v>0</v>
      </c>
      <c r="H136" s="1094"/>
      <c r="I136" s="1094"/>
      <c r="J136" s="1094"/>
      <c r="K136" s="1094"/>
    </row>
    <row r="137" spans="1:11" ht="14.1" customHeight="1" x14ac:dyDescent="0.25">
      <c r="A137" s="1094"/>
      <c r="B137" s="1094"/>
      <c r="C137" s="1109" t="s">
        <v>1064</v>
      </c>
      <c r="D137" s="1110">
        <v>0</v>
      </c>
      <c r="E137" s="1110">
        <v>0</v>
      </c>
      <c r="F137" s="1110">
        <v>0</v>
      </c>
      <c r="G137" s="1110">
        <v>0</v>
      </c>
      <c r="H137" s="1094"/>
      <c r="I137" s="1094"/>
      <c r="J137" s="1094"/>
      <c r="K137" s="1094"/>
    </row>
    <row r="138" spans="1:11" ht="14.1" customHeight="1" x14ac:dyDescent="0.25">
      <c r="A138" s="1094"/>
      <c r="B138" s="1094"/>
      <c r="C138" s="1111" t="s">
        <v>572</v>
      </c>
      <c r="D138" s="1110">
        <v>0</v>
      </c>
      <c r="E138" s="1110">
        <v>2000000</v>
      </c>
      <c r="F138" s="1110">
        <v>2000000</v>
      </c>
      <c r="G138" s="1110">
        <v>2000000</v>
      </c>
      <c r="H138" s="1094"/>
      <c r="I138" s="1094"/>
      <c r="J138" s="1094"/>
      <c r="K138" s="1094"/>
    </row>
    <row r="139" spans="1:11" ht="14.1" customHeight="1" x14ac:dyDescent="0.25">
      <c r="A139" s="1094"/>
      <c r="B139" s="1094"/>
      <c r="C139" s="1102" t="s">
        <v>1038</v>
      </c>
      <c r="D139" s="1234" t="s">
        <v>2441</v>
      </c>
      <c r="E139" s="1235"/>
      <c r="F139" s="1235"/>
      <c r="G139" s="1235"/>
      <c r="H139" s="1094"/>
      <c r="I139" s="1094"/>
      <c r="J139" s="1094"/>
      <c r="K139" s="1094"/>
    </row>
    <row r="140" spans="1:11" ht="14.1" customHeight="1" x14ac:dyDescent="0.25">
      <c r="A140" s="1094"/>
      <c r="B140" s="1094"/>
      <c r="C140" s="1103" t="s">
        <v>1022</v>
      </c>
      <c r="D140" s="1232" t="s">
        <v>2442</v>
      </c>
      <c r="E140" s="1233"/>
      <c r="F140" s="1233"/>
      <c r="G140" s="1233"/>
      <c r="H140" s="1094"/>
      <c r="I140" s="1094"/>
      <c r="J140" s="1094"/>
      <c r="K140" s="1094"/>
    </row>
    <row r="141" spans="1:11" ht="14.1" customHeight="1" x14ac:dyDescent="0.25">
      <c r="A141" s="1094"/>
      <c r="B141" s="1094"/>
      <c r="C141" s="1104" t="s">
        <v>1024</v>
      </c>
      <c r="D141" s="1230" t="s">
        <v>2442</v>
      </c>
      <c r="E141" s="1231"/>
      <c r="F141" s="1231"/>
      <c r="G141" s="1231"/>
      <c r="H141" s="1094"/>
      <c r="I141" s="1094"/>
      <c r="J141" s="1094"/>
      <c r="K141" s="1094"/>
    </row>
    <row r="142" spans="1:11" ht="14.1" customHeight="1" x14ac:dyDescent="0.25">
      <c r="A142" s="1094"/>
      <c r="B142" s="1094"/>
      <c r="C142" s="1104" t="s">
        <v>31</v>
      </c>
      <c r="D142" s="1230" t="s">
        <v>55</v>
      </c>
      <c r="E142" s="1231"/>
      <c r="F142" s="1231"/>
      <c r="G142" s="1231"/>
      <c r="H142" s="1094"/>
      <c r="I142" s="1094"/>
      <c r="J142" s="1094"/>
      <c r="K142" s="1094"/>
    </row>
    <row r="143" spans="1:11" ht="15" customHeight="1" x14ac:dyDescent="0.25">
      <c r="A143" s="1094"/>
      <c r="B143" s="1094"/>
      <c r="C143" s="1105"/>
      <c r="D143" s="1106">
        <v>2024</v>
      </c>
      <c r="E143" s="1106">
        <v>2025</v>
      </c>
      <c r="F143" s="1106">
        <v>2026</v>
      </c>
      <c r="G143" s="1106">
        <v>2027</v>
      </c>
      <c r="H143" s="1094"/>
      <c r="I143" s="1094"/>
      <c r="J143" s="1094"/>
      <c r="K143" s="1094"/>
    </row>
    <row r="144" spans="1:11" ht="15" customHeight="1" x14ac:dyDescent="0.25">
      <c r="A144" s="1094"/>
      <c r="B144" s="1094"/>
      <c r="C144" s="1107"/>
      <c r="D144" s="1108" t="s">
        <v>13</v>
      </c>
      <c r="E144" s="1108" t="s">
        <v>14</v>
      </c>
      <c r="F144" s="1108" t="s">
        <v>14</v>
      </c>
      <c r="G144" s="1108" t="s">
        <v>14</v>
      </c>
      <c r="H144" s="1094"/>
      <c r="I144" s="1094"/>
      <c r="J144" s="1094"/>
      <c r="K144" s="1094"/>
    </row>
    <row r="145" spans="1:11" ht="14.1" customHeight="1" x14ac:dyDescent="0.25">
      <c r="A145" s="1094"/>
      <c r="B145" s="1094"/>
      <c r="C145" s="1097" t="s">
        <v>33</v>
      </c>
      <c r="D145" s="1101" t="s">
        <v>1039</v>
      </c>
      <c r="E145" s="1101" t="s">
        <v>2443</v>
      </c>
      <c r="F145" s="1101" t="s">
        <v>1039</v>
      </c>
      <c r="G145" s="1101" t="s">
        <v>1039</v>
      </c>
      <c r="H145" s="1094"/>
      <c r="I145" s="1094"/>
      <c r="J145" s="1094"/>
      <c r="K145" s="1094"/>
    </row>
    <row r="146" spans="1:11" ht="14.1" customHeight="1" x14ac:dyDescent="0.25">
      <c r="A146" s="1094"/>
      <c r="B146" s="1094"/>
      <c r="C146" s="1097" t="s">
        <v>1029</v>
      </c>
      <c r="D146" s="1101" t="s">
        <v>1038</v>
      </c>
      <c r="E146" s="1101" t="s">
        <v>1152</v>
      </c>
      <c r="F146" s="1101" t="s">
        <v>1039</v>
      </c>
      <c r="G146" s="1101" t="s">
        <v>1039</v>
      </c>
      <c r="H146" s="1094"/>
      <c r="I146" s="1094"/>
      <c r="J146" s="1094"/>
      <c r="K146" s="1094"/>
    </row>
    <row r="147" spans="1:11" ht="14.1" customHeight="1" x14ac:dyDescent="0.25">
      <c r="A147" s="1094"/>
      <c r="B147" s="1094"/>
      <c r="C147" s="1097" t="s">
        <v>1032</v>
      </c>
      <c r="D147" s="1101" t="s">
        <v>1039</v>
      </c>
      <c r="E147" s="1101" t="s">
        <v>2444</v>
      </c>
      <c r="F147" s="1101" t="s">
        <v>1039</v>
      </c>
      <c r="G147" s="1101" t="s">
        <v>1039</v>
      </c>
      <c r="H147" s="1094"/>
      <c r="I147" s="1094"/>
      <c r="J147" s="1094"/>
      <c r="K147" s="1094"/>
    </row>
    <row r="148" spans="1:11" ht="14.1" customHeight="1" x14ac:dyDescent="0.25">
      <c r="A148" s="1094"/>
      <c r="B148" s="1094"/>
      <c r="C148" s="1097" t="s">
        <v>1037</v>
      </c>
      <c r="D148" s="1101" t="s">
        <v>1038</v>
      </c>
      <c r="E148" s="1101" t="s">
        <v>1038</v>
      </c>
      <c r="F148" s="1101" t="s">
        <v>1083</v>
      </c>
      <c r="G148" s="1101" t="s">
        <v>1038</v>
      </c>
      <c r="H148" s="1094"/>
      <c r="I148" s="1094"/>
      <c r="J148" s="1094"/>
      <c r="K148" s="1094"/>
    </row>
    <row r="149" spans="1:11" ht="14.1" customHeight="1" x14ac:dyDescent="0.25">
      <c r="A149" s="1094"/>
      <c r="B149" s="1094"/>
      <c r="C149" s="1097" t="s">
        <v>1042</v>
      </c>
      <c r="D149" s="1101" t="s">
        <v>1038</v>
      </c>
      <c r="E149" s="1101" t="s">
        <v>1038</v>
      </c>
      <c r="F149" s="1101" t="s">
        <v>1083</v>
      </c>
      <c r="G149" s="1101" t="s">
        <v>1038</v>
      </c>
      <c r="H149" s="1094"/>
      <c r="I149" s="1094"/>
      <c r="J149" s="1094"/>
      <c r="K149" s="1094"/>
    </row>
    <row r="150" spans="1:11" ht="14.1" customHeight="1" x14ac:dyDescent="0.25">
      <c r="A150" s="1094"/>
      <c r="B150" s="1094"/>
      <c r="C150" s="1097" t="s">
        <v>39</v>
      </c>
      <c r="D150" s="1101" t="s">
        <v>1038</v>
      </c>
      <c r="E150" s="1101" t="s">
        <v>1038</v>
      </c>
      <c r="F150" s="1101" t="s">
        <v>1083</v>
      </c>
      <c r="G150" s="1101" t="s">
        <v>1038</v>
      </c>
      <c r="H150" s="1094"/>
      <c r="I150" s="1094"/>
      <c r="J150" s="1094"/>
      <c r="K150" s="1094"/>
    </row>
    <row r="151" spans="1:11" ht="14.1" customHeight="1" x14ac:dyDescent="0.25">
      <c r="A151" s="1094"/>
      <c r="B151" s="1094"/>
      <c r="C151" s="1228" t="s">
        <v>1046</v>
      </c>
      <c r="D151" s="1229"/>
      <c r="E151" s="1229"/>
      <c r="F151" s="1229"/>
      <c r="G151" s="1229"/>
      <c r="H151" s="1094"/>
      <c r="I151" s="1094"/>
      <c r="J151" s="1094"/>
      <c r="K151" s="1094"/>
    </row>
    <row r="152" spans="1:11" ht="14.1" customHeight="1" x14ac:dyDescent="0.25">
      <c r="A152" s="1094"/>
      <c r="B152" s="1094"/>
      <c r="C152" s="1105"/>
      <c r="D152" s="1106">
        <v>2024</v>
      </c>
      <c r="E152" s="1106">
        <v>2025</v>
      </c>
      <c r="F152" s="1106">
        <v>2026</v>
      </c>
      <c r="G152" s="1106">
        <v>2027</v>
      </c>
      <c r="H152" s="1094"/>
      <c r="I152" s="1094"/>
      <c r="J152" s="1094"/>
      <c r="K152" s="1094"/>
    </row>
    <row r="153" spans="1:11" ht="14.1" customHeight="1" x14ac:dyDescent="0.25">
      <c r="A153" s="1094"/>
      <c r="B153" s="1094"/>
      <c r="C153" s="1107"/>
      <c r="D153" s="1108" t="s">
        <v>13</v>
      </c>
      <c r="E153" s="1108" t="s">
        <v>14</v>
      </c>
      <c r="F153" s="1108" t="s">
        <v>14</v>
      </c>
      <c r="G153" s="1108" t="s">
        <v>14</v>
      </c>
      <c r="H153" s="1094"/>
      <c r="I153" s="1094"/>
      <c r="J153" s="1094"/>
      <c r="K153" s="1094"/>
    </row>
    <row r="154" spans="1:11" ht="14.1" customHeight="1" x14ac:dyDescent="0.25">
      <c r="A154" s="1094"/>
      <c r="B154" s="1094"/>
      <c r="C154" s="1109" t="s">
        <v>1047</v>
      </c>
      <c r="D154" s="1112" t="s">
        <v>1038</v>
      </c>
      <c r="E154" s="1110">
        <v>0</v>
      </c>
      <c r="F154" s="1110">
        <v>0</v>
      </c>
      <c r="G154" s="1110">
        <v>0</v>
      </c>
      <c r="H154" s="1094"/>
      <c r="I154" s="1094"/>
      <c r="J154" s="1094"/>
      <c r="K154" s="1094"/>
    </row>
    <row r="155" spans="1:11" ht="14.1" customHeight="1" x14ac:dyDescent="0.25">
      <c r="A155" s="1094"/>
      <c r="B155" s="1094"/>
      <c r="C155" s="1109" t="s">
        <v>1048</v>
      </c>
      <c r="D155" s="1112" t="s">
        <v>1038</v>
      </c>
      <c r="E155" s="1110">
        <v>0</v>
      </c>
      <c r="F155" s="1110">
        <v>0</v>
      </c>
      <c r="G155" s="1110">
        <v>0</v>
      </c>
      <c r="H155" s="1094"/>
      <c r="I155" s="1094"/>
      <c r="J155" s="1094"/>
      <c r="K155" s="1094"/>
    </row>
    <row r="156" spans="1:11" ht="14.1" customHeight="1" x14ac:dyDescent="0.25">
      <c r="A156" s="1094"/>
      <c r="B156" s="1094"/>
      <c r="C156" s="1109" t="s">
        <v>1049</v>
      </c>
      <c r="D156" s="1112" t="s">
        <v>1038</v>
      </c>
      <c r="E156" s="1110">
        <v>0</v>
      </c>
      <c r="F156" s="1110">
        <v>0</v>
      </c>
      <c r="G156" s="1110">
        <v>0</v>
      </c>
      <c r="H156" s="1094"/>
      <c r="I156" s="1094"/>
      <c r="J156" s="1094"/>
      <c r="K156" s="1094"/>
    </row>
    <row r="157" spans="1:11" ht="14.1" customHeight="1" x14ac:dyDescent="0.25">
      <c r="A157" s="1094"/>
      <c r="B157" s="1094"/>
      <c r="C157" s="1109" t="s">
        <v>1050</v>
      </c>
      <c r="D157" s="1112" t="s">
        <v>1038</v>
      </c>
      <c r="E157" s="1110">
        <v>0</v>
      </c>
      <c r="F157" s="1110">
        <v>0</v>
      </c>
      <c r="G157" s="1110">
        <v>0</v>
      </c>
      <c r="H157" s="1094"/>
      <c r="I157" s="1094"/>
      <c r="J157" s="1094"/>
      <c r="K157" s="1094"/>
    </row>
    <row r="158" spans="1:11" ht="14.1" customHeight="1" x14ac:dyDescent="0.25">
      <c r="A158" s="1094"/>
      <c r="B158" s="1094"/>
      <c r="C158" s="1109" t="s">
        <v>1048</v>
      </c>
      <c r="D158" s="1112" t="s">
        <v>1038</v>
      </c>
      <c r="E158" s="1110">
        <v>0</v>
      </c>
      <c r="F158" s="1110">
        <v>0</v>
      </c>
      <c r="G158" s="1110">
        <v>0</v>
      </c>
      <c r="H158" s="1094"/>
      <c r="I158" s="1094"/>
      <c r="J158" s="1094"/>
      <c r="K158" s="1094"/>
    </row>
    <row r="159" spans="1:11" ht="14.1" customHeight="1" x14ac:dyDescent="0.25">
      <c r="A159" s="1094"/>
      <c r="B159" s="1094"/>
      <c r="C159" s="1109" t="s">
        <v>1049</v>
      </c>
      <c r="D159" s="1112" t="s">
        <v>1038</v>
      </c>
      <c r="E159" s="1110">
        <v>0</v>
      </c>
      <c r="F159" s="1110">
        <v>0</v>
      </c>
      <c r="G159" s="1110">
        <v>0</v>
      </c>
      <c r="H159" s="1094"/>
      <c r="I159" s="1094"/>
      <c r="J159" s="1094"/>
      <c r="K159" s="1094"/>
    </row>
    <row r="160" spans="1:11" ht="14.1" customHeight="1" x14ac:dyDescent="0.25">
      <c r="A160" s="1094"/>
      <c r="B160" s="1094"/>
      <c r="C160" s="1109" t="s">
        <v>1051</v>
      </c>
      <c r="D160" s="1112" t="s">
        <v>1038</v>
      </c>
      <c r="E160" s="1110">
        <v>0</v>
      </c>
      <c r="F160" s="1110">
        <v>0</v>
      </c>
      <c r="G160" s="1110">
        <v>0</v>
      </c>
      <c r="H160" s="1094"/>
      <c r="I160" s="1094"/>
      <c r="J160" s="1094"/>
      <c r="K160" s="1094"/>
    </row>
    <row r="161" spans="1:11" ht="14.1" customHeight="1" x14ac:dyDescent="0.25">
      <c r="A161" s="1094"/>
      <c r="B161" s="1094"/>
      <c r="C161" s="1109" t="s">
        <v>1048</v>
      </c>
      <c r="D161" s="1112" t="s">
        <v>1038</v>
      </c>
      <c r="E161" s="1110">
        <v>0</v>
      </c>
      <c r="F161" s="1110">
        <v>0</v>
      </c>
      <c r="G161" s="1110">
        <v>0</v>
      </c>
      <c r="H161" s="1094"/>
      <c r="I161" s="1094"/>
      <c r="J161" s="1094"/>
      <c r="K161" s="1094"/>
    </row>
    <row r="162" spans="1:11" ht="14.1" customHeight="1" x14ac:dyDescent="0.25">
      <c r="A162" s="1094"/>
      <c r="B162" s="1094"/>
      <c r="C162" s="1109" t="s">
        <v>1049</v>
      </c>
      <c r="D162" s="1112" t="s">
        <v>1038</v>
      </c>
      <c r="E162" s="1110">
        <v>0</v>
      </c>
      <c r="F162" s="1110">
        <v>0</v>
      </c>
      <c r="G162" s="1110">
        <v>0</v>
      </c>
      <c r="H162" s="1094"/>
      <c r="I162" s="1094"/>
      <c r="J162" s="1094"/>
      <c r="K162" s="1094"/>
    </row>
    <row r="163" spans="1:11" ht="14.1" customHeight="1" x14ac:dyDescent="0.25">
      <c r="A163" s="1094"/>
      <c r="B163" s="1094"/>
      <c r="C163" s="1109" t="s">
        <v>1052</v>
      </c>
      <c r="D163" s="1112" t="s">
        <v>1038</v>
      </c>
      <c r="E163" s="1110">
        <v>0</v>
      </c>
      <c r="F163" s="1110">
        <v>0</v>
      </c>
      <c r="G163" s="1110">
        <v>0</v>
      </c>
      <c r="H163" s="1094"/>
      <c r="I163" s="1094"/>
      <c r="J163" s="1094"/>
      <c r="K163" s="1094"/>
    </row>
    <row r="164" spans="1:11" ht="14.1" customHeight="1" x14ac:dyDescent="0.25">
      <c r="A164" s="1094"/>
      <c r="B164" s="1094"/>
      <c r="C164" s="1109" t="s">
        <v>1048</v>
      </c>
      <c r="D164" s="1112" t="s">
        <v>1038</v>
      </c>
      <c r="E164" s="1110">
        <v>0</v>
      </c>
      <c r="F164" s="1110">
        <v>0</v>
      </c>
      <c r="G164" s="1110">
        <v>0</v>
      </c>
      <c r="H164" s="1094"/>
      <c r="I164" s="1094"/>
      <c r="J164" s="1094"/>
      <c r="K164" s="1094"/>
    </row>
    <row r="165" spans="1:11" ht="14.1" customHeight="1" x14ac:dyDescent="0.25">
      <c r="A165" s="1094"/>
      <c r="B165" s="1094"/>
      <c r="C165" s="1109" t="s">
        <v>1049</v>
      </c>
      <c r="D165" s="1112" t="s">
        <v>1038</v>
      </c>
      <c r="E165" s="1110">
        <v>0</v>
      </c>
      <c r="F165" s="1110">
        <v>0</v>
      </c>
      <c r="G165" s="1110">
        <v>0</v>
      </c>
      <c r="H165" s="1094"/>
      <c r="I165" s="1094"/>
      <c r="J165" s="1094"/>
      <c r="K165" s="1094"/>
    </row>
    <row r="166" spans="1:11" ht="14.1" customHeight="1" x14ac:dyDescent="0.25">
      <c r="A166" s="1094"/>
      <c r="B166" s="1094"/>
      <c r="C166" s="1109" t="s">
        <v>1053</v>
      </c>
      <c r="D166" s="1112" t="s">
        <v>1038</v>
      </c>
      <c r="E166" s="1110">
        <v>0</v>
      </c>
      <c r="F166" s="1110">
        <v>0</v>
      </c>
      <c r="G166" s="1110">
        <v>0</v>
      </c>
      <c r="H166" s="1094"/>
      <c r="I166" s="1094"/>
      <c r="J166" s="1094"/>
      <c r="K166" s="1094"/>
    </row>
    <row r="167" spans="1:11" ht="14.1" customHeight="1" x14ac:dyDescent="0.25">
      <c r="A167" s="1094"/>
      <c r="B167" s="1094"/>
      <c r="C167" s="1109" t="s">
        <v>1048</v>
      </c>
      <c r="D167" s="1112" t="s">
        <v>1038</v>
      </c>
      <c r="E167" s="1110">
        <v>0</v>
      </c>
      <c r="F167" s="1110">
        <v>0</v>
      </c>
      <c r="G167" s="1110">
        <v>0</v>
      </c>
      <c r="H167" s="1094"/>
      <c r="I167" s="1094"/>
      <c r="J167" s="1094"/>
      <c r="K167" s="1094"/>
    </row>
    <row r="168" spans="1:11" ht="14.1" customHeight="1" x14ac:dyDescent="0.25">
      <c r="A168" s="1094"/>
      <c r="B168" s="1094"/>
      <c r="C168" s="1109" t="s">
        <v>1049</v>
      </c>
      <c r="D168" s="1112" t="s">
        <v>1038</v>
      </c>
      <c r="E168" s="1110">
        <v>0</v>
      </c>
      <c r="F168" s="1110">
        <v>0</v>
      </c>
      <c r="G168" s="1110">
        <v>0</v>
      </c>
      <c r="H168" s="1094"/>
      <c r="I168" s="1094"/>
      <c r="J168" s="1094"/>
      <c r="K168" s="1094"/>
    </row>
    <row r="169" spans="1:11" ht="14.1" customHeight="1" x14ac:dyDescent="0.25">
      <c r="A169" s="1094"/>
      <c r="B169" s="1094"/>
      <c r="C169" s="1109" t="s">
        <v>1054</v>
      </c>
      <c r="D169" s="1112" t="s">
        <v>1038</v>
      </c>
      <c r="E169" s="1110">
        <v>0</v>
      </c>
      <c r="F169" s="1110">
        <v>0</v>
      </c>
      <c r="G169" s="1110">
        <v>0</v>
      </c>
      <c r="H169" s="1094"/>
      <c r="I169" s="1094"/>
      <c r="J169" s="1094"/>
      <c r="K169" s="1094"/>
    </row>
    <row r="170" spans="1:11" ht="14.1" customHeight="1" x14ac:dyDescent="0.25">
      <c r="A170" s="1094"/>
      <c r="B170" s="1094"/>
      <c r="C170" s="1109" t="s">
        <v>1048</v>
      </c>
      <c r="D170" s="1112" t="s">
        <v>1038</v>
      </c>
      <c r="E170" s="1110">
        <v>0</v>
      </c>
      <c r="F170" s="1110">
        <v>0</v>
      </c>
      <c r="G170" s="1110">
        <v>0</v>
      </c>
      <c r="H170" s="1094"/>
      <c r="I170" s="1094"/>
      <c r="J170" s="1094"/>
      <c r="K170" s="1094"/>
    </row>
    <row r="171" spans="1:11" ht="14.1" customHeight="1" x14ac:dyDescent="0.25">
      <c r="A171" s="1094"/>
      <c r="B171" s="1094"/>
      <c r="C171" s="1109" t="s">
        <v>1049</v>
      </c>
      <c r="D171" s="1112" t="s">
        <v>1038</v>
      </c>
      <c r="E171" s="1110">
        <v>0</v>
      </c>
      <c r="F171" s="1110">
        <v>0</v>
      </c>
      <c r="G171" s="1110">
        <v>0</v>
      </c>
      <c r="H171" s="1094"/>
      <c r="I171" s="1094"/>
      <c r="J171" s="1094"/>
      <c r="K171" s="1094"/>
    </row>
    <row r="172" spans="1:11" ht="14.1" customHeight="1" x14ac:dyDescent="0.25">
      <c r="A172" s="1094"/>
      <c r="B172" s="1094"/>
      <c r="C172" s="1109" t="s">
        <v>1055</v>
      </c>
      <c r="D172" s="1112" t="s">
        <v>1038</v>
      </c>
      <c r="E172" s="1110">
        <v>0</v>
      </c>
      <c r="F172" s="1110">
        <v>0</v>
      </c>
      <c r="G172" s="1110">
        <v>0</v>
      </c>
      <c r="H172" s="1094"/>
      <c r="I172" s="1094"/>
      <c r="J172" s="1094"/>
      <c r="K172" s="1094"/>
    </row>
    <row r="173" spans="1:11" ht="14.1" customHeight="1" x14ac:dyDescent="0.25">
      <c r="A173" s="1094"/>
      <c r="B173" s="1094"/>
      <c r="C173" s="1109" t="s">
        <v>1048</v>
      </c>
      <c r="D173" s="1112" t="s">
        <v>1038</v>
      </c>
      <c r="E173" s="1110">
        <v>0</v>
      </c>
      <c r="F173" s="1110">
        <v>0</v>
      </c>
      <c r="G173" s="1110">
        <v>0</v>
      </c>
      <c r="H173" s="1094"/>
      <c r="I173" s="1094"/>
      <c r="J173" s="1094"/>
      <c r="K173" s="1094"/>
    </row>
    <row r="174" spans="1:11" ht="14.1" customHeight="1" x14ac:dyDescent="0.25">
      <c r="A174" s="1094"/>
      <c r="B174" s="1094"/>
      <c r="C174" s="1109" t="s">
        <v>1049</v>
      </c>
      <c r="D174" s="1112" t="s">
        <v>1038</v>
      </c>
      <c r="E174" s="1110">
        <v>0</v>
      </c>
      <c r="F174" s="1110">
        <v>0</v>
      </c>
      <c r="G174" s="1110">
        <v>0</v>
      </c>
      <c r="H174" s="1094"/>
      <c r="I174" s="1094"/>
      <c r="J174" s="1094"/>
      <c r="K174" s="1094"/>
    </row>
    <row r="175" spans="1:11" ht="14.1" customHeight="1" x14ac:dyDescent="0.25">
      <c r="A175" s="1094"/>
      <c r="B175" s="1094"/>
      <c r="C175" s="1109" t="s">
        <v>1056</v>
      </c>
      <c r="D175" s="1112" t="s">
        <v>1038</v>
      </c>
      <c r="E175" s="1110">
        <v>0</v>
      </c>
      <c r="F175" s="1110">
        <v>0</v>
      </c>
      <c r="G175" s="1110">
        <v>0</v>
      </c>
      <c r="H175" s="1094"/>
      <c r="I175" s="1094"/>
      <c r="J175" s="1094"/>
      <c r="K175" s="1094"/>
    </row>
    <row r="176" spans="1:11" ht="14.1" customHeight="1" x14ac:dyDescent="0.25">
      <c r="A176" s="1094"/>
      <c r="B176" s="1094"/>
      <c r="C176" s="1109" t="s">
        <v>1048</v>
      </c>
      <c r="D176" s="1112" t="s">
        <v>1038</v>
      </c>
      <c r="E176" s="1110">
        <v>0</v>
      </c>
      <c r="F176" s="1110">
        <v>0</v>
      </c>
      <c r="G176" s="1110">
        <v>0</v>
      </c>
      <c r="H176" s="1094"/>
      <c r="I176" s="1094"/>
      <c r="J176" s="1094"/>
      <c r="K176" s="1094"/>
    </row>
    <row r="177" spans="1:11" ht="14.1" customHeight="1" x14ac:dyDescent="0.25">
      <c r="A177" s="1094"/>
      <c r="B177" s="1094"/>
      <c r="C177" s="1109" t="s">
        <v>1057</v>
      </c>
      <c r="D177" s="1112" t="s">
        <v>1038</v>
      </c>
      <c r="E177" s="1110">
        <v>0</v>
      </c>
      <c r="F177" s="1110">
        <v>0</v>
      </c>
      <c r="G177" s="1110">
        <v>0</v>
      </c>
      <c r="H177" s="1094"/>
      <c r="I177" s="1094"/>
      <c r="J177" s="1094"/>
      <c r="K177" s="1094"/>
    </row>
    <row r="178" spans="1:11" ht="14.1" customHeight="1" x14ac:dyDescent="0.25">
      <c r="A178" s="1094"/>
      <c r="B178" s="1094"/>
      <c r="C178" s="1109" t="s">
        <v>1058</v>
      </c>
      <c r="D178" s="1112" t="s">
        <v>1038</v>
      </c>
      <c r="E178" s="1110">
        <v>0</v>
      </c>
      <c r="F178" s="1110">
        <v>0</v>
      </c>
      <c r="G178" s="1110">
        <v>0</v>
      </c>
      <c r="H178" s="1094"/>
      <c r="I178" s="1094"/>
      <c r="J178" s="1094"/>
      <c r="K178" s="1094"/>
    </row>
    <row r="179" spans="1:11" ht="14.1" customHeight="1" x14ac:dyDescent="0.25">
      <c r="A179" s="1094"/>
      <c r="B179" s="1094"/>
      <c r="C179" s="1109" t="s">
        <v>1059</v>
      </c>
      <c r="D179" s="1112" t="s">
        <v>1038</v>
      </c>
      <c r="E179" s="1110">
        <v>0</v>
      </c>
      <c r="F179" s="1110">
        <v>0</v>
      </c>
      <c r="G179" s="1110">
        <v>0</v>
      </c>
      <c r="H179" s="1094"/>
      <c r="I179" s="1094"/>
      <c r="J179" s="1094"/>
      <c r="K179" s="1094"/>
    </row>
    <row r="180" spans="1:11" ht="14.1" customHeight="1" x14ac:dyDescent="0.25">
      <c r="A180" s="1094"/>
      <c r="B180" s="1094"/>
      <c r="C180" s="1109" t="s">
        <v>1060</v>
      </c>
      <c r="D180" s="1112" t="s">
        <v>1038</v>
      </c>
      <c r="E180" s="1110">
        <v>0</v>
      </c>
      <c r="F180" s="1110">
        <v>0</v>
      </c>
      <c r="G180" s="1110">
        <v>0</v>
      </c>
      <c r="H180" s="1094"/>
      <c r="I180" s="1094"/>
      <c r="J180" s="1094"/>
      <c r="K180" s="1094"/>
    </row>
    <row r="181" spans="1:11" ht="14.1" customHeight="1" x14ac:dyDescent="0.25">
      <c r="A181" s="1094"/>
      <c r="B181" s="1094"/>
      <c r="C181" s="1109" t="s">
        <v>1061</v>
      </c>
      <c r="D181" s="1112" t="s">
        <v>1038</v>
      </c>
      <c r="E181" s="1110">
        <v>2000000</v>
      </c>
      <c r="F181" s="1110">
        <v>0</v>
      </c>
      <c r="G181" s="1110">
        <v>0</v>
      </c>
      <c r="H181" s="1094"/>
      <c r="I181" s="1094"/>
      <c r="J181" s="1094"/>
      <c r="K181" s="1094"/>
    </row>
    <row r="182" spans="1:11" ht="14.1" customHeight="1" x14ac:dyDescent="0.25">
      <c r="A182" s="1094"/>
      <c r="B182" s="1094"/>
      <c r="C182" s="1109" t="s">
        <v>1048</v>
      </c>
      <c r="D182" s="1112" t="s">
        <v>1038</v>
      </c>
      <c r="E182" s="1110">
        <v>2000000</v>
      </c>
      <c r="F182" s="1110">
        <v>0</v>
      </c>
      <c r="G182" s="1110">
        <v>0</v>
      </c>
      <c r="H182" s="1094"/>
      <c r="I182" s="1094"/>
      <c r="J182" s="1094"/>
      <c r="K182" s="1094"/>
    </row>
    <row r="183" spans="1:11" ht="14.1" customHeight="1" x14ac:dyDescent="0.25">
      <c r="A183" s="1094"/>
      <c r="B183" s="1094"/>
      <c r="C183" s="1109" t="s">
        <v>1057</v>
      </c>
      <c r="D183" s="1112" t="s">
        <v>1038</v>
      </c>
      <c r="E183" s="1110">
        <v>0</v>
      </c>
      <c r="F183" s="1110">
        <v>0</v>
      </c>
      <c r="G183" s="1110">
        <v>0</v>
      </c>
      <c r="H183" s="1094"/>
      <c r="I183" s="1094"/>
      <c r="J183" s="1094"/>
      <c r="K183" s="1094"/>
    </row>
    <row r="184" spans="1:11" ht="14.1" customHeight="1" x14ac:dyDescent="0.25">
      <c r="A184" s="1094"/>
      <c r="B184" s="1094"/>
      <c r="C184" s="1109" t="s">
        <v>1058</v>
      </c>
      <c r="D184" s="1112" t="s">
        <v>1038</v>
      </c>
      <c r="E184" s="1110">
        <v>0</v>
      </c>
      <c r="F184" s="1110">
        <v>0</v>
      </c>
      <c r="G184" s="1110">
        <v>0</v>
      </c>
      <c r="H184" s="1094"/>
      <c r="I184" s="1094"/>
      <c r="J184" s="1094"/>
      <c r="K184" s="1094"/>
    </row>
    <row r="185" spans="1:11" ht="14.1" customHeight="1" x14ac:dyDescent="0.25">
      <c r="A185" s="1094"/>
      <c r="B185" s="1094"/>
      <c r="C185" s="1109" t="s">
        <v>1059</v>
      </c>
      <c r="D185" s="1112" t="s">
        <v>1038</v>
      </c>
      <c r="E185" s="1110">
        <v>0</v>
      </c>
      <c r="F185" s="1110">
        <v>0</v>
      </c>
      <c r="G185" s="1110">
        <v>0</v>
      </c>
      <c r="H185" s="1094"/>
      <c r="I185" s="1094"/>
      <c r="J185" s="1094"/>
      <c r="K185" s="1094"/>
    </row>
    <row r="186" spans="1:11" ht="14.1" customHeight="1" x14ac:dyDescent="0.25">
      <c r="A186" s="1094"/>
      <c r="B186" s="1094"/>
      <c r="C186" s="1109" t="s">
        <v>1060</v>
      </c>
      <c r="D186" s="1112" t="s">
        <v>1038</v>
      </c>
      <c r="E186" s="1110">
        <v>0</v>
      </c>
      <c r="F186" s="1110">
        <v>0</v>
      </c>
      <c r="G186" s="1110">
        <v>0</v>
      </c>
      <c r="H186" s="1094"/>
      <c r="I186" s="1094"/>
      <c r="J186" s="1094"/>
      <c r="K186" s="1094"/>
    </row>
    <row r="187" spans="1:11" ht="14.1" customHeight="1" x14ac:dyDescent="0.25">
      <c r="A187" s="1094"/>
      <c r="B187" s="1094"/>
      <c r="C187" s="1109" t="s">
        <v>1062</v>
      </c>
      <c r="D187" s="1112" t="s">
        <v>1038</v>
      </c>
      <c r="E187" s="1110">
        <v>0</v>
      </c>
      <c r="F187" s="1110">
        <v>0</v>
      </c>
      <c r="G187" s="1110">
        <v>0</v>
      </c>
      <c r="H187" s="1094"/>
      <c r="I187" s="1094"/>
      <c r="J187" s="1094"/>
      <c r="K187" s="1094"/>
    </row>
    <row r="188" spans="1:11" ht="14.1" customHeight="1" x14ac:dyDescent="0.25">
      <c r="A188" s="1094"/>
      <c r="B188" s="1094"/>
      <c r="C188" s="1109" t="s">
        <v>1048</v>
      </c>
      <c r="D188" s="1112" t="s">
        <v>1038</v>
      </c>
      <c r="E188" s="1110">
        <v>0</v>
      </c>
      <c r="F188" s="1110">
        <v>0</v>
      </c>
      <c r="G188" s="1110">
        <v>0</v>
      </c>
      <c r="H188" s="1094"/>
      <c r="I188" s="1094"/>
      <c r="J188" s="1094"/>
      <c r="K188" s="1094"/>
    </row>
    <row r="189" spans="1:11" ht="14.1" customHeight="1" x14ac:dyDescent="0.25">
      <c r="A189" s="1094"/>
      <c r="B189" s="1094"/>
      <c r="C189" s="1109" t="s">
        <v>1057</v>
      </c>
      <c r="D189" s="1112" t="s">
        <v>1038</v>
      </c>
      <c r="E189" s="1110">
        <v>0</v>
      </c>
      <c r="F189" s="1110">
        <v>0</v>
      </c>
      <c r="G189" s="1110">
        <v>0</v>
      </c>
      <c r="H189" s="1094"/>
      <c r="I189" s="1094"/>
      <c r="J189" s="1094"/>
      <c r="K189" s="1094"/>
    </row>
    <row r="190" spans="1:11" ht="14.1" customHeight="1" x14ac:dyDescent="0.25">
      <c r="A190" s="1094"/>
      <c r="B190" s="1094"/>
      <c r="C190" s="1109" t="s">
        <v>1058</v>
      </c>
      <c r="D190" s="1112" t="s">
        <v>1038</v>
      </c>
      <c r="E190" s="1110">
        <v>0</v>
      </c>
      <c r="F190" s="1110">
        <v>0</v>
      </c>
      <c r="G190" s="1110">
        <v>0</v>
      </c>
      <c r="H190" s="1094"/>
      <c r="I190" s="1094"/>
      <c r="J190" s="1094"/>
      <c r="K190" s="1094"/>
    </row>
    <row r="191" spans="1:11" ht="14.1" customHeight="1" x14ac:dyDescent="0.25">
      <c r="A191" s="1094"/>
      <c r="B191" s="1094"/>
      <c r="C191" s="1109" t="s">
        <v>1059</v>
      </c>
      <c r="D191" s="1112" t="s">
        <v>1038</v>
      </c>
      <c r="E191" s="1110">
        <v>0</v>
      </c>
      <c r="F191" s="1110">
        <v>0</v>
      </c>
      <c r="G191" s="1110">
        <v>0</v>
      </c>
      <c r="H191" s="1094"/>
      <c r="I191" s="1094"/>
      <c r="J191" s="1094"/>
      <c r="K191" s="1094"/>
    </row>
    <row r="192" spans="1:11" ht="14.1" customHeight="1" x14ac:dyDescent="0.25">
      <c r="A192" s="1094"/>
      <c r="B192" s="1094"/>
      <c r="C192" s="1109" t="s">
        <v>1060</v>
      </c>
      <c r="D192" s="1112" t="s">
        <v>1038</v>
      </c>
      <c r="E192" s="1110">
        <v>0</v>
      </c>
      <c r="F192" s="1110">
        <v>0</v>
      </c>
      <c r="G192" s="1110">
        <v>0</v>
      </c>
      <c r="H192" s="1094"/>
      <c r="I192" s="1094"/>
      <c r="J192" s="1094"/>
      <c r="K192" s="1094"/>
    </row>
    <row r="193" spans="1:11" ht="14.1" customHeight="1" x14ac:dyDescent="0.25">
      <c r="A193" s="1094"/>
      <c r="B193" s="1094"/>
      <c r="C193" s="1109" t="s">
        <v>1063</v>
      </c>
      <c r="D193" s="1112" t="s">
        <v>1038</v>
      </c>
      <c r="E193" s="1110">
        <v>0</v>
      </c>
      <c r="F193" s="1110">
        <v>0</v>
      </c>
      <c r="G193" s="1110">
        <v>0</v>
      </c>
      <c r="H193" s="1094"/>
      <c r="I193" s="1094"/>
      <c r="J193" s="1094"/>
      <c r="K193" s="1094"/>
    </row>
    <row r="194" spans="1:11" ht="14.1" customHeight="1" x14ac:dyDescent="0.25">
      <c r="A194" s="1094"/>
      <c r="B194" s="1094"/>
      <c r="C194" s="1109" t="s">
        <v>1064</v>
      </c>
      <c r="D194" s="1112" t="s">
        <v>1038</v>
      </c>
      <c r="E194" s="1110">
        <v>0</v>
      </c>
      <c r="F194" s="1110">
        <v>0</v>
      </c>
      <c r="G194" s="1110">
        <v>0</v>
      </c>
      <c r="H194" s="1094"/>
      <c r="I194" s="1094"/>
      <c r="J194" s="1094"/>
      <c r="K194" s="1094"/>
    </row>
    <row r="195" spans="1:11" ht="14.1" customHeight="1" x14ac:dyDescent="0.25">
      <c r="A195" s="1094"/>
      <c r="B195" s="1094"/>
      <c r="C195" s="1111" t="s">
        <v>572</v>
      </c>
      <c r="D195" s="1110">
        <v>0</v>
      </c>
      <c r="E195" s="1110">
        <v>2000000</v>
      </c>
      <c r="F195" s="1110">
        <v>0</v>
      </c>
      <c r="G195" s="1110">
        <v>0</v>
      </c>
      <c r="H195" s="1094"/>
      <c r="I195" s="1094"/>
      <c r="J195" s="1094"/>
      <c r="K195" s="1094"/>
    </row>
    <row r="196" spans="1:11" ht="15" customHeight="1" x14ac:dyDescent="0.25">
      <c r="A196" s="1094"/>
      <c r="B196" s="1094"/>
      <c r="C196" s="1113" t="s">
        <v>1038</v>
      </c>
      <c r="D196" s="1114" t="s">
        <v>1038</v>
      </c>
      <c r="E196" s="1114" t="s">
        <v>1038</v>
      </c>
      <c r="F196" s="1114" t="s">
        <v>1038</v>
      </c>
      <c r="G196" s="1114" t="s">
        <v>1038</v>
      </c>
      <c r="H196" s="1094"/>
      <c r="I196" s="1094"/>
      <c r="J196" s="1094"/>
      <c r="K196" s="1094"/>
    </row>
    <row r="197" spans="1:11" ht="15" customHeight="1" x14ac:dyDescent="0.25">
      <c r="A197" s="1094"/>
      <c r="B197" s="1094"/>
      <c r="C197" s="1096" t="s">
        <v>1154</v>
      </c>
      <c r="D197" s="1115">
        <v>0</v>
      </c>
      <c r="E197" s="1115">
        <v>196909000</v>
      </c>
      <c r="F197" s="1115">
        <v>195909000</v>
      </c>
      <c r="G197" s="1115">
        <v>195909000</v>
      </c>
      <c r="H197" s="1094"/>
      <c r="I197" s="1094"/>
      <c r="J197" s="1094"/>
      <c r="K197" s="1094"/>
    </row>
    <row r="198" spans="1:11" ht="15" customHeight="1" x14ac:dyDescent="0.25">
      <c r="A198" s="1094"/>
      <c r="B198" s="1094"/>
      <c r="C198" s="1097" t="s">
        <v>1047</v>
      </c>
      <c r="D198" s="1116">
        <v>0</v>
      </c>
      <c r="E198" s="1116">
        <v>145125000</v>
      </c>
      <c r="F198" s="1116">
        <v>145125000</v>
      </c>
      <c r="G198" s="1116">
        <v>145125000</v>
      </c>
      <c r="H198" s="1094"/>
      <c r="I198" s="1094"/>
      <c r="J198" s="1094"/>
      <c r="K198" s="1094"/>
    </row>
    <row r="199" spans="1:11" ht="15" customHeight="1" x14ac:dyDescent="0.25">
      <c r="A199" s="1094"/>
      <c r="B199" s="1094"/>
      <c r="C199" s="1097" t="s">
        <v>1048</v>
      </c>
      <c r="D199" s="1116">
        <v>0</v>
      </c>
      <c r="E199" s="1116">
        <v>145125000</v>
      </c>
      <c r="F199" s="1116">
        <v>145125000</v>
      </c>
      <c r="G199" s="1116">
        <v>145125000</v>
      </c>
      <c r="H199" s="1094"/>
      <c r="I199" s="1094"/>
      <c r="J199" s="1094"/>
      <c r="K199" s="1094"/>
    </row>
    <row r="200" spans="1:11" ht="15" customHeight="1" x14ac:dyDescent="0.25">
      <c r="A200" s="1094"/>
      <c r="B200" s="1094"/>
      <c r="C200" s="1097" t="s">
        <v>1049</v>
      </c>
      <c r="D200" s="1116">
        <v>0</v>
      </c>
      <c r="E200" s="1116">
        <v>0</v>
      </c>
      <c r="F200" s="1116">
        <v>0</v>
      </c>
      <c r="G200" s="1116">
        <v>0</v>
      </c>
      <c r="H200" s="1094"/>
      <c r="I200" s="1094"/>
      <c r="J200" s="1094"/>
      <c r="K200" s="1094"/>
    </row>
    <row r="201" spans="1:11" ht="15" customHeight="1" x14ac:dyDescent="0.25">
      <c r="A201" s="1094"/>
      <c r="B201" s="1094"/>
      <c r="C201" s="1097" t="s">
        <v>1050</v>
      </c>
      <c r="D201" s="1116">
        <v>0</v>
      </c>
      <c r="E201" s="1116">
        <v>21284000</v>
      </c>
      <c r="F201" s="1116">
        <v>21284000</v>
      </c>
      <c r="G201" s="1116">
        <v>21284000</v>
      </c>
      <c r="H201" s="1094"/>
      <c r="I201" s="1094"/>
      <c r="J201" s="1094"/>
      <c r="K201" s="1094"/>
    </row>
    <row r="202" spans="1:11" ht="15" customHeight="1" x14ac:dyDescent="0.25">
      <c r="A202" s="1094"/>
      <c r="B202" s="1094"/>
      <c r="C202" s="1097" t="s">
        <v>1048</v>
      </c>
      <c r="D202" s="1116">
        <v>0</v>
      </c>
      <c r="E202" s="1116">
        <v>21284000</v>
      </c>
      <c r="F202" s="1116">
        <v>21284000</v>
      </c>
      <c r="G202" s="1116">
        <v>21284000</v>
      </c>
      <c r="H202" s="1094"/>
      <c r="I202" s="1094"/>
      <c r="J202" s="1094"/>
      <c r="K202" s="1094"/>
    </row>
    <row r="203" spans="1:11" ht="15" customHeight="1" x14ac:dyDescent="0.25">
      <c r="A203" s="1094"/>
      <c r="B203" s="1094"/>
      <c r="C203" s="1097" t="s">
        <v>1049</v>
      </c>
      <c r="D203" s="1116">
        <v>0</v>
      </c>
      <c r="E203" s="1116">
        <v>0</v>
      </c>
      <c r="F203" s="1116">
        <v>0</v>
      </c>
      <c r="G203" s="1116">
        <v>0</v>
      </c>
      <c r="H203" s="1094"/>
      <c r="I203" s="1094"/>
      <c r="J203" s="1094"/>
      <c r="K203" s="1094"/>
    </row>
    <row r="204" spans="1:11" ht="15" customHeight="1" x14ac:dyDescent="0.25">
      <c r="A204" s="1094"/>
      <c r="B204" s="1094"/>
      <c r="C204" s="1097" t="s">
        <v>1051</v>
      </c>
      <c r="D204" s="1116">
        <v>0</v>
      </c>
      <c r="E204" s="1116">
        <v>24100000</v>
      </c>
      <c r="F204" s="1116">
        <v>25100000</v>
      </c>
      <c r="G204" s="1116">
        <v>25100000</v>
      </c>
      <c r="H204" s="1094"/>
      <c r="I204" s="1094"/>
      <c r="J204" s="1094"/>
      <c r="K204" s="1094"/>
    </row>
    <row r="205" spans="1:11" ht="15" customHeight="1" x14ac:dyDescent="0.25">
      <c r="A205" s="1094"/>
      <c r="B205" s="1094"/>
      <c r="C205" s="1097" t="s">
        <v>1048</v>
      </c>
      <c r="D205" s="1116">
        <v>0</v>
      </c>
      <c r="E205" s="1116">
        <v>24100000</v>
      </c>
      <c r="F205" s="1116">
        <v>25100000</v>
      </c>
      <c r="G205" s="1116">
        <v>25100000</v>
      </c>
      <c r="H205" s="1094"/>
      <c r="I205" s="1094"/>
      <c r="J205" s="1094"/>
      <c r="K205" s="1094"/>
    </row>
    <row r="206" spans="1:11" ht="15" customHeight="1" x14ac:dyDescent="0.25">
      <c r="A206" s="1094"/>
      <c r="B206" s="1094"/>
      <c r="C206" s="1097" t="s">
        <v>1049</v>
      </c>
      <c r="D206" s="1116">
        <v>0</v>
      </c>
      <c r="E206" s="1116">
        <v>0</v>
      </c>
      <c r="F206" s="1116">
        <v>0</v>
      </c>
      <c r="G206" s="1116">
        <v>0</v>
      </c>
      <c r="H206" s="1094"/>
      <c r="I206" s="1094"/>
      <c r="J206" s="1094"/>
      <c r="K206" s="1094"/>
    </row>
    <row r="207" spans="1:11" ht="15" customHeight="1" x14ac:dyDescent="0.25">
      <c r="A207" s="1094"/>
      <c r="B207" s="1094"/>
      <c r="C207" s="1097" t="s">
        <v>1052</v>
      </c>
      <c r="D207" s="1116">
        <v>0</v>
      </c>
      <c r="E207" s="1116">
        <v>0</v>
      </c>
      <c r="F207" s="1116">
        <v>0</v>
      </c>
      <c r="G207" s="1116">
        <v>0</v>
      </c>
      <c r="H207" s="1094"/>
      <c r="I207" s="1094"/>
      <c r="J207" s="1094"/>
      <c r="K207" s="1094"/>
    </row>
    <row r="208" spans="1:11" ht="15" customHeight="1" x14ac:dyDescent="0.25">
      <c r="A208" s="1094"/>
      <c r="B208" s="1094"/>
      <c r="C208" s="1097" t="s">
        <v>1048</v>
      </c>
      <c r="D208" s="1116">
        <v>0</v>
      </c>
      <c r="E208" s="1116">
        <v>0</v>
      </c>
      <c r="F208" s="1116">
        <v>0</v>
      </c>
      <c r="G208" s="1116">
        <v>0</v>
      </c>
      <c r="H208" s="1094"/>
      <c r="I208" s="1094"/>
      <c r="J208" s="1094"/>
      <c r="K208" s="1094"/>
    </row>
    <row r="209" spans="1:11" ht="15" customHeight="1" x14ac:dyDescent="0.25">
      <c r="A209" s="1094"/>
      <c r="B209" s="1094"/>
      <c r="C209" s="1097" t="s">
        <v>1049</v>
      </c>
      <c r="D209" s="1116">
        <v>0</v>
      </c>
      <c r="E209" s="1116">
        <v>0</v>
      </c>
      <c r="F209" s="1116">
        <v>0</v>
      </c>
      <c r="G209" s="1116">
        <v>0</v>
      </c>
      <c r="H209" s="1094"/>
      <c r="I209" s="1094"/>
      <c r="J209" s="1094"/>
      <c r="K209" s="1094"/>
    </row>
    <row r="210" spans="1:11" ht="20.100000000000001" customHeight="1" x14ac:dyDescent="0.25">
      <c r="A210" s="1094"/>
      <c r="B210" s="1094"/>
      <c r="C210" s="1097" t="s">
        <v>1155</v>
      </c>
      <c r="D210" s="1117">
        <v>0</v>
      </c>
      <c r="E210" s="1117">
        <v>0</v>
      </c>
      <c r="F210" s="1117">
        <v>0</v>
      </c>
      <c r="G210" s="1117">
        <v>0</v>
      </c>
      <c r="H210" s="1094"/>
      <c r="I210" s="1094"/>
      <c r="J210" s="1094"/>
      <c r="K210" s="1094"/>
    </row>
    <row r="211" spans="1:11" ht="15" customHeight="1" x14ac:dyDescent="0.25">
      <c r="A211" s="1094"/>
      <c r="B211" s="1094"/>
      <c r="C211" s="1097" t="s">
        <v>1048</v>
      </c>
      <c r="D211" s="1116">
        <v>0</v>
      </c>
      <c r="E211" s="1116">
        <v>0</v>
      </c>
      <c r="F211" s="1116">
        <v>0</v>
      </c>
      <c r="G211" s="1116">
        <v>0</v>
      </c>
      <c r="H211" s="1094"/>
      <c r="I211" s="1094"/>
      <c r="J211" s="1094"/>
      <c r="K211" s="1094"/>
    </row>
    <row r="212" spans="1:11" ht="15" customHeight="1" x14ac:dyDescent="0.25">
      <c r="A212" s="1094"/>
      <c r="B212" s="1094"/>
      <c r="C212" s="1097" t="s">
        <v>1049</v>
      </c>
      <c r="D212" s="1116">
        <v>0</v>
      </c>
      <c r="E212" s="1116">
        <v>0</v>
      </c>
      <c r="F212" s="1116">
        <v>0</v>
      </c>
      <c r="G212" s="1116">
        <v>0</v>
      </c>
      <c r="H212" s="1094"/>
      <c r="I212" s="1094"/>
      <c r="J212" s="1094"/>
      <c r="K212" s="1094"/>
    </row>
    <row r="213" spans="1:11" ht="15" customHeight="1" x14ac:dyDescent="0.25">
      <c r="A213" s="1094"/>
      <c r="B213" s="1094"/>
      <c r="C213" s="1097" t="s">
        <v>1054</v>
      </c>
      <c r="D213" s="1116">
        <v>0</v>
      </c>
      <c r="E213" s="1116">
        <v>1700000</v>
      </c>
      <c r="F213" s="1116">
        <v>1700000</v>
      </c>
      <c r="G213" s="1116">
        <v>1700000</v>
      </c>
      <c r="H213" s="1094"/>
      <c r="I213" s="1094"/>
      <c r="J213" s="1094"/>
      <c r="K213" s="1094"/>
    </row>
    <row r="214" spans="1:11" ht="15" customHeight="1" x14ac:dyDescent="0.25">
      <c r="A214" s="1094"/>
      <c r="B214" s="1094"/>
      <c r="C214" s="1097" t="s">
        <v>1048</v>
      </c>
      <c r="D214" s="1116">
        <v>0</v>
      </c>
      <c r="E214" s="1116">
        <v>1700000</v>
      </c>
      <c r="F214" s="1116">
        <v>1700000</v>
      </c>
      <c r="G214" s="1116">
        <v>1700000</v>
      </c>
      <c r="H214" s="1094"/>
      <c r="I214" s="1094"/>
      <c r="J214" s="1094"/>
      <c r="K214" s="1094"/>
    </row>
    <row r="215" spans="1:11" ht="15" customHeight="1" x14ac:dyDescent="0.25">
      <c r="A215" s="1094"/>
      <c r="B215" s="1094"/>
      <c r="C215" s="1097" t="s">
        <v>1049</v>
      </c>
      <c r="D215" s="1116">
        <v>0</v>
      </c>
      <c r="E215" s="1116">
        <v>0</v>
      </c>
      <c r="F215" s="1116">
        <v>0</v>
      </c>
      <c r="G215" s="1116">
        <v>0</v>
      </c>
      <c r="H215" s="1094"/>
      <c r="I215" s="1094"/>
      <c r="J215" s="1094"/>
      <c r="K215" s="1094"/>
    </row>
    <row r="216" spans="1:11" ht="15" customHeight="1" x14ac:dyDescent="0.25">
      <c r="A216" s="1094"/>
      <c r="B216" s="1094"/>
      <c r="C216" s="1097" t="s">
        <v>1055</v>
      </c>
      <c r="D216" s="1116">
        <v>0</v>
      </c>
      <c r="E216" s="1116">
        <v>700000</v>
      </c>
      <c r="F216" s="1116">
        <v>700000</v>
      </c>
      <c r="G216" s="1116">
        <v>700000</v>
      </c>
      <c r="H216" s="1094"/>
      <c r="I216" s="1094"/>
      <c r="J216" s="1094"/>
      <c r="K216" s="1094"/>
    </row>
    <row r="217" spans="1:11" ht="15" customHeight="1" x14ac:dyDescent="0.25">
      <c r="A217" s="1094"/>
      <c r="B217" s="1094"/>
      <c r="C217" s="1097" t="s">
        <v>1048</v>
      </c>
      <c r="D217" s="1116">
        <v>0</v>
      </c>
      <c r="E217" s="1116">
        <v>700000</v>
      </c>
      <c r="F217" s="1116">
        <v>700000</v>
      </c>
      <c r="G217" s="1116">
        <v>700000</v>
      </c>
      <c r="H217" s="1094"/>
      <c r="I217" s="1094"/>
      <c r="J217" s="1094"/>
      <c r="K217" s="1094"/>
    </row>
    <row r="218" spans="1:11" ht="15" customHeight="1" x14ac:dyDescent="0.25">
      <c r="A218" s="1094"/>
      <c r="B218" s="1094"/>
      <c r="C218" s="1097" t="s">
        <v>1049</v>
      </c>
      <c r="D218" s="1116">
        <v>0</v>
      </c>
      <c r="E218" s="1116">
        <v>0</v>
      </c>
      <c r="F218" s="1116">
        <v>0</v>
      </c>
      <c r="G218" s="1116">
        <v>0</v>
      </c>
      <c r="H218" s="1094"/>
      <c r="I218" s="1094"/>
      <c r="J218" s="1094"/>
      <c r="K218" s="1094"/>
    </row>
    <row r="219" spans="1:11" ht="15" customHeight="1" x14ac:dyDescent="0.25">
      <c r="A219" s="1094"/>
      <c r="B219" s="1094"/>
      <c r="C219" s="1097" t="s">
        <v>1056</v>
      </c>
      <c r="D219" s="1116">
        <v>0</v>
      </c>
      <c r="E219" s="1116">
        <v>0</v>
      </c>
      <c r="F219" s="1116">
        <v>0</v>
      </c>
      <c r="G219" s="1116">
        <v>0</v>
      </c>
      <c r="H219" s="1094"/>
      <c r="I219" s="1094"/>
      <c r="J219" s="1094"/>
      <c r="K219" s="1094"/>
    </row>
    <row r="220" spans="1:11" ht="15" customHeight="1" x14ac:dyDescent="0.25">
      <c r="A220" s="1094"/>
      <c r="B220" s="1094"/>
      <c r="C220" s="1097" t="s">
        <v>1048</v>
      </c>
      <c r="D220" s="1116">
        <v>0</v>
      </c>
      <c r="E220" s="1116">
        <v>0</v>
      </c>
      <c r="F220" s="1116">
        <v>0</v>
      </c>
      <c r="G220" s="1116">
        <v>0</v>
      </c>
      <c r="H220" s="1094"/>
      <c r="I220" s="1094"/>
      <c r="J220" s="1094"/>
      <c r="K220" s="1094"/>
    </row>
    <row r="221" spans="1:11" ht="15" customHeight="1" x14ac:dyDescent="0.25">
      <c r="A221" s="1094"/>
      <c r="B221" s="1094"/>
      <c r="C221" s="1097" t="s">
        <v>1057</v>
      </c>
      <c r="D221" s="1116">
        <v>0</v>
      </c>
      <c r="E221" s="1116">
        <v>0</v>
      </c>
      <c r="F221" s="1116">
        <v>0</v>
      </c>
      <c r="G221" s="1116">
        <v>0</v>
      </c>
      <c r="H221" s="1094"/>
      <c r="I221" s="1094"/>
      <c r="J221" s="1094"/>
      <c r="K221" s="1094"/>
    </row>
    <row r="222" spans="1:11" ht="15" customHeight="1" x14ac:dyDescent="0.25">
      <c r="A222" s="1094"/>
      <c r="B222" s="1094"/>
      <c r="C222" s="1097" t="s">
        <v>1058</v>
      </c>
      <c r="D222" s="1116">
        <v>0</v>
      </c>
      <c r="E222" s="1116">
        <v>0</v>
      </c>
      <c r="F222" s="1116">
        <v>0</v>
      </c>
      <c r="G222" s="1116">
        <v>0</v>
      </c>
      <c r="H222" s="1094"/>
      <c r="I222" s="1094"/>
      <c r="J222" s="1094"/>
      <c r="K222" s="1094"/>
    </row>
    <row r="223" spans="1:11" ht="15" customHeight="1" x14ac:dyDescent="0.25">
      <c r="A223" s="1094"/>
      <c r="B223" s="1094"/>
      <c r="C223" s="1097" t="s">
        <v>1059</v>
      </c>
      <c r="D223" s="1116">
        <v>0</v>
      </c>
      <c r="E223" s="1116">
        <v>0</v>
      </c>
      <c r="F223" s="1116">
        <v>0</v>
      </c>
      <c r="G223" s="1116">
        <v>0</v>
      </c>
      <c r="H223" s="1094"/>
      <c r="I223" s="1094"/>
      <c r="J223" s="1094"/>
      <c r="K223" s="1094"/>
    </row>
    <row r="224" spans="1:11" ht="15" customHeight="1" x14ac:dyDescent="0.25">
      <c r="A224" s="1094"/>
      <c r="B224" s="1094"/>
      <c r="C224" s="1097" t="s">
        <v>1060</v>
      </c>
      <c r="D224" s="1116">
        <v>0</v>
      </c>
      <c r="E224" s="1116">
        <v>0</v>
      </c>
      <c r="F224" s="1116">
        <v>0</v>
      </c>
      <c r="G224" s="1116">
        <v>0</v>
      </c>
      <c r="H224" s="1094"/>
      <c r="I224" s="1094"/>
      <c r="J224" s="1094"/>
      <c r="K224" s="1094"/>
    </row>
    <row r="225" spans="1:11" ht="15" customHeight="1" x14ac:dyDescent="0.25">
      <c r="A225" s="1094"/>
      <c r="B225" s="1094"/>
      <c r="C225" s="1097" t="s">
        <v>1061</v>
      </c>
      <c r="D225" s="1116">
        <v>0</v>
      </c>
      <c r="E225" s="1116">
        <v>4000000</v>
      </c>
      <c r="F225" s="1116">
        <v>2000000</v>
      </c>
      <c r="G225" s="1116">
        <v>2000000</v>
      </c>
      <c r="H225" s="1094"/>
      <c r="I225" s="1094"/>
      <c r="J225" s="1094"/>
      <c r="K225" s="1094"/>
    </row>
    <row r="226" spans="1:11" ht="15" customHeight="1" x14ac:dyDescent="0.25">
      <c r="A226" s="1094"/>
      <c r="B226" s="1094"/>
      <c r="C226" s="1097" t="s">
        <v>1048</v>
      </c>
      <c r="D226" s="1116">
        <v>0</v>
      </c>
      <c r="E226" s="1116">
        <v>4000000</v>
      </c>
      <c r="F226" s="1116">
        <v>2000000</v>
      </c>
      <c r="G226" s="1116">
        <v>2000000</v>
      </c>
      <c r="H226" s="1094"/>
      <c r="I226" s="1094"/>
      <c r="J226" s="1094"/>
      <c r="K226" s="1094"/>
    </row>
    <row r="227" spans="1:11" ht="15" customHeight="1" x14ac:dyDescent="0.25">
      <c r="A227" s="1094"/>
      <c r="B227" s="1094"/>
      <c r="C227" s="1097" t="s">
        <v>1057</v>
      </c>
      <c r="D227" s="1116">
        <v>0</v>
      </c>
      <c r="E227" s="1116">
        <v>0</v>
      </c>
      <c r="F227" s="1116">
        <v>0</v>
      </c>
      <c r="G227" s="1116">
        <v>0</v>
      </c>
      <c r="H227" s="1094"/>
      <c r="I227" s="1094"/>
      <c r="J227" s="1094"/>
      <c r="K227" s="1094"/>
    </row>
    <row r="228" spans="1:11" ht="15" customHeight="1" x14ac:dyDescent="0.25">
      <c r="A228" s="1094"/>
      <c r="B228" s="1094"/>
      <c r="C228" s="1097" t="s">
        <v>1058</v>
      </c>
      <c r="D228" s="1116">
        <v>0</v>
      </c>
      <c r="E228" s="1116">
        <v>0</v>
      </c>
      <c r="F228" s="1116">
        <v>0</v>
      </c>
      <c r="G228" s="1116">
        <v>0</v>
      </c>
      <c r="H228" s="1094"/>
      <c r="I228" s="1094"/>
      <c r="J228" s="1094"/>
      <c r="K228" s="1094"/>
    </row>
    <row r="229" spans="1:11" ht="15" customHeight="1" x14ac:dyDescent="0.25">
      <c r="A229" s="1094"/>
      <c r="B229" s="1094"/>
      <c r="C229" s="1097" t="s">
        <v>1059</v>
      </c>
      <c r="D229" s="1116">
        <v>0</v>
      </c>
      <c r="E229" s="1116">
        <v>0</v>
      </c>
      <c r="F229" s="1116">
        <v>0</v>
      </c>
      <c r="G229" s="1116">
        <v>0</v>
      </c>
      <c r="H229" s="1094"/>
      <c r="I229" s="1094"/>
      <c r="J229" s="1094"/>
      <c r="K229" s="1094"/>
    </row>
    <row r="230" spans="1:11" ht="15" customHeight="1" x14ac:dyDescent="0.25">
      <c r="A230" s="1094"/>
      <c r="B230" s="1094"/>
      <c r="C230" s="1097" t="s">
        <v>1060</v>
      </c>
      <c r="D230" s="1116">
        <v>0</v>
      </c>
      <c r="E230" s="1116">
        <v>0</v>
      </c>
      <c r="F230" s="1116">
        <v>0</v>
      </c>
      <c r="G230" s="1116">
        <v>0</v>
      </c>
      <c r="H230" s="1094"/>
      <c r="I230" s="1094"/>
      <c r="J230" s="1094"/>
      <c r="K230" s="1094"/>
    </row>
    <row r="231" spans="1:11" ht="15" customHeight="1" x14ac:dyDescent="0.25">
      <c r="A231" s="1094"/>
      <c r="B231" s="1094"/>
      <c r="C231" s="1097" t="s">
        <v>1062</v>
      </c>
      <c r="D231" s="1116">
        <v>0</v>
      </c>
      <c r="E231" s="1116">
        <v>0</v>
      </c>
      <c r="F231" s="1116">
        <v>0</v>
      </c>
      <c r="G231" s="1116">
        <v>0</v>
      </c>
      <c r="H231" s="1094"/>
      <c r="I231" s="1094"/>
      <c r="J231" s="1094"/>
      <c r="K231" s="1094"/>
    </row>
    <row r="232" spans="1:11" ht="15" customHeight="1" x14ac:dyDescent="0.25">
      <c r="A232" s="1094"/>
      <c r="B232" s="1094"/>
      <c r="C232" s="1097" t="s">
        <v>1048</v>
      </c>
      <c r="D232" s="1116">
        <v>0</v>
      </c>
      <c r="E232" s="1116">
        <v>0</v>
      </c>
      <c r="F232" s="1116">
        <v>0</v>
      </c>
      <c r="G232" s="1116">
        <v>0</v>
      </c>
      <c r="H232" s="1094"/>
      <c r="I232" s="1094"/>
      <c r="J232" s="1094"/>
      <c r="K232" s="1094"/>
    </row>
    <row r="233" spans="1:11" ht="15" customHeight="1" x14ac:dyDescent="0.25">
      <c r="A233" s="1094"/>
      <c r="B233" s="1094"/>
      <c r="C233" s="1097" t="s">
        <v>1057</v>
      </c>
      <c r="D233" s="1116">
        <v>0</v>
      </c>
      <c r="E233" s="1116">
        <v>0</v>
      </c>
      <c r="F233" s="1116">
        <v>0</v>
      </c>
      <c r="G233" s="1116">
        <v>0</v>
      </c>
      <c r="H233" s="1094"/>
      <c r="I233" s="1094"/>
      <c r="J233" s="1094"/>
      <c r="K233" s="1094"/>
    </row>
    <row r="234" spans="1:11" ht="15" customHeight="1" x14ac:dyDescent="0.25">
      <c r="A234" s="1094"/>
      <c r="B234" s="1094"/>
      <c r="C234" s="1097" t="s">
        <v>1058</v>
      </c>
      <c r="D234" s="1116">
        <v>0</v>
      </c>
      <c r="E234" s="1116">
        <v>0</v>
      </c>
      <c r="F234" s="1116">
        <v>0</v>
      </c>
      <c r="G234" s="1116">
        <v>0</v>
      </c>
      <c r="H234" s="1094"/>
      <c r="I234" s="1094"/>
      <c r="J234" s="1094"/>
      <c r="K234" s="1094"/>
    </row>
    <row r="235" spans="1:11" ht="15" customHeight="1" x14ac:dyDescent="0.25">
      <c r="A235" s="1094"/>
      <c r="B235" s="1094"/>
      <c r="C235" s="1097" t="s">
        <v>1059</v>
      </c>
      <c r="D235" s="1116">
        <v>0</v>
      </c>
      <c r="E235" s="1116">
        <v>0</v>
      </c>
      <c r="F235" s="1116">
        <v>0</v>
      </c>
      <c r="G235" s="1116">
        <v>0</v>
      </c>
      <c r="H235" s="1094"/>
      <c r="I235" s="1094"/>
      <c r="J235" s="1094"/>
      <c r="K235" s="1094"/>
    </row>
    <row r="236" spans="1:11" ht="15" customHeight="1" x14ac:dyDescent="0.25">
      <c r="A236" s="1094"/>
      <c r="B236" s="1094"/>
      <c r="C236" s="1097" t="s">
        <v>1060</v>
      </c>
      <c r="D236" s="1116">
        <v>0</v>
      </c>
      <c r="E236" s="1116">
        <v>0</v>
      </c>
      <c r="F236" s="1116">
        <v>0</v>
      </c>
      <c r="G236" s="1116">
        <v>0</v>
      </c>
      <c r="H236" s="1094"/>
      <c r="I236" s="1094"/>
      <c r="J236" s="1094"/>
      <c r="K236" s="1094"/>
    </row>
    <row r="237" spans="1:11" ht="15" customHeight="1" x14ac:dyDescent="0.25">
      <c r="A237" s="1094"/>
      <c r="B237" s="1094"/>
      <c r="C237" s="1097" t="s">
        <v>1063</v>
      </c>
      <c r="D237" s="1116">
        <v>0</v>
      </c>
      <c r="E237" s="1116">
        <v>0</v>
      </c>
      <c r="F237" s="1116">
        <v>0</v>
      </c>
      <c r="G237" s="1116">
        <v>0</v>
      </c>
      <c r="H237" s="1094"/>
      <c r="I237" s="1094"/>
      <c r="J237" s="1094"/>
      <c r="K237" s="1094"/>
    </row>
    <row r="238" spans="1:11" ht="15" customHeight="1" x14ac:dyDescent="0.25">
      <c r="A238" s="1094"/>
      <c r="B238" s="1094"/>
      <c r="C238" s="1097" t="s">
        <v>1064</v>
      </c>
      <c r="D238" s="1116">
        <v>0</v>
      </c>
      <c r="E238" s="1116">
        <v>0</v>
      </c>
      <c r="F238" s="1116">
        <v>0</v>
      </c>
      <c r="G238" s="1116">
        <v>0</v>
      </c>
      <c r="H238" s="1094"/>
      <c r="I238" s="1094"/>
      <c r="J238" s="1094"/>
      <c r="K238" s="1094"/>
    </row>
    <row r="239" spans="1:11" ht="20.100000000000001" customHeight="1" x14ac:dyDescent="0.25">
      <c r="A239" s="1094"/>
      <c r="B239" s="1094"/>
      <c r="C239" s="1118" t="s">
        <v>1038</v>
      </c>
      <c r="D239" s="1094"/>
      <c r="E239" s="1094"/>
      <c r="F239" s="1094"/>
      <c r="G239" s="1094"/>
      <c r="H239" s="1094"/>
      <c r="I239" s="1094"/>
      <c r="J239" s="1094"/>
      <c r="K239" s="1094"/>
    </row>
  </sheetData>
  <mergeCells count="28">
    <mergeCell ref="D140:G140"/>
    <mergeCell ref="D141:G141"/>
    <mergeCell ref="D142:G142"/>
    <mergeCell ref="C151:G151"/>
    <mergeCell ref="D82:G82"/>
    <mergeCell ref="D83:G83"/>
    <mergeCell ref="D84:G84"/>
    <mergeCell ref="D85:G85"/>
    <mergeCell ref="C94:G94"/>
    <mergeCell ref="D139:G139"/>
    <mergeCell ref="C81:G81"/>
    <mergeCell ref="D7:G7"/>
    <mergeCell ref="C8:G8"/>
    <mergeCell ref="C9:G9"/>
    <mergeCell ref="D10:G10"/>
    <mergeCell ref="D14:G14"/>
    <mergeCell ref="C23:G23"/>
    <mergeCell ref="D24:G24"/>
    <mergeCell ref="D25:G25"/>
    <mergeCell ref="D26:G26"/>
    <mergeCell ref="D27:G27"/>
    <mergeCell ref="C36:G36"/>
    <mergeCell ref="D6:G6"/>
    <mergeCell ref="C1:G1"/>
    <mergeCell ref="C2:G2"/>
    <mergeCell ref="D3:G3"/>
    <mergeCell ref="D4:G4"/>
    <mergeCell ref="D5:G5"/>
  </mergeCells>
  <pageMargins left="0" right="0" top="0" bottom="0"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F0A69-1F09-4974-AC14-8ABFEBA0724E}">
  <sheetPr>
    <outlinePr summaryBelow="0"/>
  </sheetPr>
  <dimension ref="A1:K180"/>
  <sheetViews>
    <sheetView topLeftCell="A167" workbookViewId="0">
      <selection activeCell="C189" sqref="C189"/>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2445</v>
      </c>
      <c r="E3" s="1243"/>
      <c r="F3" s="1243"/>
      <c r="G3" s="1243"/>
      <c r="H3" s="1094"/>
      <c r="I3" s="1094"/>
      <c r="J3" s="1094"/>
      <c r="K3" s="1094"/>
    </row>
    <row r="4" spans="1:11" ht="14.1" customHeight="1" x14ac:dyDescent="0.25">
      <c r="A4" s="1094"/>
      <c r="B4" s="1094"/>
      <c r="C4" s="1095" t="s">
        <v>984</v>
      </c>
      <c r="D4" s="1242" t="s">
        <v>2446</v>
      </c>
      <c r="E4" s="1243"/>
      <c r="F4" s="1243"/>
      <c r="G4" s="1243"/>
      <c r="H4" s="1094"/>
      <c r="I4" s="1094"/>
      <c r="J4" s="1094"/>
      <c r="K4" s="1094"/>
    </row>
    <row r="5" spans="1:11" ht="14.1" customHeight="1" x14ac:dyDescent="0.25">
      <c r="A5" s="1094"/>
      <c r="B5" s="1094"/>
      <c r="C5" s="1095" t="s">
        <v>2</v>
      </c>
      <c r="D5" s="1242" t="s">
        <v>1316</v>
      </c>
      <c r="E5" s="1243"/>
      <c r="F5" s="1243"/>
      <c r="G5" s="1243"/>
      <c r="H5" s="1094"/>
      <c r="I5" s="1094"/>
      <c r="J5" s="1094"/>
      <c r="K5" s="1094"/>
    </row>
    <row r="6" spans="1:11" ht="14.1" customHeight="1" x14ac:dyDescent="0.25">
      <c r="A6" s="1094"/>
      <c r="B6" s="1094"/>
      <c r="C6" s="1095" t="s">
        <v>4</v>
      </c>
      <c r="D6" s="1242" t="s">
        <v>986</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41.1" customHeight="1" x14ac:dyDescent="0.25">
      <c r="A9" s="1094"/>
      <c r="B9" s="1094"/>
      <c r="C9" s="1248" t="s">
        <v>2447</v>
      </c>
      <c r="D9" s="1249"/>
      <c r="E9" s="1249"/>
      <c r="F9" s="1249"/>
      <c r="G9" s="1249"/>
      <c r="H9" s="1094"/>
      <c r="I9" s="1094"/>
      <c r="J9" s="1094"/>
      <c r="K9" s="1094"/>
    </row>
    <row r="10" spans="1:11" ht="33" customHeight="1" x14ac:dyDescent="0.25">
      <c r="A10" s="1094"/>
      <c r="B10" s="1094"/>
      <c r="C10" s="1096" t="s">
        <v>10</v>
      </c>
      <c r="D10" s="1236" t="s">
        <v>2448</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20.100000000000001" customHeight="1" x14ac:dyDescent="0.25">
      <c r="A13" s="1094"/>
      <c r="B13" s="1094"/>
      <c r="C13" s="1097" t="s">
        <v>2449</v>
      </c>
      <c r="D13" s="1101" t="s">
        <v>1038</v>
      </c>
      <c r="E13" s="1101" t="s">
        <v>2450</v>
      </c>
      <c r="F13" s="1101" t="s">
        <v>2451</v>
      </c>
      <c r="G13" s="1101" t="s">
        <v>1038</v>
      </c>
      <c r="H13" s="1094"/>
      <c r="I13" s="1094"/>
      <c r="J13" s="1094"/>
      <c r="K13" s="1094"/>
    </row>
    <row r="14" spans="1:11" ht="46.5" customHeight="1" x14ac:dyDescent="0.25">
      <c r="A14" s="1094"/>
      <c r="B14" s="1094"/>
      <c r="C14" s="1096" t="s">
        <v>646</v>
      </c>
      <c r="D14" s="1236" t="s">
        <v>2452</v>
      </c>
      <c r="E14" s="1237"/>
      <c r="F14" s="1237"/>
      <c r="G14" s="1237"/>
      <c r="H14" s="1094"/>
      <c r="I14" s="1094"/>
      <c r="J14" s="1094"/>
      <c r="K14" s="1094"/>
    </row>
    <row r="15" spans="1:11" ht="27.95" customHeight="1" x14ac:dyDescent="0.25">
      <c r="A15" s="1094"/>
      <c r="B15" s="1094"/>
      <c r="C15" s="1097" t="s">
        <v>1005</v>
      </c>
      <c r="D15" s="1098">
        <v>2024</v>
      </c>
      <c r="E15" s="1098">
        <v>2025</v>
      </c>
      <c r="F15" s="1098">
        <v>2026</v>
      </c>
      <c r="G15" s="1098">
        <v>2027</v>
      </c>
      <c r="H15" s="1094"/>
      <c r="I15" s="1094"/>
      <c r="J15" s="1094"/>
      <c r="K15" s="1094"/>
    </row>
    <row r="16" spans="1:11" ht="14.1" customHeight="1" x14ac:dyDescent="0.25">
      <c r="A16" s="1094"/>
      <c r="B16" s="1094"/>
      <c r="C16" s="1099"/>
      <c r="D16" s="1100" t="s">
        <v>13</v>
      </c>
      <c r="E16" s="1100" t="s">
        <v>14</v>
      </c>
      <c r="F16" s="1100" t="s">
        <v>14</v>
      </c>
      <c r="G16" s="1100" t="s">
        <v>14</v>
      </c>
      <c r="H16" s="1094"/>
      <c r="I16" s="1094"/>
      <c r="J16" s="1094"/>
      <c r="K16" s="1094"/>
    </row>
    <row r="17" spans="1:11" ht="20.100000000000001" customHeight="1" x14ac:dyDescent="0.25">
      <c r="A17" s="1094"/>
      <c r="B17" s="1094"/>
      <c r="C17" s="1097" t="s">
        <v>2453</v>
      </c>
      <c r="D17" s="1101" t="s">
        <v>1038</v>
      </c>
      <c r="E17" s="1101" t="s">
        <v>1738</v>
      </c>
      <c r="F17" s="1101" t="s">
        <v>1738</v>
      </c>
      <c r="G17" s="1101" t="s">
        <v>1738</v>
      </c>
      <c r="H17" s="1094"/>
      <c r="I17" s="1094"/>
      <c r="J17" s="1094"/>
      <c r="K17" s="1094"/>
    </row>
    <row r="18" spans="1:11" ht="30.95" customHeight="1" x14ac:dyDescent="0.25">
      <c r="A18" s="1094"/>
      <c r="B18" s="1094"/>
      <c r="C18" s="1097" t="s">
        <v>2454</v>
      </c>
      <c r="D18" s="1101" t="s">
        <v>1631</v>
      </c>
      <c r="E18" s="1101" t="s">
        <v>1631</v>
      </c>
      <c r="F18" s="1101" t="s">
        <v>1631</v>
      </c>
      <c r="G18" s="1101" t="s">
        <v>1631</v>
      </c>
      <c r="H18" s="1094"/>
      <c r="I18" s="1094"/>
      <c r="J18" s="1094"/>
      <c r="K18" s="1094"/>
    </row>
    <row r="19" spans="1:11" ht="41.1" customHeight="1" x14ac:dyDescent="0.25">
      <c r="A19" s="1094"/>
      <c r="B19" s="1094"/>
      <c r="C19" s="1097" t="s">
        <v>2455</v>
      </c>
      <c r="D19" s="1101" t="s">
        <v>1017</v>
      </c>
      <c r="E19" s="1101" t="s">
        <v>1116</v>
      </c>
      <c r="F19" s="1101" t="s">
        <v>1116</v>
      </c>
      <c r="G19" s="1101" t="s">
        <v>1116</v>
      </c>
      <c r="H19" s="1094"/>
      <c r="I19" s="1094"/>
      <c r="J19" s="1094"/>
      <c r="K19" s="1094"/>
    </row>
    <row r="20" spans="1:11" ht="41.1" customHeight="1" x14ac:dyDescent="0.25">
      <c r="A20" s="1094"/>
      <c r="B20" s="1094"/>
      <c r="C20" s="1097" t="s">
        <v>2456</v>
      </c>
      <c r="D20" s="1101" t="s">
        <v>1911</v>
      </c>
      <c r="E20" s="1101" t="s">
        <v>1911</v>
      </c>
      <c r="F20" s="1101" t="s">
        <v>1911</v>
      </c>
      <c r="G20" s="1101" t="s">
        <v>1911</v>
      </c>
      <c r="H20" s="1094"/>
      <c r="I20" s="1094"/>
      <c r="J20" s="1094"/>
      <c r="K20" s="1094"/>
    </row>
    <row r="21" spans="1:11" ht="14.1" customHeight="1" x14ac:dyDescent="0.25">
      <c r="A21" s="1094"/>
      <c r="B21" s="1094"/>
      <c r="C21" s="1234" t="s">
        <v>1019</v>
      </c>
      <c r="D21" s="1235"/>
      <c r="E21" s="1235"/>
      <c r="F21" s="1235"/>
      <c r="G21" s="1235"/>
      <c r="H21" s="1094"/>
      <c r="I21" s="1094"/>
      <c r="J21" s="1094"/>
      <c r="K21" s="1094"/>
    </row>
    <row r="22" spans="1:11" ht="14.1" customHeight="1" x14ac:dyDescent="0.25">
      <c r="A22" s="1094"/>
      <c r="B22" s="1094"/>
      <c r="C22" s="1102" t="s">
        <v>2457</v>
      </c>
      <c r="D22" s="1234" t="s">
        <v>2458</v>
      </c>
      <c r="E22" s="1235"/>
      <c r="F22" s="1235"/>
      <c r="G22" s="1235"/>
      <c r="H22" s="1094"/>
      <c r="I22" s="1094"/>
      <c r="J22" s="1094"/>
      <c r="K22" s="1094"/>
    </row>
    <row r="23" spans="1:11" ht="18" customHeight="1" x14ac:dyDescent="0.25">
      <c r="A23" s="1094"/>
      <c r="B23" s="1094"/>
      <c r="C23" s="1103" t="s">
        <v>1022</v>
      </c>
      <c r="D23" s="1232" t="s">
        <v>2459</v>
      </c>
      <c r="E23" s="1233"/>
      <c r="F23" s="1233"/>
      <c r="G23" s="1233"/>
      <c r="H23" s="1094"/>
      <c r="I23" s="1094"/>
      <c r="J23" s="1094"/>
      <c r="K23" s="1094"/>
    </row>
    <row r="24" spans="1:11" ht="18" customHeight="1" x14ac:dyDescent="0.25">
      <c r="A24" s="1094"/>
      <c r="B24" s="1094"/>
      <c r="C24" s="1104" t="s">
        <v>1024</v>
      </c>
      <c r="D24" s="1230" t="s">
        <v>2460</v>
      </c>
      <c r="E24" s="1231"/>
      <c r="F24" s="1231"/>
      <c r="G24" s="1231"/>
      <c r="H24" s="1094"/>
      <c r="I24" s="1094"/>
      <c r="J24" s="1094"/>
      <c r="K24" s="1094"/>
    </row>
    <row r="25" spans="1:11" ht="18" customHeight="1" x14ac:dyDescent="0.25">
      <c r="A25" s="1094"/>
      <c r="B25" s="1094"/>
      <c r="C25" s="1104" t="s">
        <v>31</v>
      </c>
      <c r="D25" s="1230" t="s">
        <v>2461</v>
      </c>
      <c r="E25" s="1231"/>
      <c r="F25" s="1231"/>
      <c r="G25" s="1231"/>
      <c r="H25" s="1094"/>
      <c r="I25" s="1094"/>
      <c r="J25" s="1094"/>
      <c r="K25" s="1094"/>
    </row>
    <row r="26" spans="1:11" ht="15" customHeight="1" x14ac:dyDescent="0.25">
      <c r="A26" s="1094"/>
      <c r="B26" s="1094"/>
      <c r="C26" s="1105"/>
      <c r="D26" s="1106">
        <v>2024</v>
      </c>
      <c r="E26" s="1106">
        <v>2025</v>
      </c>
      <c r="F26" s="1106">
        <v>2026</v>
      </c>
      <c r="G26" s="1106">
        <v>2027</v>
      </c>
      <c r="H26" s="1094"/>
      <c r="I26" s="1094"/>
      <c r="J26" s="1094"/>
      <c r="K26" s="1094"/>
    </row>
    <row r="27" spans="1:11" ht="15" customHeight="1" x14ac:dyDescent="0.25">
      <c r="A27" s="1094"/>
      <c r="B27" s="1094"/>
      <c r="C27" s="1107"/>
      <c r="D27" s="1108" t="s">
        <v>13</v>
      </c>
      <c r="E27" s="1108" t="s">
        <v>14</v>
      </c>
      <c r="F27" s="1108" t="s">
        <v>14</v>
      </c>
      <c r="G27" s="1108" t="s">
        <v>14</v>
      </c>
      <c r="H27" s="1094"/>
      <c r="I27" s="1094"/>
      <c r="J27" s="1094"/>
      <c r="K27" s="1094"/>
    </row>
    <row r="28" spans="1:11" ht="14.1" customHeight="1" x14ac:dyDescent="0.25">
      <c r="A28" s="1094"/>
      <c r="B28" s="1094"/>
      <c r="C28" s="1097" t="s">
        <v>33</v>
      </c>
      <c r="D28" s="1101" t="s">
        <v>2462</v>
      </c>
      <c r="E28" s="1101" t="s">
        <v>2462</v>
      </c>
      <c r="F28" s="1101" t="s">
        <v>2462</v>
      </c>
      <c r="G28" s="1101" t="s">
        <v>2462</v>
      </c>
      <c r="H28" s="1094"/>
      <c r="I28" s="1094"/>
      <c r="J28" s="1094"/>
      <c r="K28" s="1094"/>
    </row>
    <row r="29" spans="1:11" ht="14.1" customHeight="1" x14ac:dyDescent="0.25">
      <c r="A29" s="1094"/>
      <c r="B29" s="1094"/>
      <c r="C29" s="1097" t="s">
        <v>1029</v>
      </c>
      <c r="D29" s="1101" t="s">
        <v>2463</v>
      </c>
      <c r="E29" s="1101" t="s">
        <v>2464</v>
      </c>
      <c r="F29" s="1101" t="s">
        <v>2464</v>
      </c>
      <c r="G29" s="1101" t="s">
        <v>2465</v>
      </c>
      <c r="H29" s="1094"/>
      <c r="I29" s="1094"/>
      <c r="J29" s="1094"/>
      <c r="K29" s="1094"/>
    </row>
    <row r="30" spans="1:11" ht="14.1" customHeight="1" x14ac:dyDescent="0.25">
      <c r="A30" s="1094"/>
      <c r="B30" s="1094"/>
      <c r="C30" s="1097" t="s">
        <v>1032</v>
      </c>
      <c r="D30" s="1101" t="s">
        <v>2466</v>
      </c>
      <c r="E30" s="1101" t="s">
        <v>2467</v>
      </c>
      <c r="F30" s="1101" t="s">
        <v>2467</v>
      </c>
      <c r="G30" s="1101" t="s">
        <v>2468</v>
      </c>
      <c r="H30" s="1094"/>
      <c r="I30" s="1094"/>
      <c r="J30" s="1094"/>
      <c r="K30" s="1094"/>
    </row>
    <row r="31" spans="1:11" ht="14.1" customHeight="1" x14ac:dyDescent="0.25">
      <c r="A31" s="1094"/>
      <c r="B31" s="1094"/>
      <c r="C31" s="1097" t="s">
        <v>1037</v>
      </c>
      <c r="D31" s="1101" t="s">
        <v>1038</v>
      </c>
      <c r="E31" s="1101" t="s">
        <v>1039</v>
      </c>
      <c r="F31" s="1101" t="s">
        <v>1039</v>
      </c>
      <c r="G31" s="1101" t="s">
        <v>1039</v>
      </c>
      <c r="H31" s="1094"/>
      <c r="I31" s="1094"/>
      <c r="J31" s="1094"/>
      <c r="K31" s="1094"/>
    </row>
    <row r="32" spans="1:11" ht="14.1" customHeight="1" x14ac:dyDescent="0.25">
      <c r="A32" s="1094"/>
      <c r="B32" s="1094"/>
      <c r="C32" s="1097" t="s">
        <v>1042</v>
      </c>
      <c r="D32" s="1101" t="s">
        <v>1038</v>
      </c>
      <c r="E32" s="1101" t="s">
        <v>2469</v>
      </c>
      <c r="F32" s="1101" t="s">
        <v>1039</v>
      </c>
      <c r="G32" s="1101" t="s">
        <v>2430</v>
      </c>
      <c r="H32" s="1094"/>
      <c r="I32" s="1094"/>
      <c r="J32" s="1094"/>
      <c r="K32" s="1094"/>
    </row>
    <row r="33" spans="1:11" ht="14.1" customHeight="1" x14ac:dyDescent="0.25">
      <c r="A33" s="1094"/>
      <c r="B33" s="1094"/>
      <c r="C33" s="1097" t="s">
        <v>39</v>
      </c>
      <c r="D33" s="1101" t="s">
        <v>1038</v>
      </c>
      <c r="E33" s="1101" t="s">
        <v>2469</v>
      </c>
      <c r="F33" s="1101" t="s">
        <v>1039</v>
      </c>
      <c r="G33" s="1101" t="s">
        <v>2430</v>
      </c>
      <c r="H33" s="1094"/>
      <c r="I33" s="1094"/>
      <c r="J33" s="1094"/>
      <c r="K33" s="1094"/>
    </row>
    <row r="34" spans="1:11" ht="14.1" customHeight="1" x14ac:dyDescent="0.25">
      <c r="A34" s="1094"/>
      <c r="B34" s="1094"/>
      <c r="C34" s="1228" t="s">
        <v>1046</v>
      </c>
      <c r="D34" s="1229"/>
      <c r="E34" s="1229"/>
      <c r="F34" s="1229"/>
      <c r="G34" s="1229"/>
      <c r="H34" s="1094"/>
      <c r="I34" s="1094"/>
      <c r="J34" s="1094"/>
      <c r="K34" s="1094"/>
    </row>
    <row r="35" spans="1:11" ht="14.1" customHeight="1" x14ac:dyDescent="0.25">
      <c r="A35" s="1094"/>
      <c r="B35" s="1094"/>
      <c r="C35" s="1105"/>
      <c r="D35" s="1106">
        <v>2024</v>
      </c>
      <c r="E35" s="1106">
        <v>2025</v>
      </c>
      <c r="F35" s="1106">
        <v>2026</v>
      </c>
      <c r="G35" s="1106">
        <v>2027</v>
      </c>
      <c r="H35" s="1094"/>
      <c r="I35" s="1094"/>
      <c r="J35" s="1094"/>
      <c r="K35" s="1094"/>
    </row>
    <row r="36" spans="1:11" ht="14.1" customHeight="1" x14ac:dyDescent="0.25">
      <c r="A36" s="1094"/>
      <c r="B36" s="1094"/>
      <c r="C36" s="1107"/>
      <c r="D36" s="1108" t="s">
        <v>13</v>
      </c>
      <c r="E36" s="1108" t="s">
        <v>14</v>
      </c>
      <c r="F36" s="1108" t="s">
        <v>14</v>
      </c>
      <c r="G36" s="1108" t="s">
        <v>14</v>
      </c>
      <c r="H36" s="1094"/>
      <c r="I36" s="1094"/>
      <c r="J36" s="1094"/>
      <c r="K36" s="1094"/>
    </row>
    <row r="37" spans="1:11" ht="14.1" customHeight="1" x14ac:dyDescent="0.25">
      <c r="A37" s="1094"/>
      <c r="B37" s="1094"/>
      <c r="C37" s="1109" t="s">
        <v>1047</v>
      </c>
      <c r="D37" s="1110">
        <v>0</v>
      </c>
      <c r="E37" s="1110">
        <v>66060000</v>
      </c>
      <c r="F37" s="1110">
        <v>66060000</v>
      </c>
      <c r="G37" s="1110">
        <v>66060000</v>
      </c>
      <c r="H37" s="1094"/>
      <c r="I37" s="1094"/>
      <c r="J37" s="1094"/>
      <c r="K37" s="1094"/>
    </row>
    <row r="38" spans="1:11" ht="14.1" customHeight="1" x14ac:dyDescent="0.25">
      <c r="A38" s="1094"/>
      <c r="B38" s="1094"/>
      <c r="C38" s="1109" t="s">
        <v>1048</v>
      </c>
      <c r="D38" s="1110">
        <v>0</v>
      </c>
      <c r="E38" s="1110">
        <v>66060000</v>
      </c>
      <c r="F38" s="1110">
        <v>66060000</v>
      </c>
      <c r="G38" s="1110">
        <v>66060000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1050</v>
      </c>
      <c r="D40" s="1110">
        <v>0</v>
      </c>
      <c r="E40" s="1110">
        <v>13531000</v>
      </c>
      <c r="F40" s="1110">
        <v>13531000</v>
      </c>
      <c r="G40" s="1110">
        <v>13531000</v>
      </c>
      <c r="H40" s="1094"/>
      <c r="I40" s="1094"/>
      <c r="J40" s="1094"/>
      <c r="K40" s="1094"/>
    </row>
    <row r="41" spans="1:11" ht="14.1" customHeight="1" x14ac:dyDescent="0.25">
      <c r="A41" s="1094"/>
      <c r="B41" s="1094"/>
      <c r="C41" s="1109" t="s">
        <v>1048</v>
      </c>
      <c r="D41" s="1110">
        <v>0</v>
      </c>
      <c r="E41" s="1110">
        <v>13531000</v>
      </c>
      <c r="F41" s="1110">
        <v>13531000</v>
      </c>
      <c r="G41" s="1110">
        <v>13531000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1051</v>
      </c>
      <c r="D43" s="1110">
        <v>0</v>
      </c>
      <c r="E43" s="1110">
        <v>16350000</v>
      </c>
      <c r="F43" s="1110">
        <v>16350000</v>
      </c>
      <c r="G43" s="1110">
        <v>16850000</v>
      </c>
      <c r="H43" s="1094"/>
      <c r="I43" s="1094"/>
      <c r="J43" s="1094"/>
      <c r="K43" s="1094"/>
    </row>
    <row r="44" spans="1:11" ht="14.1" customHeight="1" x14ac:dyDescent="0.25">
      <c r="A44" s="1094"/>
      <c r="B44" s="1094"/>
      <c r="C44" s="1109" t="s">
        <v>1048</v>
      </c>
      <c r="D44" s="1110">
        <v>0</v>
      </c>
      <c r="E44" s="1110">
        <v>16350000</v>
      </c>
      <c r="F44" s="1110">
        <v>16350000</v>
      </c>
      <c r="G44" s="1110">
        <v>16850000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1052</v>
      </c>
      <c r="D46" s="1110">
        <v>0</v>
      </c>
      <c r="E46" s="1110">
        <v>0</v>
      </c>
      <c r="F46" s="1110">
        <v>0</v>
      </c>
      <c r="G46" s="1110">
        <v>0</v>
      </c>
      <c r="H46" s="1094"/>
      <c r="I46" s="1094"/>
      <c r="J46" s="1094"/>
      <c r="K46" s="1094"/>
    </row>
    <row r="47" spans="1:11" ht="14.1" customHeight="1" x14ac:dyDescent="0.25">
      <c r="A47" s="1094"/>
      <c r="B47" s="1094"/>
      <c r="C47" s="1109" t="s">
        <v>1048</v>
      </c>
      <c r="D47" s="1110">
        <v>0</v>
      </c>
      <c r="E47" s="1110">
        <v>0</v>
      </c>
      <c r="F47" s="1110">
        <v>0</v>
      </c>
      <c r="G47" s="1110">
        <v>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1053</v>
      </c>
      <c r="D49" s="1110">
        <v>0</v>
      </c>
      <c r="E49" s="1110">
        <v>0</v>
      </c>
      <c r="F49" s="1110">
        <v>0</v>
      </c>
      <c r="G49" s="1110">
        <v>0</v>
      </c>
      <c r="H49" s="1094"/>
      <c r="I49" s="1094"/>
      <c r="J49" s="1094"/>
      <c r="K49" s="1094"/>
    </row>
    <row r="50" spans="1:11" ht="14.1" customHeight="1" x14ac:dyDescent="0.25">
      <c r="A50" s="1094"/>
      <c r="B50" s="1094"/>
      <c r="C50" s="1109" t="s">
        <v>1048</v>
      </c>
      <c r="D50" s="1110">
        <v>0</v>
      </c>
      <c r="E50" s="1110">
        <v>0</v>
      </c>
      <c r="F50" s="1110">
        <v>0</v>
      </c>
      <c r="G50" s="1110">
        <v>0</v>
      </c>
      <c r="H50" s="1094"/>
      <c r="I50" s="1094"/>
      <c r="J50" s="1094"/>
      <c r="K50" s="1094"/>
    </row>
    <row r="51" spans="1:11" ht="14.1" customHeight="1" x14ac:dyDescent="0.25">
      <c r="A51" s="1094"/>
      <c r="B51" s="1094"/>
      <c r="C51" s="1109" t="s">
        <v>1049</v>
      </c>
      <c r="D51" s="1110">
        <v>0</v>
      </c>
      <c r="E51" s="1110">
        <v>0</v>
      </c>
      <c r="F51" s="1110">
        <v>0</v>
      </c>
      <c r="G51" s="1110">
        <v>0</v>
      </c>
      <c r="H51" s="1094"/>
      <c r="I51" s="1094"/>
      <c r="J51" s="1094"/>
      <c r="K51" s="1094"/>
    </row>
    <row r="52" spans="1:11" ht="14.1" customHeight="1" x14ac:dyDescent="0.25">
      <c r="A52" s="1094"/>
      <c r="B52" s="1094"/>
      <c r="C52" s="1109" t="s">
        <v>1054</v>
      </c>
      <c r="D52" s="1110">
        <v>0</v>
      </c>
      <c r="E52" s="1110">
        <v>200000</v>
      </c>
      <c r="F52" s="1110">
        <v>200000</v>
      </c>
      <c r="G52" s="1110">
        <v>200000</v>
      </c>
      <c r="H52" s="1094"/>
      <c r="I52" s="1094"/>
      <c r="J52" s="1094"/>
      <c r="K52" s="1094"/>
    </row>
    <row r="53" spans="1:11" ht="14.1" customHeight="1" x14ac:dyDescent="0.25">
      <c r="A53" s="1094"/>
      <c r="B53" s="1094"/>
      <c r="C53" s="1109" t="s">
        <v>1048</v>
      </c>
      <c r="D53" s="1110">
        <v>0</v>
      </c>
      <c r="E53" s="1110">
        <v>200000</v>
      </c>
      <c r="F53" s="1110">
        <v>200000</v>
      </c>
      <c r="G53" s="1110">
        <v>200000</v>
      </c>
      <c r="H53" s="1094"/>
      <c r="I53" s="1094"/>
      <c r="J53" s="1094"/>
      <c r="K53" s="1094"/>
    </row>
    <row r="54" spans="1:11" ht="14.1" customHeight="1" x14ac:dyDescent="0.25">
      <c r="A54" s="1094"/>
      <c r="B54" s="1094"/>
      <c r="C54" s="1109" t="s">
        <v>1049</v>
      </c>
      <c r="D54" s="1110">
        <v>0</v>
      </c>
      <c r="E54" s="1110">
        <v>0</v>
      </c>
      <c r="F54" s="1110">
        <v>0</v>
      </c>
      <c r="G54" s="1110">
        <v>0</v>
      </c>
      <c r="H54" s="1094"/>
      <c r="I54" s="1094"/>
      <c r="J54" s="1094"/>
      <c r="K54" s="1094"/>
    </row>
    <row r="55" spans="1:11" ht="14.1" customHeight="1" x14ac:dyDescent="0.25">
      <c r="A55" s="1094"/>
      <c r="B55" s="1094"/>
      <c r="C55" s="1109" t="s">
        <v>1055</v>
      </c>
      <c r="D55" s="1110">
        <v>0</v>
      </c>
      <c r="E55" s="1110">
        <v>240000</v>
      </c>
      <c r="F55" s="1110">
        <v>240000</v>
      </c>
      <c r="G55" s="1110">
        <v>240000</v>
      </c>
      <c r="H55" s="1094"/>
      <c r="I55" s="1094"/>
      <c r="J55" s="1094"/>
      <c r="K55" s="1094"/>
    </row>
    <row r="56" spans="1:11" ht="14.1" customHeight="1" x14ac:dyDescent="0.25">
      <c r="A56" s="1094"/>
      <c r="B56" s="1094"/>
      <c r="C56" s="1109" t="s">
        <v>1048</v>
      </c>
      <c r="D56" s="1110">
        <v>0</v>
      </c>
      <c r="E56" s="1110">
        <v>240000</v>
      </c>
      <c r="F56" s="1110">
        <v>240000</v>
      </c>
      <c r="G56" s="1110">
        <v>240000</v>
      </c>
      <c r="H56" s="1094"/>
      <c r="I56" s="1094"/>
      <c r="J56" s="1094"/>
      <c r="K56" s="1094"/>
    </row>
    <row r="57" spans="1:11" ht="14.1" customHeight="1" x14ac:dyDescent="0.25">
      <c r="A57" s="1094"/>
      <c r="B57" s="1094"/>
      <c r="C57" s="1109" t="s">
        <v>1049</v>
      </c>
      <c r="D57" s="1110">
        <v>0</v>
      </c>
      <c r="E57" s="1110">
        <v>0</v>
      </c>
      <c r="F57" s="1110">
        <v>0</v>
      </c>
      <c r="G57" s="1110">
        <v>0</v>
      </c>
      <c r="H57" s="1094"/>
      <c r="I57" s="1094"/>
      <c r="J57" s="1094"/>
      <c r="K57" s="1094"/>
    </row>
    <row r="58" spans="1:11" ht="14.1" customHeight="1" x14ac:dyDescent="0.25">
      <c r="A58" s="1094"/>
      <c r="B58" s="1094"/>
      <c r="C58" s="1109" t="s">
        <v>1056</v>
      </c>
      <c r="D58" s="1110">
        <v>0</v>
      </c>
      <c r="E58" s="1110">
        <v>0</v>
      </c>
      <c r="F58" s="1110">
        <v>0</v>
      </c>
      <c r="G58" s="1110">
        <v>0</v>
      </c>
      <c r="H58" s="1094"/>
      <c r="I58" s="1094"/>
      <c r="J58" s="1094"/>
      <c r="K58" s="1094"/>
    </row>
    <row r="59" spans="1:11" ht="14.1" customHeight="1" x14ac:dyDescent="0.25">
      <c r="A59" s="1094"/>
      <c r="B59" s="1094"/>
      <c r="C59" s="1109" t="s">
        <v>1048</v>
      </c>
      <c r="D59" s="1110">
        <v>0</v>
      </c>
      <c r="E59" s="1110">
        <v>0</v>
      </c>
      <c r="F59" s="1110">
        <v>0</v>
      </c>
      <c r="G59" s="1110">
        <v>0</v>
      </c>
      <c r="H59" s="1094"/>
      <c r="I59" s="1094"/>
      <c r="J59" s="1094"/>
      <c r="K59" s="1094"/>
    </row>
    <row r="60" spans="1:11" ht="14.1" customHeight="1" x14ac:dyDescent="0.25">
      <c r="A60" s="1094"/>
      <c r="B60" s="1094"/>
      <c r="C60" s="1109" t="s">
        <v>1057</v>
      </c>
      <c r="D60" s="1110">
        <v>0</v>
      </c>
      <c r="E60" s="1110">
        <v>0</v>
      </c>
      <c r="F60" s="1110">
        <v>0</v>
      </c>
      <c r="G60" s="1110">
        <v>0</v>
      </c>
      <c r="H60" s="1094"/>
      <c r="I60" s="1094"/>
      <c r="J60" s="1094"/>
      <c r="K60" s="1094"/>
    </row>
    <row r="61" spans="1:11" ht="14.1" customHeight="1" x14ac:dyDescent="0.25">
      <c r="A61" s="1094"/>
      <c r="B61" s="1094"/>
      <c r="C61" s="1109" t="s">
        <v>1058</v>
      </c>
      <c r="D61" s="1110">
        <v>0</v>
      </c>
      <c r="E61" s="1110">
        <v>0</v>
      </c>
      <c r="F61" s="1110">
        <v>0</v>
      </c>
      <c r="G61" s="1110">
        <v>0</v>
      </c>
      <c r="H61" s="1094"/>
      <c r="I61" s="1094"/>
      <c r="J61" s="1094"/>
      <c r="K61" s="1094"/>
    </row>
    <row r="62" spans="1:11" ht="14.1" customHeight="1" x14ac:dyDescent="0.25">
      <c r="A62" s="1094"/>
      <c r="B62" s="1094"/>
      <c r="C62" s="1109" t="s">
        <v>1059</v>
      </c>
      <c r="D62" s="1110">
        <v>0</v>
      </c>
      <c r="E62" s="1110">
        <v>0</v>
      </c>
      <c r="F62" s="1110">
        <v>0</v>
      </c>
      <c r="G62" s="1110">
        <v>0</v>
      </c>
      <c r="H62" s="1094"/>
      <c r="I62" s="1094"/>
      <c r="J62" s="1094"/>
      <c r="K62" s="1094"/>
    </row>
    <row r="63" spans="1:11" ht="14.1" customHeight="1" x14ac:dyDescent="0.25">
      <c r="A63" s="1094"/>
      <c r="B63" s="1094"/>
      <c r="C63" s="1109" t="s">
        <v>1060</v>
      </c>
      <c r="D63" s="1110">
        <v>0</v>
      </c>
      <c r="E63" s="1110">
        <v>0</v>
      </c>
      <c r="F63" s="1110">
        <v>0</v>
      </c>
      <c r="G63" s="1110">
        <v>0</v>
      </c>
      <c r="H63" s="1094"/>
      <c r="I63" s="1094"/>
      <c r="J63" s="1094"/>
      <c r="K63" s="1094"/>
    </row>
    <row r="64" spans="1:11" ht="14.1" customHeight="1" x14ac:dyDescent="0.25">
      <c r="A64" s="1094"/>
      <c r="B64" s="1094"/>
      <c r="C64" s="1109" t="s">
        <v>1061</v>
      </c>
      <c r="D64" s="1110">
        <v>0</v>
      </c>
      <c r="E64" s="1110">
        <v>0</v>
      </c>
      <c r="F64" s="1110">
        <v>0</v>
      </c>
      <c r="G64" s="1110">
        <v>0</v>
      </c>
      <c r="H64" s="1094"/>
      <c r="I64" s="1094"/>
      <c r="J64" s="1094"/>
      <c r="K64" s="1094"/>
    </row>
    <row r="65" spans="1:11" ht="14.1" customHeight="1" x14ac:dyDescent="0.25">
      <c r="A65" s="1094"/>
      <c r="B65" s="1094"/>
      <c r="C65" s="1109" t="s">
        <v>1048</v>
      </c>
      <c r="D65" s="1110">
        <v>0</v>
      </c>
      <c r="E65" s="1110">
        <v>0</v>
      </c>
      <c r="F65" s="1110">
        <v>0</v>
      </c>
      <c r="G65" s="1110">
        <v>0</v>
      </c>
      <c r="H65" s="1094"/>
      <c r="I65" s="1094"/>
      <c r="J65" s="1094"/>
      <c r="K65" s="1094"/>
    </row>
    <row r="66" spans="1:11" ht="14.1" customHeight="1" x14ac:dyDescent="0.25">
      <c r="A66" s="1094"/>
      <c r="B66" s="1094"/>
      <c r="C66" s="1109" t="s">
        <v>1057</v>
      </c>
      <c r="D66" s="1110">
        <v>0</v>
      </c>
      <c r="E66" s="1110">
        <v>0</v>
      </c>
      <c r="F66" s="1110">
        <v>0</v>
      </c>
      <c r="G66" s="1110">
        <v>0</v>
      </c>
      <c r="H66" s="1094"/>
      <c r="I66" s="1094"/>
      <c r="J66" s="1094"/>
      <c r="K66" s="1094"/>
    </row>
    <row r="67" spans="1:11" ht="14.1" customHeight="1" x14ac:dyDescent="0.25">
      <c r="A67" s="1094"/>
      <c r="B67" s="1094"/>
      <c r="C67" s="1109" t="s">
        <v>1058</v>
      </c>
      <c r="D67" s="1110">
        <v>0</v>
      </c>
      <c r="E67" s="1110">
        <v>0</v>
      </c>
      <c r="F67" s="1110">
        <v>0</v>
      </c>
      <c r="G67" s="1110">
        <v>0</v>
      </c>
      <c r="H67" s="1094"/>
      <c r="I67" s="1094"/>
      <c r="J67" s="1094"/>
      <c r="K67" s="1094"/>
    </row>
    <row r="68" spans="1:11" ht="14.1" customHeight="1" x14ac:dyDescent="0.25">
      <c r="A68" s="1094"/>
      <c r="B68" s="1094"/>
      <c r="C68" s="1109" t="s">
        <v>1059</v>
      </c>
      <c r="D68" s="1110">
        <v>0</v>
      </c>
      <c r="E68" s="1110">
        <v>0</v>
      </c>
      <c r="F68" s="1110">
        <v>0</v>
      </c>
      <c r="G68" s="1110">
        <v>0</v>
      </c>
      <c r="H68" s="1094"/>
      <c r="I68" s="1094"/>
      <c r="J68" s="1094"/>
      <c r="K68" s="1094"/>
    </row>
    <row r="69" spans="1:11" ht="14.1" customHeight="1" x14ac:dyDescent="0.25">
      <c r="A69" s="1094"/>
      <c r="B69" s="1094"/>
      <c r="C69" s="1109" t="s">
        <v>1060</v>
      </c>
      <c r="D69" s="1110">
        <v>0</v>
      </c>
      <c r="E69" s="1110">
        <v>0</v>
      </c>
      <c r="F69" s="1110">
        <v>0</v>
      </c>
      <c r="G69" s="1110">
        <v>0</v>
      </c>
      <c r="H69" s="1094"/>
      <c r="I69" s="1094"/>
      <c r="J69" s="1094"/>
      <c r="K69" s="1094"/>
    </row>
    <row r="70" spans="1:11" ht="14.1" customHeight="1" x14ac:dyDescent="0.25">
      <c r="A70" s="1094"/>
      <c r="B70" s="1094"/>
      <c r="C70" s="1109" t="s">
        <v>1062</v>
      </c>
      <c r="D70" s="1110">
        <v>0</v>
      </c>
      <c r="E70" s="1110">
        <v>0</v>
      </c>
      <c r="F70" s="1110">
        <v>0</v>
      </c>
      <c r="G70" s="1110">
        <v>0</v>
      </c>
      <c r="H70" s="1094"/>
      <c r="I70" s="1094"/>
      <c r="J70" s="1094"/>
      <c r="K70" s="1094"/>
    </row>
    <row r="71" spans="1:11" ht="14.1" customHeight="1" x14ac:dyDescent="0.25">
      <c r="A71" s="1094"/>
      <c r="B71" s="1094"/>
      <c r="C71" s="1109" t="s">
        <v>1048</v>
      </c>
      <c r="D71" s="1110">
        <v>0</v>
      </c>
      <c r="E71" s="1110">
        <v>0</v>
      </c>
      <c r="F71" s="1110">
        <v>0</v>
      </c>
      <c r="G71" s="1110">
        <v>0</v>
      </c>
      <c r="H71" s="1094"/>
      <c r="I71" s="1094"/>
      <c r="J71" s="1094"/>
      <c r="K71" s="1094"/>
    </row>
    <row r="72" spans="1:11" ht="14.1" customHeight="1" x14ac:dyDescent="0.25">
      <c r="A72" s="1094"/>
      <c r="B72" s="1094"/>
      <c r="C72" s="1109" t="s">
        <v>1057</v>
      </c>
      <c r="D72" s="1110">
        <v>0</v>
      </c>
      <c r="E72" s="1110">
        <v>0</v>
      </c>
      <c r="F72" s="1110">
        <v>0</v>
      </c>
      <c r="G72" s="1110">
        <v>0</v>
      </c>
      <c r="H72" s="1094"/>
      <c r="I72" s="1094"/>
      <c r="J72" s="1094"/>
      <c r="K72" s="1094"/>
    </row>
    <row r="73" spans="1:11" ht="14.1" customHeight="1" x14ac:dyDescent="0.25">
      <c r="A73" s="1094"/>
      <c r="B73" s="1094"/>
      <c r="C73" s="1109" t="s">
        <v>1058</v>
      </c>
      <c r="D73" s="1110">
        <v>0</v>
      </c>
      <c r="E73" s="1110">
        <v>0</v>
      </c>
      <c r="F73" s="1110">
        <v>0</v>
      </c>
      <c r="G73" s="1110">
        <v>0</v>
      </c>
      <c r="H73" s="1094"/>
      <c r="I73" s="1094"/>
      <c r="J73" s="1094"/>
      <c r="K73" s="1094"/>
    </row>
    <row r="74" spans="1:11" ht="14.1" customHeight="1" x14ac:dyDescent="0.25">
      <c r="A74" s="1094"/>
      <c r="B74" s="1094"/>
      <c r="C74" s="1109" t="s">
        <v>1059</v>
      </c>
      <c r="D74" s="1110">
        <v>0</v>
      </c>
      <c r="E74" s="1110">
        <v>0</v>
      </c>
      <c r="F74" s="1110">
        <v>0</v>
      </c>
      <c r="G74" s="1110">
        <v>0</v>
      </c>
      <c r="H74" s="1094"/>
      <c r="I74" s="1094"/>
      <c r="J74" s="1094"/>
      <c r="K74" s="1094"/>
    </row>
    <row r="75" spans="1:11" ht="14.1" customHeight="1" x14ac:dyDescent="0.25">
      <c r="A75" s="1094"/>
      <c r="B75" s="1094"/>
      <c r="C75" s="1109" t="s">
        <v>1060</v>
      </c>
      <c r="D75" s="1110">
        <v>0</v>
      </c>
      <c r="E75" s="1110">
        <v>0</v>
      </c>
      <c r="F75" s="1110">
        <v>0</v>
      </c>
      <c r="G75" s="1110">
        <v>0</v>
      </c>
      <c r="H75" s="1094"/>
      <c r="I75" s="1094"/>
      <c r="J75" s="1094"/>
      <c r="K75" s="1094"/>
    </row>
    <row r="76" spans="1:11" ht="14.1" customHeight="1" x14ac:dyDescent="0.25">
      <c r="A76" s="1094"/>
      <c r="B76" s="1094"/>
      <c r="C76" s="1109" t="s">
        <v>1063</v>
      </c>
      <c r="D76" s="1110">
        <v>0</v>
      </c>
      <c r="E76" s="1110">
        <v>0</v>
      </c>
      <c r="F76" s="1110">
        <v>0</v>
      </c>
      <c r="G76" s="1110">
        <v>0</v>
      </c>
      <c r="H76" s="1094"/>
      <c r="I76" s="1094"/>
      <c r="J76" s="1094"/>
      <c r="K76" s="1094"/>
    </row>
    <row r="77" spans="1:11" ht="14.1" customHeight="1" x14ac:dyDescent="0.25">
      <c r="A77" s="1094"/>
      <c r="B77" s="1094"/>
      <c r="C77" s="1109" t="s">
        <v>1064</v>
      </c>
      <c r="D77" s="1110">
        <v>0</v>
      </c>
      <c r="E77" s="1110">
        <v>0</v>
      </c>
      <c r="F77" s="1110">
        <v>0</v>
      </c>
      <c r="G77" s="1110">
        <v>0</v>
      </c>
      <c r="H77" s="1094"/>
      <c r="I77" s="1094"/>
      <c r="J77" s="1094"/>
      <c r="K77" s="1094"/>
    </row>
    <row r="78" spans="1:11" ht="14.1" customHeight="1" x14ac:dyDescent="0.25">
      <c r="A78" s="1094"/>
      <c r="B78" s="1094"/>
      <c r="C78" s="1111" t="s">
        <v>572</v>
      </c>
      <c r="D78" s="1110">
        <v>0</v>
      </c>
      <c r="E78" s="1110">
        <v>96381000</v>
      </c>
      <c r="F78" s="1110">
        <v>96381000</v>
      </c>
      <c r="G78" s="1110">
        <v>96881000</v>
      </c>
      <c r="H78" s="1094"/>
      <c r="I78" s="1094"/>
      <c r="J78" s="1094"/>
      <c r="K78" s="1094"/>
    </row>
    <row r="79" spans="1:11" ht="14.1" customHeight="1" x14ac:dyDescent="0.25">
      <c r="A79" s="1094"/>
      <c r="B79" s="1094"/>
      <c r="C79" s="1234" t="s">
        <v>51</v>
      </c>
      <c r="D79" s="1235"/>
      <c r="E79" s="1235"/>
      <c r="F79" s="1235"/>
      <c r="G79" s="1235"/>
      <c r="H79" s="1094"/>
      <c r="I79" s="1094"/>
      <c r="J79" s="1094"/>
      <c r="K79" s="1094"/>
    </row>
    <row r="80" spans="1:11" ht="14.1" customHeight="1" x14ac:dyDescent="0.25">
      <c r="A80" s="1094"/>
      <c r="B80" s="1094"/>
      <c r="C80" s="1102" t="s">
        <v>2470</v>
      </c>
      <c r="D80" s="1234" t="s">
        <v>2032</v>
      </c>
      <c r="E80" s="1235"/>
      <c r="F80" s="1235"/>
      <c r="G80" s="1235"/>
      <c r="H80" s="1094"/>
      <c r="I80" s="1094"/>
      <c r="J80" s="1094"/>
      <c r="K80" s="1094"/>
    </row>
    <row r="81" spans="1:11" ht="14.1" customHeight="1" x14ac:dyDescent="0.25">
      <c r="A81" s="1094"/>
      <c r="B81" s="1094"/>
      <c r="C81" s="1103" t="s">
        <v>1022</v>
      </c>
      <c r="D81" s="1232" t="s">
        <v>2471</v>
      </c>
      <c r="E81" s="1233"/>
      <c r="F81" s="1233"/>
      <c r="G81" s="1233"/>
      <c r="H81" s="1094"/>
      <c r="I81" s="1094"/>
      <c r="J81" s="1094"/>
      <c r="K81" s="1094"/>
    </row>
    <row r="82" spans="1:11" ht="14.1" customHeight="1" x14ac:dyDescent="0.25">
      <c r="A82" s="1094"/>
      <c r="B82" s="1094"/>
      <c r="C82" s="1104" t="s">
        <v>1024</v>
      </c>
      <c r="D82" s="1230" t="s">
        <v>2472</v>
      </c>
      <c r="E82" s="1231"/>
      <c r="F82" s="1231"/>
      <c r="G82" s="1231"/>
      <c r="H82" s="1094"/>
      <c r="I82" s="1094"/>
      <c r="J82" s="1094"/>
      <c r="K82" s="1094"/>
    </row>
    <row r="83" spans="1:11" ht="14.1" customHeight="1" x14ac:dyDescent="0.25">
      <c r="A83" s="1094"/>
      <c r="B83" s="1094"/>
      <c r="C83" s="1104" t="s">
        <v>31</v>
      </c>
      <c r="D83" s="1230" t="s">
        <v>2473</v>
      </c>
      <c r="E83" s="1231"/>
      <c r="F83" s="1231"/>
      <c r="G83" s="1231"/>
      <c r="H83" s="1094"/>
      <c r="I83" s="1094"/>
      <c r="J83" s="1094"/>
      <c r="K83" s="1094"/>
    </row>
    <row r="84" spans="1:11" ht="15" customHeight="1" x14ac:dyDescent="0.25">
      <c r="A84" s="1094"/>
      <c r="B84" s="1094"/>
      <c r="C84" s="1105"/>
      <c r="D84" s="1106">
        <v>2024</v>
      </c>
      <c r="E84" s="1106">
        <v>2025</v>
      </c>
      <c r="F84" s="1106">
        <v>2026</v>
      </c>
      <c r="G84" s="1106">
        <v>2027</v>
      </c>
      <c r="H84" s="1094"/>
      <c r="I84" s="1094"/>
      <c r="J84" s="1094"/>
      <c r="K84" s="1094"/>
    </row>
    <row r="85" spans="1:11" ht="15" customHeight="1" x14ac:dyDescent="0.25">
      <c r="A85" s="1094"/>
      <c r="B85" s="1094"/>
      <c r="C85" s="1107"/>
      <c r="D85" s="1108" t="s">
        <v>13</v>
      </c>
      <c r="E85" s="1108" t="s">
        <v>14</v>
      </c>
      <c r="F85" s="1108" t="s">
        <v>14</v>
      </c>
      <c r="G85" s="1108" t="s">
        <v>14</v>
      </c>
      <c r="H85" s="1094"/>
      <c r="I85" s="1094"/>
      <c r="J85" s="1094"/>
      <c r="K85" s="1094"/>
    </row>
    <row r="86" spans="1:11" ht="14.1" customHeight="1" x14ac:dyDescent="0.25">
      <c r="A86" s="1094"/>
      <c r="B86" s="1094"/>
      <c r="C86" s="1097" t="s">
        <v>33</v>
      </c>
      <c r="D86" s="1101" t="s">
        <v>1092</v>
      </c>
      <c r="E86" s="1101" t="s">
        <v>1230</v>
      </c>
      <c r="F86" s="1101" t="s">
        <v>1230</v>
      </c>
      <c r="G86" s="1101" t="s">
        <v>1230</v>
      </c>
      <c r="H86" s="1094"/>
      <c r="I86" s="1094"/>
      <c r="J86" s="1094"/>
      <c r="K86" s="1094"/>
    </row>
    <row r="87" spans="1:11" ht="14.1" customHeight="1" x14ac:dyDescent="0.25">
      <c r="A87" s="1094"/>
      <c r="B87" s="1094"/>
      <c r="C87" s="1097" t="s">
        <v>1029</v>
      </c>
      <c r="D87" s="1101" t="s">
        <v>1152</v>
      </c>
      <c r="E87" s="1101" t="s">
        <v>1152</v>
      </c>
      <c r="F87" s="1101" t="s">
        <v>1152</v>
      </c>
      <c r="G87" s="1101" t="s">
        <v>1152</v>
      </c>
      <c r="H87" s="1094"/>
      <c r="I87" s="1094"/>
      <c r="J87" s="1094"/>
      <c r="K87" s="1094"/>
    </row>
    <row r="88" spans="1:11" ht="14.1" customHeight="1" x14ac:dyDescent="0.25">
      <c r="A88" s="1094"/>
      <c r="B88" s="1094"/>
      <c r="C88" s="1097" t="s">
        <v>1032</v>
      </c>
      <c r="D88" s="1101" t="s">
        <v>1152</v>
      </c>
      <c r="E88" s="1101" t="s">
        <v>1079</v>
      </c>
      <c r="F88" s="1101" t="s">
        <v>1079</v>
      </c>
      <c r="G88" s="1101" t="s">
        <v>1079</v>
      </c>
      <c r="H88" s="1094"/>
      <c r="I88" s="1094"/>
      <c r="J88" s="1094"/>
      <c r="K88" s="1094"/>
    </row>
    <row r="89" spans="1:11" ht="14.1" customHeight="1" x14ac:dyDescent="0.25">
      <c r="A89" s="1094"/>
      <c r="B89" s="1094"/>
      <c r="C89" s="1097" t="s">
        <v>1037</v>
      </c>
      <c r="D89" s="1101" t="s">
        <v>1038</v>
      </c>
      <c r="E89" s="1101" t="s">
        <v>1118</v>
      </c>
      <c r="F89" s="1101" t="s">
        <v>1039</v>
      </c>
      <c r="G89" s="1101" t="s">
        <v>1039</v>
      </c>
      <c r="H89" s="1094"/>
      <c r="I89" s="1094"/>
      <c r="J89" s="1094"/>
      <c r="K89" s="1094"/>
    </row>
    <row r="90" spans="1:11" ht="14.1" customHeight="1" x14ac:dyDescent="0.25">
      <c r="A90" s="1094"/>
      <c r="B90" s="1094"/>
      <c r="C90" s="1097" t="s">
        <v>1042</v>
      </c>
      <c r="D90" s="1101" t="s">
        <v>1038</v>
      </c>
      <c r="E90" s="1101" t="s">
        <v>1039</v>
      </c>
      <c r="F90" s="1101" t="s">
        <v>1039</v>
      </c>
      <c r="G90" s="1101" t="s">
        <v>1039</v>
      </c>
      <c r="H90" s="1094"/>
      <c r="I90" s="1094"/>
      <c r="J90" s="1094"/>
      <c r="K90" s="1094"/>
    </row>
    <row r="91" spans="1:11" ht="14.1" customHeight="1" x14ac:dyDescent="0.25">
      <c r="A91" s="1094"/>
      <c r="B91" s="1094"/>
      <c r="C91" s="1097" t="s">
        <v>39</v>
      </c>
      <c r="D91" s="1101" t="s">
        <v>1038</v>
      </c>
      <c r="E91" s="1101" t="s">
        <v>1965</v>
      </c>
      <c r="F91" s="1101" t="s">
        <v>1039</v>
      </c>
      <c r="G91" s="1101" t="s">
        <v>1039</v>
      </c>
      <c r="H91" s="1094"/>
      <c r="I91" s="1094"/>
      <c r="J91" s="1094"/>
      <c r="K91" s="1094"/>
    </row>
    <row r="92" spans="1:11" ht="14.1" customHeight="1" x14ac:dyDescent="0.25">
      <c r="A92" s="1094"/>
      <c r="B92" s="1094"/>
      <c r="C92" s="1228" t="s">
        <v>1046</v>
      </c>
      <c r="D92" s="1229"/>
      <c r="E92" s="1229"/>
      <c r="F92" s="1229"/>
      <c r="G92" s="1229"/>
      <c r="H92" s="1094"/>
      <c r="I92" s="1094"/>
      <c r="J92" s="1094"/>
      <c r="K92" s="1094"/>
    </row>
    <row r="93" spans="1:11" ht="14.1" customHeight="1" x14ac:dyDescent="0.25">
      <c r="A93" s="1094"/>
      <c r="B93" s="1094"/>
      <c r="C93" s="1105"/>
      <c r="D93" s="1106">
        <v>2024</v>
      </c>
      <c r="E93" s="1106">
        <v>2025</v>
      </c>
      <c r="F93" s="1106">
        <v>2026</v>
      </c>
      <c r="G93" s="1106">
        <v>2027</v>
      </c>
      <c r="H93" s="1094"/>
      <c r="I93" s="1094"/>
      <c r="J93" s="1094"/>
      <c r="K93" s="1094"/>
    </row>
    <row r="94" spans="1:11" ht="14.1" customHeight="1" x14ac:dyDescent="0.25">
      <c r="A94" s="1094"/>
      <c r="B94" s="1094"/>
      <c r="C94" s="1107"/>
      <c r="D94" s="1108" t="s">
        <v>13</v>
      </c>
      <c r="E94" s="1108" t="s">
        <v>14</v>
      </c>
      <c r="F94" s="1108" t="s">
        <v>14</v>
      </c>
      <c r="G94" s="1108" t="s">
        <v>14</v>
      </c>
      <c r="H94" s="1094"/>
      <c r="I94" s="1094"/>
      <c r="J94" s="1094"/>
      <c r="K94" s="1094"/>
    </row>
    <row r="95" spans="1:11" ht="14.1" customHeight="1" x14ac:dyDescent="0.25">
      <c r="A95" s="1094"/>
      <c r="B95" s="1094"/>
      <c r="C95" s="1109" t="s">
        <v>1047</v>
      </c>
      <c r="D95" s="1110">
        <v>0</v>
      </c>
      <c r="E95" s="1110">
        <v>0</v>
      </c>
      <c r="F95" s="1110">
        <v>0</v>
      </c>
      <c r="G95" s="1110">
        <v>0</v>
      </c>
      <c r="H95" s="1094"/>
      <c r="I95" s="1094"/>
      <c r="J95" s="1094"/>
      <c r="K95" s="1094"/>
    </row>
    <row r="96" spans="1:11" ht="14.1" customHeight="1" x14ac:dyDescent="0.25">
      <c r="A96" s="1094"/>
      <c r="B96" s="1094"/>
      <c r="C96" s="1109" t="s">
        <v>1048</v>
      </c>
      <c r="D96" s="1110">
        <v>0</v>
      </c>
      <c r="E96" s="1110">
        <v>0</v>
      </c>
      <c r="F96" s="1110">
        <v>0</v>
      </c>
      <c r="G96" s="1110">
        <v>0</v>
      </c>
      <c r="H96" s="1094"/>
      <c r="I96" s="1094"/>
      <c r="J96" s="1094"/>
      <c r="K96" s="1094"/>
    </row>
    <row r="97" spans="1:11" ht="14.1" customHeight="1" x14ac:dyDescent="0.25">
      <c r="A97" s="1094"/>
      <c r="B97" s="1094"/>
      <c r="C97" s="1109" t="s">
        <v>1049</v>
      </c>
      <c r="D97" s="1110">
        <v>0</v>
      </c>
      <c r="E97" s="1110">
        <v>0</v>
      </c>
      <c r="F97" s="1110">
        <v>0</v>
      </c>
      <c r="G97" s="1110">
        <v>0</v>
      </c>
      <c r="H97" s="1094"/>
      <c r="I97" s="1094"/>
      <c r="J97" s="1094"/>
      <c r="K97" s="1094"/>
    </row>
    <row r="98" spans="1:11" ht="14.1" customHeight="1" x14ac:dyDescent="0.25">
      <c r="A98" s="1094"/>
      <c r="B98" s="1094"/>
      <c r="C98" s="1109" t="s">
        <v>1050</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1051</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1052</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1053</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1054</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1055</v>
      </c>
      <c r="D113" s="1110">
        <v>0</v>
      </c>
      <c r="E113" s="1110">
        <v>0</v>
      </c>
      <c r="F113" s="1110">
        <v>0</v>
      </c>
      <c r="G113" s="1110">
        <v>0</v>
      </c>
      <c r="H113" s="1094"/>
      <c r="I113" s="1094"/>
      <c r="J113" s="1094"/>
      <c r="K113" s="1094"/>
    </row>
    <row r="114" spans="1:11" ht="14.1" customHeight="1" x14ac:dyDescent="0.25">
      <c r="A114" s="1094"/>
      <c r="B114" s="1094"/>
      <c r="C114" s="1109" t="s">
        <v>1048</v>
      </c>
      <c r="D114" s="1110">
        <v>0</v>
      </c>
      <c r="E114" s="1110">
        <v>0</v>
      </c>
      <c r="F114" s="1110">
        <v>0</v>
      </c>
      <c r="G114" s="1110">
        <v>0</v>
      </c>
      <c r="H114" s="1094"/>
      <c r="I114" s="1094"/>
      <c r="J114" s="1094"/>
      <c r="K114" s="1094"/>
    </row>
    <row r="115" spans="1:11" ht="14.1" customHeight="1" x14ac:dyDescent="0.25">
      <c r="A115" s="1094"/>
      <c r="B115" s="1094"/>
      <c r="C115" s="1109" t="s">
        <v>1049</v>
      </c>
      <c r="D115" s="1110">
        <v>0</v>
      </c>
      <c r="E115" s="1110">
        <v>0</v>
      </c>
      <c r="F115" s="1110">
        <v>0</v>
      </c>
      <c r="G115" s="1110">
        <v>0</v>
      </c>
      <c r="H115" s="1094"/>
      <c r="I115" s="1094"/>
      <c r="J115" s="1094"/>
      <c r="K115" s="1094"/>
    </row>
    <row r="116" spans="1:11" ht="14.1" customHeight="1" x14ac:dyDescent="0.25">
      <c r="A116" s="1094"/>
      <c r="B116" s="1094"/>
      <c r="C116" s="1109" t="s">
        <v>1056</v>
      </c>
      <c r="D116" s="1110">
        <v>0</v>
      </c>
      <c r="E116" s="1110">
        <v>0</v>
      </c>
      <c r="F116" s="1110">
        <v>0</v>
      </c>
      <c r="G116" s="1110">
        <v>0</v>
      </c>
      <c r="H116" s="1094"/>
      <c r="I116" s="1094"/>
      <c r="J116" s="1094"/>
      <c r="K116" s="1094"/>
    </row>
    <row r="117" spans="1:11" ht="14.1" customHeight="1" x14ac:dyDescent="0.25">
      <c r="A117" s="1094"/>
      <c r="B117" s="1094"/>
      <c r="C117" s="1109" t="s">
        <v>1048</v>
      </c>
      <c r="D117" s="1110">
        <v>0</v>
      </c>
      <c r="E117" s="1110">
        <v>0</v>
      </c>
      <c r="F117" s="1110">
        <v>0</v>
      </c>
      <c r="G117" s="1110">
        <v>0</v>
      </c>
      <c r="H117" s="1094"/>
      <c r="I117" s="1094"/>
      <c r="J117" s="1094"/>
      <c r="K117" s="1094"/>
    </row>
    <row r="118" spans="1:11" ht="14.1" customHeight="1" x14ac:dyDescent="0.25">
      <c r="A118" s="1094"/>
      <c r="B118" s="1094"/>
      <c r="C118" s="1109" t="s">
        <v>1057</v>
      </c>
      <c r="D118" s="1110">
        <v>0</v>
      </c>
      <c r="E118" s="1110">
        <v>0</v>
      </c>
      <c r="F118" s="1110">
        <v>0</v>
      </c>
      <c r="G118" s="1110">
        <v>0</v>
      </c>
      <c r="H118" s="1094"/>
      <c r="I118" s="1094"/>
      <c r="J118" s="1094"/>
      <c r="K118" s="1094"/>
    </row>
    <row r="119" spans="1:11" ht="14.1" customHeight="1" x14ac:dyDescent="0.25">
      <c r="A119" s="1094"/>
      <c r="B119" s="1094"/>
      <c r="C119" s="1109" t="s">
        <v>1058</v>
      </c>
      <c r="D119" s="1110">
        <v>0</v>
      </c>
      <c r="E119" s="1110">
        <v>0</v>
      </c>
      <c r="F119" s="1110">
        <v>0</v>
      </c>
      <c r="G119" s="1110">
        <v>0</v>
      </c>
      <c r="H119" s="1094"/>
      <c r="I119" s="1094"/>
      <c r="J119" s="1094"/>
      <c r="K119" s="1094"/>
    </row>
    <row r="120" spans="1:11" ht="14.1" customHeight="1" x14ac:dyDescent="0.25">
      <c r="A120" s="1094"/>
      <c r="B120" s="1094"/>
      <c r="C120" s="1109" t="s">
        <v>1059</v>
      </c>
      <c r="D120" s="1110">
        <v>0</v>
      </c>
      <c r="E120" s="1110">
        <v>0</v>
      </c>
      <c r="F120" s="1110">
        <v>0</v>
      </c>
      <c r="G120" s="1110">
        <v>0</v>
      </c>
      <c r="H120" s="1094"/>
      <c r="I120" s="1094"/>
      <c r="J120" s="1094"/>
      <c r="K120" s="1094"/>
    </row>
    <row r="121" spans="1:11" ht="14.1" customHeight="1" x14ac:dyDescent="0.25">
      <c r="A121" s="1094"/>
      <c r="B121" s="1094"/>
      <c r="C121" s="1109" t="s">
        <v>1060</v>
      </c>
      <c r="D121" s="1110">
        <v>0</v>
      </c>
      <c r="E121" s="1110">
        <v>0</v>
      </c>
      <c r="F121" s="1110">
        <v>0</v>
      </c>
      <c r="G121" s="1110">
        <v>0</v>
      </c>
      <c r="H121" s="1094"/>
      <c r="I121" s="1094"/>
      <c r="J121" s="1094"/>
      <c r="K121" s="1094"/>
    </row>
    <row r="122" spans="1:11" ht="14.1" customHeight="1" x14ac:dyDescent="0.25">
      <c r="A122" s="1094"/>
      <c r="B122" s="1094"/>
      <c r="C122" s="1109" t="s">
        <v>1061</v>
      </c>
      <c r="D122" s="1110">
        <v>0</v>
      </c>
      <c r="E122" s="1110">
        <v>2000000</v>
      </c>
      <c r="F122" s="1110">
        <v>2000000</v>
      </c>
      <c r="G122" s="1110">
        <v>2000000</v>
      </c>
      <c r="H122" s="1094"/>
      <c r="I122" s="1094"/>
      <c r="J122" s="1094"/>
      <c r="K122" s="1094"/>
    </row>
    <row r="123" spans="1:11" ht="14.1" customHeight="1" x14ac:dyDescent="0.25">
      <c r="A123" s="1094"/>
      <c r="B123" s="1094"/>
      <c r="C123" s="1109" t="s">
        <v>1048</v>
      </c>
      <c r="D123" s="1110">
        <v>0</v>
      </c>
      <c r="E123" s="1110">
        <v>2000000</v>
      </c>
      <c r="F123" s="1110">
        <v>2000000</v>
      </c>
      <c r="G123" s="1110">
        <v>2000000</v>
      </c>
      <c r="H123" s="1094"/>
      <c r="I123" s="1094"/>
      <c r="J123" s="1094"/>
      <c r="K123" s="1094"/>
    </row>
    <row r="124" spans="1:11" ht="14.1" customHeight="1" x14ac:dyDescent="0.25">
      <c r="A124" s="1094"/>
      <c r="B124" s="1094"/>
      <c r="C124" s="1109" t="s">
        <v>1057</v>
      </c>
      <c r="D124" s="1110">
        <v>0</v>
      </c>
      <c r="E124" s="1110">
        <v>0</v>
      </c>
      <c r="F124" s="1110">
        <v>0</v>
      </c>
      <c r="G124" s="1110">
        <v>0</v>
      </c>
      <c r="H124" s="1094"/>
      <c r="I124" s="1094"/>
      <c r="J124" s="1094"/>
      <c r="K124" s="1094"/>
    </row>
    <row r="125" spans="1:11" ht="14.1" customHeight="1" x14ac:dyDescent="0.25">
      <c r="A125" s="1094"/>
      <c r="B125" s="1094"/>
      <c r="C125" s="1109" t="s">
        <v>1058</v>
      </c>
      <c r="D125" s="1110">
        <v>0</v>
      </c>
      <c r="E125" s="1110">
        <v>0</v>
      </c>
      <c r="F125" s="1110">
        <v>0</v>
      </c>
      <c r="G125" s="1110">
        <v>0</v>
      </c>
      <c r="H125" s="1094"/>
      <c r="I125" s="1094"/>
      <c r="J125" s="1094"/>
      <c r="K125" s="1094"/>
    </row>
    <row r="126" spans="1:11" ht="14.1" customHeight="1" x14ac:dyDescent="0.25">
      <c r="A126" s="1094"/>
      <c r="B126" s="1094"/>
      <c r="C126" s="1109" t="s">
        <v>1059</v>
      </c>
      <c r="D126" s="1110">
        <v>0</v>
      </c>
      <c r="E126" s="1110">
        <v>0</v>
      </c>
      <c r="F126" s="1110">
        <v>0</v>
      </c>
      <c r="G126" s="1110">
        <v>0</v>
      </c>
      <c r="H126" s="1094"/>
      <c r="I126" s="1094"/>
      <c r="J126" s="1094"/>
      <c r="K126" s="1094"/>
    </row>
    <row r="127" spans="1:11" ht="14.1" customHeight="1" x14ac:dyDescent="0.25">
      <c r="A127" s="1094"/>
      <c r="B127" s="1094"/>
      <c r="C127" s="1109" t="s">
        <v>1060</v>
      </c>
      <c r="D127" s="1110">
        <v>0</v>
      </c>
      <c r="E127" s="1110">
        <v>0</v>
      </c>
      <c r="F127" s="1110">
        <v>0</v>
      </c>
      <c r="G127" s="1110">
        <v>0</v>
      </c>
      <c r="H127" s="1094"/>
      <c r="I127" s="1094"/>
      <c r="J127" s="1094"/>
      <c r="K127" s="1094"/>
    </row>
    <row r="128" spans="1:11" ht="14.1" customHeight="1" x14ac:dyDescent="0.25">
      <c r="A128" s="1094"/>
      <c r="B128" s="1094"/>
      <c r="C128" s="1109" t="s">
        <v>1062</v>
      </c>
      <c r="D128" s="1110">
        <v>0</v>
      </c>
      <c r="E128" s="1110">
        <v>0</v>
      </c>
      <c r="F128" s="1110">
        <v>0</v>
      </c>
      <c r="G128" s="1110">
        <v>0</v>
      </c>
      <c r="H128" s="1094"/>
      <c r="I128" s="1094"/>
      <c r="J128" s="1094"/>
      <c r="K128" s="1094"/>
    </row>
    <row r="129" spans="1:11" ht="14.1" customHeight="1" x14ac:dyDescent="0.25">
      <c r="A129" s="1094"/>
      <c r="B129" s="1094"/>
      <c r="C129" s="1109" t="s">
        <v>1048</v>
      </c>
      <c r="D129" s="1110">
        <v>0</v>
      </c>
      <c r="E129" s="1110">
        <v>0</v>
      </c>
      <c r="F129" s="1110">
        <v>0</v>
      </c>
      <c r="G129" s="1110">
        <v>0</v>
      </c>
      <c r="H129" s="1094"/>
      <c r="I129" s="1094"/>
      <c r="J129" s="1094"/>
      <c r="K129" s="1094"/>
    </row>
    <row r="130" spans="1:11" ht="14.1" customHeight="1" x14ac:dyDescent="0.25">
      <c r="A130" s="1094"/>
      <c r="B130" s="1094"/>
      <c r="C130" s="1109" t="s">
        <v>1057</v>
      </c>
      <c r="D130" s="1110">
        <v>0</v>
      </c>
      <c r="E130" s="1110">
        <v>0</v>
      </c>
      <c r="F130" s="1110">
        <v>0</v>
      </c>
      <c r="G130" s="1110">
        <v>0</v>
      </c>
      <c r="H130" s="1094"/>
      <c r="I130" s="1094"/>
      <c r="J130" s="1094"/>
      <c r="K130" s="1094"/>
    </row>
    <row r="131" spans="1:11" ht="14.1" customHeight="1" x14ac:dyDescent="0.25">
      <c r="A131" s="1094"/>
      <c r="B131" s="1094"/>
      <c r="C131" s="1109" t="s">
        <v>1058</v>
      </c>
      <c r="D131" s="1110">
        <v>0</v>
      </c>
      <c r="E131" s="1110">
        <v>0</v>
      </c>
      <c r="F131" s="1110">
        <v>0</v>
      </c>
      <c r="G131" s="1110">
        <v>0</v>
      </c>
      <c r="H131" s="1094"/>
      <c r="I131" s="1094"/>
      <c r="J131" s="1094"/>
      <c r="K131" s="1094"/>
    </row>
    <row r="132" spans="1:11" ht="14.1" customHeight="1" x14ac:dyDescent="0.25">
      <c r="A132" s="1094"/>
      <c r="B132" s="1094"/>
      <c r="C132" s="1109" t="s">
        <v>1059</v>
      </c>
      <c r="D132" s="1110">
        <v>0</v>
      </c>
      <c r="E132" s="1110">
        <v>0</v>
      </c>
      <c r="F132" s="1110">
        <v>0</v>
      </c>
      <c r="G132" s="1110">
        <v>0</v>
      </c>
      <c r="H132" s="1094"/>
      <c r="I132" s="1094"/>
      <c r="J132" s="1094"/>
      <c r="K132" s="1094"/>
    </row>
    <row r="133" spans="1:11" ht="14.1" customHeight="1" x14ac:dyDescent="0.25">
      <c r="A133" s="1094"/>
      <c r="B133" s="1094"/>
      <c r="C133" s="1109" t="s">
        <v>1060</v>
      </c>
      <c r="D133" s="1110">
        <v>0</v>
      </c>
      <c r="E133" s="1110">
        <v>0</v>
      </c>
      <c r="F133" s="1110">
        <v>0</v>
      </c>
      <c r="G133" s="1110">
        <v>0</v>
      </c>
      <c r="H133" s="1094"/>
      <c r="I133" s="1094"/>
      <c r="J133" s="1094"/>
      <c r="K133" s="1094"/>
    </row>
    <row r="134" spans="1:11" ht="14.1" customHeight="1" x14ac:dyDescent="0.25">
      <c r="A134" s="1094"/>
      <c r="B134" s="1094"/>
      <c r="C134" s="1109" t="s">
        <v>1063</v>
      </c>
      <c r="D134" s="1110">
        <v>0</v>
      </c>
      <c r="E134" s="1110">
        <v>0</v>
      </c>
      <c r="F134" s="1110">
        <v>0</v>
      </c>
      <c r="G134" s="1110">
        <v>0</v>
      </c>
      <c r="H134" s="1094"/>
      <c r="I134" s="1094"/>
      <c r="J134" s="1094"/>
      <c r="K134" s="1094"/>
    </row>
    <row r="135" spans="1:11" ht="14.1" customHeight="1" x14ac:dyDescent="0.25">
      <c r="A135" s="1094"/>
      <c r="B135" s="1094"/>
      <c r="C135" s="1109" t="s">
        <v>1064</v>
      </c>
      <c r="D135" s="1110">
        <v>0</v>
      </c>
      <c r="E135" s="1110">
        <v>0</v>
      </c>
      <c r="F135" s="1110">
        <v>0</v>
      </c>
      <c r="G135" s="1110">
        <v>0</v>
      </c>
      <c r="H135" s="1094"/>
      <c r="I135" s="1094"/>
      <c r="J135" s="1094"/>
      <c r="K135" s="1094"/>
    </row>
    <row r="136" spans="1:11" ht="14.1" customHeight="1" x14ac:dyDescent="0.25">
      <c r="A136" s="1094"/>
      <c r="B136" s="1094"/>
      <c r="C136" s="1111" t="s">
        <v>572</v>
      </c>
      <c r="D136" s="1110">
        <v>0</v>
      </c>
      <c r="E136" s="1110">
        <v>2000000</v>
      </c>
      <c r="F136" s="1110">
        <v>2000000</v>
      </c>
      <c r="G136" s="1110">
        <v>2000000</v>
      </c>
      <c r="H136" s="1094"/>
      <c r="I136" s="1094"/>
      <c r="J136" s="1094"/>
      <c r="K136" s="1094"/>
    </row>
    <row r="137" spans="1:11" ht="15" customHeight="1" x14ac:dyDescent="0.25">
      <c r="A137" s="1094"/>
      <c r="B137" s="1094"/>
      <c r="C137" s="1113" t="s">
        <v>1038</v>
      </c>
      <c r="D137" s="1114" t="s">
        <v>1038</v>
      </c>
      <c r="E137" s="1114" t="s">
        <v>1038</v>
      </c>
      <c r="F137" s="1114" t="s">
        <v>1038</v>
      </c>
      <c r="G137" s="1114" t="s">
        <v>1038</v>
      </c>
      <c r="H137" s="1094"/>
      <c r="I137" s="1094"/>
      <c r="J137" s="1094"/>
      <c r="K137" s="1094"/>
    </row>
    <row r="138" spans="1:11" ht="15" customHeight="1" x14ac:dyDescent="0.25">
      <c r="A138" s="1094"/>
      <c r="B138" s="1094"/>
      <c r="C138" s="1096" t="s">
        <v>1154</v>
      </c>
      <c r="D138" s="1115">
        <v>0</v>
      </c>
      <c r="E138" s="1115">
        <v>98381000</v>
      </c>
      <c r="F138" s="1115">
        <v>98381000</v>
      </c>
      <c r="G138" s="1115">
        <v>98881000</v>
      </c>
      <c r="H138" s="1094"/>
      <c r="I138" s="1094"/>
      <c r="J138" s="1094"/>
      <c r="K138" s="1094"/>
    </row>
    <row r="139" spans="1:11" ht="15" customHeight="1" x14ac:dyDescent="0.25">
      <c r="A139" s="1094"/>
      <c r="B139" s="1094"/>
      <c r="C139" s="1097" t="s">
        <v>1047</v>
      </c>
      <c r="D139" s="1116">
        <v>0</v>
      </c>
      <c r="E139" s="1116">
        <v>66060000</v>
      </c>
      <c r="F139" s="1116">
        <v>66060000</v>
      </c>
      <c r="G139" s="1116">
        <v>66060000</v>
      </c>
      <c r="H139" s="1094"/>
      <c r="I139" s="1094"/>
      <c r="J139" s="1094"/>
      <c r="K139" s="1094"/>
    </row>
    <row r="140" spans="1:11" ht="15" customHeight="1" x14ac:dyDescent="0.25">
      <c r="A140" s="1094"/>
      <c r="B140" s="1094"/>
      <c r="C140" s="1097" t="s">
        <v>1048</v>
      </c>
      <c r="D140" s="1116">
        <v>0</v>
      </c>
      <c r="E140" s="1116">
        <v>66060000</v>
      </c>
      <c r="F140" s="1116">
        <v>66060000</v>
      </c>
      <c r="G140" s="1116">
        <v>66060000</v>
      </c>
      <c r="H140" s="1094"/>
      <c r="I140" s="1094"/>
      <c r="J140" s="1094"/>
      <c r="K140" s="1094"/>
    </row>
    <row r="141" spans="1:11" ht="15" customHeight="1" x14ac:dyDescent="0.25">
      <c r="A141" s="1094"/>
      <c r="B141" s="1094"/>
      <c r="C141" s="1097" t="s">
        <v>1049</v>
      </c>
      <c r="D141" s="1116">
        <v>0</v>
      </c>
      <c r="E141" s="1116">
        <v>0</v>
      </c>
      <c r="F141" s="1116">
        <v>0</v>
      </c>
      <c r="G141" s="1116">
        <v>0</v>
      </c>
      <c r="H141" s="1094"/>
      <c r="I141" s="1094"/>
      <c r="J141" s="1094"/>
      <c r="K141" s="1094"/>
    </row>
    <row r="142" spans="1:11" ht="15" customHeight="1" x14ac:dyDescent="0.25">
      <c r="A142" s="1094"/>
      <c r="B142" s="1094"/>
      <c r="C142" s="1097" t="s">
        <v>1050</v>
      </c>
      <c r="D142" s="1116">
        <v>0</v>
      </c>
      <c r="E142" s="1116">
        <v>13531000</v>
      </c>
      <c r="F142" s="1116">
        <v>13531000</v>
      </c>
      <c r="G142" s="1116">
        <v>13531000</v>
      </c>
      <c r="H142" s="1094"/>
      <c r="I142" s="1094"/>
      <c r="J142" s="1094"/>
      <c r="K142" s="1094"/>
    </row>
    <row r="143" spans="1:11" ht="15" customHeight="1" x14ac:dyDescent="0.25">
      <c r="A143" s="1094"/>
      <c r="B143" s="1094"/>
      <c r="C143" s="1097" t="s">
        <v>1048</v>
      </c>
      <c r="D143" s="1116">
        <v>0</v>
      </c>
      <c r="E143" s="1116">
        <v>13531000</v>
      </c>
      <c r="F143" s="1116">
        <v>13531000</v>
      </c>
      <c r="G143" s="1116">
        <v>13531000</v>
      </c>
      <c r="H143" s="1094"/>
      <c r="I143" s="1094"/>
      <c r="J143" s="1094"/>
      <c r="K143" s="1094"/>
    </row>
    <row r="144" spans="1:11" ht="15" customHeight="1" x14ac:dyDescent="0.25">
      <c r="A144" s="1094"/>
      <c r="B144" s="1094"/>
      <c r="C144" s="1097" t="s">
        <v>1049</v>
      </c>
      <c r="D144" s="1116">
        <v>0</v>
      </c>
      <c r="E144" s="1116">
        <v>0</v>
      </c>
      <c r="F144" s="1116">
        <v>0</v>
      </c>
      <c r="G144" s="1116">
        <v>0</v>
      </c>
      <c r="H144" s="1094"/>
      <c r="I144" s="1094"/>
      <c r="J144" s="1094"/>
      <c r="K144" s="1094"/>
    </row>
    <row r="145" spans="1:11" ht="15" customHeight="1" x14ac:dyDescent="0.25">
      <c r="A145" s="1094"/>
      <c r="B145" s="1094"/>
      <c r="C145" s="1097" t="s">
        <v>1051</v>
      </c>
      <c r="D145" s="1116">
        <v>0</v>
      </c>
      <c r="E145" s="1116">
        <v>16350000</v>
      </c>
      <c r="F145" s="1116">
        <v>16350000</v>
      </c>
      <c r="G145" s="1116">
        <v>16850000</v>
      </c>
      <c r="H145" s="1094"/>
      <c r="I145" s="1094"/>
      <c r="J145" s="1094"/>
      <c r="K145" s="1094"/>
    </row>
    <row r="146" spans="1:11" ht="15" customHeight="1" x14ac:dyDescent="0.25">
      <c r="A146" s="1094"/>
      <c r="B146" s="1094"/>
      <c r="C146" s="1097" t="s">
        <v>1048</v>
      </c>
      <c r="D146" s="1116">
        <v>0</v>
      </c>
      <c r="E146" s="1116">
        <v>16350000</v>
      </c>
      <c r="F146" s="1116">
        <v>16350000</v>
      </c>
      <c r="G146" s="1116">
        <v>16850000</v>
      </c>
      <c r="H146" s="1094"/>
      <c r="I146" s="1094"/>
      <c r="J146" s="1094"/>
      <c r="K146" s="1094"/>
    </row>
    <row r="147" spans="1:11" ht="15" customHeight="1" x14ac:dyDescent="0.25">
      <c r="A147" s="1094"/>
      <c r="B147" s="1094"/>
      <c r="C147" s="1097" t="s">
        <v>1049</v>
      </c>
      <c r="D147" s="1116">
        <v>0</v>
      </c>
      <c r="E147" s="1116">
        <v>0</v>
      </c>
      <c r="F147" s="1116">
        <v>0</v>
      </c>
      <c r="G147" s="1116">
        <v>0</v>
      </c>
      <c r="H147" s="1094"/>
      <c r="I147" s="1094"/>
      <c r="J147" s="1094"/>
      <c r="K147" s="1094"/>
    </row>
    <row r="148" spans="1:11" ht="15" customHeight="1" x14ac:dyDescent="0.25">
      <c r="A148" s="1094"/>
      <c r="B148" s="1094"/>
      <c r="C148" s="1097" t="s">
        <v>1052</v>
      </c>
      <c r="D148" s="1116">
        <v>0</v>
      </c>
      <c r="E148" s="1116">
        <v>0</v>
      </c>
      <c r="F148" s="1116">
        <v>0</v>
      </c>
      <c r="G148" s="1116">
        <v>0</v>
      </c>
      <c r="H148" s="1094"/>
      <c r="I148" s="1094"/>
      <c r="J148" s="1094"/>
      <c r="K148" s="1094"/>
    </row>
    <row r="149" spans="1:11" ht="15" customHeight="1" x14ac:dyDescent="0.25">
      <c r="A149" s="1094"/>
      <c r="B149" s="1094"/>
      <c r="C149" s="1097" t="s">
        <v>1048</v>
      </c>
      <c r="D149" s="1116">
        <v>0</v>
      </c>
      <c r="E149" s="1116">
        <v>0</v>
      </c>
      <c r="F149" s="1116">
        <v>0</v>
      </c>
      <c r="G149" s="1116">
        <v>0</v>
      </c>
      <c r="H149" s="1094"/>
      <c r="I149" s="1094"/>
      <c r="J149" s="1094"/>
      <c r="K149" s="1094"/>
    </row>
    <row r="150" spans="1:11" ht="15" customHeight="1" x14ac:dyDescent="0.25">
      <c r="A150" s="1094"/>
      <c r="B150" s="1094"/>
      <c r="C150" s="1097" t="s">
        <v>1049</v>
      </c>
      <c r="D150" s="1116">
        <v>0</v>
      </c>
      <c r="E150" s="1116">
        <v>0</v>
      </c>
      <c r="F150" s="1116">
        <v>0</v>
      </c>
      <c r="G150" s="1116">
        <v>0</v>
      </c>
      <c r="H150" s="1094"/>
      <c r="I150" s="1094"/>
      <c r="J150" s="1094"/>
      <c r="K150" s="1094"/>
    </row>
    <row r="151" spans="1:11" ht="20.100000000000001" customHeight="1" x14ac:dyDescent="0.25">
      <c r="A151" s="1094"/>
      <c r="B151" s="1094"/>
      <c r="C151" s="1097" t="s">
        <v>1155</v>
      </c>
      <c r="D151" s="1117">
        <v>0</v>
      </c>
      <c r="E151" s="1117">
        <v>0</v>
      </c>
      <c r="F151" s="1117">
        <v>0</v>
      </c>
      <c r="G151" s="1117">
        <v>0</v>
      </c>
      <c r="H151" s="1094"/>
      <c r="I151" s="1094"/>
      <c r="J151" s="1094"/>
      <c r="K151" s="1094"/>
    </row>
    <row r="152" spans="1:11" ht="15" customHeight="1" x14ac:dyDescent="0.25">
      <c r="A152" s="1094"/>
      <c r="B152" s="1094"/>
      <c r="C152" s="1097" t="s">
        <v>1048</v>
      </c>
      <c r="D152" s="1116">
        <v>0</v>
      </c>
      <c r="E152" s="1116">
        <v>0</v>
      </c>
      <c r="F152" s="1116">
        <v>0</v>
      </c>
      <c r="G152" s="1116">
        <v>0</v>
      </c>
      <c r="H152" s="1094"/>
      <c r="I152" s="1094"/>
      <c r="J152" s="1094"/>
      <c r="K152" s="1094"/>
    </row>
    <row r="153" spans="1:11" ht="15" customHeight="1" x14ac:dyDescent="0.25">
      <c r="A153" s="1094"/>
      <c r="B153" s="1094"/>
      <c r="C153" s="1097" t="s">
        <v>1049</v>
      </c>
      <c r="D153" s="1116">
        <v>0</v>
      </c>
      <c r="E153" s="1116">
        <v>0</v>
      </c>
      <c r="F153" s="1116">
        <v>0</v>
      </c>
      <c r="G153" s="1116">
        <v>0</v>
      </c>
      <c r="H153" s="1094"/>
      <c r="I153" s="1094"/>
      <c r="J153" s="1094"/>
      <c r="K153" s="1094"/>
    </row>
    <row r="154" spans="1:11" ht="15" customHeight="1" x14ac:dyDescent="0.25">
      <c r="A154" s="1094"/>
      <c r="B154" s="1094"/>
      <c r="C154" s="1097" t="s">
        <v>1054</v>
      </c>
      <c r="D154" s="1116">
        <v>0</v>
      </c>
      <c r="E154" s="1116">
        <v>200000</v>
      </c>
      <c r="F154" s="1116">
        <v>200000</v>
      </c>
      <c r="G154" s="1116">
        <v>200000</v>
      </c>
      <c r="H154" s="1094"/>
      <c r="I154" s="1094"/>
      <c r="J154" s="1094"/>
      <c r="K154" s="1094"/>
    </row>
    <row r="155" spans="1:11" ht="15" customHeight="1" x14ac:dyDescent="0.25">
      <c r="A155" s="1094"/>
      <c r="B155" s="1094"/>
      <c r="C155" s="1097" t="s">
        <v>1048</v>
      </c>
      <c r="D155" s="1116">
        <v>0</v>
      </c>
      <c r="E155" s="1116">
        <v>200000</v>
      </c>
      <c r="F155" s="1116">
        <v>200000</v>
      </c>
      <c r="G155" s="1116">
        <v>200000</v>
      </c>
      <c r="H155" s="1094"/>
      <c r="I155" s="1094"/>
      <c r="J155" s="1094"/>
      <c r="K155" s="1094"/>
    </row>
    <row r="156" spans="1:11" ht="15" customHeight="1" x14ac:dyDescent="0.25">
      <c r="A156" s="1094"/>
      <c r="B156" s="1094"/>
      <c r="C156" s="1097" t="s">
        <v>1049</v>
      </c>
      <c r="D156" s="1116">
        <v>0</v>
      </c>
      <c r="E156" s="1116">
        <v>0</v>
      </c>
      <c r="F156" s="1116">
        <v>0</v>
      </c>
      <c r="G156" s="1116">
        <v>0</v>
      </c>
      <c r="H156" s="1094"/>
      <c r="I156" s="1094"/>
      <c r="J156" s="1094"/>
      <c r="K156" s="1094"/>
    </row>
    <row r="157" spans="1:11" ht="15" customHeight="1" x14ac:dyDescent="0.25">
      <c r="A157" s="1094"/>
      <c r="B157" s="1094"/>
      <c r="C157" s="1097" t="s">
        <v>1055</v>
      </c>
      <c r="D157" s="1116">
        <v>0</v>
      </c>
      <c r="E157" s="1116">
        <v>240000</v>
      </c>
      <c r="F157" s="1116">
        <v>240000</v>
      </c>
      <c r="G157" s="1116">
        <v>240000</v>
      </c>
      <c r="H157" s="1094"/>
      <c r="I157" s="1094"/>
      <c r="J157" s="1094"/>
      <c r="K157" s="1094"/>
    </row>
    <row r="158" spans="1:11" ht="15" customHeight="1" x14ac:dyDescent="0.25">
      <c r="A158" s="1094"/>
      <c r="B158" s="1094"/>
      <c r="C158" s="1097" t="s">
        <v>1048</v>
      </c>
      <c r="D158" s="1116">
        <v>0</v>
      </c>
      <c r="E158" s="1116">
        <v>240000</v>
      </c>
      <c r="F158" s="1116">
        <v>240000</v>
      </c>
      <c r="G158" s="1116">
        <v>240000</v>
      </c>
      <c r="H158" s="1094"/>
      <c r="I158" s="1094"/>
      <c r="J158" s="1094"/>
      <c r="K158" s="1094"/>
    </row>
    <row r="159" spans="1:11" ht="15" customHeight="1" x14ac:dyDescent="0.25">
      <c r="A159" s="1094"/>
      <c r="B159" s="1094"/>
      <c r="C159" s="1097" t="s">
        <v>1049</v>
      </c>
      <c r="D159" s="1116">
        <v>0</v>
      </c>
      <c r="E159" s="1116">
        <v>0</v>
      </c>
      <c r="F159" s="1116">
        <v>0</v>
      </c>
      <c r="G159" s="1116">
        <v>0</v>
      </c>
      <c r="H159" s="1094"/>
      <c r="I159" s="1094"/>
      <c r="J159" s="1094"/>
      <c r="K159" s="1094"/>
    </row>
    <row r="160" spans="1:11" ht="15" customHeight="1" x14ac:dyDescent="0.25">
      <c r="A160" s="1094"/>
      <c r="B160" s="1094"/>
      <c r="C160" s="1097" t="s">
        <v>1056</v>
      </c>
      <c r="D160" s="1116">
        <v>0</v>
      </c>
      <c r="E160" s="1116">
        <v>0</v>
      </c>
      <c r="F160" s="1116">
        <v>0</v>
      </c>
      <c r="G160" s="1116">
        <v>0</v>
      </c>
      <c r="H160" s="1094"/>
      <c r="I160" s="1094"/>
      <c r="J160" s="1094"/>
      <c r="K160" s="1094"/>
    </row>
    <row r="161" spans="1:11" ht="15" customHeight="1" x14ac:dyDescent="0.25">
      <c r="A161" s="1094"/>
      <c r="B161" s="1094"/>
      <c r="C161" s="1097" t="s">
        <v>1048</v>
      </c>
      <c r="D161" s="1116">
        <v>0</v>
      </c>
      <c r="E161" s="1116">
        <v>0</v>
      </c>
      <c r="F161" s="1116">
        <v>0</v>
      </c>
      <c r="G161" s="1116">
        <v>0</v>
      </c>
      <c r="H161" s="1094"/>
      <c r="I161" s="1094"/>
      <c r="J161" s="1094"/>
      <c r="K161" s="1094"/>
    </row>
    <row r="162" spans="1:11" ht="15" customHeight="1" x14ac:dyDescent="0.25">
      <c r="A162" s="1094"/>
      <c r="B162" s="1094"/>
      <c r="C162" s="1097" t="s">
        <v>1057</v>
      </c>
      <c r="D162" s="1116">
        <v>0</v>
      </c>
      <c r="E162" s="1116">
        <v>0</v>
      </c>
      <c r="F162" s="1116">
        <v>0</v>
      </c>
      <c r="G162" s="1116">
        <v>0</v>
      </c>
      <c r="H162" s="1094"/>
      <c r="I162" s="1094"/>
      <c r="J162" s="1094"/>
      <c r="K162" s="1094"/>
    </row>
    <row r="163" spans="1:11" ht="15" customHeight="1" x14ac:dyDescent="0.25">
      <c r="A163" s="1094"/>
      <c r="B163" s="1094"/>
      <c r="C163" s="1097" t="s">
        <v>1058</v>
      </c>
      <c r="D163" s="1116">
        <v>0</v>
      </c>
      <c r="E163" s="1116">
        <v>0</v>
      </c>
      <c r="F163" s="1116">
        <v>0</v>
      </c>
      <c r="G163" s="1116">
        <v>0</v>
      </c>
      <c r="H163" s="1094"/>
      <c r="I163" s="1094"/>
      <c r="J163" s="1094"/>
      <c r="K163" s="1094"/>
    </row>
    <row r="164" spans="1:11" ht="15" customHeight="1" x14ac:dyDescent="0.25">
      <c r="A164" s="1094"/>
      <c r="B164" s="1094"/>
      <c r="C164" s="1097" t="s">
        <v>1059</v>
      </c>
      <c r="D164" s="1116">
        <v>0</v>
      </c>
      <c r="E164" s="1116">
        <v>0</v>
      </c>
      <c r="F164" s="1116">
        <v>0</v>
      </c>
      <c r="G164" s="1116">
        <v>0</v>
      </c>
      <c r="H164" s="1094"/>
      <c r="I164" s="1094"/>
      <c r="J164" s="1094"/>
      <c r="K164" s="1094"/>
    </row>
    <row r="165" spans="1:11" ht="15" customHeight="1" x14ac:dyDescent="0.25">
      <c r="A165" s="1094"/>
      <c r="B165" s="1094"/>
      <c r="C165" s="1097" t="s">
        <v>1060</v>
      </c>
      <c r="D165" s="1116">
        <v>0</v>
      </c>
      <c r="E165" s="1116">
        <v>0</v>
      </c>
      <c r="F165" s="1116">
        <v>0</v>
      </c>
      <c r="G165" s="1116">
        <v>0</v>
      </c>
      <c r="H165" s="1094"/>
      <c r="I165" s="1094"/>
      <c r="J165" s="1094"/>
      <c r="K165" s="1094"/>
    </row>
    <row r="166" spans="1:11" ht="15" customHeight="1" x14ac:dyDescent="0.25">
      <c r="A166" s="1094"/>
      <c r="B166" s="1094"/>
      <c r="C166" s="1097" t="s">
        <v>1061</v>
      </c>
      <c r="D166" s="1116">
        <v>0</v>
      </c>
      <c r="E166" s="1116">
        <v>2000000</v>
      </c>
      <c r="F166" s="1116">
        <v>2000000</v>
      </c>
      <c r="G166" s="1116">
        <v>2000000</v>
      </c>
      <c r="H166" s="1094"/>
      <c r="I166" s="1094"/>
      <c r="J166" s="1094"/>
      <c r="K166" s="1094"/>
    </row>
    <row r="167" spans="1:11" ht="15" customHeight="1" x14ac:dyDescent="0.25">
      <c r="A167" s="1094"/>
      <c r="B167" s="1094"/>
      <c r="C167" s="1097" t="s">
        <v>1048</v>
      </c>
      <c r="D167" s="1116">
        <v>0</v>
      </c>
      <c r="E167" s="1116">
        <v>2000000</v>
      </c>
      <c r="F167" s="1116">
        <v>2000000</v>
      </c>
      <c r="G167" s="1116">
        <v>2000000</v>
      </c>
      <c r="H167" s="1094"/>
      <c r="I167" s="1094"/>
      <c r="J167" s="1094"/>
      <c r="K167" s="1094"/>
    </row>
    <row r="168" spans="1:11" ht="15" customHeight="1" x14ac:dyDescent="0.25">
      <c r="A168" s="1094"/>
      <c r="B168" s="1094"/>
      <c r="C168" s="1097" t="s">
        <v>1057</v>
      </c>
      <c r="D168" s="1116">
        <v>0</v>
      </c>
      <c r="E168" s="1116">
        <v>0</v>
      </c>
      <c r="F168" s="1116">
        <v>0</v>
      </c>
      <c r="G168" s="1116">
        <v>0</v>
      </c>
      <c r="H168" s="1094"/>
      <c r="I168" s="1094"/>
      <c r="J168" s="1094"/>
      <c r="K168" s="1094"/>
    </row>
    <row r="169" spans="1:11" ht="15" customHeight="1" x14ac:dyDescent="0.25">
      <c r="A169" s="1094"/>
      <c r="B169" s="1094"/>
      <c r="C169" s="1097" t="s">
        <v>1058</v>
      </c>
      <c r="D169" s="1116">
        <v>0</v>
      </c>
      <c r="E169" s="1116">
        <v>0</v>
      </c>
      <c r="F169" s="1116">
        <v>0</v>
      </c>
      <c r="G169" s="1116">
        <v>0</v>
      </c>
      <c r="H169" s="1094"/>
      <c r="I169" s="1094"/>
      <c r="J169" s="1094"/>
      <c r="K169" s="1094"/>
    </row>
    <row r="170" spans="1:11" ht="15" customHeight="1" x14ac:dyDescent="0.25">
      <c r="A170" s="1094"/>
      <c r="B170" s="1094"/>
      <c r="C170" s="1097" t="s">
        <v>1059</v>
      </c>
      <c r="D170" s="1116">
        <v>0</v>
      </c>
      <c r="E170" s="1116">
        <v>0</v>
      </c>
      <c r="F170" s="1116">
        <v>0</v>
      </c>
      <c r="G170" s="1116">
        <v>0</v>
      </c>
      <c r="H170" s="1094"/>
      <c r="I170" s="1094"/>
      <c r="J170" s="1094"/>
      <c r="K170" s="1094"/>
    </row>
    <row r="171" spans="1:11" ht="15" customHeight="1" x14ac:dyDescent="0.25">
      <c r="A171" s="1094"/>
      <c r="B171" s="1094"/>
      <c r="C171" s="1097" t="s">
        <v>1060</v>
      </c>
      <c r="D171" s="1116">
        <v>0</v>
      </c>
      <c r="E171" s="1116">
        <v>0</v>
      </c>
      <c r="F171" s="1116">
        <v>0</v>
      </c>
      <c r="G171" s="1116">
        <v>0</v>
      </c>
      <c r="H171" s="1094"/>
      <c r="I171" s="1094"/>
      <c r="J171" s="1094"/>
      <c r="K171" s="1094"/>
    </row>
    <row r="172" spans="1:11" ht="15" customHeight="1" x14ac:dyDescent="0.25">
      <c r="A172" s="1094"/>
      <c r="B172" s="1094"/>
      <c r="C172" s="1097" t="s">
        <v>1062</v>
      </c>
      <c r="D172" s="1116">
        <v>0</v>
      </c>
      <c r="E172" s="1116">
        <v>0</v>
      </c>
      <c r="F172" s="1116">
        <v>0</v>
      </c>
      <c r="G172" s="1116">
        <v>0</v>
      </c>
      <c r="H172" s="1094"/>
      <c r="I172" s="1094"/>
      <c r="J172" s="1094"/>
      <c r="K172" s="1094"/>
    </row>
    <row r="173" spans="1:11" ht="15" customHeight="1" x14ac:dyDescent="0.25">
      <c r="A173" s="1094"/>
      <c r="B173" s="1094"/>
      <c r="C173" s="1097" t="s">
        <v>1048</v>
      </c>
      <c r="D173" s="1116">
        <v>0</v>
      </c>
      <c r="E173" s="1116">
        <v>0</v>
      </c>
      <c r="F173" s="1116">
        <v>0</v>
      </c>
      <c r="G173" s="1116">
        <v>0</v>
      </c>
      <c r="H173" s="1094"/>
      <c r="I173" s="1094"/>
      <c r="J173" s="1094"/>
      <c r="K173" s="1094"/>
    </row>
    <row r="174" spans="1:11" ht="15" customHeight="1" x14ac:dyDescent="0.25">
      <c r="A174" s="1094"/>
      <c r="B174" s="1094"/>
      <c r="C174" s="1097" t="s">
        <v>1057</v>
      </c>
      <c r="D174" s="1116">
        <v>0</v>
      </c>
      <c r="E174" s="1116">
        <v>0</v>
      </c>
      <c r="F174" s="1116">
        <v>0</v>
      </c>
      <c r="G174" s="1116">
        <v>0</v>
      </c>
      <c r="H174" s="1094"/>
      <c r="I174" s="1094"/>
      <c r="J174" s="1094"/>
      <c r="K174" s="1094"/>
    </row>
    <row r="175" spans="1:11" ht="15" customHeight="1" x14ac:dyDescent="0.25">
      <c r="A175" s="1094"/>
      <c r="B175" s="1094"/>
      <c r="C175" s="1097" t="s">
        <v>1058</v>
      </c>
      <c r="D175" s="1116">
        <v>0</v>
      </c>
      <c r="E175" s="1116">
        <v>0</v>
      </c>
      <c r="F175" s="1116">
        <v>0</v>
      </c>
      <c r="G175" s="1116">
        <v>0</v>
      </c>
      <c r="H175" s="1094"/>
      <c r="I175" s="1094"/>
      <c r="J175" s="1094"/>
      <c r="K175" s="1094"/>
    </row>
    <row r="176" spans="1:11" ht="15" customHeight="1" x14ac:dyDescent="0.25">
      <c r="A176" s="1094"/>
      <c r="B176" s="1094"/>
      <c r="C176" s="1097" t="s">
        <v>1059</v>
      </c>
      <c r="D176" s="1116">
        <v>0</v>
      </c>
      <c r="E176" s="1116">
        <v>0</v>
      </c>
      <c r="F176" s="1116">
        <v>0</v>
      </c>
      <c r="G176" s="1116">
        <v>0</v>
      </c>
      <c r="H176" s="1094"/>
      <c r="I176" s="1094"/>
      <c r="J176" s="1094"/>
      <c r="K176" s="1094"/>
    </row>
    <row r="177" spans="1:11" ht="15" customHeight="1" x14ac:dyDescent="0.25">
      <c r="A177" s="1094"/>
      <c r="B177" s="1094"/>
      <c r="C177" s="1097" t="s">
        <v>1060</v>
      </c>
      <c r="D177" s="1116">
        <v>0</v>
      </c>
      <c r="E177" s="1116">
        <v>0</v>
      </c>
      <c r="F177" s="1116">
        <v>0</v>
      </c>
      <c r="G177" s="1116">
        <v>0</v>
      </c>
      <c r="H177" s="1094"/>
      <c r="I177" s="1094"/>
      <c r="J177" s="1094"/>
      <c r="K177" s="1094"/>
    </row>
    <row r="178" spans="1:11" ht="15" customHeight="1" x14ac:dyDescent="0.25">
      <c r="A178" s="1094"/>
      <c r="B178" s="1094"/>
      <c r="C178" s="1097" t="s">
        <v>1063</v>
      </c>
      <c r="D178" s="1116">
        <v>0</v>
      </c>
      <c r="E178" s="1116">
        <v>0</v>
      </c>
      <c r="F178" s="1116">
        <v>0</v>
      </c>
      <c r="G178" s="1116">
        <v>0</v>
      </c>
      <c r="H178" s="1094"/>
      <c r="I178" s="1094"/>
      <c r="J178" s="1094"/>
      <c r="K178" s="1094"/>
    </row>
    <row r="179" spans="1:11" ht="15" customHeight="1" x14ac:dyDescent="0.25">
      <c r="A179" s="1094"/>
      <c r="B179" s="1094"/>
      <c r="C179" s="1097" t="s">
        <v>1064</v>
      </c>
      <c r="D179" s="1116">
        <v>0</v>
      </c>
      <c r="E179" s="1116">
        <v>0</v>
      </c>
      <c r="F179" s="1116">
        <v>0</v>
      </c>
      <c r="G179" s="1116">
        <v>0</v>
      </c>
      <c r="H179" s="1094"/>
      <c r="I179" s="1094"/>
      <c r="J179" s="1094"/>
      <c r="K179" s="1094"/>
    </row>
    <row r="180" spans="1:11" ht="20.100000000000001" customHeight="1" x14ac:dyDescent="0.25">
      <c r="A180" s="1094"/>
      <c r="B180" s="1094"/>
      <c r="C180" s="1118" t="s">
        <v>1038</v>
      </c>
      <c r="D180" s="1094"/>
      <c r="E180" s="1094"/>
      <c r="F180" s="1094"/>
      <c r="G180" s="1094"/>
      <c r="H180" s="1094"/>
      <c r="I180" s="1094"/>
      <c r="J180" s="1094"/>
      <c r="K180" s="1094"/>
    </row>
  </sheetData>
  <mergeCells count="23">
    <mergeCell ref="D80:G80"/>
    <mergeCell ref="D81:G81"/>
    <mergeCell ref="D82:G82"/>
    <mergeCell ref="D83:G83"/>
    <mergeCell ref="C92:G92"/>
    <mergeCell ref="C79:G79"/>
    <mergeCell ref="D7:G7"/>
    <mergeCell ref="C8:G8"/>
    <mergeCell ref="C9:G9"/>
    <mergeCell ref="D10:G10"/>
    <mergeCell ref="D14:G14"/>
    <mergeCell ref="C21:G21"/>
    <mergeCell ref="D22:G22"/>
    <mergeCell ref="D23:G23"/>
    <mergeCell ref="D24:G24"/>
    <mergeCell ref="D25:G25"/>
    <mergeCell ref="C34:G34"/>
    <mergeCell ref="D6:G6"/>
    <mergeCell ref="C1:G1"/>
    <mergeCell ref="C2:G2"/>
    <mergeCell ref="D3:G3"/>
    <mergeCell ref="D4:G4"/>
    <mergeCell ref="D5:G5"/>
  </mergeCells>
  <pageMargins left="0" right="0" top="0" bottom="0" header="0" footer="0"/>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12C4-7494-4D4C-8C2D-42DC31151505}">
  <sheetPr>
    <outlinePr summaryBelow="0"/>
  </sheetPr>
  <dimension ref="A1:K291"/>
  <sheetViews>
    <sheetView topLeftCell="A272" workbookViewId="0">
      <selection activeCell="A292" sqref="A292:XFD296"/>
    </sheetView>
  </sheetViews>
  <sheetFormatPr defaultRowHeight="15" x14ac:dyDescent="0.25"/>
  <cols>
    <col min="1" max="1" width="13.28515625" style="1155" customWidth="1"/>
    <col min="2" max="2" width="9.7109375" style="1155" customWidth="1"/>
    <col min="3" max="3" width="28.28515625" style="1155" customWidth="1"/>
    <col min="4" max="6" width="15.85546875" style="1155" customWidth="1"/>
    <col min="7" max="7" width="16.140625" style="1155" customWidth="1"/>
    <col min="8" max="8" width="6.7109375" style="1155" customWidth="1"/>
    <col min="9" max="9" width="18.28515625" style="1155" customWidth="1"/>
    <col min="10" max="10" width="10.7109375" style="1155" customWidth="1"/>
    <col min="11" max="11" width="17.42578125" style="1155" customWidth="1"/>
    <col min="12" max="16384" width="9.140625" style="1155"/>
  </cols>
  <sheetData>
    <row r="1" spans="1:11" ht="20.100000000000001" customHeight="1" x14ac:dyDescent="0.25">
      <c r="A1" s="1154"/>
      <c r="B1" s="1154"/>
      <c r="C1" s="1350" t="s">
        <v>980</v>
      </c>
      <c r="D1" s="1351"/>
      <c r="E1" s="1351"/>
      <c r="F1" s="1351"/>
      <c r="G1" s="1351"/>
      <c r="H1" s="1154"/>
      <c r="I1" s="1154"/>
      <c r="J1" s="1154"/>
      <c r="K1" s="1154"/>
    </row>
    <row r="2" spans="1:11" ht="24.95" customHeight="1" x14ac:dyDescent="0.25">
      <c r="A2" s="1154"/>
      <c r="B2" s="1154"/>
      <c r="C2" s="1352" t="s">
        <v>981</v>
      </c>
      <c r="D2" s="1353"/>
      <c r="E2" s="1353"/>
      <c r="F2" s="1353"/>
      <c r="G2" s="1353"/>
      <c r="H2" s="1154"/>
      <c r="I2" s="1154"/>
      <c r="J2" s="1154"/>
      <c r="K2" s="1154"/>
    </row>
    <row r="3" spans="1:11" ht="14.1" customHeight="1" x14ac:dyDescent="0.25">
      <c r="A3" s="1154"/>
      <c r="B3" s="1154"/>
      <c r="C3" s="1156" t="s">
        <v>982</v>
      </c>
      <c r="D3" s="1354" t="s">
        <v>3098</v>
      </c>
      <c r="E3" s="1355"/>
      <c r="F3" s="1355"/>
      <c r="G3" s="1355"/>
      <c r="H3" s="1154"/>
      <c r="I3" s="1154"/>
      <c r="J3" s="1154"/>
      <c r="K3" s="1154"/>
    </row>
    <row r="4" spans="1:11" ht="14.1" customHeight="1" x14ac:dyDescent="0.25">
      <c r="A4" s="1154"/>
      <c r="B4" s="1154"/>
      <c r="C4" s="1156" t="s">
        <v>984</v>
      </c>
      <c r="D4" s="1354" t="s">
        <v>3099</v>
      </c>
      <c r="E4" s="1355"/>
      <c r="F4" s="1355"/>
      <c r="G4" s="1355"/>
      <c r="H4" s="1154"/>
      <c r="I4" s="1154"/>
      <c r="J4" s="1154"/>
      <c r="K4" s="1154"/>
    </row>
    <row r="5" spans="1:11" ht="14.1" customHeight="1" x14ac:dyDescent="0.25">
      <c r="A5" s="1154"/>
      <c r="B5" s="1154"/>
      <c r="C5" s="1156" t="s">
        <v>2</v>
      </c>
      <c r="D5" s="1354" t="s">
        <v>3100</v>
      </c>
      <c r="E5" s="1355"/>
      <c r="F5" s="1355"/>
      <c r="G5" s="1355"/>
      <c r="H5" s="1154"/>
      <c r="I5" s="1154"/>
      <c r="J5" s="1154"/>
      <c r="K5" s="1154"/>
    </row>
    <row r="6" spans="1:11" ht="14.1" customHeight="1" x14ac:dyDescent="0.25">
      <c r="A6" s="1154"/>
      <c r="B6" s="1154"/>
      <c r="C6" s="1156" t="s">
        <v>4</v>
      </c>
      <c r="D6" s="1354" t="s">
        <v>3101</v>
      </c>
      <c r="E6" s="1355"/>
      <c r="F6" s="1355"/>
      <c r="G6" s="1355"/>
      <c r="H6" s="1154"/>
      <c r="I6" s="1154"/>
      <c r="J6" s="1154"/>
      <c r="K6" s="1154"/>
    </row>
    <row r="7" spans="1:11" ht="14.1" customHeight="1" x14ac:dyDescent="0.25">
      <c r="A7" s="1154"/>
      <c r="B7" s="1154"/>
      <c r="C7" s="1156" t="s">
        <v>6</v>
      </c>
      <c r="D7" s="1356" t="s">
        <v>987</v>
      </c>
      <c r="E7" s="1357"/>
      <c r="F7" s="1357"/>
      <c r="G7" s="1357"/>
      <c r="H7" s="1154"/>
      <c r="I7" s="1154"/>
      <c r="J7" s="1154"/>
      <c r="K7" s="1154"/>
    </row>
    <row r="8" spans="1:11" ht="14.1" customHeight="1" x14ac:dyDescent="0.25">
      <c r="A8" s="1154"/>
      <c r="B8" s="1154"/>
      <c r="C8" s="1358" t="s">
        <v>8</v>
      </c>
      <c r="D8" s="1359"/>
      <c r="E8" s="1359"/>
      <c r="F8" s="1359"/>
      <c r="G8" s="1359"/>
      <c r="H8" s="1154"/>
      <c r="I8" s="1154"/>
      <c r="J8" s="1154"/>
      <c r="K8" s="1154"/>
    </row>
    <row r="9" spans="1:11" ht="20.100000000000001" customHeight="1" x14ac:dyDescent="0.25">
      <c r="A9" s="1154"/>
      <c r="B9" s="1154"/>
      <c r="C9" s="1360" t="s">
        <v>3102</v>
      </c>
      <c r="D9" s="1361"/>
      <c r="E9" s="1361"/>
      <c r="F9" s="1361"/>
      <c r="G9" s="1361"/>
      <c r="H9" s="1154"/>
      <c r="I9" s="1154"/>
      <c r="J9" s="1154"/>
      <c r="K9" s="1154"/>
    </row>
    <row r="10" spans="1:11" ht="36.950000000000003" customHeight="1" x14ac:dyDescent="0.25">
      <c r="A10" s="1154"/>
      <c r="B10" s="1154"/>
      <c r="C10" s="1157" t="s">
        <v>10</v>
      </c>
      <c r="D10" s="1362" t="s">
        <v>3103</v>
      </c>
      <c r="E10" s="1363"/>
      <c r="F10" s="1363"/>
      <c r="G10" s="1363"/>
      <c r="H10" s="1154"/>
      <c r="I10" s="1154"/>
      <c r="J10" s="1154"/>
      <c r="K10" s="1154"/>
    </row>
    <row r="11" spans="1:11" ht="27.95" customHeight="1" x14ac:dyDescent="0.25">
      <c r="A11" s="1154"/>
      <c r="B11" s="1154"/>
      <c r="C11" s="1158" t="s">
        <v>12</v>
      </c>
      <c r="D11" s="1159">
        <v>2024</v>
      </c>
      <c r="E11" s="1159">
        <v>2025</v>
      </c>
      <c r="F11" s="1159">
        <v>2026</v>
      </c>
      <c r="G11" s="1159">
        <v>2027</v>
      </c>
      <c r="H11" s="1154"/>
      <c r="I11" s="1154"/>
      <c r="J11" s="1154"/>
      <c r="K11" s="1154"/>
    </row>
    <row r="12" spans="1:11" ht="14.1" customHeight="1" x14ac:dyDescent="0.25">
      <c r="A12" s="1154"/>
      <c r="B12" s="1154"/>
      <c r="C12" s="1160"/>
      <c r="D12" s="1161" t="s">
        <v>13</v>
      </c>
      <c r="E12" s="1161" t="s">
        <v>14</v>
      </c>
      <c r="F12" s="1161" t="s">
        <v>14</v>
      </c>
      <c r="G12" s="1161" t="s">
        <v>14</v>
      </c>
      <c r="H12" s="1154"/>
      <c r="I12" s="1154"/>
      <c r="J12" s="1154"/>
      <c r="K12" s="1154"/>
    </row>
    <row r="13" spans="1:11" ht="20.100000000000001" customHeight="1" x14ac:dyDescent="0.25">
      <c r="A13" s="1154"/>
      <c r="B13" s="1154"/>
      <c r="C13" s="1158" t="s">
        <v>3104</v>
      </c>
      <c r="D13" s="1162" t="s">
        <v>1038</v>
      </c>
      <c r="E13" s="1162" t="s">
        <v>2888</v>
      </c>
      <c r="F13" s="1162" t="s">
        <v>2209</v>
      </c>
      <c r="G13" s="1162" t="s">
        <v>2350</v>
      </c>
      <c r="H13" s="1154"/>
      <c r="I13" s="1154"/>
      <c r="J13" s="1154"/>
      <c r="K13" s="1154"/>
    </row>
    <row r="14" spans="1:11" ht="93.95" customHeight="1" x14ac:dyDescent="0.25">
      <c r="A14" s="1154"/>
      <c r="B14" s="1154"/>
      <c r="C14" s="1157" t="s">
        <v>646</v>
      </c>
      <c r="D14" s="1362" t="s">
        <v>3105</v>
      </c>
      <c r="E14" s="1363"/>
      <c r="F14" s="1363"/>
      <c r="G14" s="1363"/>
      <c r="H14" s="1154"/>
      <c r="I14" s="1154"/>
      <c r="J14" s="1154"/>
      <c r="K14" s="1154"/>
    </row>
    <row r="15" spans="1:11" ht="27.95" customHeight="1" x14ac:dyDescent="0.25">
      <c r="A15" s="1154"/>
      <c r="B15" s="1154"/>
      <c r="C15" s="1158" t="s">
        <v>1005</v>
      </c>
      <c r="D15" s="1159">
        <v>2024</v>
      </c>
      <c r="E15" s="1159">
        <v>2025</v>
      </c>
      <c r="F15" s="1159">
        <v>2026</v>
      </c>
      <c r="G15" s="1159">
        <v>2027</v>
      </c>
      <c r="H15" s="1154"/>
      <c r="I15" s="1154"/>
      <c r="J15" s="1154"/>
      <c r="K15" s="1154"/>
    </row>
    <row r="16" spans="1:11" ht="14.1" customHeight="1" x14ac:dyDescent="0.25">
      <c r="A16" s="1154"/>
      <c r="B16" s="1154"/>
      <c r="C16" s="1160"/>
      <c r="D16" s="1161" t="s">
        <v>13</v>
      </c>
      <c r="E16" s="1161" t="s">
        <v>14</v>
      </c>
      <c r="F16" s="1161" t="s">
        <v>14</v>
      </c>
      <c r="G16" s="1161" t="s">
        <v>14</v>
      </c>
      <c r="H16" s="1154"/>
      <c r="I16" s="1154"/>
      <c r="J16" s="1154"/>
      <c r="K16" s="1154"/>
    </row>
    <row r="17" spans="1:11" ht="20.100000000000001" customHeight="1" x14ac:dyDescent="0.25">
      <c r="A17" s="1154"/>
      <c r="B17" s="1154"/>
      <c r="C17" s="1158" t="s">
        <v>3106</v>
      </c>
      <c r="D17" s="1162" t="s">
        <v>1038</v>
      </c>
      <c r="E17" s="1162" t="s">
        <v>1631</v>
      </c>
      <c r="F17" s="1162" t="s">
        <v>1631</v>
      </c>
      <c r="G17" s="1162" t="s">
        <v>1631</v>
      </c>
      <c r="H17" s="1154"/>
      <c r="I17" s="1154"/>
      <c r="J17" s="1154"/>
      <c r="K17" s="1154"/>
    </row>
    <row r="18" spans="1:11" ht="30.95" customHeight="1" x14ac:dyDescent="0.25">
      <c r="A18" s="1154"/>
      <c r="B18" s="1154"/>
      <c r="C18" s="1158" t="s">
        <v>2861</v>
      </c>
      <c r="D18" s="1162" t="s">
        <v>1038</v>
      </c>
      <c r="E18" s="1162" t="s">
        <v>1233</v>
      </c>
      <c r="F18" s="1162" t="s">
        <v>1233</v>
      </c>
      <c r="G18" s="1162" t="s">
        <v>1233</v>
      </c>
      <c r="H18" s="1154"/>
      <c r="I18" s="1154"/>
      <c r="J18" s="1154"/>
      <c r="K18" s="1154"/>
    </row>
    <row r="19" spans="1:11" ht="30.95" customHeight="1" x14ac:dyDescent="0.25">
      <c r="A19" s="1154"/>
      <c r="B19" s="1154"/>
      <c r="C19" s="1158" t="s">
        <v>3107</v>
      </c>
      <c r="D19" s="1162" t="s">
        <v>1038</v>
      </c>
      <c r="E19" s="1162" t="s">
        <v>1039</v>
      </c>
      <c r="F19" s="1162" t="s">
        <v>1039</v>
      </c>
      <c r="G19" s="1162" t="s">
        <v>1039</v>
      </c>
      <c r="H19" s="1154"/>
      <c r="I19" s="1154"/>
      <c r="J19" s="1154"/>
      <c r="K19" s="1154"/>
    </row>
    <row r="20" spans="1:11" ht="14.1" customHeight="1" x14ac:dyDescent="0.25">
      <c r="A20" s="1154"/>
      <c r="B20" s="1154"/>
      <c r="C20" s="1344" t="s">
        <v>1019</v>
      </c>
      <c r="D20" s="1345"/>
      <c r="E20" s="1345"/>
      <c r="F20" s="1345"/>
      <c r="G20" s="1345"/>
      <c r="H20" s="1154"/>
      <c r="I20" s="1154"/>
      <c r="J20" s="1154"/>
      <c r="K20" s="1154"/>
    </row>
    <row r="21" spans="1:11" ht="14.1" customHeight="1" x14ac:dyDescent="0.25">
      <c r="A21" s="1154"/>
      <c r="B21" s="1154"/>
      <c r="C21" s="1163" t="s">
        <v>3108</v>
      </c>
      <c r="D21" s="1344" t="s">
        <v>3109</v>
      </c>
      <c r="E21" s="1345"/>
      <c r="F21" s="1345"/>
      <c r="G21" s="1345"/>
      <c r="H21" s="1154"/>
      <c r="I21" s="1154"/>
      <c r="J21" s="1154"/>
      <c r="K21" s="1154"/>
    </row>
    <row r="22" spans="1:11" ht="18" customHeight="1" x14ac:dyDescent="0.25">
      <c r="A22" s="1154"/>
      <c r="B22" s="1154"/>
      <c r="C22" s="1164" t="s">
        <v>1022</v>
      </c>
      <c r="D22" s="1346" t="s">
        <v>3110</v>
      </c>
      <c r="E22" s="1347"/>
      <c r="F22" s="1347"/>
      <c r="G22" s="1347"/>
      <c r="H22" s="1154"/>
      <c r="I22" s="1154"/>
      <c r="J22" s="1154"/>
      <c r="K22" s="1154"/>
    </row>
    <row r="23" spans="1:11" ht="18" customHeight="1" x14ac:dyDescent="0.25">
      <c r="A23" s="1154"/>
      <c r="B23" s="1154"/>
      <c r="C23" s="1165" t="s">
        <v>1024</v>
      </c>
      <c r="D23" s="1348" t="s">
        <v>3111</v>
      </c>
      <c r="E23" s="1349"/>
      <c r="F23" s="1349"/>
      <c r="G23" s="1349"/>
      <c r="H23" s="1154"/>
      <c r="I23" s="1154"/>
      <c r="J23" s="1154"/>
      <c r="K23" s="1154"/>
    </row>
    <row r="24" spans="1:11" ht="18" customHeight="1" x14ac:dyDescent="0.25">
      <c r="A24" s="1154"/>
      <c r="B24" s="1154"/>
      <c r="C24" s="1165" t="s">
        <v>31</v>
      </c>
      <c r="D24" s="1348" t="s">
        <v>3112</v>
      </c>
      <c r="E24" s="1349"/>
      <c r="F24" s="1349"/>
      <c r="G24" s="1349"/>
      <c r="H24" s="1154"/>
      <c r="I24" s="1154"/>
      <c r="J24" s="1154"/>
      <c r="K24" s="1154"/>
    </row>
    <row r="25" spans="1:11" ht="15" customHeight="1" x14ac:dyDescent="0.25">
      <c r="A25" s="1154"/>
      <c r="B25" s="1154"/>
      <c r="C25" s="1166"/>
      <c r="D25" s="1167">
        <v>2024</v>
      </c>
      <c r="E25" s="1167">
        <v>2025</v>
      </c>
      <c r="F25" s="1167">
        <v>2026</v>
      </c>
      <c r="G25" s="1167">
        <v>2027</v>
      </c>
      <c r="H25" s="1154"/>
      <c r="I25" s="1154"/>
      <c r="J25" s="1154"/>
      <c r="K25" s="1154"/>
    </row>
    <row r="26" spans="1:11" ht="15" customHeight="1" x14ac:dyDescent="0.25">
      <c r="A26" s="1154"/>
      <c r="B26" s="1154"/>
      <c r="C26" s="1168"/>
      <c r="D26" s="1169" t="s">
        <v>13</v>
      </c>
      <c r="E26" s="1169" t="s">
        <v>14</v>
      </c>
      <c r="F26" s="1169" t="s">
        <v>14</v>
      </c>
      <c r="G26" s="1169" t="s">
        <v>14</v>
      </c>
      <c r="H26" s="1154"/>
      <c r="I26" s="1154"/>
      <c r="J26" s="1154"/>
      <c r="K26" s="1154"/>
    </row>
    <row r="27" spans="1:11" ht="14.1" customHeight="1" x14ac:dyDescent="0.25">
      <c r="A27" s="1154"/>
      <c r="B27" s="1154"/>
      <c r="C27" s="1158" t="s">
        <v>33</v>
      </c>
      <c r="D27" s="1162" t="s">
        <v>1631</v>
      </c>
      <c r="E27" s="1162" t="s">
        <v>1631</v>
      </c>
      <c r="F27" s="1162" t="s">
        <v>1631</v>
      </c>
      <c r="G27" s="1162" t="s">
        <v>1631</v>
      </c>
      <c r="H27" s="1154"/>
      <c r="I27" s="1154"/>
      <c r="J27" s="1154"/>
      <c r="K27" s="1154"/>
    </row>
    <row r="28" spans="1:11" ht="14.1" customHeight="1" x14ac:dyDescent="0.25">
      <c r="A28" s="1154"/>
      <c r="B28" s="1154"/>
      <c r="C28" s="1158" t="s">
        <v>1029</v>
      </c>
      <c r="D28" s="1162" t="s">
        <v>3113</v>
      </c>
      <c r="E28" s="1162" t="s">
        <v>3114</v>
      </c>
      <c r="F28" s="1162" t="s">
        <v>3114</v>
      </c>
      <c r="G28" s="1162" t="s">
        <v>3114</v>
      </c>
      <c r="H28" s="1154"/>
      <c r="I28" s="1154"/>
      <c r="J28" s="1154"/>
      <c r="K28" s="1154"/>
    </row>
    <row r="29" spans="1:11" ht="14.1" customHeight="1" x14ac:dyDescent="0.25">
      <c r="A29" s="1154"/>
      <c r="B29" s="1154"/>
      <c r="C29" s="1158" t="s">
        <v>1032</v>
      </c>
      <c r="D29" s="1162" t="s">
        <v>3115</v>
      </c>
      <c r="E29" s="1162" t="s">
        <v>3116</v>
      </c>
      <c r="F29" s="1162" t="s">
        <v>3116</v>
      </c>
      <c r="G29" s="1162" t="s">
        <v>3116</v>
      </c>
      <c r="H29" s="1154"/>
      <c r="I29" s="1154"/>
      <c r="J29" s="1154"/>
      <c r="K29" s="1154"/>
    </row>
    <row r="30" spans="1:11" ht="14.1" customHeight="1" x14ac:dyDescent="0.25">
      <c r="A30" s="1154"/>
      <c r="B30" s="1154"/>
      <c r="C30" s="1158" t="s">
        <v>1037</v>
      </c>
      <c r="D30" s="1162" t="s">
        <v>1038</v>
      </c>
      <c r="E30" s="1162" t="s">
        <v>1039</v>
      </c>
      <c r="F30" s="1162" t="s">
        <v>1039</v>
      </c>
      <c r="G30" s="1162" t="s">
        <v>1039</v>
      </c>
      <c r="H30" s="1154"/>
      <c r="I30" s="1154"/>
      <c r="J30" s="1154"/>
      <c r="K30" s="1154"/>
    </row>
    <row r="31" spans="1:11" ht="14.1" customHeight="1" x14ac:dyDescent="0.25">
      <c r="A31" s="1154"/>
      <c r="B31" s="1154"/>
      <c r="C31" s="1158" t="s">
        <v>1042</v>
      </c>
      <c r="D31" s="1162" t="s">
        <v>1038</v>
      </c>
      <c r="E31" s="1162" t="s">
        <v>3117</v>
      </c>
      <c r="F31" s="1162" t="s">
        <v>1039</v>
      </c>
      <c r="G31" s="1162" t="s">
        <v>1039</v>
      </c>
      <c r="H31" s="1154"/>
      <c r="I31" s="1154"/>
      <c r="J31" s="1154"/>
      <c r="K31" s="1154"/>
    </row>
    <row r="32" spans="1:11" ht="14.1" customHeight="1" x14ac:dyDescent="0.25">
      <c r="A32" s="1154"/>
      <c r="B32" s="1154"/>
      <c r="C32" s="1158" t="s">
        <v>39</v>
      </c>
      <c r="D32" s="1162" t="s">
        <v>1038</v>
      </c>
      <c r="E32" s="1162" t="s">
        <v>3117</v>
      </c>
      <c r="F32" s="1162" t="s">
        <v>1039</v>
      </c>
      <c r="G32" s="1162" t="s">
        <v>1039</v>
      </c>
      <c r="H32" s="1154"/>
      <c r="I32" s="1154"/>
      <c r="J32" s="1154"/>
      <c r="K32" s="1154"/>
    </row>
    <row r="33" spans="1:11" ht="14.1" customHeight="1" x14ac:dyDescent="0.25">
      <c r="A33" s="1154"/>
      <c r="B33" s="1154"/>
      <c r="C33" s="1342" t="s">
        <v>1046</v>
      </c>
      <c r="D33" s="1343"/>
      <c r="E33" s="1343"/>
      <c r="F33" s="1343"/>
      <c r="G33" s="1343"/>
      <c r="H33" s="1154"/>
      <c r="I33" s="1154"/>
      <c r="J33" s="1154"/>
      <c r="K33" s="1154"/>
    </row>
    <row r="34" spans="1:11" ht="14.1" customHeight="1" x14ac:dyDescent="0.25">
      <c r="A34" s="1154"/>
      <c r="B34" s="1154"/>
      <c r="C34" s="1166"/>
      <c r="D34" s="1167">
        <v>2024</v>
      </c>
      <c r="E34" s="1167">
        <v>2025</v>
      </c>
      <c r="F34" s="1167">
        <v>2026</v>
      </c>
      <c r="G34" s="1167">
        <v>2027</v>
      </c>
      <c r="H34" s="1154"/>
      <c r="I34" s="1154"/>
      <c r="J34" s="1154"/>
      <c r="K34" s="1154"/>
    </row>
    <row r="35" spans="1:11" ht="14.1" customHeight="1" x14ac:dyDescent="0.25">
      <c r="A35" s="1154"/>
      <c r="B35" s="1154"/>
      <c r="C35" s="1168"/>
      <c r="D35" s="1169" t="s">
        <v>13</v>
      </c>
      <c r="E35" s="1169" t="s">
        <v>14</v>
      </c>
      <c r="F35" s="1169" t="s">
        <v>14</v>
      </c>
      <c r="G35" s="1169" t="s">
        <v>14</v>
      </c>
      <c r="H35" s="1154"/>
      <c r="I35" s="1154"/>
      <c r="J35" s="1154"/>
      <c r="K35" s="1154"/>
    </row>
    <row r="36" spans="1:11" ht="14.1" customHeight="1" x14ac:dyDescent="0.25">
      <c r="A36" s="1154"/>
      <c r="B36" s="1154"/>
      <c r="C36" s="1170" t="s">
        <v>1047</v>
      </c>
      <c r="D36" s="1171">
        <v>0</v>
      </c>
      <c r="E36" s="1171">
        <v>151907000</v>
      </c>
      <c r="F36" s="1171">
        <v>151907000</v>
      </c>
      <c r="G36" s="1171">
        <v>151907000</v>
      </c>
      <c r="H36" s="1154"/>
      <c r="I36" s="1154"/>
      <c r="J36" s="1154"/>
      <c r="K36" s="1154"/>
    </row>
    <row r="37" spans="1:11" ht="14.1" customHeight="1" x14ac:dyDescent="0.25">
      <c r="A37" s="1154"/>
      <c r="B37" s="1154"/>
      <c r="C37" s="1170" t="s">
        <v>1048</v>
      </c>
      <c r="D37" s="1171">
        <v>0</v>
      </c>
      <c r="E37" s="1171">
        <v>151907000</v>
      </c>
      <c r="F37" s="1171">
        <v>151907000</v>
      </c>
      <c r="G37" s="1171">
        <v>151907000</v>
      </c>
      <c r="H37" s="1154"/>
      <c r="I37" s="1154"/>
      <c r="J37" s="1154"/>
      <c r="K37" s="1154"/>
    </row>
    <row r="38" spans="1:11" ht="14.1" customHeight="1" x14ac:dyDescent="0.25">
      <c r="A38" s="1154"/>
      <c r="B38" s="1154"/>
      <c r="C38" s="1170" t="s">
        <v>1049</v>
      </c>
      <c r="D38" s="1171">
        <v>0</v>
      </c>
      <c r="E38" s="1171">
        <v>0</v>
      </c>
      <c r="F38" s="1171">
        <v>0</v>
      </c>
      <c r="G38" s="1171">
        <v>0</v>
      </c>
      <c r="H38" s="1154"/>
      <c r="I38" s="1154"/>
      <c r="J38" s="1154"/>
      <c r="K38" s="1154"/>
    </row>
    <row r="39" spans="1:11" ht="14.1" customHeight="1" x14ac:dyDescent="0.25">
      <c r="A39" s="1154"/>
      <c r="B39" s="1154"/>
      <c r="C39" s="1170" t="s">
        <v>1050</v>
      </c>
      <c r="D39" s="1171">
        <v>0</v>
      </c>
      <c r="E39" s="1171">
        <v>24100000</v>
      </c>
      <c r="F39" s="1171">
        <v>24100000</v>
      </c>
      <c r="G39" s="1171">
        <v>24100000</v>
      </c>
      <c r="H39" s="1154"/>
      <c r="I39" s="1154"/>
      <c r="J39" s="1154"/>
      <c r="K39" s="1154"/>
    </row>
    <row r="40" spans="1:11" ht="14.1" customHeight="1" x14ac:dyDescent="0.25">
      <c r="A40" s="1154"/>
      <c r="B40" s="1154"/>
      <c r="C40" s="1170" t="s">
        <v>1048</v>
      </c>
      <c r="D40" s="1171">
        <v>0</v>
      </c>
      <c r="E40" s="1171">
        <v>24100000</v>
      </c>
      <c r="F40" s="1171">
        <v>24100000</v>
      </c>
      <c r="G40" s="1171">
        <v>24100000</v>
      </c>
      <c r="H40" s="1154"/>
      <c r="I40" s="1154"/>
      <c r="J40" s="1154"/>
      <c r="K40" s="1154"/>
    </row>
    <row r="41" spans="1:11" ht="14.1" customHeight="1" x14ac:dyDescent="0.25">
      <c r="A41" s="1154"/>
      <c r="B41" s="1154"/>
      <c r="C41" s="1170" t="s">
        <v>1049</v>
      </c>
      <c r="D41" s="1171">
        <v>0</v>
      </c>
      <c r="E41" s="1171">
        <v>0</v>
      </c>
      <c r="F41" s="1171">
        <v>0</v>
      </c>
      <c r="G41" s="1171">
        <v>0</v>
      </c>
      <c r="H41" s="1154"/>
      <c r="I41" s="1154"/>
      <c r="J41" s="1154"/>
      <c r="K41" s="1154"/>
    </row>
    <row r="42" spans="1:11" ht="14.1" customHeight="1" x14ac:dyDescent="0.25">
      <c r="A42" s="1154"/>
      <c r="B42" s="1154"/>
      <c r="C42" s="1170" t="s">
        <v>1051</v>
      </c>
      <c r="D42" s="1171">
        <v>0</v>
      </c>
      <c r="E42" s="1171">
        <v>0</v>
      </c>
      <c r="F42" s="1171">
        <v>0</v>
      </c>
      <c r="G42" s="1171">
        <v>0</v>
      </c>
      <c r="H42" s="1154"/>
      <c r="I42" s="1154"/>
      <c r="J42" s="1154"/>
      <c r="K42" s="1154"/>
    </row>
    <row r="43" spans="1:11" ht="14.1" customHeight="1" x14ac:dyDescent="0.25">
      <c r="A43" s="1154"/>
      <c r="B43" s="1154"/>
      <c r="C43" s="1170" t="s">
        <v>1048</v>
      </c>
      <c r="D43" s="1171">
        <v>0</v>
      </c>
      <c r="E43" s="1171">
        <v>0</v>
      </c>
      <c r="F43" s="1171">
        <v>0</v>
      </c>
      <c r="G43" s="1171">
        <v>0</v>
      </c>
      <c r="H43" s="1154"/>
      <c r="I43" s="1154"/>
      <c r="J43" s="1154"/>
      <c r="K43" s="1154"/>
    </row>
    <row r="44" spans="1:11" ht="14.1" customHeight="1" x14ac:dyDescent="0.25">
      <c r="A44" s="1154"/>
      <c r="B44" s="1154"/>
      <c r="C44" s="1170" t="s">
        <v>1049</v>
      </c>
      <c r="D44" s="1171">
        <v>0</v>
      </c>
      <c r="E44" s="1171">
        <v>0</v>
      </c>
      <c r="F44" s="1171">
        <v>0</v>
      </c>
      <c r="G44" s="1171">
        <v>0</v>
      </c>
      <c r="H44" s="1154"/>
      <c r="I44" s="1154"/>
      <c r="J44" s="1154"/>
      <c r="K44" s="1154"/>
    </row>
    <row r="45" spans="1:11" ht="14.1" customHeight="1" x14ac:dyDescent="0.25">
      <c r="A45" s="1154"/>
      <c r="B45" s="1154"/>
      <c r="C45" s="1170" t="s">
        <v>1052</v>
      </c>
      <c r="D45" s="1171">
        <v>0</v>
      </c>
      <c r="E45" s="1171">
        <v>0</v>
      </c>
      <c r="F45" s="1171">
        <v>0</v>
      </c>
      <c r="G45" s="1171">
        <v>0</v>
      </c>
      <c r="H45" s="1154"/>
      <c r="I45" s="1154"/>
      <c r="J45" s="1154"/>
      <c r="K45" s="1154"/>
    </row>
    <row r="46" spans="1:11" ht="14.1" customHeight="1" x14ac:dyDescent="0.25">
      <c r="A46" s="1154"/>
      <c r="B46" s="1154"/>
      <c r="C46" s="1170" t="s">
        <v>1048</v>
      </c>
      <c r="D46" s="1171">
        <v>0</v>
      </c>
      <c r="E46" s="1171">
        <v>0</v>
      </c>
      <c r="F46" s="1171">
        <v>0</v>
      </c>
      <c r="G46" s="1171">
        <v>0</v>
      </c>
      <c r="H46" s="1154"/>
      <c r="I46" s="1154"/>
      <c r="J46" s="1154"/>
      <c r="K46" s="1154"/>
    </row>
    <row r="47" spans="1:11" ht="14.1" customHeight="1" x14ac:dyDescent="0.25">
      <c r="A47" s="1154"/>
      <c r="B47" s="1154"/>
      <c r="C47" s="1170" t="s">
        <v>1049</v>
      </c>
      <c r="D47" s="1171">
        <v>0</v>
      </c>
      <c r="E47" s="1171">
        <v>0</v>
      </c>
      <c r="F47" s="1171">
        <v>0</v>
      </c>
      <c r="G47" s="1171">
        <v>0</v>
      </c>
      <c r="H47" s="1154"/>
      <c r="I47" s="1154"/>
      <c r="J47" s="1154"/>
      <c r="K47" s="1154"/>
    </row>
    <row r="48" spans="1:11" ht="14.1" customHeight="1" x14ac:dyDescent="0.25">
      <c r="A48" s="1154"/>
      <c r="B48" s="1154"/>
      <c r="C48" s="1170" t="s">
        <v>1053</v>
      </c>
      <c r="D48" s="1171">
        <v>0</v>
      </c>
      <c r="E48" s="1171">
        <v>0</v>
      </c>
      <c r="F48" s="1171">
        <v>0</v>
      </c>
      <c r="G48" s="1171">
        <v>0</v>
      </c>
      <c r="H48" s="1154"/>
      <c r="I48" s="1154"/>
      <c r="J48" s="1154"/>
      <c r="K48" s="1154"/>
    </row>
    <row r="49" spans="1:11" ht="14.1" customHeight="1" x14ac:dyDescent="0.25">
      <c r="A49" s="1154"/>
      <c r="B49" s="1154"/>
      <c r="C49" s="1170" t="s">
        <v>1048</v>
      </c>
      <c r="D49" s="1171">
        <v>0</v>
      </c>
      <c r="E49" s="1171">
        <v>0</v>
      </c>
      <c r="F49" s="1171">
        <v>0</v>
      </c>
      <c r="G49" s="1171">
        <v>0</v>
      </c>
      <c r="H49" s="1154"/>
      <c r="I49" s="1154"/>
      <c r="J49" s="1154"/>
      <c r="K49" s="1154"/>
    </row>
    <row r="50" spans="1:11" ht="14.1" customHeight="1" x14ac:dyDescent="0.25">
      <c r="A50" s="1154"/>
      <c r="B50" s="1154"/>
      <c r="C50" s="1170" t="s">
        <v>1049</v>
      </c>
      <c r="D50" s="1171">
        <v>0</v>
      </c>
      <c r="E50" s="1171">
        <v>0</v>
      </c>
      <c r="F50" s="1171">
        <v>0</v>
      </c>
      <c r="G50" s="1171">
        <v>0</v>
      </c>
      <c r="H50" s="1154"/>
      <c r="I50" s="1154"/>
      <c r="J50" s="1154"/>
      <c r="K50" s="1154"/>
    </row>
    <row r="51" spans="1:11" ht="14.1" customHeight="1" x14ac:dyDescent="0.25">
      <c r="A51" s="1154"/>
      <c r="B51" s="1154"/>
      <c r="C51" s="1170" t="s">
        <v>1054</v>
      </c>
      <c r="D51" s="1171">
        <v>0</v>
      </c>
      <c r="E51" s="1171">
        <v>0</v>
      </c>
      <c r="F51" s="1171">
        <v>0</v>
      </c>
      <c r="G51" s="1171">
        <v>0</v>
      </c>
      <c r="H51" s="1154"/>
      <c r="I51" s="1154"/>
      <c r="J51" s="1154"/>
      <c r="K51" s="1154"/>
    </row>
    <row r="52" spans="1:11" ht="14.1" customHeight="1" x14ac:dyDescent="0.25">
      <c r="A52" s="1154"/>
      <c r="B52" s="1154"/>
      <c r="C52" s="1170" t="s">
        <v>1048</v>
      </c>
      <c r="D52" s="1171">
        <v>0</v>
      </c>
      <c r="E52" s="1171">
        <v>0</v>
      </c>
      <c r="F52" s="1171">
        <v>0</v>
      </c>
      <c r="G52" s="1171">
        <v>0</v>
      </c>
      <c r="H52" s="1154"/>
      <c r="I52" s="1154"/>
      <c r="J52" s="1154"/>
      <c r="K52" s="1154"/>
    </row>
    <row r="53" spans="1:11" ht="14.1" customHeight="1" x14ac:dyDescent="0.25">
      <c r="A53" s="1154"/>
      <c r="B53" s="1154"/>
      <c r="C53" s="1170" t="s">
        <v>1049</v>
      </c>
      <c r="D53" s="1171">
        <v>0</v>
      </c>
      <c r="E53" s="1171">
        <v>0</v>
      </c>
      <c r="F53" s="1171">
        <v>0</v>
      </c>
      <c r="G53" s="1171">
        <v>0</v>
      </c>
      <c r="H53" s="1154"/>
      <c r="I53" s="1154"/>
      <c r="J53" s="1154"/>
      <c r="K53" s="1154"/>
    </row>
    <row r="54" spans="1:11" ht="14.1" customHeight="1" x14ac:dyDescent="0.25">
      <c r="A54" s="1154"/>
      <c r="B54" s="1154"/>
      <c r="C54" s="1170" t="s">
        <v>1055</v>
      </c>
      <c r="D54" s="1171">
        <v>0</v>
      </c>
      <c r="E54" s="1171">
        <v>0</v>
      </c>
      <c r="F54" s="1171">
        <v>0</v>
      </c>
      <c r="G54" s="1171">
        <v>0</v>
      </c>
      <c r="H54" s="1154"/>
      <c r="I54" s="1154"/>
      <c r="J54" s="1154"/>
      <c r="K54" s="1154"/>
    </row>
    <row r="55" spans="1:11" ht="14.1" customHeight="1" x14ac:dyDescent="0.25">
      <c r="A55" s="1154"/>
      <c r="B55" s="1154"/>
      <c r="C55" s="1170" t="s">
        <v>1048</v>
      </c>
      <c r="D55" s="1171">
        <v>0</v>
      </c>
      <c r="E55" s="1171">
        <v>0</v>
      </c>
      <c r="F55" s="1171">
        <v>0</v>
      </c>
      <c r="G55" s="1171">
        <v>0</v>
      </c>
      <c r="H55" s="1154"/>
      <c r="I55" s="1154"/>
      <c r="J55" s="1154"/>
      <c r="K55" s="1154"/>
    </row>
    <row r="56" spans="1:11" ht="14.1" customHeight="1" x14ac:dyDescent="0.25">
      <c r="A56" s="1154"/>
      <c r="B56" s="1154"/>
      <c r="C56" s="1170" t="s">
        <v>1049</v>
      </c>
      <c r="D56" s="1171">
        <v>0</v>
      </c>
      <c r="E56" s="1171">
        <v>0</v>
      </c>
      <c r="F56" s="1171">
        <v>0</v>
      </c>
      <c r="G56" s="1171">
        <v>0</v>
      </c>
      <c r="H56" s="1154"/>
      <c r="I56" s="1154"/>
      <c r="J56" s="1154"/>
      <c r="K56" s="1154"/>
    </row>
    <row r="57" spans="1:11" ht="14.1" customHeight="1" x14ac:dyDescent="0.25">
      <c r="A57" s="1154"/>
      <c r="B57" s="1154"/>
      <c r="C57" s="1170" t="s">
        <v>1056</v>
      </c>
      <c r="D57" s="1171">
        <v>0</v>
      </c>
      <c r="E57" s="1171">
        <v>0</v>
      </c>
      <c r="F57" s="1171">
        <v>0</v>
      </c>
      <c r="G57" s="1171">
        <v>0</v>
      </c>
      <c r="H57" s="1154"/>
      <c r="I57" s="1154"/>
      <c r="J57" s="1154"/>
      <c r="K57" s="1154"/>
    </row>
    <row r="58" spans="1:11" ht="14.1" customHeight="1" x14ac:dyDescent="0.25">
      <c r="A58" s="1154"/>
      <c r="B58" s="1154"/>
      <c r="C58" s="1170" t="s">
        <v>1048</v>
      </c>
      <c r="D58" s="1171">
        <v>0</v>
      </c>
      <c r="E58" s="1171">
        <v>0</v>
      </c>
      <c r="F58" s="1171">
        <v>0</v>
      </c>
      <c r="G58" s="1171">
        <v>0</v>
      </c>
      <c r="H58" s="1154"/>
      <c r="I58" s="1154"/>
      <c r="J58" s="1154"/>
      <c r="K58" s="1154"/>
    </row>
    <row r="59" spans="1:11" ht="14.1" customHeight="1" x14ac:dyDescent="0.25">
      <c r="A59" s="1154"/>
      <c r="B59" s="1154"/>
      <c r="C59" s="1170" t="s">
        <v>1057</v>
      </c>
      <c r="D59" s="1171">
        <v>0</v>
      </c>
      <c r="E59" s="1171">
        <v>0</v>
      </c>
      <c r="F59" s="1171">
        <v>0</v>
      </c>
      <c r="G59" s="1171">
        <v>0</v>
      </c>
      <c r="H59" s="1154"/>
      <c r="I59" s="1154"/>
      <c r="J59" s="1154"/>
      <c r="K59" s="1154"/>
    </row>
    <row r="60" spans="1:11" ht="14.1" customHeight="1" x14ac:dyDescent="0.25">
      <c r="A60" s="1154"/>
      <c r="B60" s="1154"/>
      <c r="C60" s="1170" t="s">
        <v>1058</v>
      </c>
      <c r="D60" s="1171">
        <v>0</v>
      </c>
      <c r="E60" s="1171">
        <v>0</v>
      </c>
      <c r="F60" s="1171">
        <v>0</v>
      </c>
      <c r="G60" s="1171">
        <v>0</v>
      </c>
      <c r="H60" s="1154"/>
      <c r="I60" s="1154"/>
      <c r="J60" s="1154"/>
      <c r="K60" s="1154"/>
    </row>
    <row r="61" spans="1:11" ht="14.1" customHeight="1" x14ac:dyDescent="0.25">
      <c r="A61" s="1154"/>
      <c r="B61" s="1154"/>
      <c r="C61" s="1170" t="s">
        <v>1059</v>
      </c>
      <c r="D61" s="1171">
        <v>0</v>
      </c>
      <c r="E61" s="1171">
        <v>0</v>
      </c>
      <c r="F61" s="1171">
        <v>0</v>
      </c>
      <c r="G61" s="1171">
        <v>0</v>
      </c>
      <c r="H61" s="1154"/>
      <c r="I61" s="1154"/>
      <c r="J61" s="1154"/>
      <c r="K61" s="1154"/>
    </row>
    <row r="62" spans="1:11" ht="14.1" customHeight="1" x14ac:dyDescent="0.25">
      <c r="A62" s="1154"/>
      <c r="B62" s="1154"/>
      <c r="C62" s="1170" t="s">
        <v>1060</v>
      </c>
      <c r="D62" s="1171">
        <v>0</v>
      </c>
      <c r="E62" s="1171">
        <v>0</v>
      </c>
      <c r="F62" s="1171">
        <v>0</v>
      </c>
      <c r="G62" s="1171">
        <v>0</v>
      </c>
      <c r="H62" s="1154"/>
      <c r="I62" s="1154"/>
      <c r="J62" s="1154"/>
      <c r="K62" s="1154"/>
    </row>
    <row r="63" spans="1:11" ht="14.1" customHeight="1" x14ac:dyDescent="0.25">
      <c r="A63" s="1154"/>
      <c r="B63" s="1154"/>
      <c r="C63" s="1170" t="s">
        <v>1061</v>
      </c>
      <c r="D63" s="1171">
        <v>0</v>
      </c>
      <c r="E63" s="1171">
        <v>0</v>
      </c>
      <c r="F63" s="1171">
        <v>0</v>
      </c>
      <c r="G63" s="1171">
        <v>0</v>
      </c>
      <c r="H63" s="1154"/>
      <c r="I63" s="1154"/>
      <c r="J63" s="1154"/>
      <c r="K63" s="1154"/>
    </row>
    <row r="64" spans="1:11" ht="14.1" customHeight="1" x14ac:dyDescent="0.25">
      <c r="A64" s="1154"/>
      <c r="B64" s="1154"/>
      <c r="C64" s="1170" t="s">
        <v>1048</v>
      </c>
      <c r="D64" s="1171">
        <v>0</v>
      </c>
      <c r="E64" s="1171">
        <v>0</v>
      </c>
      <c r="F64" s="1171">
        <v>0</v>
      </c>
      <c r="G64" s="1171">
        <v>0</v>
      </c>
      <c r="H64" s="1154"/>
      <c r="I64" s="1154"/>
      <c r="J64" s="1154"/>
      <c r="K64" s="1154"/>
    </row>
    <row r="65" spans="1:11" ht="14.1" customHeight="1" x14ac:dyDescent="0.25">
      <c r="A65" s="1154"/>
      <c r="B65" s="1154"/>
      <c r="C65" s="1170" t="s">
        <v>1057</v>
      </c>
      <c r="D65" s="1171">
        <v>0</v>
      </c>
      <c r="E65" s="1171">
        <v>0</v>
      </c>
      <c r="F65" s="1171">
        <v>0</v>
      </c>
      <c r="G65" s="1171">
        <v>0</v>
      </c>
      <c r="H65" s="1154"/>
      <c r="I65" s="1154"/>
      <c r="J65" s="1154"/>
      <c r="K65" s="1154"/>
    </row>
    <row r="66" spans="1:11" ht="14.1" customHeight="1" x14ac:dyDescent="0.25">
      <c r="A66" s="1154"/>
      <c r="B66" s="1154"/>
      <c r="C66" s="1170" t="s">
        <v>1058</v>
      </c>
      <c r="D66" s="1171">
        <v>0</v>
      </c>
      <c r="E66" s="1171">
        <v>0</v>
      </c>
      <c r="F66" s="1171">
        <v>0</v>
      </c>
      <c r="G66" s="1171">
        <v>0</v>
      </c>
      <c r="H66" s="1154"/>
      <c r="I66" s="1154"/>
      <c r="J66" s="1154"/>
      <c r="K66" s="1154"/>
    </row>
    <row r="67" spans="1:11" ht="14.1" customHeight="1" x14ac:dyDescent="0.25">
      <c r="A67" s="1154"/>
      <c r="B67" s="1154"/>
      <c r="C67" s="1170" t="s">
        <v>1059</v>
      </c>
      <c r="D67" s="1171">
        <v>0</v>
      </c>
      <c r="E67" s="1171">
        <v>0</v>
      </c>
      <c r="F67" s="1171">
        <v>0</v>
      </c>
      <c r="G67" s="1171">
        <v>0</v>
      </c>
      <c r="H67" s="1154"/>
      <c r="I67" s="1154"/>
      <c r="J67" s="1154"/>
      <c r="K67" s="1154"/>
    </row>
    <row r="68" spans="1:11" ht="14.1" customHeight="1" x14ac:dyDescent="0.25">
      <c r="A68" s="1154"/>
      <c r="B68" s="1154"/>
      <c r="C68" s="1170" t="s">
        <v>1060</v>
      </c>
      <c r="D68" s="1171">
        <v>0</v>
      </c>
      <c r="E68" s="1171">
        <v>0</v>
      </c>
      <c r="F68" s="1171">
        <v>0</v>
      </c>
      <c r="G68" s="1171">
        <v>0</v>
      </c>
      <c r="H68" s="1154"/>
      <c r="I68" s="1154"/>
      <c r="J68" s="1154"/>
      <c r="K68" s="1154"/>
    </row>
    <row r="69" spans="1:11" ht="14.1" customHeight="1" x14ac:dyDescent="0.25">
      <c r="A69" s="1154"/>
      <c r="B69" s="1154"/>
      <c r="C69" s="1170" t="s">
        <v>1062</v>
      </c>
      <c r="D69" s="1171">
        <v>0</v>
      </c>
      <c r="E69" s="1171">
        <v>0</v>
      </c>
      <c r="F69" s="1171">
        <v>0</v>
      </c>
      <c r="G69" s="1171">
        <v>0</v>
      </c>
      <c r="H69" s="1154"/>
      <c r="I69" s="1154"/>
      <c r="J69" s="1154"/>
      <c r="K69" s="1154"/>
    </row>
    <row r="70" spans="1:11" ht="14.1" customHeight="1" x14ac:dyDescent="0.25">
      <c r="A70" s="1154"/>
      <c r="B70" s="1154"/>
      <c r="C70" s="1170" t="s">
        <v>1048</v>
      </c>
      <c r="D70" s="1171">
        <v>0</v>
      </c>
      <c r="E70" s="1171">
        <v>0</v>
      </c>
      <c r="F70" s="1171">
        <v>0</v>
      </c>
      <c r="G70" s="1171">
        <v>0</v>
      </c>
      <c r="H70" s="1154"/>
      <c r="I70" s="1154"/>
      <c r="J70" s="1154"/>
      <c r="K70" s="1154"/>
    </row>
    <row r="71" spans="1:11" ht="14.1" customHeight="1" x14ac:dyDescent="0.25">
      <c r="A71" s="1154"/>
      <c r="B71" s="1154"/>
      <c r="C71" s="1170" t="s">
        <v>1057</v>
      </c>
      <c r="D71" s="1171">
        <v>0</v>
      </c>
      <c r="E71" s="1171">
        <v>0</v>
      </c>
      <c r="F71" s="1171">
        <v>0</v>
      </c>
      <c r="G71" s="1171">
        <v>0</v>
      </c>
      <c r="H71" s="1154"/>
      <c r="I71" s="1154"/>
      <c r="J71" s="1154"/>
      <c r="K71" s="1154"/>
    </row>
    <row r="72" spans="1:11" ht="14.1" customHeight="1" x14ac:dyDescent="0.25">
      <c r="A72" s="1154"/>
      <c r="B72" s="1154"/>
      <c r="C72" s="1170" t="s">
        <v>1058</v>
      </c>
      <c r="D72" s="1171">
        <v>0</v>
      </c>
      <c r="E72" s="1171">
        <v>0</v>
      </c>
      <c r="F72" s="1171">
        <v>0</v>
      </c>
      <c r="G72" s="1171">
        <v>0</v>
      </c>
      <c r="H72" s="1154"/>
      <c r="I72" s="1154"/>
      <c r="J72" s="1154"/>
      <c r="K72" s="1154"/>
    </row>
    <row r="73" spans="1:11" ht="14.1" customHeight="1" x14ac:dyDescent="0.25">
      <c r="A73" s="1154"/>
      <c r="B73" s="1154"/>
      <c r="C73" s="1170" t="s">
        <v>1059</v>
      </c>
      <c r="D73" s="1171">
        <v>0</v>
      </c>
      <c r="E73" s="1171">
        <v>0</v>
      </c>
      <c r="F73" s="1171">
        <v>0</v>
      </c>
      <c r="G73" s="1171">
        <v>0</v>
      </c>
      <c r="H73" s="1154"/>
      <c r="I73" s="1154"/>
      <c r="J73" s="1154"/>
      <c r="K73" s="1154"/>
    </row>
    <row r="74" spans="1:11" ht="14.1" customHeight="1" x14ac:dyDescent="0.25">
      <c r="A74" s="1154"/>
      <c r="B74" s="1154"/>
      <c r="C74" s="1170" t="s">
        <v>1060</v>
      </c>
      <c r="D74" s="1171">
        <v>0</v>
      </c>
      <c r="E74" s="1171">
        <v>0</v>
      </c>
      <c r="F74" s="1171">
        <v>0</v>
      </c>
      <c r="G74" s="1171">
        <v>0</v>
      </c>
      <c r="H74" s="1154"/>
      <c r="I74" s="1154"/>
      <c r="J74" s="1154"/>
      <c r="K74" s="1154"/>
    </row>
    <row r="75" spans="1:11" ht="14.1" customHeight="1" x14ac:dyDescent="0.25">
      <c r="A75" s="1154"/>
      <c r="B75" s="1154"/>
      <c r="C75" s="1170" t="s">
        <v>1063</v>
      </c>
      <c r="D75" s="1171">
        <v>0</v>
      </c>
      <c r="E75" s="1171">
        <v>0</v>
      </c>
      <c r="F75" s="1171">
        <v>0</v>
      </c>
      <c r="G75" s="1171">
        <v>0</v>
      </c>
      <c r="H75" s="1154"/>
      <c r="I75" s="1154"/>
      <c r="J75" s="1154"/>
      <c r="K75" s="1154"/>
    </row>
    <row r="76" spans="1:11" ht="14.1" customHeight="1" x14ac:dyDescent="0.25">
      <c r="A76" s="1154"/>
      <c r="B76" s="1154"/>
      <c r="C76" s="1170" t="s">
        <v>1064</v>
      </c>
      <c r="D76" s="1171">
        <v>0</v>
      </c>
      <c r="E76" s="1171">
        <v>0</v>
      </c>
      <c r="F76" s="1171">
        <v>0</v>
      </c>
      <c r="G76" s="1171">
        <v>0</v>
      </c>
      <c r="H76" s="1154"/>
      <c r="I76" s="1154"/>
      <c r="J76" s="1154"/>
      <c r="K76" s="1154"/>
    </row>
    <row r="77" spans="1:11" ht="14.1" customHeight="1" x14ac:dyDescent="0.25">
      <c r="A77" s="1154"/>
      <c r="B77" s="1154"/>
      <c r="C77" s="1172" t="s">
        <v>572</v>
      </c>
      <c r="D77" s="1171">
        <v>0</v>
      </c>
      <c r="E77" s="1171">
        <v>176007000</v>
      </c>
      <c r="F77" s="1171">
        <v>176007000</v>
      </c>
      <c r="G77" s="1171">
        <v>176007000</v>
      </c>
      <c r="H77" s="1154"/>
      <c r="I77" s="1154"/>
      <c r="J77" s="1154"/>
      <c r="K77" s="1154"/>
    </row>
    <row r="78" spans="1:11" ht="14.1" customHeight="1" x14ac:dyDescent="0.25">
      <c r="A78" s="1154"/>
      <c r="B78" s="1154"/>
      <c r="C78" s="1164" t="s">
        <v>1022</v>
      </c>
      <c r="D78" s="1346" t="s">
        <v>3118</v>
      </c>
      <c r="E78" s="1347"/>
      <c r="F78" s="1347"/>
      <c r="G78" s="1347"/>
      <c r="H78" s="1154"/>
      <c r="I78" s="1154"/>
      <c r="J78" s="1154"/>
      <c r="K78" s="1154"/>
    </row>
    <row r="79" spans="1:11" ht="14.1" customHeight="1" x14ac:dyDescent="0.25">
      <c r="A79" s="1154"/>
      <c r="B79" s="1154"/>
      <c r="C79" s="1165" t="s">
        <v>1024</v>
      </c>
      <c r="D79" s="1348" t="s">
        <v>3119</v>
      </c>
      <c r="E79" s="1349"/>
      <c r="F79" s="1349"/>
      <c r="G79" s="1349"/>
      <c r="H79" s="1154"/>
      <c r="I79" s="1154"/>
      <c r="J79" s="1154"/>
      <c r="K79" s="1154"/>
    </row>
    <row r="80" spans="1:11" ht="14.1" customHeight="1" x14ac:dyDescent="0.25">
      <c r="A80" s="1154"/>
      <c r="B80" s="1154"/>
      <c r="C80" s="1165" t="s">
        <v>31</v>
      </c>
      <c r="D80" s="1348" t="s">
        <v>3120</v>
      </c>
      <c r="E80" s="1349"/>
      <c r="F80" s="1349"/>
      <c r="G80" s="1349"/>
      <c r="H80" s="1154"/>
      <c r="I80" s="1154"/>
      <c r="J80" s="1154"/>
      <c r="K80" s="1154"/>
    </row>
    <row r="81" spans="1:11" ht="15" customHeight="1" x14ac:dyDescent="0.25">
      <c r="A81" s="1154"/>
      <c r="B81" s="1154"/>
      <c r="C81" s="1166"/>
      <c r="D81" s="1167">
        <v>2024</v>
      </c>
      <c r="E81" s="1167">
        <v>2025</v>
      </c>
      <c r="F81" s="1167">
        <v>2026</v>
      </c>
      <c r="G81" s="1167">
        <v>2027</v>
      </c>
      <c r="H81" s="1154"/>
      <c r="I81" s="1154"/>
      <c r="J81" s="1154"/>
      <c r="K81" s="1154"/>
    </row>
    <row r="82" spans="1:11" ht="15" customHeight="1" x14ac:dyDescent="0.25">
      <c r="A82" s="1154"/>
      <c r="B82" s="1154"/>
      <c r="C82" s="1168"/>
      <c r="D82" s="1169" t="s">
        <v>13</v>
      </c>
      <c r="E82" s="1169" t="s">
        <v>14</v>
      </c>
      <c r="F82" s="1169" t="s">
        <v>14</v>
      </c>
      <c r="G82" s="1169" t="s">
        <v>14</v>
      </c>
      <c r="H82" s="1154"/>
      <c r="I82" s="1154"/>
      <c r="J82" s="1154"/>
      <c r="K82" s="1154"/>
    </row>
    <row r="83" spans="1:11" ht="14.1" customHeight="1" x14ac:dyDescent="0.25">
      <c r="A83" s="1154"/>
      <c r="B83" s="1154"/>
      <c r="C83" s="1158" t="s">
        <v>33</v>
      </c>
      <c r="D83" s="1162" t="s">
        <v>1257</v>
      </c>
      <c r="E83" s="1162" t="s">
        <v>1947</v>
      </c>
      <c r="F83" s="1162" t="s">
        <v>1536</v>
      </c>
      <c r="G83" s="1162" t="s">
        <v>1536</v>
      </c>
      <c r="H83" s="1154"/>
      <c r="I83" s="1154"/>
      <c r="J83" s="1154"/>
      <c r="K83" s="1154"/>
    </row>
    <row r="84" spans="1:11" ht="14.1" customHeight="1" x14ac:dyDescent="0.25">
      <c r="A84" s="1154"/>
      <c r="B84" s="1154"/>
      <c r="C84" s="1158" t="s">
        <v>1029</v>
      </c>
      <c r="D84" s="1162" t="s">
        <v>3121</v>
      </c>
      <c r="E84" s="1162" t="s">
        <v>3122</v>
      </c>
      <c r="F84" s="1162" t="s">
        <v>3123</v>
      </c>
      <c r="G84" s="1162" t="s">
        <v>3124</v>
      </c>
      <c r="H84" s="1154"/>
      <c r="I84" s="1154"/>
      <c r="J84" s="1154"/>
      <c r="K84" s="1154"/>
    </row>
    <row r="85" spans="1:11" ht="14.1" customHeight="1" x14ac:dyDescent="0.25">
      <c r="A85" s="1154"/>
      <c r="B85" s="1154"/>
      <c r="C85" s="1158" t="s">
        <v>1032</v>
      </c>
      <c r="D85" s="1162" t="s">
        <v>3125</v>
      </c>
      <c r="E85" s="1162" t="s">
        <v>3126</v>
      </c>
      <c r="F85" s="1162" t="s">
        <v>3127</v>
      </c>
      <c r="G85" s="1162" t="s">
        <v>3128</v>
      </c>
      <c r="H85" s="1154"/>
      <c r="I85" s="1154"/>
      <c r="J85" s="1154"/>
      <c r="K85" s="1154"/>
    </row>
    <row r="86" spans="1:11" ht="14.1" customHeight="1" x14ac:dyDescent="0.25">
      <c r="A86" s="1154"/>
      <c r="B86" s="1154"/>
      <c r="C86" s="1158" t="s">
        <v>1037</v>
      </c>
      <c r="D86" s="1162" t="s">
        <v>1038</v>
      </c>
      <c r="E86" s="1162" t="s">
        <v>3129</v>
      </c>
      <c r="F86" s="1162" t="s">
        <v>1766</v>
      </c>
      <c r="G86" s="1162" t="s">
        <v>1039</v>
      </c>
      <c r="H86" s="1154"/>
      <c r="I86" s="1154"/>
      <c r="J86" s="1154"/>
      <c r="K86" s="1154"/>
    </row>
    <row r="87" spans="1:11" ht="14.1" customHeight="1" x14ac:dyDescent="0.25">
      <c r="A87" s="1154"/>
      <c r="B87" s="1154"/>
      <c r="C87" s="1158" t="s">
        <v>1042</v>
      </c>
      <c r="D87" s="1162" t="s">
        <v>1038</v>
      </c>
      <c r="E87" s="1162" t="s">
        <v>3130</v>
      </c>
      <c r="F87" s="1162" t="s">
        <v>3131</v>
      </c>
      <c r="G87" s="1162" t="s">
        <v>3132</v>
      </c>
      <c r="H87" s="1154"/>
      <c r="I87" s="1154"/>
      <c r="J87" s="1154"/>
      <c r="K87" s="1154"/>
    </row>
    <row r="88" spans="1:11" ht="14.1" customHeight="1" x14ac:dyDescent="0.25">
      <c r="A88" s="1154"/>
      <c r="B88" s="1154"/>
      <c r="C88" s="1158" t="s">
        <v>39</v>
      </c>
      <c r="D88" s="1162" t="s">
        <v>1038</v>
      </c>
      <c r="E88" s="1162" t="s">
        <v>3133</v>
      </c>
      <c r="F88" s="1162" t="s">
        <v>3134</v>
      </c>
      <c r="G88" s="1162" t="s">
        <v>3132</v>
      </c>
      <c r="H88" s="1154"/>
      <c r="I88" s="1154"/>
      <c r="J88" s="1154"/>
      <c r="K88" s="1154"/>
    </row>
    <row r="89" spans="1:11" ht="14.1" customHeight="1" x14ac:dyDescent="0.25">
      <c r="A89" s="1154"/>
      <c r="B89" s="1154"/>
      <c r="C89" s="1342" t="s">
        <v>1046</v>
      </c>
      <c r="D89" s="1343"/>
      <c r="E89" s="1343"/>
      <c r="F89" s="1343"/>
      <c r="G89" s="1343"/>
      <c r="H89" s="1154"/>
      <c r="I89" s="1154"/>
      <c r="J89" s="1154"/>
      <c r="K89" s="1154"/>
    </row>
    <row r="90" spans="1:11" ht="14.1" customHeight="1" x14ac:dyDescent="0.25">
      <c r="A90" s="1154"/>
      <c r="B90" s="1154"/>
      <c r="C90" s="1166"/>
      <c r="D90" s="1167">
        <v>2024</v>
      </c>
      <c r="E90" s="1167">
        <v>2025</v>
      </c>
      <c r="F90" s="1167">
        <v>2026</v>
      </c>
      <c r="G90" s="1167">
        <v>2027</v>
      </c>
      <c r="H90" s="1154"/>
      <c r="I90" s="1154"/>
      <c r="J90" s="1154"/>
      <c r="K90" s="1154"/>
    </row>
    <row r="91" spans="1:11" ht="14.1" customHeight="1" x14ac:dyDescent="0.25">
      <c r="A91" s="1154"/>
      <c r="B91" s="1154"/>
      <c r="C91" s="1168"/>
      <c r="D91" s="1169" t="s">
        <v>13</v>
      </c>
      <c r="E91" s="1169" t="s">
        <v>14</v>
      </c>
      <c r="F91" s="1169" t="s">
        <v>14</v>
      </c>
      <c r="G91" s="1169" t="s">
        <v>14</v>
      </c>
      <c r="H91" s="1154"/>
      <c r="I91" s="1154"/>
      <c r="J91" s="1154"/>
      <c r="K91" s="1154"/>
    </row>
    <row r="92" spans="1:11" ht="14.1" customHeight="1" x14ac:dyDescent="0.25">
      <c r="A92" s="1154"/>
      <c r="B92" s="1154"/>
      <c r="C92" s="1170" t="s">
        <v>1047</v>
      </c>
      <c r="D92" s="1171">
        <v>0</v>
      </c>
      <c r="E92" s="1171">
        <v>0</v>
      </c>
      <c r="F92" s="1171">
        <v>0</v>
      </c>
      <c r="G92" s="1171">
        <v>0</v>
      </c>
      <c r="H92" s="1154"/>
      <c r="I92" s="1154"/>
      <c r="J92" s="1154"/>
      <c r="K92" s="1154"/>
    </row>
    <row r="93" spans="1:11" ht="14.1" customHeight="1" x14ac:dyDescent="0.25">
      <c r="A93" s="1154"/>
      <c r="B93" s="1154"/>
      <c r="C93" s="1170" t="s">
        <v>1048</v>
      </c>
      <c r="D93" s="1171">
        <v>0</v>
      </c>
      <c r="E93" s="1171">
        <v>0</v>
      </c>
      <c r="F93" s="1171">
        <v>0</v>
      </c>
      <c r="G93" s="1171">
        <v>0</v>
      </c>
      <c r="H93" s="1154"/>
      <c r="I93" s="1154"/>
      <c r="J93" s="1154"/>
      <c r="K93" s="1154"/>
    </row>
    <row r="94" spans="1:11" ht="14.1" customHeight="1" x14ac:dyDescent="0.25">
      <c r="A94" s="1154"/>
      <c r="B94" s="1154"/>
      <c r="C94" s="1170" t="s">
        <v>1049</v>
      </c>
      <c r="D94" s="1171">
        <v>0</v>
      </c>
      <c r="E94" s="1171">
        <v>0</v>
      </c>
      <c r="F94" s="1171">
        <v>0</v>
      </c>
      <c r="G94" s="1171">
        <v>0</v>
      </c>
      <c r="H94" s="1154"/>
      <c r="I94" s="1154"/>
      <c r="J94" s="1154"/>
      <c r="K94" s="1154"/>
    </row>
    <row r="95" spans="1:11" ht="14.1" customHeight="1" x14ac:dyDescent="0.25">
      <c r="A95" s="1154"/>
      <c r="B95" s="1154"/>
      <c r="C95" s="1170" t="s">
        <v>1050</v>
      </c>
      <c r="D95" s="1171">
        <v>0</v>
      </c>
      <c r="E95" s="1171">
        <v>0</v>
      </c>
      <c r="F95" s="1171">
        <v>0</v>
      </c>
      <c r="G95" s="1171">
        <v>0</v>
      </c>
      <c r="H95" s="1154"/>
      <c r="I95" s="1154"/>
      <c r="J95" s="1154"/>
      <c r="K95" s="1154"/>
    </row>
    <row r="96" spans="1:11" ht="14.1" customHeight="1" x14ac:dyDescent="0.25">
      <c r="A96" s="1154"/>
      <c r="B96" s="1154"/>
      <c r="C96" s="1170" t="s">
        <v>1048</v>
      </c>
      <c r="D96" s="1171">
        <v>0</v>
      </c>
      <c r="E96" s="1171">
        <v>0</v>
      </c>
      <c r="F96" s="1171">
        <v>0</v>
      </c>
      <c r="G96" s="1171">
        <v>0</v>
      </c>
      <c r="H96" s="1154"/>
      <c r="I96" s="1154"/>
      <c r="J96" s="1154"/>
      <c r="K96" s="1154"/>
    </row>
    <row r="97" spans="1:11" ht="14.1" customHeight="1" x14ac:dyDescent="0.25">
      <c r="A97" s="1154"/>
      <c r="B97" s="1154"/>
      <c r="C97" s="1170" t="s">
        <v>1049</v>
      </c>
      <c r="D97" s="1171">
        <v>0</v>
      </c>
      <c r="E97" s="1171">
        <v>0</v>
      </c>
      <c r="F97" s="1171">
        <v>0</v>
      </c>
      <c r="G97" s="1171">
        <v>0</v>
      </c>
      <c r="H97" s="1154"/>
      <c r="I97" s="1154"/>
      <c r="J97" s="1154"/>
      <c r="K97" s="1154"/>
    </row>
    <row r="98" spans="1:11" ht="14.1" customHeight="1" x14ac:dyDescent="0.25">
      <c r="A98" s="1154"/>
      <c r="B98" s="1154"/>
      <c r="C98" s="1170" t="s">
        <v>1051</v>
      </c>
      <c r="D98" s="1171">
        <v>0</v>
      </c>
      <c r="E98" s="1171">
        <v>160160000</v>
      </c>
      <c r="F98" s="1171">
        <v>105160000</v>
      </c>
      <c r="G98" s="1171">
        <v>106160000</v>
      </c>
      <c r="H98" s="1154"/>
      <c r="I98" s="1154"/>
      <c r="J98" s="1154"/>
      <c r="K98" s="1154"/>
    </row>
    <row r="99" spans="1:11" ht="14.1" customHeight="1" x14ac:dyDescent="0.25">
      <c r="A99" s="1154"/>
      <c r="B99" s="1154"/>
      <c r="C99" s="1170" t="s">
        <v>1048</v>
      </c>
      <c r="D99" s="1171">
        <v>0</v>
      </c>
      <c r="E99" s="1171">
        <v>160160000</v>
      </c>
      <c r="F99" s="1171">
        <v>105160000</v>
      </c>
      <c r="G99" s="1171">
        <v>106160000</v>
      </c>
      <c r="H99" s="1154"/>
      <c r="I99" s="1154"/>
      <c r="J99" s="1154"/>
      <c r="K99" s="1154"/>
    </row>
    <row r="100" spans="1:11" ht="14.1" customHeight="1" x14ac:dyDescent="0.25">
      <c r="A100" s="1154"/>
      <c r="B100" s="1154"/>
      <c r="C100" s="1170" t="s">
        <v>1049</v>
      </c>
      <c r="D100" s="1171">
        <v>0</v>
      </c>
      <c r="E100" s="1171">
        <v>0</v>
      </c>
      <c r="F100" s="1171">
        <v>0</v>
      </c>
      <c r="G100" s="1171">
        <v>0</v>
      </c>
      <c r="H100" s="1154"/>
      <c r="I100" s="1154"/>
      <c r="J100" s="1154"/>
      <c r="K100" s="1154"/>
    </row>
    <row r="101" spans="1:11" ht="14.1" customHeight="1" x14ac:dyDescent="0.25">
      <c r="A101" s="1154"/>
      <c r="B101" s="1154"/>
      <c r="C101" s="1170" t="s">
        <v>1052</v>
      </c>
      <c r="D101" s="1171">
        <v>0</v>
      </c>
      <c r="E101" s="1171">
        <v>0</v>
      </c>
      <c r="F101" s="1171">
        <v>0</v>
      </c>
      <c r="G101" s="1171">
        <v>0</v>
      </c>
      <c r="H101" s="1154"/>
      <c r="I101" s="1154"/>
      <c r="J101" s="1154"/>
      <c r="K101" s="1154"/>
    </row>
    <row r="102" spans="1:11" ht="14.1" customHeight="1" x14ac:dyDescent="0.25">
      <c r="A102" s="1154"/>
      <c r="B102" s="1154"/>
      <c r="C102" s="1170" t="s">
        <v>1048</v>
      </c>
      <c r="D102" s="1171">
        <v>0</v>
      </c>
      <c r="E102" s="1171">
        <v>0</v>
      </c>
      <c r="F102" s="1171">
        <v>0</v>
      </c>
      <c r="G102" s="1171">
        <v>0</v>
      </c>
      <c r="H102" s="1154"/>
      <c r="I102" s="1154"/>
      <c r="J102" s="1154"/>
      <c r="K102" s="1154"/>
    </row>
    <row r="103" spans="1:11" ht="14.1" customHeight="1" x14ac:dyDescent="0.25">
      <c r="A103" s="1154"/>
      <c r="B103" s="1154"/>
      <c r="C103" s="1170" t="s">
        <v>1049</v>
      </c>
      <c r="D103" s="1171">
        <v>0</v>
      </c>
      <c r="E103" s="1171">
        <v>0</v>
      </c>
      <c r="F103" s="1171">
        <v>0</v>
      </c>
      <c r="G103" s="1171">
        <v>0</v>
      </c>
      <c r="H103" s="1154"/>
      <c r="I103" s="1154"/>
      <c r="J103" s="1154"/>
      <c r="K103" s="1154"/>
    </row>
    <row r="104" spans="1:11" ht="14.1" customHeight="1" x14ac:dyDescent="0.25">
      <c r="A104" s="1154"/>
      <c r="B104" s="1154"/>
      <c r="C104" s="1170" t="s">
        <v>1053</v>
      </c>
      <c r="D104" s="1171">
        <v>0</v>
      </c>
      <c r="E104" s="1171">
        <v>0</v>
      </c>
      <c r="F104" s="1171">
        <v>0</v>
      </c>
      <c r="G104" s="1171">
        <v>0</v>
      </c>
      <c r="H104" s="1154"/>
      <c r="I104" s="1154"/>
      <c r="J104" s="1154"/>
      <c r="K104" s="1154"/>
    </row>
    <row r="105" spans="1:11" ht="14.1" customHeight="1" x14ac:dyDescent="0.25">
      <c r="A105" s="1154"/>
      <c r="B105" s="1154"/>
      <c r="C105" s="1170" t="s">
        <v>1048</v>
      </c>
      <c r="D105" s="1171">
        <v>0</v>
      </c>
      <c r="E105" s="1171">
        <v>0</v>
      </c>
      <c r="F105" s="1171">
        <v>0</v>
      </c>
      <c r="G105" s="1171">
        <v>0</v>
      </c>
      <c r="H105" s="1154"/>
      <c r="I105" s="1154"/>
      <c r="J105" s="1154"/>
      <c r="K105" s="1154"/>
    </row>
    <row r="106" spans="1:11" ht="14.1" customHeight="1" x14ac:dyDescent="0.25">
      <c r="A106" s="1154"/>
      <c r="B106" s="1154"/>
      <c r="C106" s="1170" t="s">
        <v>1049</v>
      </c>
      <c r="D106" s="1171">
        <v>0</v>
      </c>
      <c r="E106" s="1171">
        <v>0</v>
      </c>
      <c r="F106" s="1171">
        <v>0</v>
      </c>
      <c r="G106" s="1171">
        <v>0</v>
      </c>
      <c r="H106" s="1154"/>
      <c r="I106" s="1154"/>
      <c r="J106" s="1154"/>
      <c r="K106" s="1154"/>
    </row>
    <row r="107" spans="1:11" ht="14.1" customHeight="1" x14ac:dyDescent="0.25">
      <c r="A107" s="1154"/>
      <c r="B107" s="1154"/>
      <c r="C107" s="1170" t="s">
        <v>1054</v>
      </c>
      <c r="D107" s="1171">
        <v>0</v>
      </c>
      <c r="E107" s="1171">
        <v>1000000</v>
      </c>
      <c r="F107" s="1171">
        <v>1000000</v>
      </c>
      <c r="G107" s="1171">
        <v>1000000</v>
      </c>
      <c r="H107" s="1154"/>
      <c r="I107" s="1154"/>
      <c r="J107" s="1154"/>
      <c r="K107" s="1154"/>
    </row>
    <row r="108" spans="1:11" ht="14.1" customHeight="1" x14ac:dyDescent="0.25">
      <c r="A108" s="1154"/>
      <c r="B108" s="1154"/>
      <c r="C108" s="1170" t="s">
        <v>1048</v>
      </c>
      <c r="D108" s="1171">
        <v>0</v>
      </c>
      <c r="E108" s="1171">
        <v>1000000</v>
      </c>
      <c r="F108" s="1171">
        <v>1000000</v>
      </c>
      <c r="G108" s="1171">
        <v>1000000</v>
      </c>
      <c r="H108" s="1154"/>
      <c r="I108" s="1154"/>
      <c r="J108" s="1154"/>
      <c r="K108" s="1154"/>
    </row>
    <row r="109" spans="1:11" ht="14.1" customHeight="1" x14ac:dyDescent="0.25">
      <c r="A109" s="1154"/>
      <c r="B109" s="1154"/>
      <c r="C109" s="1170" t="s">
        <v>1049</v>
      </c>
      <c r="D109" s="1171">
        <v>0</v>
      </c>
      <c r="E109" s="1171">
        <v>0</v>
      </c>
      <c r="F109" s="1171">
        <v>0</v>
      </c>
      <c r="G109" s="1171">
        <v>0</v>
      </c>
      <c r="H109" s="1154"/>
      <c r="I109" s="1154"/>
      <c r="J109" s="1154"/>
      <c r="K109" s="1154"/>
    </row>
    <row r="110" spans="1:11" ht="14.1" customHeight="1" x14ac:dyDescent="0.25">
      <c r="A110" s="1154"/>
      <c r="B110" s="1154"/>
      <c r="C110" s="1170" t="s">
        <v>1055</v>
      </c>
      <c r="D110" s="1171">
        <v>0</v>
      </c>
      <c r="E110" s="1171">
        <v>0</v>
      </c>
      <c r="F110" s="1171">
        <v>0</v>
      </c>
      <c r="G110" s="1171">
        <v>0</v>
      </c>
      <c r="H110" s="1154"/>
      <c r="I110" s="1154"/>
      <c r="J110" s="1154"/>
      <c r="K110" s="1154"/>
    </row>
    <row r="111" spans="1:11" ht="14.1" customHeight="1" x14ac:dyDescent="0.25">
      <c r="A111" s="1154"/>
      <c r="B111" s="1154"/>
      <c r="C111" s="1170" t="s">
        <v>1048</v>
      </c>
      <c r="D111" s="1171">
        <v>0</v>
      </c>
      <c r="E111" s="1171">
        <v>0</v>
      </c>
      <c r="F111" s="1171">
        <v>0</v>
      </c>
      <c r="G111" s="1171">
        <v>0</v>
      </c>
      <c r="H111" s="1154"/>
      <c r="I111" s="1154"/>
      <c r="J111" s="1154"/>
      <c r="K111" s="1154"/>
    </row>
    <row r="112" spans="1:11" ht="14.1" customHeight="1" x14ac:dyDescent="0.25">
      <c r="A112" s="1154"/>
      <c r="B112" s="1154"/>
      <c r="C112" s="1170" t="s">
        <v>1049</v>
      </c>
      <c r="D112" s="1171">
        <v>0</v>
      </c>
      <c r="E112" s="1171">
        <v>0</v>
      </c>
      <c r="F112" s="1171">
        <v>0</v>
      </c>
      <c r="G112" s="1171">
        <v>0</v>
      </c>
      <c r="H112" s="1154"/>
      <c r="I112" s="1154"/>
      <c r="J112" s="1154"/>
      <c r="K112" s="1154"/>
    </row>
    <row r="113" spans="1:11" ht="14.1" customHeight="1" x14ac:dyDescent="0.25">
      <c r="A113" s="1154"/>
      <c r="B113" s="1154"/>
      <c r="C113" s="1170" t="s">
        <v>1056</v>
      </c>
      <c r="D113" s="1171">
        <v>0</v>
      </c>
      <c r="E113" s="1171">
        <v>0</v>
      </c>
      <c r="F113" s="1171">
        <v>0</v>
      </c>
      <c r="G113" s="1171">
        <v>0</v>
      </c>
      <c r="H113" s="1154"/>
      <c r="I113" s="1154"/>
      <c r="J113" s="1154"/>
      <c r="K113" s="1154"/>
    </row>
    <row r="114" spans="1:11" ht="14.1" customHeight="1" x14ac:dyDescent="0.25">
      <c r="A114" s="1154"/>
      <c r="B114" s="1154"/>
      <c r="C114" s="1170" t="s">
        <v>1048</v>
      </c>
      <c r="D114" s="1171">
        <v>0</v>
      </c>
      <c r="E114" s="1171">
        <v>0</v>
      </c>
      <c r="F114" s="1171">
        <v>0</v>
      </c>
      <c r="G114" s="1171">
        <v>0</v>
      </c>
      <c r="H114" s="1154"/>
      <c r="I114" s="1154"/>
      <c r="J114" s="1154"/>
      <c r="K114" s="1154"/>
    </row>
    <row r="115" spans="1:11" ht="14.1" customHeight="1" x14ac:dyDescent="0.25">
      <c r="A115" s="1154"/>
      <c r="B115" s="1154"/>
      <c r="C115" s="1170" t="s">
        <v>1057</v>
      </c>
      <c r="D115" s="1171">
        <v>0</v>
      </c>
      <c r="E115" s="1171">
        <v>0</v>
      </c>
      <c r="F115" s="1171">
        <v>0</v>
      </c>
      <c r="G115" s="1171">
        <v>0</v>
      </c>
      <c r="H115" s="1154"/>
      <c r="I115" s="1154"/>
      <c r="J115" s="1154"/>
      <c r="K115" s="1154"/>
    </row>
    <row r="116" spans="1:11" ht="14.1" customHeight="1" x14ac:dyDescent="0.25">
      <c r="A116" s="1154"/>
      <c r="B116" s="1154"/>
      <c r="C116" s="1170" t="s">
        <v>1058</v>
      </c>
      <c r="D116" s="1171">
        <v>0</v>
      </c>
      <c r="E116" s="1171">
        <v>0</v>
      </c>
      <c r="F116" s="1171">
        <v>0</v>
      </c>
      <c r="G116" s="1171">
        <v>0</v>
      </c>
      <c r="H116" s="1154"/>
      <c r="I116" s="1154"/>
      <c r="J116" s="1154"/>
      <c r="K116" s="1154"/>
    </row>
    <row r="117" spans="1:11" ht="14.1" customHeight="1" x14ac:dyDescent="0.25">
      <c r="A117" s="1154"/>
      <c r="B117" s="1154"/>
      <c r="C117" s="1170" t="s">
        <v>1059</v>
      </c>
      <c r="D117" s="1171">
        <v>0</v>
      </c>
      <c r="E117" s="1171">
        <v>0</v>
      </c>
      <c r="F117" s="1171">
        <v>0</v>
      </c>
      <c r="G117" s="1171">
        <v>0</v>
      </c>
      <c r="H117" s="1154"/>
      <c r="I117" s="1154"/>
      <c r="J117" s="1154"/>
      <c r="K117" s="1154"/>
    </row>
    <row r="118" spans="1:11" ht="14.1" customHeight="1" x14ac:dyDescent="0.25">
      <c r="A118" s="1154"/>
      <c r="B118" s="1154"/>
      <c r="C118" s="1170" t="s">
        <v>1060</v>
      </c>
      <c r="D118" s="1171">
        <v>0</v>
      </c>
      <c r="E118" s="1171">
        <v>0</v>
      </c>
      <c r="F118" s="1171">
        <v>0</v>
      </c>
      <c r="G118" s="1171">
        <v>0</v>
      </c>
      <c r="H118" s="1154"/>
      <c r="I118" s="1154"/>
      <c r="J118" s="1154"/>
      <c r="K118" s="1154"/>
    </row>
    <row r="119" spans="1:11" ht="14.1" customHeight="1" x14ac:dyDescent="0.25">
      <c r="A119" s="1154"/>
      <c r="B119" s="1154"/>
      <c r="C119" s="1170" t="s">
        <v>1061</v>
      </c>
      <c r="D119" s="1171">
        <v>0</v>
      </c>
      <c r="E119" s="1171">
        <v>0</v>
      </c>
      <c r="F119" s="1171">
        <v>0</v>
      </c>
      <c r="G119" s="1171">
        <v>0</v>
      </c>
      <c r="H119" s="1154"/>
      <c r="I119" s="1154"/>
      <c r="J119" s="1154"/>
      <c r="K119" s="1154"/>
    </row>
    <row r="120" spans="1:11" ht="14.1" customHeight="1" x14ac:dyDescent="0.25">
      <c r="A120" s="1154"/>
      <c r="B120" s="1154"/>
      <c r="C120" s="1170" t="s">
        <v>1048</v>
      </c>
      <c r="D120" s="1171">
        <v>0</v>
      </c>
      <c r="E120" s="1171">
        <v>0</v>
      </c>
      <c r="F120" s="1171">
        <v>0</v>
      </c>
      <c r="G120" s="1171">
        <v>0</v>
      </c>
      <c r="H120" s="1154"/>
      <c r="I120" s="1154"/>
      <c r="J120" s="1154"/>
      <c r="K120" s="1154"/>
    </row>
    <row r="121" spans="1:11" ht="14.1" customHeight="1" x14ac:dyDescent="0.25">
      <c r="A121" s="1154"/>
      <c r="B121" s="1154"/>
      <c r="C121" s="1170" t="s">
        <v>1057</v>
      </c>
      <c r="D121" s="1171">
        <v>0</v>
      </c>
      <c r="E121" s="1171">
        <v>0</v>
      </c>
      <c r="F121" s="1171">
        <v>0</v>
      </c>
      <c r="G121" s="1171">
        <v>0</v>
      </c>
      <c r="H121" s="1154"/>
      <c r="I121" s="1154"/>
      <c r="J121" s="1154"/>
      <c r="K121" s="1154"/>
    </row>
    <row r="122" spans="1:11" ht="14.1" customHeight="1" x14ac:dyDescent="0.25">
      <c r="A122" s="1154"/>
      <c r="B122" s="1154"/>
      <c r="C122" s="1170" t="s">
        <v>1058</v>
      </c>
      <c r="D122" s="1171">
        <v>0</v>
      </c>
      <c r="E122" s="1171">
        <v>0</v>
      </c>
      <c r="F122" s="1171">
        <v>0</v>
      </c>
      <c r="G122" s="1171">
        <v>0</v>
      </c>
      <c r="H122" s="1154"/>
      <c r="I122" s="1154"/>
      <c r="J122" s="1154"/>
      <c r="K122" s="1154"/>
    </row>
    <row r="123" spans="1:11" ht="14.1" customHeight="1" x14ac:dyDescent="0.25">
      <c r="A123" s="1154"/>
      <c r="B123" s="1154"/>
      <c r="C123" s="1170" t="s">
        <v>1059</v>
      </c>
      <c r="D123" s="1171">
        <v>0</v>
      </c>
      <c r="E123" s="1171">
        <v>0</v>
      </c>
      <c r="F123" s="1171">
        <v>0</v>
      </c>
      <c r="G123" s="1171">
        <v>0</v>
      </c>
      <c r="H123" s="1154"/>
      <c r="I123" s="1154"/>
      <c r="J123" s="1154"/>
      <c r="K123" s="1154"/>
    </row>
    <row r="124" spans="1:11" ht="14.1" customHeight="1" x14ac:dyDescent="0.25">
      <c r="A124" s="1154"/>
      <c r="B124" s="1154"/>
      <c r="C124" s="1170" t="s">
        <v>1060</v>
      </c>
      <c r="D124" s="1171">
        <v>0</v>
      </c>
      <c r="E124" s="1171">
        <v>0</v>
      </c>
      <c r="F124" s="1171">
        <v>0</v>
      </c>
      <c r="G124" s="1171">
        <v>0</v>
      </c>
      <c r="H124" s="1154"/>
      <c r="I124" s="1154"/>
      <c r="J124" s="1154"/>
      <c r="K124" s="1154"/>
    </row>
    <row r="125" spans="1:11" ht="14.1" customHeight="1" x14ac:dyDescent="0.25">
      <c r="A125" s="1154"/>
      <c r="B125" s="1154"/>
      <c r="C125" s="1170" t="s">
        <v>1062</v>
      </c>
      <c r="D125" s="1171">
        <v>0</v>
      </c>
      <c r="E125" s="1171">
        <v>0</v>
      </c>
      <c r="F125" s="1171">
        <v>0</v>
      </c>
      <c r="G125" s="1171">
        <v>0</v>
      </c>
      <c r="H125" s="1154"/>
      <c r="I125" s="1154"/>
      <c r="J125" s="1154"/>
      <c r="K125" s="1154"/>
    </row>
    <row r="126" spans="1:11" ht="14.1" customHeight="1" x14ac:dyDescent="0.25">
      <c r="A126" s="1154"/>
      <c r="B126" s="1154"/>
      <c r="C126" s="1170" t="s">
        <v>1048</v>
      </c>
      <c r="D126" s="1171">
        <v>0</v>
      </c>
      <c r="E126" s="1171">
        <v>0</v>
      </c>
      <c r="F126" s="1171">
        <v>0</v>
      </c>
      <c r="G126" s="1171">
        <v>0</v>
      </c>
      <c r="H126" s="1154"/>
      <c r="I126" s="1154"/>
      <c r="J126" s="1154"/>
      <c r="K126" s="1154"/>
    </row>
    <row r="127" spans="1:11" ht="14.1" customHeight="1" x14ac:dyDescent="0.25">
      <c r="A127" s="1154"/>
      <c r="B127" s="1154"/>
      <c r="C127" s="1170" t="s">
        <v>1057</v>
      </c>
      <c r="D127" s="1171">
        <v>0</v>
      </c>
      <c r="E127" s="1171">
        <v>0</v>
      </c>
      <c r="F127" s="1171">
        <v>0</v>
      </c>
      <c r="G127" s="1171">
        <v>0</v>
      </c>
      <c r="H127" s="1154"/>
      <c r="I127" s="1154"/>
      <c r="J127" s="1154"/>
      <c r="K127" s="1154"/>
    </row>
    <row r="128" spans="1:11" ht="14.1" customHeight="1" x14ac:dyDescent="0.25">
      <c r="A128" s="1154"/>
      <c r="B128" s="1154"/>
      <c r="C128" s="1170" t="s">
        <v>1058</v>
      </c>
      <c r="D128" s="1171">
        <v>0</v>
      </c>
      <c r="E128" s="1171">
        <v>0</v>
      </c>
      <c r="F128" s="1171">
        <v>0</v>
      </c>
      <c r="G128" s="1171">
        <v>0</v>
      </c>
      <c r="H128" s="1154"/>
      <c r="I128" s="1154"/>
      <c r="J128" s="1154"/>
      <c r="K128" s="1154"/>
    </row>
    <row r="129" spans="1:11" ht="14.1" customHeight="1" x14ac:dyDescent="0.25">
      <c r="A129" s="1154"/>
      <c r="B129" s="1154"/>
      <c r="C129" s="1170" t="s">
        <v>1059</v>
      </c>
      <c r="D129" s="1171">
        <v>0</v>
      </c>
      <c r="E129" s="1171">
        <v>0</v>
      </c>
      <c r="F129" s="1171">
        <v>0</v>
      </c>
      <c r="G129" s="1171">
        <v>0</v>
      </c>
      <c r="H129" s="1154"/>
      <c r="I129" s="1154"/>
      <c r="J129" s="1154"/>
      <c r="K129" s="1154"/>
    </row>
    <row r="130" spans="1:11" ht="14.1" customHeight="1" x14ac:dyDescent="0.25">
      <c r="A130" s="1154"/>
      <c r="B130" s="1154"/>
      <c r="C130" s="1170" t="s">
        <v>1060</v>
      </c>
      <c r="D130" s="1171">
        <v>0</v>
      </c>
      <c r="E130" s="1171">
        <v>0</v>
      </c>
      <c r="F130" s="1171">
        <v>0</v>
      </c>
      <c r="G130" s="1171">
        <v>0</v>
      </c>
      <c r="H130" s="1154"/>
      <c r="I130" s="1154"/>
      <c r="J130" s="1154"/>
      <c r="K130" s="1154"/>
    </row>
    <row r="131" spans="1:11" ht="14.1" customHeight="1" x14ac:dyDescent="0.25">
      <c r="A131" s="1154"/>
      <c r="B131" s="1154"/>
      <c r="C131" s="1170" t="s">
        <v>1063</v>
      </c>
      <c r="D131" s="1171">
        <v>0</v>
      </c>
      <c r="E131" s="1171">
        <v>0</v>
      </c>
      <c r="F131" s="1171">
        <v>0</v>
      </c>
      <c r="G131" s="1171">
        <v>0</v>
      </c>
      <c r="H131" s="1154"/>
      <c r="I131" s="1154"/>
      <c r="J131" s="1154"/>
      <c r="K131" s="1154"/>
    </row>
    <row r="132" spans="1:11" ht="14.1" customHeight="1" x14ac:dyDescent="0.25">
      <c r="A132" s="1154"/>
      <c r="B132" s="1154"/>
      <c r="C132" s="1170" t="s">
        <v>1064</v>
      </c>
      <c r="D132" s="1171">
        <v>0</v>
      </c>
      <c r="E132" s="1171">
        <v>0</v>
      </c>
      <c r="F132" s="1171">
        <v>0</v>
      </c>
      <c r="G132" s="1171">
        <v>0</v>
      </c>
      <c r="H132" s="1154"/>
      <c r="I132" s="1154"/>
      <c r="J132" s="1154"/>
      <c r="K132" s="1154"/>
    </row>
    <row r="133" spans="1:11" ht="14.1" customHeight="1" x14ac:dyDescent="0.25">
      <c r="A133" s="1154"/>
      <c r="B133" s="1154"/>
      <c r="C133" s="1172" t="s">
        <v>572</v>
      </c>
      <c r="D133" s="1171">
        <v>0</v>
      </c>
      <c r="E133" s="1171">
        <v>161160000</v>
      </c>
      <c r="F133" s="1171">
        <v>106160000</v>
      </c>
      <c r="G133" s="1171">
        <v>107160000</v>
      </c>
      <c r="H133" s="1154"/>
      <c r="I133" s="1154"/>
      <c r="J133" s="1154"/>
      <c r="K133" s="1154"/>
    </row>
    <row r="134" spans="1:11" ht="14.1" customHeight="1" x14ac:dyDescent="0.25">
      <c r="A134" s="1154"/>
      <c r="B134" s="1154"/>
      <c r="C134" s="1164" t="s">
        <v>1022</v>
      </c>
      <c r="D134" s="1346" t="s">
        <v>3135</v>
      </c>
      <c r="E134" s="1347"/>
      <c r="F134" s="1347"/>
      <c r="G134" s="1347"/>
      <c r="H134" s="1154"/>
      <c r="I134" s="1154"/>
      <c r="J134" s="1154"/>
      <c r="K134" s="1154"/>
    </row>
    <row r="135" spans="1:11" ht="14.1" customHeight="1" x14ac:dyDescent="0.25">
      <c r="A135" s="1154"/>
      <c r="B135" s="1154"/>
      <c r="C135" s="1165" t="s">
        <v>1024</v>
      </c>
      <c r="D135" s="1348" t="s">
        <v>3136</v>
      </c>
      <c r="E135" s="1349"/>
      <c r="F135" s="1349"/>
      <c r="G135" s="1349"/>
      <c r="H135" s="1154"/>
      <c r="I135" s="1154"/>
      <c r="J135" s="1154"/>
      <c r="K135" s="1154"/>
    </row>
    <row r="136" spans="1:11" ht="14.1" customHeight="1" x14ac:dyDescent="0.25">
      <c r="A136" s="1154"/>
      <c r="B136" s="1154"/>
      <c r="C136" s="1165" t="s">
        <v>31</v>
      </c>
      <c r="D136" s="1348" t="s">
        <v>3137</v>
      </c>
      <c r="E136" s="1349"/>
      <c r="F136" s="1349"/>
      <c r="G136" s="1349"/>
      <c r="H136" s="1154"/>
      <c r="I136" s="1154"/>
      <c r="J136" s="1154"/>
      <c r="K136" s="1154"/>
    </row>
    <row r="137" spans="1:11" ht="15" customHeight="1" x14ac:dyDescent="0.25">
      <c r="A137" s="1154"/>
      <c r="B137" s="1154"/>
      <c r="C137" s="1166"/>
      <c r="D137" s="1167">
        <v>2024</v>
      </c>
      <c r="E137" s="1167">
        <v>2025</v>
      </c>
      <c r="F137" s="1167">
        <v>2026</v>
      </c>
      <c r="G137" s="1167">
        <v>2027</v>
      </c>
      <c r="H137" s="1154"/>
      <c r="I137" s="1154"/>
      <c r="J137" s="1154"/>
      <c r="K137" s="1154"/>
    </row>
    <row r="138" spans="1:11" ht="15" customHeight="1" x14ac:dyDescent="0.25">
      <c r="A138" s="1154"/>
      <c r="B138" s="1154"/>
      <c r="C138" s="1168"/>
      <c r="D138" s="1169" t="s">
        <v>13</v>
      </c>
      <c r="E138" s="1169" t="s">
        <v>14</v>
      </c>
      <c r="F138" s="1169" t="s">
        <v>14</v>
      </c>
      <c r="G138" s="1169" t="s">
        <v>14</v>
      </c>
      <c r="H138" s="1154"/>
      <c r="I138" s="1154"/>
      <c r="J138" s="1154"/>
      <c r="K138" s="1154"/>
    </row>
    <row r="139" spans="1:11" ht="14.1" customHeight="1" x14ac:dyDescent="0.25">
      <c r="A139" s="1154"/>
      <c r="B139" s="1154"/>
      <c r="C139" s="1158" t="s">
        <v>33</v>
      </c>
      <c r="D139" s="1162" t="s">
        <v>1536</v>
      </c>
      <c r="E139" s="1162" t="s">
        <v>1976</v>
      </c>
      <c r="F139" s="1162" t="s">
        <v>1976</v>
      </c>
      <c r="G139" s="1162" t="s">
        <v>3138</v>
      </c>
      <c r="H139" s="1154"/>
      <c r="I139" s="1154"/>
      <c r="J139" s="1154"/>
      <c r="K139" s="1154"/>
    </row>
    <row r="140" spans="1:11" ht="14.1" customHeight="1" x14ac:dyDescent="0.25">
      <c r="A140" s="1154"/>
      <c r="B140" s="1154"/>
      <c r="C140" s="1158" t="s">
        <v>1029</v>
      </c>
      <c r="D140" s="1162" t="s">
        <v>3139</v>
      </c>
      <c r="E140" s="1162" t="s">
        <v>3140</v>
      </c>
      <c r="F140" s="1162" t="s">
        <v>3140</v>
      </c>
      <c r="G140" s="1162" t="s">
        <v>3140</v>
      </c>
      <c r="H140" s="1154"/>
      <c r="I140" s="1154"/>
      <c r="J140" s="1154"/>
      <c r="K140" s="1154"/>
    </row>
    <row r="141" spans="1:11" ht="14.1" customHeight="1" x14ac:dyDescent="0.25">
      <c r="A141" s="1154"/>
      <c r="B141" s="1154"/>
      <c r="C141" s="1158" t="s">
        <v>1032</v>
      </c>
      <c r="D141" s="1162" t="s">
        <v>3141</v>
      </c>
      <c r="E141" s="1162" t="s">
        <v>3142</v>
      </c>
      <c r="F141" s="1162" t="s">
        <v>3142</v>
      </c>
      <c r="G141" s="1162" t="s">
        <v>3143</v>
      </c>
      <c r="H141" s="1154"/>
      <c r="I141" s="1154"/>
      <c r="J141" s="1154"/>
      <c r="K141" s="1154"/>
    </row>
    <row r="142" spans="1:11" ht="14.1" customHeight="1" x14ac:dyDescent="0.25">
      <c r="A142" s="1154"/>
      <c r="B142" s="1154"/>
      <c r="C142" s="1158" t="s">
        <v>1037</v>
      </c>
      <c r="D142" s="1162" t="s">
        <v>1038</v>
      </c>
      <c r="E142" s="1162" t="s">
        <v>1296</v>
      </c>
      <c r="F142" s="1162" t="s">
        <v>1039</v>
      </c>
      <c r="G142" s="1162" t="s">
        <v>1512</v>
      </c>
      <c r="H142" s="1154"/>
      <c r="I142" s="1154"/>
      <c r="J142" s="1154"/>
      <c r="K142" s="1154"/>
    </row>
    <row r="143" spans="1:11" ht="14.1" customHeight="1" x14ac:dyDescent="0.25">
      <c r="A143" s="1154"/>
      <c r="B143" s="1154"/>
      <c r="C143" s="1158" t="s">
        <v>1042</v>
      </c>
      <c r="D143" s="1162" t="s">
        <v>1038</v>
      </c>
      <c r="E143" s="1162" t="s">
        <v>3144</v>
      </c>
      <c r="F143" s="1162" t="s">
        <v>1039</v>
      </c>
      <c r="G143" s="1162" t="s">
        <v>1039</v>
      </c>
      <c r="H143" s="1154"/>
      <c r="I143" s="1154"/>
      <c r="J143" s="1154"/>
      <c r="K143" s="1154"/>
    </row>
    <row r="144" spans="1:11" ht="14.1" customHeight="1" x14ac:dyDescent="0.25">
      <c r="A144" s="1154"/>
      <c r="B144" s="1154"/>
      <c r="C144" s="1158" t="s">
        <v>39</v>
      </c>
      <c r="D144" s="1162" t="s">
        <v>1038</v>
      </c>
      <c r="E144" s="1162" t="s">
        <v>3145</v>
      </c>
      <c r="F144" s="1162" t="s">
        <v>1039</v>
      </c>
      <c r="G144" s="1162" t="s">
        <v>1515</v>
      </c>
      <c r="H144" s="1154"/>
      <c r="I144" s="1154"/>
      <c r="J144" s="1154"/>
      <c r="K144" s="1154"/>
    </row>
    <row r="145" spans="1:11" ht="14.1" customHeight="1" x14ac:dyDescent="0.25">
      <c r="A145" s="1154"/>
      <c r="B145" s="1154"/>
      <c r="C145" s="1342" t="s">
        <v>1046</v>
      </c>
      <c r="D145" s="1343"/>
      <c r="E145" s="1343"/>
      <c r="F145" s="1343"/>
      <c r="G145" s="1343"/>
      <c r="H145" s="1154"/>
      <c r="I145" s="1154"/>
      <c r="J145" s="1154"/>
      <c r="K145" s="1154"/>
    </row>
    <row r="146" spans="1:11" ht="14.1" customHeight="1" x14ac:dyDescent="0.25">
      <c r="A146" s="1154"/>
      <c r="B146" s="1154"/>
      <c r="C146" s="1166"/>
      <c r="D146" s="1167">
        <v>2024</v>
      </c>
      <c r="E146" s="1167">
        <v>2025</v>
      </c>
      <c r="F146" s="1167">
        <v>2026</v>
      </c>
      <c r="G146" s="1167">
        <v>2027</v>
      </c>
      <c r="H146" s="1154"/>
      <c r="I146" s="1154"/>
      <c r="J146" s="1154"/>
      <c r="K146" s="1154"/>
    </row>
    <row r="147" spans="1:11" ht="14.1" customHeight="1" x14ac:dyDescent="0.25">
      <c r="A147" s="1154"/>
      <c r="B147" s="1154"/>
      <c r="C147" s="1168"/>
      <c r="D147" s="1169" t="s">
        <v>13</v>
      </c>
      <c r="E147" s="1169" t="s">
        <v>14</v>
      </c>
      <c r="F147" s="1169" t="s">
        <v>14</v>
      </c>
      <c r="G147" s="1169" t="s">
        <v>14</v>
      </c>
      <c r="H147" s="1154"/>
      <c r="I147" s="1154"/>
      <c r="J147" s="1154"/>
      <c r="K147" s="1154"/>
    </row>
    <row r="148" spans="1:11" ht="14.1" customHeight="1" x14ac:dyDescent="0.25">
      <c r="A148" s="1154"/>
      <c r="B148" s="1154"/>
      <c r="C148" s="1170" t="s">
        <v>1047</v>
      </c>
      <c r="D148" s="1171">
        <v>0</v>
      </c>
      <c r="E148" s="1171">
        <v>0</v>
      </c>
      <c r="F148" s="1171">
        <v>0</v>
      </c>
      <c r="G148" s="1171">
        <v>0</v>
      </c>
      <c r="H148" s="1154"/>
      <c r="I148" s="1154"/>
      <c r="J148" s="1154"/>
      <c r="K148" s="1154"/>
    </row>
    <row r="149" spans="1:11" ht="14.1" customHeight="1" x14ac:dyDescent="0.25">
      <c r="A149" s="1154"/>
      <c r="B149" s="1154"/>
      <c r="C149" s="1170" t="s">
        <v>1048</v>
      </c>
      <c r="D149" s="1171">
        <v>0</v>
      </c>
      <c r="E149" s="1171">
        <v>0</v>
      </c>
      <c r="F149" s="1171">
        <v>0</v>
      </c>
      <c r="G149" s="1171">
        <v>0</v>
      </c>
      <c r="H149" s="1154"/>
      <c r="I149" s="1154"/>
      <c r="J149" s="1154"/>
      <c r="K149" s="1154"/>
    </row>
    <row r="150" spans="1:11" ht="14.1" customHeight="1" x14ac:dyDescent="0.25">
      <c r="A150" s="1154"/>
      <c r="B150" s="1154"/>
      <c r="C150" s="1170" t="s">
        <v>1049</v>
      </c>
      <c r="D150" s="1171">
        <v>0</v>
      </c>
      <c r="E150" s="1171">
        <v>0</v>
      </c>
      <c r="F150" s="1171">
        <v>0</v>
      </c>
      <c r="G150" s="1171">
        <v>0</v>
      </c>
      <c r="H150" s="1154"/>
      <c r="I150" s="1154"/>
      <c r="J150" s="1154"/>
      <c r="K150" s="1154"/>
    </row>
    <row r="151" spans="1:11" ht="14.1" customHeight="1" x14ac:dyDescent="0.25">
      <c r="A151" s="1154"/>
      <c r="B151" s="1154"/>
      <c r="C151" s="1170" t="s">
        <v>1050</v>
      </c>
      <c r="D151" s="1171">
        <v>0</v>
      </c>
      <c r="E151" s="1171">
        <v>0</v>
      </c>
      <c r="F151" s="1171">
        <v>0</v>
      </c>
      <c r="G151" s="1171">
        <v>0</v>
      </c>
      <c r="H151" s="1154"/>
      <c r="I151" s="1154"/>
      <c r="J151" s="1154"/>
      <c r="K151" s="1154"/>
    </row>
    <row r="152" spans="1:11" ht="14.1" customHeight="1" x14ac:dyDescent="0.25">
      <c r="A152" s="1154"/>
      <c r="B152" s="1154"/>
      <c r="C152" s="1170" t="s">
        <v>1048</v>
      </c>
      <c r="D152" s="1171">
        <v>0</v>
      </c>
      <c r="E152" s="1171">
        <v>0</v>
      </c>
      <c r="F152" s="1171">
        <v>0</v>
      </c>
      <c r="G152" s="1171">
        <v>0</v>
      </c>
      <c r="H152" s="1154"/>
      <c r="I152" s="1154"/>
      <c r="J152" s="1154"/>
      <c r="K152" s="1154"/>
    </row>
    <row r="153" spans="1:11" ht="14.1" customHeight="1" x14ac:dyDescent="0.25">
      <c r="A153" s="1154"/>
      <c r="B153" s="1154"/>
      <c r="C153" s="1170" t="s">
        <v>1049</v>
      </c>
      <c r="D153" s="1171">
        <v>0</v>
      </c>
      <c r="E153" s="1171">
        <v>0</v>
      </c>
      <c r="F153" s="1171">
        <v>0</v>
      </c>
      <c r="G153" s="1171">
        <v>0</v>
      </c>
      <c r="H153" s="1154"/>
      <c r="I153" s="1154"/>
      <c r="J153" s="1154"/>
      <c r="K153" s="1154"/>
    </row>
    <row r="154" spans="1:11" ht="14.1" customHeight="1" x14ac:dyDescent="0.25">
      <c r="A154" s="1154"/>
      <c r="B154" s="1154"/>
      <c r="C154" s="1170" t="s">
        <v>1051</v>
      </c>
      <c r="D154" s="1171">
        <v>0</v>
      </c>
      <c r="E154" s="1171">
        <v>0</v>
      </c>
      <c r="F154" s="1171">
        <v>0</v>
      </c>
      <c r="G154" s="1171">
        <v>0</v>
      </c>
      <c r="H154" s="1154"/>
      <c r="I154" s="1154"/>
      <c r="J154" s="1154"/>
      <c r="K154" s="1154"/>
    </row>
    <row r="155" spans="1:11" ht="14.1" customHeight="1" x14ac:dyDescent="0.25">
      <c r="A155" s="1154"/>
      <c r="B155" s="1154"/>
      <c r="C155" s="1170" t="s">
        <v>1048</v>
      </c>
      <c r="D155" s="1171">
        <v>0</v>
      </c>
      <c r="E155" s="1171">
        <v>0</v>
      </c>
      <c r="F155" s="1171">
        <v>0</v>
      </c>
      <c r="G155" s="1171">
        <v>0</v>
      </c>
      <c r="H155" s="1154"/>
      <c r="I155" s="1154"/>
      <c r="J155" s="1154"/>
      <c r="K155" s="1154"/>
    </row>
    <row r="156" spans="1:11" ht="14.1" customHeight="1" x14ac:dyDescent="0.25">
      <c r="A156" s="1154"/>
      <c r="B156" s="1154"/>
      <c r="C156" s="1170" t="s">
        <v>1049</v>
      </c>
      <c r="D156" s="1171">
        <v>0</v>
      </c>
      <c r="E156" s="1171">
        <v>0</v>
      </c>
      <c r="F156" s="1171">
        <v>0</v>
      </c>
      <c r="G156" s="1171">
        <v>0</v>
      </c>
      <c r="H156" s="1154"/>
      <c r="I156" s="1154"/>
      <c r="J156" s="1154"/>
      <c r="K156" s="1154"/>
    </row>
    <row r="157" spans="1:11" ht="14.1" customHeight="1" x14ac:dyDescent="0.25">
      <c r="A157" s="1154"/>
      <c r="B157" s="1154"/>
      <c r="C157" s="1170" t="s">
        <v>1052</v>
      </c>
      <c r="D157" s="1171">
        <v>0</v>
      </c>
      <c r="E157" s="1171">
        <v>0</v>
      </c>
      <c r="F157" s="1171">
        <v>0</v>
      </c>
      <c r="G157" s="1171">
        <v>0</v>
      </c>
      <c r="H157" s="1154"/>
      <c r="I157" s="1154"/>
      <c r="J157" s="1154"/>
      <c r="K157" s="1154"/>
    </row>
    <row r="158" spans="1:11" ht="14.1" customHeight="1" x14ac:dyDescent="0.25">
      <c r="A158" s="1154"/>
      <c r="B158" s="1154"/>
      <c r="C158" s="1170" t="s">
        <v>1048</v>
      </c>
      <c r="D158" s="1171">
        <v>0</v>
      </c>
      <c r="E158" s="1171">
        <v>0</v>
      </c>
      <c r="F158" s="1171">
        <v>0</v>
      </c>
      <c r="G158" s="1171">
        <v>0</v>
      </c>
      <c r="H158" s="1154"/>
      <c r="I158" s="1154"/>
      <c r="J158" s="1154"/>
      <c r="K158" s="1154"/>
    </row>
    <row r="159" spans="1:11" ht="14.1" customHeight="1" x14ac:dyDescent="0.25">
      <c r="A159" s="1154"/>
      <c r="B159" s="1154"/>
      <c r="C159" s="1170" t="s">
        <v>1049</v>
      </c>
      <c r="D159" s="1171">
        <v>0</v>
      </c>
      <c r="E159" s="1171">
        <v>0</v>
      </c>
      <c r="F159" s="1171">
        <v>0</v>
      </c>
      <c r="G159" s="1171">
        <v>0</v>
      </c>
      <c r="H159" s="1154"/>
      <c r="I159" s="1154"/>
      <c r="J159" s="1154"/>
      <c r="K159" s="1154"/>
    </row>
    <row r="160" spans="1:11" ht="14.1" customHeight="1" x14ac:dyDescent="0.25">
      <c r="A160" s="1154"/>
      <c r="B160" s="1154"/>
      <c r="C160" s="1170" t="s">
        <v>1053</v>
      </c>
      <c r="D160" s="1171">
        <v>0</v>
      </c>
      <c r="E160" s="1171">
        <v>0</v>
      </c>
      <c r="F160" s="1171">
        <v>0</v>
      </c>
      <c r="G160" s="1171">
        <v>0</v>
      </c>
      <c r="H160" s="1154"/>
      <c r="I160" s="1154"/>
      <c r="J160" s="1154"/>
      <c r="K160" s="1154"/>
    </row>
    <row r="161" spans="1:11" ht="14.1" customHeight="1" x14ac:dyDescent="0.25">
      <c r="A161" s="1154"/>
      <c r="B161" s="1154"/>
      <c r="C161" s="1170" t="s">
        <v>1048</v>
      </c>
      <c r="D161" s="1171">
        <v>0</v>
      </c>
      <c r="E161" s="1171">
        <v>0</v>
      </c>
      <c r="F161" s="1171">
        <v>0</v>
      </c>
      <c r="G161" s="1171">
        <v>0</v>
      </c>
      <c r="H161" s="1154"/>
      <c r="I161" s="1154"/>
      <c r="J161" s="1154"/>
      <c r="K161" s="1154"/>
    </row>
    <row r="162" spans="1:11" ht="14.1" customHeight="1" x14ac:dyDescent="0.25">
      <c r="A162" s="1154"/>
      <c r="B162" s="1154"/>
      <c r="C162" s="1170" t="s">
        <v>1049</v>
      </c>
      <c r="D162" s="1171">
        <v>0</v>
      </c>
      <c r="E162" s="1171">
        <v>0</v>
      </c>
      <c r="F162" s="1171">
        <v>0</v>
      </c>
      <c r="G162" s="1171">
        <v>0</v>
      </c>
      <c r="H162" s="1154"/>
      <c r="I162" s="1154"/>
      <c r="J162" s="1154"/>
      <c r="K162" s="1154"/>
    </row>
    <row r="163" spans="1:11" ht="14.1" customHeight="1" x14ac:dyDescent="0.25">
      <c r="A163" s="1154"/>
      <c r="B163" s="1154"/>
      <c r="C163" s="1170" t="s">
        <v>1054</v>
      </c>
      <c r="D163" s="1171">
        <v>0</v>
      </c>
      <c r="E163" s="1171">
        <v>0</v>
      </c>
      <c r="F163" s="1171">
        <v>0</v>
      </c>
      <c r="G163" s="1171">
        <v>0</v>
      </c>
      <c r="H163" s="1154"/>
      <c r="I163" s="1154"/>
      <c r="J163" s="1154"/>
      <c r="K163" s="1154"/>
    </row>
    <row r="164" spans="1:11" ht="14.1" customHeight="1" x14ac:dyDescent="0.25">
      <c r="A164" s="1154"/>
      <c r="B164" s="1154"/>
      <c r="C164" s="1170" t="s">
        <v>1048</v>
      </c>
      <c r="D164" s="1171">
        <v>0</v>
      </c>
      <c r="E164" s="1171">
        <v>0</v>
      </c>
      <c r="F164" s="1171">
        <v>0</v>
      </c>
      <c r="G164" s="1171">
        <v>0</v>
      </c>
      <c r="H164" s="1154"/>
      <c r="I164" s="1154"/>
      <c r="J164" s="1154"/>
      <c r="K164" s="1154"/>
    </row>
    <row r="165" spans="1:11" ht="14.1" customHeight="1" x14ac:dyDescent="0.25">
      <c r="A165" s="1154"/>
      <c r="B165" s="1154"/>
      <c r="C165" s="1170" t="s">
        <v>1049</v>
      </c>
      <c r="D165" s="1171">
        <v>0</v>
      </c>
      <c r="E165" s="1171">
        <v>0</v>
      </c>
      <c r="F165" s="1171">
        <v>0</v>
      </c>
      <c r="G165" s="1171">
        <v>0</v>
      </c>
      <c r="H165" s="1154"/>
      <c r="I165" s="1154"/>
      <c r="J165" s="1154"/>
      <c r="K165" s="1154"/>
    </row>
    <row r="166" spans="1:11" ht="14.1" customHeight="1" x14ac:dyDescent="0.25">
      <c r="A166" s="1154"/>
      <c r="B166" s="1154"/>
      <c r="C166" s="1170" t="s">
        <v>1055</v>
      </c>
      <c r="D166" s="1171">
        <v>0</v>
      </c>
      <c r="E166" s="1171">
        <v>47540000</v>
      </c>
      <c r="F166" s="1171">
        <v>47540000</v>
      </c>
      <c r="G166" s="1171">
        <v>47540000</v>
      </c>
      <c r="H166" s="1154"/>
      <c r="I166" s="1154"/>
      <c r="J166" s="1154"/>
      <c r="K166" s="1154"/>
    </row>
    <row r="167" spans="1:11" ht="14.1" customHeight="1" x14ac:dyDescent="0.25">
      <c r="A167" s="1154"/>
      <c r="B167" s="1154"/>
      <c r="C167" s="1170" t="s">
        <v>1048</v>
      </c>
      <c r="D167" s="1171">
        <v>0</v>
      </c>
      <c r="E167" s="1171">
        <v>47540000</v>
      </c>
      <c r="F167" s="1171">
        <v>47540000</v>
      </c>
      <c r="G167" s="1171">
        <v>47540000</v>
      </c>
      <c r="H167" s="1154"/>
      <c r="I167" s="1154"/>
      <c r="J167" s="1154"/>
      <c r="K167" s="1154"/>
    </row>
    <row r="168" spans="1:11" ht="14.1" customHeight="1" x14ac:dyDescent="0.25">
      <c r="A168" s="1154"/>
      <c r="B168" s="1154"/>
      <c r="C168" s="1170" t="s">
        <v>1049</v>
      </c>
      <c r="D168" s="1171">
        <v>0</v>
      </c>
      <c r="E168" s="1171">
        <v>0</v>
      </c>
      <c r="F168" s="1171">
        <v>0</v>
      </c>
      <c r="G168" s="1171">
        <v>0</v>
      </c>
      <c r="H168" s="1154"/>
      <c r="I168" s="1154"/>
      <c r="J168" s="1154"/>
      <c r="K168" s="1154"/>
    </row>
    <row r="169" spans="1:11" ht="14.1" customHeight="1" x14ac:dyDescent="0.25">
      <c r="A169" s="1154"/>
      <c r="B169" s="1154"/>
      <c r="C169" s="1170" t="s">
        <v>1056</v>
      </c>
      <c r="D169" s="1171">
        <v>0</v>
      </c>
      <c r="E169" s="1171">
        <v>0</v>
      </c>
      <c r="F169" s="1171">
        <v>0</v>
      </c>
      <c r="G169" s="1171">
        <v>0</v>
      </c>
      <c r="H169" s="1154"/>
      <c r="I169" s="1154"/>
      <c r="J169" s="1154"/>
      <c r="K169" s="1154"/>
    </row>
    <row r="170" spans="1:11" ht="14.1" customHeight="1" x14ac:dyDescent="0.25">
      <c r="A170" s="1154"/>
      <c r="B170" s="1154"/>
      <c r="C170" s="1170" t="s">
        <v>1048</v>
      </c>
      <c r="D170" s="1171">
        <v>0</v>
      </c>
      <c r="E170" s="1171">
        <v>0</v>
      </c>
      <c r="F170" s="1171">
        <v>0</v>
      </c>
      <c r="G170" s="1171">
        <v>0</v>
      </c>
      <c r="H170" s="1154"/>
      <c r="I170" s="1154"/>
      <c r="J170" s="1154"/>
      <c r="K170" s="1154"/>
    </row>
    <row r="171" spans="1:11" ht="14.1" customHeight="1" x14ac:dyDescent="0.25">
      <c r="A171" s="1154"/>
      <c r="B171" s="1154"/>
      <c r="C171" s="1170" t="s">
        <v>1057</v>
      </c>
      <c r="D171" s="1171">
        <v>0</v>
      </c>
      <c r="E171" s="1171">
        <v>0</v>
      </c>
      <c r="F171" s="1171">
        <v>0</v>
      </c>
      <c r="G171" s="1171">
        <v>0</v>
      </c>
      <c r="H171" s="1154"/>
      <c r="I171" s="1154"/>
      <c r="J171" s="1154"/>
      <c r="K171" s="1154"/>
    </row>
    <row r="172" spans="1:11" ht="14.1" customHeight="1" x14ac:dyDescent="0.25">
      <c r="A172" s="1154"/>
      <c r="B172" s="1154"/>
      <c r="C172" s="1170" t="s">
        <v>1058</v>
      </c>
      <c r="D172" s="1171">
        <v>0</v>
      </c>
      <c r="E172" s="1171">
        <v>0</v>
      </c>
      <c r="F172" s="1171">
        <v>0</v>
      </c>
      <c r="G172" s="1171">
        <v>0</v>
      </c>
      <c r="H172" s="1154"/>
      <c r="I172" s="1154"/>
      <c r="J172" s="1154"/>
      <c r="K172" s="1154"/>
    </row>
    <row r="173" spans="1:11" ht="14.1" customHeight="1" x14ac:dyDescent="0.25">
      <c r="A173" s="1154"/>
      <c r="B173" s="1154"/>
      <c r="C173" s="1170" t="s">
        <v>1059</v>
      </c>
      <c r="D173" s="1171">
        <v>0</v>
      </c>
      <c r="E173" s="1171">
        <v>0</v>
      </c>
      <c r="F173" s="1171">
        <v>0</v>
      </c>
      <c r="G173" s="1171">
        <v>0</v>
      </c>
      <c r="H173" s="1154"/>
      <c r="I173" s="1154"/>
      <c r="J173" s="1154"/>
      <c r="K173" s="1154"/>
    </row>
    <row r="174" spans="1:11" ht="14.1" customHeight="1" x14ac:dyDescent="0.25">
      <c r="A174" s="1154"/>
      <c r="B174" s="1154"/>
      <c r="C174" s="1170" t="s">
        <v>1060</v>
      </c>
      <c r="D174" s="1171">
        <v>0</v>
      </c>
      <c r="E174" s="1171">
        <v>0</v>
      </c>
      <c r="F174" s="1171">
        <v>0</v>
      </c>
      <c r="G174" s="1171">
        <v>0</v>
      </c>
      <c r="H174" s="1154"/>
      <c r="I174" s="1154"/>
      <c r="J174" s="1154"/>
      <c r="K174" s="1154"/>
    </row>
    <row r="175" spans="1:11" ht="14.1" customHeight="1" x14ac:dyDescent="0.25">
      <c r="A175" s="1154"/>
      <c r="B175" s="1154"/>
      <c r="C175" s="1170" t="s">
        <v>1061</v>
      </c>
      <c r="D175" s="1171">
        <v>0</v>
      </c>
      <c r="E175" s="1171">
        <v>0</v>
      </c>
      <c r="F175" s="1171">
        <v>0</v>
      </c>
      <c r="G175" s="1171">
        <v>0</v>
      </c>
      <c r="H175" s="1154"/>
      <c r="I175" s="1154"/>
      <c r="J175" s="1154"/>
      <c r="K175" s="1154"/>
    </row>
    <row r="176" spans="1:11" ht="14.1" customHeight="1" x14ac:dyDescent="0.25">
      <c r="A176" s="1154"/>
      <c r="B176" s="1154"/>
      <c r="C176" s="1170" t="s">
        <v>1048</v>
      </c>
      <c r="D176" s="1171">
        <v>0</v>
      </c>
      <c r="E176" s="1171">
        <v>0</v>
      </c>
      <c r="F176" s="1171">
        <v>0</v>
      </c>
      <c r="G176" s="1171">
        <v>0</v>
      </c>
      <c r="H176" s="1154"/>
      <c r="I176" s="1154"/>
      <c r="J176" s="1154"/>
      <c r="K176" s="1154"/>
    </row>
    <row r="177" spans="1:11" ht="14.1" customHeight="1" x14ac:dyDescent="0.25">
      <c r="A177" s="1154"/>
      <c r="B177" s="1154"/>
      <c r="C177" s="1170" t="s">
        <v>1057</v>
      </c>
      <c r="D177" s="1171">
        <v>0</v>
      </c>
      <c r="E177" s="1171">
        <v>0</v>
      </c>
      <c r="F177" s="1171">
        <v>0</v>
      </c>
      <c r="G177" s="1171">
        <v>0</v>
      </c>
      <c r="H177" s="1154"/>
      <c r="I177" s="1154"/>
      <c r="J177" s="1154"/>
      <c r="K177" s="1154"/>
    </row>
    <row r="178" spans="1:11" ht="14.1" customHeight="1" x14ac:dyDescent="0.25">
      <c r="A178" s="1154"/>
      <c r="B178" s="1154"/>
      <c r="C178" s="1170" t="s">
        <v>1058</v>
      </c>
      <c r="D178" s="1171">
        <v>0</v>
      </c>
      <c r="E178" s="1171">
        <v>0</v>
      </c>
      <c r="F178" s="1171">
        <v>0</v>
      </c>
      <c r="G178" s="1171">
        <v>0</v>
      </c>
      <c r="H178" s="1154"/>
      <c r="I178" s="1154"/>
      <c r="J178" s="1154"/>
      <c r="K178" s="1154"/>
    </row>
    <row r="179" spans="1:11" ht="14.1" customHeight="1" x14ac:dyDescent="0.25">
      <c r="A179" s="1154"/>
      <c r="B179" s="1154"/>
      <c r="C179" s="1170" t="s">
        <v>1059</v>
      </c>
      <c r="D179" s="1171">
        <v>0</v>
      </c>
      <c r="E179" s="1171">
        <v>0</v>
      </c>
      <c r="F179" s="1171">
        <v>0</v>
      </c>
      <c r="G179" s="1171">
        <v>0</v>
      </c>
      <c r="H179" s="1154"/>
      <c r="I179" s="1154"/>
      <c r="J179" s="1154"/>
      <c r="K179" s="1154"/>
    </row>
    <row r="180" spans="1:11" ht="14.1" customHeight="1" x14ac:dyDescent="0.25">
      <c r="A180" s="1154"/>
      <c r="B180" s="1154"/>
      <c r="C180" s="1170" t="s">
        <v>1060</v>
      </c>
      <c r="D180" s="1171">
        <v>0</v>
      </c>
      <c r="E180" s="1171">
        <v>0</v>
      </c>
      <c r="F180" s="1171">
        <v>0</v>
      </c>
      <c r="G180" s="1171">
        <v>0</v>
      </c>
      <c r="H180" s="1154"/>
      <c r="I180" s="1154"/>
      <c r="J180" s="1154"/>
      <c r="K180" s="1154"/>
    </row>
    <row r="181" spans="1:11" ht="14.1" customHeight="1" x14ac:dyDescent="0.25">
      <c r="A181" s="1154"/>
      <c r="B181" s="1154"/>
      <c r="C181" s="1170" t="s">
        <v>1062</v>
      </c>
      <c r="D181" s="1171">
        <v>0</v>
      </c>
      <c r="E181" s="1171">
        <v>0</v>
      </c>
      <c r="F181" s="1171">
        <v>0</v>
      </c>
      <c r="G181" s="1171">
        <v>0</v>
      </c>
      <c r="H181" s="1154"/>
      <c r="I181" s="1154"/>
      <c r="J181" s="1154"/>
      <c r="K181" s="1154"/>
    </row>
    <row r="182" spans="1:11" ht="14.1" customHeight="1" x14ac:dyDescent="0.25">
      <c r="A182" s="1154"/>
      <c r="B182" s="1154"/>
      <c r="C182" s="1170" t="s">
        <v>1048</v>
      </c>
      <c r="D182" s="1171">
        <v>0</v>
      </c>
      <c r="E182" s="1171">
        <v>0</v>
      </c>
      <c r="F182" s="1171">
        <v>0</v>
      </c>
      <c r="G182" s="1171">
        <v>0</v>
      </c>
      <c r="H182" s="1154"/>
      <c r="I182" s="1154"/>
      <c r="J182" s="1154"/>
      <c r="K182" s="1154"/>
    </row>
    <row r="183" spans="1:11" ht="14.1" customHeight="1" x14ac:dyDescent="0.25">
      <c r="A183" s="1154"/>
      <c r="B183" s="1154"/>
      <c r="C183" s="1170" t="s">
        <v>1057</v>
      </c>
      <c r="D183" s="1171">
        <v>0</v>
      </c>
      <c r="E183" s="1171">
        <v>0</v>
      </c>
      <c r="F183" s="1171">
        <v>0</v>
      </c>
      <c r="G183" s="1171">
        <v>0</v>
      </c>
      <c r="H183" s="1154"/>
      <c r="I183" s="1154"/>
      <c r="J183" s="1154"/>
      <c r="K183" s="1154"/>
    </row>
    <row r="184" spans="1:11" ht="14.1" customHeight="1" x14ac:dyDescent="0.25">
      <c r="A184" s="1154"/>
      <c r="B184" s="1154"/>
      <c r="C184" s="1170" t="s">
        <v>1058</v>
      </c>
      <c r="D184" s="1171">
        <v>0</v>
      </c>
      <c r="E184" s="1171">
        <v>0</v>
      </c>
      <c r="F184" s="1171">
        <v>0</v>
      </c>
      <c r="G184" s="1171">
        <v>0</v>
      </c>
      <c r="H184" s="1154"/>
      <c r="I184" s="1154"/>
      <c r="J184" s="1154"/>
      <c r="K184" s="1154"/>
    </row>
    <row r="185" spans="1:11" ht="14.1" customHeight="1" x14ac:dyDescent="0.25">
      <c r="A185" s="1154"/>
      <c r="B185" s="1154"/>
      <c r="C185" s="1170" t="s">
        <v>1059</v>
      </c>
      <c r="D185" s="1171">
        <v>0</v>
      </c>
      <c r="E185" s="1171">
        <v>0</v>
      </c>
      <c r="F185" s="1171">
        <v>0</v>
      </c>
      <c r="G185" s="1171">
        <v>0</v>
      </c>
      <c r="H185" s="1154"/>
      <c r="I185" s="1154"/>
      <c r="J185" s="1154"/>
      <c r="K185" s="1154"/>
    </row>
    <row r="186" spans="1:11" ht="14.1" customHeight="1" x14ac:dyDescent="0.25">
      <c r="A186" s="1154"/>
      <c r="B186" s="1154"/>
      <c r="C186" s="1170" t="s">
        <v>1060</v>
      </c>
      <c r="D186" s="1171">
        <v>0</v>
      </c>
      <c r="E186" s="1171">
        <v>0</v>
      </c>
      <c r="F186" s="1171">
        <v>0</v>
      </c>
      <c r="G186" s="1171">
        <v>0</v>
      </c>
      <c r="H186" s="1154"/>
      <c r="I186" s="1154"/>
      <c r="J186" s="1154"/>
      <c r="K186" s="1154"/>
    </row>
    <row r="187" spans="1:11" ht="14.1" customHeight="1" x14ac:dyDescent="0.25">
      <c r="A187" s="1154"/>
      <c r="B187" s="1154"/>
      <c r="C187" s="1170" t="s">
        <v>1063</v>
      </c>
      <c r="D187" s="1171">
        <v>0</v>
      </c>
      <c r="E187" s="1171">
        <v>0</v>
      </c>
      <c r="F187" s="1171">
        <v>0</v>
      </c>
      <c r="G187" s="1171">
        <v>0</v>
      </c>
      <c r="H187" s="1154"/>
      <c r="I187" s="1154"/>
      <c r="J187" s="1154"/>
      <c r="K187" s="1154"/>
    </row>
    <row r="188" spans="1:11" ht="14.1" customHeight="1" x14ac:dyDescent="0.25">
      <c r="A188" s="1154"/>
      <c r="B188" s="1154"/>
      <c r="C188" s="1170" t="s">
        <v>1064</v>
      </c>
      <c r="D188" s="1171">
        <v>0</v>
      </c>
      <c r="E188" s="1171">
        <v>0</v>
      </c>
      <c r="F188" s="1171">
        <v>0</v>
      </c>
      <c r="G188" s="1171">
        <v>0</v>
      </c>
      <c r="H188" s="1154"/>
      <c r="I188" s="1154"/>
      <c r="J188" s="1154"/>
      <c r="K188" s="1154"/>
    </row>
    <row r="189" spans="1:11" ht="14.1" customHeight="1" x14ac:dyDescent="0.25">
      <c r="A189" s="1154"/>
      <c r="B189" s="1154"/>
      <c r="C189" s="1172" t="s">
        <v>572</v>
      </c>
      <c r="D189" s="1171">
        <v>0</v>
      </c>
      <c r="E189" s="1171">
        <v>47540000</v>
      </c>
      <c r="F189" s="1171">
        <v>47540000</v>
      </c>
      <c r="G189" s="1171">
        <v>47540000</v>
      </c>
      <c r="H189" s="1154"/>
      <c r="I189" s="1154"/>
      <c r="J189" s="1154"/>
      <c r="K189" s="1154"/>
    </row>
    <row r="190" spans="1:11" ht="14.1" customHeight="1" x14ac:dyDescent="0.25">
      <c r="A190" s="1154"/>
      <c r="B190" s="1154"/>
      <c r="C190" s="1344" t="s">
        <v>51</v>
      </c>
      <c r="D190" s="1345"/>
      <c r="E190" s="1345"/>
      <c r="F190" s="1345"/>
      <c r="G190" s="1345"/>
      <c r="H190" s="1154"/>
      <c r="I190" s="1154"/>
      <c r="J190" s="1154"/>
      <c r="K190" s="1154"/>
    </row>
    <row r="191" spans="1:11" ht="14.1" customHeight="1" x14ac:dyDescent="0.25">
      <c r="A191" s="1154"/>
      <c r="B191" s="1154"/>
      <c r="C191" s="1163" t="s">
        <v>3146</v>
      </c>
      <c r="D191" s="1344" t="s">
        <v>3147</v>
      </c>
      <c r="E191" s="1345"/>
      <c r="F191" s="1345"/>
      <c r="G191" s="1345"/>
      <c r="H191" s="1154"/>
      <c r="I191" s="1154"/>
      <c r="J191" s="1154"/>
      <c r="K191" s="1154"/>
    </row>
    <row r="192" spans="1:11" ht="14.1" customHeight="1" x14ac:dyDescent="0.25">
      <c r="A192" s="1154"/>
      <c r="B192" s="1154"/>
      <c r="C192" s="1164" t="s">
        <v>1022</v>
      </c>
      <c r="D192" s="1346" t="s">
        <v>3148</v>
      </c>
      <c r="E192" s="1347"/>
      <c r="F192" s="1347"/>
      <c r="G192" s="1347"/>
      <c r="H192" s="1154"/>
      <c r="I192" s="1154"/>
      <c r="J192" s="1154"/>
      <c r="K192" s="1154"/>
    </row>
    <row r="193" spans="1:11" ht="14.1" customHeight="1" x14ac:dyDescent="0.25">
      <c r="A193" s="1154"/>
      <c r="B193" s="1154"/>
      <c r="C193" s="1165" t="s">
        <v>1024</v>
      </c>
      <c r="D193" s="1348" t="s">
        <v>3149</v>
      </c>
      <c r="E193" s="1349"/>
      <c r="F193" s="1349"/>
      <c r="G193" s="1349"/>
      <c r="H193" s="1154"/>
      <c r="I193" s="1154"/>
      <c r="J193" s="1154"/>
      <c r="K193" s="1154"/>
    </row>
    <row r="194" spans="1:11" ht="14.1" customHeight="1" x14ac:dyDescent="0.25">
      <c r="A194" s="1154"/>
      <c r="B194" s="1154"/>
      <c r="C194" s="1165" t="s">
        <v>31</v>
      </c>
      <c r="D194" s="1348" t="s">
        <v>1256</v>
      </c>
      <c r="E194" s="1349"/>
      <c r="F194" s="1349"/>
      <c r="G194" s="1349"/>
      <c r="H194" s="1154"/>
      <c r="I194" s="1154"/>
      <c r="J194" s="1154"/>
      <c r="K194" s="1154"/>
    </row>
    <row r="195" spans="1:11" ht="15" customHeight="1" x14ac:dyDescent="0.25">
      <c r="A195" s="1154"/>
      <c r="B195" s="1154"/>
      <c r="C195" s="1166"/>
      <c r="D195" s="1167">
        <v>2024</v>
      </c>
      <c r="E195" s="1167">
        <v>2025</v>
      </c>
      <c r="F195" s="1167">
        <v>2026</v>
      </c>
      <c r="G195" s="1167">
        <v>2027</v>
      </c>
      <c r="H195" s="1154"/>
      <c r="I195" s="1154"/>
      <c r="J195" s="1154"/>
      <c r="K195" s="1154"/>
    </row>
    <row r="196" spans="1:11" ht="15" customHeight="1" x14ac:dyDescent="0.25">
      <c r="A196" s="1154"/>
      <c r="B196" s="1154"/>
      <c r="C196" s="1168"/>
      <c r="D196" s="1169" t="s">
        <v>13</v>
      </c>
      <c r="E196" s="1169" t="s">
        <v>14</v>
      </c>
      <c r="F196" s="1169" t="s">
        <v>14</v>
      </c>
      <c r="G196" s="1169" t="s">
        <v>14</v>
      </c>
      <c r="H196" s="1154"/>
      <c r="I196" s="1154"/>
      <c r="J196" s="1154"/>
      <c r="K196" s="1154"/>
    </row>
    <row r="197" spans="1:11" ht="14.1" customHeight="1" x14ac:dyDescent="0.25">
      <c r="A197" s="1154"/>
      <c r="B197" s="1154"/>
      <c r="C197" s="1158" t="s">
        <v>33</v>
      </c>
      <c r="D197" s="1162" t="s">
        <v>1089</v>
      </c>
      <c r="E197" s="1162" t="s">
        <v>1017</v>
      </c>
      <c r="F197" s="1162" t="s">
        <v>1017</v>
      </c>
      <c r="G197" s="1162" t="s">
        <v>992</v>
      </c>
      <c r="H197" s="1154"/>
      <c r="I197" s="1154"/>
      <c r="J197" s="1154"/>
      <c r="K197" s="1154"/>
    </row>
    <row r="198" spans="1:11" ht="14.1" customHeight="1" x14ac:dyDescent="0.25">
      <c r="A198" s="1154"/>
      <c r="B198" s="1154"/>
      <c r="C198" s="1158" t="s">
        <v>1029</v>
      </c>
      <c r="D198" s="1162" t="s">
        <v>3150</v>
      </c>
      <c r="E198" s="1162" t="s">
        <v>1780</v>
      </c>
      <c r="F198" s="1162" t="s">
        <v>1780</v>
      </c>
      <c r="G198" s="1162" t="s">
        <v>1780</v>
      </c>
      <c r="H198" s="1154"/>
      <c r="I198" s="1154"/>
      <c r="J198" s="1154"/>
      <c r="K198" s="1154"/>
    </row>
    <row r="199" spans="1:11" ht="14.1" customHeight="1" x14ac:dyDescent="0.25">
      <c r="A199" s="1154"/>
      <c r="B199" s="1154"/>
      <c r="C199" s="1158" t="s">
        <v>1032</v>
      </c>
      <c r="D199" s="1162" t="s">
        <v>3151</v>
      </c>
      <c r="E199" s="1162" t="s">
        <v>1640</v>
      </c>
      <c r="F199" s="1162" t="s">
        <v>1640</v>
      </c>
      <c r="G199" s="1162" t="s">
        <v>2035</v>
      </c>
      <c r="H199" s="1154"/>
      <c r="I199" s="1154"/>
      <c r="J199" s="1154"/>
      <c r="K199" s="1154"/>
    </row>
    <row r="200" spans="1:11" ht="14.1" customHeight="1" x14ac:dyDescent="0.25">
      <c r="A200" s="1154"/>
      <c r="B200" s="1154"/>
      <c r="C200" s="1158" t="s">
        <v>1037</v>
      </c>
      <c r="D200" s="1162" t="s">
        <v>1038</v>
      </c>
      <c r="E200" s="1162" t="s">
        <v>1528</v>
      </c>
      <c r="F200" s="1162" t="s">
        <v>1039</v>
      </c>
      <c r="G200" s="1162" t="s">
        <v>1296</v>
      </c>
      <c r="H200" s="1154"/>
      <c r="I200" s="1154"/>
      <c r="J200" s="1154"/>
      <c r="K200" s="1154"/>
    </row>
    <row r="201" spans="1:11" ht="14.1" customHeight="1" x14ac:dyDescent="0.25">
      <c r="A201" s="1154"/>
      <c r="B201" s="1154"/>
      <c r="C201" s="1158" t="s">
        <v>1042</v>
      </c>
      <c r="D201" s="1162" t="s">
        <v>1038</v>
      </c>
      <c r="E201" s="1162" t="s">
        <v>3152</v>
      </c>
      <c r="F201" s="1162" t="s">
        <v>1039</v>
      </c>
      <c r="G201" s="1162" t="s">
        <v>1039</v>
      </c>
      <c r="H201" s="1154"/>
      <c r="I201" s="1154"/>
      <c r="J201" s="1154"/>
      <c r="K201" s="1154"/>
    </row>
    <row r="202" spans="1:11" ht="14.1" customHeight="1" x14ac:dyDescent="0.25">
      <c r="A202" s="1154"/>
      <c r="B202" s="1154"/>
      <c r="C202" s="1158" t="s">
        <v>39</v>
      </c>
      <c r="D202" s="1162" t="s">
        <v>1038</v>
      </c>
      <c r="E202" s="1162" t="s">
        <v>3153</v>
      </c>
      <c r="F202" s="1162" t="s">
        <v>1039</v>
      </c>
      <c r="G202" s="1162" t="s">
        <v>1298</v>
      </c>
      <c r="H202" s="1154"/>
      <c r="I202" s="1154"/>
      <c r="J202" s="1154"/>
      <c r="K202" s="1154"/>
    </row>
    <row r="203" spans="1:11" ht="14.1" customHeight="1" x14ac:dyDescent="0.25">
      <c r="A203" s="1154"/>
      <c r="B203" s="1154"/>
      <c r="C203" s="1342" t="s">
        <v>1046</v>
      </c>
      <c r="D203" s="1343"/>
      <c r="E203" s="1343"/>
      <c r="F203" s="1343"/>
      <c r="G203" s="1343"/>
      <c r="H203" s="1154"/>
      <c r="I203" s="1154"/>
      <c r="J203" s="1154"/>
      <c r="K203" s="1154"/>
    </row>
    <row r="204" spans="1:11" ht="14.1" customHeight="1" x14ac:dyDescent="0.25">
      <c r="A204" s="1154"/>
      <c r="B204" s="1154"/>
      <c r="C204" s="1166"/>
      <c r="D204" s="1167">
        <v>2024</v>
      </c>
      <c r="E204" s="1167">
        <v>2025</v>
      </c>
      <c r="F204" s="1167">
        <v>2026</v>
      </c>
      <c r="G204" s="1167">
        <v>2027</v>
      </c>
      <c r="H204" s="1154"/>
      <c r="I204" s="1154"/>
      <c r="J204" s="1154"/>
      <c r="K204" s="1154"/>
    </row>
    <row r="205" spans="1:11" ht="14.1" customHeight="1" x14ac:dyDescent="0.25">
      <c r="A205" s="1154"/>
      <c r="B205" s="1154"/>
      <c r="C205" s="1168"/>
      <c r="D205" s="1169" t="s">
        <v>13</v>
      </c>
      <c r="E205" s="1169" t="s">
        <v>14</v>
      </c>
      <c r="F205" s="1169" t="s">
        <v>14</v>
      </c>
      <c r="G205" s="1169" t="s">
        <v>14</v>
      </c>
      <c r="H205" s="1154"/>
      <c r="I205" s="1154"/>
      <c r="J205" s="1154"/>
      <c r="K205" s="1154"/>
    </row>
    <row r="206" spans="1:11" ht="14.1" customHeight="1" x14ac:dyDescent="0.25">
      <c r="A206" s="1154"/>
      <c r="B206" s="1154"/>
      <c r="C206" s="1170" t="s">
        <v>1047</v>
      </c>
      <c r="D206" s="1171">
        <v>0</v>
      </c>
      <c r="E206" s="1171">
        <v>0</v>
      </c>
      <c r="F206" s="1171">
        <v>0</v>
      </c>
      <c r="G206" s="1171">
        <v>0</v>
      </c>
      <c r="H206" s="1154"/>
      <c r="I206" s="1154"/>
      <c r="J206" s="1154"/>
      <c r="K206" s="1154"/>
    </row>
    <row r="207" spans="1:11" ht="14.1" customHeight="1" x14ac:dyDescent="0.25">
      <c r="A207" s="1154"/>
      <c r="B207" s="1154"/>
      <c r="C207" s="1170" t="s">
        <v>1048</v>
      </c>
      <c r="D207" s="1171">
        <v>0</v>
      </c>
      <c r="E207" s="1171">
        <v>0</v>
      </c>
      <c r="F207" s="1171">
        <v>0</v>
      </c>
      <c r="G207" s="1171">
        <v>0</v>
      </c>
      <c r="H207" s="1154"/>
      <c r="I207" s="1154"/>
      <c r="J207" s="1154"/>
      <c r="K207" s="1154"/>
    </row>
    <row r="208" spans="1:11" ht="14.1" customHeight="1" x14ac:dyDescent="0.25">
      <c r="A208" s="1154"/>
      <c r="B208" s="1154"/>
      <c r="C208" s="1170" t="s">
        <v>1049</v>
      </c>
      <c r="D208" s="1171">
        <v>0</v>
      </c>
      <c r="E208" s="1171">
        <v>0</v>
      </c>
      <c r="F208" s="1171">
        <v>0</v>
      </c>
      <c r="G208" s="1171">
        <v>0</v>
      </c>
      <c r="H208" s="1154"/>
      <c r="I208" s="1154"/>
      <c r="J208" s="1154"/>
      <c r="K208" s="1154"/>
    </row>
    <row r="209" spans="1:11" ht="14.1" customHeight="1" x14ac:dyDescent="0.25">
      <c r="A209" s="1154"/>
      <c r="B209" s="1154"/>
      <c r="C209" s="1170" t="s">
        <v>1050</v>
      </c>
      <c r="D209" s="1171">
        <v>0</v>
      </c>
      <c r="E209" s="1171">
        <v>0</v>
      </c>
      <c r="F209" s="1171">
        <v>0</v>
      </c>
      <c r="G209" s="1171">
        <v>0</v>
      </c>
      <c r="H209" s="1154"/>
      <c r="I209" s="1154"/>
      <c r="J209" s="1154"/>
      <c r="K209" s="1154"/>
    </row>
    <row r="210" spans="1:11" ht="14.1" customHeight="1" x14ac:dyDescent="0.25">
      <c r="A210" s="1154"/>
      <c r="B210" s="1154"/>
      <c r="C210" s="1170" t="s">
        <v>1048</v>
      </c>
      <c r="D210" s="1171">
        <v>0</v>
      </c>
      <c r="E210" s="1171">
        <v>0</v>
      </c>
      <c r="F210" s="1171">
        <v>0</v>
      </c>
      <c r="G210" s="1171">
        <v>0</v>
      </c>
      <c r="H210" s="1154"/>
      <c r="I210" s="1154"/>
      <c r="J210" s="1154"/>
      <c r="K210" s="1154"/>
    </row>
    <row r="211" spans="1:11" ht="14.1" customHeight="1" x14ac:dyDescent="0.25">
      <c r="A211" s="1154"/>
      <c r="B211" s="1154"/>
      <c r="C211" s="1170" t="s">
        <v>1049</v>
      </c>
      <c r="D211" s="1171">
        <v>0</v>
      </c>
      <c r="E211" s="1171">
        <v>0</v>
      </c>
      <c r="F211" s="1171">
        <v>0</v>
      </c>
      <c r="G211" s="1171">
        <v>0</v>
      </c>
      <c r="H211" s="1154"/>
      <c r="I211" s="1154"/>
      <c r="J211" s="1154"/>
      <c r="K211" s="1154"/>
    </row>
    <row r="212" spans="1:11" ht="14.1" customHeight="1" x14ac:dyDescent="0.25">
      <c r="A212" s="1154"/>
      <c r="B212" s="1154"/>
      <c r="C212" s="1170" t="s">
        <v>1051</v>
      </c>
      <c r="D212" s="1171">
        <v>0</v>
      </c>
      <c r="E212" s="1171">
        <v>0</v>
      </c>
      <c r="F212" s="1171">
        <v>0</v>
      </c>
      <c r="G212" s="1171">
        <v>0</v>
      </c>
      <c r="H212" s="1154"/>
      <c r="I212" s="1154"/>
      <c r="J212" s="1154"/>
      <c r="K212" s="1154"/>
    </row>
    <row r="213" spans="1:11" ht="14.1" customHeight="1" x14ac:dyDescent="0.25">
      <c r="A213" s="1154"/>
      <c r="B213" s="1154"/>
      <c r="C213" s="1170" t="s">
        <v>1048</v>
      </c>
      <c r="D213" s="1171">
        <v>0</v>
      </c>
      <c r="E213" s="1171">
        <v>0</v>
      </c>
      <c r="F213" s="1171">
        <v>0</v>
      </c>
      <c r="G213" s="1171">
        <v>0</v>
      </c>
      <c r="H213" s="1154"/>
      <c r="I213" s="1154"/>
      <c r="J213" s="1154"/>
      <c r="K213" s="1154"/>
    </row>
    <row r="214" spans="1:11" ht="14.1" customHeight="1" x14ac:dyDescent="0.25">
      <c r="A214" s="1154"/>
      <c r="B214" s="1154"/>
      <c r="C214" s="1170" t="s">
        <v>1049</v>
      </c>
      <c r="D214" s="1171">
        <v>0</v>
      </c>
      <c r="E214" s="1171">
        <v>0</v>
      </c>
      <c r="F214" s="1171">
        <v>0</v>
      </c>
      <c r="G214" s="1171">
        <v>0</v>
      </c>
      <c r="H214" s="1154"/>
      <c r="I214" s="1154"/>
      <c r="J214" s="1154"/>
      <c r="K214" s="1154"/>
    </row>
    <row r="215" spans="1:11" ht="14.1" customHeight="1" x14ac:dyDescent="0.25">
      <c r="A215" s="1154"/>
      <c r="B215" s="1154"/>
      <c r="C215" s="1170" t="s">
        <v>1052</v>
      </c>
      <c r="D215" s="1171">
        <v>0</v>
      </c>
      <c r="E215" s="1171">
        <v>0</v>
      </c>
      <c r="F215" s="1171">
        <v>0</v>
      </c>
      <c r="G215" s="1171">
        <v>0</v>
      </c>
      <c r="H215" s="1154"/>
      <c r="I215" s="1154"/>
      <c r="J215" s="1154"/>
      <c r="K215" s="1154"/>
    </row>
    <row r="216" spans="1:11" ht="14.1" customHeight="1" x14ac:dyDescent="0.25">
      <c r="A216" s="1154"/>
      <c r="B216" s="1154"/>
      <c r="C216" s="1170" t="s">
        <v>1048</v>
      </c>
      <c r="D216" s="1171">
        <v>0</v>
      </c>
      <c r="E216" s="1171">
        <v>0</v>
      </c>
      <c r="F216" s="1171">
        <v>0</v>
      </c>
      <c r="G216" s="1171">
        <v>0</v>
      </c>
      <c r="H216" s="1154"/>
      <c r="I216" s="1154"/>
      <c r="J216" s="1154"/>
      <c r="K216" s="1154"/>
    </row>
    <row r="217" spans="1:11" ht="14.1" customHeight="1" x14ac:dyDescent="0.25">
      <c r="A217" s="1154"/>
      <c r="B217" s="1154"/>
      <c r="C217" s="1170" t="s">
        <v>1049</v>
      </c>
      <c r="D217" s="1171">
        <v>0</v>
      </c>
      <c r="E217" s="1171">
        <v>0</v>
      </c>
      <c r="F217" s="1171">
        <v>0</v>
      </c>
      <c r="G217" s="1171">
        <v>0</v>
      </c>
      <c r="H217" s="1154"/>
      <c r="I217" s="1154"/>
      <c r="J217" s="1154"/>
      <c r="K217" s="1154"/>
    </row>
    <row r="218" spans="1:11" ht="14.1" customHeight="1" x14ac:dyDescent="0.25">
      <c r="A218" s="1154"/>
      <c r="B218" s="1154"/>
      <c r="C218" s="1170" t="s">
        <v>1053</v>
      </c>
      <c r="D218" s="1171">
        <v>0</v>
      </c>
      <c r="E218" s="1171">
        <v>0</v>
      </c>
      <c r="F218" s="1171">
        <v>0</v>
      </c>
      <c r="G218" s="1171">
        <v>0</v>
      </c>
      <c r="H218" s="1154"/>
      <c r="I218" s="1154"/>
      <c r="J218" s="1154"/>
      <c r="K218" s="1154"/>
    </row>
    <row r="219" spans="1:11" ht="14.1" customHeight="1" x14ac:dyDescent="0.25">
      <c r="A219" s="1154"/>
      <c r="B219" s="1154"/>
      <c r="C219" s="1170" t="s">
        <v>1048</v>
      </c>
      <c r="D219" s="1171">
        <v>0</v>
      </c>
      <c r="E219" s="1171">
        <v>0</v>
      </c>
      <c r="F219" s="1171">
        <v>0</v>
      </c>
      <c r="G219" s="1171">
        <v>0</v>
      </c>
      <c r="H219" s="1154"/>
      <c r="I219" s="1154"/>
      <c r="J219" s="1154"/>
      <c r="K219" s="1154"/>
    </row>
    <row r="220" spans="1:11" ht="14.1" customHeight="1" x14ac:dyDescent="0.25">
      <c r="A220" s="1154"/>
      <c r="B220" s="1154"/>
      <c r="C220" s="1170" t="s">
        <v>1049</v>
      </c>
      <c r="D220" s="1171">
        <v>0</v>
      </c>
      <c r="E220" s="1171">
        <v>0</v>
      </c>
      <c r="F220" s="1171">
        <v>0</v>
      </c>
      <c r="G220" s="1171">
        <v>0</v>
      </c>
      <c r="H220" s="1154"/>
      <c r="I220" s="1154"/>
      <c r="J220" s="1154"/>
      <c r="K220" s="1154"/>
    </row>
    <row r="221" spans="1:11" ht="14.1" customHeight="1" x14ac:dyDescent="0.25">
      <c r="A221" s="1154"/>
      <c r="B221" s="1154"/>
      <c r="C221" s="1170" t="s">
        <v>1054</v>
      </c>
      <c r="D221" s="1171">
        <v>0</v>
      </c>
      <c r="E221" s="1171">
        <v>0</v>
      </c>
      <c r="F221" s="1171">
        <v>0</v>
      </c>
      <c r="G221" s="1171">
        <v>0</v>
      </c>
      <c r="H221" s="1154"/>
      <c r="I221" s="1154"/>
      <c r="J221" s="1154"/>
      <c r="K221" s="1154"/>
    </row>
    <row r="222" spans="1:11" ht="14.1" customHeight="1" x14ac:dyDescent="0.25">
      <c r="A222" s="1154"/>
      <c r="B222" s="1154"/>
      <c r="C222" s="1170" t="s">
        <v>1048</v>
      </c>
      <c r="D222" s="1171">
        <v>0</v>
      </c>
      <c r="E222" s="1171">
        <v>0</v>
      </c>
      <c r="F222" s="1171">
        <v>0</v>
      </c>
      <c r="G222" s="1171">
        <v>0</v>
      </c>
      <c r="H222" s="1154"/>
      <c r="I222" s="1154"/>
      <c r="J222" s="1154"/>
      <c r="K222" s="1154"/>
    </row>
    <row r="223" spans="1:11" ht="14.1" customHeight="1" x14ac:dyDescent="0.25">
      <c r="A223" s="1154"/>
      <c r="B223" s="1154"/>
      <c r="C223" s="1170" t="s">
        <v>1049</v>
      </c>
      <c r="D223" s="1171">
        <v>0</v>
      </c>
      <c r="E223" s="1171">
        <v>0</v>
      </c>
      <c r="F223" s="1171">
        <v>0</v>
      </c>
      <c r="G223" s="1171">
        <v>0</v>
      </c>
      <c r="H223" s="1154"/>
      <c r="I223" s="1154"/>
      <c r="J223" s="1154"/>
      <c r="K223" s="1154"/>
    </row>
    <row r="224" spans="1:11" ht="14.1" customHeight="1" x14ac:dyDescent="0.25">
      <c r="A224" s="1154"/>
      <c r="B224" s="1154"/>
      <c r="C224" s="1170" t="s">
        <v>1055</v>
      </c>
      <c r="D224" s="1171">
        <v>0</v>
      </c>
      <c r="E224" s="1171">
        <v>0</v>
      </c>
      <c r="F224" s="1171">
        <v>0</v>
      </c>
      <c r="G224" s="1171">
        <v>0</v>
      </c>
      <c r="H224" s="1154"/>
      <c r="I224" s="1154"/>
      <c r="J224" s="1154"/>
      <c r="K224" s="1154"/>
    </row>
    <row r="225" spans="1:11" ht="14.1" customHeight="1" x14ac:dyDescent="0.25">
      <c r="A225" s="1154"/>
      <c r="B225" s="1154"/>
      <c r="C225" s="1170" t="s">
        <v>1048</v>
      </c>
      <c r="D225" s="1171">
        <v>0</v>
      </c>
      <c r="E225" s="1171">
        <v>0</v>
      </c>
      <c r="F225" s="1171">
        <v>0</v>
      </c>
      <c r="G225" s="1171">
        <v>0</v>
      </c>
      <c r="H225" s="1154"/>
      <c r="I225" s="1154"/>
      <c r="J225" s="1154"/>
      <c r="K225" s="1154"/>
    </row>
    <row r="226" spans="1:11" ht="14.1" customHeight="1" x14ac:dyDescent="0.25">
      <c r="A226" s="1154"/>
      <c r="B226" s="1154"/>
      <c r="C226" s="1170" t="s">
        <v>1049</v>
      </c>
      <c r="D226" s="1171">
        <v>0</v>
      </c>
      <c r="E226" s="1171">
        <v>0</v>
      </c>
      <c r="F226" s="1171">
        <v>0</v>
      </c>
      <c r="G226" s="1171">
        <v>0</v>
      </c>
      <c r="H226" s="1154"/>
      <c r="I226" s="1154"/>
      <c r="J226" s="1154"/>
      <c r="K226" s="1154"/>
    </row>
    <row r="227" spans="1:11" ht="14.1" customHeight="1" x14ac:dyDescent="0.25">
      <c r="A227" s="1154"/>
      <c r="B227" s="1154"/>
      <c r="C227" s="1170" t="s">
        <v>1056</v>
      </c>
      <c r="D227" s="1171">
        <v>0</v>
      </c>
      <c r="E227" s="1171">
        <v>0</v>
      </c>
      <c r="F227" s="1171">
        <v>0</v>
      </c>
      <c r="G227" s="1171">
        <v>0</v>
      </c>
      <c r="H227" s="1154"/>
      <c r="I227" s="1154"/>
      <c r="J227" s="1154"/>
      <c r="K227" s="1154"/>
    </row>
    <row r="228" spans="1:11" ht="14.1" customHeight="1" x14ac:dyDescent="0.25">
      <c r="A228" s="1154"/>
      <c r="B228" s="1154"/>
      <c r="C228" s="1170" t="s">
        <v>1048</v>
      </c>
      <c r="D228" s="1171">
        <v>0</v>
      </c>
      <c r="E228" s="1171">
        <v>0</v>
      </c>
      <c r="F228" s="1171">
        <v>0</v>
      </c>
      <c r="G228" s="1171">
        <v>0</v>
      </c>
      <c r="H228" s="1154"/>
      <c r="I228" s="1154"/>
      <c r="J228" s="1154"/>
      <c r="K228" s="1154"/>
    </row>
    <row r="229" spans="1:11" ht="14.1" customHeight="1" x14ac:dyDescent="0.25">
      <c r="A229" s="1154"/>
      <c r="B229" s="1154"/>
      <c r="C229" s="1170" t="s">
        <v>1057</v>
      </c>
      <c r="D229" s="1171">
        <v>0</v>
      </c>
      <c r="E229" s="1171">
        <v>0</v>
      </c>
      <c r="F229" s="1171">
        <v>0</v>
      </c>
      <c r="G229" s="1171">
        <v>0</v>
      </c>
      <c r="H229" s="1154"/>
      <c r="I229" s="1154"/>
      <c r="J229" s="1154"/>
      <c r="K229" s="1154"/>
    </row>
    <row r="230" spans="1:11" ht="14.1" customHeight="1" x14ac:dyDescent="0.25">
      <c r="A230" s="1154"/>
      <c r="B230" s="1154"/>
      <c r="C230" s="1170" t="s">
        <v>1058</v>
      </c>
      <c r="D230" s="1171">
        <v>0</v>
      </c>
      <c r="E230" s="1171">
        <v>0</v>
      </c>
      <c r="F230" s="1171">
        <v>0</v>
      </c>
      <c r="G230" s="1171">
        <v>0</v>
      </c>
      <c r="H230" s="1154"/>
      <c r="I230" s="1154"/>
      <c r="J230" s="1154"/>
      <c r="K230" s="1154"/>
    </row>
    <row r="231" spans="1:11" ht="14.1" customHeight="1" x14ac:dyDescent="0.25">
      <c r="A231" s="1154"/>
      <c r="B231" s="1154"/>
      <c r="C231" s="1170" t="s">
        <v>1059</v>
      </c>
      <c r="D231" s="1171">
        <v>0</v>
      </c>
      <c r="E231" s="1171">
        <v>0</v>
      </c>
      <c r="F231" s="1171">
        <v>0</v>
      </c>
      <c r="G231" s="1171">
        <v>0</v>
      </c>
      <c r="H231" s="1154"/>
      <c r="I231" s="1154"/>
      <c r="J231" s="1154"/>
      <c r="K231" s="1154"/>
    </row>
    <row r="232" spans="1:11" ht="14.1" customHeight="1" x14ac:dyDescent="0.25">
      <c r="A232" s="1154"/>
      <c r="B232" s="1154"/>
      <c r="C232" s="1170" t="s">
        <v>1060</v>
      </c>
      <c r="D232" s="1171">
        <v>0</v>
      </c>
      <c r="E232" s="1171">
        <v>0</v>
      </c>
      <c r="F232" s="1171">
        <v>0</v>
      </c>
      <c r="G232" s="1171">
        <v>0</v>
      </c>
      <c r="H232" s="1154"/>
      <c r="I232" s="1154"/>
      <c r="J232" s="1154"/>
      <c r="K232" s="1154"/>
    </row>
    <row r="233" spans="1:11" ht="14.1" customHeight="1" x14ac:dyDescent="0.25">
      <c r="A233" s="1154"/>
      <c r="B233" s="1154"/>
      <c r="C233" s="1170" t="s">
        <v>1061</v>
      </c>
      <c r="D233" s="1171">
        <v>0</v>
      </c>
      <c r="E233" s="1171">
        <v>1500000</v>
      </c>
      <c r="F233" s="1171">
        <v>1500000</v>
      </c>
      <c r="G233" s="1171">
        <v>1500000</v>
      </c>
      <c r="H233" s="1154"/>
      <c r="I233" s="1154"/>
      <c r="J233" s="1154"/>
      <c r="K233" s="1154"/>
    </row>
    <row r="234" spans="1:11" ht="14.1" customHeight="1" x14ac:dyDescent="0.25">
      <c r="A234" s="1154"/>
      <c r="B234" s="1154"/>
      <c r="C234" s="1170" t="s">
        <v>1048</v>
      </c>
      <c r="D234" s="1171">
        <v>0</v>
      </c>
      <c r="E234" s="1171">
        <v>1500000</v>
      </c>
      <c r="F234" s="1171">
        <v>1500000</v>
      </c>
      <c r="G234" s="1171">
        <v>1500000</v>
      </c>
      <c r="H234" s="1154"/>
      <c r="I234" s="1154"/>
      <c r="J234" s="1154"/>
      <c r="K234" s="1154"/>
    </row>
    <row r="235" spans="1:11" ht="14.1" customHeight="1" x14ac:dyDescent="0.25">
      <c r="A235" s="1154"/>
      <c r="B235" s="1154"/>
      <c r="C235" s="1170" t="s">
        <v>1057</v>
      </c>
      <c r="D235" s="1171">
        <v>0</v>
      </c>
      <c r="E235" s="1171">
        <v>0</v>
      </c>
      <c r="F235" s="1171">
        <v>0</v>
      </c>
      <c r="G235" s="1171">
        <v>0</v>
      </c>
      <c r="H235" s="1154"/>
      <c r="I235" s="1154"/>
      <c r="J235" s="1154"/>
      <c r="K235" s="1154"/>
    </row>
    <row r="236" spans="1:11" ht="14.1" customHeight="1" x14ac:dyDescent="0.25">
      <c r="A236" s="1154"/>
      <c r="B236" s="1154"/>
      <c r="C236" s="1170" t="s">
        <v>1058</v>
      </c>
      <c r="D236" s="1171">
        <v>0</v>
      </c>
      <c r="E236" s="1171">
        <v>0</v>
      </c>
      <c r="F236" s="1171">
        <v>0</v>
      </c>
      <c r="G236" s="1171">
        <v>0</v>
      </c>
      <c r="H236" s="1154"/>
      <c r="I236" s="1154"/>
      <c r="J236" s="1154"/>
      <c r="K236" s="1154"/>
    </row>
    <row r="237" spans="1:11" ht="14.1" customHeight="1" x14ac:dyDescent="0.25">
      <c r="A237" s="1154"/>
      <c r="B237" s="1154"/>
      <c r="C237" s="1170" t="s">
        <v>1059</v>
      </c>
      <c r="D237" s="1171">
        <v>0</v>
      </c>
      <c r="E237" s="1171">
        <v>0</v>
      </c>
      <c r="F237" s="1171">
        <v>0</v>
      </c>
      <c r="G237" s="1171">
        <v>0</v>
      </c>
      <c r="H237" s="1154"/>
      <c r="I237" s="1154"/>
      <c r="J237" s="1154"/>
      <c r="K237" s="1154"/>
    </row>
    <row r="238" spans="1:11" ht="14.1" customHeight="1" x14ac:dyDescent="0.25">
      <c r="A238" s="1154"/>
      <c r="B238" s="1154"/>
      <c r="C238" s="1170" t="s">
        <v>1060</v>
      </c>
      <c r="D238" s="1171">
        <v>0</v>
      </c>
      <c r="E238" s="1171">
        <v>0</v>
      </c>
      <c r="F238" s="1171">
        <v>0</v>
      </c>
      <c r="G238" s="1171">
        <v>0</v>
      </c>
      <c r="H238" s="1154"/>
      <c r="I238" s="1154"/>
      <c r="J238" s="1154"/>
      <c r="K238" s="1154"/>
    </row>
    <row r="239" spans="1:11" ht="14.1" customHeight="1" x14ac:dyDescent="0.25">
      <c r="A239" s="1154"/>
      <c r="B239" s="1154"/>
      <c r="C239" s="1170" t="s">
        <v>1062</v>
      </c>
      <c r="D239" s="1171">
        <v>0</v>
      </c>
      <c r="E239" s="1171">
        <v>0</v>
      </c>
      <c r="F239" s="1171">
        <v>0</v>
      </c>
      <c r="G239" s="1171">
        <v>0</v>
      </c>
      <c r="H239" s="1154"/>
      <c r="I239" s="1154"/>
      <c r="J239" s="1154"/>
      <c r="K239" s="1154"/>
    </row>
    <row r="240" spans="1:11" ht="14.1" customHeight="1" x14ac:dyDescent="0.25">
      <c r="A240" s="1154"/>
      <c r="B240" s="1154"/>
      <c r="C240" s="1170" t="s">
        <v>1048</v>
      </c>
      <c r="D240" s="1171">
        <v>0</v>
      </c>
      <c r="E240" s="1171">
        <v>0</v>
      </c>
      <c r="F240" s="1171">
        <v>0</v>
      </c>
      <c r="G240" s="1171">
        <v>0</v>
      </c>
      <c r="H240" s="1154"/>
      <c r="I240" s="1154"/>
      <c r="J240" s="1154"/>
      <c r="K240" s="1154"/>
    </row>
    <row r="241" spans="1:11" ht="14.1" customHeight="1" x14ac:dyDescent="0.25">
      <c r="A241" s="1154"/>
      <c r="B241" s="1154"/>
      <c r="C241" s="1170" t="s">
        <v>1057</v>
      </c>
      <c r="D241" s="1171">
        <v>0</v>
      </c>
      <c r="E241" s="1171">
        <v>0</v>
      </c>
      <c r="F241" s="1171">
        <v>0</v>
      </c>
      <c r="G241" s="1171">
        <v>0</v>
      </c>
      <c r="H241" s="1154"/>
      <c r="I241" s="1154"/>
      <c r="J241" s="1154"/>
      <c r="K241" s="1154"/>
    </row>
    <row r="242" spans="1:11" ht="14.1" customHeight="1" x14ac:dyDescent="0.25">
      <c r="A242" s="1154"/>
      <c r="B242" s="1154"/>
      <c r="C242" s="1170" t="s">
        <v>1058</v>
      </c>
      <c r="D242" s="1171">
        <v>0</v>
      </c>
      <c r="E242" s="1171">
        <v>0</v>
      </c>
      <c r="F242" s="1171">
        <v>0</v>
      </c>
      <c r="G242" s="1171">
        <v>0</v>
      </c>
      <c r="H242" s="1154"/>
      <c r="I242" s="1154"/>
      <c r="J242" s="1154"/>
      <c r="K242" s="1154"/>
    </row>
    <row r="243" spans="1:11" ht="14.1" customHeight="1" x14ac:dyDescent="0.25">
      <c r="A243" s="1154"/>
      <c r="B243" s="1154"/>
      <c r="C243" s="1170" t="s">
        <v>1059</v>
      </c>
      <c r="D243" s="1171">
        <v>0</v>
      </c>
      <c r="E243" s="1171">
        <v>0</v>
      </c>
      <c r="F243" s="1171">
        <v>0</v>
      </c>
      <c r="G243" s="1171">
        <v>0</v>
      </c>
      <c r="H243" s="1154"/>
      <c r="I243" s="1154"/>
      <c r="J243" s="1154"/>
      <c r="K243" s="1154"/>
    </row>
    <row r="244" spans="1:11" ht="14.1" customHeight="1" x14ac:dyDescent="0.25">
      <c r="A244" s="1154"/>
      <c r="B244" s="1154"/>
      <c r="C244" s="1170" t="s">
        <v>1060</v>
      </c>
      <c r="D244" s="1171">
        <v>0</v>
      </c>
      <c r="E244" s="1171">
        <v>0</v>
      </c>
      <c r="F244" s="1171">
        <v>0</v>
      </c>
      <c r="G244" s="1171">
        <v>0</v>
      </c>
      <c r="H244" s="1154"/>
      <c r="I244" s="1154"/>
      <c r="J244" s="1154"/>
      <c r="K244" s="1154"/>
    </row>
    <row r="245" spans="1:11" ht="14.1" customHeight="1" x14ac:dyDescent="0.25">
      <c r="A245" s="1154"/>
      <c r="B245" s="1154"/>
      <c r="C245" s="1170" t="s">
        <v>1063</v>
      </c>
      <c r="D245" s="1171">
        <v>0</v>
      </c>
      <c r="E245" s="1171">
        <v>0</v>
      </c>
      <c r="F245" s="1171">
        <v>0</v>
      </c>
      <c r="G245" s="1171">
        <v>0</v>
      </c>
      <c r="H245" s="1154"/>
      <c r="I245" s="1154"/>
      <c r="J245" s="1154"/>
      <c r="K245" s="1154"/>
    </row>
    <row r="246" spans="1:11" ht="14.1" customHeight="1" x14ac:dyDescent="0.25">
      <c r="A246" s="1154"/>
      <c r="B246" s="1154"/>
      <c r="C246" s="1170" t="s">
        <v>1064</v>
      </c>
      <c r="D246" s="1171">
        <v>0</v>
      </c>
      <c r="E246" s="1171">
        <v>0</v>
      </c>
      <c r="F246" s="1171">
        <v>0</v>
      </c>
      <c r="G246" s="1171">
        <v>0</v>
      </c>
      <c r="H246" s="1154"/>
      <c r="I246" s="1154"/>
      <c r="J246" s="1154"/>
      <c r="K246" s="1154"/>
    </row>
    <row r="247" spans="1:11" ht="14.1" customHeight="1" x14ac:dyDescent="0.25">
      <c r="A247" s="1154"/>
      <c r="B247" s="1154"/>
      <c r="C247" s="1172" t="s">
        <v>572</v>
      </c>
      <c r="D247" s="1171">
        <v>0</v>
      </c>
      <c r="E247" s="1171">
        <v>1500000</v>
      </c>
      <c r="F247" s="1171">
        <v>1500000</v>
      </c>
      <c r="G247" s="1171">
        <v>1500000</v>
      </c>
      <c r="H247" s="1154"/>
      <c r="I247" s="1154"/>
      <c r="J247" s="1154"/>
      <c r="K247" s="1154"/>
    </row>
    <row r="248" spans="1:11" ht="15" customHeight="1" x14ac:dyDescent="0.25">
      <c r="A248" s="1154"/>
      <c r="B248" s="1154"/>
      <c r="C248" s="1173" t="s">
        <v>1038</v>
      </c>
      <c r="D248" s="1174" t="s">
        <v>1038</v>
      </c>
      <c r="E248" s="1174" t="s">
        <v>1038</v>
      </c>
      <c r="F248" s="1174" t="s">
        <v>1038</v>
      </c>
      <c r="G248" s="1174" t="s">
        <v>1038</v>
      </c>
      <c r="H248" s="1154"/>
      <c r="I248" s="1154"/>
      <c r="J248" s="1154"/>
      <c r="K248" s="1154"/>
    </row>
    <row r="249" spans="1:11" ht="15" customHeight="1" x14ac:dyDescent="0.25">
      <c r="A249" s="1154"/>
      <c r="B249" s="1154"/>
      <c r="C249" s="1157" t="s">
        <v>1154</v>
      </c>
      <c r="D249" s="1175">
        <v>0</v>
      </c>
      <c r="E249" s="1175">
        <v>386207000</v>
      </c>
      <c r="F249" s="1175">
        <v>331207000</v>
      </c>
      <c r="G249" s="1175">
        <v>332207000</v>
      </c>
      <c r="H249" s="1154"/>
      <c r="I249" s="1154"/>
      <c r="J249" s="1154"/>
      <c r="K249" s="1154"/>
    </row>
    <row r="250" spans="1:11" ht="15" customHeight="1" x14ac:dyDescent="0.25">
      <c r="A250" s="1154"/>
      <c r="B250" s="1154"/>
      <c r="C250" s="1158" t="s">
        <v>1047</v>
      </c>
      <c r="D250" s="1176">
        <v>0</v>
      </c>
      <c r="E250" s="1176">
        <v>151907000</v>
      </c>
      <c r="F250" s="1176">
        <v>151907000</v>
      </c>
      <c r="G250" s="1176">
        <v>151907000</v>
      </c>
      <c r="H250" s="1154"/>
      <c r="I250" s="1154"/>
      <c r="J250" s="1154"/>
      <c r="K250" s="1154"/>
    </row>
    <row r="251" spans="1:11" ht="15" customHeight="1" x14ac:dyDescent="0.25">
      <c r="A251" s="1154"/>
      <c r="B251" s="1154"/>
      <c r="C251" s="1158" t="s">
        <v>1048</v>
      </c>
      <c r="D251" s="1176">
        <v>0</v>
      </c>
      <c r="E251" s="1176">
        <v>151907000</v>
      </c>
      <c r="F251" s="1176">
        <v>151907000</v>
      </c>
      <c r="G251" s="1176">
        <v>151907000</v>
      </c>
      <c r="H251" s="1154"/>
      <c r="I251" s="1154"/>
      <c r="J251" s="1154"/>
      <c r="K251" s="1154"/>
    </row>
    <row r="252" spans="1:11" ht="15" customHeight="1" x14ac:dyDescent="0.25">
      <c r="A252" s="1154"/>
      <c r="B252" s="1154"/>
      <c r="C252" s="1158" t="s">
        <v>1049</v>
      </c>
      <c r="D252" s="1176">
        <v>0</v>
      </c>
      <c r="E252" s="1176">
        <v>0</v>
      </c>
      <c r="F252" s="1176">
        <v>0</v>
      </c>
      <c r="G252" s="1176">
        <v>0</v>
      </c>
      <c r="H252" s="1154"/>
      <c r="I252" s="1154"/>
      <c r="J252" s="1154"/>
      <c r="K252" s="1154"/>
    </row>
    <row r="253" spans="1:11" ht="15" customHeight="1" x14ac:dyDescent="0.25">
      <c r="A253" s="1154"/>
      <c r="B253" s="1154"/>
      <c r="C253" s="1158" t="s">
        <v>1050</v>
      </c>
      <c r="D253" s="1176">
        <v>0</v>
      </c>
      <c r="E253" s="1176">
        <v>24100000</v>
      </c>
      <c r="F253" s="1176">
        <v>24100000</v>
      </c>
      <c r="G253" s="1176">
        <v>24100000</v>
      </c>
      <c r="H253" s="1154"/>
      <c r="I253" s="1154"/>
      <c r="J253" s="1154"/>
      <c r="K253" s="1154"/>
    </row>
    <row r="254" spans="1:11" ht="15" customHeight="1" x14ac:dyDescent="0.25">
      <c r="A254" s="1154"/>
      <c r="B254" s="1154"/>
      <c r="C254" s="1158" t="s">
        <v>1048</v>
      </c>
      <c r="D254" s="1176">
        <v>0</v>
      </c>
      <c r="E254" s="1176">
        <v>24100000</v>
      </c>
      <c r="F254" s="1176">
        <v>24100000</v>
      </c>
      <c r="G254" s="1176">
        <v>24100000</v>
      </c>
      <c r="H254" s="1154"/>
      <c r="I254" s="1154"/>
      <c r="J254" s="1154"/>
      <c r="K254" s="1154"/>
    </row>
    <row r="255" spans="1:11" ht="15" customHeight="1" x14ac:dyDescent="0.25">
      <c r="A255" s="1154"/>
      <c r="B255" s="1154"/>
      <c r="C255" s="1158" t="s">
        <v>1049</v>
      </c>
      <c r="D255" s="1176">
        <v>0</v>
      </c>
      <c r="E255" s="1176">
        <v>0</v>
      </c>
      <c r="F255" s="1176">
        <v>0</v>
      </c>
      <c r="G255" s="1176">
        <v>0</v>
      </c>
      <c r="H255" s="1154"/>
      <c r="I255" s="1154"/>
      <c r="J255" s="1154"/>
      <c r="K255" s="1154"/>
    </row>
    <row r="256" spans="1:11" ht="15" customHeight="1" x14ac:dyDescent="0.25">
      <c r="A256" s="1154"/>
      <c r="B256" s="1154"/>
      <c r="C256" s="1158" t="s">
        <v>1051</v>
      </c>
      <c r="D256" s="1176">
        <v>0</v>
      </c>
      <c r="E256" s="1176">
        <v>160160000</v>
      </c>
      <c r="F256" s="1176">
        <v>105160000</v>
      </c>
      <c r="G256" s="1176">
        <v>106160000</v>
      </c>
      <c r="H256" s="1154"/>
      <c r="I256" s="1154"/>
      <c r="J256" s="1154"/>
      <c r="K256" s="1154"/>
    </row>
    <row r="257" spans="1:11" ht="15" customHeight="1" x14ac:dyDescent="0.25">
      <c r="A257" s="1154"/>
      <c r="B257" s="1154"/>
      <c r="C257" s="1158" t="s">
        <v>1048</v>
      </c>
      <c r="D257" s="1176">
        <v>0</v>
      </c>
      <c r="E257" s="1176">
        <v>160160000</v>
      </c>
      <c r="F257" s="1176">
        <v>105160000</v>
      </c>
      <c r="G257" s="1176">
        <v>106160000</v>
      </c>
      <c r="H257" s="1154"/>
      <c r="I257" s="1154"/>
      <c r="J257" s="1154"/>
      <c r="K257" s="1154"/>
    </row>
    <row r="258" spans="1:11" ht="15" customHeight="1" x14ac:dyDescent="0.25">
      <c r="A258" s="1154"/>
      <c r="B258" s="1154"/>
      <c r="C258" s="1158" t="s">
        <v>1049</v>
      </c>
      <c r="D258" s="1176">
        <v>0</v>
      </c>
      <c r="E258" s="1176">
        <v>0</v>
      </c>
      <c r="F258" s="1176">
        <v>0</v>
      </c>
      <c r="G258" s="1176">
        <v>0</v>
      </c>
      <c r="H258" s="1154"/>
      <c r="I258" s="1154"/>
      <c r="J258" s="1154"/>
      <c r="K258" s="1154"/>
    </row>
    <row r="259" spans="1:11" ht="15" customHeight="1" x14ac:dyDescent="0.25">
      <c r="A259" s="1154"/>
      <c r="B259" s="1154"/>
      <c r="C259" s="1158" t="s">
        <v>1052</v>
      </c>
      <c r="D259" s="1176">
        <v>0</v>
      </c>
      <c r="E259" s="1176">
        <v>0</v>
      </c>
      <c r="F259" s="1176">
        <v>0</v>
      </c>
      <c r="G259" s="1176">
        <v>0</v>
      </c>
      <c r="H259" s="1154"/>
      <c r="I259" s="1154"/>
      <c r="J259" s="1154"/>
      <c r="K259" s="1154"/>
    </row>
    <row r="260" spans="1:11" ht="15" customHeight="1" x14ac:dyDescent="0.25">
      <c r="A260" s="1154"/>
      <c r="B260" s="1154"/>
      <c r="C260" s="1158" t="s">
        <v>1048</v>
      </c>
      <c r="D260" s="1176">
        <v>0</v>
      </c>
      <c r="E260" s="1176">
        <v>0</v>
      </c>
      <c r="F260" s="1176">
        <v>0</v>
      </c>
      <c r="G260" s="1176">
        <v>0</v>
      </c>
      <c r="H260" s="1154"/>
      <c r="I260" s="1154"/>
      <c r="J260" s="1154"/>
      <c r="K260" s="1154"/>
    </row>
    <row r="261" spans="1:11" ht="15" customHeight="1" x14ac:dyDescent="0.25">
      <c r="A261" s="1154"/>
      <c r="B261" s="1154"/>
      <c r="C261" s="1158" t="s">
        <v>1049</v>
      </c>
      <c r="D261" s="1176">
        <v>0</v>
      </c>
      <c r="E261" s="1176">
        <v>0</v>
      </c>
      <c r="F261" s="1176">
        <v>0</v>
      </c>
      <c r="G261" s="1176">
        <v>0</v>
      </c>
      <c r="H261" s="1154"/>
      <c r="I261" s="1154"/>
      <c r="J261" s="1154"/>
      <c r="K261" s="1154"/>
    </row>
    <row r="262" spans="1:11" ht="20.100000000000001" customHeight="1" x14ac:dyDescent="0.25">
      <c r="A262" s="1154"/>
      <c r="B262" s="1154"/>
      <c r="C262" s="1158" t="s">
        <v>1155</v>
      </c>
      <c r="D262" s="1177">
        <v>0</v>
      </c>
      <c r="E262" s="1177">
        <v>0</v>
      </c>
      <c r="F262" s="1177">
        <v>0</v>
      </c>
      <c r="G262" s="1177">
        <v>0</v>
      </c>
      <c r="H262" s="1154"/>
      <c r="I262" s="1154"/>
      <c r="J262" s="1154"/>
      <c r="K262" s="1154"/>
    </row>
    <row r="263" spans="1:11" ht="15" customHeight="1" x14ac:dyDescent="0.25">
      <c r="A263" s="1154"/>
      <c r="B263" s="1154"/>
      <c r="C263" s="1158" t="s">
        <v>1048</v>
      </c>
      <c r="D263" s="1176">
        <v>0</v>
      </c>
      <c r="E263" s="1176">
        <v>0</v>
      </c>
      <c r="F263" s="1176">
        <v>0</v>
      </c>
      <c r="G263" s="1176">
        <v>0</v>
      </c>
      <c r="H263" s="1154"/>
      <c r="I263" s="1154"/>
      <c r="J263" s="1154"/>
      <c r="K263" s="1154"/>
    </row>
    <row r="264" spans="1:11" ht="15" customHeight="1" x14ac:dyDescent="0.25">
      <c r="A264" s="1154"/>
      <c r="B264" s="1154"/>
      <c r="C264" s="1158" t="s">
        <v>1049</v>
      </c>
      <c r="D264" s="1176">
        <v>0</v>
      </c>
      <c r="E264" s="1176">
        <v>0</v>
      </c>
      <c r="F264" s="1176">
        <v>0</v>
      </c>
      <c r="G264" s="1176">
        <v>0</v>
      </c>
      <c r="H264" s="1154"/>
      <c r="I264" s="1154"/>
      <c r="J264" s="1154"/>
      <c r="K264" s="1154"/>
    </row>
    <row r="265" spans="1:11" ht="15" customHeight="1" x14ac:dyDescent="0.25">
      <c r="A265" s="1154"/>
      <c r="B265" s="1154"/>
      <c r="C265" s="1158" t="s">
        <v>1054</v>
      </c>
      <c r="D265" s="1176">
        <v>0</v>
      </c>
      <c r="E265" s="1176">
        <v>1000000</v>
      </c>
      <c r="F265" s="1176">
        <v>1000000</v>
      </c>
      <c r="G265" s="1176">
        <v>1000000</v>
      </c>
      <c r="H265" s="1154"/>
      <c r="I265" s="1154"/>
      <c r="J265" s="1154"/>
      <c r="K265" s="1154"/>
    </row>
    <row r="266" spans="1:11" ht="15" customHeight="1" x14ac:dyDescent="0.25">
      <c r="A266" s="1154"/>
      <c r="B266" s="1154"/>
      <c r="C266" s="1158" t="s">
        <v>1048</v>
      </c>
      <c r="D266" s="1176">
        <v>0</v>
      </c>
      <c r="E266" s="1176">
        <v>1000000</v>
      </c>
      <c r="F266" s="1176">
        <v>1000000</v>
      </c>
      <c r="G266" s="1176">
        <v>1000000</v>
      </c>
      <c r="H266" s="1154"/>
      <c r="I266" s="1154"/>
      <c r="J266" s="1154"/>
      <c r="K266" s="1154"/>
    </row>
    <row r="267" spans="1:11" ht="15" customHeight="1" x14ac:dyDescent="0.25">
      <c r="A267" s="1154"/>
      <c r="B267" s="1154"/>
      <c r="C267" s="1158" t="s">
        <v>1049</v>
      </c>
      <c r="D267" s="1176">
        <v>0</v>
      </c>
      <c r="E267" s="1176">
        <v>0</v>
      </c>
      <c r="F267" s="1176">
        <v>0</v>
      </c>
      <c r="G267" s="1176">
        <v>0</v>
      </c>
      <c r="H267" s="1154"/>
      <c r="I267" s="1154"/>
      <c r="J267" s="1154"/>
      <c r="K267" s="1154"/>
    </row>
    <row r="268" spans="1:11" ht="15" customHeight="1" x14ac:dyDescent="0.25">
      <c r="A268" s="1154"/>
      <c r="B268" s="1154"/>
      <c r="C268" s="1158" t="s">
        <v>1055</v>
      </c>
      <c r="D268" s="1176">
        <v>0</v>
      </c>
      <c r="E268" s="1176">
        <v>47540000</v>
      </c>
      <c r="F268" s="1176">
        <v>47540000</v>
      </c>
      <c r="G268" s="1176">
        <v>47540000</v>
      </c>
      <c r="H268" s="1154"/>
      <c r="I268" s="1154"/>
      <c r="J268" s="1154"/>
      <c r="K268" s="1154"/>
    </row>
    <row r="269" spans="1:11" ht="15" customHeight="1" x14ac:dyDescent="0.25">
      <c r="A269" s="1154"/>
      <c r="B269" s="1154"/>
      <c r="C269" s="1158" t="s">
        <v>1048</v>
      </c>
      <c r="D269" s="1176">
        <v>0</v>
      </c>
      <c r="E269" s="1176">
        <v>47540000</v>
      </c>
      <c r="F269" s="1176">
        <v>47540000</v>
      </c>
      <c r="G269" s="1176">
        <v>47540000</v>
      </c>
      <c r="H269" s="1154"/>
      <c r="I269" s="1154"/>
      <c r="J269" s="1154"/>
      <c r="K269" s="1154"/>
    </row>
    <row r="270" spans="1:11" ht="15" customHeight="1" x14ac:dyDescent="0.25">
      <c r="A270" s="1154"/>
      <c r="B270" s="1154"/>
      <c r="C270" s="1158" t="s">
        <v>1049</v>
      </c>
      <c r="D270" s="1176">
        <v>0</v>
      </c>
      <c r="E270" s="1176">
        <v>0</v>
      </c>
      <c r="F270" s="1176">
        <v>0</v>
      </c>
      <c r="G270" s="1176">
        <v>0</v>
      </c>
      <c r="H270" s="1154"/>
      <c r="I270" s="1154"/>
      <c r="J270" s="1154"/>
      <c r="K270" s="1154"/>
    </row>
    <row r="271" spans="1:11" ht="15" customHeight="1" x14ac:dyDescent="0.25">
      <c r="A271" s="1154"/>
      <c r="B271" s="1154"/>
      <c r="C271" s="1158" t="s">
        <v>1056</v>
      </c>
      <c r="D271" s="1176">
        <v>0</v>
      </c>
      <c r="E271" s="1176">
        <v>0</v>
      </c>
      <c r="F271" s="1176">
        <v>0</v>
      </c>
      <c r="G271" s="1176">
        <v>0</v>
      </c>
      <c r="H271" s="1154"/>
      <c r="I271" s="1154"/>
      <c r="J271" s="1154"/>
      <c r="K271" s="1154"/>
    </row>
    <row r="272" spans="1:11" ht="15" customHeight="1" x14ac:dyDescent="0.25">
      <c r="A272" s="1154"/>
      <c r="B272" s="1154"/>
      <c r="C272" s="1158" t="s">
        <v>1048</v>
      </c>
      <c r="D272" s="1176">
        <v>0</v>
      </c>
      <c r="E272" s="1176">
        <v>0</v>
      </c>
      <c r="F272" s="1176">
        <v>0</v>
      </c>
      <c r="G272" s="1176">
        <v>0</v>
      </c>
      <c r="H272" s="1154"/>
      <c r="I272" s="1154"/>
      <c r="J272" s="1154"/>
      <c r="K272" s="1154"/>
    </row>
    <row r="273" spans="1:11" ht="15" customHeight="1" x14ac:dyDescent="0.25">
      <c r="A273" s="1154"/>
      <c r="B273" s="1154"/>
      <c r="C273" s="1158" t="s">
        <v>1057</v>
      </c>
      <c r="D273" s="1176">
        <v>0</v>
      </c>
      <c r="E273" s="1176">
        <v>0</v>
      </c>
      <c r="F273" s="1176">
        <v>0</v>
      </c>
      <c r="G273" s="1176">
        <v>0</v>
      </c>
      <c r="H273" s="1154"/>
      <c r="I273" s="1154"/>
      <c r="J273" s="1154"/>
      <c r="K273" s="1154"/>
    </row>
    <row r="274" spans="1:11" ht="15" customHeight="1" x14ac:dyDescent="0.25">
      <c r="A274" s="1154"/>
      <c r="B274" s="1154"/>
      <c r="C274" s="1158" t="s">
        <v>1058</v>
      </c>
      <c r="D274" s="1176">
        <v>0</v>
      </c>
      <c r="E274" s="1176">
        <v>0</v>
      </c>
      <c r="F274" s="1176">
        <v>0</v>
      </c>
      <c r="G274" s="1176">
        <v>0</v>
      </c>
      <c r="H274" s="1154"/>
      <c r="I274" s="1154"/>
      <c r="J274" s="1154"/>
      <c r="K274" s="1154"/>
    </row>
    <row r="275" spans="1:11" ht="15" customHeight="1" x14ac:dyDescent="0.25">
      <c r="A275" s="1154"/>
      <c r="B275" s="1154"/>
      <c r="C275" s="1158" t="s">
        <v>1059</v>
      </c>
      <c r="D275" s="1176">
        <v>0</v>
      </c>
      <c r="E275" s="1176">
        <v>0</v>
      </c>
      <c r="F275" s="1176">
        <v>0</v>
      </c>
      <c r="G275" s="1176">
        <v>0</v>
      </c>
      <c r="H275" s="1154"/>
      <c r="I275" s="1154"/>
      <c r="J275" s="1154"/>
      <c r="K275" s="1154"/>
    </row>
    <row r="276" spans="1:11" ht="15" customHeight="1" x14ac:dyDescent="0.25">
      <c r="A276" s="1154"/>
      <c r="B276" s="1154"/>
      <c r="C276" s="1158" t="s">
        <v>1060</v>
      </c>
      <c r="D276" s="1176">
        <v>0</v>
      </c>
      <c r="E276" s="1176">
        <v>0</v>
      </c>
      <c r="F276" s="1176">
        <v>0</v>
      </c>
      <c r="G276" s="1176">
        <v>0</v>
      </c>
      <c r="H276" s="1154"/>
      <c r="I276" s="1154"/>
      <c r="J276" s="1154"/>
      <c r="K276" s="1154"/>
    </row>
    <row r="277" spans="1:11" ht="15" customHeight="1" x14ac:dyDescent="0.25">
      <c r="A277" s="1154"/>
      <c r="B277" s="1154"/>
      <c r="C277" s="1158" t="s">
        <v>1061</v>
      </c>
      <c r="D277" s="1176">
        <v>0</v>
      </c>
      <c r="E277" s="1176">
        <v>1500000</v>
      </c>
      <c r="F277" s="1176">
        <v>1500000</v>
      </c>
      <c r="G277" s="1176">
        <v>1500000</v>
      </c>
      <c r="H277" s="1154"/>
      <c r="I277" s="1154"/>
      <c r="J277" s="1154"/>
      <c r="K277" s="1154"/>
    </row>
    <row r="278" spans="1:11" ht="15" customHeight="1" x14ac:dyDescent="0.25">
      <c r="A278" s="1154"/>
      <c r="B278" s="1154"/>
      <c r="C278" s="1158" t="s">
        <v>1048</v>
      </c>
      <c r="D278" s="1176">
        <v>0</v>
      </c>
      <c r="E278" s="1176">
        <v>1500000</v>
      </c>
      <c r="F278" s="1176">
        <v>1500000</v>
      </c>
      <c r="G278" s="1176">
        <v>1500000</v>
      </c>
      <c r="H278" s="1154"/>
      <c r="I278" s="1154"/>
      <c r="J278" s="1154"/>
      <c r="K278" s="1154"/>
    </row>
    <row r="279" spans="1:11" ht="15" customHeight="1" x14ac:dyDescent="0.25">
      <c r="A279" s="1154"/>
      <c r="B279" s="1154"/>
      <c r="C279" s="1158" t="s">
        <v>1057</v>
      </c>
      <c r="D279" s="1176">
        <v>0</v>
      </c>
      <c r="E279" s="1176">
        <v>0</v>
      </c>
      <c r="F279" s="1176">
        <v>0</v>
      </c>
      <c r="G279" s="1176">
        <v>0</v>
      </c>
      <c r="H279" s="1154"/>
      <c r="I279" s="1154"/>
      <c r="J279" s="1154"/>
      <c r="K279" s="1154"/>
    </row>
    <row r="280" spans="1:11" ht="15" customHeight="1" x14ac:dyDescent="0.25">
      <c r="A280" s="1154"/>
      <c r="B280" s="1154"/>
      <c r="C280" s="1158" t="s">
        <v>1058</v>
      </c>
      <c r="D280" s="1176">
        <v>0</v>
      </c>
      <c r="E280" s="1176">
        <v>0</v>
      </c>
      <c r="F280" s="1176">
        <v>0</v>
      </c>
      <c r="G280" s="1176">
        <v>0</v>
      </c>
      <c r="H280" s="1154"/>
      <c r="I280" s="1154"/>
      <c r="J280" s="1154"/>
      <c r="K280" s="1154"/>
    </row>
    <row r="281" spans="1:11" ht="15" customHeight="1" x14ac:dyDescent="0.25">
      <c r="A281" s="1154"/>
      <c r="B281" s="1154"/>
      <c r="C281" s="1158" t="s">
        <v>1059</v>
      </c>
      <c r="D281" s="1176">
        <v>0</v>
      </c>
      <c r="E281" s="1176">
        <v>0</v>
      </c>
      <c r="F281" s="1176">
        <v>0</v>
      </c>
      <c r="G281" s="1176">
        <v>0</v>
      </c>
      <c r="H281" s="1154"/>
      <c r="I281" s="1154"/>
      <c r="J281" s="1154"/>
      <c r="K281" s="1154"/>
    </row>
    <row r="282" spans="1:11" ht="15" customHeight="1" x14ac:dyDescent="0.25">
      <c r="A282" s="1154"/>
      <c r="B282" s="1154"/>
      <c r="C282" s="1158" t="s">
        <v>1060</v>
      </c>
      <c r="D282" s="1176">
        <v>0</v>
      </c>
      <c r="E282" s="1176">
        <v>0</v>
      </c>
      <c r="F282" s="1176">
        <v>0</v>
      </c>
      <c r="G282" s="1176">
        <v>0</v>
      </c>
      <c r="H282" s="1154"/>
      <c r="I282" s="1154"/>
      <c r="J282" s="1154"/>
      <c r="K282" s="1154"/>
    </row>
    <row r="283" spans="1:11" ht="15" customHeight="1" x14ac:dyDescent="0.25">
      <c r="A283" s="1154"/>
      <c r="B283" s="1154"/>
      <c r="C283" s="1158" t="s">
        <v>1062</v>
      </c>
      <c r="D283" s="1176">
        <v>0</v>
      </c>
      <c r="E283" s="1176">
        <v>0</v>
      </c>
      <c r="F283" s="1176">
        <v>0</v>
      </c>
      <c r="G283" s="1176">
        <v>0</v>
      </c>
      <c r="H283" s="1154"/>
      <c r="I283" s="1154"/>
      <c r="J283" s="1154"/>
      <c r="K283" s="1154"/>
    </row>
    <row r="284" spans="1:11" ht="15" customHeight="1" x14ac:dyDescent="0.25">
      <c r="A284" s="1154"/>
      <c r="B284" s="1154"/>
      <c r="C284" s="1158" t="s">
        <v>1048</v>
      </c>
      <c r="D284" s="1176">
        <v>0</v>
      </c>
      <c r="E284" s="1176">
        <v>0</v>
      </c>
      <c r="F284" s="1176">
        <v>0</v>
      </c>
      <c r="G284" s="1176">
        <v>0</v>
      </c>
      <c r="H284" s="1154"/>
      <c r="I284" s="1154"/>
      <c r="J284" s="1154"/>
      <c r="K284" s="1154"/>
    </row>
    <row r="285" spans="1:11" ht="15" customHeight="1" x14ac:dyDescent="0.25">
      <c r="A285" s="1154"/>
      <c r="B285" s="1154"/>
      <c r="C285" s="1158" t="s">
        <v>1057</v>
      </c>
      <c r="D285" s="1176">
        <v>0</v>
      </c>
      <c r="E285" s="1176">
        <v>0</v>
      </c>
      <c r="F285" s="1176">
        <v>0</v>
      </c>
      <c r="G285" s="1176">
        <v>0</v>
      </c>
      <c r="H285" s="1154"/>
      <c r="I285" s="1154"/>
      <c r="J285" s="1154"/>
      <c r="K285" s="1154"/>
    </row>
    <row r="286" spans="1:11" ht="15" customHeight="1" x14ac:dyDescent="0.25">
      <c r="A286" s="1154"/>
      <c r="B286" s="1154"/>
      <c r="C286" s="1158" t="s">
        <v>1058</v>
      </c>
      <c r="D286" s="1176">
        <v>0</v>
      </c>
      <c r="E286" s="1176">
        <v>0</v>
      </c>
      <c r="F286" s="1176">
        <v>0</v>
      </c>
      <c r="G286" s="1176">
        <v>0</v>
      </c>
      <c r="H286" s="1154"/>
      <c r="I286" s="1154"/>
      <c r="J286" s="1154"/>
      <c r="K286" s="1154"/>
    </row>
    <row r="287" spans="1:11" ht="15" customHeight="1" x14ac:dyDescent="0.25">
      <c r="A287" s="1154"/>
      <c r="B287" s="1154"/>
      <c r="C287" s="1158" t="s">
        <v>1059</v>
      </c>
      <c r="D287" s="1176">
        <v>0</v>
      </c>
      <c r="E287" s="1176">
        <v>0</v>
      </c>
      <c r="F287" s="1176">
        <v>0</v>
      </c>
      <c r="G287" s="1176">
        <v>0</v>
      </c>
      <c r="H287" s="1154"/>
      <c r="I287" s="1154"/>
      <c r="J287" s="1154"/>
      <c r="K287" s="1154"/>
    </row>
    <row r="288" spans="1:11" ht="15" customHeight="1" x14ac:dyDescent="0.25">
      <c r="A288" s="1154"/>
      <c r="B288" s="1154"/>
      <c r="C288" s="1158" t="s">
        <v>1060</v>
      </c>
      <c r="D288" s="1176">
        <v>0</v>
      </c>
      <c r="E288" s="1176">
        <v>0</v>
      </c>
      <c r="F288" s="1176">
        <v>0</v>
      </c>
      <c r="G288" s="1176">
        <v>0</v>
      </c>
      <c r="H288" s="1154"/>
      <c r="I288" s="1154"/>
      <c r="J288" s="1154"/>
      <c r="K288" s="1154"/>
    </row>
    <row r="289" spans="1:11" ht="15" customHeight="1" x14ac:dyDescent="0.25">
      <c r="A289" s="1154"/>
      <c r="B289" s="1154"/>
      <c r="C289" s="1158" t="s">
        <v>1063</v>
      </c>
      <c r="D289" s="1176">
        <v>0</v>
      </c>
      <c r="E289" s="1176">
        <v>0</v>
      </c>
      <c r="F289" s="1176">
        <v>0</v>
      </c>
      <c r="G289" s="1176">
        <v>0</v>
      </c>
      <c r="H289" s="1154"/>
      <c r="I289" s="1154"/>
      <c r="J289" s="1154"/>
      <c r="K289" s="1154"/>
    </row>
    <row r="290" spans="1:11" ht="15" customHeight="1" x14ac:dyDescent="0.25">
      <c r="A290" s="1154"/>
      <c r="B290" s="1154"/>
      <c r="C290" s="1158" t="s">
        <v>1064</v>
      </c>
      <c r="D290" s="1176">
        <v>0</v>
      </c>
      <c r="E290" s="1176">
        <v>0</v>
      </c>
      <c r="F290" s="1176">
        <v>0</v>
      </c>
      <c r="G290" s="1176">
        <v>0</v>
      </c>
      <c r="H290" s="1154"/>
      <c r="I290" s="1154"/>
      <c r="J290" s="1154"/>
      <c r="K290" s="1154"/>
    </row>
    <row r="291" spans="1:11" ht="20.100000000000001" customHeight="1" x14ac:dyDescent="0.25">
      <c r="A291" s="1154"/>
      <c r="B291" s="1154"/>
      <c r="C291" s="1178" t="s">
        <v>1038</v>
      </c>
      <c r="D291" s="1154"/>
      <c r="E291" s="1154"/>
      <c r="F291" s="1154"/>
      <c r="G291" s="1154"/>
      <c r="H291" s="1154"/>
      <c r="I291" s="1154"/>
      <c r="J291" s="1154"/>
      <c r="K291" s="1154"/>
    </row>
  </sheetData>
  <mergeCells count="31">
    <mergeCell ref="C20:G20"/>
    <mergeCell ref="C1:G1"/>
    <mergeCell ref="C2:G2"/>
    <mergeCell ref="D3:G3"/>
    <mergeCell ref="D4:G4"/>
    <mergeCell ref="D5:G5"/>
    <mergeCell ref="D6:G6"/>
    <mergeCell ref="D7:G7"/>
    <mergeCell ref="C8:G8"/>
    <mergeCell ref="C9:G9"/>
    <mergeCell ref="D10:G10"/>
    <mergeCell ref="D14:G14"/>
    <mergeCell ref="D136:G136"/>
    <mergeCell ref="D21:G21"/>
    <mergeCell ref="D22:G22"/>
    <mergeCell ref="D23:G23"/>
    <mergeCell ref="D24:G24"/>
    <mergeCell ref="C33:G33"/>
    <mergeCell ref="D78:G78"/>
    <mergeCell ref="D79:G79"/>
    <mergeCell ref="D80:G80"/>
    <mergeCell ref="C89:G89"/>
    <mergeCell ref="D134:G134"/>
    <mergeCell ref="D135:G135"/>
    <mergeCell ref="C203:G203"/>
    <mergeCell ref="C145:G145"/>
    <mergeCell ref="C190:G190"/>
    <mergeCell ref="D191:G191"/>
    <mergeCell ref="D192:G192"/>
    <mergeCell ref="D193:G193"/>
    <mergeCell ref="D194:G194"/>
  </mergeCells>
  <pageMargins left="0" right="0" top="0" bottom="0" header="0" footer="0"/>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7368-3361-4056-8AD0-3F9EA42355F1}">
  <sheetPr>
    <outlinePr summaryBelow="0"/>
  </sheetPr>
  <dimension ref="A1:K687"/>
  <sheetViews>
    <sheetView topLeftCell="A662" workbookViewId="0">
      <selection activeCell="A688" sqref="A688:XFD692"/>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3098</v>
      </c>
      <c r="E3" s="1265"/>
      <c r="F3" s="1265"/>
      <c r="G3" s="1265"/>
      <c r="H3" s="1119"/>
      <c r="I3" s="1119"/>
      <c r="J3" s="1119"/>
      <c r="K3" s="1119"/>
    </row>
    <row r="4" spans="1:11" ht="14.1" customHeight="1" x14ac:dyDescent="0.25">
      <c r="A4" s="1119"/>
      <c r="B4" s="1119"/>
      <c r="C4" s="1121" t="s">
        <v>984</v>
      </c>
      <c r="D4" s="1264" t="s">
        <v>3099</v>
      </c>
      <c r="E4" s="1265"/>
      <c r="F4" s="1265"/>
      <c r="G4" s="1265"/>
      <c r="H4" s="1119"/>
      <c r="I4" s="1119"/>
      <c r="J4" s="1119"/>
      <c r="K4" s="1119"/>
    </row>
    <row r="5" spans="1:11" ht="14.1" customHeight="1" x14ac:dyDescent="0.25">
      <c r="A5" s="1119"/>
      <c r="B5" s="1119"/>
      <c r="C5" s="1121" t="s">
        <v>2</v>
      </c>
      <c r="D5" s="1264" t="s">
        <v>3154</v>
      </c>
      <c r="E5" s="1265"/>
      <c r="F5" s="1265"/>
      <c r="G5" s="1265"/>
      <c r="H5" s="1119"/>
      <c r="I5" s="1119"/>
      <c r="J5" s="1119"/>
      <c r="K5" s="1119"/>
    </row>
    <row r="6" spans="1:11" ht="14.1" customHeight="1" x14ac:dyDescent="0.25">
      <c r="A6" s="1119"/>
      <c r="B6" s="1119"/>
      <c r="C6" s="1121" t="s">
        <v>4</v>
      </c>
      <c r="D6" s="1264" t="s">
        <v>3155</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20.100000000000001" customHeight="1" x14ac:dyDescent="0.25">
      <c r="A9" s="1119"/>
      <c r="B9" s="1119"/>
      <c r="C9" s="1270" t="s">
        <v>3156</v>
      </c>
      <c r="D9" s="1271"/>
      <c r="E9" s="1271"/>
      <c r="F9" s="1271"/>
      <c r="G9" s="1271"/>
      <c r="H9" s="1119"/>
      <c r="I9" s="1119"/>
      <c r="J9" s="1119"/>
      <c r="K9" s="1119"/>
    </row>
    <row r="10" spans="1:11" ht="57.95" customHeight="1" x14ac:dyDescent="0.25">
      <c r="A10" s="1119"/>
      <c r="B10" s="1119"/>
      <c r="C10" s="1122" t="s">
        <v>10</v>
      </c>
      <c r="D10" s="1258" t="s">
        <v>3157</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3158</v>
      </c>
      <c r="D13" s="1127" t="s">
        <v>1038</v>
      </c>
      <c r="E13" s="1127" t="s">
        <v>3159</v>
      </c>
      <c r="F13" s="1127" t="s">
        <v>3160</v>
      </c>
      <c r="G13" s="1127" t="s">
        <v>1038</v>
      </c>
      <c r="H13" s="1119"/>
      <c r="I13" s="1119"/>
      <c r="J13" s="1119"/>
      <c r="K13" s="1119"/>
    </row>
    <row r="14" spans="1:11" ht="57.95" customHeight="1" x14ac:dyDescent="0.25">
      <c r="A14" s="1119"/>
      <c r="B14" s="1119"/>
      <c r="C14" s="1122" t="s">
        <v>646</v>
      </c>
      <c r="D14" s="1258" t="s">
        <v>3161</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41.1" customHeight="1" x14ac:dyDescent="0.25">
      <c r="A17" s="1119"/>
      <c r="B17" s="1119"/>
      <c r="C17" s="1123" t="s">
        <v>3162</v>
      </c>
      <c r="D17" s="1127" t="s">
        <v>1038</v>
      </c>
      <c r="E17" s="1127" t="s">
        <v>1475</v>
      </c>
      <c r="F17" s="1127" t="s">
        <v>1475</v>
      </c>
      <c r="G17" s="1127" t="s">
        <v>1475</v>
      </c>
      <c r="H17" s="1119"/>
      <c r="I17" s="1119"/>
      <c r="J17" s="1119"/>
      <c r="K17" s="1119"/>
    </row>
    <row r="18" spans="1:11" ht="14.1" customHeight="1" x14ac:dyDescent="0.25">
      <c r="A18" s="1119"/>
      <c r="B18" s="1119"/>
      <c r="C18" s="1256" t="s">
        <v>51</v>
      </c>
      <c r="D18" s="1257"/>
      <c r="E18" s="1257"/>
      <c r="F18" s="1257"/>
      <c r="G18" s="1257"/>
      <c r="H18" s="1119"/>
      <c r="I18" s="1119"/>
      <c r="J18" s="1119"/>
      <c r="K18" s="1119"/>
    </row>
    <row r="19" spans="1:11" ht="14.1" customHeight="1" x14ac:dyDescent="0.25">
      <c r="A19" s="1119"/>
      <c r="B19" s="1119"/>
      <c r="C19" s="1128" t="s">
        <v>3163</v>
      </c>
      <c r="D19" s="1256" t="s">
        <v>3164</v>
      </c>
      <c r="E19" s="1257"/>
      <c r="F19" s="1257"/>
      <c r="G19" s="1257"/>
      <c r="H19" s="1119"/>
      <c r="I19" s="1119"/>
      <c r="J19" s="1119"/>
      <c r="K19" s="1119"/>
    </row>
    <row r="20" spans="1:11" ht="14.1" customHeight="1" x14ac:dyDescent="0.25">
      <c r="A20" s="1119"/>
      <c r="B20" s="1119"/>
      <c r="C20" s="1129" t="s">
        <v>1022</v>
      </c>
      <c r="D20" s="1252" t="s">
        <v>3165</v>
      </c>
      <c r="E20" s="1253"/>
      <c r="F20" s="1253"/>
      <c r="G20" s="1253"/>
      <c r="H20" s="1119"/>
      <c r="I20" s="1119"/>
      <c r="J20" s="1119"/>
      <c r="K20" s="1119"/>
    </row>
    <row r="21" spans="1:11" ht="14.1" customHeight="1" x14ac:dyDescent="0.25">
      <c r="A21" s="1119"/>
      <c r="B21" s="1119"/>
      <c r="C21" s="1130" t="s">
        <v>1024</v>
      </c>
      <c r="D21" s="1254" t="s">
        <v>3165</v>
      </c>
      <c r="E21" s="1255"/>
      <c r="F21" s="1255"/>
      <c r="G21" s="1255"/>
      <c r="H21" s="1119"/>
      <c r="I21" s="1119"/>
      <c r="J21" s="1119"/>
      <c r="K21" s="1119"/>
    </row>
    <row r="22" spans="1:11" ht="14.1" customHeight="1" x14ac:dyDescent="0.25">
      <c r="A22" s="1119"/>
      <c r="B22" s="1119"/>
      <c r="C22" s="1130" t="s">
        <v>31</v>
      </c>
      <c r="D22" s="1254" t="s">
        <v>3166</v>
      </c>
      <c r="E22" s="1255"/>
      <c r="F22" s="1255"/>
      <c r="G22" s="1255"/>
      <c r="H22" s="1119"/>
      <c r="I22" s="1119"/>
      <c r="J22" s="1119"/>
      <c r="K22" s="1119"/>
    </row>
    <row r="23" spans="1:11" ht="15" customHeight="1" x14ac:dyDescent="0.25">
      <c r="A23" s="1119"/>
      <c r="B23" s="1119"/>
      <c r="C23" s="1131"/>
      <c r="D23" s="1132">
        <v>2024</v>
      </c>
      <c r="E23" s="1132">
        <v>2025</v>
      </c>
      <c r="F23" s="1132">
        <v>2026</v>
      </c>
      <c r="G23" s="1132">
        <v>2027</v>
      </c>
      <c r="H23" s="1119"/>
      <c r="I23" s="1119"/>
      <c r="J23" s="1119"/>
      <c r="K23" s="1119"/>
    </row>
    <row r="24" spans="1:11" ht="15" customHeight="1" x14ac:dyDescent="0.25">
      <c r="A24" s="1119"/>
      <c r="B24" s="1119"/>
      <c r="C24" s="1133"/>
      <c r="D24" s="1134" t="s">
        <v>13</v>
      </c>
      <c r="E24" s="1134" t="s">
        <v>14</v>
      </c>
      <c r="F24" s="1134" t="s">
        <v>14</v>
      </c>
      <c r="G24" s="1134" t="s">
        <v>14</v>
      </c>
      <c r="H24" s="1119"/>
      <c r="I24" s="1119"/>
      <c r="J24" s="1119"/>
      <c r="K24" s="1119"/>
    </row>
    <row r="25" spans="1:11" ht="14.1" customHeight="1" x14ac:dyDescent="0.25">
      <c r="A25" s="1119"/>
      <c r="B25" s="1119"/>
      <c r="C25" s="1123" t="s">
        <v>33</v>
      </c>
      <c r="D25" s="1127" t="s">
        <v>1092</v>
      </c>
      <c r="E25" s="1127" t="s">
        <v>1092</v>
      </c>
      <c r="F25" s="1127" t="s">
        <v>1092</v>
      </c>
      <c r="G25" s="1127" t="s">
        <v>1092</v>
      </c>
      <c r="H25" s="1119"/>
      <c r="I25" s="1119"/>
      <c r="J25" s="1119"/>
      <c r="K25" s="1119"/>
    </row>
    <row r="26" spans="1:11" ht="14.1" customHeight="1" x14ac:dyDescent="0.25">
      <c r="A26" s="1119"/>
      <c r="B26" s="1119"/>
      <c r="C26" s="1123" t="s">
        <v>1029</v>
      </c>
      <c r="D26" s="1127" t="s">
        <v>1038</v>
      </c>
      <c r="E26" s="1127" t="s">
        <v>3167</v>
      </c>
      <c r="F26" s="1127" t="s">
        <v>3167</v>
      </c>
      <c r="G26" s="1127" t="s">
        <v>3167</v>
      </c>
      <c r="H26" s="1119"/>
      <c r="I26" s="1119"/>
      <c r="J26" s="1119"/>
      <c r="K26" s="1119"/>
    </row>
    <row r="27" spans="1:11" ht="14.1" customHeight="1" x14ac:dyDescent="0.25">
      <c r="A27" s="1119"/>
      <c r="B27" s="1119"/>
      <c r="C27" s="1123" t="s">
        <v>1032</v>
      </c>
      <c r="D27" s="1127" t="s">
        <v>1039</v>
      </c>
      <c r="E27" s="1127" t="s">
        <v>3167</v>
      </c>
      <c r="F27" s="1127" t="s">
        <v>3167</v>
      </c>
      <c r="G27" s="1127" t="s">
        <v>3167</v>
      </c>
      <c r="H27" s="1119"/>
      <c r="I27" s="1119"/>
      <c r="J27" s="1119"/>
      <c r="K27" s="1119"/>
    </row>
    <row r="28" spans="1:11" ht="14.1" customHeight="1" x14ac:dyDescent="0.25">
      <c r="A28" s="1119"/>
      <c r="B28" s="1119"/>
      <c r="C28" s="1123" t="s">
        <v>1037</v>
      </c>
      <c r="D28" s="1127" t="s">
        <v>1038</v>
      </c>
      <c r="E28" s="1127" t="s">
        <v>1039</v>
      </c>
      <c r="F28" s="1127" t="s">
        <v>1039</v>
      </c>
      <c r="G28" s="1127" t="s">
        <v>1039</v>
      </c>
      <c r="H28" s="1119"/>
      <c r="I28" s="1119"/>
      <c r="J28" s="1119"/>
      <c r="K28" s="1119"/>
    </row>
    <row r="29" spans="1:11" ht="14.1" customHeight="1" x14ac:dyDescent="0.25">
      <c r="A29" s="1119"/>
      <c r="B29" s="1119"/>
      <c r="C29" s="1123" t="s">
        <v>1042</v>
      </c>
      <c r="D29" s="1127" t="s">
        <v>1038</v>
      </c>
      <c r="E29" s="1127" t="s">
        <v>1038</v>
      </c>
      <c r="F29" s="1127" t="s">
        <v>1039</v>
      </c>
      <c r="G29" s="1127" t="s">
        <v>1039</v>
      </c>
      <c r="H29" s="1119"/>
      <c r="I29" s="1119"/>
      <c r="J29" s="1119"/>
      <c r="K29" s="1119"/>
    </row>
    <row r="30" spans="1:11" ht="14.1" customHeight="1" x14ac:dyDescent="0.25">
      <c r="A30" s="1119"/>
      <c r="B30" s="1119"/>
      <c r="C30" s="1123" t="s">
        <v>39</v>
      </c>
      <c r="D30" s="1127" t="s">
        <v>1038</v>
      </c>
      <c r="E30" s="1127" t="s">
        <v>1038</v>
      </c>
      <c r="F30" s="1127" t="s">
        <v>1039</v>
      </c>
      <c r="G30" s="1127" t="s">
        <v>1039</v>
      </c>
      <c r="H30" s="1119"/>
      <c r="I30" s="1119"/>
      <c r="J30" s="1119"/>
      <c r="K30" s="1119"/>
    </row>
    <row r="31" spans="1:11" ht="14.1" customHeight="1" x14ac:dyDescent="0.25">
      <c r="A31" s="1119"/>
      <c r="B31" s="1119"/>
      <c r="C31" s="1250" t="s">
        <v>1046</v>
      </c>
      <c r="D31" s="1251"/>
      <c r="E31" s="1251"/>
      <c r="F31" s="1251"/>
      <c r="G31" s="1251"/>
      <c r="H31" s="1119"/>
      <c r="I31" s="1119"/>
      <c r="J31" s="1119"/>
      <c r="K31" s="1119"/>
    </row>
    <row r="32" spans="1:11" ht="14.1" customHeight="1" x14ac:dyDescent="0.25">
      <c r="A32" s="1119"/>
      <c r="B32" s="1119"/>
      <c r="C32" s="1131"/>
      <c r="D32" s="1132">
        <v>2024</v>
      </c>
      <c r="E32" s="1132">
        <v>2025</v>
      </c>
      <c r="F32" s="1132">
        <v>2026</v>
      </c>
      <c r="G32" s="1132">
        <v>2027</v>
      </c>
      <c r="H32" s="1119"/>
      <c r="I32" s="1119"/>
      <c r="J32" s="1119"/>
      <c r="K32" s="1119"/>
    </row>
    <row r="33" spans="1:11" ht="14.1" customHeight="1" x14ac:dyDescent="0.25">
      <c r="A33" s="1119"/>
      <c r="B33" s="1119"/>
      <c r="C33" s="1133"/>
      <c r="D33" s="1134" t="s">
        <v>13</v>
      </c>
      <c r="E33" s="1134" t="s">
        <v>14</v>
      </c>
      <c r="F33" s="1134" t="s">
        <v>14</v>
      </c>
      <c r="G33" s="1134" t="s">
        <v>14</v>
      </c>
      <c r="H33" s="1119"/>
      <c r="I33" s="1119"/>
      <c r="J33" s="1119"/>
      <c r="K33" s="1119"/>
    </row>
    <row r="34" spans="1:11" ht="14.1" customHeight="1" x14ac:dyDescent="0.25">
      <c r="A34" s="1119"/>
      <c r="B34" s="1119"/>
      <c r="C34" s="1135" t="s">
        <v>1047</v>
      </c>
      <c r="D34" s="1144" t="s">
        <v>1038</v>
      </c>
      <c r="E34" s="1136">
        <v>0</v>
      </c>
      <c r="F34" s="1136">
        <v>0</v>
      </c>
      <c r="G34" s="1136">
        <v>0</v>
      </c>
      <c r="H34" s="1119"/>
      <c r="I34" s="1119"/>
      <c r="J34" s="1119"/>
      <c r="K34" s="1119"/>
    </row>
    <row r="35" spans="1:11" ht="14.1" customHeight="1" x14ac:dyDescent="0.25">
      <c r="A35" s="1119"/>
      <c r="B35" s="1119"/>
      <c r="C35" s="1135" t="s">
        <v>1048</v>
      </c>
      <c r="D35" s="1144" t="s">
        <v>1038</v>
      </c>
      <c r="E35" s="1136">
        <v>0</v>
      </c>
      <c r="F35" s="1136">
        <v>0</v>
      </c>
      <c r="G35" s="1136">
        <v>0</v>
      </c>
      <c r="H35" s="1119"/>
      <c r="I35" s="1119"/>
      <c r="J35" s="1119"/>
      <c r="K35" s="1119"/>
    </row>
    <row r="36" spans="1:11" ht="14.1" customHeight="1" x14ac:dyDescent="0.25">
      <c r="A36" s="1119"/>
      <c r="B36" s="1119"/>
      <c r="C36" s="1135" t="s">
        <v>1049</v>
      </c>
      <c r="D36" s="1144" t="s">
        <v>1038</v>
      </c>
      <c r="E36" s="1136">
        <v>0</v>
      </c>
      <c r="F36" s="1136">
        <v>0</v>
      </c>
      <c r="G36" s="1136">
        <v>0</v>
      </c>
      <c r="H36" s="1119"/>
      <c r="I36" s="1119"/>
      <c r="J36" s="1119"/>
      <c r="K36" s="1119"/>
    </row>
    <row r="37" spans="1:11" ht="14.1" customHeight="1" x14ac:dyDescent="0.25">
      <c r="A37" s="1119"/>
      <c r="B37" s="1119"/>
      <c r="C37" s="1135" t="s">
        <v>1050</v>
      </c>
      <c r="D37" s="1144" t="s">
        <v>1038</v>
      </c>
      <c r="E37" s="1136">
        <v>0</v>
      </c>
      <c r="F37" s="1136">
        <v>0</v>
      </c>
      <c r="G37" s="1136">
        <v>0</v>
      </c>
      <c r="H37" s="1119"/>
      <c r="I37" s="1119"/>
      <c r="J37" s="1119"/>
      <c r="K37" s="1119"/>
    </row>
    <row r="38" spans="1:11" ht="14.1" customHeight="1" x14ac:dyDescent="0.25">
      <c r="A38" s="1119"/>
      <c r="B38" s="1119"/>
      <c r="C38" s="1135" t="s">
        <v>1048</v>
      </c>
      <c r="D38" s="1144" t="s">
        <v>1038</v>
      </c>
      <c r="E38" s="1136">
        <v>0</v>
      </c>
      <c r="F38" s="1136">
        <v>0</v>
      </c>
      <c r="G38" s="1136">
        <v>0</v>
      </c>
      <c r="H38" s="1119"/>
      <c r="I38" s="1119"/>
      <c r="J38" s="1119"/>
      <c r="K38" s="1119"/>
    </row>
    <row r="39" spans="1:11" ht="14.1" customHeight="1" x14ac:dyDescent="0.25">
      <c r="A39" s="1119"/>
      <c r="B39" s="1119"/>
      <c r="C39" s="1135" t="s">
        <v>1049</v>
      </c>
      <c r="D39" s="1144" t="s">
        <v>1038</v>
      </c>
      <c r="E39" s="1136">
        <v>0</v>
      </c>
      <c r="F39" s="1136">
        <v>0</v>
      </c>
      <c r="G39" s="1136">
        <v>0</v>
      </c>
      <c r="H39" s="1119"/>
      <c r="I39" s="1119"/>
      <c r="J39" s="1119"/>
      <c r="K39" s="1119"/>
    </row>
    <row r="40" spans="1:11" ht="14.1" customHeight="1" x14ac:dyDescent="0.25">
      <c r="A40" s="1119"/>
      <c r="B40" s="1119"/>
      <c r="C40" s="1135" t="s">
        <v>1051</v>
      </c>
      <c r="D40" s="1144" t="s">
        <v>1038</v>
      </c>
      <c r="E40" s="1136">
        <v>0</v>
      </c>
      <c r="F40" s="1136">
        <v>0</v>
      </c>
      <c r="G40" s="1136">
        <v>0</v>
      </c>
      <c r="H40" s="1119"/>
      <c r="I40" s="1119"/>
      <c r="J40" s="1119"/>
      <c r="K40" s="1119"/>
    </row>
    <row r="41" spans="1:11" ht="14.1" customHeight="1" x14ac:dyDescent="0.25">
      <c r="A41" s="1119"/>
      <c r="B41" s="1119"/>
      <c r="C41" s="1135" t="s">
        <v>1048</v>
      </c>
      <c r="D41" s="1144" t="s">
        <v>1038</v>
      </c>
      <c r="E41" s="1136">
        <v>0</v>
      </c>
      <c r="F41" s="1136">
        <v>0</v>
      </c>
      <c r="G41" s="1136">
        <v>0</v>
      </c>
      <c r="H41" s="1119"/>
      <c r="I41" s="1119"/>
      <c r="J41" s="1119"/>
      <c r="K41" s="1119"/>
    </row>
    <row r="42" spans="1:11" ht="14.1" customHeight="1" x14ac:dyDescent="0.25">
      <c r="A42" s="1119"/>
      <c r="B42" s="1119"/>
      <c r="C42" s="1135" t="s">
        <v>1049</v>
      </c>
      <c r="D42" s="1144" t="s">
        <v>1038</v>
      </c>
      <c r="E42" s="1136">
        <v>0</v>
      </c>
      <c r="F42" s="1136">
        <v>0</v>
      </c>
      <c r="G42" s="1136">
        <v>0</v>
      </c>
      <c r="H42" s="1119"/>
      <c r="I42" s="1119"/>
      <c r="J42" s="1119"/>
      <c r="K42" s="1119"/>
    </row>
    <row r="43" spans="1:11" ht="14.1" customHeight="1" x14ac:dyDescent="0.25">
      <c r="A43" s="1119"/>
      <c r="B43" s="1119"/>
      <c r="C43" s="1135" t="s">
        <v>1052</v>
      </c>
      <c r="D43" s="1144" t="s">
        <v>1038</v>
      </c>
      <c r="E43" s="1136">
        <v>0</v>
      </c>
      <c r="F43" s="1136">
        <v>0</v>
      </c>
      <c r="G43" s="1136">
        <v>0</v>
      </c>
      <c r="H43" s="1119"/>
      <c r="I43" s="1119"/>
      <c r="J43" s="1119"/>
      <c r="K43" s="1119"/>
    </row>
    <row r="44" spans="1:11" ht="14.1" customHeight="1" x14ac:dyDescent="0.25">
      <c r="A44" s="1119"/>
      <c r="B44" s="1119"/>
      <c r="C44" s="1135" t="s">
        <v>1048</v>
      </c>
      <c r="D44" s="1144" t="s">
        <v>1038</v>
      </c>
      <c r="E44" s="1136">
        <v>0</v>
      </c>
      <c r="F44" s="1136">
        <v>0</v>
      </c>
      <c r="G44" s="1136">
        <v>0</v>
      </c>
      <c r="H44" s="1119"/>
      <c r="I44" s="1119"/>
      <c r="J44" s="1119"/>
      <c r="K44" s="1119"/>
    </row>
    <row r="45" spans="1:11" ht="14.1" customHeight="1" x14ac:dyDescent="0.25">
      <c r="A45" s="1119"/>
      <c r="B45" s="1119"/>
      <c r="C45" s="1135" t="s">
        <v>1049</v>
      </c>
      <c r="D45" s="1144" t="s">
        <v>1038</v>
      </c>
      <c r="E45" s="1136">
        <v>0</v>
      </c>
      <c r="F45" s="1136">
        <v>0</v>
      </c>
      <c r="G45" s="1136">
        <v>0</v>
      </c>
      <c r="H45" s="1119"/>
      <c r="I45" s="1119"/>
      <c r="J45" s="1119"/>
      <c r="K45" s="1119"/>
    </row>
    <row r="46" spans="1:11" ht="14.1" customHeight="1" x14ac:dyDescent="0.25">
      <c r="A46" s="1119"/>
      <c r="B46" s="1119"/>
      <c r="C46" s="1135" t="s">
        <v>1053</v>
      </c>
      <c r="D46" s="1144" t="s">
        <v>1038</v>
      </c>
      <c r="E46" s="1136">
        <v>0</v>
      </c>
      <c r="F46" s="1136">
        <v>0</v>
      </c>
      <c r="G46" s="1136">
        <v>0</v>
      </c>
      <c r="H46" s="1119"/>
      <c r="I46" s="1119"/>
      <c r="J46" s="1119"/>
      <c r="K46" s="1119"/>
    </row>
    <row r="47" spans="1:11" ht="14.1" customHeight="1" x14ac:dyDescent="0.25">
      <c r="A47" s="1119"/>
      <c r="B47" s="1119"/>
      <c r="C47" s="1135" t="s">
        <v>1048</v>
      </c>
      <c r="D47" s="1144" t="s">
        <v>1038</v>
      </c>
      <c r="E47" s="1136">
        <v>0</v>
      </c>
      <c r="F47" s="1136">
        <v>0</v>
      </c>
      <c r="G47" s="1136">
        <v>0</v>
      </c>
      <c r="H47" s="1119"/>
      <c r="I47" s="1119"/>
      <c r="J47" s="1119"/>
      <c r="K47" s="1119"/>
    </row>
    <row r="48" spans="1:11" ht="14.1" customHeight="1" x14ac:dyDescent="0.25">
      <c r="A48" s="1119"/>
      <c r="B48" s="1119"/>
      <c r="C48" s="1135" t="s">
        <v>1049</v>
      </c>
      <c r="D48" s="1144" t="s">
        <v>1038</v>
      </c>
      <c r="E48" s="1136">
        <v>0</v>
      </c>
      <c r="F48" s="1136">
        <v>0</v>
      </c>
      <c r="G48" s="1136">
        <v>0</v>
      </c>
      <c r="H48" s="1119"/>
      <c r="I48" s="1119"/>
      <c r="J48" s="1119"/>
      <c r="K48" s="1119"/>
    </row>
    <row r="49" spans="1:11" ht="14.1" customHeight="1" x14ac:dyDescent="0.25">
      <c r="A49" s="1119"/>
      <c r="B49" s="1119"/>
      <c r="C49" s="1135" t="s">
        <v>1054</v>
      </c>
      <c r="D49" s="1144" t="s">
        <v>1038</v>
      </c>
      <c r="E49" s="1136">
        <v>0</v>
      </c>
      <c r="F49" s="1136">
        <v>0</v>
      </c>
      <c r="G49" s="1136">
        <v>0</v>
      </c>
      <c r="H49" s="1119"/>
      <c r="I49" s="1119"/>
      <c r="J49" s="1119"/>
      <c r="K49" s="1119"/>
    </row>
    <row r="50" spans="1:11" ht="14.1" customHeight="1" x14ac:dyDescent="0.25">
      <c r="A50" s="1119"/>
      <c r="B50" s="1119"/>
      <c r="C50" s="1135" t="s">
        <v>1048</v>
      </c>
      <c r="D50" s="1144" t="s">
        <v>1038</v>
      </c>
      <c r="E50" s="1136">
        <v>0</v>
      </c>
      <c r="F50" s="1136">
        <v>0</v>
      </c>
      <c r="G50" s="1136">
        <v>0</v>
      </c>
      <c r="H50" s="1119"/>
      <c r="I50" s="1119"/>
      <c r="J50" s="1119"/>
      <c r="K50" s="1119"/>
    </row>
    <row r="51" spans="1:11" ht="14.1" customHeight="1" x14ac:dyDescent="0.25">
      <c r="A51" s="1119"/>
      <c r="B51" s="1119"/>
      <c r="C51" s="1135" t="s">
        <v>1049</v>
      </c>
      <c r="D51" s="1144" t="s">
        <v>1038</v>
      </c>
      <c r="E51" s="1136">
        <v>0</v>
      </c>
      <c r="F51" s="1136">
        <v>0</v>
      </c>
      <c r="G51" s="1136">
        <v>0</v>
      </c>
      <c r="H51" s="1119"/>
      <c r="I51" s="1119"/>
      <c r="J51" s="1119"/>
      <c r="K51" s="1119"/>
    </row>
    <row r="52" spans="1:11" ht="14.1" customHeight="1" x14ac:dyDescent="0.25">
      <c r="A52" s="1119"/>
      <c r="B52" s="1119"/>
      <c r="C52" s="1135" t="s">
        <v>1055</v>
      </c>
      <c r="D52" s="1144" t="s">
        <v>1038</v>
      </c>
      <c r="E52" s="1136">
        <v>0</v>
      </c>
      <c r="F52" s="1136">
        <v>0</v>
      </c>
      <c r="G52" s="1136">
        <v>0</v>
      </c>
      <c r="H52" s="1119"/>
      <c r="I52" s="1119"/>
      <c r="J52" s="1119"/>
      <c r="K52" s="1119"/>
    </row>
    <row r="53" spans="1:11" ht="14.1" customHeight="1" x14ac:dyDescent="0.25">
      <c r="A53" s="1119"/>
      <c r="B53" s="1119"/>
      <c r="C53" s="1135" t="s">
        <v>1048</v>
      </c>
      <c r="D53" s="1144" t="s">
        <v>1038</v>
      </c>
      <c r="E53" s="1136">
        <v>0</v>
      </c>
      <c r="F53" s="1136">
        <v>0</v>
      </c>
      <c r="G53" s="1136">
        <v>0</v>
      </c>
      <c r="H53" s="1119"/>
      <c r="I53" s="1119"/>
      <c r="J53" s="1119"/>
      <c r="K53" s="1119"/>
    </row>
    <row r="54" spans="1:11" ht="14.1" customHeight="1" x14ac:dyDescent="0.25">
      <c r="A54" s="1119"/>
      <c r="B54" s="1119"/>
      <c r="C54" s="1135" t="s">
        <v>1049</v>
      </c>
      <c r="D54" s="1144" t="s">
        <v>1038</v>
      </c>
      <c r="E54" s="1136">
        <v>0</v>
      </c>
      <c r="F54" s="1136">
        <v>0</v>
      </c>
      <c r="G54" s="1136">
        <v>0</v>
      </c>
      <c r="H54" s="1119"/>
      <c r="I54" s="1119"/>
      <c r="J54" s="1119"/>
      <c r="K54" s="1119"/>
    </row>
    <row r="55" spans="1:11" ht="14.1" customHeight="1" x14ac:dyDescent="0.25">
      <c r="A55" s="1119"/>
      <c r="B55" s="1119"/>
      <c r="C55" s="1135" t="s">
        <v>1056</v>
      </c>
      <c r="D55" s="1144" t="s">
        <v>1038</v>
      </c>
      <c r="E55" s="1136">
        <v>0</v>
      </c>
      <c r="F55" s="1136">
        <v>0</v>
      </c>
      <c r="G55" s="1136">
        <v>0</v>
      </c>
      <c r="H55" s="1119"/>
      <c r="I55" s="1119"/>
      <c r="J55" s="1119"/>
      <c r="K55" s="1119"/>
    </row>
    <row r="56" spans="1:11" ht="14.1" customHeight="1" x14ac:dyDescent="0.25">
      <c r="A56" s="1119"/>
      <c r="B56" s="1119"/>
      <c r="C56" s="1135" t="s">
        <v>1048</v>
      </c>
      <c r="D56" s="1144" t="s">
        <v>1038</v>
      </c>
      <c r="E56" s="1136">
        <v>0</v>
      </c>
      <c r="F56" s="1136">
        <v>0</v>
      </c>
      <c r="G56" s="1136">
        <v>0</v>
      </c>
      <c r="H56" s="1119"/>
      <c r="I56" s="1119"/>
      <c r="J56" s="1119"/>
      <c r="K56" s="1119"/>
    </row>
    <row r="57" spans="1:11" ht="14.1" customHeight="1" x14ac:dyDescent="0.25">
      <c r="A57" s="1119"/>
      <c r="B57" s="1119"/>
      <c r="C57" s="1135" t="s">
        <v>1057</v>
      </c>
      <c r="D57" s="1144" t="s">
        <v>1038</v>
      </c>
      <c r="E57" s="1136">
        <v>0</v>
      </c>
      <c r="F57" s="1136">
        <v>0</v>
      </c>
      <c r="G57" s="1136">
        <v>0</v>
      </c>
      <c r="H57" s="1119"/>
      <c r="I57" s="1119"/>
      <c r="J57" s="1119"/>
      <c r="K57" s="1119"/>
    </row>
    <row r="58" spans="1:11" ht="14.1" customHeight="1" x14ac:dyDescent="0.25">
      <c r="A58" s="1119"/>
      <c r="B58" s="1119"/>
      <c r="C58" s="1135" t="s">
        <v>1058</v>
      </c>
      <c r="D58" s="1144" t="s">
        <v>1038</v>
      </c>
      <c r="E58" s="1136">
        <v>0</v>
      </c>
      <c r="F58" s="1136">
        <v>0</v>
      </c>
      <c r="G58" s="1136">
        <v>0</v>
      </c>
      <c r="H58" s="1119"/>
      <c r="I58" s="1119"/>
      <c r="J58" s="1119"/>
      <c r="K58" s="1119"/>
    </row>
    <row r="59" spans="1:11" ht="14.1" customHeight="1" x14ac:dyDescent="0.25">
      <c r="A59" s="1119"/>
      <c r="B59" s="1119"/>
      <c r="C59" s="1135" t="s">
        <v>1059</v>
      </c>
      <c r="D59" s="1144" t="s">
        <v>1038</v>
      </c>
      <c r="E59" s="1136">
        <v>0</v>
      </c>
      <c r="F59" s="1136">
        <v>0</v>
      </c>
      <c r="G59" s="1136">
        <v>0</v>
      </c>
      <c r="H59" s="1119"/>
      <c r="I59" s="1119"/>
      <c r="J59" s="1119"/>
      <c r="K59" s="1119"/>
    </row>
    <row r="60" spans="1:11" ht="14.1" customHeight="1" x14ac:dyDescent="0.25">
      <c r="A60" s="1119"/>
      <c r="B60" s="1119"/>
      <c r="C60" s="1135" t="s">
        <v>1060</v>
      </c>
      <c r="D60" s="1144" t="s">
        <v>1038</v>
      </c>
      <c r="E60" s="1136">
        <v>0</v>
      </c>
      <c r="F60" s="1136">
        <v>0</v>
      </c>
      <c r="G60" s="1136">
        <v>0</v>
      </c>
      <c r="H60" s="1119"/>
      <c r="I60" s="1119"/>
      <c r="J60" s="1119"/>
      <c r="K60" s="1119"/>
    </row>
    <row r="61" spans="1:11" ht="14.1" customHeight="1" x14ac:dyDescent="0.25">
      <c r="A61" s="1119"/>
      <c r="B61" s="1119"/>
      <c r="C61" s="1135" t="s">
        <v>1061</v>
      </c>
      <c r="D61" s="1144" t="s">
        <v>1038</v>
      </c>
      <c r="E61" s="1136">
        <v>11900000</v>
      </c>
      <c r="F61" s="1136">
        <v>11900000</v>
      </c>
      <c r="G61" s="1136">
        <v>11900000</v>
      </c>
      <c r="H61" s="1119"/>
      <c r="I61" s="1119"/>
      <c r="J61" s="1119"/>
      <c r="K61" s="1119"/>
    </row>
    <row r="62" spans="1:11" ht="14.1" customHeight="1" x14ac:dyDescent="0.25">
      <c r="A62" s="1119"/>
      <c r="B62" s="1119"/>
      <c r="C62" s="1135" t="s">
        <v>1048</v>
      </c>
      <c r="D62" s="1144" t="s">
        <v>1038</v>
      </c>
      <c r="E62" s="1136">
        <v>0</v>
      </c>
      <c r="F62" s="1136">
        <v>0</v>
      </c>
      <c r="G62" s="1136">
        <v>0</v>
      </c>
      <c r="H62" s="1119"/>
      <c r="I62" s="1119"/>
      <c r="J62" s="1119"/>
      <c r="K62" s="1119"/>
    </row>
    <row r="63" spans="1:11" ht="14.1" customHeight="1" x14ac:dyDescent="0.25">
      <c r="A63" s="1119"/>
      <c r="B63" s="1119"/>
      <c r="C63" s="1135" t="s">
        <v>1057</v>
      </c>
      <c r="D63" s="1144" t="s">
        <v>1038</v>
      </c>
      <c r="E63" s="1136">
        <v>11900000</v>
      </c>
      <c r="F63" s="1136">
        <v>11900000</v>
      </c>
      <c r="G63" s="1136">
        <v>11900000</v>
      </c>
      <c r="H63" s="1119"/>
      <c r="I63" s="1119"/>
      <c r="J63" s="1119"/>
      <c r="K63" s="1119"/>
    </row>
    <row r="64" spans="1:11" ht="14.1" customHeight="1" x14ac:dyDescent="0.25">
      <c r="A64" s="1119"/>
      <c r="B64" s="1119"/>
      <c r="C64" s="1135" t="s">
        <v>1058</v>
      </c>
      <c r="D64" s="1144" t="s">
        <v>1038</v>
      </c>
      <c r="E64" s="1136">
        <v>0</v>
      </c>
      <c r="F64" s="1136">
        <v>0</v>
      </c>
      <c r="G64" s="1136">
        <v>0</v>
      </c>
      <c r="H64" s="1119"/>
      <c r="I64" s="1119"/>
      <c r="J64" s="1119"/>
      <c r="K64" s="1119"/>
    </row>
    <row r="65" spans="1:11" ht="14.1" customHeight="1" x14ac:dyDescent="0.25">
      <c r="A65" s="1119"/>
      <c r="B65" s="1119"/>
      <c r="C65" s="1135" t="s">
        <v>1059</v>
      </c>
      <c r="D65" s="1144" t="s">
        <v>1038</v>
      </c>
      <c r="E65" s="1136">
        <v>0</v>
      </c>
      <c r="F65" s="1136">
        <v>0</v>
      </c>
      <c r="G65" s="1136">
        <v>0</v>
      </c>
      <c r="H65" s="1119"/>
      <c r="I65" s="1119"/>
      <c r="J65" s="1119"/>
      <c r="K65" s="1119"/>
    </row>
    <row r="66" spans="1:11" ht="14.1" customHeight="1" x14ac:dyDescent="0.25">
      <c r="A66" s="1119"/>
      <c r="B66" s="1119"/>
      <c r="C66" s="1135" t="s">
        <v>1060</v>
      </c>
      <c r="D66" s="1144" t="s">
        <v>1038</v>
      </c>
      <c r="E66" s="1136">
        <v>0</v>
      </c>
      <c r="F66" s="1136">
        <v>0</v>
      </c>
      <c r="G66" s="1136">
        <v>0</v>
      </c>
      <c r="H66" s="1119"/>
      <c r="I66" s="1119"/>
      <c r="J66" s="1119"/>
      <c r="K66" s="1119"/>
    </row>
    <row r="67" spans="1:11" ht="14.1" customHeight="1" x14ac:dyDescent="0.25">
      <c r="A67" s="1119"/>
      <c r="B67" s="1119"/>
      <c r="C67" s="1135" t="s">
        <v>1062</v>
      </c>
      <c r="D67" s="1144" t="s">
        <v>1038</v>
      </c>
      <c r="E67" s="1136">
        <v>0</v>
      </c>
      <c r="F67" s="1136">
        <v>0</v>
      </c>
      <c r="G67" s="1136">
        <v>0</v>
      </c>
      <c r="H67" s="1119"/>
      <c r="I67" s="1119"/>
      <c r="J67" s="1119"/>
      <c r="K67" s="1119"/>
    </row>
    <row r="68" spans="1:11" ht="14.1" customHeight="1" x14ac:dyDescent="0.25">
      <c r="A68" s="1119"/>
      <c r="B68" s="1119"/>
      <c r="C68" s="1135" t="s">
        <v>1048</v>
      </c>
      <c r="D68" s="1144" t="s">
        <v>1038</v>
      </c>
      <c r="E68" s="1136">
        <v>0</v>
      </c>
      <c r="F68" s="1136">
        <v>0</v>
      </c>
      <c r="G68" s="1136">
        <v>0</v>
      </c>
      <c r="H68" s="1119"/>
      <c r="I68" s="1119"/>
      <c r="J68" s="1119"/>
      <c r="K68" s="1119"/>
    </row>
    <row r="69" spans="1:11" ht="14.1" customHeight="1" x14ac:dyDescent="0.25">
      <c r="A69" s="1119"/>
      <c r="B69" s="1119"/>
      <c r="C69" s="1135" t="s">
        <v>1057</v>
      </c>
      <c r="D69" s="1144" t="s">
        <v>1038</v>
      </c>
      <c r="E69" s="1136">
        <v>0</v>
      </c>
      <c r="F69" s="1136">
        <v>0</v>
      </c>
      <c r="G69" s="1136">
        <v>0</v>
      </c>
      <c r="H69" s="1119"/>
      <c r="I69" s="1119"/>
      <c r="J69" s="1119"/>
      <c r="K69" s="1119"/>
    </row>
    <row r="70" spans="1:11" ht="14.1" customHeight="1" x14ac:dyDescent="0.25">
      <c r="A70" s="1119"/>
      <c r="B70" s="1119"/>
      <c r="C70" s="1135" t="s">
        <v>1058</v>
      </c>
      <c r="D70" s="1144" t="s">
        <v>1038</v>
      </c>
      <c r="E70" s="1136">
        <v>0</v>
      </c>
      <c r="F70" s="1136">
        <v>0</v>
      </c>
      <c r="G70" s="1136">
        <v>0</v>
      </c>
      <c r="H70" s="1119"/>
      <c r="I70" s="1119"/>
      <c r="J70" s="1119"/>
      <c r="K70" s="1119"/>
    </row>
    <row r="71" spans="1:11" ht="14.1" customHeight="1" x14ac:dyDescent="0.25">
      <c r="A71" s="1119"/>
      <c r="B71" s="1119"/>
      <c r="C71" s="1135" t="s">
        <v>1059</v>
      </c>
      <c r="D71" s="1144" t="s">
        <v>1038</v>
      </c>
      <c r="E71" s="1136">
        <v>0</v>
      </c>
      <c r="F71" s="1136">
        <v>0</v>
      </c>
      <c r="G71" s="1136">
        <v>0</v>
      </c>
      <c r="H71" s="1119"/>
      <c r="I71" s="1119"/>
      <c r="J71" s="1119"/>
      <c r="K71" s="1119"/>
    </row>
    <row r="72" spans="1:11" ht="14.1" customHeight="1" x14ac:dyDescent="0.25">
      <c r="A72" s="1119"/>
      <c r="B72" s="1119"/>
      <c r="C72" s="1135" t="s">
        <v>1060</v>
      </c>
      <c r="D72" s="1144" t="s">
        <v>1038</v>
      </c>
      <c r="E72" s="1136">
        <v>0</v>
      </c>
      <c r="F72" s="1136">
        <v>0</v>
      </c>
      <c r="G72" s="1136">
        <v>0</v>
      </c>
      <c r="H72" s="1119"/>
      <c r="I72" s="1119"/>
      <c r="J72" s="1119"/>
      <c r="K72" s="1119"/>
    </row>
    <row r="73" spans="1:11" ht="14.1" customHeight="1" x14ac:dyDescent="0.25">
      <c r="A73" s="1119"/>
      <c r="B73" s="1119"/>
      <c r="C73" s="1135" t="s">
        <v>1063</v>
      </c>
      <c r="D73" s="1144" t="s">
        <v>1038</v>
      </c>
      <c r="E73" s="1136">
        <v>0</v>
      </c>
      <c r="F73" s="1136">
        <v>0</v>
      </c>
      <c r="G73" s="1136">
        <v>0</v>
      </c>
      <c r="H73" s="1119"/>
      <c r="I73" s="1119"/>
      <c r="J73" s="1119"/>
      <c r="K73" s="1119"/>
    </row>
    <row r="74" spans="1:11" ht="14.1" customHeight="1" x14ac:dyDescent="0.25">
      <c r="A74" s="1119"/>
      <c r="B74" s="1119"/>
      <c r="C74" s="1135" t="s">
        <v>1064</v>
      </c>
      <c r="D74" s="1144" t="s">
        <v>1038</v>
      </c>
      <c r="E74" s="1136">
        <v>0</v>
      </c>
      <c r="F74" s="1136">
        <v>0</v>
      </c>
      <c r="G74" s="1136">
        <v>0</v>
      </c>
      <c r="H74" s="1119"/>
      <c r="I74" s="1119"/>
      <c r="J74" s="1119"/>
      <c r="K74" s="1119"/>
    </row>
    <row r="75" spans="1:11" ht="14.1" customHeight="1" x14ac:dyDescent="0.25">
      <c r="A75" s="1119"/>
      <c r="B75" s="1119"/>
      <c r="C75" s="1137" t="s">
        <v>572</v>
      </c>
      <c r="D75" s="1136">
        <v>0</v>
      </c>
      <c r="E75" s="1136">
        <v>11900000</v>
      </c>
      <c r="F75" s="1136">
        <v>11900000</v>
      </c>
      <c r="G75" s="1136">
        <v>11900000</v>
      </c>
      <c r="H75" s="1119"/>
      <c r="I75" s="1119"/>
      <c r="J75" s="1119"/>
      <c r="K75" s="1119"/>
    </row>
    <row r="76" spans="1:11" ht="14.1" customHeight="1" x14ac:dyDescent="0.25">
      <c r="A76" s="1119"/>
      <c r="B76" s="1119"/>
      <c r="C76" s="1128" t="s">
        <v>3168</v>
      </c>
      <c r="D76" s="1256" t="s">
        <v>3169</v>
      </c>
      <c r="E76" s="1257"/>
      <c r="F76" s="1257"/>
      <c r="G76" s="1257"/>
      <c r="H76" s="1119"/>
      <c r="I76" s="1119"/>
      <c r="J76" s="1119"/>
      <c r="K76" s="1119"/>
    </row>
    <row r="77" spans="1:11" ht="14.1" customHeight="1" x14ac:dyDescent="0.25">
      <c r="A77" s="1119"/>
      <c r="B77" s="1119"/>
      <c r="C77" s="1129" t="s">
        <v>1022</v>
      </c>
      <c r="D77" s="1252" t="s">
        <v>3170</v>
      </c>
      <c r="E77" s="1253"/>
      <c r="F77" s="1253"/>
      <c r="G77" s="1253"/>
      <c r="H77" s="1119"/>
      <c r="I77" s="1119"/>
      <c r="J77" s="1119"/>
      <c r="K77" s="1119"/>
    </row>
    <row r="78" spans="1:11" ht="14.1" customHeight="1" x14ac:dyDescent="0.25">
      <c r="A78" s="1119"/>
      <c r="B78" s="1119"/>
      <c r="C78" s="1130" t="s">
        <v>1024</v>
      </c>
      <c r="D78" s="1254" t="s">
        <v>3169</v>
      </c>
      <c r="E78" s="1255"/>
      <c r="F78" s="1255"/>
      <c r="G78" s="1255"/>
      <c r="H78" s="1119"/>
      <c r="I78" s="1119"/>
      <c r="J78" s="1119"/>
      <c r="K78" s="1119"/>
    </row>
    <row r="79" spans="1:11" ht="14.1" customHeight="1" x14ac:dyDescent="0.25">
      <c r="A79" s="1119"/>
      <c r="B79" s="1119"/>
      <c r="C79" s="1130" t="s">
        <v>31</v>
      </c>
      <c r="D79" s="1254" t="s">
        <v>496</v>
      </c>
      <c r="E79" s="1255"/>
      <c r="F79" s="1255"/>
      <c r="G79" s="1255"/>
      <c r="H79" s="1119"/>
      <c r="I79" s="1119"/>
      <c r="J79" s="1119"/>
      <c r="K79" s="1119"/>
    </row>
    <row r="80" spans="1:11" ht="15" customHeight="1" x14ac:dyDescent="0.25">
      <c r="A80" s="1119"/>
      <c r="B80" s="1119"/>
      <c r="C80" s="1131"/>
      <c r="D80" s="1132">
        <v>2024</v>
      </c>
      <c r="E80" s="1132">
        <v>2025</v>
      </c>
      <c r="F80" s="1132">
        <v>2026</v>
      </c>
      <c r="G80" s="1132">
        <v>2027</v>
      </c>
      <c r="H80" s="1119"/>
      <c r="I80" s="1119"/>
      <c r="J80" s="1119"/>
      <c r="K80" s="1119"/>
    </row>
    <row r="81" spans="1:11" ht="15" customHeight="1" x14ac:dyDescent="0.25">
      <c r="A81" s="1119"/>
      <c r="B81" s="1119"/>
      <c r="C81" s="1133"/>
      <c r="D81" s="1134" t="s">
        <v>13</v>
      </c>
      <c r="E81" s="1134" t="s">
        <v>14</v>
      </c>
      <c r="F81" s="1134" t="s">
        <v>14</v>
      </c>
      <c r="G81" s="1134" t="s">
        <v>14</v>
      </c>
      <c r="H81" s="1119"/>
      <c r="I81" s="1119"/>
      <c r="J81" s="1119"/>
      <c r="K81" s="1119"/>
    </row>
    <row r="82" spans="1:11" ht="14.1" customHeight="1" x14ac:dyDescent="0.25">
      <c r="A82" s="1119"/>
      <c r="B82" s="1119"/>
      <c r="C82" s="1123" t="s">
        <v>33</v>
      </c>
      <c r="D82" s="1127" t="s">
        <v>1039</v>
      </c>
      <c r="E82" s="1127" t="s">
        <v>1092</v>
      </c>
      <c r="F82" s="1127" t="s">
        <v>1039</v>
      </c>
      <c r="G82" s="1127" t="s">
        <v>1039</v>
      </c>
      <c r="H82" s="1119"/>
      <c r="I82" s="1119"/>
      <c r="J82" s="1119"/>
      <c r="K82" s="1119"/>
    </row>
    <row r="83" spans="1:11" ht="14.1" customHeight="1" x14ac:dyDescent="0.25">
      <c r="A83" s="1119"/>
      <c r="B83" s="1119"/>
      <c r="C83" s="1123" t="s">
        <v>1029</v>
      </c>
      <c r="D83" s="1127" t="s">
        <v>3171</v>
      </c>
      <c r="E83" s="1127" t="s">
        <v>3172</v>
      </c>
      <c r="F83" s="1127" t="s">
        <v>1039</v>
      </c>
      <c r="G83" s="1127" t="s">
        <v>1039</v>
      </c>
      <c r="H83" s="1119"/>
      <c r="I83" s="1119"/>
      <c r="J83" s="1119"/>
      <c r="K83" s="1119"/>
    </row>
    <row r="84" spans="1:11" ht="14.1" customHeight="1" x14ac:dyDescent="0.25">
      <c r="A84" s="1119"/>
      <c r="B84" s="1119"/>
      <c r="C84" s="1123" t="s">
        <v>1032</v>
      </c>
      <c r="D84" s="1127" t="s">
        <v>1039</v>
      </c>
      <c r="E84" s="1127" t="s">
        <v>3172</v>
      </c>
      <c r="F84" s="1127" t="s">
        <v>1039</v>
      </c>
      <c r="G84" s="1127" t="s">
        <v>1039</v>
      </c>
      <c r="H84" s="1119"/>
      <c r="I84" s="1119"/>
      <c r="J84" s="1119"/>
      <c r="K84" s="1119"/>
    </row>
    <row r="85" spans="1:11" ht="14.1" customHeight="1" x14ac:dyDescent="0.25">
      <c r="A85" s="1119"/>
      <c r="B85" s="1119"/>
      <c r="C85" s="1123" t="s">
        <v>1037</v>
      </c>
      <c r="D85" s="1127" t="s">
        <v>1038</v>
      </c>
      <c r="E85" s="1127" t="s">
        <v>1038</v>
      </c>
      <c r="F85" s="1127" t="s">
        <v>1083</v>
      </c>
      <c r="G85" s="1127" t="s">
        <v>1038</v>
      </c>
      <c r="H85" s="1119"/>
      <c r="I85" s="1119"/>
      <c r="J85" s="1119"/>
      <c r="K85" s="1119"/>
    </row>
    <row r="86" spans="1:11" ht="14.1" customHeight="1" x14ac:dyDescent="0.25">
      <c r="A86" s="1119"/>
      <c r="B86" s="1119"/>
      <c r="C86" s="1123" t="s">
        <v>1042</v>
      </c>
      <c r="D86" s="1127" t="s">
        <v>1038</v>
      </c>
      <c r="E86" s="1127" t="s">
        <v>3173</v>
      </c>
      <c r="F86" s="1127" t="s">
        <v>1083</v>
      </c>
      <c r="G86" s="1127" t="s">
        <v>1038</v>
      </c>
      <c r="H86" s="1119"/>
      <c r="I86" s="1119"/>
      <c r="J86" s="1119"/>
      <c r="K86" s="1119"/>
    </row>
    <row r="87" spans="1:11" ht="14.1" customHeight="1" x14ac:dyDescent="0.25">
      <c r="A87" s="1119"/>
      <c r="B87" s="1119"/>
      <c r="C87" s="1123" t="s">
        <v>39</v>
      </c>
      <c r="D87" s="1127" t="s">
        <v>1038</v>
      </c>
      <c r="E87" s="1127" t="s">
        <v>1038</v>
      </c>
      <c r="F87" s="1127" t="s">
        <v>1083</v>
      </c>
      <c r="G87" s="1127" t="s">
        <v>1038</v>
      </c>
      <c r="H87" s="1119"/>
      <c r="I87" s="1119"/>
      <c r="J87" s="1119"/>
      <c r="K87" s="1119"/>
    </row>
    <row r="88" spans="1:11" ht="14.1" customHeight="1" x14ac:dyDescent="0.25">
      <c r="A88" s="1119"/>
      <c r="B88" s="1119"/>
      <c r="C88" s="1250" t="s">
        <v>1046</v>
      </c>
      <c r="D88" s="1251"/>
      <c r="E88" s="1251"/>
      <c r="F88" s="1251"/>
      <c r="G88" s="1251"/>
      <c r="H88" s="1119"/>
      <c r="I88" s="1119"/>
      <c r="J88" s="1119"/>
      <c r="K88" s="1119"/>
    </row>
    <row r="89" spans="1:11" ht="14.1" customHeight="1" x14ac:dyDescent="0.25">
      <c r="A89" s="1119"/>
      <c r="B89" s="1119"/>
      <c r="C89" s="1131"/>
      <c r="D89" s="1132">
        <v>2024</v>
      </c>
      <c r="E89" s="1132">
        <v>2025</v>
      </c>
      <c r="F89" s="1132">
        <v>2026</v>
      </c>
      <c r="G89" s="1132">
        <v>2027</v>
      </c>
      <c r="H89" s="1119"/>
      <c r="I89" s="1119"/>
      <c r="J89" s="1119"/>
      <c r="K89" s="1119"/>
    </row>
    <row r="90" spans="1:11" ht="14.1" customHeight="1" x14ac:dyDescent="0.25">
      <c r="A90" s="1119"/>
      <c r="B90" s="1119"/>
      <c r="C90" s="1133"/>
      <c r="D90" s="1134" t="s">
        <v>13</v>
      </c>
      <c r="E90" s="1134" t="s">
        <v>14</v>
      </c>
      <c r="F90" s="1134" t="s">
        <v>14</v>
      </c>
      <c r="G90" s="1134" t="s">
        <v>14</v>
      </c>
      <c r="H90" s="1119"/>
      <c r="I90" s="1119"/>
      <c r="J90" s="1119"/>
      <c r="K90" s="1119"/>
    </row>
    <row r="91" spans="1:11" ht="14.1" customHeight="1" x14ac:dyDescent="0.25">
      <c r="A91" s="1119"/>
      <c r="B91" s="1119"/>
      <c r="C91" s="1135" t="s">
        <v>1047</v>
      </c>
      <c r="D91" s="1136">
        <v>0</v>
      </c>
      <c r="E91" s="1136">
        <v>0</v>
      </c>
      <c r="F91" s="1136">
        <v>0</v>
      </c>
      <c r="G91" s="1136">
        <v>0</v>
      </c>
      <c r="H91" s="1119"/>
      <c r="I91" s="1119"/>
      <c r="J91" s="1119"/>
      <c r="K91" s="1119"/>
    </row>
    <row r="92" spans="1:11" ht="14.1" customHeight="1" x14ac:dyDescent="0.25">
      <c r="A92" s="1119"/>
      <c r="B92" s="1119"/>
      <c r="C92" s="1135" t="s">
        <v>1048</v>
      </c>
      <c r="D92" s="1136">
        <v>0</v>
      </c>
      <c r="E92" s="1136">
        <v>0</v>
      </c>
      <c r="F92" s="1136">
        <v>0</v>
      </c>
      <c r="G92" s="1136">
        <v>0</v>
      </c>
      <c r="H92" s="1119"/>
      <c r="I92" s="1119"/>
      <c r="J92" s="1119"/>
      <c r="K92" s="1119"/>
    </row>
    <row r="93" spans="1:11" ht="14.1" customHeight="1" x14ac:dyDescent="0.25">
      <c r="A93" s="1119"/>
      <c r="B93" s="1119"/>
      <c r="C93" s="1135" t="s">
        <v>1049</v>
      </c>
      <c r="D93" s="1136">
        <v>0</v>
      </c>
      <c r="E93" s="1136">
        <v>0</v>
      </c>
      <c r="F93" s="1136">
        <v>0</v>
      </c>
      <c r="G93" s="1136">
        <v>0</v>
      </c>
      <c r="H93" s="1119"/>
      <c r="I93" s="1119"/>
      <c r="J93" s="1119"/>
      <c r="K93" s="1119"/>
    </row>
    <row r="94" spans="1:11" ht="14.1" customHeight="1" x14ac:dyDescent="0.25">
      <c r="A94" s="1119"/>
      <c r="B94" s="1119"/>
      <c r="C94" s="1135" t="s">
        <v>1050</v>
      </c>
      <c r="D94" s="1136">
        <v>0</v>
      </c>
      <c r="E94" s="1136">
        <v>0</v>
      </c>
      <c r="F94" s="1136">
        <v>0</v>
      </c>
      <c r="G94" s="1136">
        <v>0</v>
      </c>
      <c r="H94" s="1119"/>
      <c r="I94" s="1119"/>
      <c r="J94" s="1119"/>
      <c r="K94" s="1119"/>
    </row>
    <row r="95" spans="1:11" ht="14.1" customHeight="1" x14ac:dyDescent="0.25">
      <c r="A95" s="1119"/>
      <c r="B95" s="1119"/>
      <c r="C95" s="1135" t="s">
        <v>1048</v>
      </c>
      <c r="D95" s="1136">
        <v>0</v>
      </c>
      <c r="E95" s="1136">
        <v>0</v>
      </c>
      <c r="F95" s="1136">
        <v>0</v>
      </c>
      <c r="G95" s="1136">
        <v>0</v>
      </c>
      <c r="H95" s="1119"/>
      <c r="I95" s="1119"/>
      <c r="J95" s="1119"/>
      <c r="K95" s="1119"/>
    </row>
    <row r="96" spans="1:11" ht="14.1" customHeight="1" x14ac:dyDescent="0.25">
      <c r="A96" s="1119"/>
      <c r="B96" s="1119"/>
      <c r="C96" s="1135" t="s">
        <v>1049</v>
      </c>
      <c r="D96" s="1136">
        <v>0</v>
      </c>
      <c r="E96" s="1136">
        <v>0</v>
      </c>
      <c r="F96" s="1136">
        <v>0</v>
      </c>
      <c r="G96" s="1136">
        <v>0</v>
      </c>
      <c r="H96" s="1119"/>
      <c r="I96" s="1119"/>
      <c r="J96" s="1119"/>
      <c r="K96" s="1119"/>
    </row>
    <row r="97" spans="1:11" ht="14.1" customHeight="1" x14ac:dyDescent="0.25">
      <c r="A97" s="1119"/>
      <c r="B97" s="1119"/>
      <c r="C97" s="1135" t="s">
        <v>1051</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1052</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1053</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1054</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1055</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1056</v>
      </c>
      <c r="D112" s="1136">
        <v>0</v>
      </c>
      <c r="E112" s="1136">
        <v>0</v>
      </c>
      <c r="F112" s="1136">
        <v>0</v>
      </c>
      <c r="G112" s="1136">
        <v>0</v>
      </c>
      <c r="H112" s="1119"/>
      <c r="I112" s="1119"/>
      <c r="J112" s="1119"/>
      <c r="K112" s="1119"/>
    </row>
    <row r="113" spans="1:11" ht="14.1" customHeight="1" x14ac:dyDescent="0.25">
      <c r="A113" s="1119"/>
      <c r="B113" s="1119"/>
      <c r="C113" s="1135" t="s">
        <v>1048</v>
      </c>
      <c r="D113" s="1136">
        <v>0</v>
      </c>
      <c r="E113" s="1136">
        <v>0</v>
      </c>
      <c r="F113" s="1136">
        <v>0</v>
      </c>
      <c r="G113" s="1136">
        <v>0</v>
      </c>
      <c r="H113" s="1119"/>
      <c r="I113" s="1119"/>
      <c r="J113" s="1119"/>
      <c r="K113" s="1119"/>
    </row>
    <row r="114" spans="1:11" ht="14.1" customHeight="1" x14ac:dyDescent="0.25">
      <c r="A114" s="1119"/>
      <c r="B114" s="1119"/>
      <c r="C114" s="1135" t="s">
        <v>1057</v>
      </c>
      <c r="D114" s="1136">
        <v>0</v>
      </c>
      <c r="E114" s="1136">
        <v>0</v>
      </c>
      <c r="F114" s="1136">
        <v>0</v>
      </c>
      <c r="G114" s="1136">
        <v>0</v>
      </c>
      <c r="H114" s="1119"/>
      <c r="I114" s="1119"/>
      <c r="J114" s="1119"/>
      <c r="K114" s="1119"/>
    </row>
    <row r="115" spans="1:11" ht="14.1" customHeight="1" x14ac:dyDescent="0.25">
      <c r="A115" s="1119"/>
      <c r="B115" s="1119"/>
      <c r="C115" s="1135" t="s">
        <v>1058</v>
      </c>
      <c r="D115" s="1136">
        <v>0</v>
      </c>
      <c r="E115" s="1136">
        <v>0</v>
      </c>
      <c r="F115" s="1136">
        <v>0</v>
      </c>
      <c r="G115" s="1136">
        <v>0</v>
      </c>
      <c r="H115" s="1119"/>
      <c r="I115" s="1119"/>
      <c r="J115" s="1119"/>
      <c r="K115" s="1119"/>
    </row>
    <row r="116" spans="1:11" ht="14.1" customHeight="1" x14ac:dyDescent="0.25">
      <c r="A116" s="1119"/>
      <c r="B116" s="1119"/>
      <c r="C116" s="1135" t="s">
        <v>1059</v>
      </c>
      <c r="D116" s="1136">
        <v>0</v>
      </c>
      <c r="E116" s="1136">
        <v>0</v>
      </c>
      <c r="F116" s="1136">
        <v>0</v>
      </c>
      <c r="G116" s="1136">
        <v>0</v>
      </c>
      <c r="H116" s="1119"/>
      <c r="I116" s="1119"/>
      <c r="J116" s="1119"/>
      <c r="K116" s="1119"/>
    </row>
    <row r="117" spans="1:11" ht="14.1" customHeight="1" x14ac:dyDescent="0.25">
      <c r="A117" s="1119"/>
      <c r="B117" s="1119"/>
      <c r="C117" s="1135" t="s">
        <v>1060</v>
      </c>
      <c r="D117" s="1136">
        <v>0</v>
      </c>
      <c r="E117" s="1136">
        <v>0</v>
      </c>
      <c r="F117" s="1136">
        <v>0</v>
      </c>
      <c r="G117" s="1136">
        <v>0</v>
      </c>
      <c r="H117" s="1119"/>
      <c r="I117" s="1119"/>
      <c r="J117" s="1119"/>
      <c r="K117" s="1119"/>
    </row>
    <row r="118" spans="1:11" ht="14.1" customHeight="1" x14ac:dyDescent="0.25">
      <c r="A118" s="1119"/>
      <c r="B118" s="1119"/>
      <c r="C118" s="1135" t="s">
        <v>1061</v>
      </c>
      <c r="D118" s="1136">
        <v>0</v>
      </c>
      <c r="E118" s="1136">
        <v>5322100</v>
      </c>
      <c r="F118" s="1136">
        <v>0</v>
      </c>
      <c r="G118" s="1136">
        <v>0</v>
      </c>
      <c r="H118" s="1119"/>
      <c r="I118" s="1119"/>
      <c r="J118" s="1119"/>
      <c r="K118" s="1119"/>
    </row>
    <row r="119" spans="1:11" ht="14.1" customHeight="1" x14ac:dyDescent="0.25">
      <c r="A119" s="1119"/>
      <c r="B119" s="1119"/>
      <c r="C119" s="1135" t="s">
        <v>1048</v>
      </c>
      <c r="D119" s="1136">
        <v>0</v>
      </c>
      <c r="E119" s="1136">
        <v>5322100</v>
      </c>
      <c r="F119" s="1136">
        <v>0</v>
      </c>
      <c r="G119" s="1136">
        <v>0</v>
      </c>
      <c r="H119" s="1119"/>
      <c r="I119" s="1119"/>
      <c r="J119" s="1119"/>
      <c r="K119" s="1119"/>
    </row>
    <row r="120" spans="1:11" ht="14.1" customHeight="1" x14ac:dyDescent="0.25">
      <c r="A120" s="1119"/>
      <c r="B120" s="1119"/>
      <c r="C120" s="1135" t="s">
        <v>1057</v>
      </c>
      <c r="D120" s="1136">
        <v>0</v>
      </c>
      <c r="E120" s="1136">
        <v>0</v>
      </c>
      <c r="F120" s="1136">
        <v>0</v>
      </c>
      <c r="G120" s="1136">
        <v>0</v>
      </c>
      <c r="H120" s="1119"/>
      <c r="I120" s="1119"/>
      <c r="J120" s="1119"/>
      <c r="K120" s="1119"/>
    </row>
    <row r="121" spans="1:11" ht="14.1" customHeight="1" x14ac:dyDescent="0.25">
      <c r="A121" s="1119"/>
      <c r="B121" s="1119"/>
      <c r="C121" s="1135" t="s">
        <v>1058</v>
      </c>
      <c r="D121" s="1136">
        <v>0</v>
      </c>
      <c r="E121" s="1136">
        <v>0</v>
      </c>
      <c r="F121" s="1136">
        <v>0</v>
      </c>
      <c r="G121" s="1136">
        <v>0</v>
      </c>
      <c r="H121" s="1119"/>
      <c r="I121" s="1119"/>
      <c r="J121" s="1119"/>
      <c r="K121" s="1119"/>
    </row>
    <row r="122" spans="1:11" ht="14.1" customHeight="1" x14ac:dyDescent="0.25">
      <c r="A122" s="1119"/>
      <c r="B122" s="1119"/>
      <c r="C122" s="1135" t="s">
        <v>1059</v>
      </c>
      <c r="D122" s="1136">
        <v>0</v>
      </c>
      <c r="E122" s="1136">
        <v>0</v>
      </c>
      <c r="F122" s="1136">
        <v>0</v>
      </c>
      <c r="G122" s="1136">
        <v>0</v>
      </c>
      <c r="H122" s="1119"/>
      <c r="I122" s="1119"/>
      <c r="J122" s="1119"/>
      <c r="K122" s="1119"/>
    </row>
    <row r="123" spans="1:11" ht="14.1" customHeight="1" x14ac:dyDescent="0.25">
      <c r="A123" s="1119"/>
      <c r="B123" s="1119"/>
      <c r="C123" s="1135" t="s">
        <v>1060</v>
      </c>
      <c r="D123" s="1136">
        <v>0</v>
      </c>
      <c r="E123" s="1136">
        <v>0</v>
      </c>
      <c r="F123" s="1136">
        <v>0</v>
      </c>
      <c r="G123" s="1136">
        <v>0</v>
      </c>
      <c r="H123" s="1119"/>
      <c r="I123" s="1119"/>
      <c r="J123" s="1119"/>
      <c r="K123" s="1119"/>
    </row>
    <row r="124" spans="1:11" ht="14.1" customHeight="1" x14ac:dyDescent="0.25">
      <c r="A124" s="1119"/>
      <c r="B124" s="1119"/>
      <c r="C124" s="1135" t="s">
        <v>1062</v>
      </c>
      <c r="D124" s="1136">
        <v>0</v>
      </c>
      <c r="E124" s="1136">
        <v>0</v>
      </c>
      <c r="F124" s="1136">
        <v>0</v>
      </c>
      <c r="G124" s="1136">
        <v>0</v>
      </c>
      <c r="H124" s="1119"/>
      <c r="I124" s="1119"/>
      <c r="J124" s="1119"/>
      <c r="K124" s="1119"/>
    </row>
    <row r="125" spans="1:11" ht="14.1" customHeight="1" x14ac:dyDescent="0.25">
      <c r="A125" s="1119"/>
      <c r="B125" s="1119"/>
      <c r="C125" s="1135" t="s">
        <v>1048</v>
      </c>
      <c r="D125" s="1136">
        <v>0</v>
      </c>
      <c r="E125" s="1136">
        <v>0</v>
      </c>
      <c r="F125" s="1136">
        <v>0</v>
      </c>
      <c r="G125" s="1136">
        <v>0</v>
      </c>
      <c r="H125" s="1119"/>
      <c r="I125" s="1119"/>
      <c r="J125" s="1119"/>
      <c r="K125" s="1119"/>
    </row>
    <row r="126" spans="1:11" ht="14.1" customHeight="1" x14ac:dyDescent="0.25">
      <c r="A126" s="1119"/>
      <c r="B126" s="1119"/>
      <c r="C126" s="1135" t="s">
        <v>1057</v>
      </c>
      <c r="D126" s="1136">
        <v>0</v>
      </c>
      <c r="E126" s="1136">
        <v>0</v>
      </c>
      <c r="F126" s="1136">
        <v>0</v>
      </c>
      <c r="G126" s="1136">
        <v>0</v>
      </c>
      <c r="H126" s="1119"/>
      <c r="I126" s="1119"/>
      <c r="J126" s="1119"/>
      <c r="K126" s="1119"/>
    </row>
    <row r="127" spans="1:11" ht="14.1" customHeight="1" x14ac:dyDescent="0.25">
      <c r="A127" s="1119"/>
      <c r="B127" s="1119"/>
      <c r="C127" s="1135" t="s">
        <v>1058</v>
      </c>
      <c r="D127" s="1136">
        <v>0</v>
      </c>
      <c r="E127" s="1136">
        <v>0</v>
      </c>
      <c r="F127" s="1136">
        <v>0</v>
      </c>
      <c r="G127" s="1136">
        <v>0</v>
      </c>
      <c r="H127" s="1119"/>
      <c r="I127" s="1119"/>
      <c r="J127" s="1119"/>
      <c r="K127" s="1119"/>
    </row>
    <row r="128" spans="1:11" ht="14.1" customHeight="1" x14ac:dyDescent="0.25">
      <c r="A128" s="1119"/>
      <c r="B128" s="1119"/>
      <c r="C128" s="1135" t="s">
        <v>1059</v>
      </c>
      <c r="D128" s="1136">
        <v>0</v>
      </c>
      <c r="E128" s="1136">
        <v>0</v>
      </c>
      <c r="F128" s="1136">
        <v>0</v>
      </c>
      <c r="G128" s="1136">
        <v>0</v>
      </c>
      <c r="H128" s="1119"/>
      <c r="I128" s="1119"/>
      <c r="J128" s="1119"/>
      <c r="K128" s="1119"/>
    </row>
    <row r="129" spans="1:11" ht="14.1" customHeight="1" x14ac:dyDescent="0.25">
      <c r="A129" s="1119"/>
      <c r="B129" s="1119"/>
      <c r="C129" s="1135" t="s">
        <v>1060</v>
      </c>
      <c r="D129" s="1136">
        <v>0</v>
      </c>
      <c r="E129" s="1136">
        <v>0</v>
      </c>
      <c r="F129" s="1136">
        <v>0</v>
      </c>
      <c r="G129" s="1136">
        <v>0</v>
      </c>
      <c r="H129" s="1119"/>
      <c r="I129" s="1119"/>
      <c r="J129" s="1119"/>
      <c r="K129" s="1119"/>
    </row>
    <row r="130" spans="1:11" ht="14.1" customHeight="1" x14ac:dyDescent="0.25">
      <c r="A130" s="1119"/>
      <c r="B130" s="1119"/>
      <c r="C130" s="1135" t="s">
        <v>1063</v>
      </c>
      <c r="D130" s="1136">
        <v>0</v>
      </c>
      <c r="E130" s="1136">
        <v>0</v>
      </c>
      <c r="F130" s="1136">
        <v>0</v>
      </c>
      <c r="G130" s="1136">
        <v>0</v>
      </c>
      <c r="H130" s="1119"/>
      <c r="I130" s="1119"/>
      <c r="J130" s="1119"/>
      <c r="K130" s="1119"/>
    </row>
    <row r="131" spans="1:11" ht="14.1" customHeight="1" x14ac:dyDescent="0.25">
      <c r="A131" s="1119"/>
      <c r="B131" s="1119"/>
      <c r="C131" s="1135" t="s">
        <v>1064</v>
      </c>
      <c r="D131" s="1136">
        <v>0</v>
      </c>
      <c r="E131" s="1136">
        <v>0</v>
      </c>
      <c r="F131" s="1136">
        <v>0</v>
      </c>
      <c r="G131" s="1136">
        <v>0</v>
      </c>
      <c r="H131" s="1119"/>
      <c r="I131" s="1119"/>
      <c r="J131" s="1119"/>
      <c r="K131" s="1119"/>
    </row>
    <row r="132" spans="1:11" ht="14.1" customHeight="1" x14ac:dyDescent="0.25">
      <c r="A132" s="1119"/>
      <c r="B132" s="1119"/>
      <c r="C132" s="1137" t="s">
        <v>572</v>
      </c>
      <c r="D132" s="1136">
        <v>0</v>
      </c>
      <c r="E132" s="1136">
        <v>5322100</v>
      </c>
      <c r="F132" s="1136">
        <v>0</v>
      </c>
      <c r="G132" s="1136">
        <v>0</v>
      </c>
      <c r="H132" s="1119"/>
      <c r="I132" s="1119"/>
      <c r="J132" s="1119"/>
      <c r="K132" s="1119"/>
    </row>
    <row r="133" spans="1:11" ht="14.1" customHeight="1" x14ac:dyDescent="0.25">
      <c r="A133" s="1119"/>
      <c r="B133" s="1119"/>
      <c r="C133" s="1128" t="s">
        <v>3174</v>
      </c>
      <c r="D133" s="1256" t="s">
        <v>3175</v>
      </c>
      <c r="E133" s="1257"/>
      <c r="F133" s="1257"/>
      <c r="G133" s="1257"/>
      <c r="H133" s="1119"/>
      <c r="I133" s="1119"/>
      <c r="J133" s="1119"/>
      <c r="K133" s="1119"/>
    </row>
    <row r="134" spans="1:11" ht="14.1" customHeight="1" x14ac:dyDescent="0.25">
      <c r="A134" s="1119"/>
      <c r="B134" s="1119"/>
      <c r="C134" s="1129" t="s">
        <v>1022</v>
      </c>
      <c r="D134" s="1252" t="s">
        <v>3176</v>
      </c>
      <c r="E134" s="1253"/>
      <c r="F134" s="1253"/>
      <c r="G134" s="1253"/>
      <c r="H134" s="1119"/>
      <c r="I134" s="1119"/>
      <c r="J134" s="1119"/>
      <c r="K134" s="1119"/>
    </row>
    <row r="135" spans="1:11" ht="14.1" customHeight="1" x14ac:dyDescent="0.25">
      <c r="A135" s="1119"/>
      <c r="B135" s="1119"/>
      <c r="C135" s="1130" t="s">
        <v>1024</v>
      </c>
      <c r="D135" s="1254" t="s">
        <v>3177</v>
      </c>
      <c r="E135" s="1255"/>
      <c r="F135" s="1255"/>
      <c r="G135" s="1255"/>
      <c r="H135" s="1119"/>
      <c r="I135" s="1119"/>
      <c r="J135" s="1119"/>
      <c r="K135" s="1119"/>
    </row>
    <row r="136" spans="1:11" ht="14.1" customHeight="1" x14ac:dyDescent="0.25">
      <c r="A136" s="1119"/>
      <c r="B136" s="1119"/>
      <c r="C136" s="1130" t="s">
        <v>31</v>
      </c>
      <c r="D136" s="1254" t="s">
        <v>496</v>
      </c>
      <c r="E136" s="1255"/>
      <c r="F136" s="1255"/>
      <c r="G136" s="1255"/>
      <c r="H136" s="1119"/>
      <c r="I136" s="1119"/>
      <c r="J136" s="1119"/>
      <c r="K136" s="1119"/>
    </row>
    <row r="137" spans="1:11" ht="15" customHeight="1" x14ac:dyDescent="0.25">
      <c r="A137" s="1119"/>
      <c r="B137" s="1119"/>
      <c r="C137" s="1131"/>
      <c r="D137" s="1132">
        <v>2024</v>
      </c>
      <c r="E137" s="1132">
        <v>2025</v>
      </c>
      <c r="F137" s="1132">
        <v>2026</v>
      </c>
      <c r="G137" s="1132">
        <v>2027</v>
      </c>
      <c r="H137" s="1119"/>
      <c r="I137" s="1119"/>
      <c r="J137" s="1119"/>
      <c r="K137" s="1119"/>
    </row>
    <row r="138" spans="1:11" ht="15" customHeight="1" x14ac:dyDescent="0.25">
      <c r="A138" s="1119"/>
      <c r="B138" s="1119"/>
      <c r="C138" s="1133"/>
      <c r="D138" s="1134" t="s">
        <v>13</v>
      </c>
      <c r="E138" s="1134" t="s">
        <v>14</v>
      </c>
      <c r="F138" s="1134" t="s">
        <v>14</v>
      </c>
      <c r="G138" s="1134" t="s">
        <v>14</v>
      </c>
      <c r="H138" s="1119"/>
      <c r="I138" s="1119"/>
      <c r="J138" s="1119"/>
      <c r="K138" s="1119"/>
    </row>
    <row r="139" spans="1:11" ht="14.1" customHeight="1" x14ac:dyDescent="0.25">
      <c r="A139" s="1119"/>
      <c r="B139" s="1119"/>
      <c r="C139" s="1123" t="s">
        <v>33</v>
      </c>
      <c r="D139" s="1127" t="s">
        <v>1039</v>
      </c>
      <c r="E139" s="1127" t="s">
        <v>1092</v>
      </c>
      <c r="F139" s="1127" t="s">
        <v>1039</v>
      </c>
      <c r="G139" s="1127" t="s">
        <v>1039</v>
      </c>
      <c r="H139" s="1119"/>
      <c r="I139" s="1119"/>
      <c r="J139" s="1119"/>
      <c r="K139" s="1119"/>
    </row>
    <row r="140" spans="1:11" ht="14.1" customHeight="1" x14ac:dyDescent="0.25">
      <c r="A140" s="1119"/>
      <c r="B140" s="1119"/>
      <c r="C140" s="1123" t="s">
        <v>1029</v>
      </c>
      <c r="D140" s="1127" t="s">
        <v>1039</v>
      </c>
      <c r="E140" s="1127" t="s">
        <v>1260</v>
      </c>
      <c r="F140" s="1127" t="s">
        <v>1039</v>
      </c>
      <c r="G140" s="1127" t="s">
        <v>1039</v>
      </c>
      <c r="H140" s="1119"/>
      <c r="I140" s="1119"/>
      <c r="J140" s="1119"/>
      <c r="K140" s="1119"/>
    </row>
    <row r="141" spans="1:11" ht="14.1" customHeight="1" x14ac:dyDescent="0.25">
      <c r="A141" s="1119"/>
      <c r="B141" s="1119"/>
      <c r="C141" s="1123" t="s">
        <v>1032</v>
      </c>
      <c r="D141" s="1127" t="s">
        <v>1039</v>
      </c>
      <c r="E141" s="1127" t="s">
        <v>1260</v>
      </c>
      <c r="F141" s="1127" t="s">
        <v>1039</v>
      </c>
      <c r="G141" s="1127" t="s">
        <v>1039</v>
      </c>
      <c r="H141" s="1119"/>
      <c r="I141" s="1119"/>
      <c r="J141" s="1119"/>
      <c r="K141" s="1119"/>
    </row>
    <row r="142" spans="1:11" ht="14.1" customHeight="1" x14ac:dyDescent="0.25">
      <c r="A142" s="1119"/>
      <c r="B142" s="1119"/>
      <c r="C142" s="1123" t="s">
        <v>1037</v>
      </c>
      <c r="D142" s="1127" t="s">
        <v>1038</v>
      </c>
      <c r="E142" s="1127" t="s">
        <v>1038</v>
      </c>
      <c r="F142" s="1127" t="s">
        <v>1083</v>
      </c>
      <c r="G142" s="1127" t="s">
        <v>1038</v>
      </c>
      <c r="H142" s="1119"/>
      <c r="I142" s="1119"/>
      <c r="J142" s="1119"/>
      <c r="K142" s="1119"/>
    </row>
    <row r="143" spans="1:11" ht="14.1" customHeight="1" x14ac:dyDescent="0.25">
      <c r="A143" s="1119"/>
      <c r="B143" s="1119"/>
      <c r="C143" s="1123" t="s">
        <v>1042</v>
      </c>
      <c r="D143" s="1127" t="s">
        <v>1038</v>
      </c>
      <c r="E143" s="1127" t="s">
        <v>1038</v>
      </c>
      <c r="F143" s="1127" t="s">
        <v>1083</v>
      </c>
      <c r="G143" s="1127" t="s">
        <v>1038</v>
      </c>
      <c r="H143" s="1119"/>
      <c r="I143" s="1119"/>
      <c r="J143" s="1119"/>
      <c r="K143" s="1119"/>
    </row>
    <row r="144" spans="1:11" ht="14.1" customHeight="1" x14ac:dyDescent="0.25">
      <c r="A144" s="1119"/>
      <c r="B144" s="1119"/>
      <c r="C144" s="1123" t="s">
        <v>39</v>
      </c>
      <c r="D144" s="1127" t="s">
        <v>1038</v>
      </c>
      <c r="E144" s="1127" t="s">
        <v>1038</v>
      </c>
      <c r="F144" s="1127" t="s">
        <v>1083</v>
      </c>
      <c r="G144" s="1127" t="s">
        <v>1038</v>
      </c>
      <c r="H144" s="1119"/>
      <c r="I144" s="1119"/>
      <c r="J144" s="1119"/>
      <c r="K144" s="1119"/>
    </row>
    <row r="145" spans="1:11" ht="14.1" customHeight="1" x14ac:dyDescent="0.25">
      <c r="A145" s="1119"/>
      <c r="B145" s="1119"/>
      <c r="C145" s="1250" t="s">
        <v>1046</v>
      </c>
      <c r="D145" s="1251"/>
      <c r="E145" s="1251"/>
      <c r="F145" s="1251"/>
      <c r="G145" s="1251"/>
      <c r="H145" s="1119"/>
      <c r="I145" s="1119"/>
      <c r="J145" s="1119"/>
      <c r="K145" s="1119"/>
    </row>
    <row r="146" spans="1:11" ht="14.1" customHeight="1" x14ac:dyDescent="0.25">
      <c r="A146" s="1119"/>
      <c r="B146" s="1119"/>
      <c r="C146" s="1131"/>
      <c r="D146" s="1132">
        <v>2024</v>
      </c>
      <c r="E146" s="1132">
        <v>2025</v>
      </c>
      <c r="F146" s="1132">
        <v>2026</v>
      </c>
      <c r="G146" s="1132">
        <v>2027</v>
      </c>
      <c r="H146" s="1119"/>
      <c r="I146" s="1119"/>
      <c r="J146" s="1119"/>
      <c r="K146" s="1119"/>
    </row>
    <row r="147" spans="1:11" ht="14.1" customHeight="1" x14ac:dyDescent="0.25">
      <c r="A147" s="1119"/>
      <c r="B147" s="1119"/>
      <c r="C147" s="1133"/>
      <c r="D147" s="1134" t="s">
        <v>13</v>
      </c>
      <c r="E147" s="1134" t="s">
        <v>14</v>
      </c>
      <c r="F147" s="1134" t="s">
        <v>14</v>
      </c>
      <c r="G147" s="1134" t="s">
        <v>14</v>
      </c>
      <c r="H147" s="1119"/>
      <c r="I147" s="1119"/>
      <c r="J147" s="1119"/>
      <c r="K147" s="1119"/>
    </row>
    <row r="148" spans="1:11" ht="14.1" customHeight="1" x14ac:dyDescent="0.25">
      <c r="A148" s="1119"/>
      <c r="B148" s="1119"/>
      <c r="C148" s="1135" t="s">
        <v>1047</v>
      </c>
      <c r="D148" s="1136">
        <v>0</v>
      </c>
      <c r="E148" s="1136">
        <v>0</v>
      </c>
      <c r="F148" s="1136">
        <v>0</v>
      </c>
      <c r="G148" s="1136">
        <v>0</v>
      </c>
      <c r="H148" s="1119"/>
      <c r="I148" s="1119"/>
      <c r="J148" s="1119"/>
      <c r="K148" s="1119"/>
    </row>
    <row r="149" spans="1:11" ht="14.1" customHeight="1" x14ac:dyDescent="0.25">
      <c r="A149" s="1119"/>
      <c r="B149" s="1119"/>
      <c r="C149" s="1135" t="s">
        <v>1048</v>
      </c>
      <c r="D149" s="1136">
        <v>0</v>
      </c>
      <c r="E149" s="1136">
        <v>0</v>
      </c>
      <c r="F149" s="1136">
        <v>0</v>
      </c>
      <c r="G149" s="1136">
        <v>0</v>
      </c>
      <c r="H149" s="1119"/>
      <c r="I149" s="1119"/>
      <c r="J149" s="1119"/>
      <c r="K149" s="1119"/>
    </row>
    <row r="150" spans="1:11" ht="14.1" customHeight="1" x14ac:dyDescent="0.25">
      <c r="A150" s="1119"/>
      <c r="B150" s="1119"/>
      <c r="C150" s="1135" t="s">
        <v>1049</v>
      </c>
      <c r="D150" s="1136">
        <v>0</v>
      </c>
      <c r="E150" s="1136">
        <v>0</v>
      </c>
      <c r="F150" s="1136">
        <v>0</v>
      </c>
      <c r="G150" s="1136">
        <v>0</v>
      </c>
      <c r="H150" s="1119"/>
      <c r="I150" s="1119"/>
      <c r="J150" s="1119"/>
      <c r="K150" s="1119"/>
    </row>
    <row r="151" spans="1:11" ht="14.1" customHeight="1" x14ac:dyDescent="0.25">
      <c r="A151" s="1119"/>
      <c r="B151" s="1119"/>
      <c r="C151" s="1135" t="s">
        <v>1050</v>
      </c>
      <c r="D151" s="1136">
        <v>0</v>
      </c>
      <c r="E151" s="1136">
        <v>0</v>
      </c>
      <c r="F151" s="1136">
        <v>0</v>
      </c>
      <c r="G151" s="1136">
        <v>0</v>
      </c>
      <c r="H151" s="1119"/>
      <c r="I151" s="1119"/>
      <c r="J151" s="1119"/>
      <c r="K151" s="1119"/>
    </row>
    <row r="152" spans="1:11" ht="14.1" customHeight="1" x14ac:dyDescent="0.25">
      <c r="A152" s="1119"/>
      <c r="B152" s="1119"/>
      <c r="C152" s="1135" t="s">
        <v>1048</v>
      </c>
      <c r="D152" s="1136">
        <v>0</v>
      </c>
      <c r="E152" s="1136">
        <v>0</v>
      </c>
      <c r="F152" s="1136">
        <v>0</v>
      </c>
      <c r="G152" s="1136">
        <v>0</v>
      </c>
      <c r="H152" s="1119"/>
      <c r="I152" s="1119"/>
      <c r="J152" s="1119"/>
      <c r="K152" s="1119"/>
    </row>
    <row r="153" spans="1:11" ht="14.1" customHeight="1" x14ac:dyDescent="0.25">
      <c r="A153" s="1119"/>
      <c r="B153" s="1119"/>
      <c r="C153" s="1135" t="s">
        <v>1049</v>
      </c>
      <c r="D153" s="1136">
        <v>0</v>
      </c>
      <c r="E153" s="1136">
        <v>0</v>
      </c>
      <c r="F153" s="1136">
        <v>0</v>
      </c>
      <c r="G153" s="1136">
        <v>0</v>
      </c>
      <c r="H153" s="1119"/>
      <c r="I153" s="1119"/>
      <c r="J153" s="1119"/>
      <c r="K153" s="1119"/>
    </row>
    <row r="154" spans="1:11" ht="14.1" customHeight="1" x14ac:dyDescent="0.25">
      <c r="A154" s="1119"/>
      <c r="B154" s="1119"/>
      <c r="C154" s="1135" t="s">
        <v>1051</v>
      </c>
      <c r="D154" s="1136">
        <v>0</v>
      </c>
      <c r="E154" s="1136">
        <v>0</v>
      </c>
      <c r="F154" s="1136">
        <v>0</v>
      </c>
      <c r="G154" s="1136">
        <v>0</v>
      </c>
      <c r="H154" s="1119"/>
      <c r="I154" s="1119"/>
      <c r="J154" s="1119"/>
      <c r="K154" s="1119"/>
    </row>
    <row r="155" spans="1:11" ht="14.1" customHeight="1" x14ac:dyDescent="0.25">
      <c r="A155" s="1119"/>
      <c r="B155" s="1119"/>
      <c r="C155" s="1135" t="s">
        <v>1048</v>
      </c>
      <c r="D155" s="1136">
        <v>0</v>
      </c>
      <c r="E155" s="1136">
        <v>0</v>
      </c>
      <c r="F155" s="1136">
        <v>0</v>
      </c>
      <c r="G155" s="1136">
        <v>0</v>
      </c>
      <c r="H155" s="1119"/>
      <c r="I155" s="1119"/>
      <c r="J155" s="1119"/>
      <c r="K155" s="1119"/>
    </row>
    <row r="156" spans="1:11" ht="14.1" customHeight="1" x14ac:dyDescent="0.25">
      <c r="A156" s="1119"/>
      <c r="B156" s="1119"/>
      <c r="C156" s="1135" t="s">
        <v>1049</v>
      </c>
      <c r="D156" s="1136">
        <v>0</v>
      </c>
      <c r="E156" s="1136">
        <v>0</v>
      </c>
      <c r="F156" s="1136">
        <v>0</v>
      </c>
      <c r="G156" s="1136">
        <v>0</v>
      </c>
      <c r="H156" s="1119"/>
      <c r="I156" s="1119"/>
      <c r="J156" s="1119"/>
      <c r="K156" s="1119"/>
    </row>
    <row r="157" spans="1:11" ht="14.1" customHeight="1" x14ac:dyDescent="0.25">
      <c r="A157" s="1119"/>
      <c r="B157" s="1119"/>
      <c r="C157" s="1135" t="s">
        <v>1052</v>
      </c>
      <c r="D157" s="1136">
        <v>0</v>
      </c>
      <c r="E157" s="1136">
        <v>0</v>
      </c>
      <c r="F157" s="1136">
        <v>0</v>
      </c>
      <c r="G157" s="1136">
        <v>0</v>
      </c>
      <c r="H157" s="1119"/>
      <c r="I157" s="1119"/>
      <c r="J157" s="1119"/>
      <c r="K157" s="1119"/>
    </row>
    <row r="158" spans="1:11" ht="14.1" customHeight="1" x14ac:dyDescent="0.25">
      <c r="A158" s="1119"/>
      <c r="B158" s="1119"/>
      <c r="C158" s="1135" t="s">
        <v>1048</v>
      </c>
      <c r="D158" s="1136">
        <v>0</v>
      </c>
      <c r="E158" s="1136">
        <v>0</v>
      </c>
      <c r="F158" s="1136">
        <v>0</v>
      </c>
      <c r="G158" s="1136">
        <v>0</v>
      </c>
      <c r="H158" s="1119"/>
      <c r="I158" s="1119"/>
      <c r="J158" s="1119"/>
      <c r="K158" s="1119"/>
    </row>
    <row r="159" spans="1:11" ht="14.1" customHeight="1" x14ac:dyDescent="0.25">
      <c r="A159" s="1119"/>
      <c r="B159" s="1119"/>
      <c r="C159" s="1135" t="s">
        <v>1049</v>
      </c>
      <c r="D159" s="1136">
        <v>0</v>
      </c>
      <c r="E159" s="1136">
        <v>0</v>
      </c>
      <c r="F159" s="1136">
        <v>0</v>
      </c>
      <c r="G159" s="1136">
        <v>0</v>
      </c>
      <c r="H159" s="1119"/>
      <c r="I159" s="1119"/>
      <c r="J159" s="1119"/>
      <c r="K159" s="1119"/>
    </row>
    <row r="160" spans="1:11" ht="14.1" customHeight="1" x14ac:dyDescent="0.25">
      <c r="A160" s="1119"/>
      <c r="B160" s="1119"/>
      <c r="C160" s="1135" t="s">
        <v>1053</v>
      </c>
      <c r="D160" s="1136">
        <v>0</v>
      </c>
      <c r="E160" s="1136">
        <v>0</v>
      </c>
      <c r="F160" s="1136">
        <v>0</v>
      </c>
      <c r="G160" s="1136">
        <v>0</v>
      </c>
      <c r="H160" s="1119"/>
      <c r="I160" s="1119"/>
      <c r="J160" s="1119"/>
      <c r="K160" s="1119"/>
    </row>
    <row r="161" spans="1:11" ht="14.1" customHeight="1" x14ac:dyDescent="0.25">
      <c r="A161" s="1119"/>
      <c r="B161" s="1119"/>
      <c r="C161" s="1135" t="s">
        <v>1048</v>
      </c>
      <c r="D161" s="1136">
        <v>0</v>
      </c>
      <c r="E161" s="1136">
        <v>0</v>
      </c>
      <c r="F161" s="1136">
        <v>0</v>
      </c>
      <c r="G161" s="1136">
        <v>0</v>
      </c>
      <c r="H161" s="1119"/>
      <c r="I161" s="1119"/>
      <c r="J161" s="1119"/>
      <c r="K161" s="1119"/>
    </row>
    <row r="162" spans="1:11" ht="14.1" customHeight="1" x14ac:dyDescent="0.25">
      <c r="A162" s="1119"/>
      <c r="B162" s="1119"/>
      <c r="C162" s="1135" t="s">
        <v>1049</v>
      </c>
      <c r="D162" s="1136">
        <v>0</v>
      </c>
      <c r="E162" s="1136">
        <v>0</v>
      </c>
      <c r="F162" s="1136">
        <v>0</v>
      </c>
      <c r="G162" s="1136">
        <v>0</v>
      </c>
      <c r="H162" s="1119"/>
      <c r="I162" s="1119"/>
      <c r="J162" s="1119"/>
      <c r="K162" s="1119"/>
    </row>
    <row r="163" spans="1:11" ht="14.1" customHeight="1" x14ac:dyDescent="0.25">
      <c r="A163" s="1119"/>
      <c r="B163" s="1119"/>
      <c r="C163" s="1135" t="s">
        <v>1054</v>
      </c>
      <c r="D163" s="1136">
        <v>0</v>
      </c>
      <c r="E163" s="1136">
        <v>0</v>
      </c>
      <c r="F163" s="1136">
        <v>0</v>
      </c>
      <c r="G163" s="1136">
        <v>0</v>
      </c>
      <c r="H163" s="1119"/>
      <c r="I163" s="1119"/>
      <c r="J163" s="1119"/>
      <c r="K163" s="1119"/>
    </row>
    <row r="164" spans="1:11" ht="14.1" customHeight="1" x14ac:dyDescent="0.25">
      <c r="A164" s="1119"/>
      <c r="B164" s="1119"/>
      <c r="C164" s="1135" t="s">
        <v>1048</v>
      </c>
      <c r="D164" s="1136">
        <v>0</v>
      </c>
      <c r="E164" s="1136">
        <v>0</v>
      </c>
      <c r="F164" s="1136">
        <v>0</v>
      </c>
      <c r="G164" s="1136">
        <v>0</v>
      </c>
      <c r="H164" s="1119"/>
      <c r="I164" s="1119"/>
      <c r="J164" s="1119"/>
      <c r="K164" s="1119"/>
    </row>
    <row r="165" spans="1:11" ht="14.1" customHeight="1" x14ac:dyDescent="0.25">
      <c r="A165" s="1119"/>
      <c r="B165" s="1119"/>
      <c r="C165" s="1135" t="s">
        <v>1049</v>
      </c>
      <c r="D165" s="1136">
        <v>0</v>
      </c>
      <c r="E165" s="1136">
        <v>0</v>
      </c>
      <c r="F165" s="1136">
        <v>0</v>
      </c>
      <c r="G165" s="1136">
        <v>0</v>
      </c>
      <c r="H165" s="1119"/>
      <c r="I165" s="1119"/>
      <c r="J165" s="1119"/>
      <c r="K165" s="1119"/>
    </row>
    <row r="166" spans="1:11" ht="14.1" customHeight="1" x14ac:dyDescent="0.25">
      <c r="A166" s="1119"/>
      <c r="B166" s="1119"/>
      <c r="C166" s="1135" t="s">
        <v>1055</v>
      </c>
      <c r="D166" s="1136">
        <v>0</v>
      </c>
      <c r="E166" s="1136">
        <v>0</v>
      </c>
      <c r="F166" s="1136">
        <v>0</v>
      </c>
      <c r="G166" s="1136">
        <v>0</v>
      </c>
      <c r="H166" s="1119"/>
      <c r="I166" s="1119"/>
      <c r="J166" s="1119"/>
      <c r="K166" s="1119"/>
    </row>
    <row r="167" spans="1:11" ht="14.1" customHeight="1" x14ac:dyDescent="0.25">
      <c r="A167" s="1119"/>
      <c r="B167" s="1119"/>
      <c r="C167" s="1135" t="s">
        <v>1048</v>
      </c>
      <c r="D167" s="1136">
        <v>0</v>
      </c>
      <c r="E167" s="1136">
        <v>0</v>
      </c>
      <c r="F167" s="1136">
        <v>0</v>
      </c>
      <c r="G167" s="1136">
        <v>0</v>
      </c>
      <c r="H167" s="1119"/>
      <c r="I167" s="1119"/>
      <c r="J167" s="1119"/>
      <c r="K167" s="1119"/>
    </row>
    <row r="168" spans="1:11" ht="14.1" customHeight="1" x14ac:dyDescent="0.25">
      <c r="A168" s="1119"/>
      <c r="B168" s="1119"/>
      <c r="C168" s="1135" t="s">
        <v>1049</v>
      </c>
      <c r="D168" s="1136">
        <v>0</v>
      </c>
      <c r="E168" s="1136">
        <v>0</v>
      </c>
      <c r="F168" s="1136">
        <v>0</v>
      </c>
      <c r="G168" s="1136">
        <v>0</v>
      </c>
      <c r="H168" s="1119"/>
      <c r="I168" s="1119"/>
      <c r="J168" s="1119"/>
      <c r="K168" s="1119"/>
    </row>
    <row r="169" spans="1:11" ht="14.1" customHeight="1" x14ac:dyDescent="0.25">
      <c r="A169" s="1119"/>
      <c r="B169" s="1119"/>
      <c r="C169" s="1135" t="s">
        <v>1056</v>
      </c>
      <c r="D169" s="1136">
        <v>0</v>
      </c>
      <c r="E169" s="1136">
        <v>0</v>
      </c>
      <c r="F169" s="1136">
        <v>0</v>
      </c>
      <c r="G169" s="1136">
        <v>0</v>
      </c>
      <c r="H169" s="1119"/>
      <c r="I169" s="1119"/>
      <c r="J169" s="1119"/>
      <c r="K169" s="1119"/>
    </row>
    <row r="170" spans="1:11" ht="14.1" customHeight="1" x14ac:dyDescent="0.25">
      <c r="A170" s="1119"/>
      <c r="B170" s="1119"/>
      <c r="C170" s="1135" t="s">
        <v>1048</v>
      </c>
      <c r="D170" s="1136">
        <v>0</v>
      </c>
      <c r="E170" s="1136">
        <v>0</v>
      </c>
      <c r="F170" s="1136">
        <v>0</v>
      </c>
      <c r="G170" s="1136">
        <v>0</v>
      </c>
      <c r="H170" s="1119"/>
      <c r="I170" s="1119"/>
      <c r="J170" s="1119"/>
      <c r="K170" s="1119"/>
    </row>
    <row r="171" spans="1:11" ht="14.1" customHeight="1" x14ac:dyDescent="0.25">
      <c r="A171" s="1119"/>
      <c r="B171" s="1119"/>
      <c r="C171" s="1135" t="s">
        <v>1057</v>
      </c>
      <c r="D171" s="1136">
        <v>0</v>
      </c>
      <c r="E171" s="1136">
        <v>0</v>
      </c>
      <c r="F171" s="1136">
        <v>0</v>
      </c>
      <c r="G171" s="1136">
        <v>0</v>
      </c>
      <c r="H171" s="1119"/>
      <c r="I171" s="1119"/>
      <c r="J171" s="1119"/>
      <c r="K171" s="1119"/>
    </row>
    <row r="172" spans="1:11" ht="14.1" customHeight="1" x14ac:dyDescent="0.25">
      <c r="A172" s="1119"/>
      <c r="B172" s="1119"/>
      <c r="C172" s="1135" t="s">
        <v>1058</v>
      </c>
      <c r="D172" s="1136">
        <v>0</v>
      </c>
      <c r="E172" s="1136">
        <v>0</v>
      </c>
      <c r="F172" s="1136">
        <v>0</v>
      </c>
      <c r="G172" s="1136">
        <v>0</v>
      </c>
      <c r="H172" s="1119"/>
      <c r="I172" s="1119"/>
      <c r="J172" s="1119"/>
      <c r="K172" s="1119"/>
    </row>
    <row r="173" spans="1:11" ht="14.1" customHeight="1" x14ac:dyDescent="0.25">
      <c r="A173" s="1119"/>
      <c r="B173" s="1119"/>
      <c r="C173" s="1135" t="s">
        <v>1059</v>
      </c>
      <c r="D173" s="1136">
        <v>0</v>
      </c>
      <c r="E173" s="1136">
        <v>0</v>
      </c>
      <c r="F173" s="1136">
        <v>0</v>
      </c>
      <c r="G173" s="1136">
        <v>0</v>
      </c>
      <c r="H173" s="1119"/>
      <c r="I173" s="1119"/>
      <c r="J173" s="1119"/>
      <c r="K173" s="1119"/>
    </row>
    <row r="174" spans="1:11" ht="14.1" customHeight="1" x14ac:dyDescent="0.25">
      <c r="A174" s="1119"/>
      <c r="B174" s="1119"/>
      <c r="C174" s="1135" t="s">
        <v>1060</v>
      </c>
      <c r="D174" s="1136">
        <v>0</v>
      </c>
      <c r="E174" s="1136">
        <v>0</v>
      </c>
      <c r="F174" s="1136">
        <v>0</v>
      </c>
      <c r="G174" s="1136">
        <v>0</v>
      </c>
      <c r="H174" s="1119"/>
      <c r="I174" s="1119"/>
      <c r="J174" s="1119"/>
      <c r="K174" s="1119"/>
    </row>
    <row r="175" spans="1:11" ht="14.1" customHeight="1" x14ac:dyDescent="0.25">
      <c r="A175" s="1119"/>
      <c r="B175" s="1119"/>
      <c r="C175" s="1135" t="s">
        <v>1061</v>
      </c>
      <c r="D175" s="1136">
        <v>0</v>
      </c>
      <c r="E175" s="1136">
        <v>3000000</v>
      </c>
      <c r="F175" s="1136">
        <v>0</v>
      </c>
      <c r="G175" s="1136">
        <v>0</v>
      </c>
      <c r="H175" s="1119"/>
      <c r="I175" s="1119"/>
      <c r="J175" s="1119"/>
      <c r="K175" s="1119"/>
    </row>
    <row r="176" spans="1:11" ht="14.1" customHeight="1" x14ac:dyDescent="0.25">
      <c r="A176" s="1119"/>
      <c r="B176" s="1119"/>
      <c r="C176" s="1135" t="s">
        <v>1048</v>
      </c>
      <c r="D176" s="1136">
        <v>0</v>
      </c>
      <c r="E176" s="1136">
        <v>3000000</v>
      </c>
      <c r="F176" s="1136">
        <v>0</v>
      </c>
      <c r="G176" s="1136">
        <v>0</v>
      </c>
      <c r="H176" s="1119"/>
      <c r="I176" s="1119"/>
      <c r="J176" s="1119"/>
      <c r="K176" s="1119"/>
    </row>
    <row r="177" spans="1:11" ht="14.1" customHeight="1" x14ac:dyDescent="0.25">
      <c r="A177" s="1119"/>
      <c r="B177" s="1119"/>
      <c r="C177" s="1135" t="s">
        <v>1057</v>
      </c>
      <c r="D177" s="1136">
        <v>0</v>
      </c>
      <c r="E177" s="1136">
        <v>0</v>
      </c>
      <c r="F177" s="1136">
        <v>0</v>
      </c>
      <c r="G177" s="1136">
        <v>0</v>
      </c>
      <c r="H177" s="1119"/>
      <c r="I177" s="1119"/>
      <c r="J177" s="1119"/>
      <c r="K177" s="1119"/>
    </row>
    <row r="178" spans="1:11" ht="14.1" customHeight="1" x14ac:dyDescent="0.25">
      <c r="A178" s="1119"/>
      <c r="B178" s="1119"/>
      <c r="C178" s="1135" t="s">
        <v>1058</v>
      </c>
      <c r="D178" s="1136">
        <v>0</v>
      </c>
      <c r="E178" s="1136">
        <v>0</v>
      </c>
      <c r="F178" s="1136">
        <v>0</v>
      </c>
      <c r="G178" s="1136">
        <v>0</v>
      </c>
      <c r="H178" s="1119"/>
      <c r="I178" s="1119"/>
      <c r="J178" s="1119"/>
      <c r="K178" s="1119"/>
    </row>
    <row r="179" spans="1:11" ht="14.1" customHeight="1" x14ac:dyDescent="0.25">
      <c r="A179" s="1119"/>
      <c r="B179" s="1119"/>
      <c r="C179" s="1135" t="s">
        <v>1059</v>
      </c>
      <c r="D179" s="1136">
        <v>0</v>
      </c>
      <c r="E179" s="1136">
        <v>0</v>
      </c>
      <c r="F179" s="1136">
        <v>0</v>
      </c>
      <c r="G179" s="1136">
        <v>0</v>
      </c>
      <c r="H179" s="1119"/>
      <c r="I179" s="1119"/>
      <c r="J179" s="1119"/>
      <c r="K179" s="1119"/>
    </row>
    <row r="180" spans="1:11" ht="14.1" customHeight="1" x14ac:dyDescent="0.25">
      <c r="A180" s="1119"/>
      <c r="B180" s="1119"/>
      <c r="C180" s="1135" t="s">
        <v>1060</v>
      </c>
      <c r="D180" s="1136">
        <v>0</v>
      </c>
      <c r="E180" s="1136">
        <v>0</v>
      </c>
      <c r="F180" s="1136">
        <v>0</v>
      </c>
      <c r="G180" s="1136">
        <v>0</v>
      </c>
      <c r="H180" s="1119"/>
      <c r="I180" s="1119"/>
      <c r="J180" s="1119"/>
      <c r="K180" s="1119"/>
    </row>
    <row r="181" spans="1:11" ht="14.1" customHeight="1" x14ac:dyDescent="0.25">
      <c r="A181" s="1119"/>
      <c r="B181" s="1119"/>
      <c r="C181" s="1135" t="s">
        <v>1062</v>
      </c>
      <c r="D181" s="1136">
        <v>0</v>
      </c>
      <c r="E181" s="1136">
        <v>0</v>
      </c>
      <c r="F181" s="1136">
        <v>0</v>
      </c>
      <c r="G181" s="1136">
        <v>0</v>
      </c>
      <c r="H181" s="1119"/>
      <c r="I181" s="1119"/>
      <c r="J181" s="1119"/>
      <c r="K181" s="1119"/>
    </row>
    <row r="182" spans="1:11" ht="14.1" customHeight="1" x14ac:dyDescent="0.25">
      <c r="A182" s="1119"/>
      <c r="B182" s="1119"/>
      <c r="C182" s="1135" t="s">
        <v>1048</v>
      </c>
      <c r="D182" s="1136">
        <v>0</v>
      </c>
      <c r="E182" s="1136">
        <v>0</v>
      </c>
      <c r="F182" s="1136">
        <v>0</v>
      </c>
      <c r="G182" s="1136">
        <v>0</v>
      </c>
      <c r="H182" s="1119"/>
      <c r="I182" s="1119"/>
      <c r="J182" s="1119"/>
      <c r="K182" s="1119"/>
    </row>
    <row r="183" spans="1:11" ht="14.1" customHeight="1" x14ac:dyDescent="0.25">
      <c r="A183" s="1119"/>
      <c r="B183" s="1119"/>
      <c r="C183" s="1135" t="s">
        <v>1057</v>
      </c>
      <c r="D183" s="1136">
        <v>0</v>
      </c>
      <c r="E183" s="1136">
        <v>0</v>
      </c>
      <c r="F183" s="1136">
        <v>0</v>
      </c>
      <c r="G183" s="1136">
        <v>0</v>
      </c>
      <c r="H183" s="1119"/>
      <c r="I183" s="1119"/>
      <c r="J183" s="1119"/>
      <c r="K183" s="1119"/>
    </row>
    <row r="184" spans="1:11" ht="14.1" customHeight="1" x14ac:dyDescent="0.25">
      <c r="A184" s="1119"/>
      <c r="B184" s="1119"/>
      <c r="C184" s="1135" t="s">
        <v>1058</v>
      </c>
      <c r="D184" s="1136">
        <v>0</v>
      </c>
      <c r="E184" s="1136">
        <v>0</v>
      </c>
      <c r="F184" s="1136">
        <v>0</v>
      </c>
      <c r="G184" s="1136">
        <v>0</v>
      </c>
      <c r="H184" s="1119"/>
      <c r="I184" s="1119"/>
      <c r="J184" s="1119"/>
      <c r="K184" s="1119"/>
    </row>
    <row r="185" spans="1:11" ht="14.1" customHeight="1" x14ac:dyDescent="0.25">
      <c r="A185" s="1119"/>
      <c r="B185" s="1119"/>
      <c r="C185" s="1135" t="s">
        <v>1059</v>
      </c>
      <c r="D185" s="1136">
        <v>0</v>
      </c>
      <c r="E185" s="1136">
        <v>0</v>
      </c>
      <c r="F185" s="1136">
        <v>0</v>
      </c>
      <c r="G185" s="1136">
        <v>0</v>
      </c>
      <c r="H185" s="1119"/>
      <c r="I185" s="1119"/>
      <c r="J185" s="1119"/>
      <c r="K185" s="1119"/>
    </row>
    <row r="186" spans="1:11" ht="14.1" customHeight="1" x14ac:dyDescent="0.25">
      <c r="A186" s="1119"/>
      <c r="B186" s="1119"/>
      <c r="C186" s="1135" t="s">
        <v>1060</v>
      </c>
      <c r="D186" s="1136">
        <v>0</v>
      </c>
      <c r="E186" s="1136">
        <v>0</v>
      </c>
      <c r="F186" s="1136">
        <v>0</v>
      </c>
      <c r="G186" s="1136">
        <v>0</v>
      </c>
      <c r="H186" s="1119"/>
      <c r="I186" s="1119"/>
      <c r="J186" s="1119"/>
      <c r="K186" s="1119"/>
    </row>
    <row r="187" spans="1:11" ht="14.1" customHeight="1" x14ac:dyDescent="0.25">
      <c r="A187" s="1119"/>
      <c r="B187" s="1119"/>
      <c r="C187" s="1135" t="s">
        <v>1063</v>
      </c>
      <c r="D187" s="1136">
        <v>0</v>
      </c>
      <c r="E187" s="1136">
        <v>0</v>
      </c>
      <c r="F187" s="1136">
        <v>0</v>
      </c>
      <c r="G187" s="1136">
        <v>0</v>
      </c>
      <c r="H187" s="1119"/>
      <c r="I187" s="1119"/>
      <c r="J187" s="1119"/>
      <c r="K187" s="1119"/>
    </row>
    <row r="188" spans="1:11" ht="14.1" customHeight="1" x14ac:dyDescent="0.25">
      <c r="A188" s="1119"/>
      <c r="B188" s="1119"/>
      <c r="C188" s="1135" t="s">
        <v>1064</v>
      </c>
      <c r="D188" s="1136">
        <v>0</v>
      </c>
      <c r="E188" s="1136">
        <v>0</v>
      </c>
      <c r="F188" s="1136">
        <v>0</v>
      </c>
      <c r="G188" s="1136">
        <v>0</v>
      </c>
      <c r="H188" s="1119"/>
      <c r="I188" s="1119"/>
      <c r="J188" s="1119"/>
      <c r="K188" s="1119"/>
    </row>
    <row r="189" spans="1:11" ht="14.1" customHeight="1" x14ac:dyDescent="0.25">
      <c r="A189" s="1119"/>
      <c r="B189" s="1119"/>
      <c r="C189" s="1137" t="s">
        <v>572</v>
      </c>
      <c r="D189" s="1136">
        <v>0</v>
      </c>
      <c r="E189" s="1136">
        <v>3000000</v>
      </c>
      <c r="F189" s="1136">
        <v>0</v>
      </c>
      <c r="G189" s="1136">
        <v>0</v>
      </c>
      <c r="H189" s="1119"/>
      <c r="I189" s="1119"/>
      <c r="J189" s="1119"/>
      <c r="K189" s="1119"/>
    </row>
    <row r="190" spans="1:11" ht="14.1" customHeight="1" x14ac:dyDescent="0.25">
      <c r="A190" s="1119"/>
      <c r="B190" s="1119"/>
      <c r="C190" s="1129" t="s">
        <v>1022</v>
      </c>
      <c r="D190" s="1252" t="s">
        <v>3178</v>
      </c>
      <c r="E190" s="1253"/>
      <c r="F190" s="1253"/>
      <c r="G190" s="1253"/>
      <c r="H190" s="1119"/>
      <c r="I190" s="1119"/>
      <c r="J190" s="1119"/>
      <c r="K190" s="1119"/>
    </row>
    <row r="191" spans="1:11" ht="14.1" customHeight="1" x14ac:dyDescent="0.25">
      <c r="A191" s="1119"/>
      <c r="B191" s="1119"/>
      <c r="C191" s="1130" t="s">
        <v>1024</v>
      </c>
      <c r="D191" s="1254" t="s">
        <v>3179</v>
      </c>
      <c r="E191" s="1255"/>
      <c r="F191" s="1255"/>
      <c r="G191" s="1255"/>
      <c r="H191" s="1119"/>
      <c r="I191" s="1119"/>
      <c r="J191" s="1119"/>
      <c r="K191" s="1119"/>
    </row>
    <row r="192" spans="1:11" ht="14.1" customHeight="1" x14ac:dyDescent="0.25">
      <c r="A192" s="1119"/>
      <c r="B192" s="1119"/>
      <c r="C192" s="1130" t="s">
        <v>31</v>
      </c>
      <c r="D192" s="1254" t="s">
        <v>496</v>
      </c>
      <c r="E192" s="1255"/>
      <c r="F192" s="1255"/>
      <c r="G192" s="1255"/>
      <c r="H192" s="1119"/>
      <c r="I192" s="1119"/>
      <c r="J192" s="1119"/>
      <c r="K192" s="1119"/>
    </row>
    <row r="193" spans="1:11" ht="15" customHeight="1" x14ac:dyDescent="0.25">
      <c r="A193" s="1119"/>
      <c r="B193" s="1119"/>
      <c r="C193" s="1131"/>
      <c r="D193" s="1132">
        <v>2024</v>
      </c>
      <c r="E193" s="1132">
        <v>2025</v>
      </c>
      <c r="F193" s="1132">
        <v>2026</v>
      </c>
      <c r="G193" s="1132">
        <v>2027</v>
      </c>
      <c r="H193" s="1119"/>
      <c r="I193" s="1119"/>
      <c r="J193" s="1119"/>
      <c r="K193" s="1119"/>
    </row>
    <row r="194" spans="1:11" ht="15" customHeight="1" x14ac:dyDescent="0.25">
      <c r="A194" s="1119"/>
      <c r="B194" s="1119"/>
      <c r="C194" s="1133"/>
      <c r="D194" s="1134" t="s">
        <v>13</v>
      </c>
      <c r="E194" s="1134" t="s">
        <v>14</v>
      </c>
      <c r="F194" s="1134" t="s">
        <v>14</v>
      </c>
      <c r="G194" s="1134" t="s">
        <v>14</v>
      </c>
      <c r="H194" s="1119"/>
      <c r="I194" s="1119"/>
      <c r="J194" s="1119"/>
      <c r="K194" s="1119"/>
    </row>
    <row r="195" spans="1:11" ht="14.1" customHeight="1" x14ac:dyDescent="0.25">
      <c r="A195" s="1119"/>
      <c r="B195" s="1119"/>
      <c r="C195" s="1123" t="s">
        <v>33</v>
      </c>
      <c r="D195" s="1127" t="s">
        <v>1039</v>
      </c>
      <c r="E195" s="1127" t="s">
        <v>1092</v>
      </c>
      <c r="F195" s="1127" t="s">
        <v>1039</v>
      </c>
      <c r="G195" s="1127" t="s">
        <v>1039</v>
      </c>
      <c r="H195" s="1119"/>
      <c r="I195" s="1119"/>
      <c r="J195" s="1119"/>
      <c r="K195" s="1119"/>
    </row>
    <row r="196" spans="1:11" ht="14.1" customHeight="1" x14ac:dyDescent="0.25">
      <c r="A196" s="1119"/>
      <c r="B196" s="1119"/>
      <c r="C196" s="1123" t="s">
        <v>1029</v>
      </c>
      <c r="D196" s="1127" t="s">
        <v>1039</v>
      </c>
      <c r="E196" s="1127" t="s">
        <v>1722</v>
      </c>
      <c r="F196" s="1127" t="s">
        <v>1039</v>
      </c>
      <c r="G196" s="1127" t="s">
        <v>1039</v>
      </c>
      <c r="H196" s="1119"/>
      <c r="I196" s="1119"/>
      <c r="J196" s="1119"/>
      <c r="K196" s="1119"/>
    </row>
    <row r="197" spans="1:11" ht="14.1" customHeight="1" x14ac:dyDescent="0.25">
      <c r="A197" s="1119"/>
      <c r="B197" s="1119"/>
      <c r="C197" s="1123" t="s">
        <v>1032</v>
      </c>
      <c r="D197" s="1127" t="s">
        <v>1039</v>
      </c>
      <c r="E197" s="1127" t="s">
        <v>1722</v>
      </c>
      <c r="F197" s="1127" t="s">
        <v>1039</v>
      </c>
      <c r="G197" s="1127" t="s">
        <v>1039</v>
      </c>
      <c r="H197" s="1119"/>
      <c r="I197" s="1119"/>
      <c r="J197" s="1119"/>
      <c r="K197" s="1119"/>
    </row>
    <row r="198" spans="1:11" ht="14.1" customHeight="1" x14ac:dyDescent="0.25">
      <c r="A198" s="1119"/>
      <c r="B198" s="1119"/>
      <c r="C198" s="1123" t="s">
        <v>1037</v>
      </c>
      <c r="D198" s="1127" t="s">
        <v>1038</v>
      </c>
      <c r="E198" s="1127" t="s">
        <v>1038</v>
      </c>
      <c r="F198" s="1127" t="s">
        <v>1083</v>
      </c>
      <c r="G198" s="1127" t="s">
        <v>1038</v>
      </c>
      <c r="H198" s="1119"/>
      <c r="I198" s="1119"/>
      <c r="J198" s="1119"/>
      <c r="K198" s="1119"/>
    </row>
    <row r="199" spans="1:11" ht="14.1" customHeight="1" x14ac:dyDescent="0.25">
      <c r="A199" s="1119"/>
      <c r="B199" s="1119"/>
      <c r="C199" s="1123" t="s">
        <v>1042</v>
      </c>
      <c r="D199" s="1127" t="s">
        <v>1038</v>
      </c>
      <c r="E199" s="1127" t="s">
        <v>1038</v>
      </c>
      <c r="F199" s="1127" t="s">
        <v>1083</v>
      </c>
      <c r="G199" s="1127" t="s">
        <v>1038</v>
      </c>
      <c r="H199" s="1119"/>
      <c r="I199" s="1119"/>
      <c r="J199" s="1119"/>
      <c r="K199" s="1119"/>
    </row>
    <row r="200" spans="1:11" ht="14.1" customHeight="1" x14ac:dyDescent="0.25">
      <c r="A200" s="1119"/>
      <c r="B200" s="1119"/>
      <c r="C200" s="1123" t="s">
        <v>39</v>
      </c>
      <c r="D200" s="1127" t="s">
        <v>1038</v>
      </c>
      <c r="E200" s="1127" t="s">
        <v>1038</v>
      </c>
      <c r="F200" s="1127" t="s">
        <v>1083</v>
      </c>
      <c r="G200" s="1127" t="s">
        <v>1038</v>
      </c>
      <c r="H200" s="1119"/>
      <c r="I200" s="1119"/>
      <c r="J200" s="1119"/>
      <c r="K200" s="1119"/>
    </row>
    <row r="201" spans="1:11" ht="14.1" customHeight="1" x14ac:dyDescent="0.25">
      <c r="A201" s="1119"/>
      <c r="B201" s="1119"/>
      <c r="C201" s="1250" t="s">
        <v>1046</v>
      </c>
      <c r="D201" s="1251"/>
      <c r="E201" s="1251"/>
      <c r="F201" s="1251"/>
      <c r="G201" s="1251"/>
      <c r="H201" s="1119"/>
      <c r="I201" s="1119"/>
      <c r="J201" s="1119"/>
      <c r="K201" s="1119"/>
    </row>
    <row r="202" spans="1:11" ht="14.1" customHeight="1" x14ac:dyDescent="0.25">
      <c r="A202" s="1119"/>
      <c r="B202" s="1119"/>
      <c r="C202" s="1131"/>
      <c r="D202" s="1132">
        <v>2024</v>
      </c>
      <c r="E202" s="1132">
        <v>2025</v>
      </c>
      <c r="F202" s="1132">
        <v>2026</v>
      </c>
      <c r="G202" s="1132">
        <v>2027</v>
      </c>
      <c r="H202" s="1119"/>
      <c r="I202" s="1119"/>
      <c r="J202" s="1119"/>
      <c r="K202" s="1119"/>
    </row>
    <row r="203" spans="1:11" ht="14.1" customHeight="1" x14ac:dyDescent="0.25">
      <c r="A203" s="1119"/>
      <c r="B203" s="1119"/>
      <c r="C203" s="1133"/>
      <c r="D203" s="1134" t="s">
        <v>13</v>
      </c>
      <c r="E203" s="1134" t="s">
        <v>14</v>
      </c>
      <c r="F203" s="1134" t="s">
        <v>14</v>
      </c>
      <c r="G203" s="1134" t="s">
        <v>14</v>
      </c>
      <c r="H203" s="1119"/>
      <c r="I203" s="1119"/>
      <c r="J203" s="1119"/>
      <c r="K203" s="1119"/>
    </row>
    <row r="204" spans="1:11" ht="14.1" customHeight="1" x14ac:dyDescent="0.25">
      <c r="A204" s="1119"/>
      <c r="B204" s="1119"/>
      <c r="C204" s="1135" t="s">
        <v>1047</v>
      </c>
      <c r="D204" s="1136">
        <v>0</v>
      </c>
      <c r="E204" s="1136">
        <v>0</v>
      </c>
      <c r="F204" s="1136">
        <v>0</v>
      </c>
      <c r="G204" s="1136">
        <v>0</v>
      </c>
      <c r="H204" s="1119"/>
      <c r="I204" s="1119"/>
      <c r="J204" s="1119"/>
      <c r="K204" s="1119"/>
    </row>
    <row r="205" spans="1:11" ht="14.1" customHeight="1" x14ac:dyDescent="0.25">
      <c r="A205" s="1119"/>
      <c r="B205" s="1119"/>
      <c r="C205" s="1135" t="s">
        <v>1048</v>
      </c>
      <c r="D205" s="1136">
        <v>0</v>
      </c>
      <c r="E205" s="1136">
        <v>0</v>
      </c>
      <c r="F205" s="1136">
        <v>0</v>
      </c>
      <c r="G205" s="1136">
        <v>0</v>
      </c>
      <c r="H205" s="1119"/>
      <c r="I205" s="1119"/>
      <c r="J205" s="1119"/>
      <c r="K205" s="1119"/>
    </row>
    <row r="206" spans="1:11" ht="14.1" customHeight="1" x14ac:dyDescent="0.25">
      <c r="A206" s="1119"/>
      <c r="B206" s="1119"/>
      <c r="C206" s="1135" t="s">
        <v>1049</v>
      </c>
      <c r="D206" s="1136">
        <v>0</v>
      </c>
      <c r="E206" s="1136">
        <v>0</v>
      </c>
      <c r="F206" s="1136">
        <v>0</v>
      </c>
      <c r="G206" s="1136">
        <v>0</v>
      </c>
      <c r="H206" s="1119"/>
      <c r="I206" s="1119"/>
      <c r="J206" s="1119"/>
      <c r="K206" s="1119"/>
    </row>
    <row r="207" spans="1:11" ht="14.1" customHeight="1" x14ac:dyDescent="0.25">
      <c r="A207" s="1119"/>
      <c r="B207" s="1119"/>
      <c r="C207" s="1135" t="s">
        <v>1050</v>
      </c>
      <c r="D207" s="1136">
        <v>0</v>
      </c>
      <c r="E207" s="1136">
        <v>0</v>
      </c>
      <c r="F207" s="1136">
        <v>0</v>
      </c>
      <c r="G207" s="1136">
        <v>0</v>
      </c>
      <c r="H207" s="1119"/>
      <c r="I207" s="1119"/>
      <c r="J207" s="1119"/>
      <c r="K207" s="1119"/>
    </row>
    <row r="208" spans="1:11" ht="14.1" customHeight="1" x14ac:dyDescent="0.25">
      <c r="A208" s="1119"/>
      <c r="B208" s="1119"/>
      <c r="C208" s="1135" t="s">
        <v>1048</v>
      </c>
      <c r="D208" s="1136">
        <v>0</v>
      </c>
      <c r="E208" s="1136">
        <v>0</v>
      </c>
      <c r="F208" s="1136">
        <v>0</v>
      </c>
      <c r="G208" s="1136">
        <v>0</v>
      </c>
      <c r="H208" s="1119"/>
      <c r="I208" s="1119"/>
      <c r="J208" s="1119"/>
      <c r="K208" s="1119"/>
    </row>
    <row r="209" spans="1:11" ht="14.1" customHeight="1" x14ac:dyDescent="0.25">
      <c r="A209" s="1119"/>
      <c r="B209" s="1119"/>
      <c r="C209" s="1135" t="s">
        <v>1049</v>
      </c>
      <c r="D209" s="1136">
        <v>0</v>
      </c>
      <c r="E209" s="1136">
        <v>0</v>
      </c>
      <c r="F209" s="1136">
        <v>0</v>
      </c>
      <c r="G209" s="1136">
        <v>0</v>
      </c>
      <c r="H209" s="1119"/>
      <c r="I209" s="1119"/>
      <c r="J209" s="1119"/>
      <c r="K209" s="1119"/>
    </row>
    <row r="210" spans="1:11" ht="14.1" customHeight="1" x14ac:dyDescent="0.25">
      <c r="A210" s="1119"/>
      <c r="B210" s="1119"/>
      <c r="C210" s="1135" t="s">
        <v>1051</v>
      </c>
      <c r="D210" s="1136">
        <v>0</v>
      </c>
      <c r="E210" s="1136">
        <v>0</v>
      </c>
      <c r="F210" s="1136">
        <v>0</v>
      </c>
      <c r="G210" s="1136">
        <v>0</v>
      </c>
      <c r="H210" s="1119"/>
      <c r="I210" s="1119"/>
      <c r="J210" s="1119"/>
      <c r="K210" s="1119"/>
    </row>
    <row r="211" spans="1:11" ht="14.1" customHeight="1" x14ac:dyDescent="0.25">
      <c r="A211" s="1119"/>
      <c r="B211" s="1119"/>
      <c r="C211" s="1135" t="s">
        <v>1048</v>
      </c>
      <c r="D211" s="1136">
        <v>0</v>
      </c>
      <c r="E211" s="1136">
        <v>0</v>
      </c>
      <c r="F211" s="1136">
        <v>0</v>
      </c>
      <c r="G211" s="1136">
        <v>0</v>
      </c>
      <c r="H211" s="1119"/>
      <c r="I211" s="1119"/>
      <c r="J211" s="1119"/>
      <c r="K211" s="1119"/>
    </row>
    <row r="212" spans="1:11" ht="14.1" customHeight="1" x14ac:dyDescent="0.25">
      <c r="A212" s="1119"/>
      <c r="B212" s="1119"/>
      <c r="C212" s="1135" t="s">
        <v>1049</v>
      </c>
      <c r="D212" s="1136">
        <v>0</v>
      </c>
      <c r="E212" s="1136">
        <v>0</v>
      </c>
      <c r="F212" s="1136">
        <v>0</v>
      </c>
      <c r="G212" s="1136">
        <v>0</v>
      </c>
      <c r="H212" s="1119"/>
      <c r="I212" s="1119"/>
      <c r="J212" s="1119"/>
      <c r="K212" s="1119"/>
    </row>
    <row r="213" spans="1:11" ht="14.1" customHeight="1" x14ac:dyDescent="0.25">
      <c r="A213" s="1119"/>
      <c r="B213" s="1119"/>
      <c r="C213" s="1135" t="s">
        <v>1052</v>
      </c>
      <c r="D213" s="1136">
        <v>0</v>
      </c>
      <c r="E213" s="1136">
        <v>0</v>
      </c>
      <c r="F213" s="1136">
        <v>0</v>
      </c>
      <c r="G213" s="1136">
        <v>0</v>
      </c>
      <c r="H213" s="1119"/>
      <c r="I213" s="1119"/>
      <c r="J213" s="1119"/>
      <c r="K213" s="1119"/>
    </row>
    <row r="214" spans="1:11" ht="14.1" customHeight="1" x14ac:dyDescent="0.25">
      <c r="A214" s="1119"/>
      <c r="B214" s="1119"/>
      <c r="C214" s="1135" t="s">
        <v>1048</v>
      </c>
      <c r="D214" s="1136">
        <v>0</v>
      </c>
      <c r="E214" s="1136">
        <v>0</v>
      </c>
      <c r="F214" s="1136">
        <v>0</v>
      </c>
      <c r="G214" s="1136">
        <v>0</v>
      </c>
      <c r="H214" s="1119"/>
      <c r="I214" s="1119"/>
      <c r="J214" s="1119"/>
      <c r="K214" s="1119"/>
    </row>
    <row r="215" spans="1:11" ht="14.1" customHeight="1" x14ac:dyDescent="0.25">
      <c r="A215" s="1119"/>
      <c r="B215" s="1119"/>
      <c r="C215" s="1135" t="s">
        <v>1049</v>
      </c>
      <c r="D215" s="1136">
        <v>0</v>
      </c>
      <c r="E215" s="1136">
        <v>0</v>
      </c>
      <c r="F215" s="1136">
        <v>0</v>
      </c>
      <c r="G215" s="1136">
        <v>0</v>
      </c>
      <c r="H215" s="1119"/>
      <c r="I215" s="1119"/>
      <c r="J215" s="1119"/>
      <c r="K215" s="1119"/>
    </row>
    <row r="216" spans="1:11" ht="14.1" customHeight="1" x14ac:dyDescent="0.25">
      <c r="A216" s="1119"/>
      <c r="B216" s="1119"/>
      <c r="C216" s="1135" t="s">
        <v>1053</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1054</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1055</v>
      </c>
      <c r="D222" s="1136">
        <v>0</v>
      </c>
      <c r="E222" s="1136">
        <v>0</v>
      </c>
      <c r="F222" s="1136">
        <v>0</v>
      </c>
      <c r="G222" s="1136">
        <v>0</v>
      </c>
      <c r="H222" s="1119"/>
      <c r="I222" s="1119"/>
      <c r="J222" s="1119"/>
      <c r="K222" s="1119"/>
    </row>
    <row r="223" spans="1:11" ht="14.1" customHeight="1" x14ac:dyDescent="0.25">
      <c r="A223" s="1119"/>
      <c r="B223" s="1119"/>
      <c r="C223" s="1135" t="s">
        <v>1048</v>
      </c>
      <c r="D223" s="1136">
        <v>0</v>
      </c>
      <c r="E223" s="1136">
        <v>0</v>
      </c>
      <c r="F223" s="1136">
        <v>0</v>
      </c>
      <c r="G223" s="1136">
        <v>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1056</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1057</v>
      </c>
      <c r="D227" s="1136">
        <v>0</v>
      </c>
      <c r="E227" s="1136">
        <v>0</v>
      </c>
      <c r="F227" s="1136">
        <v>0</v>
      </c>
      <c r="G227" s="1136">
        <v>0</v>
      </c>
      <c r="H227" s="1119"/>
      <c r="I227" s="1119"/>
      <c r="J227" s="1119"/>
      <c r="K227" s="1119"/>
    </row>
    <row r="228" spans="1:11" ht="14.1" customHeight="1" x14ac:dyDescent="0.25">
      <c r="A228" s="1119"/>
      <c r="B228" s="1119"/>
      <c r="C228" s="1135" t="s">
        <v>1058</v>
      </c>
      <c r="D228" s="1136">
        <v>0</v>
      </c>
      <c r="E228" s="1136">
        <v>0</v>
      </c>
      <c r="F228" s="1136">
        <v>0</v>
      </c>
      <c r="G228" s="1136">
        <v>0</v>
      </c>
      <c r="H228" s="1119"/>
      <c r="I228" s="1119"/>
      <c r="J228" s="1119"/>
      <c r="K228" s="1119"/>
    </row>
    <row r="229" spans="1:11" ht="14.1" customHeight="1" x14ac:dyDescent="0.25">
      <c r="A229" s="1119"/>
      <c r="B229" s="1119"/>
      <c r="C229" s="1135" t="s">
        <v>1059</v>
      </c>
      <c r="D229" s="1136">
        <v>0</v>
      </c>
      <c r="E229" s="1136">
        <v>0</v>
      </c>
      <c r="F229" s="1136">
        <v>0</v>
      </c>
      <c r="G229" s="1136">
        <v>0</v>
      </c>
      <c r="H229" s="1119"/>
      <c r="I229" s="1119"/>
      <c r="J229" s="1119"/>
      <c r="K229" s="1119"/>
    </row>
    <row r="230" spans="1:11" ht="14.1" customHeight="1" x14ac:dyDescent="0.25">
      <c r="A230" s="1119"/>
      <c r="B230" s="1119"/>
      <c r="C230" s="1135" t="s">
        <v>1060</v>
      </c>
      <c r="D230" s="1136">
        <v>0</v>
      </c>
      <c r="E230" s="1136">
        <v>0</v>
      </c>
      <c r="F230" s="1136">
        <v>0</v>
      </c>
      <c r="G230" s="1136">
        <v>0</v>
      </c>
      <c r="H230" s="1119"/>
      <c r="I230" s="1119"/>
      <c r="J230" s="1119"/>
      <c r="K230" s="1119"/>
    </row>
    <row r="231" spans="1:11" ht="14.1" customHeight="1" x14ac:dyDescent="0.25">
      <c r="A231" s="1119"/>
      <c r="B231" s="1119"/>
      <c r="C231" s="1135" t="s">
        <v>1061</v>
      </c>
      <c r="D231" s="1136">
        <v>0</v>
      </c>
      <c r="E231" s="1136">
        <v>40000000</v>
      </c>
      <c r="F231" s="1136">
        <v>0</v>
      </c>
      <c r="G231" s="1136">
        <v>0</v>
      </c>
      <c r="H231" s="1119"/>
      <c r="I231" s="1119"/>
      <c r="J231" s="1119"/>
      <c r="K231" s="1119"/>
    </row>
    <row r="232" spans="1:11" ht="14.1" customHeight="1" x14ac:dyDescent="0.25">
      <c r="A232" s="1119"/>
      <c r="B232" s="1119"/>
      <c r="C232" s="1135" t="s">
        <v>1048</v>
      </c>
      <c r="D232" s="1136">
        <v>0</v>
      </c>
      <c r="E232" s="1136">
        <v>40000000</v>
      </c>
      <c r="F232" s="1136">
        <v>0</v>
      </c>
      <c r="G232" s="1136">
        <v>0</v>
      </c>
      <c r="H232" s="1119"/>
      <c r="I232" s="1119"/>
      <c r="J232" s="1119"/>
      <c r="K232" s="1119"/>
    </row>
    <row r="233" spans="1:11" ht="14.1" customHeight="1" x14ac:dyDescent="0.25">
      <c r="A233" s="1119"/>
      <c r="B233" s="1119"/>
      <c r="C233" s="1135" t="s">
        <v>1057</v>
      </c>
      <c r="D233" s="1136">
        <v>0</v>
      </c>
      <c r="E233" s="1136">
        <v>0</v>
      </c>
      <c r="F233" s="1136">
        <v>0</v>
      </c>
      <c r="G233" s="1136">
        <v>0</v>
      </c>
      <c r="H233" s="1119"/>
      <c r="I233" s="1119"/>
      <c r="J233" s="1119"/>
      <c r="K233" s="1119"/>
    </row>
    <row r="234" spans="1:11" ht="14.1" customHeight="1" x14ac:dyDescent="0.25">
      <c r="A234" s="1119"/>
      <c r="B234" s="1119"/>
      <c r="C234" s="1135" t="s">
        <v>1058</v>
      </c>
      <c r="D234" s="1136">
        <v>0</v>
      </c>
      <c r="E234" s="1136">
        <v>0</v>
      </c>
      <c r="F234" s="1136">
        <v>0</v>
      </c>
      <c r="G234" s="1136">
        <v>0</v>
      </c>
      <c r="H234" s="1119"/>
      <c r="I234" s="1119"/>
      <c r="J234" s="1119"/>
      <c r="K234" s="1119"/>
    </row>
    <row r="235" spans="1:11" ht="14.1" customHeight="1" x14ac:dyDescent="0.25">
      <c r="A235" s="1119"/>
      <c r="B235" s="1119"/>
      <c r="C235" s="1135" t="s">
        <v>1059</v>
      </c>
      <c r="D235" s="1136">
        <v>0</v>
      </c>
      <c r="E235" s="1136">
        <v>0</v>
      </c>
      <c r="F235" s="1136">
        <v>0</v>
      </c>
      <c r="G235" s="1136">
        <v>0</v>
      </c>
      <c r="H235" s="1119"/>
      <c r="I235" s="1119"/>
      <c r="J235" s="1119"/>
      <c r="K235" s="1119"/>
    </row>
    <row r="236" spans="1:11" ht="14.1" customHeight="1" x14ac:dyDescent="0.25">
      <c r="A236" s="1119"/>
      <c r="B236" s="1119"/>
      <c r="C236" s="1135" t="s">
        <v>1060</v>
      </c>
      <c r="D236" s="1136">
        <v>0</v>
      </c>
      <c r="E236" s="1136">
        <v>0</v>
      </c>
      <c r="F236" s="1136">
        <v>0</v>
      </c>
      <c r="G236" s="1136">
        <v>0</v>
      </c>
      <c r="H236" s="1119"/>
      <c r="I236" s="1119"/>
      <c r="J236" s="1119"/>
      <c r="K236" s="1119"/>
    </row>
    <row r="237" spans="1:11" ht="14.1" customHeight="1" x14ac:dyDescent="0.25">
      <c r="A237" s="1119"/>
      <c r="B237" s="1119"/>
      <c r="C237" s="1135" t="s">
        <v>1062</v>
      </c>
      <c r="D237" s="1136">
        <v>0</v>
      </c>
      <c r="E237" s="1136">
        <v>0</v>
      </c>
      <c r="F237" s="1136">
        <v>0</v>
      </c>
      <c r="G237" s="1136">
        <v>0</v>
      </c>
      <c r="H237" s="1119"/>
      <c r="I237" s="1119"/>
      <c r="J237" s="1119"/>
      <c r="K237" s="1119"/>
    </row>
    <row r="238" spans="1:11" ht="14.1" customHeight="1" x14ac:dyDescent="0.25">
      <c r="A238" s="1119"/>
      <c r="B238" s="1119"/>
      <c r="C238" s="1135" t="s">
        <v>1048</v>
      </c>
      <c r="D238" s="1136">
        <v>0</v>
      </c>
      <c r="E238" s="1136">
        <v>0</v>
      </c>
      <c r="F238" s="1136">
        <v>0</v>
      </c>
      <c r="G238" s="1136">
        <v>0</v>
      </c>
      <c r="H238" s="1119"/>
      <c r="I238" s="1119"/>
      <c r="J238" s="1119"/>
      <c r="K238" s="1119"/>
    </row>
    <row r="239" spans="1:11" ht="14.1" customHeight="1" x14ac:dyDescent="0.25">
      <c r="A239" s="1119"/>
      <c r="B239" s="1119"/>
      <c r="C239" s="1135" t="s">
        <v>1057</v>
      </c>
      <c r="D239" s="1136">
        <v>0</v>
      </c>
      <c r="E239" s="1136">
        <v>0</v>
      </c>
      <c r="F239" s="1136">
        <v>0</v>
      </c>
      <c r="G239" s="1136">
        <v>0</v>
      </c>
      <c r="H239" s="1119"/>
      <c r="I239" s="1119"/>
      <c r="J239" s="1119"/>
      <c r="K239" s="1119"/>
    </row>
    <row r="240" spans="1:11" ht="14.1" customHeight="1" x14ac:dyDescent="0.25">
      <c r="A240" s="1119"/>
      <c r="B240" s="1119"/>
      <c r="C240" s="1135" t="s">
        <v>1058</v>
      </c>
      <c r="D240" s="1136">
        <v>0</v>
      </c>
      <c r="E240" s="1136">
        <v>0</v>
      </c>
      <c r="F240" s="1136">
        <v>0</v>
      </c>
      <c r="G240" s="1136">
        <v>0</v>
      </c>
      <c r="H240" s="1119"/>
      <c r="I240" s="1119"/>
      <c r="J240" s="1119"/>
      <c r="K240" s="1119"/>
    </row>
    <row r="241" spans="1:11" ht="14.1" customHeight="1" x14ac:dyDescent="0.25">
      <c r="A241" s="1119"/>
      <c r="B241" s="1119"/>
      <c r="C241" s="1135" t="s">
        <v>1059</v>
      </c>
      <c r="D241" s="1136">
        <v>0</v>
      </c>
      <c r="E241" s="1136">
        <v>0</v>
      </c>
      <c r="F241" s="1136">
        <v>0</v>
      </c>
      <c r="G241" s="1136">
        <v>0</v>
      </c>
      <c r="H241" s="1119"/>
      <c r="I241" s="1119"/>
      <c r="J241" s="1119"/>
      <c r="K241" s="1119"/>
    </row>
    <row r="242" spans="1:11" ht="14.1" customHeight="1" x14ac:dyDescent="0.25">
      <c r="A242" s="1119"/>
      <c r="B242" s="1119"/>
      <c r="C242" s="1135" t="s">
        <v>1060</v>
      </c>
      <c r="D242" s="1136">
        <v>0</v>
      </c>
      <c r="E242" s="1136">
        <v>0</v>
      </c>
      <c r="F242" s="1136">
        <v>0</v>
      </c>
      <c r="G242" s="1136">
        <v>0</v>
      </c>
      <c r="H242" s="1119"/>
      <c r="I242" s="1119"/>
      <c r="J242" s="1119"/>
      <c r="K242" s="1119"/>
    </row>
    <row r="243" spans="1:11" ht="14.1" customHeight="1" x14ac:dyDescent="0.25">
      <c r="A243" s="1119"/>
      <c r="B243" s="1119"/>
      <c r="C243" s="1135" t="s">
        <v>1063</v>
      </c>
      <c r="D243" s="1136">
        <v>0</v>
      </c>
      <c r="E243" s="1136">
        <v>0</v>
      </c>
      <c r="F243" s="1136">
        <v>0</v>
      </c>
      <c r="G243" s="1136">
        <v>0</v>
      </c>
      <c r="H243" s="1119"/>
      <c r="I243" s="1119"/>
      <c r="J243" s="1119"/>
      <c r="K243" s="1119"/>
    </row>
    <row r="244" spans="1:11" ht="14.1" customHeight="1" x14ac:dyDescent="0.25">
      <c r="A244" s="1119"/>
      <c r="B244" s="1119"/>
      <c r="C244" s="1135" t="s">
        <v>1064</v>
      </c>
      <c r="D244" s="1136">
        <v>0</v>
      </c>
      <c r="E244" s="1136">
        <v>0</v>
      </c>
      <c r="F244" s="1136">
        <v>0</v>
      </c>
      <c r="G244" s="1136">
        <v>0</v>
      </c>
      <c r="H244" s="1119"/>
      <c r="I244" s="1119"/>
      <c r="J244" s="1119"/>
      <c r="K244" s="1119"/>
    </row>
    <row r="245" spans="1:11" ht="14.1" customHeight="1" x14ac:dyDescent="0.25">
      <c r="A245" s="1119"/>
      <c r="B245" s="1119"/>
      <c r="C245" s="1137" t="s">
        <v>572</v>
      </c>
      <c r="D245" s="1136">
        <v>0</v>
      </c>
      <c r="E245" s="1136">
        <v>40000000</v>
      </c>
      <c r="F245" s="1136">
        <v>0</v>
      </c>
      <c r="G245" s="1136">
        <v>0</v>
      </c>
      <c r="H245" s="1119"/>
      <c r="I245" s="1119"/>
      <c r="J245" s="1119"/>
      <c r="K245" s="1119"/>
    </row>
    <row r="246" spans="1:11" ht="27" customHeight="1" x14ac:dyDescent="0.25">
      <c r="A246" s="1119"/>
      <c r="B246" s="1119"/>
      <c r="C246" s="1122" t="s">
        <v>10</v>
      </c>
      <c r="D246" s="1258" t="s">
        <v>1629</v>
      </c>
      <c r="E246" s="1259"/>
      <c r="F246" s="1259"/>
      <c r="G246" s="1259"/>
      <c r="H246" s="1119"/>
      <c r="I246" s="1119"/>
      <c r="J246" s="1119"/>
      <c r="K246" s="1119"/>
    </row>
    <row r="247" spans="1:11" ht="26.1" customHeight="1" x14ac:dyDescent="0.25">
      <c r="A247" s="1119"/>
      <c r="B247" s="1119"/>
      <c r="C247" s="1122" t="s">
        <v>646</v>
      </c>
      <c r="D247" s="1258" t="s">
        <v>1038</v>
      </c>
      <c r="E247" s="1259"/>
      <c r="F247" s="1259"/>
      <c r="G247" s="1259"/>
      <c r="H247" s="1119"/>
      <c r="I247" s="1119"/>
      <c r="J247" s="1119"/>
      <c r="K247" s="1119"/>
    </row>
    <row r="248" spans="1:11" ht="14.1" customHeight="1" x14ac:dyDescent="0.25">
      <c r="A248" s="1119"/>
      <c r="B248" s="1119"/>
      <c r="C248" s="1256" t="s">
        <v>51</v>
      </c>
      <c r="D248" s="1257"/>
      <c r="E248" s="1257"/>
      <c r="F248" s="1257"/>
      <c r="G248" s="1257"/>
      <c r="H248" s="1119"/>
      <c r="I248" s="1119"/>
      <c r="J248" s="1119"/>
      <c r="K248" s="1119"/>
    </row>
    <row r="249" spans="1:11" ht="14.1" customHeight="1" x14ac:dyDescent="0.25">
      <c r="A249" s="1119"/>
      <c r="B249" s="1119"/>
      <c r="C249" s="1128" t="s">
        <v>3168</v>
      </c>
      <c r="D249" s="1256" t="s">
        <v>3169</v>
      </c>
      <c r="E249" s="1257"/>
      <c r="F249" s="1257"/>
      <c r="G249" s="1257"/>
      <c r="H249" s="1119"/>
      <c r="I249" s="1119"/>
      <c r="J249" s="1119"/>
      <c r="K249" s="1119"/>
    </row>
    <row r="250" spans="1:11" ht="18" customHeight="1" x14ac:dyDescent="0.25">
      <c r="A250" s="1119"/>
      <c r="B250" s="1119"/>
      <c r="C250" s="1129" t="s">
        <v>1022</v>
      </c>
      <c r="D250" s="1252" t="s">
        <v>3180</v>
      </c>
      <c r="E250" s="1253"/>
      <c r="F250" s="1253"/>
      <c r="G250" s="1253"/>
      <c r="H250" s="1119"/>
      <c r="I250" s="1119"/>
      <c r="J250" s="1119"/>
      <c r="K250" s="1119"/>
    </row>
    <row r="251" spans="1:11" ht="18" customHeight="1" x14ac:dyDescent="0.25">
      <c r="A251" s="1119"/>
      <c r="B251" s="1119"/>
      <c r="C251" s="1130" t="s">
        <v>1024</v>
      </c>
      <c r="D251" s="1254" t="s">
        <v>1038</v>
      </c>
      <c r="E251" s="1255"/>
      <c r="F251" s="1255"/>
      <c r="G251" s="1255"/>
      <c r="H251" s="1119"/>
      <c r="I251" s="1119"/>
      <c r="J251" s="1119"/>
      <c r="K251" s="1119"/>
    </row>
    <row r="252" spans="1:11" ht="18" customHeight="1" x14ac:dyDescent="0.25">
      <c r="A252" s="1119"/>
      <c r="B252" s="1119"/>
      <c r="C252" s="1130" t="s">
        <v>31</v>
      </c>
      <c r="D252" s="1254" t="s">
        <v>3181</v>
      </c>
      <c r="E252" s="1255"/>
      <c r="F252" s="1255"/>
      <c r="G252" s="1255"/>
      <c r="H252" s="1119"/>
      <c r="I252" s="1119"/>
      <c r="J252" s="1119"/>
      <c r="K252" s="1119"/>
    </row>
    <row r="253" spans="1:11" ht="15" customHeight="1" x14ac:dyDescent="0.25">
      <c r="A253" s="1119"/>
      <c r="B253" s="1119"/>
      <c r="C253" s="1131"/>
      <c r="D253" s="1132">
        <v>2024</v>
      </c>
      <c r="E253" s="1132">
        <v>2025</v>
      </c>
      <c r="F253" s="1132">
        <v>2026</v>
      </c>
      <c r="G253" s="1132">
        <v>2027</v>
      </c>
      <c r="H253" s="1119"/>
      <c r="I253" s="1119"/>
      <c r="J253" s="1119"/>
      <c r="K253" s="1119"/>
    </row>
    <row r="254" spans="1:11" ht="15" customHeight="1" x14ac:dyDescent="0.25">
      <c r="A254" s="1119"/>
      <c r="B254" s="1119"/>
      <c r="C254" s="1133"/>
      <c r="D254" s="1134" t="s">
        <v>13</v>
      </c>
      <c r="E254" s="1134" t="s">
        <v>14</v>
      </c>
      <c r="F254" s="1134" t="s">
        <v>14</v>
      </c>
      <c r="G254" s="1134" t="s">
        <v>14</v>
      </c>
      <c r="H254" s="1119"/>
      <c r="I254" s="1119"/>
      <c r="J254" s="1119"/>
      <c r="K254" s="1119"/>
    </row>
    <row r="255" spans="1:11" ht="14.1" customHeight="1" x14ac:dyDescent="0.25">
      <c r="A255" s="1119"/>
      <c r="B255" s="1119"/>
      <c r="C255" s="1123" t="s">
        <v>33</v>
      </c>
      <c r="D255" s="1127" t="s">
        <v>1038</v>
      </c>
      <c r="E255" s="1127" t="s">
        <v>1092</v>
      </c>
      <c r="F255" s="1127" t="s">
        <v>1039</v>
      </c>
      <c r="G255" s="1127" t="s">
        <v>1039</v>
      </c>
      <c r="H255" s="1119"/>
      <c r="I255" s="1119"/>
      <c r="J255" s="1119"/>
      <c r="K255" s="1119"/>
    </row>
    <row r="256" spans="1:11" ht="14.1" customHeight="1" x14ac:dyDescent="0.25">
      <c r="A256" s="1119"/>
      <c r="B256" s="1119"/>
      <c r="C256" s="1123" t="s">
        <v>1029</v>
      </c>
      <c r="D256" s="1127" t="s">
        <v>1039</v>
      </c>
      <c r="E256" s="1127" t="s">
        <v>1152</v>
      </c>
      <c r="F256" s="1127" t="s">
        <v>1039</v>
      </c>
      <c r="G256" s="1127" t="s">
        <v>1039</v>
      </c>
      <c r="H256" s="1119"/>
      <c r="I256" s="1119"/>
      <c r="J256" s="1119"/>
      <c r="K256" s="1119"/>
    </row>
    <row r="257" spans="1:11" ht="14.1" customHeight="1" x14ac:dyDescent="0.25">
      <c r="A257" s="1119"/>
      <c r="B257" s="1119"/>
      <c r="C257" s="1123" t="s">
        <v>1032</v>
      </c>
      <c r="D257" s="1127" t="s">
        <v>1039</v>
      </c>
      <c r="E257" s="1127" t="s">
        <v>1152</v>
      </c>
      <c r="F257" s="1127" t="s">
        <v>1039</v>
      </c>
      <c r="G257" s="1127" t="s">
        <v>1039</v>
      </c>
      <c r="H257" s="1119"/>
      <c r="I257" s="1119"/>
      <c r="J257" s="1119"/>
      <c r="K257" s="1119"/>
    </row>
    <row r="258" spans="1:11" ht="14.1" customHeight="1" x14ac:dyDescent="0.25">
      <c r="A258" s="1119"/>
      <c r="B258" s="1119"/>
      <c r="C258" s="1123" t="s">
        <v>1037</v>
      </c>
      <c r="D258" s="1127" t="s">
        <v>1038</v>
      </c>
      <c r="E258" s="1127" t="s">
        <v>1038</v>
      </c>
      <c r="F258" s="1127" t="s">
        <v>1083</v>
      </c>
      <c r="G258" s="1127" t="s">
        <v>1038</v>
      </c>
      <c r="H258" s="1119"/>
      <c r="I258" s="1119"/>
      <c r="J258" s="1119"/>
      <c r="K258" s="1119"/>
    </row>
    <row r="259" spans="1:11" ht="14.1" customHeight="1" x14ac:dyDescent="0.25">
      <c r="A259" s="1119"/>
      <c r="B259" s="1119"/>
      <c r="C259" s="1123" t="s">
        <v>1042</v>
      </c>
      <c r="D259" s="1127" t="s">
        <v>1038</v>
      </c>
      <c r="E259" s="1127" t="s">
        <v>1038</v>
      </c>
      <c r="F259" s="1127" t="s">
        <v>1083</v>
      </c>
      <c r="G259" s="1127" t="s">
        <v>1038</v>
      </c>
      <c r="H259" s="1119"/>
      <c r="I259" s="1119"/>
      <c r="J259" s="1119"/>
      <c r="K259" s="1119"/>
    </row>
    <row r="260" spans="1:11" ht="14.1" customHeight="1" x14ac:dyDescent="0.25">
      <c r="A260" s="1119"/>
      <c r="B260" s="1119"/>
      <c r="C260" s="1123" t="s">
        <v>39</v>
      </c>
      <c r="D260" s="1127" t="s">
        <v>1038</v>
      </c>
      <c r="E260" s="1127" t="s">
        <v>1038</v>
      </c>
      <c r="F260" s="1127" t="s">
        <v>1083</v>
      </c>
      <c r="G260" s="1127" t="s">
        <v>1038</v>
      </c>
      <c r="H260" s="1119"/>
      <c r="I260" s="1119"/>
      <c r="J260" s="1119"/>
      <c r="K260" s="1119"/>
    </row>
    <row r="261" spans="1:11" ht="14.1" customHeight="1" x14ac:dyDescent="0.25">
      <c r="A261" s="1119"/>
      <c r="B261" s="1119"/>
      <c r="C261" s="1250" t="s">
        <v>1046</v>
      </c>
      <c r="D261" s="1251"/>
      <c r="E261" s="1251"/>
      <c r="F261" s="1251"/>
      <c r="G261" s="1251"/>
      <c r="H261" s="1119"/>
      <c r="I261" s="1119"/>
      <c r="J261" s="1119"/>
      <c r="K261" s="1119"/>
    </row>
    <row r="262" spans="1:11" ht="14.1" customHeight="1" x14ac:dyDescent="0.25">
      <c r="A262" s="1119"/>
      <c r="B262" s="1119"/>
      <c r="C262" s="1131"/>
      <c r="D262" s="1132">
        <v>2024</v>
      </c>
      <c r="E262" s="1132">
        <v>2025</v>
      </c>
      <c r="F262" s="1132">
        <v>2026</v>
      </c>
      <c r="G262" s="1132">
        <v>2027</v>
      </c>
      <c r="H262" s="1119"/>
      <c r="I262" s="1119"/>
      <c r="J262" s="1119"/>
      <c r="K262" s="1119"/>
    </row>
    <row r="263" spans="1:11" ht="14.1" customHeight="1" x14ac:dyDescent="0.25">
      <c r="A263" s="1119"/>
      <c r="B263" s="1119"/>
      <c r="C263" s="1133"/>
      <c r="D263" s="1134" t="s">
        <v>13</v>
      </c>
      <c r="E263" s="1134" t="s">
        <v>14</v>
      </c>
      <c r="F263" s="1134" t="s">
        <v>14</v>
      </c>
      <c r="G263" s="1134" t="s">
        <v>14</v>
      </c>
      <c r="H263" s="1119"/>
      <c r="I263" s="1119"/>
      <c r="J263" s="1119"/>
      <c r="K263" s="1119"/>
    </row>
    <row r="264" spans="1:11" ht="14.1" customHeight="1" x14ac:dyDescent="0.25">
      <c r="A264" s="1119"/>
      <c r="B264" s="1119"/>
      <c r="C264" s="1135" t="s">
        <v>1047</v>
      </c>
      <c r="D264" s="1136">
        <v>0</v>
      </c>
      <c r="E264" s="1136">
        <v>0</v>
      </c>
      <c r="F264" s="1136">
        <v>0</v>
      </c>
      <c r="G264" s="1136">
        <v>0</v>
      </c>
      <c r="H264" s="1119"/>
      <c r="I264" s="1119"/>
      <c r="J264" s="1119"/>
      <c r="K264" s="1119"/>
    </row>
    <row r="265" spans="1:11" ht="14.1" customHeight="1" x14ac:dyDescent="0.25">
      <c r="A265" s="1119"/>
      <c r="B265" s="1119"/>
      <c r="C265" s="1135" t="s">
        <v>1048</v>
      </c>
      <c r="D265" s="1136">
        <v>0</v>
      </c>
      <c r="E265" s="1136">
        <v>0</v>
      </c>
      <c r="F265" s="1136">
        <v>0</v>
      </c>
      <c r="G265" s="1136">
        <v>0</v>
      </c>
      <c r="H265" s="1119"/>
      <c r="I265" s="1119"/>
      <c r="J265" s="1119"/>
      <c r="K265" s="1119"/>
    </row>
    <row r="266" spans="1:11" ht="14.1" customHeight="1" x14ac:dyDescent="0.25">
      <c r="A266" s="1119"/>
      <c r="B266" s="1119"/>
      <c r="C266" s="1135" t="s">
        <v>1049</v>
      </c>
      <c r="D266" s="1136">
        <v>0</v>
      </c>
      <c r="E266" s="1136">
        <v>0</v>
      </c>
      <c r="F266" s="1136">
        <v>0</v>
      </c>
      <c r="G266" s="1136">
        <v>0</v>
      </c>
      <c r="H266" s="1119"/>
      <c r="I266" s="1119"/>
      <c r="J266" s="1119"/>
      <c r="K266" s="1119"/>
    </row>
    <row r="267" spans="1:11" ht="14.1" customHeight="1" x14ac:dyDescent="0.25">
      <c r="A267" s="1119"/>
      <c r="B267" s="1119"/>
      <c r="C267" s="1135" t="s">
        <v>1050</v>
      </c>
      <c r="D267" s="1136">
        <v>0</v>
      </c>
      <c r="E267" s="1136">
        <v>0</v>
      </c>
      <c r="F267" s="1136">
        <v>0</v>
      </c>
      <c r="G267" s="1136">
        <v>0</v>
      </c>
      <c r="H267" s="1119"/>
      <c r="I267" s="1119"/>
      <c r="J267" s="1119"/>
      <c r="K267" s="1119"/>
    </row>
    <row r="268" spans="1:11" ht="14.1" customHeight="1" x14ac:dyDescent="0.25">
      <c r="A268" s="1119"/>
      <c r="B268" s="1119"/>
      <c r="C268" s="1135" t="s">
        <v>1048</v>
      </c>
      <c r="D268" s="1136">
        <v>0</v>
      </c>
      <c r="E268" s="1136">
        <v>0</v>
      </c>
      <c r="F268" s="1136">
        <v>0</v>
      </c>
      <c r="G268" s="1136">
        <v>0</v>
      </c>
      <c r="H268" s="1119"/>
      <c r="I268" s="1119"/>
      <c r="J268" s="1119"/>
      <c r="K268" s="1119"/>
    </row>
    <row r="269" spans="1:11" ht="14.1" customHeight="1" x14ac:dyDescent="0.25">
      <c r="A269" s="1119"/>
      <c r="B269" s="1119"/>
      <c r="C269" s="1135" t="s">
        <v>1049</v>
      </c>
      <c r="D269" s="1136">
        <v>0</v>
      </c>
      <c r="E269" s="1136">
        <v>0</v>
      </c>
      <c r="F269" s="1136">
        <v>0</v>
      </c>
      <c r="G269" s="1136">
        <v>0</v>
      </c>
      <c r="H269" s="1119"/>
      <c r="I269" s="1119"/>
      <c r="J269" s="1119"/>
      <c r="K269" s="1119"/>
    </row>
    <row r="270" spans="1:11" ht="14.1" customHeight="1" x14ac:dyDescent="0.25">
      <c r="A270" s="1119"/>
      <c r="B270" s="1119"/>
      <c r="C270" s="1135" t="s">
        <v>1051</v>
      </c>
      <c r="D270" s="1136">
        <v>0</v>
      </c>
      <c r="E270" s="1136">
        <v>0</v>
      </c>
      <c r="F270" s="1136">
        <v>0</v>
      </c>
      <c r="G270" s="1136">
        <v>0</v>
      </c>
      <c r="H270" s="1119"/>
      <c r="I270" s="1119"/>
      <c r="J270" s="1119"/>
      <c r="K270" s="1119"/>
    </row>
    <row r="271" spans="1:11" ht="14.1" customHeight="1" x14ac:dyDescent="0.25">
      <c r="A271" s="1119"/>
      <c r="B271" s="1119"/>
      <c r="C271" s="1135" t="s">
        <v>1048</v>
      </c>
      <c r="D271" s="1136">
        <v>0</v>
      </c>
      <c r="E271" s="1136">
        <v>0</v>
      </c>
      <c r="F271" s="1136">
        <v>0</v>
      </c>
      <c r="G271" s="1136">
        <v>0</v>
      </c>
      <c r="H271" s="1119"/>
      <c r="I271" s="1119"/>
      <c r="J271" s="1119"/>
      <c r="K271" s="1119"/>
    </row>
    <row r="272" spans="1:11" ht="14.1" customHeight="1" x14ac:dyDescent="0.25">
      <c r="A272" s="1119"/>
      <c r="B272" s="1119"/>
      <c r="C272" s="1135" t="s">
        <v>1049</v>
      </c>
      <c r="D272" s="1136">
        <v>0</v>
      </c>
      <c r="E272" s="1136">
        <v>0</v>
      </c>
      <c r="F272" s="1136">
        <v>0</v>
      </c>
      <c r="G272" s="1136">
        <v>0</v>
      </c>
      <c r="H272" s="1119"/>
      <c r="I272" s="1119"/>
      <c r="J272" s="1119"/>
      <c r="K272" s="1119"/>
    </row>
    <row r="273" spans="1:11" ht="14.1" customHeight="1" x14ac:dyDescent="0.25">
      <c r="A273" s="1119"/>
      <c r="B273" s="1119"/>
      <c r="C273" s="1135" t="s">
        <v>1052</v>
      </c>
      <c r="D273" s="1136">
        <v>0</v>
      </c>
      <c r="E273" s="1136">
        <v>0</v>
      </c>
      <c r="F273" s="1136">
        <v>0</v>
      </c>
      <c r="G273" s="1136">
        <v>0</v>
      </c>
      <c r="H273" s="1119"/>
      <c r="I273" s="1119"/>
      <c r="J273" s="1119"/>
      <c r="K273" s="1119"/>
    </row>
    <row r="274" spans="1:11" ht="14.1" customHeight="1" x14ac:dyDescent="0.25">
      <c r="A274" s="1119"/>
      <c r="B274" s="1119"/>
      <c r="C274" s="1135" t="s">
        <v>1048</v>
      </c>
      <c r="D274" s="1136">
        <v>0</v>
      </c>
      <c r="E274" s="1136">
        <v>0</v>
      </c>
      <c r="F274" s="1136">
        <v>0</v>
      </c>
      <c r="G274" s="1136">
        <v>0</v>
      </c>
      <c r="H274" s="1119"/>
      <c r="I274" s="1119"/>
      <c r="J274" s="1119"/>
      <c r="K274" s="1119"/>
    </row>
    <row r="275" spans="1:11" ht="14.1" customHeight="1" x14ac:dyDescent="0.25">
      <c r="A275" s="1119"/>
      <c r="B275" s="1119"/>
      <c r="C275" s="1135" t="s">
        <v>1049</v>
      </c>
      <c r="D275" s="1136">
        <v>0</v>
      </c>
      <c r="E275" s="1136">
        <v>0</v>
      </c>
      <c r="F275" s="1136">
        <v>0</v>
      </c>
      <c r="G275" s="1136">
        <v>0</v>
      </c>
      <c r="H275" s="1119"/>
      <c r="I275" s="1119"/>
      <c r="J275" s="1119"/>
      <c r="K275" s="1119"/>
    </row>
    <row r="276" spans="1:11" ht="14.1" customHeight="1" x14ac:dyDescent="0.25">
      <c r="A276" s="1119"/>
      <c r="B276" s="1119"/>
      <c r="C276" s="1135" t="s">
        <v>1053</v>
      </c>
      <c r="D276" s="1136">
        <v>0</v>
      </c>
      <c r="E276" s="1136">
        <v>0</v>
      </c>
      <c r="F276" s="1136">
        <v>0</v>
      </c>
      <c r="G276" s="1136">
        <v>0</v>
      </c>
      <c r="H276" s="1119"/>
      <c r="I276" s="1119"/>
      <c r="J276" s="1119"/>
      <c r="K276" s="1119"/>
    </row>
    <row r="277" spans="1:11" ht="14.1" customHeight="1" x14ac:dyDescent="0.25">
      <c r="A277" s="1119"/>
      <c r="B277" s="1119"/>
      <c r="C277" s="1135" t="s">
        <v>1048</v>
      </c>
      <c r="D277" s="1136">
        <v>0</v>
      </c>
      <c r="E277" s="1136">
        <v>0</v>
      </c>
      <c r="F277" s="1136">
        <v>0</v>
      </c>
      <c r="G277" s="1136">
        <v>0</v>
      </c>
      <c r="H277" s="1119"/>
      <c r="I277" s="1119"/>
      <c r="J277" s="1119"/>
      <c r="K277" s="1119"/>
    </row>
    <row r="278" spans="1:11" ht="14.1" customHeight="1" x14ac:dyDescent="0.25">
      <c r="A278" s="1119"/>
      <c r="B278" s="1119"/>
      <c r="C278" s="1135" t="s">
        <v>1049</v>
      </c>
      <c r="D278" s="1136">
        <v>0</v>
      </c>
      <c r="E278" s="1136">
        <v>0</v>
      </c>
      <c r="F278" s="1136">
        <v>0</v>
      </c>
      <c r="G278" s="1136">
        <v>0</v>
      </c>
      <c r="H278" s="1119"/>
      <c r="I278" s="1119"/>
      <c r="J278" s="1119"/>
      <c r="K278" s="1119"/>
    </row>
    <row r="279" spans="1:11" ht="14.1" customHeight="1" x14ac:dyDescent="0.25">
      <c r="A279" s="1119"/>
      <c r="B279" s="1119"/>
      <c r="C279" s="1135" t="s">
        <v>1054</v>
      </c>
      <c r="D279" s="1136">
        <v>0</v>
      </c>
      <c r="E279" s="1136">
        <v>0</v>
      </c>
      <c r="F279" s="1136">
        <v>0</v>
      </c>
      <c r="G279" s="1136">
        <v>0</v>
      </c>
      <c r="H279" s="1119"/>
      <c r="I279" s="1119"/>
      <c r="J279" s="1119"/>
      <c r="K279" s="1119"/>
    </row>
    <row r="280" spans="1:11" ht="14.1" customHeight="1" x14ac:dyDescent="0.25">
      <c r="A280" s="1119"/>
      <c r="B280" s="1119"/>
      <c r="C280" s="1135" t="s">
        <v>1048</v>
      </c>
      <c r="D280" s="1136">
        <v>0</v>
      </c>
      <c r="E280" s="1136">
        <v>0</v>
      </c>
      <c r="F280" s="1136">
        <v>0</v>
      </c>
      <c r="G280" s="1136">
        <v>0</v>
      </c>
      <c r="H280" s="1119"/>
      <c r="I280" s="1119"/>
      <c r="J280" s="1119"/>
      <c r="K280" s="1119"/>
    </row>
    <row r="281" spans="1:11" ht="14.1" customHeight="1" x14ac:dyDescent="0.25">
      <c r="A281" s="1119"/>
      <c r="B281" s="1119"/>
      <c r="C281" s="1135" t="s">
        <v>1049</v>
      </c>
      <c r="D281" s="1136">
        <v>0</v>
      </c>
      <c r="E281" s="1136">
        <v>0</v>
      </c>
      <c r="F281" s="1136">
        <v>0</v>
      </c>
      <c r="G281" s="1136">
        <v>0</v>
      </c>
      <c r="H281" s="1119"/>
      <c r="I281" s="1119"/>
      <c r="J281" s="1119"/>
      <c r="K281" s="1119"/>
    </row>
    <row r="282" spans="1:11" ht="14.1" customHeight="1" x14ac:dyDescent="0.25">
      <c r="A282" s="1119"/>
      <c r="B282" s="1119"/>
      <c r="C282" s="1135" t="s">
        <v>1055</v>
      </c>
      <c r="D282" s="1136">
        <v>0</v>
      </c>
      <c r="E282" s="1136">
        <v>0</v>
      </c>
      <c r="F282" s="1136">
        <v>0</v>
      </c>
      <c r="G282" s="1136">
        <v>0</v>
      </c>
      <c r="H282" s="1119"/>
      <c r="I282" s="1119"/>
      <c r="J282" s="1119"/>
      <c r="K282" s="1119"/>
    </row>
    <row r="283" spans="1:11" ht="14.1" customHeight="1" x14ac:dyDescent="0.25">
      <c r="A283" s="1119"/>
      <c r="B283" s="1119"/>
      <c r="C283" s="1135" t="s">
        <v>1048</v>
      </c>
      <c r="D283" s="1136">
        <v>0</v>
      </c>
      <c r="E283" s="1136">
        <v>0</v>
      </c>
      <c r="F283" s="1136">
        <v>0</v>
      </c>
      <c r="G283" s="1136">
        <v>0</v>
      </c>
      <c r="H283" s="1119"/>
      <c r="I283" s="1119"/>
      <c r="J283" s="1119"/>
      <c r="K283" s="1119"/>
    </row>
    <row r="284" spans="1:11" ht="14.1" customHeight="1" x14ac:dyDescent="0.25">
      <c r="A284" s="1119"/>
      <c r="B284" s="1119"/>
      <c r="C284" s="1135" t="s">
        <v>1049</v>
      </c>
      <c r="D284" s="1136">
        <v>0</v>
      </c>
      <c r="E284" s="1136">
        <v>0</v>
      </c>
      <c r="F284" s="1136">
        <v>0</v>
      </c>
      <c r="G284" s="1136">
        <v>0</v>
      </c>
      <c r="H284" s="1119"/>
      <c r="I284" s="1119"/>
      <c r="J284" s="1119"/>
      <c r="K284" s="1119"/>
    </row>
    <row r="285" spans="1:11" ht="14.1" customHeight="1" x14ac:dyDescent="0.25">
      <c r="A285" s="1119"/>
      <c r="B285" s="1119"/>
      <c r="C285" s="1135" t="s">
        <v>1056</v>
      </c>
      <c r="D285" s="1136">
        <v>0</v>
      </c>
      <c r="E285" s="1136">
        <v>0</v>
      </c>
      <c r="F285" s="1136">
        <v>0</v>
      </c>
      <c r="G285" s="1136">
        <v>0</v>
      </c>
      <c r="H285" s="1119"/>
      <c r="I285" s="1119"/>
      <c r="J285" s="1119"/>
      <c r="K285" s="1119"/>
    </row>
    <row r="286" spans="1:11" ht="14.1" customHeight="1" x14ac:dyDescent="0.25">
      <c r="A286" s="1119"/>
      <c r="B286" s="1119"/>
      <c r="C286" s="1135" t="s">
        <v>1048</v>
      </c>
      <c r="D286" s="1136">
        <v>0</v>
      </c>
      <c r="E286" s="1136">
        <v>0</v>
      </c>
      <c r="F286" s="1136">
        <v>0</v>
      </c>
      <c r="G286" s="1136">
        <v>0</v>
      </c>
      <c r="H286" s="1119"/>
      <c r="I286" s="1119"/>
      <c r="J286" s="1119"/>
      <c r="K286" s="1119"/>
    </row>
    <row r="287" spans="1:11" ht="14.1" customHeight="1" x14ac:dyDescent="0.25">
      <c r="A287" s="1119"/>
      <c r="B287" s="1119"/>
      <c r="C287" s="1135" t="s">
        <v>1057</v>
      </c>
      <c r="D287" s="1136">
        <v>0</v>
      </c>
      <c r="E287" s="1136">
        <v>0</v>
      </c>
      <c r="F287" s="1136">
        <v>0</v>
      </c>
      <c r="G287" s="1136">
        <v>0</v>
      </c>
      <c r="H287" s="1119"/>
      <c r="I287" s="1119"/>
      <c r="J287" s="1119"/>
      <c r="K287" s="1119"/>
    </row>
    <row r="288" spans="1:11" ht="14.1" customHeight="1" x14ac:dyDescent="0.25">
      <c r="A288" s="1119"/>
      <c r="B288" s="1119"/>
      <c r="C288" s="1135" t="s">
        <v>1058</v>
      </c>
      <c r="D288" s="1136">
        <v>0</v>
      </c>
      <c r="E288" s="1136">
        <v>0</v>
      </c>
      <c r="F288" s="1136">
        <v>0</v>
      </c>
      <c r="G288" s="1136">
        <v>0</v>
      </c>
      <c r="H288" s="1119"/>
      <c r="I288" s="1119"/>
      <c r="J288" s="1119"/>
      <c r="K288" s="1119"/>
    </row>
    <row r="289" spans="1:11" ht="14.1" customHeight="1" x14ac:dyDescent="0.25">
      <c r="A289" s="1119"/>
      <c r="B289" s="1119"/>
      <c r="C289" s="1135" t="s">
        <v>1059</v>
      </c>
      <c r="D289" s="1136">
        <v>0</v>
      </c>
      <c r="E289" s="1136">
        <v>0</v>
      </c>
      <c r="F289" s="1136">
        <v>0</v>
      </c>
      <c r="G289" s="1136">
        <v>0</v>
      </c>
      <c r="H289" s="1119"/>
      <c r="I289" s="1119"/>
      <c r="J289" s="1119"/>
      <c r="K289" s="1119"/>
    </row>
    <row r="290" spans="1:11" ht="14.1" customHeight="1" x14ac:dyDescent="0.25">
      <c r="A290" s="1119"/>
      <c r="B290" s="1119"/>
      <c r="C290" s="1135" t="s">
        <v>1060</v>
      </c>
      <c r="D290" s="1136">
        <v>0</v>
      </c>
      <c r="E290" s="1136">
        <v>0</v>
      </c>
      <c r="F290" s="1136">
        <v>0</v>
      </c>
      <c r="G290" s="1136">
        <v>0</v>
      </c>
      <c r="H290" s="1119"/>
      <c r="I290" s="1119"/>
      <c r="J290" s="1119"/>
      <c r="K290" s="1119"/>
    </row>
    <row r="291" spans="1:11" ht="14.1" customHeight="1" x14ac:dyDescent="0.25">
      <c r="A291" s="1119"/>
      <c r="B291" s="1119"/>
      <c r="C291" s="1135" t="s">
        <v>1061</v>
      </c>
      <c r="D291" s="1136">
        <v>0</v>
      </c>
      <c r="E291" s="1136">
        <v>2000000</v>
      </c>
      <c r="F291" s="1136">
        <v>0</v>
      </c>
      <c r="G291" s="1136">
        <v>0</v>
      </c>
      <c r="H291" s="1119"/>
      <c r="I291" s="1119"/>
      <c r="J291" s="1119"/>
      <c r="K291" s="1119"/>
    </row>
    <row r="292" spans="1:11" ht="14.1" customHeight="1" x14ac:dyDescent="0.25">
      <c r="A292" s="1119"/>
      <c r="B292" s="1119"/>
      <c r="C292" s="1135" t="s">
        <v>1048</v>
      </c>
      <c r="D292" s="1136">
        <v>0</v>
      </c>
      <c r="E292" s="1136">
        <v>2000000</v>
      </c>
      <c r="F292" s="1136">
        <v>0</v>
      </c>
      <c r="G292" s="1136">
        <v>0</v>
      </c>
      <c r="H292" s="1119"/>
      <c r="I292" s="1119"/>
      <c r="J292" s="1119"/>
      <c r="K292" s="1119"/>
    </row>
    <row r="293" spans="1:11" ht="14.1" customHeight="1" x14ac:dyDescent="0.25">
      <c r="A293" s="1119"/>
      <c r="B293" s="1119"/>
      <c r="C293" s="1135" t="s">
        <v>1057</v>
      </c>
      <c r="D293" s="1136">
        <v>0</v>
      </c>
      <c r="E293" s="1136">
        <v>0</v>
      </c>
      <c r="F293" s="1136">
        <v>0</v>
      </c>
      <c r="G293" s="1136">
        <v>0</v>
      </c>
      <c r="H293" s="1119"/>
      <c r="I293" s="1119"/>
      <c r="J293" s="1119"/>
      <c r="K293" s="1119"/>
    </row>
    <row r="294" spans="1:11" ht="14.1" customHeight="1" x14ac:dyDescent="0.25">
      <c r="A294" s="1119"/>
      <c r="B294" s="1119"/>
      <c r="C294" s="1135" t="s">
        <v>1058</v>
      </c>
      <c r="D294" s="1136">
        <v>0</v>
      </c>
      <c r="E294" s="1136">
        <v>0</v>
      </c>
      <c r="F294" s="1136">
        <v>0</v>
      </c>
      <c r="G294" s="1136">
        <v>0</v>
      </c>
      <c r="H294" s="1119"/>
      <c r="I294" s="1119"/>
      <c r="J294" s="1119"/>
      <c r="K294" s="1119"/>
    </row>
    <row r="295" spans="1:11" ht="14.1" customHeight="1" x14ac:dyDescent="0.25">
      <c r="A295" s="1119"/>
      <c r="B295" s="1119"/>
      <c r="C295" s="1135" t="s">
        <v>1059</v>
      </c>
      <c r="D295" s="1136">
        <v>0</v>
      </c>
      <c r="E295" s="1136">
        <v>0</v>
      </c>
      <c r="F295" s="1136">
        <v>0</v>
      </c>
      <c r="G295" s="1136">
        <v>0</v>
      </c>
      <c r="H295" s="1119"/>
      <c r="I295" s="1119"/>
      <c r="J295" s="1119"/>
      <c r="K295" s="1119"/>
    </row>
    <row r="296" spans="1:11" ht="14.1" customHeight="1" x14ac:dyDescent="0.25">
      <c r="A296" s="1119"/>
      <c r="B296" s="1119"/>
      <c r="C296" s="1135" t="s">
        <v>1060</v>
      </c>
      <c r="D296" s="1136">
        <v>0</v>
      </c>
      <c r="E296" s="1136">
        <v>0</v>
      </c>
      <c r="F296" s="1136">
        <v>0</v>
      </c>
      <c r="G296" s="1136">
        <v>0</v>
      </c>
      <c r="H296" s="1119"/>
      <c r="I296" s="1119"/>
      <c r="J296" s="1119"/>
      <c r="K296" s="1119"/>
    </row>
    <row r="297" spans="1:11" ht="14.1" customHeight="1" x14ac:dyDescent="0.25">
      <c r="A297" s="1119"/>
      <c r="B297" s="1119"/>
      <c r="C297" s="1135" t="s">
        <v>1062</v>
      </c>
      <c r="D297" s="1136">
        <v>0</v>
      </c>
      <c r="E297" s="1136">
        <v>0</v>
      </c>
      <c r="F297" s="1136">
        <v>0</v>
      </c>
      <c r="G297" s="1136">
        <v>0</v>
      </c>
      <c r="H297" s="1119"/>
      <c r="I297" s="1119"/>
      <c r="J297" s="1119"/>
      <c r="K297" s="1119"/>
    </row>
    <row r="298" spans="1:11" ht="14.1" customHeight="1" x14ac:dyDescent="0.25">
      <c r="A298" s="1119"/>
      <c r="B298" s="1119"/>
      <c r="C298" s="1135" t="s">
        <v>1048</v>
      </c>
      <c r="D298" s="1136">
        <v>0</v>
      </c>
      <c r="E298" s="1136">
        <v>0</v>
      </c>
      <c r="F298" s="1136">
        <v>0</v>
      </c>
      <c r="G298" s="1136">
        <v>0</v>
      </c>
      <c r="H298" s="1119"/>
      <c r="I298" s="1119"/>
      <c r="J298" s="1119"/>
      <c r="K298" s="1119"/>
    </row>
    <row r="299" spans="1:11" ht="14.1" customHeight="1" x14ac:dyDescent="0.25">
      <c r="A299" s="1119"/>
      <c r="B299" s="1119"/>
      <c r="C299" s="1135" t="s">
        <v>1057</v>
      </c>
      <c r="D299" s="1136">
        <v>0</v>
      </c>
      <c r="E299" s="1136">
        <v>0</v>
      </c>
      <c r="F299" s="1136">
        <v>0</v>
      </c>
      <c r="G299" s="1136">
        <v>0</v>
      </c>
      <c r="H299" s="1119"/>
      <c r="I299" s="1119"/>
      <c r="J299" s="1119"/>
      <c r="K299" s="1119"/>
    </row>
    <row r="300" spans="1:11" ht="14.1" customHeight="1" x14ac:dyDescent="0.25">
      <c r="A300" s="1119"/>
      <c r="B300" s="1119"/>
      <c r="C300" s="1135" t="s">
        <v>1058</v>
      </c>
      <c r="D300" s="1136">
        <v>0</v>
      </c>
      <c r="E300" s="1136">
        <v>0</v>
      </c>
      <c r="F300" s="1136">
        <v>0</v>
      </c>
      <c r="G300" s="1136">
        <v>0</v>
      </c>
      <c r="H300" s="1119"/>
      <c r="I300" s="1119"/>
      <c r="J300" s="1119"/>
      <c r="K300" s="1119"/>
    </row>
    <row r="301" spans="1:11" ht="14.1" customHeight="1" x14ac:dyDescent="0.25">
      <c r="A301" s="1119"/>
      <c r="B301" s="1119"/>
      <c r="C301" s="1135" t="s">
        <v>1059</v>
      </c>
      <c r="D301" s="1136">
        <v>0</v>
      </c>
      <c r="E301" s="1136">
        <v>0</v>
      </c>
      <c r="F301" s="1136">
        <v>0</v>
      </c>
      <c r="G301" s="1136">
        <v>0</v>
      </c>
      <c r="H301" s="1119"/>
      <c r="I301" s="1119"/>
      <c r="J301" s="1119"/>
      <c r="K301" s="1119"/>
    </row>
    <row r="302" spans="1:11" ht="14.1" customHeight="1" x14ac:dyDescent="0.25">
      <c r="A302" s="1119"/>
      <c r="B302" s="1119"/>
      <c r="C302" s="1135" t="s">
        <v>1060</v>
      </c>
      <c r="D302" s="1136">
        <v>0</v>
      </c>
      <c r="E302" s="1136">
        <v>0</v>
      </c>
      <c r="F302" s="1136">
        <v>0</v>
      </c>
      <c r="G302" s="1136">
        <v>0</v>
      </c>
      <c r="H302" s="1119"/>
      <c r="I302" s="1119"/>
      <c r="J302" s="1119"/>
      <c r="K302" s="1119"/>
    </row>
    <row r="303" spans="1:11" ht="14.1" customHeight="1" x14ac:dyDescent="0.25">
      <c r="A303" s="1119"/>
      <c r="B303" s="1119"/>
      <c r="C303" s="1135" t="s">
        <v>1063</v>
      </c>
      <c r="D303" s="1136">
        <v>0</v>
      </c>
      <c r="E303" s="1136">
        <v>0</v>
      </c>
      <c r="F303" s="1136">
        <v>0</v>
      </c>
      <c r="G303" s="1136">
        <v>0</v>
      </c>
      <c r="H303" s="1119"/>
      <c r="I303" s="1119"/>
      <c r="J303" s="1119"/>
      <c r="K303" s="1119"/>
    </row>
    <row r="304" spans="1:11" ht="14.1" customHeight="1" x14ac:dyDescent="0.25">
      <c r="A304" s="1119"/>
      <c r="B304" s="1119"/>
      <c r="C304" s="1135" t="s">
        <v>1064</v>
      </c>
      <c r="D304" s="1136">
        <v>0</v>
      </c>
      <c r="E304" s="1136">
        <v>0</v>
      </c>
      <c r="F304" s="1136">
        <v>0</v>
      </c>
      <c r="G304" s="1136">
        <v>0</v>
      </c>
      <c r="H304" s="1119"/>
      <c r="I304" s="1119"/>
      <c r="J304" s="1119"/>
      <c r="K304" s="1119"/>
    </row>
    <row r="305" spans="1:11" ht="14.1" customHeight="1" x14ac:dyDescent="0.25">
      <c r="A305" s="1119"/>
      <c r="B305" s="1119"/>
      <c r="C305" s="1137" t="s">
        <v>572</v>
      </c>
      <c r="D305" s="1136">
        <v>0</v>
      </c>
      <c r="E305" s="1136">
        <v>2000000</v>
      </c>
      <c r="F305" s="1136">
        <v>0</v>
      </c>
      <c r="G305" s="1136">
        <v>0</v>
      </c>
      <c r="H305" s="1119"/>
      <c r="I305" s="1119"/>
      <c r="J305" s="1119"/>
      <c r="K305" s="1119"/>
    </row>
    <row r="306" spans="1:11" ht="14.1" customHeight="1" x14ac:dyDescent="0.25">
      <c r="A306" s="1119"/>
      <c r="B306" s="1119"/>
      <c r="C306" s="1128" t="s">
        <v>3182</v>
      </c>
      <c r="D306" s="1256" t="s">
        <v>3183</v>
      </c>
      <c r="E306" s="1257"/>
      <c r="F306" s="1257"/>
      <c r="G306" s="1257"/>
      <c r="H306" s="1119"/>
      <c r="I306" s="1119"/>
      <c r="J306" s="1119"/>
      <c r="K306" s="1119"/>
    </row>
    <row r="307" spans="1:11" ht="14.1" customHeight="1" x14ac:dyDescent="0.25">
      <c r="A307" s="1119"/>
      <c r="B307" s="1119"/>
      <c r="C307" s="1129" t="s">
        <v>1022</v>
      </c>
      <c r="D307" s="1252" t="s">
        <v>3184</v>
      </c>
      <c r="E307" s="1253"/>
      <c r="F307" s="1253"/>
      <c r="G307" s="1253"/>
      <c r="H307" s="1119"/>
      <c r="I307" s="1119"/>
      <c r="J307" s="1119"/>
      <c r="K307" s="1119"/>
    </row>
    <row r="308" spans="1:11" ht="14.1" customHeight="1" x14ac:dyDescent="0.25">
      <c r="A308" s="1119"/>
      <c r="B308" s="1119"/>
      <c r="C308" s="1130" t="s">
        <v>1024</v>
      </c>
      <c r="D308" s="1254" t="s">
        <v>3185</v>
      </c>
      <c r="E308" s="1255"/>
      <c r="F308" s="1255"/>
      <c r="G308" s="1255"/>
      <c r="H308" s="1119"/>
      <c r="I308" s="1119"/>
      <c r="J308" s="1119"/>
      <c r="K308" s="1119"/>
    </row>
    <row r="309" spans="1:11" ht="14.1" customHeight="1" x14ac:dyDescent="0.25">
      <c r="A309" s="1119"/>
      <c r="B309" s="1119"/>
      <c r="C309" s="1130" t="s">
        <v>31</v>
      </c>
      <c r="D309" s="1254" t="s">
        <v>3186</v>
      </c>
      <c r="E309" s="1255"/>
      <c r="F309" s="1255"/>
      <c r="G309" s="1255"/>
      <c r="H309" s="1119"/>
      <c r="I309" s="1119"/>
      <c r="J309" s="1119"/>
      <c r="K309" s="1119"/>
    </row>
    <row r="310" spans="1:11" ht="15" customHeight="1" x14ac:dyDescent="0.25">
      <c r="A310" s="1119"/>
      <c r="B310" s="1119"/>
      <c r="C310" s="1131"/>
      <c r="D310" s="1132">
        <v>2024</v>
      </c>
      <c r="E310" s="1132">
        <v>2025</v>
      </c>
      <c r="F310" s="1132">
        <v>2026</v>
      </c>
      <c r="G310" s="1132">
        <v>2027</v>
      </c>
      <c r="H310" s="1119"/>
      <c r="I310" s="1119"/>
      <c r="J310" s="1119"/>
      <c r="K310" s="1119"/>
    </row>
    <row r="311" spans="1:11" ht="15" customHeight="1" x14ac:dyDescent="0.25">
      <c r="A311" s="1119"/>
      <c r="B311" s="1119"/>
      <c r="C311" s="1133"/>
      <c r="D311" s="1134" t="s">
        <v>13</v>
      </c>
      <c r="E311" s="1134" t="s">
        <v>14</v>
      </c>
      <c r="F311" s="1134" t="s">
        <v>14</v>
      </c>
      <c r="G311" s="1134" t="s">
        <v>14</v>
      </c>
      <c r="H311" s="1119"/>
      <c r="I311" s="1119"/>
      <c r="J311" s="1119"/>
      <c r="K311" s="1119"/>
    </row>
    <row r="312" spans="1:11" ht="14.1" customHeight="1" x14ac:dyDescent="0.25">
      <c r="A312" s="1119"/>
      <c r="B312" s="1119"/>
      <c r="C312" s="1123" t="s">
        <v>33</v>
      </c>
      <c r="D312" s="1127" t="s">
        <v>1039</v>
      </c>
      <c r="E312" s="1127" t="s">
        <v>1092</v>
      </c>
      <c r="F312" s="1127" t="s">
        <v>1039</v>
      </c>
      <c r="G312" s="1127" t="s">
        <v>1039</v>
      </c>
      <c r="H312" s="1119"/>
      <c r="I312" s="1119"/>
      <c r="J312" s="1119"/>
      <c r="K312" s="1119"/>
    </row>
    <row r="313" spans="1:11" ht="14.1" customHeight="1" x14ac:dyDescent="0.25">
      <c r="A313" s="1119"/>
      <c r="B313" s="1119"/>
      <c r="C313" s="1123" t="s">
        <v>1029</v>
      </c>
      <c r="D313" s="1127" t="s">
        <v>1039</v>
      </c>
      <c r="E313" s="1127" t="s">
        <v>2044</v>
      </c>
      <c r="F313" s="1127" t="s">
        <v>1039</v>
      </c>
      <c r="G313" s="1127" t="s">
        <v>1039</v>
      </c>
      <c r="H313" s="1119"/>
      <c r="I313" s="1119"/>
      <c r="J313" s="1119"/>
      <c r="K313" s="1119"/>
    </row>
    <row r="314" spans="1:11" ht="14.1" customHeight="1" x14ac:dyDescent="0.25">
      <c r="A314" s="1119"/>
      <c r="B314" s="1119"/>
      <c r="C314" s="1123" t="s">
        <v>1032</v>
      </c>
      <c r="D314" s="1127" t="s">
        <v>1039</v>
      </c>
      <c r="E314" s="1127" t="s">
        <v>2044</v>
      </c>
      <c r="F314" s="1127" t="s">
        <v>1039</v>
      </c>
      <c r="G314" s="1127" t="s">
        <v>1039</v>
      </c>
      <c r="H314" s="1119"/>
      <c r="I314" s="1119"/>
      <c r="J314" s="1119"/>
      <c r="K314" s="1119"/>
    </row>
    <row r="315" spans="1:11" ht="14.1" customHeight="1" x14ac:dyDescent="0.25">
      <c r="A315" s="1119"/>
      <c r="B315" s="1119"/>
      <c r="C315" s="1123" t="s">
        <v>1037</v>
      </c>
      <c r="D315" s="1127" t="s">
        <v>1038</v>
      </c>
      <c r="E315" s="1127" t="s">
        <v>1038</v>
      </c>
      <c r="F315" s="1127" t="s">
        <v>1083</v>
      </c>
      <c r="G315" s="1127" t="s">
        <v>1038</v>
      </c>
      <c r="H315" s="1119"/>
      <c r="I315" s="1119"/>
      <c r="J315" s="1119"/>
      <c r="K315" s="1119"/>
    </row>
    <row r="316" spans="1:11" ht="14.1" customHeight="1" x14ac:dyDescent="0.25">
      <c r="A316" s="1119"/>
      <c r="B316" s="1119"/>
      <c r="C316" s="1123" t="s">
        <v>1042</v>
      </c>
      <c r="D316" s="1127" t="s">
        <v>1038</v>
      </c>
      <c r="E316" s="1127" t="s">
        <v>1038</v>
      </c>
      <c r="F316" s="1127" t="s">
        <v>1083</v>
      </c>
      <c r="G316" s="1127" t="s">
        <v>1038</v>
      </c>
      <c r="H316" s="1119"/>
      <c r="I316" s="1119"/>
      <c r="J316" s="1119"/>
      <c r="K316" s="1119"/>
    </row>
    <row r="317" spans="1:11" ht="14.1" customHeight="1" x14ac:dyDescent="0.25">
      <c r="A317" s="1119"/>
      <c r="B317" s="1119"/>
      <c r="C317" s="1123" t="s">
        <v>39</v>
      </c>
      <c r="D317" s="1127" t="s">
        <v>1038</v>
      </c>
      <c r="E317" s="1127" t="s">
        <v>1038</v>
      </c>
      <c r="F317" s="1127" t="s">
        <v>1083</v>
      </c>
      <c r="G317" s="1127" t="s">
        <v>1038</v>
      </c>
      <c r="H317" s="1119"/>
      <c r="I317" s="1119"/>
      <c r="J317" s="1119"/>
      <c r="K317" s="1119"/>
    </row>
    <row r="318" spans="1:11" ht="14.1" customHeight="1" x14ac:dyDescent="0.25">
      <c r="A318" s="1119"/>
      <c r="B318" s="1119"/>
      <c r="C318" s="1250" t="s">
        <v>1046</v>
      </c>
      <c r="D318" s="1251"/>
      <c r="E318" s="1251"/>
      <c r="F318" s="1251"/>
      <c r="G318" s="1251"/>
      <c r="H318" s="1119"/>
      <c r="I318" s="1119"/>
      <c r="J318" s="1119"/>
      <c r="K318" s="1119"/>
    </row>
    <row r="319" spans="1:11" ht="14.1" customHeight="1" x14ac:dyDescent="0.25">
      <c r="A319" s="1119"/>
      <c r="B319" s="1119"/>
      <c r="C319" s="1131"/>
      <c r="D319" s="1132">
        <v>2024</v>
      </c>
      <c r="E319" s="1132">
        <v>2025</v>
      </c>
      <c r="F319" s="1132">
        <v>2026</v>
      </c>
      <c r="G319" s="1132">
        <v>2027</v>
      </c>
      <c r="H319" s="1119"/>
      <c r="I319" s="1119"/>
      <c r="J319" s="1119"/>
      <c r="K319" s="1119"/>
    </row>
    <row r="320" spans="1:11" ht="14.1" customHeight="1" x14ac:dyDescent="0.25">
      <c r="A320" s="1119"/>
      <c r="B320" s="1119"/>
      <c r="C320" s="1133"/>
      <c r="D320" s="1134" t="s">
        <v>13</v>
      </c>
      <c r="E320" s="1134" t="s">
        <v>14</v>
      </c>
      <c r="F320" s="1134" t="s">
        <v>14</v>
      </c>
      <c r="G320" s="1134" t="s">
        <v>14</v>
      </c>
      <c r="H320" s="1119"/>
      <c r="I320" s="1119"/>
      <c r="J320" s="1119"/>
      <c r="K320" s="1119"/>
    </row>
    <row r="321" spans="1:11" ht="14.1" customHeight="1" x14ac:dyDescent="0.25">
      <c r="A321" s="1119"/>
      <c r="B321" s="1119"/>
      <c r="C321" s="1135" t="s">
        <v>1047</v>
      </c>
      <c r="D321" s="1136">
        <v>0</v>
      </c>
      <c r="E321" s="1136">
        <v>0</v>
      </c>
      <c r="F321" s="1136">
        <v>0</v>
      </c>
      <c r="G321" s="1136">
        <v>0</v>
      </c>
      <c r="H321" s="1119"/>
      <c r="I321" s="1119"/>
      <c r="J321" s="1119"/>
      <c r="K321" s="1119"/>
    </row>
    <row r="322" spans="1:11" ht="14.1" customHeight="1" x14ac:dyDescent="0.25">
      <c r="A322" s="1119"/>
      <c r="B322" s="1119"/>
      <c r="C322" s="1135" t="s">
        <v>1048</v>
      </c>
      <c r="D322" s="1136">
        <v>0</v>
      </c>
      <c r="E322" s="1136">
        <v>0</v>
      </c>
      <c r="F322" s="1136">
        <v>0</v>
      </c>
      <c r="G322" s="1136">
        <v>0</v>
      </c>
      <c r="H322" s="1119"/>
      <c r="I322" s="1119"/>
      <c r="J322" s="1119"/>
      <c r="K322" s="1119"/>
    </row>
    <row r="323" spans="1:11" ht="14.1" customHeight="1" x14ac:dyDescent="0.25">
      <c r="A323" s="1119"/>
      <c r="B323" s="1119"/>
      <c r="C323" s="1135" t="s">
        <v>1049</v>
      </c>
      <c r="D323" s="1136">
        <v>0</v>
      </c>
      <c r="E323" s="1136">
        <v>0</v>
      </c>
      <c r="F323" s="1136">
        <v>0</v>
      </c>
      <c r="G323" s="1136">
        <v>0</v>
      </c>
      <c r="H323" s="1119"/>
      <c r="I323" s="1119"/>
      <c r="J323" s="1119"/>
      <c r="K323" s="1119"/>
    </row>
    <row r="324" spans="1:11" ht="14.1" customHeight="1" x14ac:dyDescent="0.25">
      <c r="A324" s="1119"/>
      <c r="B324" s="1119"/>
      <c r="C324" s="1135" t="s">
        <v>1050</v>
      </c>
      <c r="D324" s="1136">
        <v>0</v>
      </c>
      <c r="E324" s="1136">
        <v>0</v>
      </c>
      <c r="F324" s="1136">
        <v>0</v>
      </c>
      <c r="G324" s="1136">
        <v>0</v>
      </c>
      <c r="H324" s="1119"/>
      <c r="I324" s="1119"/>
      <c r="J324" s="1119"/>
      <c r="K324" s="1119"/>
    </row>
    <row r="325" spans="1:11" ht="14.1" customHeight="1" x14ac:dyDescent="0.25">
      <c r="A325" s="1119"/>
      <c r="B325" s="1119"/>
      <c r="C325" s="1135" t="s">
        <v>1048</v>
      </c>
      <c r="D325" s="1136">
        <v>0</v>
      </c>
      <c r="E325" s="1136">
        <v>0</v>
      </c>
      <c r="F325" s="1136">
        <v>0</v>
      </c>
      <c r="G325" s="1136">
        <v>0</v>
      </c>
      <c r="H325" s="1119"/>
      <c r="I325" s="1119"/>
      <c r="J325" s="1119"/>
      <c r="K325" s="1119"/>
    </row>
    <row r="326" spans="1:11" ht="14.1" customHeight="1" x14ac:dyDescent="0.25">
      <c r="A326" s="1119"/>
      <c r="B326" s="1119"/>
      <c r="C326" s="1135" t="s">
        <v>1049</v>
      </c>
      <c r="D326" s="1136">
        <v>0</v>
      </c>
      <c r="E326" s="1136">
        <v>0</v>
      </c>
      <c r="F326" s="1136">
        <v>0</v>
      </c>
      <c r="G326" s="1136">
        <v>0</v>
      </c>
      <c r="H326" s="1119"/>
      <c r="I326" s="1119"/>
      <c r="J326" s="1119"/>
      <c r="K326" s="1119"/>
    </row>
    <row r="327" spans="1:11" ht="14.1" customHeight="1" x14ac:dyDescent="0.25">
      <c r="A327" s="1119"/>
      <c r="B327" s="1119"/>
      <c r="C327" s="1135" t="s">
        <v>1051</v>
      </c>
      <c r="D327" s="1136">
        <v>0</v>
      </c>
      <c r="E327" s="1136">
        <v>0</v>
      </c>
      <c r="F327" s="1136">
        <v>0</v>
      </c>
      <c r="G327" s="1136">
        <v>0</v>
      </c>
      <c r="H327" s="1119"/>
      <c r="I327" s="1119"/>
      <c r="J327" s="1119"/>
      <c r="K327" s="1119"/>
    </row>
    <row r="328" spans="1:11" ht="14.1" customHeight="1" x14ac:dyDescent="0.25">
      <c r="A328" s="1119"/>
      <c r="B328" s="1119"/>
      <c r="C328" s="1135" t="s">
        <v>1048</v>
      </c>
      <c r="D328" s="1136">
        <v>0</v>
      </c>
      <c r="E328" s="1136">
        <v>0</v>
      </c>
      <c r="F328" s="1136">
        <v>0</v>
      </c>
      <c r="G328" s="1136">
        <v>0</v>
      </c>
      <c r="H328" s="1119"/>
      <c r="I328" s="1119"/>
      <c r="J328" s="1119"/>
      <c r="K328" s="1119"/>
    </row>
    <row r="329" spans="1:11" ht="14.1" customHeight="1" x14ac:dyDescent="0.25">
      <c r="A329" s="1119"/>
      <c r="B329" s="1119"/>
      <c r="C329" s="1135" t="s">
        <v>1049</v>
      </c>
      <c r="D329" s="1136">
        <v>0</v>
      </c>
      <c r="E329" s="1136">
        <v>0</v>
      </c>
      <c r="F329" s="1136">
        <v>0</v>
      </c>
      <c r="G329" s="1136">
        <v>0</v>
      </c>
      <c r="H329" s="1119"/>
      <c r="I329" s="1119"/>
      <c r="J329" s="1119"/>
      <c r="K329" s="1119"/>
    </row>
    <row r="330" spans="1:11" ht="14.1" customHeight="1" x14ac:dyDescent="0.25">
      <c r="A330" s="1119"/>
      <c r="B330" s="1119"/>
      <c r="C330" s="1135" t="s">
        <v>1052</v>
      </c>
      <c r="D330" s="1136">
        <v>0</v>
      </c>
      <c r="E330" s="1136">
        <v>0</v>
      </c>
      <c r="F330" s="1136">
        <v>0</v>
      </c>
      <c r="G330" s="1136">
        <v>0</v>
      </c>
      <c r="H330" s="1119"/>
      <c r="I330" s="1119"/>
      <c r="J330" s="1119"/>
      <c r="K330" s="1119"/>
    </row>
    <row r="331" spans="1:11" ht="14.1" customHeight="1" x14ac:dyDescent="0.25">
      <c r="A331" s="1119"/>
      <c r="B331" s="1119"/>
      <c r="C331" s="1135" t="s">
        <v>1048</v>
      </c>
      <c r="D331" s="1136">
        <v>0</v>
      </c>
      <c r="E331" s="1136">
        <v>0</v>
      </c>
      <c r="F331" s="1136">
        <v>0</v>
      </c>
      <c r="G331" s="1136">
        <v>0</v>
      </c>
      <c r="H331" s="1119"/>
      <c r="I331" s="1119"/>
      <c r="J331" s="1119"/>
      <c r="K331" s="1119"/>
    </row>
    <row r="332" spans="1:11" ht="14.1" customHeight="1" x14ac:dyDescent="0.25">
      <c r="A332" s="1119"/>
      <c r="B332" s="1119"/>
      <c r="C332" s="1135" t="s">
        <v>1049</v>
      </c>
      <c r="D332" s="1136">
        <v>0</v>
      </c>
      <c r="E332" s="1136">
        <v>0</v>
      </c>
      <c r="F332" s="1136">
        <v>0</v>
      </c>
      <c r="G332" s="1136">
        <v>0</v>
      </c>
      <c r="H332" s="1119"/>
      <c r="I332" s="1119"/>
      <c r="J332" s="1119"/>
      <c r="K332" s="1119"/>
    </row>
    <row r="333" spans="1:11" ht="14.1" customHeight="1" x14ac:dyDescent="0.25">
      <c r="A333" s="1119"/>
      <c r="B333" s="1119"/>
      <c r="C333" s="1135" t="s">
        <v>1053</v>
      </c>
      <c r="D333" s="1136">
        <v>0</v>
      </c>
      <c r="E333" s="1136">
        <v>0</v>
      </c>
      <c r="F333" s="1136">
        <v>0</v>
      </c>
      <c r="G333" s="1136">
        <v>0</v>
      </c>
      <c r="H333" s="1119"/>
      <c r="I333" s="1119"/>
      <c r="J333" s="1119"/>
      <c r="K333" s="1119"/>
    </row>
    <row r="334" spans="1:11" ht="14.1" customHeight="1" x14ac:dyDescent="0.25">
      <c r="A334" s="1119"/>
      <c r="B334" s="1119"/>
      <c r="C334" s="1135" t="s">
        <v>1048</v>
      </c>
      <c r="D334" s="1136">
        <v>0</v>
      </c>
      <c r="E334" s="1136">
        <v>0</v>
      </c>
      <c r="F334" s="1136">
        <v>0</v>
      </c>
      <c r="G334" s="1136">
        <v>0</v>
      </c>
      <c r="H334" s="1119"/>
      <c r="I334" s="1119"/>
      <c r="J334" s="1119"/>
      <c r="K334" s="1119"/>
    </row>
    <row r="335" spans="1:11" ht="14.1" customHeight="1" x14ac:dyDescent="0.25">
      <c r="A335" s="1119"/>
      <c r="B335" s="1119"/>
      <c r="C335" s="1135" t="s">
        <v>1049</v>
      </c>
      <c r="D335" s="1136">
        <v>0</v>
      </c>
      <c r="E335" s="1136">
        <v>0</v>
      </c>
      <c r="F335" s="1136">
        <v>0</v>
      </c>
      <c r="G335" s="1136">
        <v>0</v>
      </c>
      <c r="H335" s="1119"/>
      <c r="I335" s="1119"/>
      <c r="J335" s="1119"/>
      <c r="K335" s="1119"/>
    </row>
    <row r="336" spans="1:11" ht="14.1" customHeight="1" x14ac:dyDescent="0.25">
      <c r="A336" s="1119"/>
      <c r="B336" s="1119"/>
      <c r="C336" s="1135" t="s">
        <v>1054</v>
      </c>
      <c r="D336" s="1136">
        <v>0</v>
      </c>
      <c r="E336" s="1136">
        <v>0</v>
      </c>
      <c r="F336" s="1136">
        <v>0</v>
      </c>
      <c r="G336" s="1136">
        <v>0</v>
      </c>
      <c r="H336" s="1119"/>
      <c r="I336" s="1119"/>
      <c r="J336" s="1119"/>
      <c r="K336" s="1119"/>
    </row>
    <row r="337" spans="1:11" ht="14.1" customHeight="1" x14ac:dyDescent="0.25">
      <c r="A337" s="1119"/>
      <c r="B337" s="1119"/>
      <c r="C337" s="1135" t="s">
        <v>1048</v>
      </c>
      <c r="D337" s="1136">
        <v>0</v>
      </c>
      <c r="E337" s="1136">
        <v>0</v>
      </c>
      <c r="F337" s="1136">
        <v>0</v>
      </c>
      <c r="G337" s="1136">
        <v>0</v>
      </c>
      <c r="H337" s="1119"/>
      <c r="I337" s="1119"/>
      <c r="J337" s="1119"/>
      <c r="K337" s="1119"/>
    </row>
    <row r="338" spans="1:11" ht="14.1" customHeight="1" x14ac:dyDescent="0.25">
      <c r="A338" s="1119"/>
      <c r="B338" s="1119"/>
      <c r="C338" s="1135" t="s">
        <v>1049</v>
      </c>
      <c r="D338" s="1136">
        <v>0</v>
      </c>
      <c r="E338" s="1136">
        <v>0</v>
      </c>
      <c r="F338" s="1136">
        <v>0</v>
      </c>
      <c r="G338" s="1136">
        <v>0</v>
      </c>
      <c r="H338" s="1119"/>
      <c r="I338" s="1119"/>
      <c r="J338" s="1119"/>
      <c r="K338" s="1119"/>
    </row>
    <row r="339" spans="1:11" ht="14.1" customHeight="1" x14ac:dyDescent="0.25">
      <c r="A339" s="1119"/>
      <c r="B339" s="1119"/>
      <c r="C339" s="1135" t="s">
        <v>1055</v>
      </c>
      <c r="D339" s="1136">
        <v>0</v>
      </c>
      <c r="E339" s="1136">
        <v>0</v>
      </c>
      <c r="F339" s="1136">
        <v>0</v>
      </c>
      <c r="G339" s="1136">
        <v>0</v>
      </c>
      <c r="H339" s="1119"/>
      <c r="I339" s="1119"/>
      <c r="J339" s="1119"/>
      <c r="K339" s="1119"/>
    </row>
    <row r="340" spans="1:11" ht="14.1" customHeight="1" x14ac:dyDescent="0.25">
      <c r="A340" s="1119"/>
      <c r="B340" s="1119"/>
      <c r="C340" s="1135" t="s">
        <v>1048</v>
      </c>
      <c r="D340" s="1136">
        <v>0</v>
      </c>
      <c r="E340" s="1136">
        <v>0</v>
      </c>
      <c r="F340" s="1136">
        <v>0</v>
      </c>
      <c r="G340" s="1136">
        <v>0</v>
      </c>
      <c r="H340" s="1119"/>
      <c r="I340" s="1119"/>
      <c r="J340" s="1119"/>
      <c r="K340" s="1119"/>
    </row>
    <row r="341" spans="1:11" ht="14.1" customHeight="1" x14ac:dyDescent="0.25">
      <c r="A341" s="1119"/>
      <c r="B341" s="1119"/>
      <c r="C341" s="1135" t="s">
        <v>1049</v>
      </c>
      <c r="D341" s="1136">
        <v>0</v>
      </c>
      <c r="E341" s="1136">
        <v>0</v>
      </c>
      <c r="F341" s="1136">
        <v>0</v>
      </c>
      <c r="G341" s="1136">
        <v>0</v>
      </c>
      <c r="H341" s="1119"/>
      <c r="I341" s="1119"/>
      <c r="J341" s="1119"/>
      <c r="K341" s="1119"/>
    </row>
    <row r="342" spans="1:11" ht="14.1" customHeight="1" x14ac:dyDescent="0.25">
      <c r="A342" s="1119"/>
      <c r="B342" s="1119"/>
      <c r="C342" s="1135" t="s">
        <v>1056</v>
      </c>
      <c r="D342" s="1136">
        <v>0</v>
      </c>
      <c r="E342" s="1136">
        <v>0</v>
      </c>
      <c r="F342" s="1136">
        <v>0</v>
      </c>
      <c r="G342" s="1136">
        <v>0</v>
      </c>
      <c r="H342" s="1119"/>
      <c r="I342" s="1119"/>
      <c r="J342" s="1119"/>
      <c r="K342" s="1119"/>
    </row>
    <row r="343" spans="1:11" ht="14.1" customHeight="1" x14ac:dyDescent="0.25">
      <c r="A343" s="1119"/>
      <c r="B343" s="1119"/>
      <c r="C343" s="1135" t="s">
        <v>1048</v>
      </c>
      <c r="D343" s="1136">
        <v>0</v>
      </c>
      <c r="E343" s="1136">
        <v>0</v>
      </c>
      <c r="F343" s="1136">
        <v>0</v>
      </c>
      <c r="G343" s="1136">
        <v>0</v>
      </c>
      <c r="H343" s="1119"/>
      <c r="I343" s="1119"/>
      <c r="J343" s="1119"/>
      <c r="K343" s="1119"/>
    </row>
    <row r="344" spans="1:11" ht="14.1" customHeight="1" x14ac:dyDescent="0.25">
      <c r="A344" s="1119"/>
      <c r="B344" s="1119"/>
      <c r="C344" s="1135" t="s">
        <v>1057</v>
      </c>
      <c r="D344" s="1136">
        <v>0</v>
      </c>
      <c r="E344" s="1136">
        <v>0</v>
      </c>
      <c r="F344" s="1136">
        <v>0</v>
      </c>
      <c r="G344" s="1136">
        <v>0</v>
      </c>
      <c r="H344" s="1119"/>
      <c r="I344" s="1119"/>
      <c r="J344" s="1119"/>
      <c r="K344" s="1119"/>
    </row>
    <row r="345" spans="1:11" ht="14.1" customHeight="1" x14ac:dyDescent="0.25">
      <c r="A345" s="1119"/>
      <c r="B345" s="1119"/>
      <c r="C345" s="1135" t="s">
        <v>1058</v>
      </c>
      <c r="D345" s="1136">
        <v>0</v>
      </c>
      <c r="E345" s="1136">
        <v>0</v>
      </c>
      <c r="F345" s="1136">
        <v>0</v>
      </c>
      <c r="G345" s="1136">
        <v>0</v>
      </c>
      <c r="H345" s="1119"/>
      <c r="I345" s="1119"/>
      <c r="J345" s="1119"/>
      <c r="K345" s="1119"/>
    </row>
    <row r="346" spans="1:11" ht="14.1" customHeight="1" x14ac:dyDescent="0.25">
      <c r="A346" s="1119"/>
      <c r="B346" s="1119"/>
      <c r="C346" s="1135" t="s">
        <v>1059</v>
      </c>
      <c r="D346" s="1136">
        <v>0</v>
      </c>
      <c r="E346" s="1136">
        <v>0</v>
      </c>
      <c r="F346" s="1136">
        <v>0</v>
      </c>
      <c r="G346" s="1136">
        <v>0</v>
      </c>
      <c r="H346" s="1119"/>
      <c r="I346" s="1119"/>
      <c r="J346" s="1119"/>
      <c r="K346" s="1119"/>
    </row>
    <row r="347" spans="1:11" ht="14.1" customHeight="1" x14ac:dyDescent="0.25">
      <c r="A347" s="1119"/>
      <c r="B347" s="1119"/>
      <c r="C347" s="1135" t="s">
        <v>1060</v>
      </c>
      <c r="D347" s="1136">
        <v>0</v>
      </c>
      <c r="E347" s="1136">
        <v>0</v>
      </c>
      <c r="F347" s="1136">
        <v>0</v>
      </c>
      <c r="G347" s="1136">
        <v>0</v>
      </c>
      <c r="H347" s="1119"/>
      <c r="I347" s="1119"/>
      <c r="J347" s="1119"/>
      <c r="K347" s="1119"/>
    </row>
    <row r="348" spans="1:11" ht="14.1" customHeight="1" x14ac:dyDescent="0.25">
      <c r="A348" s="1119"/>
      <c r="B348" s="1119"/>
      <c r="C348" s="1135" t="s">
        <v>1061</v>
      </c>
      <c r="D348" s="1136">
        <v>0</v>
      </c>
      <c r="E348" s="1136">
        <v>4000000</v>
      </c>
      <c r="F348" s="1136">
        <v>0</v>
      </c>
      <c r="G348" s="1136">
        <v>0</v>
      </c>
      <c r="H348" s="1119"/>
      <c r="I348" s="1119"/>
      <c r="J348" s="1119"/>
      <c r="K348" s="1119"/>
    </row>
    <row r="349" spans="1:11" ht="14.1" customHeight="1" x14ac:dyDescent="0.25">
      <c r="A349" s="1119"/>
      <c r="B349" s="1119"/>
      <c r="C349" s="1135" t="s">
        <v>1048</v>
      </c>
      <c r="D349" s="1136">
        <v>0</v>
      </c>
      <c r="E349" s="1136">
        <v>4000000</v>
      </c>
      <c r="F349" s="1136">
        <v>0</v>
      </c>
      <c r="G349" s="1136">
        <v>0</v>
      </c>
      <c r="H349" s="1119"/>
      <c r="I349" s="1119"/>
      <c r="J349" s="1119"/>
      <c r="K349" s="1119"/>
    </row>
    <row r="350" spans="1:11" ht="14.1" customHeight="1" x14ac:dyDescent="0.25">
      <c r="A350" s="1119"/>
      <c r="B350" s="1119"/>
      <c r="C350" s="1135" t="s">
        <v>1057</v>
      </c>
      <c r="D350" s="1136">
        <v>0</v>
      </c>
      <c r="E350" s="1136">
        <v>0</v>
      </c>
      <c r="F350" s="1136">
        <v>0</v>
      </c>
      <c r="G350" s="1136">
        <v>0</v>
      </c>
      <c r="H350" s="1119"/>
      <c r="I350" s="1119"/>
      <c r="J350" s="1119"/>
      <c r="K350" s="1119"/>
    </row>
    <row r="351" spans="1:11" ht="14.1" customHeight="1" x14ac:dyDescent="0.25">
      <c r="A351" s="1119"/>
      <c r="B351" s="1119"/>
      <c r="C351" s="1135" t="s">
        <v>1058</v>
      </c>
      <c r="D351" s="1136">
        <v>0</v>
      </c>
      <c r="E351" s="1136">
        <v>0</v>
      </c>
      <c r="F351" s="1136">
        <v>0</v>
      </c>
      <c r="G351" s="1136">
        <v>0</v>
      </c>
      <c r="H351" s="1119"/>
      <c r="I351" s="1119"/>
      <c r="J351" s="1119"/>
      <c r="K351" s="1119"/>
    </row>
    <row r="352" spans="1:11" ht="14.1" customHeight="1" x14ac:dyDescent="0.25">
      <c r="A352" s="1119"/>
      <c r="B352" s="1119"/>
      <c r="C352" s="1135" t="s">
        <v>1059</v>
      </c>
      <c r="D352" s="1136">
        <v>0</v>
      </c>
      <c r="E352" s="1136">
        <v>0</v>
      </c>
      <c r="F352" s="1136">
        <v>0</v>
      </c>
      <c r="G352" s="1136">
        <v>0</v>
      </c>
      <c r="H352" s="1119"/>
      <c r="I352" s="1119"/>
      <c r="J352" s="1119"/>
      <c r="K352" s="1119"/>
    </row>
    <row r="353" spans="1:11" ht="14.1" customHeight="1" x14ac:dyDescent="0.25">
      <c r="A353" s="1119"/>
      <c r="B353" s="1119"/>
      <c r="C353" s="1135" t="s">
        <v>1060</v>
      </c>
      <c r="D353" s="1136">
        <v>0</v>
      </c>
      <c r="E353" s="1136">
        <v>0</v>
      </c>
      <c r="F353" s="1136">
        <v>0</v>
      </c>
      <c r="G353" s="1136">
        <v>0</v>
      </c>
      <c r="H353" s="1119"/>
      <c r="I353" s="1119"/>
      <c r="J353" s="1119"/>
      <c r="K353" s="1119"/>
    </row>
    <row r="354" spans="1:11" ht="14.1" customHeight="1" x14ac:dyDescent="0.25">
      <c r="A354" s="1119"/>
      <c r="B354" s="1119"/>
      <c r="C354" s="1135" t="s">
        <v>1062</v>
      </c>
      <c r="D354" s="1136">
        <v>0</v>
      </c>
      <c r="E354" s="1136">
        <v>0</v>
      </c>
      <c r="F354" s="1136">
        <v>0</v>
      </c>
      <c r="G354" s="1136">
        <v>0</v>
      </c>
      <c r="H354" s="1119"/>
      <c r="I354" s="1119"/>
      <c r="J354" s="1119"/>
      <c r="K354" s="1119"/>
    </row>
    <row r="355" spans="1:11" ht="14.1" customHeight="1" x14ac:dyDescent="0.25">
      <c r="A355" s="1119"/>
      <c r="B355" s="1119"/>
      <c r="C355" s="1135" t="s">
        <v>1048</v>
      </c>
      <c r="D355" s="1136">
        <v>0</v>
      </c>
      <c r="E355" s="1136">
        <v>0</v>
      </c>
      <c r="F355" s="1136">
        <v>0</v>
      </c>
      <c r="G355" s="1136">
        <v>0</v>
      </c>
      <c r="H355" s="1119"/>
      <c r="I355" s="1119"/>
      <c r="J355" s="1119"/>
      <c r="K355" s="1119"/>
    </row>
    <row r="356" spans="1:11" ht="14.1" customHeight="1" x14ac:dyDescent="0.25">
      <c r="A356" s="1119"/>
      <c r="B356" s="1119"/>
      <c r="C356" s="1135" t="s">
        <v>1057</v>
      </c>
      <c r="D356" s="1136">
        <v>0</v>
      </c>
      <c r="E356" s="1136">
        <v>0</v>
      </c>
      <c r="F356" s="1136">
        <v>0</v>
      </c>
      <c r="G356" s="1136">
        <v>0</v>
      </c>
      <c r="H356" s="1119"/>
      <c r="I356" s="1119"/>
      <c r="J356" s="1119"/>
      <c r="K356" s="1119"/>
    </row>
    <row r="357" spans="1:11" ht="14.1" customHeight="1" x14ac:dyDescent="0.25">
      <c r="A357" s="1119"/>
      <c r="B357" s="1119"/>
      <c r="C357" s="1135" t="s">
        <v>1058</v>
      </c>
      <c r="D357" s="1136">
        <v>0</v>
      </c>
      <c r="E357" s="1136">
        <v>0</v>
      </c>
      <c r="F357" s="1136">
        <v>0</v>
      </c>
      <c r="G357" s="1136">
        <v>0</v>
      </c>
      <c r="H357" s="1119"/>
      <c r="I357" s="1119"/>
      <c r="J357" s="1119"/>
      <c r="K357" s="1119"/>
    </row>
    <row r="358" spans="1:11" ht="14.1" customHeight="1" x14ac:dyDescent="0.25">
      <c r="A358" s="1119"/>
      <c r="B358" s="1119"/>
      <c r="C358" s="1135" t="s">
        <v>1059</v>
      </c>
      <c r="D358" s="1136">
        <v>0</v>
      </c>
      <c r="E358" s="1136">
        <v>0</v>
      </c>
      <c r="F358" s="1136">
        <v>0</v>
      </c>
      <c r="G358" s="1136">
        <v>0</v>
      </c>
      <c r="H358" s="1119"/>
      <c r="I358" s="1119"/>
      <c r="J358" s="1119"/>
      <c r="K358" s="1119"/>
    </row>
    <row r="359" spans="1:11" ht="14.1" customHeight="1" x14ac:dyDescent="0.25">
      <c r="A359" s="1119"/>
      <c r="B359" s="1119"/>
      <c r="C359" s="1135" t="s">
        <v>1060</v>
      </c>
      <c r="D359" s="1136">
        <v>0</v>
      </c>
      <c r="E359" s="1136">
        <v>0</v>
      </c>
      <c r="F359" s="1136">
        <v>0</v>
      </c>
      <c r="G359" s="1136">
        <v>0</v>
      </c>
      <c r="H359" s="1119"/>
      <c r="I359" s="1119"/>
      <c r="J359" s="1119"/>
      <c r="K359" s="1119"/>
    </row>
    <row r="360" spans="1:11" ht="14.1" customHeight="1" x14ac:dyDescent="0.25">
      <c r="A360" s="1119"/>
      <c r="B360" s="1119"/>
      <c r="C360" s="1135" t="s">
        <v>1063</v>
      </c>
      <c r="D360" s="1136">
        <v>0</v>
      </c>
      <c r="E360" s="1136">
        <v>0</v>
      </c>
      <c r="F360" s="1136">
        <v>0</v>
      </c>
      <c r="G360" s="1136">
        <v>0</v>
      </c>
      <c r="H360" s="1119"/>
      <c r="I360" s="1119"/>
      <c r="J360" s="1119"/>
      <c r="K360" s="1119"/>
    </row>
    <row r="361" spans="1:11" ht="14.1" customHeight="1" x14ac:dyDescent="0.25">
      <c r="A361" s="1119"/>
      <c r="B361" s="1119"/>
      <c r="C361" s="1135" t="s">
        <v>1064</v>
      </c>
      <c r="D361" s="1136">
        <v>0</v>
      </c>
      <c r="E361" s="1136">
        <v>0</v>
      </c>
      <c r="F361" s="1136">
        <v>0</v>
      </c>
      <c r="G361" s="1136">
        <v>0</v>
      </c>
      <c r="H361" s="1119"/>
      <c r="I361" s="1119"/>
      <c r="J361" s="1119"/>
      <c r="K361" s="1119"/>
    </row>
    <row r="362" spans="1:11" ht="14.1" customHeight="1" x14ac:dyDescent="0.25">
      <c r="A362" s="1119"/>
      <c r="B362" s="1119"/>
      <c r="C362" s="1137" t="s">
        <v>572</v>
      </c>
      <c r="D362" s="1136">
        <v>0</v>
      </c>
      <c r="E362" s="1136">
        <v>4000000</v>
      </c>
      <c r="F362" s="1136">
        <v>0</v>
      </c>
      <c r="G362" s="1136">
        <v>0</v>
      </c>
      <c r="H362" s="1119"/>
      <c r="I362" s="1119"/>
      <c r="J362" s="1119"/>
      <c r="K362" s="1119"/>
    </row>
    <row r="363" spans="1:11" ht="14.1" customHeight="1" x14ac:dyDescent="0.25">
      <c r="A363" s="1119"/>
      <c r="B363" s="1119"/>
      <c r="C363" s="1129" t="s">
        <v>1022</v>
      </c>
      <c r="D363" s="1252" t="s">
        <v>3187</v>
      </c>
      <c r="E363" s="1253"/>
      <c r="F363" s="1253"/>
      <c r="G363" s="1253"/>
      <c r="H363" s="1119"/>
      <c r="I363" s="1119"/>
      <c r="J363" s="1119"/>
      <c r="K363" s="1119"/>
    </row>
    <row r="364" spans="1:11" ht="14.1" customHeight="1" x14ac:dyDescent="0.25">
      <c r="A364" s="1119"/>
      <c r="B364" s="1119"/>
      <c r="C364" s="1130" t="s">
        <v>1024</v>
      </c>
      <c r="D364" s="1254" t="s">
        <v>3188</v>
      </c>
      <c r="E364" s="1255"/>
      <c r="F364" s="1255"/>
      <c r="G364" s="1255"/>
      <c r="H364" s="1119"/>
      <c r="I364" s="1119"/>
      <c r="J364" s="1119"/>
      <c r="K364" s="1119"/>
    </row>
    <row r="365" spans="1:11" ht="14.1" customHeight="1" x14ac:dyDescent="0.25">
      <c r="A365" s="1119"/>
      <c r="B365" s="1119"/>
      <c r="C365" s="1130" t="s">
        <v>31</v>
      </c>
      <c r="D365" s="1254" t="s">
        <v>318</v>
      </c>
      <c r="E365" s="1255"/>
      <c r="F365" s="1255"/>
      <c r="G365" s="1255"/>
      <c r="H365" s="1119"/>
      <c r="I365" s="1119"/>
      <c r="J365" s="1119"/>
      <c r="K365" s="1119"/>
    </row>
    <row r="366" spans="1:11" ht="15" customHeight="1" x14ac:dyDescent="0.25">
      <c r="A366" s="1119"/>
      <c r="B366" s="1119"/>
      <c r="C366" s="1131"/>
      <c r="D366" s="1132">
        <v>2024</v>
      </c>
      <c r="E366" s="1132">
        <v>2025</v>
      </c>
      <c r="F366" s="1132">
        <v>2026</v>
      </c>
      <c r="G366" s="1132">
        <v>2027</v>
      </c>
      <c r="H366" s="1119"/>
      <c r="I366" s="1119"/>
      <c r="J366" s="1119"/>
      <c r="K366" s="1119"/>
    </row>
    <row r="367" spans="1:11" ht="15" customHeight="1" x14ac:dyDescent="0.25">
      <c r="A367" s="1119"/>
      <c r="B367" s="1119"/>
      <c r="C367" s="1133"/>
      <c r="D367" s="1134" t="s">
        <v>13</v>
      </c>
      <c r="E367" s="1134" t="s">
        <v>14</v>
      </c>
      <c r="F367" s="1134" t="s">
        <v>14</v>
      </c>
      <c r="G367" s="1134" t="s">
        <v>14</v>
      </c>
      <c r="H367" s="1119"/>
      <c r="I367" s="1119"/>
      <c r="J367" s="1119"/>
      <c r="K367" s="1119"/>
    </row>
    <row r="368" spans="1:11" ht="14.1" customHeight="1" x14ac:dyDescent="0.25">
      <c r="A368" s="1119"/>
      <c r="B368" s="1119"/>
      <c r="C368" s="1123" t="s">
        <v>33</v>
      </c>
      <c r="D368" s="1127" t="s">
        <v>1038</v>
      </c>
      <c r="E368" s="1127" t="s">
        <v>1092</v>
      </c>
      <c r="F368" s="1127" t="s">
        <v>1039</v>
      </c>
      <c r="G368" s="1127" t="s">
        <v>1039</v>
      </c>
      <c r="H368" s="1119"/>
      <c r="I368" s="1119"/>
      <c r="J368" s="1119"/>
      <c r="K368" s="1119"/>
    </row>
    <row r="369" spans="1:11" ht="14.1" customHeight="1" x14ac:dyDescent="0.25">
      <c r="A369" s="1119"/>
      <c r="B369" s="1119"/>
      <c r="C369" s="1123" t="s">
        <v>1029</v>
      </c>
      <c r="D369" s="1127" t="s">
        <v>1039</v>
      </c>
      <c r="E369" s="1127" t="s">
        <v>2316</v>
      </c>
      <c r="F369" s="1127" t="s">
        <v>1039</v>
      </c>
      <c r="G369" s="1127" t="s">
        <v>1039</v>
      </c>
      <c r="H369" s="1119"/>
      <c r="I369" s="1119"/>
      <c r="J369" s="1119"/>
      <c r="K369" s="1119"/>
    </row>
    <row r="370" spans="1:11" ht="14.1" customHeight="1" x14ac:dyDescent="0.25">
      <c r="A370" s="1119"/>
      <c r="B370" s="1119"/>
      <c r="C370" s="1123" t="s">
        <v>1032</v>
      </c>
      <c r="D370" s="1127" t="s">
        <v>1039</v>
      </c>
      <c r="E370" s="1127" t="s">
        <v>2316</v>
      </c>
      <c r="F370" s="1127" t="s">
        <v>1039</v>
      </c>
      <c r="G370" s="1127" t="s">
        <v>1039</v>
      </c>
      <c r="H370" s="1119"/>
      <c r="I370" s="1119"/>
      <c r="J370" s="1119"/>
      <c r="K370" s="1119"/>
    </row>
    <row r="371" spans="1:11" ht="14.1" customHeight="1" x14ac:dyDescent="0.25">
      <c r="A371" s="1119"/>
      <c r="B371" s="1119"/>
      <c r="C371" s="1123" t="s">
        <v>1037</v>
      </c>
      <c r="D371" s="1127" t="s">
        <v>1038</v>
      </c>
      <c r="E371" s="1127" t="s">
        <v>1038</v>
      </c>
      <c r="F371" s="1127" t="s">
        <v>1083</v>
      </c>
      <c r="G371" s="1127" t="s">
        <v>1038</v>
      </c>
      <c r="H371" s="1119"/>
      <c r="I371" s="1119"/>
      <c r="J371" s="1119"/>
      <c r="K371" s="1119"/>
    </row>
    <row r="372" spans="1:11" ht="14.1" customHeight="1" x14ac:dyDescent="0.25">
      <c r="A372" s="1119"/>
      <c r="B372" s="1119"/>
      <c r="C372" s="1123" t="s">
        <v>1042</v>
      </c>
      <c r="D372" s="1127" t="s">
        <v>1038</v>
      </c>
      <c r="E372" s="1127" t="s">
        <v>1038</v>
      </c>
      <c r="F372" s="1127" t="s">
        <v>1083</v>
      </c>
      <c r="G372" s="1127" t="s">
        <v>1038</v>
      </c>
      <c r="H372" s="1119"/>
      <c r="I372" s="1119"/>
      <c r="J372" s="1119"/>
      <c r="K372" s="1119"/>
    </row>
    <row r="373" spans="1:11" ht="14.1" customHeight="1" x14ac:dyDescent="0.25">
      <c r="A373" s="1119"/>
      <c r="B373" s="1119"/>
      <c r="C373" s="1123" t="s">
        <v>39</v>
      </c>
      <c r="D373" s="1127" t="s">
        <v>1038</v>
      </c>
      <c r="E373" s="1127" t="s">
        <v>1038</v>
      </c>
      <c r="F373" s="1127" t="s">
        <v>1083</v>
      </c>
      <c r="G373" s="1127" t="s">
        <v>1038</v>
      </c>
      <c r="H373" s="1119"/>
      <c r="I373" s="1119"/>
      <c r="J373" s="1119"/>
      <c r="K373" s="1119"/>
    </row>
    <row r="374" spans="1:11" ht="14.1" customHeight="1" x14ac:dyDescent="0.25">
      <c r="A374" s="1119"/>
      <c r="B374" s="1119"/>
      <c r="C374" s="1250" t="s">
        <v>1046</v>
      </c>
      <c r="D374" s="1251"/>
      <c r="E374" s="1251"/>
      <c r="F374" s="1251"/>
      <c r="G374" s="1251"/>
      <c r="H374" s="1119"/>
      <c r="I374" s="1119"/>
      <c r="J374" s="1119"/>
      <c r="K374" s="1119"/>
    </row>
    <row r="375" spans="1:11" ht="14.1" customHeight="1" x14ac:dyDescent="0.25">
      <c r="A375" s="1119"/>
      <c r="B375" s="1119"/>
      <c r="C375" s="1131"/>
      <c r="D375" s="1132">
        <v>2024</v>
      </c>
      <c r="E375" s="1132">
        <v>2025</v>
      </c>
      <c r="F375" s="1132">
        <v>2026</v>
      </c>
      <c r="G375" s="1132">
        <v>2027</v>
      </c>
      <c r="H375" s="1119"/>
      <c r="I375" s="1119"/>
      <c r="J375" s="1119"/>
      <c r="K375" s="1119"/>
    </row>
    <row r="376" spans="1:11" ht="14.1" customHeight="1" x14ac:dyDescent="0.25">
      <c r="A376" s="1119"/>
      <c r="B376" s="1119"/>
      <c r="C376" s="1133"/>
      <c r="D376" s="1134" t="s">
        <v>13</v>
      </c>
      <c r="E376" s="1134" t="s">
        <v>14</v>
      </c>
      <c r="F376" s="1134" t="s">
        <v>14</v>
      </c>
      <c r="G376" s="1134" t="s">
        <v>14</v>
      </c>
      <c r="H376" s="1119"/>
      <c r="I376" s="1119"/>
      <c r="J376" s="1119"/>
      <c r="K376" s="1119"/>
    </row>
    <row r="377" spans="1:11" ht="14.1" customHeight="1" x14ac:dyDescent="0.25">
      <c r="A377" s="1119"/>
      <c r="B377" s="1119"/>
      <c r="C377" s="1135" t="s">
        <v>1047</v>
      </c>
      <c r="D377" s="1136">
        <v>0</v>
      </c>
      <c r="E377" s="1136">
        <v>0</v>
      </c>
      <c r="F377" s="1136">
        <v>0</v>
      </c>
      <c r="G377" s="1136">
        <v>0</v>
      </c>
      <c r="H377" s="1119"/>
      <c r="I377" s="1119"/>
      <c r="J377" s="1119"/>
      <c r="K377" s="1119"/>
    </row>
    <row r="378" spans="1:11" ht="14.1" customHeight="1" x14ac:dyDescent="0.25">
      <c r="A378" s="1119"/>
      <c r="B378" s="1119"/>
      <c r="C378" s="1135" t="s">
        <v>1048</v>
      </c>
      <c r="D378" s="1136">
        <v>0</v>
      </c>
      <c r="E378" s="1136">
        <v>0</v>
      </c>
      <c r="F378" s="1136">
        <v>0</v>
      </c>
      <c r="G378" s="1136">
        <v>0</v>
      </c>
      <c r="H378" s="1119"/>
      <c r="I378" s="1119"/>
      <c r="J378" s="1119"/>
      <c r="K378" s="1119"/>
    </row>
    <row r="379" spans="1:11" ht="14.1" customHeight="1" x14ac:dyDescent="0.25">
      <c r="A379" s="1119"/>
      <c r="B379" s="1119"/>
      <c r="C379" s="1135" t="s">
        <v>1049</v>
      </c>
      <c r="D379" s="1136">
        <v>0</v>
      </c>
      <c r="E379" s="1136">
        <v>0</v>
      </c>
      <c r="F379" s="1136">
        <v>0</v>
      </c>
      <c r="G379" s="1136">
        <v>0</v>
      </c>
      <c r="H379" s="1119"/>
      <c r="I379" s="1119"/>
      <c r="J379" s="1119"/>
      <c r="K379" s="1119"/>
    </row>
    <row r="380" spans="1:11" ht="14.1" customHeight="1" x14ac:dyDescent="0.25">
      <c r="A380" s="1119"/>
      <c r="B380" s="1119"/>
      <c r="C380" s="1135" t="s">
        <v>1050</v>
      </c>
      <c r="D380" s="1136">
        <v>0</v>
      </c>
      <c r="E380" s="1136">
        <v>0</v>
      </c>
      <c r="F380" s="1136">
        <v>0</v>
      </c>
      <c r="G380" s="1136">
        <v>0</v>
      </c>
      <c r="H380" s="1119"/>
      <c r="I380" s="1119"/>
      <c r="J380" s="1119"/>
      <c r="K380" s="1119"/>
    </row>
    <row r="381" spans="1:11" ht="14.1" customHeight="1" x14ac:dyDescent="0.25">
      <c r="A381" s="1119"/>
      <c r="B381" s="1119"/>
      <c r="C381" s="1135" t="s">
        <v>1048</v>
      </c>
      <c r="D381" s="1136">
        <v>0</v>
      </c>
      <c r="E381" s="1136">
        <v>0</v>
      </c>
      <c r="F381" s="1136">
        <v>0</v>
      </c>
      <c r="G381" s="1136">
        <v>0</v>
      </c>
      <c r="H381" s="1119"/>
      <c r="I381" s="1119"/>
      <c r="J381" s="1119"/>
      <c r="K381" s="1119"/>
    </row>
    <row r="382" spans="1:11" ht="14.1" customHeight="1" x14ac:dyDescent="0.25">
      <c r="A382" s="1119"/>
      <c r="B382" s="1119"/>
      <c r="C382" s="1135" t="s">
        <v>1049</v>
      </c>
      <c r="D382" s="1136">
        <v>0</v>
      </c>
      <c r="E382" s="1136">
        <v>0</v>
      </c>
      <c r="F382" s="1136">
        <v>0</v>
      </c>
      <c r="G382" s="1136">
        <v>0</v>
      </c>
      <c r="H382" s="1119"/>
      <c r="I382" s="1119"/>
      <c r="J382" s="1119"/>
      <c r="K382" s="1119"/>
    </row>
    <row r="383" spans="1:11" ht="14.1" customHeight="1" x14ac:dyDescent="0.25">
      <c r="A383" s="1119"/>
      <c r="B383" s="1119"/>
      <c r="C383" s="1135" t="s">
        <v>1051</v>
      </c>
      <c r="D383" s="1136">
        <v>0</v>
      </c>
      <c r="E383" s="1136">
        <v>0</v>
      </c>
      <c r="F383" s="1136">
        <v>0</v>
      </c>
      <c r="G383" s="1136">
        <v>0</v>
      </c>
      <c r="H383" s="1119"/>
      <c r="I383" s="1119"/>
      <c r="J383" s="1119"/>
      <c r="K383" s="1119"/>
    </row>
    <row r="384" spans="1:11" ht="14.1" customHeight="1" x14ac:dyDescent="0.25">
      <c r="A384" s="1119"/>
      <c r="B384" s="1119"/>
      <c r="C384" s="1135" t="s">
        <v>1048</v>
      </c>
      <c r="D384" s="1136">
        <v>0</v>
      </c>
      <c r="E384" s="1136">
        <v>0</v>
      </c>
      <c r="F384" s="1136">
        <v>0</v>
      </c>
      <c r="G384" s="1136">
        <v>0</v>
      </c>
      <c r="H384" s="1119"/>
      <c r="I384" s="1119"/>
      <c r="J384" s="1119"/>
      <c r="K384" s="1119"/>
    </row>
    <row r="385" spans="1:11" ht="14.1" customHeight="1" x14ac:dyDescent="0.25">
      <c r="A385" s="1119"/>
      <c r="B385" s="1119"/>
      <c r="C385" s="1135" t="s">
        <v>1049</v>
      </c>
      <c r="D385" s="1136">
        <v>0</v>
      </c>
      <c r="E385" s="1136">
        <v>0</v>
      </c>
      <c r="F385" s="1136">
        <v>0</v>
      </c>
      <c r="G385" s="1136">
        <v>0</v>
      </c>
      <c r="H385" s="1119"/>
      <c r="I385" s="1119"/>
      <c r="J385" s="1119"/>
      <c r="K385" s="1119"/>
    </row>
    <row r="386" spans="1:11" ht="14.1" customHeight="1" x14ac:dyDescent="0.25">
      <c r="A386" s="1119"/>
      <c r="B386" s="1119"/>
      <c r="C386" s="1135" t="s">
        <v>1052</v>
      </c>
      <c r="D386" s="1136">
        <v>0</v>
      </c>
      <c r="E386" s="1136">
        <v>0</v>
      </c>
      <c r="F386" s="1136">
        <v>0</v>
      </c>
      <c r="G386" s="1136">
        <v>0</v>
      </c>
      <c r="H386" s="1119"/>
      <c r="I386" s="1119"/>
      <c r="J386" s="1119"/>
      <c r="K386" s="1119"/>
    </row>
    <row r="387" spans="1:11" ht="14.1" customHeight="1" x14ac:dyDescent="0.25">
      <c r="A387" s="1119"/>
      <c r="B387" s="1119"/>
      <c r="C387" s="1135" t="s">
        <v>1048</v>
      </c>
      <c r="D387" s="1136">
        <v>0</v>
      </c>
      <c r="E387" s="1136">
        <v>0</v>
      </c>
      <c r="F387" s="1136">
        <v>0</v>
      </c>
      <c r="G387" s="1136">
        <v>0</v>
      </c>
      <c r="H387" s="1119"/>
      <c r="I387" s="1119"/>
      <c r="J387" s="1119"/>
      <c r="K387" s="1119"/>
    </row>
    <row r="388" spans="1:11" ht="14.1" customHeight="1" x14ac:dyDescent="0.25">
      <c r="A388" s="1119"/>
      <c r="B388" s="1119"/>
      <c r="C388" s="1135" t="s">
        <v>1049</v>
      </c>
      <c r="D388" s="1136">
        <v>0</v>
      </c>
      <c r="E388" s="1136">
        <v>0</v>
      </c>
      <c r="F388" s="1136">
        <v>0</v>
      </c>
      <c r="G388" s="1136">
        <v>0</v>
      </c>
      <c r="H388" s="1119"/>
      <c r="I388" s="1119"/>
      <c r="J388" s="1119"/>
      <c r="K388" s="1119"/>
    </row>
    <row r="389" spans="1:11" ht="14.1" customHeight="1" x14ac:dyDescent="0.25">
      <c r="A389" s="1119"/>
      <c r="B389" s="1119"/>
      <c r="C389" s="1135" t="s">
        <v>1053</v>
      </c>
      <c r="D389" s="1136">
        <v>0</v>
      </c>
      <c r="E389" s="1136">
        <v>0</v>
      </c>
      <c r="F389" s="1136">
        <v>0</v>
      </c>
      <c r="G389" s="1136">
        <v>0</v>
      </c>
      <c r="H389" s="1119"/>
      <c r="I389" s="1119"/>
      <c r="J389" s="1119"/>
      <c r="K389" s="1119"/>
    </row>
    <row r="390" spans="1:11" ht="14.1" customHeight="1" x14ac:dyDescent="0.25">
      <c r="A390" s="1119"/>
      <c r="B390" s="1119"/>
      <c r="C390" s="1135" t="s">
        <v>1048</v>
      </c>
      <c r="D390" s="1136">
        <v>0</v>
      </c>
      <c r="E390" s="1136">
        <v>0</v>
      </c>
      <c r="F390" s="1136">
        <v>0</v>
      </c>
      <c r="G390" s="1136">
        <v>0</v>
      </c>
      <c r="H390" s="1119"/>
      <c r="I390" s="1119"/>
      <c r="J390" s="1119"/>
      <c r="K390" s="1119"/>
    </row>
    <row r="391" spans="1:11" ht="14.1" customHeight="1" x14ac:dyDescent="0.25">
      <c r="A391" s="1119"/>
      <c r="B391" s="1119"/>
      <c r="C391" s="1135" t="s">
        <v>1049</v>
      </c>
      <c r="D391" s="1136">
        <v>0</v>
      </c>
      <c r="E391" s="1136">
        <v>0</v>
      </c>
      <c r="F391" s="1136">
        <v>0</v>
      </c>
      <c r="G391" s="1136">
        <v>0</v>
      </c>
      <c r="H391" s="1119"/>
      <c r="I391" s="1119"/>
      <c r="J391" s="1119"/>
      <c r="K391" s="1119"/>
    </row>
    <row r="392" spans="1:11" ht="14.1" customHeight="1" x14ac:dyDescent="0.25">
      <c r="A392" s="1119"/>
      <c r="B392" s="1119"/>
      <c r="C392" s="1135" t="s">
        <v>1054</v>
      </c>
      <c r="D392" s="1136">
        <v>0</v>
      </c>
      <c r="E392" s="1136">
        <v>0</v>
      </c>
      <c r="F392" s="1136">
        <v>0</v>
      </c>
      <c r="G392" s="1136">
        <v>0</v>
      </c>
      <c r="H392" s="1119"/>
      <c r="I392" s="1119"/>
      <c r="J392" s="1119"/>
      <c r="K392" s="1119"/>
    </row>
    <row r="393" spans="1:11" ht="14.1" customHeight="1" x14ac:dyDescent="0.25">
      <c r="A393" s="1119"/>
      <c r="B393" s="1119"/>
      <c r="C393" s="1135" t="s">
        <v>1048</v>
      </c>
      <c r="D393" s="1136">
        <v>0</v>
      </c>
      <c r="E393" s="1136">
        <v>0</v>
      </c>
      <c r="F393" s="1136">
        <v>0</v>
      </c>
      <c r="G393" s="1136">
        <v>0</v>
      </c>
      <c r="H393" s="1119"/>
      <c r="I393" s="1119"/>
      <c r="J393" s="1119"/>
      <c r="K393" s="1119"/>
    </row>
    <row r="394" spans="1:11" ht="14.1" customHeight="1" x14ac:dyDescent="0.25">
      <c r="A394" s="1119"/>
      <c r="B394" s="1119"/>
      <c r="C394" s="1135" t="s">
        <v>1049</v>
      </c>
      <c r="D394" s="1136">
        <v>0</v>
      </c>
      <c r="E394" s="1136">
        <v>0</v>
      </c>
      <c r="F394" s="1136">
        <v>0</v>
      </c>
      <c r="G394" s="1136">
        <v>0</v>
      </c>
      <c r="H394" s="1119"/>
      <c r="I394" s="1119"/>
      <c r="J394" s="1119"/>
      <c r="K394" s="1119"/>
    </row>
    <row r="395" spans="1:11" ht="14.1" customHeight="1" x14ac:dyDescent="0.25">
      <c r="A395" s="1119"/>
      <c r="B395" s="1119"/>
      <c r="C395" s="1135" t="s">
        <v>1055</v>
      </c>
      <c r="D395" s="1136">
        <v>0</v>
      </c>
      <c r="E395" s="1136">
        <v>0</v>
      </c>
      <c r="F395" s="1136">
        <v>0</v>
      </c>
      <c r="G395" s="1136">
        <v>0</v>
      </c>
      <c r="H395" s="1119"/>
      <c r="I395" s="1119"/>
      <c r="J395" s="1119"/>
      <c r="K395" s="1119"/>
    </row>
    <row r="396" spans="1:11" ht="14.1" customHeight="1" x14ac:dyDescent="0.25">
      <c r="A396" s="1119"/>
      <c r="B396" s="1119"/>
      <c r="C396" s="1135" t="s">
        <v>1048</v>
      </c>
      <c r="D396" s="1136">
        <v>0</v>
      </c>
      <c r="E396" s="1136">
        <v>0</v>
      </c>
      <c r="F396" s="1136">
        <v>0</v>
      </c>
      <c r="G396" s="1136">
        <v>0</v>
      </c>
      <c r="H396" s="1119"/>
      <c r="I396" s="1119"/>
      <c r="J396" s="1119"/>
      <c r="K396" s="1119"/>
    </row>
    <row r="397" spans="1:11" ht="14.1" customHeight="1" x14ac:dyDescent="0.25">
      <c r="A397" s="1119"/>
      <c r="B397" s="1119"/>
      <c r="C397" s="1135" t="s">
        <v>1049</v>
      </c>
      <c r="D397" s="1136">
        <v>0</v>
      </c>
      <c r="E397" s="1136">
        <v>0</v>
      </c>
      <c r="F397" s="1136">
        <v>0</v>
      </c>
      <c r="G397" s="1136">
        <v>0</v>
      </c>
      <c r="H397" s="1119"/>
      <c r="I397" s="1119"/>
      <c r="J397" s="1119"/>
      <c r="K397" s="1119"/>
    </row>
    <row r="398" spans="1:11" ht="14.1" customHeight="1" x14ac:dyDescent="0.25">
      <c r="A398" s="1119"/>
      <c r="B398" s="1119"/>
      <c r="C398" s="1135" t="s">
        <v>1056</v>
      </c>
      <c r="D398" s="1136">
        <v>0</v>
      </c>
      <c r="E398" s="1136">
        <v>0</v>
      </c>
      <c r="F398" s="1136">
        <v>0</v>
      </c>
      <c r="G398" s="1136">
        <v>0</v>
      </c>
      <c r="H398" s="1119"/>
      <c r="I398" s="1119"/>
      <c r="J398" s="1119"/>
      <c r="K398" s="1119"/>
    </row>
    <row r="399" spans="1:11" ht="14.1" customHeight="1" x14ac:dyDescent="0.25">
      <c r="A399" s="1119"/>
      <c r="B399" s="1119"/>
      <c r="C399" s="1135" t="s">
        <v>1048</v>
      </c>
      <c r="D399" s="1136">
        <v>0</v>
      </c>
      <c r="E399" s="1136">
        <v>0</v>
      </c>
      <c r="F399" s="1136">
        <v>0</v>
      </c>
      <c r="G399" s="1136">
        <v>0</v>
      </c>
      <c r="H399" s="1119"/>
      <c r="I399" s="1119"/>
      <c r="J399" s="1119"/>
      <c r="K399" s="1119"/>
    </row>
    <row r="400" spans="1:11" ht="14.1" customHeight="1" x14ac:dyDescent="0.25">
      <c r="A400" s="1119"/>
      <c r="B400" s="1119"/>
      <c r="C400" s="1135" t="s">
        <v>1057</v>
      </c>
      <c r="D400" s="1136">
        <v>0</v>
      </c>
      <c r="E400" s="1136">
        <v>0</v>
      </c>
      <c r="F400" s="1136">
        <v>0</v>
      </c>
      <c r="G400" s="1136">
        <v>0</v>
      </c>
      <c r="H400" s="1119"/>
      <c r="I400" s="1119"/>
      <c r="J400" s="1119"/>
      <c r="K400" s="1119"/>
    </row>
    <row r="401" spans="1:11" ht="14.1" customHeight="1" x14ac:dyDescent="0.25">
      <c r="A401" s="1119"/>
      <c r="B401" s="1119"/>
      <c r="C401" s="1135" t="s">
        <v>1058</v>
      </c>
      <c r="D401" s="1136">
        <v>0</v>
      </c>
      <c r="E401" s="1136">
        <v>0</v>
      </c>
      <c r="F401" s="1136">
        <v>0</v>
      </c>
      <c r="G401" s="1136">
        <v>0</v>
      </c>
      <c r="H401" s="1119"/>
      <c r="I401" s="1119"/>
      <c r="J401" s="1119"/>
      <c r="K401" s="1119"/>
    </row>
    <row r="402" spans="1:11" ht="14.1" customHeight="1" x14ac:dyDescent="0.25">
      <c r="A402" s="1119"/>
      <c r="B402" s="1119"/>
      <c r="C402" s="1135" t="s">
        <v>1059</v>
      </c>
      <c r="D402" s="1136">
        <v>0</v>
      </c>
      <c r="E402" s="1136">
        <v>0</v>
      </c>
      <c r="F402" s="1136">
        <v>0</v>
      </c>
      <c r="G402" s="1136">
        <v>0</v>
      </c>
      <c r="H402" s="1119"/>
      <c r="I402" s="1119"/>
      <c r="J402" s="1119"/>
      <c r="K402" s="1119"/>
    </row>
    <row r="403" spans="1:11" ht="14.1" customHeight="1" x14ac:dyDescent="0.25">
      <c r="A403" s="1119"/>
      <c r="B403" s="1119"/>
      <c r="C403" s="1135" t="s">
        <v>1060</v>
      </c>
      <c r="D403" s="1136">
        <v>0</v>
      </c>
      <c r="E403" s="1136">
        <v>0</v>
      </c>
      <c r="F403" s="1136">
        <v>0</v>
      </c>
      <c r="G403" s="1136">
        <v>0</v>
      </c>
      <c r="H403" s="1119"/>
      <c r="I403" s="1119"/>
      <c r="J403" s="1119"/>
      <c r="K403" s="1119"/>
    </row>
    <row r="404" spans="1:11" ht="14.1" customHeight="1" x14ac:dyDescent="0.25">
      <c r="A404" s="1119"/>
      <c r="B404" s="1119"/>
      <c r="C404" s="1135" t="s">
        <v>1061</v>
      </c>
      <c r="D404" s="1136">
        <v>0</v>
      </c>
      <c r="E404" s="1136">
        <v>7000000</v>
      </c>
      <c r="F404" s="1136">
        <v>0</v>
      </c>
      <c r="G404" s="1136">
        <v>0</v>
      </c>
      <c r="H404" s="1119"/>
      <c r="I404" s="1119"/>
      <c r="J404" s="1119"/>
      <c r="K404" s="1119"/>
    </row>
    <row r="405" spans="1:11" ht="14.1" customHeight="1" x14ac:dyDescent="0.25">
      <c r="A405" s="1119"/>
      <c r="B405" s="1119"/>
      <c r="C405" s="1135" t="s">
        <v>1048</v>
      </c>
      <c r="D405" s="1136">
        <v>0</v>
      </c>
      <c r="E405" s="1136">
        <v>7000000</v>
      </c>
      <c r="F405" s="1136">
        <v>0</v>
      </c>
      <c r="G405" s="1136">
        <v>0</v>
      </c>
      <c r="H405" s="1119"/>
      <c r="I405" s="1119"/>
      <c r="J405" s="1119"/>
      <c r="K405" s="1119"/>
    </row>
    <row r="406" spans="1:11" ht="14.1" customHeight="1" x14ac:dyDescent="0.25">
      <c r="A406" s="1119"/>
      <c r="B406" s="1119"/>
      <c r="C406" s="1135" t="s">
        <v>1057</v>
      </c>
      <c r="D406" s="1136">
        <v>0</v>
      </c>
      <c r="E406" s="1136">
        <v>0</v>
      </c>
      <c r="F406" s="1136">
        <v>0</v>
      </c>
      <c r="G406" s="1136">
        <v>0</v>
      </c>
      <c r="H406" s="1119"/>
      <c r="I406" s="1119"/>
      <c r="J406" s="1119"/>
      <c r="K406" s="1119"/>
    </row>
    <row r="407" spans="1:11" ht="14.1" customHeight="1" x14ac:dyDescent="0.25">
      <c r="A407" s="1119"/>
      <c r="B407" s="1119"/>
      <c r="C407" s="1135" t="s">
        <v>1058</v>
      </c>
      <c r="D407" s="1136">
        <v>0</v>
      </c>
      <c r="E407" s="1136">
        <v>0</v>
      </c>
      <c r="F407" s="1136">
        <v>0</v>
      </c>
      <c r="G407" s="1136">
        <v>0</v>
      </c>
      <c r="H407" s="1119"/>
      <c r="I407" s="1119"/>
      <c r="J407" s="1119"/>
      <c r="K407" s="1119"/>
    </row>
    <row r="408" spans="1:11" ht="14.1" customHeight="1" x14ac:dyDescent="0.25">
      <c r="A408" s="1119"/>
      <c r="B408" s="1119"/>
      <c r="C408" s="1135" t="s">
        <v>1059</v>
      </c>
      <c r="D408" s="1136">
        <v>0</v>
      </c>
      <c r="E408" s="1136">
        <v>0</v>
      </c>
      <c r="F408" s="1136">
        <v>0</v>
      </c>
      <c r="G408" s="1136">
        <v>0</v>
      </c>
      <c r="H408" s="1119"/>
      <c r="I408" s="1119"/>
      <c r="J408" s="1119"/>
      <c r="K408" s="1119"/>
    </row>
    <row r="409" spans="1:11" ht="14.1" customHeight="1" x14ac:dyDescent="0.25">
      <c r="A409" s="1119"/>
      <c r="B409" s="1119"/>
      <c r="C409" s="1135" t="s">
        <v>1060</v>
      </c>
      <c r="D409" s="1136">
        <v>0</v>
      </c>
      <c r="E409" s="1136">
        <v>0</v>
      </c>
      <c r="F409" s="1136">
        <v>0</v>
      </c>
      <c r="G409" s="1136">
        <v>0</v>
      </c>
      <c r="H409" s="1119"/>
      <c r="I409" s="1119"/>
      <c r="J409" s="1119"/>
      <c r="K409" s="1119"/>
    </row>
    <row r="410" spans="1:11" ht="14.1" customHeight="1" x14ac:dyDescent="0.25">
      <c r="A410" s="1119"/>
      <c r="B410" s="1119"/>
      <c r="C410" s="1135" t="s">
        <v>1062</v>
      </c>
      <c r="D410" s="1136">
        <v>0</v>
      </c>
      <c r="E410" s="1136">
        <v>0</v>
      </c>
      <c r="F410" s="1136">
        <v>0</v>
      </c>
      <c r="G410" s="1136">
        <v>0</v>
      </c>
      <c r="H410" s="1119"/>
      <c r="I410" s="1119"/>
      <c r="J410" s="1119"/>
      <c r="K410" s="1119"/>
    </row>
    <row r="411" spans="1:11" ht="14.1" customHeight="1" x14ac:dyDescent="0.25">
      <c r="A411" s="1119"/>
      <c r="B411" s="1119"/>
      <c r="C411" s="1135" t="s">
        <v>1048</v>
      </c>
      <c r="D411" s="1136">
        <v>0</v>
      </c>
      <c r="E411" s="1136">
        <v>0</v>
      </c>
      <c r="F411" s="1136">
        <v>0</v>
      </c>
      <c r="G411" s="1136">
        <v>0</v>
      </c>
      <c r="H411" s="1119"/>
      <c r="I411" s="1119"/>
      <c r="J411" s="1119"/>
      <c r="K411" s="1119"/>
    </row>
    <row r="412" spans="1:11" ht="14.1" customHeight="1" x14ac:dyDescent="0.25">
      <c r="A412" s="1119"/>
      <c r="B412" s="1119"/>
      <c r="C412" s="1135" t="s">
        <v>1057</v>
      </c>
      <c r="D412" s="1136">
        <v>0</v>
      </c>
      <c r="E412" s="1136">
        <v>0</v>
      </c>
      <c r="F412" s="1136">
        <v>0</v>
      </c>
      <c r="G412" s="1136">
        <v>0</v>
      </c>
      <c r="H412" s="1119"/>
      <c r="I412" s="1119"/>
      <c r="J412" s="1119"/>
      <c r="K412" s="1119"/>
    </row>
    <row r="413" spans="1:11" ht="14.1" customHeight="1" x14ac:dyDescent="0.25">
      <c r="A413" s="1119"/>
      <c r="B413" s="1119"/>
      <c r="C413" s="1135" t="s">
        <v>1058</v>
      </c>
      <c r="D413" s="1136">
        <v>0</v>
      </c>
      <c r="E413" s="1136">
        <v>0</v>
      </c>
      <c r="F413" s="1136">
        <v>0</v>
      </c>
      <c r="G413" s="1136">
        <v>0</v>
      </c>
      <c r="H413" s="1119"/>
      <c r="I413" s="1119"/>
      <c r="J413" s="1119"/>
      <c r="K413" s="1119"/>
    </row>
    <row r="414" spans="1:11" ht="14.1" customHeight="1" x14ac:dyDescent="0.25">
      <c r="A414" s="1119"/>
      <c r="B414" s="1119"/>
      <c r="C414" s="1135" t="s">
        <v>1059</v>
      </c>
      <c r="D414" s="1136">
        <v>0</v>
      </c>
      <c r="E414" s="1136">
        <v>0</v>
      </c>
      <c r="F414" s="1136">
        <v>0</v>
      </c>
      <c r="G414" s="1136">
        <v>0</v>
      </c>
      <c r="H414" s="1119"/>
      <c r="I414" s="1119"/>
      <c r="J414" s="1119"/>
      <c r="K414" s="1119"/>
    </row>
    <row r="415" spans="1:11" ht="14.1" customHeight="1" x14ac:dyDescent="0.25">
      <c r="A415" s="1119"/>
      <c r="B415" s="1119"/>
      <c r="C415" s="1135" t="s">
        <v>1060</v>
      </c>
      <c r="D415" s="1136">
        <v>0</v>
      </c>
      <c r="E415" s="1136">
        <v>0</v>
      </c>
      <c r="F415" s="1136">
        <v>0</v>
      </c>
      <c r="G415" s="1136">
        <v>0</v>
      </c>
      <c r="H415" s="1119"/>
      <c r="I415" s="1119"/>
      <c r="J415" s="1119"/>
      <c r="K415" s="1119"/>
    </row>
    <row r="416" spans="1:11" ht="14.1" customHeight="1" x14ac:dyDescent="0.25">
      <c r="A416" s="1119"/>
      <c r="B416" s="1119"/>
      <c r="C416" s="1135" t="s">
        <v>1063</v>
      </c>
      <c r="D416" s="1136">
        <v>0</v>
      </c>
      <c r="E416" s="1136">
        <v>0</v>
      </c>
      <c r="F416" s="1136">
        <v>0</v>
      </c>
      <c r="G416" s="1136">
        <v>0</v>
      </c>
      <c r="H416" s="1119"/>
      <c r="I416" s="1119"/>
      <c r="J416" s="1119"/>
      <c r="K416" s="1119"/>
    </row>
    <row r="417" spans="1:11" ht="14.1" customHeight="1" x14ac:dyDescent="0.25">
      <c r="A417" s="1119"/>
      <c r="B417" s="1119"/>
      <c r="C417" s="1135" t="s">
        <v>1064</v>
      </c>
      <c r="D417" s="1136">
        <v>0</v>
      </c>
      <c r="E417" s="1136">
        <v>0</v>
      </c>
      <c r="F417" s="1136">
        <v>0</v>
      </c>
      <c r="G417" s="1136">
        <v>0</v>
      </c>
      <c r="H417" s="1119"/>
      <c r="I417" s="1119"/>
      <c r="J417" s="1119"/>
      <c r="K417" s="1119"/>
    </row>
    <row r="418" spans="1:11" ht="14.1" customHeight="1" x14ac:dyDescent="0.25">
      <c r="A418" s="1119"/>
      <c r="B418" s="1119"/>
      <c r="C418" s="1137" t="s">
        <v>572</v>
      </c>
      <c r="D418" s="1136">
        <v>0</v>
      </c>
      <c r="E418" s="1136">
        <v>7000000</v>
      </c>
      <c r="F418" s="1136">
        <v>0</v>
      </c>
      <c r="G418" s="1136">
        <v>0</v>
      </c>
      <c r="H418" s="1119"/>
      <c r="I418" s="1119"/>
      <c r="J418" s="1119"/>
      <c r="K418" s="1119"/>
    </row>
    <row r="419" spans="1:11" ht="14.1" customHeight="1" x14ac:dyDescent="0.25">
      <c r="A419" s="1119"/>
      <c r="B419" s="1119"/>
      <c r="C419" s="1129" t="s">
        <v>1022</v>
      </c>
      <c r="D419" s="1252" t="s">
        <v>3189</v>
      </c>
      <c r="E419" s="1253"/>
      <c r="F419" s="1253"/>
      <c r="G419" s="1253"/>
      <c r="H419" s="1119"/>
      <c r="I419" s="1119"/>
      <c r="J419" s="1119"/>
      <c r="K419" s="1119"/>
    </row>
    <row r="420" spans="1:11" ht="14.1" customHeight="1" x14ac:dyDescent="0.25">
      <c r="A420" s="1119"/>
      <c r="B420" s="1119"/>
      <c r="C420" s="1130" t="s">
        <v>1024</v>
      </c>
      <c r="D420" s="1254" t="s">
        <v>3190</v>
      </c>
      <c r="E420" s="1255"/>
      <c r="F420" s="1255"/>
      <c r="G420" s="1255"/>
      <c r="H420" s="1119"/>
      <c r="I420" s="1119"/>
      <c r="J420" s="1119"/>
      <c r="K420" s="1119"/>
    </row>
    <row r="421" spans="1:11" ht="14.1" customHeight="1" x14ac:dyDescent="0.25">
      <c r="A421" s="1119"/>
      <c r="B421" s="1119"/>
      <c r="C421" s="1130" t="s">
        <v>31</v>
      </c>
      <c r="D421" s="1254" t="s">
        <v>318</v>
      </c>
      <c r="E421" s="1255"/>
      <c r="F421" s="1255"/>
      <c r="G421" s="1255"/>
      <c r="H421" s="1119"/>
      <c r="I421" s="1119"/>
      <c r="J421" s="1119"/>
      <c r="K421" s="1119"/>
    </row>
    <row r="422" spans="1:11" ht="15" customHeight="1" x14ac:dyDescent="0.25">
      <c r="A422" s="1119"/>
      <c r="B422" s="1119"/>
      <c r="C422" s="1131"/>
      <c r="D422" s="1132">
        <v>2024</v>
      </c>
      <c r="E422" s="1132">
        <v>2025</v>
      </c>
      <c r="F422" s="1132">
        <v>2026</v>
      </c>
      <c r="G422" s="1132">
        <v>2027</v>
      </c>
      <c r="H422" s="1119"/>
      <c r="I422" s="1119"/>
      <c r="J422" s="1119"/>
      <c r="K422" s="1119"/>
    </row>
    <row r="423" spans="1:11" ht="15" customHeight="1" x14ac:dyDescent="0.25">
      <c r="A423" s="1119"/>
      <c r="B423" s="1119"/>
      <c r="C423" s="1133"/>
      <c r="D423" s="1134" t="s">
        <v>13</v>
      </c>
      <c r="E423" s="1134" t="s">
        <v>14</v>
      </c>
      <c r="F423" s="1134" t="s">
        <v>14</v>
      </c>
      <c r="G423" s="1134" t="s">
        <v>14</v>
      </c>
      <c r="H423" s="1119"/>
      <c r="I423" s="1119"/>
      <c r="J423" s="1119"/>
      <c r="K423" s="1119"/>
    </row>
    <row r="424" spans="1:11" ht="14.1" customHeight="1" x14ac:dyDescent="0.25">
      <c r="A424" s="1119"/>
      <c r="B424" s="1119"/>
      <c r="C424" s="1123" t="s">
        <v>33</v>
      </c>
      <c r="D424" s="1127" t="s">
        <v>1038</v>
      </c>
      <c r="E424" s="1127" t="s">
        <v>1092</v>
      </c>
      <c r="F424" s="1127" t="s">
        <v>1039</v>
      </c>
      <c r="G424" s="1127" t="s">
        <v>1039</v>
      </c>
      <c r="H424" s="1119"/>
      <c r="I424" s="1119"/>
      <c r="J424" s="1119"/>
      <c r="K424" s="1119"/>
    </row>
    <row r="425" spans="1:11" ht="14.1" customHeight="1" x14ac:dyDescent="0.25">
      <c r="A425" s="1119"/>
      <c r="B425" s="1119"/>
      <c r="C425" s="1123" t="s">
        <v>1029</v>
      </c>
      <c r="D425" s="1127" t="s">
        <v>1039</v>
      </c>
      <c r="E425" s="1127" t="s">
        <v>1260</v>
      </c>
      <c r="F425" s="1127" t="s">
        <v>1039</v>
      </c>
      <c r="G425" s="1127" t="s">
        <v>1039</v>
      </c>
      <c r="H425" s="1119"/>
      <c r="I425" s="1119"/>
      <c r="J425" s="1119"/>
      <c r="K425" s="1119"/>
    </row>
    <row r="426" spans="1:11" ht="14.1" customHeight="1" x14ac:dyDescent="0.25">
      <c r="A426" s="1119"/>
      <c r="B426" s="1119"/>
      <c r="C426" s="1123" t="s">
        <v>1032</v>
      </c>
      <c r="D426" s="1127" t="s">
        <v>1039</v>
      </c>
      <c r="E426" s="1127" t="s">
        <v>1260</v>
      </c>
      <c r="F426" s="1127" t="s">
        <v>1039</v>
      </c>
      <c r="G426" s="1127" t="s">
        <v>1039</v>
      </c>
      <c r="H426" s="1119"/>
      <c r="I426" s="1119"/>
      <c r="J426" s="1119"/>
      <c r="K426" s="1119"/>
    </row>
    <row r="427" spans="1:11" ht="14.1" customHeight="1" x14ac:dyDescent="0.25">
      <c r="A427" s="1119"/>
      <c r="B427" s="1119"/>
      <c r="C427" s="1123" t="s">
        <v>1037</v>
      </c>
      <c r="D427" s="1127" t="s">
        <v>1038</v>
      </c>
      <c r="E427" s="1127" t="s">
        <v>1038</v>
      </c>
      <c r="F427" s="1127" t="s">
        <v>1083</v>
      </c>
      <c r="G427" s="1127" t="s">
        <v>1038</v>
      </c>
      <c r="H427" s="1119"/>
      <c r="I427" s="1119"/>
      <c r="J427" s="1119"/>
      <c r="K427" s="1119"/>
    </row>
    <row r="428" spans="1:11" ht="14.1" customHeight="1" x14ac:dyDescent="0.25">
      <c r="A428" s="1119"/>
      <c r="B428" s="1119"/>
      <c r="C428" s="1123" t="s">
        <v>1042</v>
      </c>
      <c r="D428" s="1127" t="s">
        <v>1038</v>
      </c>
      <c r="E428" s="1127" t="s">
        <v>1038</v>
      </c>
      <c r="F428" s="1127" t="s">
        <v>1083</v>
      </c>
      <c r="G428" s="1127" t="s">
        <v>1038</v>
      </c>
      <c r="H428" s="1119"/>
      <c r="I428" s="1119"/>
      <c r="J428" s="1119"/>
      <c r="K428" s="1119"/>
    </row>
    <row r="429" spans="1:11" ht="14.1" customHeight="1" x14ac:dyDescent="0.25">
      <c r="A429" s="1119"/>
      <c r="B429" s="1119"/>
      <c r="C429" s="1123" t="s">
        <v>39</v>
      </c>
      <c r="D429" s="1127" t="s">
        <v>1038</v>
      </c>
      <c r="E429" s="1127" t="s">
        <v>1038</v>
      </c>
      <c r="F429" s="1127" t="s">
        <v>1083</v>
      </c>
      <c r="G429" s="1127" t="s">
        <v>1038</v>
      </c>
      <c r="H429" s="1119"/>
      <c r="I429" s="1119"/>
      <c r="J429" s="1119"/>
      <c r="K429" s="1119"/>
    </row>
    <row r="430" spans="1:11" ht="14.1" customHeight="1" x14ac:dyDescent="0.25">
      <c r="A430" s="1119"/>
      <c r="B430" s="1119"/>
      <c r="C430" s="1250" t="s">
        <v>1046</v>
      </c>
      <c r="D430" s="1251"/>
      <c r="E430" s="1251"/>
      <c r="F430" s="1251"/>
      <c r="G430" s="1251"/>
      <c r="H430" s="1119"/>
      <c r="I430" s="1119"/>
      <c r="J430" s="1119"/>
      <c r="K430" s="1119"/>
    </row>
    <row r="431" spans="1:11" ht="14.1" customHeight="1" x14ac:dyDescent="0.25">
      <c r="A431" s="1119"/>
      <c r="B431" s="1119"/>
      <c r="C431" s="1131"/>
      <c r="D431" s="1132">
        <v>2024</v>
      </c>
      <c r="E431" s="1132">
        <v>2025</v>
      </c>
      <c r="F431" s="1132">
        <v>2026</v>
      </c>
      <c r="G431" s="1132">
        <v>2027</v>
      </c>
      <c r="H431" s="1119"/>
      <c r="I431" s="1119"/>
      <c r="J431" s="1119"/>
      <c r="K431" s="1119"/>
    </row>
    <row r="432" spans="1:11" ht="14.1" customHeight="1" x14ac:dyDescent="0.25">
      <c r="A432" s="1119"/>
      <c r="B432" s="1119"/>
      <c r="C432" s="1133"/>
      <c r="D432" s="1134" t="s">
        <v>13</v>
      </c>
      <c r="E432" s="1134" t="s">
        <v>14</v>
      </c>
      <c r="F432" s="1134" t="s">
        <v>14</v>
      </c>
      <c r="G432" s="1134" t="s">
        <v>14</v>
      </c>
      <c r="H432" s="1119"/>
      <c r="I432" s="1119"/>
      <c r="J432" s="1119"/>
      <c r="K432" s="1119"/>
    </row>
    <row r="433" spans="1:11" ht="14.1" customHeight="1" x14ac:dyDescent="0.25">
      <c r="A433" s="1119"/>
      <c r="B433" s="1119"/>
      <c r="C433" s="1135" t="s">
        <v>1047</v>
      </c>
      <c r="D433" s="1136">
        <v>0</v>
      </c>
      <c r="E433" s="1136">
        <v>0</v>
      </c>
      <c r="F433" s="1136">
        <v>0</v>
      </c>
      <c r="G433" s="1136">
        <v>0</v>
      </c>
      <c r="H433" s="1119"/>
      <c r="I433" s="1119"/>
      <c r="J433" s="1119"/>
      <c r="K433" s="1119"/>
    </row>
    <row r="434" spans="1:11" ht="14.1" customHeight="1" x14ac:dyDescent="0.25">
      <c r="A434" s="1119"/>
      <c r="B434" s="1119"/>
      <c r="C434" s="1135" t="s">
        <v>1048</v>
      </c>
      <c r="D434" s="1136">
        <v>0</v>
      </c>
      <c r="E434" s="1136">
        <v>0</v>
      </c>
      <c r="F434" s="1136">
        <v>0</v>
      </c>
      <c r="G434" s="1136">
        <v>0</v>
      </c>
      <c r="H434" s="1119"/>
      <c r="I434" s="1119"/>
      <c r="J434" s="1119"/>
      <c r="K434" s="1119"/>
    </row>
    <row r="435" spans="1:11" ht="14.1" customHeight="1" x14ac:dyDescent="0.25">
      <c r="A435" s="1119"/>
      <c r="B435" s="1119"/>
      <c r="C435" s="1135" t="s">
        <v>1049</v>
      </c>
      <c r="D435" s="1136">
        <v>0</v>
      </c>
      <c r="E435" s="1136">
        <v>0</v>
      </c>
      <c r="F435" s="1136">
        <v>0</v>
      </c>
      <c r="G435" s="1136">
        <v>0</v>
      </c>
      <c r="H435" s="1119"/>
      <c r="I435" s="1119"/>
      <c r="J435" s="1119"/>
      <c r="K435" s="1119"/>
    </row>
    <row r="436" spans="1:11" ht="14.1" customHeight="1" x14ac:dyDescent="0.25">
      <c r="A436" s="1119"/>
      <c r="B436" s="1119"/>
      <c r="C436" s="1135" t="s">
        <v>1050</v>
      </c>
      <c r="D436" s="1136">
        <v>0</v>
      </c>
      <c r="E436" s="1136">
        <v>0</v>
      </c>
      <c r="F436" s="1136">
        <v>0</v>
      </c>
      <c r="G436" s="1136">
        <v>0</v>
      </c>
      <c r="H436" s="1119"/>
      <c r="I436" s="1119"/>
      <c r="J436" s="1119"/>
      <c r="K436" s="1119"/>
    </row>
    <row r="437" spans="1:11" ht="14.1" customHeight="1" x14ac:dyDescent="0.25">
      <c r="A437" s="1119"/>
      <c r="B437" s="1119"/>
      <c r="C437" s="1135" t="s">
        <v>1048</v>
      </c>
      <c r="D437" s="1136">
        <v>0</v>
      </c>
      <c r="E437" s="1136">
        <v>0</v>
      </c>
      <c r="F437" s="1136">
        <v>0</v>
      </c>
      <c r="G437" s="1136">
        <v>0</v>
      </c>
      <c r="H437" s="1119"/>
      <c r="I437" s="1119"/>
      <c r="J437" s="1119"/>
      <c r="K437" s="1119"/>
    </row>
    <row r="438" spans="1:11" ht="14.1" customHeight="1" x14ac:dyDescent="0.25">
      <c r="A438" s="1119"/>
      <c r="B438" s="1119"/>
      <c r="C438" s="1135" t="s">
        <v>1049</v>
      </c>
      <c r="D438" s="1136">
        <v>0</v>
      </c>
      <c r="E438" s="1136">
        <v>0</v>
      </c>
      <c r="F438" s="1136">
        <v>0</v>
      </c>
      <c r="G438" s="1136">
        <v>0</v>
      </c>
      <c r="H438" s="1119"/>
      <c r="I438" s="1119"/>
      <c r="J438" s="1119"/>
      <c r="K438" s="1119"/>
    </row>
    <row r="439" spans="1:11" ht="14.1" customHeight="1" x14ac:dyDescent="0.25">
      <c r="A439" s="1119"/>
      <c r="B439" s="1119"/>
      <c r="C439" s="1135" t="s">
        <v>1051</v>
      </c>
      <c r="D439" s="1136">
        <v>0</v>
      </c>
      <c r="E439" s="1136">
        <v>0</v>
      </c>
      <c r="F439" s="1136">
        <v>0</v>
      </c>
      <c r="G439" s="1136">
        <v>0</v>
      </c>
      <c r="H439" s="1119"/>
      <c r="I439" s="1119"/>
      <c r="J439" s="1119"/>
      <c r="K439" s="1119"/>
    </row>
    <row r="440" spans="1:11" ht="14.1" customHeight="1" x14ac:dyDescent="0.25">
      <c r="A440" s="1119"/>
      <c r="B440" s="1119"/>
      <c r="C440" s="1135" t="s">
        <v>1048</v>
      </c>
      <c r="D440" s="1136">
        <v>0</v>
      </c>
      <c r="E440" s="1136">
        <v>0</v>
      </c>
      <c r="F440" s="1136">
        <v>0</v>
      </c>
      <c r="G440" s="1136">
        <v>0</v>
      </c>
      <c r="H440" s="1119"/>
      <c r="I440" s="1119"/>
      <c r="J440" s="1119"/>
      <c r="K440" s="1119"/>
    </row>
    <row r="441" spans="1:11" ht="14.1" customHeight="1" x14ac:dyDescent="0.25">
      <c r="A441" s="1119"/>
      <c r="B441" s="1119"/>
      <c r="C441" s="1135" t="s">
        <v>1049</v>
      </c>
      <c r="D441" s="1136">
        <v>0</v>
      </c>
      <c r="E441" s="1136">
        <v>0</v>
      </c>
      <c r="F441" s="1136">
        <v>0</v>
      </c>
      <c r="G441" s="1136">
        <v>0</v>
      </c>
      <c r="H441" s="1119"/>
      <c r="I441" s="1119"/>
      <c r="J441" s="1119"/>
      <c r="K441" s="1119"/>
    </row>
    <row r="442" spans="1:11" ht="14.1" customHeight="1" x14ac:dyDescent="0.25">
      <c r="A442" s="1119"/>
      <c r="B442" s="1119"/>
      <c r="C442" s="1135" t="s">
        <v>1052</v>
      </c>
      <c r="D442" s="1136">
        <v>0</v>
      </c>
      <c r="E442" s="1136">
        <v>0</v>
      </c>
      <c r="F442" s="1136">
        <v>0</v>
      </c>
      <c r="G442" s="1136">
        <v>0</v>
      </c>
      <c r="H442" s="1119"/>
      <c r="I442" s="1119"/>
      <c r="J442" s="1119"/>
      <c r="K442" s="1119"/>
    </row>
    <row r="443" spans="1:11" ht="14.1" customHeight="1" x14ac:dyDescent="0.25">
      <c r="A443" s="1119"/>
      <c r="B443" s="1119"/>
      <c r="C443" s="1135" t="s">
        <v>1048</v>
      </c>
      <c r="D443" s="1136">
        <v>0</v>
      </c>
      <c r="E443" s="1136">
        <v>0</v>
      </c>
      <c r="F443" s="1136">
        <v>0</v>
      </c>
      <c r="G443" s="1136">
        <v>0</v>
      </c>
      <c r="H443" s="1119"/>
      <c r="I443" s="1119"/>
      <c r="J443" s="1119"/>
      <c r="K443" s="1119"/>
    </row>
    <row r="444" spans="1:11" ht="14.1" customHeight="1" x14ac:dyDescent="0.25">
      <c r="A444" s="1119"/>
      <c r="B444" s="1119"/>
      <c r="C444" s="1135" t="s">
        <v>1049</v>
      </c>
      <c r="D444" s="1136">
        <v>0</v>
      </c>
      <c r="E444" s="1136">
        <v>0</v>
      </c>
      <c r="F444" s="1136">
        <v>0</v>
      </c>
      <c r="G444" s="1136">
        <v>0</v>
      </c>
      <c r="H444" s="1119"/>
      <c r="I444" s="1119"/>
      <c r="J444" s="1119"/>
      <c r="K444" s="1119"/>
    </row>
    <row r="445" spans="1:11" ht="14.1" customHeight="1" x14ac:dyDescent="0.25">
      <c r="A445" s="1119"/>
      <c r="B445" s="1119"/>
      <c r="C445" s="1135" t="s">
        <v>1053</v>
      </c>
      <c r="D445" s="1136">
        <v>0</v>
      </c>
      <c r="E445" s="1136">
        <v>0</v>
      </c>
      <c r="F445" s="1136">
        <v>0</v>
      </c>
      <c r="G445" s="1136">
        <v>0</v>
      </c>
      <c r="H445" s="1119"/>
      <c r="I445" s="1119"/>
      <c r="J445" s="1119"/>
      <c r="K445" s="1119"/>
    </row>
    <row r="446" spans="1:11" ht="14.1" customHeight="1" x14ac:dyDescent="0.25">
      <c r="A446" s="1119"/>
      <c r="B446" s="1119"/>
      <c r="C446" s="1135" t="s">
        <v>1048</v>
      </c>
      <c r="D446" s="1136">
        <v>0</v>
      </c>
      <c r="E446" s="1136">
        <v>0</v>
      </c>
      <c r="F446" s="1136">
        <v>0</v>
      </c>
      <c r="G446" s="1136">
        <v>0</v>
      </c>
      <c r="H446" s="1119"/>
      <c r="I446" s="1119"/>
      <c r="J446" s="1119"/>
      <c r="K446" s="1119"/>
    </row>
    <row r="447" spans="1:11" ht="14.1" customHeight="1" x14ac:dyDescent="0.25">
      <c r="A447" s="1119"/>
      <c r="B447" s="1119"/>
      <c r="C447" s="1135" t="s">
        <v>1049</v>
      </c>
      <c r="D447" s="1136">
        <v>0</v>
      </c>
      <c r="E447" s="1136">
        <v>0</v>
      </c>
      <c r="F447" s="1136">
        <v>0</v>
      </c>
      <c r="G447" s="1136">
        <v>0</v>
      </c>
      <c r="H447" s="1119"/>
      <c r="I447" s="1119"/>
      <c r="J447" s="1119"/>
      <c r="K447" s="1119"/>
    </row>
    <row r="448" spans="1:11" ht="14.1" customHeight="1" x14ac:dyDescent="0.25">
      <c r="A448" s="1119"/>
      <c r="B448" s="1119"/>
      <c r="C448" s="1135" t="s">
        <v>1054</v>
      </c>
      <c r="D448" s="1136">
        <v>0</v>
      </c>
      <c r="E448" s="1136">
        <v>0</v>
      </c>
      <c r="F448" s="1136">
        <v>0</v>
      </c>
      <c r="G448" s="1136">
        <v>0</v>
      </c>
      <c r="H448" s="1119"/>
      <c r="I448" s="1119"/>
      <c r="J448" s="1119"/>
      <c r="K448" s="1119"/>
    </row>
    <row r="449" spans="1:11" ht="14.1" customHeight="1" x14ac:dyDescent="0.25">
      <c r="A449" s="1119"/>
      <c r="B449" s="1119"/>
      <c r="C449" s="1135" t="s">
        <v>1048</v>
      </c>
      <c r="D449" s="1136">
        <v>0</v>
      </c>
      <c r="E449" s="1136">
        <v>0</v>
      </c>
      <c r="F449" s="1136">
        <v>0</v>
      </c>
      <c r="G449" s="1136">
        <v>0</v>
      </c>
      <c r="H449" s="1119"/>
      <c r="I449" s="1119"/>
      <c r="J449" s="1119"/>
      <c r="K449" s="1119"/>
    </row>
    <row r="450" spans="1:11" ht="14.1" customHeight="1" x14ac:dyDescent="0.25">
      <c r="A450" s="1119"/>
      <c r="B450" s="1119"/>
      <c r="C450" s="1135" t="s">
        <v>1049</v>
      </c>
      <c r="D450" s="1136">
        <v>0</v>
      </c>
      <c r="E450" s="1136">
        <v>0</v>
      </c>
      <c r="F450" s="1136">
        <v>0</v>
      </c>
      <c r="G450" s="1136">
        <v>0</v>
      </c>
      <c r="H450" s="1119"/>
      <c r="I450" s="1119"/>
      <c r="J450" s="1119"/>
      <c r="K450" s="1119"/>
    </row>
    <row r="451" spans="1:11" ht="14.1" customHeight="1" x14ac:dyDescent="0.25">
      <c r="A451" s="1119"/>
      <c r="B451" s="1119"/>
      <c r="C451" s="1135" t="s">
        <v>1055</v>
      </c>
      <c r="D451" s="1136">
        <v>0</v>
      </c>
      <c r="E451" s="1136">
        <v>0</v>
      </c>
      <c r="F451" s="1136">
        <v>0</v>
      </c>
      <c r="G451" s="1136">
        <v>0</v>
      </c>
      <c r="H451" s="1119"/>
      <c r="I451" s="1119"/>
      <c r="J451" s="1119"/>
      <c r="K451" s="1119"/>
    </row>
    <row r="452" spans="1:11" ht="14.1" customHeight="1" x14ac:dyDescent="0.25">
      <c r="A452" s="1119"/>
      <c r="B452" s="1119"/>
      <c r="C452" s="1135" t="s">
        <v>1048</v>
      </c>
      <c r="D452" s="1136">
        <v>0</v>
      </c>
      <c r="E452" s="1136">
        <v>0</v>
      </c>
      <c r="F452" s="1136">
        <v>0</v>
      </c>
      <c r="G452" s="1136">
        <v>0</v>
      </c>
      <c r="H452" s="1119"/>
      <c r="I452" s="1119"/>
      <c r="J452" s="1119"/>
      <c r="K452" s="1119"/>
    </row>
    <row r="453" spans="1:11" ht="14.1" customHeight="1" x14ac:dyDescent="0.25">
      <c r="A453" s="1119"/>
      <c r="B453" s="1119"/>
      <c r="C453" s="1135" t="s">
        <v>1049</v>
      </c>
      <c r="D453" s="1136">
        <v>0</v>
      </c>
      <c r="E453" s="1136">
        <v>0</v>
      </c>
      <c r="F453" s="1136">
        <v>0</v>
      </c>
      <c r="G453" s="1136">
        <v>0</v>
      </c>
      <c r="H453" s="1119"/>
      <c r="I453" s="1119"/>
      <c r="J453" s="1119"/>
      <c r="K453" s="1119"/>
    </row>
    <row r="454" spans="1:11" ht="14.1" customHeight="1" x14ac:dyDescent="0.25">
      <c r="A454" s="1119"/>
      <c r="B454" s="1119"/>
      <c r="C454" s="1135" t="s">
        <v>1056</v>
      </c>
      <c r="D454" s="1136">
        <v>0</v>
      </c>
      <c r="E454" s="1136">
        <v>0</v>
      </c>
      <c r="F454" s="1136">
        <v>0</v>
      </c>
      <c r="G454" s="1136">
        <v>0</v>
      </c>
      <c r="H454" s="1119"/>
      <c r="I454" s="1119"/>
      <c r="J454" s="1119"/>
      <c r="K454" s="1119"/>
    </row>
    <row r="455" spans="1:11" ht="14.1" customHeight="1" x14ac:dyDescent="0.25">
      <c r="A455" s="1119"/>
      <c r="B455" s="1119"/>
      <c r="C455" s="1135" t="s">
        <v>1048</v>
      </c>
      <c r="D455" s="1136">
        <v>0</v>
      </c>
      <c r="E455" s="1136">
        <v>0</v>
      </c>
      <c r="F455" s="1136">
        <v>0</v>
      </c>
      <c r="G455" s="1136">
        <v>0</v>
      </c>
      <c r="H455" s="1119"/>
      <c r="I455" s="1119"/>
      <c r="J455" s="1119"/>
      <c r="K455" s="1119"/>
    </row>
    <row r="456" spans="1:11" ht="14.1" customHeight="1" x14ac:dyDescent="0.25">
      <c r="A456" s="1119"/>
      <c r="B456" s="1119"/>
      <c r="C456" s="1135" t="s">
        <v>1057</v>
      </c>
      <c r="D456" s="1136">
        <v>0</v>
      </c>
      <c r="E456" s="1136">
        <v>0</v>
      </c>
      <c r="F456" s="1136">
        <v>0</v>
      </c>
      <c r="G456" s="1136">
        <v>0</v>
      </c>
      <c r="H456" s="1119"/>
      <c r="I456" s="1119"/>
      <c r="J456" s="1119"/>
      <c r="K456" s="1119"/>
    </row>
    <row r="457" spans="1:11" ht="14.1" customHeight="1" x14ac:dyDescent="0.25">
      <c r="A457" s="1119"/>
      <c r="B457" s="1119"/>
      <c r="C457" s="1135" t="s">
        <v>1058</v>
      </c>
      <c r="D457" s="1136">
        <v>0</v>
      </c>
      <c r="E457" s="1136">
        <v>0</v>
      </c>
      <c r="F457" s="1136">
        <v>0</v>
      </c>
      <c r="G457" s="1136">
        <v>0</v>
      </c>
      <c r="H457" s="1119"/>
      <c r="I457" s="1119"/>
      <c r="J457" s="1119"/>
      <c r="K457" s="1119"/>
    </row>
    <row r="458" spans="1:11" ht="14.1" customHeight="1" x14ac:dyDescent="0.25">
      <c r="A458" s="1119"/>
      <c r="B458" s="1119"/>
      <c r="C458" s="1135" t="s">
        <v>1059</v>
      </c>
      <c r="D458" s="1136">
        <v>0</v>
      </c>
      <c r="E458" s="1136">
        <v>0</v>
      </c>
      <c r="F458" s="1136">
        <v>0</v>
      </c>
      <c r="G458" s="1136">
        <v>0</v>
      </c>
      <c r="H458" s="1119"/>
      <c r="I458" s="1119"/>
      <c r="J458" s="1119"/>
      <c r="K458" s="1119"/>
    </row>
    <row r="459" spans="1:11" ht="14.1" customHeight="1" x14ac:dyDescent="0.25">
      <c r="A459" s="1119"/>
      <c r="B459" s="1119"/>
      <c r="C459" s="1135" t="s">
        <v>1060</v>
      </c>
      <c r="D459" s="1136">
        <v>0</v>
      </c>
      <c r="E459" s="1136">
        <v>0</v>
      </c>
      <c r="F459" s="1136">
        <v>0</v>
      </c>
      <c r="G459" s="1136">
        <v>0</v>
      </c>
      <c r="H459" s="1119"/>
      <c r="I459" s="1119"/>
      <c r="J459" s="1119"/>
      <c r="K459" s="1119"/>
    </row>
    <row r="460" spans="1:11" ht="14.1" customHeight="1" x14ac:dyDescent="0.25">
      <c r="A460" s="1119"/>
      <c r="B460" s="1119"/>
      <c r="C460" s="1135" t="s">
        <v>1061</v>
      </c>
      <c r="D460" s="1136">
        <v>0</v>
      </c>
      <c r="E460" s="1136">
        <v>3000000</v>
      </c>
      <c r="F460" s="1136">
        <v>0</v>
      </c>
      <c r="G460" s="1136">
        <v>0</v>
      </c>
      <c r="H460" s="1119"/>
      <c r="I460" s="1119"/>
      <c r="J460" s="1119"/>
      <c r="K460" s="1119"/>
    </row>
    <row r="461" spans="1:11" ht="14.1" customHeight="1" x14ac:dyDescent="0.25">
      <c r="A461" s="1119"/>
      <c r="B461" s="1119"/>
      <c r="C461" s="1135" t="s">
        <v>1048</v>
      </c>
      <c r="D461" s="1136">
        <v>0</v>
      </c>
      <c r="E461" s="1136">
        <v>3000000</v>
      </c>
      <c r="F461" s="1136">
        <v>0</v>
      </c>
      <c r="G461" s="1136">
        <v>0</v>
      </c>
      <c r="H461" s="1119"/>
      <c r="I461" s="1119"/>
      <c r="J461" s="1119"/>
      <c r="K461" s="1119"/>
    </row>
    <row r="462" spans="1:11" ht="14.1" customHeight="1" x14ac:dyDescent="0.25">
      <c r="A462" s="1119"/>
      <c r="B462" s="1119"/>
      <c r="C462" s="1135" t="s">
        <v>1057</v>
      </c>
      <c r="D462" s="1136">
        <v>0</v>
      </c>
      <c r="E462" s="1136">
        <v>0</v>
      </c>
      <c r="F462" s="1136">
        <v>0</v>
      </c>
      <c r="G462" s="1136">
        <v>0</v>
      </c>
      <c r="H462" s="1119"/>
      <c r="I462" s="1119"/>
      <c r="J462" s="1119"/>
      <c r="K462" s="1119"/>
    </row>
    <row r="463" spans="1:11" ht="14.1" customHeight="1" x14ac:dyDescent="0.25">
      <c r="A463" s="1119"/>
      <c r="B463" s="1119"/>
      <c r="C463" s="1135" t="s">
        <v>1058</v>
      </c>
      <c r="D463" s="1136">
        <v>0</v>
      </c>
      <c r="E463" s="1136">
        <v>0</v>
      </c>
      <c r="F463" s="1136">
        <v>0</v>
      </c>
      <c r="G463" s="1136">
        <v>0</v>
      </c>
      <c r="H463" s="1119"/>
      <c r="I463" s="1119"/>
      <c r="J463" s="1119"/>
      <c r="K463" s="1119"/>
    </row>
    <row r="464" spans="1:11" ht="14.1" customHeight="1" x14ac:dyDescent="0.25">
      <c r="A464" s="1119"/>
      <c r="B464" s="1119"/>
      <c r="C464" s="1135" t="s">
        <v>1059</v>
      </c>
      <c r="D464" s="1136">
        <v>0</v>
      </c>
      <c r="E464" s="1136">
        <v>0</v>
      </c>
      <c r="F464" s="1136">
        <v>0</v>
      </c>
      <c r="G464" s="1136">
        <v>0</v>
      </c>
      <c r="H464" s="1119"/>
      <c r="I464" s="1119"/>
      <c r="J464" s="1119"/>
      <c r="K464" s="1119"/>
    </row>
    <row r="465" spans="1:11" ht="14.1" customHeight="1" x14ac:dyDescent="0.25">
      <c r="A465" s="1119"/>
      <c r="B465" s="1119"/>
      <c r="C465" s="1135" t="s">
        <v>1060</v>
      </c>
      <c r="D465" s="1136">
        <v>0</v>
      </c>
      <c r="E465" s="1136">
        <v>0</v>
      </c>
      <c r="F465" s="1136">
        <v>0</v>
      </c>
      <c r="G465" s="1136">
        <v>0</v>
      </c>
      <c r="H465" s="1119"/>
      <c r="I465" s="1119"/>
      <c r="J465" s="1119"/>
      <c r="K465" s="1119"/>
    </row>
    <row r="466" spans="1:11" ht="14.1" customHeight="1" x14ac:dyDescent="0.25">
      <c r="A466" s="1119"/>
      <c r="B466" s="1119"/>
      <c r="C466" s="1135" t="s">
        <v>1062</v>
      </c>
      <c r="D466" s="1136">
        <v>0</v>
      </c>
      <c r="E466" s="1136">
        <v>0</v>
      </c>
      <c r="F466" s="1136">
        <v>0</v>
      </c>
      <c r="G466" s="1136">
        <v>0</v>
      </c>
      <c r="H466" s="1119"/>
      <c r="I466" s="1119"/>
      <c r="J466" s="1119"/>
      <c r="K466" s="1119"/>
    </row>
    <row r="467" spans="1:11" ht="14.1" customHeight="1" x14ac:dyDescent="0.25">
      <c r="A467" s="1119"/>
      <c r="B467" s="1119"/>
      <c r="C467" s="1135" t="s">
        <v>1048</v>
      </c>
      <c r="D467" s="1136">
        <v>0</v>
      </c>
      <c r="E467" s="1136">
        <v>0</v>
      </c>
      <c r="F467" s="1136">
        <v>0</v>
      </c>
      <c r="G467" s="1136">
        <v>0</v>
      </c>
      <c r="H467" s="1119"/>
      <c r="I467" s="1119"/>
      <c r="J467" s="1119"/>
      <c r="K467" s="1119"/>
    </row>
    <row r="468" spans="1:11" ht="14.1" customHeight="1" x14ac:dyDescent="0.25">
      <c r="A468" s="1119"/>
      <c r="B468" s="1119"/>
      <c r="C468" s="1135" t="s">
        <v>1057</v>
      </c>
      <c r="D468" s="1136">
        <v>0</v>
      </c>
      <c r="E468" s="1136">
        <v>0</v>
      </c>
      <c r="F468" s="1136">
        <v>0</v>
      </c>
      <c r="G468" s="1136">
        <v>0</v>
      </c>
      <c r="H468" s="1119"/>
      <c r="I468" s="1119"/>
      <c r="J468" s="1119"/>
      <c r="K468" s="1119"/>
    </row>
    <row r="469" spans="1:11" ht="14.1" customHeight="1" x14ac:dyDescent="0.25">
      <c r="A469" s="1119"/>
      <c r="B469" s="1119"/>
      <c r="C469" s="1135" t="s">
        <v>1058</v>
      </c>
      <c r="D469" s="1136">
        <v>0</v>
      </c>
      <c r="E469" s="1136">
        <v>0</v>
      </c>
      <c r="F469" s="1136">
        <v>0</v>
      </c>
      <c r="G469" s="1136">
        <v>0</v>
      </c>
      <c r="H469" s="1119"/>
      <c r="I469" s="1119"/>
      <c r="J469" s="1119"/>
      <c r="K469" s="1119"/>
    </row>
    <row r="470" spans="1:11" ht="14.1" customHeight="1" x14ac:dyDescent="0.25">
      <c r="A470" s="1119"/>
      <c r="B470" s="1119"/>
      <c r="C470" s="1135" t="s">
        <v>1059</v>
      </c>
      <c r="D470" s="1136">
        <v>0</v>
      </c>
      <c r="E470" s="1136">
        <v>0</v>
      </c>
      <c r="F470" s="1136">
        <v>0</v>
      </c>
      <c r="G470" s="1136">
        <v>0</v>
      </c>
      <c r="H470" s="1119"/>
      <c r="I470" s="1119"/>
      <c r="J470" s="1119"/>
      <c r="K470" s="1119"/>
    </row>
    <row r="471" spans="1:11" ht="14.1" customHeight="1" x14ac:dyDescent="0.25">
      <c r="A471" s="1119"/>
      <c r="B471" s="1119"/>
      <c r="C471" s="1135" t="s">
        <v>1060</v>
      </c>
      <c r="D471" s="1136">
        <v>0</v>
      </c>
      <c r="E471" s="1136">
        <v>0</v>
      </c>
      <c r="F471" s="1136">
        <v>0</v>
      </c>
      <c r="G471" s="1136">
        <v>0</v>
      </c>
      <c r="H471" s="1119"/>
      <c r="I471" s="1119"/>
      <c r="J471" s="1119"/>
      <c r="K471" s="1119"/>
    </row>
    <row r="472" spans="1:11" ht="14.1" customHeight="1" x14ac:dyDescent="0.25">
      <c r="A472" s="1119"/>
      <c r="B472" s="1119"/>
      <c r="C472" s="1135" t="s">
        <v>1063</v>
      </c>
      <c r="D472" s="1136">
        <v>0</v>
      </c>
      <c r="E472" s="1136">
        <v>0</v>
      </c>
      <c r="F472" s="1136">
        <v>0</v>
      </c>
      <c r="G472" s="1136">
        <v>0</v>
      </c>
      <c r="H472" s="1119"/>
      <c r="I472" s="1119"/>
      <c r="J472" s="1119"/>
      <c r="K472" s="1119"/>
    </row>
    <row r="473" spans="1:11" ht="14.1" customHeight="1" x14ac:dyDescent="0.25">
      <c r="A473" s="1119"/>
      <c r="B473" s="1119"/>
      <c r="C473" s="1135" t="s">
        <v>1064</v>
      </c>
      <c r="D473" s="1136">
        <v>0</v>
      </c>
      <c r="E473" s="1136">
        <v>0</v>
      </c>
      <c r="F473" s="1136">
        <v>0</v>
      </c>
      <c r="G473" s="1136">
        <v>0</v>
      </c>
      <c r="H473" s="1119"/>
      <c r="I473" s="1119"/>
      <c r="J473" s="1119"/>
      <c r="K473" s="1119"/>
    </row>
    <row r="474" spans="1:11" ht="14.1" customHeight="1" x14ac:dyDescent="0.25">
      <c r="A474" s="1119"/>
      <c r="B474" s="1119"/>
      <c r="C474" s="1137" t="s">
        <v>572</v>
      </c>
      <c r="D474" s="1136">
        <v>0</v>
      </c>
      <c r="E474" s="1136">
        <v>3000000</v>
      </c>
      <c r="F474" s="1136">
        <v>0</v>
      </c>
      <c r="G474" s="1136">
        <v>0</v>
      </c>
      <c r="H474" s="1119"/>
      <c r="I474" s="1119"/>
      <c r="J474" s="1119"/>
      <c r="K474" s="1119"/>
    </row>
    <row r="475" spans="1:11" ht="14.1" customHeight="1" x14ac:dyDescent="0.25">
      <c r="A475" s="1119"/>
      <c r="B475" s="1119"/>
      <c r="C475" s="1128" t="s">
        <v>3191</v>
      </c>
      <c r="D475" s="1256" t="s">
        <v>3192</v>
      </c>
      <c r="E475" s="1257"/>
      <c r="F475" s="1257"/>
      <c r="G475" s="1257"/>
      <c r="H475" s="1119"/>
      <c r="I475" s="1119"/>
      <c r="J475" s="1119"/>
      <c r="K475" s="1119"/>
    </row>
    <row r="476" spans="1:11" ht="14.1" customHeight="1" x14ac:dyDescent="0.25">
      <c r="A476" s="1119"/>
      <c r="B476" s="1119"/>
      <c r="C476" s="1129" t="s">
        <v>1022</v>
      </c>
      <c r="D476" s="1252" t="s">
        <v>3193</v>
      </c>
      <c r="E476" s="1253"/>
      <c r="F476" s="1253"/>
      <c r="G476" s="1253"/>
      <c r="H476" s="1119"/>
      <c r="I476" s="1119"/>
      <c r="J476" s="1119"/>
      <c r="K476" s="1119"/>
    </row>
    <row r="477" spans="1:11" ht="14.1" customHeight="1" x14ac:dyDescent="0.25">
      <c r="A477" s="1119"/>
      <c r="B477" s="1119"/>
      <c r="C477" s="1130" t="s">
        <v>1024</v>
      </c>
      <c r="D477" s="1254" t="s">
        <v>1038</v>
      </c>
      <c r="E477" s="1255"/>
      <c r="F477" s="1255"/>
      <c r="G477" s="1255"/>
      <c r="H477" s="1119"/>
      <c r="I477" s="1119"/>
      <c r="J477" s="1119"/>
      <c r="K477" s="1119"/>
    </row>
    <row r="478" spans="1:11" ht="14.1" customHeight="1" x14ac:dyDescent="0.25">
      <c r="A478" s="1119"/>
      <c r="B478" s="1119"/>
      <c r="C478" s="1130" t="s">
        <v>31</v>
      </c>
      <c r="D478" s="1254" t="s">
        <v>3194</v>
      </c>
      <c r="E478" s="1255"/>
      <c r="F478" s="1255"/>
      <c r="G478" s="1255"/>
      <c r="H478" s="1119"/>
      <c r="I478" s="1119"/>
      <c r="J478" s="1119"/>
      <c r="K478" s="1119"/>
    </row>
    <row r="479" spans="1:11" ht="15" customHeight="1" x14ac:dyDescent="0.25">
      <c r="A479" s="1119"/>
      <c r="B479" s="1119"/>
      <c r="C479" s="1131"/>
      <c r="D479" s="1132">
        <v>2024</v>
      </c>
      <c r="E479" s="1132">
        <v>2025</v>
      </c>
      <c r="F479" s="1132">
        <v>2026</v>
      </c>
      <c r="G479" s="1132">
        <v>2027</v>
      </c>
      <c r="H479" s="1119"/>
      <c r="I479" s="1119"/>
      <c r="J479" s="1119"/>
      <c r="K479" s="1119"/>
    </row>
    <row r="480" spans="1:11" ht="15" customHeight="1" x14ac:dyDescent="0.25">
      <c r="A480" s="1119"/>
      <c r="B480" s="1119"/>
      <c r="C480" s="1133"/>
      <c r="D480" s="1134" t="s">
        <v>13</v>
      </c>
      <c r="E480" s="1134" t="s">
        <v>14</v>
      </c>
      <c r="F480" s="1134" t="s">
        <v>14</v>
      </c>
      <c r="G480" s="1134" t="s">
        <v>14</v>
      </c>
      <c r="H480" s="1119"/>
      <c r="I480" s="1119"/>
      <c r="J480" s="1119"/>
      <c r="K480" s="1119"/>
    </row>
    <row r="481" spans="1:11" ht="14.1" customHeight="1" x14ac:dyDescent="0.25">
      <c r="A481" s="1119"/>
      <c r="B481" s="1119"/>
      <c r="C481" s="1123" t="s">
        <v>33</v>
      </c>
      <c r="D481" s="1127" t="s">
        <v>1038</v>
      </c>
      <c r="E481" s="1127" t="s">
        <v>1092</v>
      </c>
      <c r="F481" s="1127" t="s">
        <v>1039</v>
      </c>
      <c r="G481" s="1127" t="s">
        <v>1039</v>
      </c>
      <c r="H481" s="1119"/>
      <c r="I481" s="1119"/>
      <c r="J481" s="1119"/>
      <c r="K481" s="1119"/>
    </row>
    <row r="482" spans="1:11" ht="14.1" customHeight="1" x14ac:dyDescent="0.25">
      <c r="A482" s="1119"/>
      <c r="B482" s="1119"/>
      <c r="C482" s="1123" t="s">
        <v>1029</v>
      </c>
      <c r="D482" s="1127" t="s">
        <v>1039</v>
      </c>
      <c r="E482" s="1127" t="s">
        <v>3195</v>
      </c>
      <c r="F482" s="1127" t="s">
        <v>1039</v>
      </c>
      <c r="G482" s="1127" t="s">
        <v>1039</v>
      </c>
      <c r="H482" s="1119"/>
      <c r="I482" s="1119"/>
      <c r="J482" s="1119"/>
      <c r="K482" s="1119"/>
    </row>
    <row r="483" spans="1:11" ht="14.1" customHeight="1" x14ac:dyDescent="0.25">
      <c r="A483" s="1119"/>
      <c r="B483" s="1119"/>
      <c r="C483" s="1123" t="s">
        <v>1032</v>
      </c>
      <c r="D483" s="1127" t="s">
        <v>1039</v>
      </c>
      <c r="E483" s="1127" t="s">
        <v>3195</v>
      </c>
      <c r="F483" s="1127" t="s">
        <v>1039</v>
      </c>
      <c r="G483" s="1127" t="s">
        <v>1039</v>
      </c>
      <c r="H483" s="1119"/>
      <c r="I483" s="1119"/>
      <c r="J483" s="1119"/>
      <c r="K483" s="1119"/>
    </row>
    <row r="484" spans="1:11" ht="14.1" customHeight="1" x14ac:dyDescent="0.25">
      <c r="A484" s="1119"/>
      <c r="B484" s="1119"/>
      <c r="C484" s="1123" t="s">
        <v>1037</v>
      </c>
      <c r="D484" s="1127" t="s">
        <v>1038</v>
      </c>
      <c r="E484" s="1127" t="s">
        <v>1038</v>
      </c>
      <c r="F484" s="1127" t="s">
        <v>1083</v>
      </c>
      <c r="G484" s="1127" t="s">
        <v>1038</v>
      </c>
      <c r="H484" s="1119"/>
      <c r="I484" s="1119"/>
      <c r="J484" s="1119"/>
      <c r="K484" s="1119"/>
    </row>
    <row r="485" spans="1:11" ht="14.1" customHeight="1" x14ac:dyDescent="0.25">
      <c r="A485" s="1119"/>
      <c r="B485" s="1119"/>
      <c r="C485" s="1123" t="s">
        <v>1042</v>
      </c>
      <c r="D485" s="1127" t="s">
        <v>1038</v>
      </c>
      <c r="E485" s="1127" t="s">
        <v>1038</v>
      </c>
      <c r="F485" s="1127" t="s">
        <v>1083</v>
      </c>
      <c r="G485" s="1127" t="s">
        <v>1038</v>
      </c>
      <c r="H485" s="1119"/>
      <c r="I485" s="1119"/>
      <c r="J485" s="1119"/>
      <c r="K485" s="1119"/>
    </row>
    <row r="486" spans="1:11" ht="14.1" customHeight="1" x14ac:dyDescent="0.25">
      <c r="A486" s="1119"/>
      <c r="B486" s="1119"/>
      <c r="C486" s="1123" t="s">
        <v>39</v>
      </c>
      <c r="D486" s="1127" t="s">
        <v>1038</v>
      </c>
      <c r="E486" s="1127" t="s">
        <v>1038</v>
      </c>
      <c r="F486" s="1127" t="s">
        <v>1083</v>
      </c>
      <c r="G486" s="1127" t="s">
        <v>1038</v>
      </c>
      <c r="H486" s="1119"/>
      <c r="I486" s="1119"/>
      <c r="J486" s="1119"/>
      <c r="K486" s="1119"/>
    </row>
    <row r="487" spans="1:11" ht="14.1" customHeight="1" x14ac:dyDescent="0.25">
      <c r="A487" s="1119"/>
      <c r="B487" s="1119"/>
      <c r="C487" s="1250" t="s">
        <v>1046</v>
      </c>
      <c r="D487" s="1251"/>
      <c r="E487" s="1251"/>
      <c r="F487" s="1251"/>
      <c r="G487" s="1251"/>
      <c r="H487" s="1119"/>
      <c r="I487" s="1119"/>
      <c r="J487" s="1119"/>
      <c r="K487" s="1119"/>
    </row>
    <row r="488" spans="1:11" ht="14.1" customHeight="1" x14ac:dyDescent="0.25">
      <c r="A488" s="1119"/>
      <c r="B488" s="1119"/>
      <c r="C488" s="1131"/>
      <c r="D488" s="1132">
        <v>2024</v>
      </c>
      <c r="E488" s="1132">
        <v>2025</v>
      </c>
      <c r="F488" s="1132">
        <v>2026</v>
      </c>
      <c r="G488" s="1132">
        <v>2027</v>
      </c>
      <c r="H488" s="1119"/>
      <c r="I488" s="1119"/>
      <c r="J488" s="1119"/>
      <c r="K488" s="1119"/>
    </row>
    <row r="489" spans="1:11" ht="14.1" customHeight="1" x14ac:dyDescent="0.25">
      <c r="A489" s="1119"/>
      <c r="B489" s="1119"/>
      <c r="C489" s="1133"/>
      <c r="D489" s="1134" t="s">
        <v>13</v>
      </c>
      <c r="E489" s="1134" t="s">
        <v>14</v>
      </c>
      <c r="F489" s="1134" t="s">
        <v>14</v>
      </c>
      <c r="G489" s="1134" t="s">
        <v>14</v>
      </c>
      <c r="H489" s="1119"/>
      <c r="I489" s="1119"/>
      <c r="J489" s="1119"/>
      <c r="K489" s="1119"/>
    </row>
    <row r="490" spans="1:11" ht="14.1" customHeight="1" x14ac:dyDescent="0.25">
      <c r="A490" s="1119"/>
      <c r="B490" s="1119"/>
      <c r="C490" s="1135" t="s">
        <v>1047</v>
      </c>
      <c r="D490" s="1136">
        <v>0</v>
      </c>
      <c r="E490" s="1136">
        <v>0</v>
      </c>
      <c r="F490" s="1136">
        <v>0</v>
      </c>
      <c r="G490" s="1136">
        <v>0</v>
      </c>
      <c r="H490" s="1119"/>
      <c r="I490" s="1119"/>
      <c r="J490" s="1119"/>
      <c r="K490" s="1119"/>
    </row>
    <row r="491" spans="1:11" ht="14.1" customHeight="1" x14ac:dyDescent="0.25">
      <c r="A491" s="1119"/>
      <c r="B491" s="1119"/>
      <c r="C491" s="1135" t="s">
        <v>1048</v>
      </c>
      <c r="D491" s="1136">
        <v>0</v>
      </c>
      <c r="E491" s="1136">
        <v>0</v>
      </c>
      <c r="F491" s="1136">
        <v>0</v>
      </c>
      <c r="G491" s="1136">
        <v>0</v>
      </c>
      <c r="H491" s="1119"/>
      <c r="I491" s="1119"/>
      <c r="J491" s="1119"/>
      <c r="K491" s="1119"/>
    </row>
    <row r="492" spans="1:11" ht="14.1" customHeight="1" x14ac:dyDescent="0.25">
      <c r="A492" s="1119"/>
      <c r="B492" s="1119"/>
      <c r="C492" s="1135" t="s">
        <v>1049</v>
      </c>
      <c r="D492" s="1136">
        <v>0</v>
      </c>
      <c r="E492" s="1136">
        <v>0</v>
      </c>
      <c r="F492" s="1136">
        <v>0</v>
      </c>
      <c r="G492" s="1136">
        <v>0</v>
      </c>
      <c r="H492" s="1119"/>
      <c r="I492" s="1119"/>
      <c r="J492" s="1119"/>
      <c r="K492" s="1119"/>
    </row>
    <row r="493" spans="1:11" ht="14.1" customHeight="1" x14ac:dyDescent="0.25">
      <c r="A493" s="1119"/>
      <c r="B493" s="1119"/>
      <c r="C493" s="1135" t="s">
        <v>1050</v>
      </c>
      <c r="D493" s="1136">
        <v>0</v>
      </c>
      <c r="E493" s="1136">
        <v>0</v>
      </c>
      <c r="F493" s="1136">
        <v>0</v>
      </c>
      <c r="G493" s="1136">
        <v>0</v>
      </c>
      <c r="H493" s="1119"/>
      <c r="I493" s="1119"/>
      <c r="J493" s="1119"/>
      <c r="K493" s="1119"/>
    </row>
    <row r="494" spans="1:11" ht="14.1" customHeight="1" x14ac:dyDescent="0.25">
      <c r="A494" s="1119"/>
      <c r="B494" s="1119"/>
      <c r="C494" s="1135" t="s">
        <v>1048</v>
      </c>
      <c r="D494" s="1136">
        <v>0</v>
      </c>
      <c r="E494" s="1136">
        <v>0</v>
      </c>
      <c r="F494" s="1136">
        <v>0</v>
      </c>
      <c r="G494" s="1136">
        <v>0</v>
      </c>
      <c r="H494" s="1119"/>
      <c r="I494" s="1119"/>
      <c r="J494" s="1119"/>
      <c r="K494" s="1119"/>
    </row>
    <row r="495" spans="1:11" ht="14.1" customHeight="1" x14ac:dyDescent="0.25">
      <c r="A495" s="1119"/>
      <c r="B495" s="1119"/>
      <c r="C495" s="1135" t="s">
        <v>1049</v>
      </c>
      <c r="D495" s="1136">
        <v>0</v>
      </c>
      <c r="E495" s="1136">
        <v>0</v>
      </c>
      <c r="F495" s="1136">
        <v>0</v>
      </c>
      <c r="G495" s="1136">
        <v>0</v>
      </c>
      <c r="H495" s="1119"/>
      <c r="I495" s="1119"/>
      <c r="J495" s="1119"/>
      <c r="K495" s="1119"/>
    </row>
    <row r="496" spans="1:11" ht="14.1" customHeight="1" x14ac:dyDescent="0.25">
      <c r="A496" s="1119"/>
      <c r="B496" s="1119"/>
      <c r="C496" s="1135" t="s">
        <v>1051</v>
      </c>
      <c r="D496" s="1136">
        <v>0</v>
      </c>
      <c r="E496" s="1136">
        <v>0</v>
      </c>
      <c r="F496" s="1136">
        <v>0</v>
      </c>
      <c r="G496" s="1136">
        <v>0</v>
      </c>
      <c r="H496" s="1119"/>
      <c r="I496" s="1119"/>
      <c r="J496" s="1119"/>
      <c r="K496" s="1119"/>
    </row>
    <row r="497" spans="1:11" ht="14.1" customHeight="1" x14ac:dyDescent="0.25">
      <c r="A497" s="1119"/>
      <c r="B497" s="1119"/>
      <c r="C497" s="1135" t="s">
        <v>1048</v>
      </c>
      <c r="D497" s="1136">
        <v>0</v>
      </c>
      <c r="E497" s="1136">
        <v>0</v>
      </c>
      <c r="F497" s="1136">
        <v>0</v>
      </c>
      <c r="G497" s="1136">
        <v>0</v>
      </c>
      <c r="H497" s="1119"/>
      <c r="I497" s="1119"/>
      <c r="J497" s="1119"/>
      <c r="K497" s="1119"/>
    </row>
    <row r="498" spans="1:11" ht="14.1" customHeight="1" x14ac:dyDescent="0.25">
      <c r="A498" s="1119"/>
      <c r="B498" s="1119"/>
      <c r="C498" s="1135" t="s">
        <v>1049</v>
      </c>
      <c r="D498" s="1136">
        <v>0</v>
      </c>
      <c r="E498" s="1136">
        <v>0</v>
      </c>
      <c r="F498" s="1136">
        <v>0</v>
      </c>
      <c r="G498" s="1136">
        <v>0</v>
      </c>
      <c r="H498" s="1119"/>
      <c r="I498" s="1119"/>
      <c r="J498" s="1119"/>
      <c r="K498" s="1119"/>
    </row>
    <row r="499" spans="1:11" ht="14.1" customHeight="1" x14ac:dyDescent="0.25">
      <c r="A499" s="1119"/>
      <c r="B499" s="1119"/>
      <c r="C499" s="1135" t="s">
        <v>1052</v>
      </c>
      <c r="D499" s="1136">
        <v>0</v>
      </c>
      <c r="E499" s="1136">
        <v>0</v>
      </c>
      <c r="F499" s="1136">
        <v>0</v>
      </c>
      <c r="G499" s="1136">
        <v>0</v>
      </c>
      <c r="H499" s="1119"/>
      <c r="I499" s="1119"/>
      <c r="J499" s="1119"/>
      <c r="K499" s="1119"/>
    </row>
    <row r="500" spans="1:11" ht="14.1" customHeight="1" x14ac:dyDescent="0.25">
      <c r="A500" s="1119"/>
      <c r="B500" s="1119"/>
      <c r="C500" s="1135" t="s">
        <v>1048</v>
      </c>
      <c r="D500" s="1136">
        <v>0</v>
      </c>
      <c r="E500" s="1136">
        <v>0</v>
      </c>
      <c r="F500" s="1136">
        <v>0</v>
      </c>
      <c r="G500" s="1136">
        <v>0</v>
      </c>
      <c r="H500" s="1119"/>
      <c r="I500" s="1119"/>
      <c r="J500" s="1119"/>
      <c r="K500" s="1119"/>
    </row>
    <row r="501" spans="1:11" ht="14.1" customHeight="1" x14ac:dyDescent="0.25">
      <c r="A501" s="1119"/>
      <c r="B501" s="1119"/>
      <c r="C501" s="1135" t="s">
        <v>1049</v>
      </c>
      <c r="D501" s="1136">
        <v>0</v>
      </c>
      <c r="E501" s="1136">
        <v>0</v>
      </c>
      <c r="F501" s="1136">
        <v>0</v>
      </c>
      <c r="G501" s="1136">
        <v>0</v>
      </c>
      <c r="H501" s="1119"/>
      <c r="I501" s="1119"/>
      <c r="J501" s="1119"/>
      <c r="K501" s="1119"/>
    </row>
    <row r="502" spans="1:11" ht="14.1" customHeight="1" x14ac:dyDescent="0.25">
      <c r="A502" s="1119"/>
      <c r="B502" s="1119"/>
      <c r="C502" s="1135" t="s">
        <v>1053</v>
      </c>
      <c r="D502" s="1136">
        <v>0</v>
      </c>
      <c r="E502" s="1136">
        <v>0</v>
      </c>
      <c r="F502" s="1136">
        <v>0</v>
      </c>
      <c r="G502" s="1136">
        <v>0</v>
      </c>
      <c r="H502" s="1119"/>
      <c r="I502" s="1119"/>
      <c r="J502" s="1119"/>
      <c r="K502" s="1119"/>
    </row>
    <row r="503" spans="1:11" ht="14.1" customHeight="1" x14ac:dyDescent="0.25">
      <c r="A503" s="1119"/>
      <c r="B503" s="1119"/>
      <c r="C503" s="1135" t="s">
        <v>1048</v>
      </c>
      <c r="D503" s="1136">
        <v>0</v>
      </c>
      <c r="E503" s="1136">
        <v>0</v>
      </c>
      <c r="F503" s="1136">
        <v>0</v>
      </c>
      <c r="G503" s="1136">
        <v>0</v>
      </c>
      <c r="H503" s="1119"/>
      <c r="I503" s="1119"/>
      <c r="J503" s="1119"/>
      <c r="K503" s="1119"/>
    </row>
    <row r="504" spans="1:11" ht="14.1" customHeight="1" x14ac:dyDescent="0.25">
      <c r="A504" s="1119"/>
      <c r="B504" s="1119"/>
      <c r="C504" s="1135" t="s">
        <v>1049</v>
      </c>
      <c r="D504" s="1136">
        <v>0</v>
      </c>
      <c r="E504" s="1136">
        <v>0</v>
      </c>
      <c r="F504" s="1136">
        <v>0</v>
      </c>
      <c r="G504" s="1136">
        <v>0</v>
      </c>
      <c r="H504" s="1119"/>
      <c r="I504" s="1119"/>
      <c r="J504" s="1119"/>
      <c r="K504" s="1119"/>
    </row>
    <row r="505" spans="1:11" ht="14.1" customHeight="1" x14ac:dyDescent="0.25">
      <c r="A505" s="1119"/>
      <c r="B505" s="1119"/>
      <c r="C505" s="1135" t="s">
        <v>1054</v>
      </c>
      <c r="D505" s="1136">
        <v>0</v>
      </c>
      <c r="E505" s="1136">
        <v>0</v>
      </c>
      <c r="F505" s="1136">
        <v>0</v>
      </c>
      <c r="G505" s="1136">
        <v>0</v>
      </c>
      <c r="H505" s="1119"/>
      <c r="I505" s="1119"/>
      <c r="J505" s="1119"/>
      <c r="K505" s="1119"/>
    </row>
    <row r="506" spans="1:11" ht="14.1" customHeight="1" x14ac:dyDescent="0.25">
      <c r="A506" s="1119"/>
      <c r="B506" s="1119"/>
      <c r="C506" s="1135" t="s">
        <v>1048</v>
      </c>
      <c r="D506" s="1136">
        <v>0</v>
      </c>
      <c r="E506" s="1136">
        <v>0</v>
      </c>
      <c r="F506" s="1136">
        <v>0</v>
      </c>
      <c r="G506" s="1136">
        <v>0</v>
      </c>
      <c r="H506" s="1119"/>
      <c r="I506" s="1119"/>
      <c r="J506" s="1119"/>
      <c r="K506" s="1119"/>
    </row>
    <row r="507" spans="1:11" ht="14.1" customHeight="1" x14ac:dyDescent="0.25">
      <c r="A507" s="1119"/>
      <c r="B507" s="1119"/>
      <c r="C507" s="1135" t="s">
        <v>1049</v>
      </c>
      <c r="D507" s="1136">
        <v>0</v>
      </c>
      <c r="E507" s="1136">
        <v>0</v>
      </c>
      <c r="F507" s="1136">
        <v>0</v>
      </c>
      <c r="G507" s="1136">
        <v>0</v>
      </c>
      <c r="H507" s="1119"/>
      <c r="I507" s="1119"/>
      <c r="J507" s="1119"/>
      <c r="K507" s="1119"/>
    </row>
    <row r="508" spans="1:11" ht="14.1" customHeight="1" x14ac:dyDescent="0.25">
      <c r="A508" s="1119"/>
      <c r="B508" s="1119"/>
      <c r="C508" s="1135" t="s">
        <v>1055</v>
      </c>
      <c r="D508" s="1136">
        <v>0</v>
      </c>
      <c r="E508" s="1136">
        <v>0</v>
      </c>
      <c r="F508" s="1136">
        <v>0</v>
      </c>
      <c r="G508" s="1136">
        <v>0</v>
      </c>
      <c r="H508" s="1119"/>
      <c r="I508" s="1119"/>
      <c r="J508" s="1119"/>
      <c r="K508" s="1119"/>
    </row>
    <row r="509" spans="1:11" ht="14.1" customHeight="1" x14ac:dyDescent="0.25">
      <c r="A509" s="1119"/>
      <c r="B509" s="1119"/>
      <c r="C509" s="1135" t="s">
        <v>1048</v>
      </c>
      <c r="D509" s="1136">
        <v>0</v>
      </c>
      <c r="E509" s="1136">
        <v>0</v>
      </c>
      <c r="F509" s="1136">
        <v>0</v>
      </c>
      <c r="G509" s="1136">
        <v>0</v>
      </c>
      <c r="H509" s="1119"/>
      <c r="I509" s="1119"/>
      <c r="J509" s="1119"/>
      <c r="K509" s="1119"/>
    </row>
    <row r="510" spans="1:11" ht="14.1" customHeight="1" x14ac:dyDescent="0.25">
      <c r="A510" s="1119"/>
      <c r="B510" s="1119"/>
      <c r="C510" s="1135" t="s">
        <v>1049</v>
      </c>
      <c r="D510" s="1136">
        <v>0</v>
      </c>
      <c r="E510" s="1136">
        <v>0</v>
      </c>
      <c r="F510" s="1136">
        <v>0</v>
      </c>
      <c r="G510" s="1136">
        <v>0</v>
      </c>
      <c r="H510" s="1119"/>
      <c r="I510" s="1119"/>
      <c r="J510" s="1119"/>
      <c r="K510" s="1119"/>
    </row>
    <row r="511" spans="1:11" ht="14.1" customHeight="1" x14ac:dyDescent="0.25">
      <c r="A511" s="1119"/>
      <c r="B511" s="1119"/>
      <c r="C511" s="1135" t="s">
        <v>1056</v>
      </c>
      <c r="D511" s="1136">
        <v>0</v>
      </c>
      <c r="E511" s="1136">
        <v>0</v>
      </c>
      <c r="F511" s="1136">
        <v>0</v>
      </c>
      <c r="G511" s="1136">
        <v>0</v>
      </c>
      <c r="H511" s="1119"/>
      <c r="I511" s="1119"/>
      <c r="J511" s="1119"/>
      <c r="K511" s="1119"/>
    </row>
    <row r="512" spans="1:11" ht="14.1" customHeight="1" x14ac:dyDescent="0.25">
      <c r="A512" s="1119"/>
      <c r="B512" s="1119"/>
      <c r="C512" s="1135" t="s">
        <v>1048</v>
      </c>
      <c r="D512" s="1136">
        <v>0</v>
      </c>
      <c r="E512" s="1136">
        <v>0</v>
      </c>
      <c r="F512" s="1136">
        <v>0</v>
      </c>
      <c r="G512" s="1136">
        <v>0</v>
      </c>
      <c r="H512" s="1119"/>
      <c r="I512" s="1119"/>
      <c r="J512" s="1119"/>
      <c r="K512" s="1119"/>
    </row>
    <row r="513" spans="1:11" ht="14.1" customHeight="1" x14ac:dyDescent="0.25">
      <c r="A513" s="1119"/>
      <c r="B513" s="1119"/>
      <c r="C513" s="1135" t="s">
        <v>1057</v>
      </c>
      <c r="D513" s="1136">
        <v>0</v>
      </c>
      <c r="E513" s="1136">
        <v>0</v>
      </c>
      <c r="F513" s="1136">
        <v>0</v>
      </c>
      <c r="G513" s="1136">
        <v>0</v>
      </c>
      <c r="H513" s="1119"/>
      <c r="I513" s="1119"/>
      <c r="J513" s="1119"/>
      <c r="K513" s="1119"/>
    </row>
    <row r="514" spans="1:11" ht="14.1" customHeight="1" x14ac:dyDescent="0.25">
      <c r="A514" s="1119"/>
      <c r="B514" s="1119"/>
      <c r="C514" s="1135" t="s">
        <v>1058</v>
      </c>
      <c r="D514" s="1136">
        <v>0</v>
      </c>
      <c r="E514" s="1136">
        <v>0</v>
      </c>
      <c r="F514" s="1136">
        <v>0</v>
      </c>
      <c r="G514" s="1136">
        <v>0</v>
      </c>
      <c r="H514" s="1119"/>
      <c r="I514" s="1119"/>
      <c r="J514" s="1119"/>
      <c r="K514" s="1119"/>
    </row>
    <row r="515" spans="1:11" ht="14.1" customHeight="1" x14ac:dyDescent="0.25">
      <c r="A515" s="1119"/>
      <c r="B515" s="1119"/>
      <c r="C515" s="1135" t="s">
        <v>1059</v>
      </c>
      <c r="D515" s="1136">
        <v>0</v>
      </c>
      <c r="E515" s="1136">
        <v>0</v>
      </c>
      <c r="F515" s="1136">
        <v>0</v>
      </c>
      <c r="G515" s="1136">
        <v>0</v>
      </c>
      <c r="H515" s="1119"/>
      <c r="I515" s="1119"/>
      <c r="J515" s="1119"/>
      <c r="K515" s="1119"/>
    </row>
    <row r="516" spans="1:11" ht="14.1" customHeight="1" x14ac:dyDescent="0.25">
      <c r="A516" s="1119"/>
      <c r="B516" s="1119"/>
      <c r="C516" s="1135" t="s">
        <v>1060</v>
      </c>
      <c r="D516" s="1136">
        <v>0</v>
      </c>
      <c r="E516" s="1136">
        <v>0</v>
      </c>
      <c r="F516" s="1136">
        <v>0</v>
      </c>
      <c r="G516" s="1136">
        <v>0</v>
      </c>
      <c r="H516" s="1119"/>
      <c r="I516" s="1119"/>
      <c r="J516" s="1119"/>
      <c r="K516" s="1119"/>
    </row>
    <row r="517" spans="1:11" ht="14.1" customHeight="1" x14ac:dyDescent="0.25">
      <c r="A517" s="1119"/>
      <c r="B517" s="1119"/>
      <c r="C517" s="1135" t="s">
        <v>1061</v>
      </c>
      <c r="D517" s="1136">
        <v>0</v>
      </c>
      <c r="E517" s="1136">
        <v>34561000</v>
      </c>
      <c r="F517" s="1136">
        <v>0</v>
      </c>
      <c r="G517" s="1136">
        <v>0</v>
      </c>
      <c r="H517" s="1119"/>
      <c r="I517" s="1119"/>
      <c r="J517" s="1119"/>
      <c r="K517" s="1119"/>
    </row>
    <row r="518" spans="1:11" ht="14.1" customHeight="1" x14ac:dyDescent="0.25">
      <c r="A518" s="1119"/>
      <c r="B518" s="1119"/>
      <c r="C518" s="1135" t="s">
        <v>1048</v>
      </c>
      <c r="D518" s="1136">
        <v>0</v>
      </c>
      <c r="E518" s="1136">
        <v>34561000</v>
      </c>
      <c r="F518" s="1136">
        <v>0</v>
      </c>
      <c r="G518" s="1136">
        <v>0</v>
      </c>
      <c r="H518" s="1119"/>
      <c r="I518" s="1119"/>
      <c r="J518" s="1119"/>
      <c r="K518" s="1119"/>
    </row>
    <row r="519" spans="1:11" ht="14.1" customHeight="1" x14ac:dyDescent="0.25">
      <c r="A519" s="1119"/>
      <c r="B519" s="1119"/>
      <c r="C519" s="1135" t="s">
        <v>1057</v>
      </c>
      <c r="D519" s="1136">
        <v>0</v>
      </c>
      <c r="E519" s="1136">
        <v>0</v>
      </c>
      <c r="F519" s="1136">
        <v>0</v>
      </c>
      <c r="G519" s="1136">
        <v>0</v>
      </c>
      <c r="H519" s="1119"/>
      <c r="I519" s="1119"/>
      <c r="J519" s="1119"/>
      <c r="K519" s="1119"/>
    </row>
    <row r="520" spans="1:11" ht="14.1" customHeight="1" x14ac:dyDescent="0.25">
      <c r="A520" s="1119"/>
      <c r="B520" s="1119"/>
      <c r="C520" s="1135" t="s">
        <v>1058</v>
      </c>
      <c r="D520" s="1136">
        <v>0</v>
      </c>
      <c r="E520" s="1136">
        <v>0</v>
      </c>
      <c r="F520" s="1136">
        <v>0</v>
      </c>
      <c r="G520" s="1136">
        <v>0</v>
      </c>
      <c r="H520" s="1119"/>
      <c r="I520" s="1119"/>
      <c r="J520" s="1119"/>
      <c r="K520" s="1119"/>
    </row>
    <row r="521" spans="1:11" ht="14.1" customHeight="1" x14ac:dyDescent="0.25">
      <c r="A521" s="1119"/>
      <c r="B521" s="1119"/>
      <c r="C521" s="1135" t="s">
        <v>1059</v>
      </c>
      <c r="D521" s="1136">
        <v>0</v>
      </c>
      <c r="E521" s="1136">
        <v>0</v>
      </c>
      <c r="F521" s="1136">
        <v>0</v>
      </c>
      <c r="G521" s="1136">
        <v>0</v>
      </c>
      <c r="H521" s="1119"/>
      <c r="I521" s="1119"/>
      <c r="J521" s="1119"/>
      <c r="K521" s="1119"/>
    </row>
    <row r="522" spans="1:11" ht="14.1" customHeight="1" x14ac:dyDescent="0.25">
      <c r="A522" s="1119"/>
      <c r="B522" s="1119"/>
      <c r="C522" s="1135" t="s">
        <v>1060</v>
      </c>
      <c r="D522" s="1136">
        <v>0</v>
      </c>
      <c r="E522" s="1136">
        <v>0</v>
      </c>
      <c r="F522" s="1136">
        <v>0</v>
      </c>
      <c r="G522" s="1136">
        <v>0</v>
      </c>
      <c r="H522" s="1119"/>
      <c r="I522" s="1119"/>
      <c r="J522" s="1119"/>
      <c r="K522" s="1119"/>
    </row>
    <row r="523" spans="1:11" ht="14.1" customHeight="1" x14ac:dyDescent="0.25">
      <c r="A523" s="1119"/>
      <c r="B523" s="1119"/>
      <c r="C523" s="1135" t="s">
        <v>1062</v>
      </c>
      <c r="D523" s="1136">
        <v>0</v>
      </c>
      <c r="E523" s="1136">
        <v>0</v>
      </c>
      <c r="F523" s="1136">
        <v>0</v>
      </c>
      <c r="G523" s="1136">
        <v>0</v>
      </c>
      <c r="H523" s="1119"/>
      <c r="I523" s="1119"/>
      <c r="J523" s="1119"/>
      <c r="K523" s="1119"/>
    </row>
    <row r="524" spans="1:11" ht="14.1" customHeight="1" x14ac:dyDescent="0.25">
      <c r="A524" s="1119"/>
      <c r="B524" s="1119"/>
      <c r="C524" s="1135" t="s">
        <v>1048</v>
      </c>
      <c r="D524" s="1136">
        <v>0</v>
      </c>
      <c r="E524" s="1136">
        <v>0</v>
      </c>
      <c r="F524" s="1136">
        <v>0</v>
      </c>
      <c r="G524" s="1136">
        <v>0</v>
      </c>
      <c r="H524" s="1119"/>
      <c r="I524" s="1119"/>
      <c r="J524" s="1119"/>
      <c r="K524" s="1119"/>
    </row>
    <row r="525" spans="1:11" ht="14.1" customHeight="1" x14ac:dyDescent="0.25">
      <c r="A525" s="1119"/>
      <c r="B525" s="1119"/>
      <c r="C525" s="1135" t="s">
        <v>1057</v>
      </c>
      <c r="D525" s="1136">
        <v>0</v>
      </c>
      <c r="E525" s="1136">
        <v>0</v>
      </c>
      <c r="F525" s="1136">
        <v>0</v>
      </c>
      <c r="G525" s="1136">
        <v>0</v>
      </c>
      <c r="H525" s="1119"/>
      <c r="I525" s="1119"/>
      <c r="J525" s="1119"/>
      <c r="K525" s="1119"/>
    </row>
    <row r="526" spans="1:11" ht="14.1" customHeight="1" x14ac:dyDescent="0.25">
      <c r="A526" s="1119"/>
      <c r="B526" s="1119"/>
      <c r="C526" s="1135" t="s">
        <v>1058</v>
      </c>
      <c r="D526" s="1136">
        <v>0</v>
      </c>
      <c r="E526" s="1136">
        <v>0</v>
      </c>
      <c r="F526" s="1136">
        <v>0</v>
      </c>
      <c r="G526" s="1136">
        <v>0</v>
      </c>
      <c r="H526" s="1119"/>
      <c r="I526" s="1119"/>
      <c r="J526" s="1119"/>
      <c r="K526" s="1119"/>
    </row>
    <row r="527" spans="1:11" ht="14.1" customHeight="1" x14ac:dyDescent="0.25">
      <c r="A527" s="1119"/>
      <c r="B527" s="1119"/>
      <c r="C527" s="1135" t="s">
        <v>1059</v>
      </c>
      <c r="D527" s="1136">
        <v>0</v>
      </c>
      <c r="E527" s="1136">
        <v>0</v>
      </c>
      <c r="F527" s="1136">
        <v>0</v>
      </c>
      <c r="G527" s="1136">
        <v>0</v>
      </c>
      <c r="H527" s="1119"/>
      <c r="I527" s="1119"/>
      <c r="J527" s="1119"/>
      <c r="K527" s="1119"/>
    </row>
    <row r="528" spans="1:11" ht="14.1" customHeight="1" x14ac:dyDescent="0.25">
      <c r="A528" s="1119"/>
      <c r="B528" s="1119"/>
      <c r="C528" s="1135" t="s">
        <v>1060</v>
      </c>
      <c r="D528" s="1136">
        <v>0</v>
      </c>
      <c r="E528" s="1136">
        <v>0</v>
      </c>
      <c r="F528" s="1136">
        <v>0</v>
      </c>
      <c r="G528" s="1136">
        <v>0</v>
      </c>
      <c r="H528" s="1119"/>
      <c r="I528" s="1119"/>
      <c r="J528" s="1119"/>
      <c r="K528" s="1119"/>
    </row>
    <row r="529" spans="1:11" ht="14.1" customHeight="1" x14ac:dyDescent="0.25">
      <c r="A529" s="1119"/>
      <c r="B529" s="1119"/>
      <c r="C529" s="1135" t="s">
        <v>1063</v>
      </c>
      <c r="D529" s="1136">
        <v>0</v>
      </c>
      <c r="E529" s="1136">
        <v>0</v>
      </c>
      <c r="F529" s="1136">
        <v>0</v>
      </c>
      <c r="G529" s="1136">
        <v>0</v>
      </c>
      <c r="H529" s="1119"/>
      <c r="I529" s="1119"/>
      <c r="J529" s="1119"/>
      <c r="K529" s="1119"/>
    </row>
    <row r="530" spans="1:11" ht="14.1" customHeight="1" x14ac:dyDescent="0.25">
      <c r="A530" s="1119"/>
      <c r="B530" s="1119"/>
      <c r="C530" s="1135" t="s">
        <v>1064</v>
      </c>
      <c r="D530" s="1136">
        <v>0</v>
      </c>
      <c r="E530" s="1136">
        <v>0</v>
      </c>
      <c r="F530" s="1136">
        <v>0</v>
      </c>
      <c r="G530" s="1136">
        <v>0</v>
      </c>
      <c r="H530" s="1119"/>
      <c r="I530" s="1119"/>
      <c r="J530" s="1119"/>
      <c r="K530" s="1119"/>
    </row>
    <row r="531" spans="1:11" ht="14.1" customHeight="1" x14ac:dyDescent="0.25">
      <c r="A531" s="1119"/>
      <c r="B531" s="1119"/>
      <c r="C531" s="1137" t="s">
        <v>572</v>
      </c>
      <c r="D531" s="1136">
        <v>0</v>
      </c>
      <c r="E531" s="1136">
        <v>34561000</v>
      </c>
      <c r="F531" s="1136">
        <v>0</v>
      </c>
      <c r="G531" s="1136">
        <v>0</v>
      </c>
      <c r="H531" s="1119"/>
      <c r="I531" s="1119"/>
      <c r="J531" s="1119"/>
      <c r="K531" s="1119"/>
    </row>
    <row r="532" spans="1:11" ht="14.1" customHeight="1" x14ac:dyDescent="0.25">
      <c r="A532" s="1119"/>
      <c r="B532" s="1119"/>
      <c r="C532" s="1129" t="s">
        <v>1022</v>
      </c>
      <c r="D532" s="1252" t="s">
        <v>3196</v>
      </c>
      <c r="E532" s="1253"/>
      <c r="F532" s="1253"/>
      <c r="G532" s="1253"/>
      <c r="H532" s="1119"/>
      <c r="I532" s="1119"/>
      <c r="J532" s="1119"/>
      <c r="K532" s="1119"/>
    </row>
    <row r="533" spans="1:11" ht="14.1" customHeight="1" x14ac:dyDescent="0.25">
      <c r="A533" s="1119"/>
      <c r="B533" s="1119"/>
      <c r="C533" s="1130" t="s">
        <v>1024</v>
      </c>
      <c r="D533" s="1254" t="s">
        <v>1038</v>
      </c>
      <c r="E533" s="1255"/>
      <c r="F533" s="1255"/>
      <c r="G533" s="1255"/>
      <c r="H533" s="1119"/>
      <c r="I533" s="1119"/>
      <c r="J533" s="1119"/>
      <c r="K533" s="1119"/>
    </row>
    <row r="534" spans="1:11" ht="14.1" customHeight="1" x14ac:dyDescent="0.25">
      <c r="A534" s="1119"/>
      <c r="B534" s="1119"/>
      <c r="C534" s="1130" t="s">
        <v>31</v>
      </c>
      <c r="D534" s="1254" t="s">
        <v>3194</v>
      </c>
      <c r="E534" s="1255"/>
      <c r="F534" s="1255"/>
      <c r="G534" s="1255"/>
      <c r="H534" s="1119"/>
      <c r="I534" s="1119"/>
      <c r="J534" s="1119"/>
      <c r="K534" s="1119"/>
    </row>
    <row r="535" spans="1:11" ht="15" customHeight="1" x14ac:dyDescent="0.25">
      <c r="A535" s="1119"/>
      <c r="B535" s="1119"/>
      <c r="C535" s="1131"/>
      <c r="D535" s="1132">
        <v>2024</v>
      </c>
      <c r="E535" s="1132">
        <v>2025</v>
      </c>
      <c r="F535" s="1132">
        <v>2026</v>
      </c>
      <c r="G535" s="1132">
        <v>2027</v>
      </c>
      <c r="H535" s="1119"/>
      <c r="I535" s="1119"/>
      <c r="J535" s="1119"/>
      <c r="K535" s="1119"/>
    </row>
    <row r="536" spans="1:11" ht="15" customHeight="1" x14ac:dyDescent="0.25">
      <c r="A536" s="1119"/>
      <c r="B536" s="1119"/>
      <c r="C536" s="1133"/>
      <c r="D536" s="1134" t="s">
        <v>13</v>
      </c>
      <c r="E536" s="1134" t="s">
        <v>14</v>
      </c>
      <c r="F536" s="1134" t="s">
        <v>14</v>
      </c>
      <c r="G536" s="1134" t="s">
        <v>14</v>
      </c>
      <c r="H536" s="1119"/>
      <c r="I536" s="1119"/>
      <c r="J536" s="1119"/>
      <c r="K536" s="1119"/>
    </row>
    <row r="537" spans="1:11" ht="14.1" customHeight="1" x14ac:dyDescent="0.25">
      <c r="A537" s="1119"/>
      <c r="B537" s="1119"/>
      <c r="C537" s="1123" t="s">
        <v>33</v>
      </c>
      <c r="D537" s="1127" t="s">
        <v>1038</v>
      </c>
      <c r="E537" s="1127" t="s">
        <v>1092</v>
      </c>
      <c r="F537" s="1127" t="s">
        <v>1039</v>
      </c>
      <c r="G537" s="1127" t="s">
        <v>1039</v>
      </c>
      <c r="H537" s="1119"/>
      <c r="I537" s="1119"/>
      <c r="J537" s="1119"/>
      <c r="K537" s="1119"/>
    </row>
    <row r="538" spans="1:11" ht="14.1" customHeight="1" x14ac:dyDescent="0.25">
      <c r="A538" s="1119"/>
      <c r="B538" s="1119"/>
      <c r="C538" s="1123" t="s">
        <v>1029</v>
      </c>
      <c r="D538" s="1127" t="s">
        <v>1039</v>
      </c>
      <c r="E538" s="1127" t="s">
        <v>3197</v>
      </c>
      <c r="F538" s="1127" t="s">
        <v>1039</v>
      </c>
      <c r="G538" s="1127" t="s">
        <v>1039</v>
      </c>
      <c r="H538" s="1119"/>
      <c r="I538" s="1119"/>
      <c r="J538" s="1119"/>
      <c r="K538" s="1119"/>
    </row>
    <row r="539" spans="1:11" ht="14.1" customHeight="1" x14ac:dyDescent="0.25">
      <c r="A539" s="1119"/>
      <c r="B539" s="1119"/>
      <c r="C539" s="1123" t="s">
        <v>1032</v>
      </c>
      <c r="D539" s="1127" t="s">
        <v>1039</v>
      </c>
      <c r="E539" s="1127" t="s">
        <v>3197</v>
      </c>
      <c r="F539" s="1127" t="s">
        <v>1039</v>
      </c>
      <c r="G539" s="1127" t="s">
        <v>1039</v>
      </c>
      <c r="H539" s="1119"/>
      <c r="I539" s="1119"/>
      <c r="J539" s="1119"/>
      <c r="K539" s="1119"/>
    </row>
    <row r="540" spans="1:11" ht="14.1" customHeight="1" x14ac:dyDescent="0.25">
      <c r="A540" s="1119"/>
      <c r="B540" s="1119"/>
      <c r="C540" s="1123" t="s">
        <v>1037</v>
      </c>
      <c r="D540" s="1127" t="s">
        <v>1038</v>
      </c>
      <c r="E540" s="1127" t="s">
        <v>1038</v>
      </c>
      <c r="F540" s="1127" t="s">
        <v>1083</v>
      </c>
      <c r="G540" s="1127" t="s">
        <v>1038</v>
      </c>
      <c r="H540" s="1119"/>
      <c r="I540" s="1119"/>
      <c r="J540" s="1119"/>
      <c r="K540" s="1119"/>
    </row>
    <row r="541" spans="1:11" ht="14.1" customHeight="1" x14ac:dyDescent="0.25">
      <c r="A541" s="1119"/>
      <c r="B541" s="1119"/>
      <c r="C541" s="1123" t="s">
        <v>1042</v>
      </c>
      <c r="D541" s="1127" t="s">
        <v>1038</v>
      </c>
      <c r="E541" s="1127" t="s">
        <v>1038</v>
      </c>
      <c r="F541" s="1127" t="s">
        <v>1083</v>
      </c>
      <c r="G541" s="1127" t="s">
        <v>1038</v>
      </c>
      <c r="H541" s="1119"/>
      <c r="I541" s="1119"/>
      <c r="J541" s="1119"/>
      <c r="K541" s="1119"/>
    </row>
    <row r="542" spans="1:11" ht="14.1" customHeight="1" x14ac:dyDescent="0.25">
      <c r="A542" s="1119"/>
      <c r="B542" s="1119"/>
      <c r="C542" s="1123" t="s">
        <v>39</v>
      </c>
      <c r="D542" s="1127" t="s">
        <v>1038</v>
      </c>
      <c r="E542" s="1127" t="s">
        <v>1038</v>
      </c>
      <c r="F542" s="1127" t="s">
        <v>1083</v>
      </c>
      <c r="G542" s="1127" t="s">
        <v>1038</v>
      </c>
      <c r="H542" s="1119"/>
      <c r="I542" s="1119"/>
      <c r="J542" s="1119"/>
      <c r="K542" s="1119"/>
    </row>
    <row r="543" spans="1:11" ht="14.1" customHeight="1" x14ac:dyDescent="0.25">
      <c r="A543" s="1119"/>
      <c r="B543" s="1119"/>
      <c r="C543" s="1250" t="s">
        <v>1046</v>
      </c>
      <c r="D543" s="1251"/>
      <c r="E543" s="1251"/>
      <c r="F543" s="1251"/>
      <c r="G543" s="1251"/>
      <c r="H543" s="1119"/>
      <c r="I543" s="1119"/>
      <c r="J543" s="1119"/>
      <c r="K543" s="1119"/>
    </row>
    <row r="544" spans="1:11" ht="14.1" customHeight="1" x14ac:dyDescent="0.25">
      <c r="A544" s="1119"/>
      <c r="B544" s="1119"/>
      <c r="C544" s="1131"/>
      <c r="D544" s="1132">
        <v>2024</v>
      </c>
      <c r="E544" s="1132">
        <v>2025</v>
      </c>
      <c r="F544" s="1132">
        <v>2026</v>
      </c>
      <c r="G544" s="1132">
        <v>2027</v>
      </c>
      <c r="H544" s="1119"/>
      <c r="I544" s="1119"/>
      <c r="J544" s="1119"/>
      <c r="K544" s="1119"/>
    </row>
    <row r="545" spans="1:11" ht="14.1" customHeight="1" x14ac:dyDescent="0.25">
      <c r="A545" s="1119"/>
      <c r="B545" s="1119"/>
      <c r="C545" s="1133"/>
      <c r="D545" s="1134" t="s">
        <v>13</v>
      </c>
      <c r="E545" s="1134" t="s">
        <v>14</v>
      </c>
      <c r="F545" s="1134" t="s">
        <v>14</v>
      </c>
      <c r="G545" s="1134" t="s">
        <v>14</v>
      </c>
      <c r="H545" s="1119"/>
      <c r="I545" s="1119"/>
      <c r="J545" s="1119"/>
      <c r="K545" s="1119"/>
    </row>
    <row r="546" spans="1:11" ht="14.1" customHeight="1" x14ac:dyDescent="0.25">
      <c r="A546" s="1119"/>
      <c r="B546" s="1119"/>
      <c r="C546" s="1135" t="s">
        <v>1047</v>
      </c>
      <c r="D546" s="1136">
        <v>0</v>
      </c>
      <c r="E546" s="1136">
        <v>0</v>
      </c>
      <c r="F546" s="1136">
        <v>0</v>
      </c>
      <c r="G546" s="1136">
        <v>0</v>
      </c>
      <c r="H546" s="1119"/>
      <c r="I546" s="1119"/>
      <c r="J546" s="1119"/>
      <c r="K546" s="1119"/>
    </row>
    <row r="547" spans="1:11" ht="14.1" customHeight="1" x14ac:dyDescent="0.25">
      <c r="A547" s="1119"/>
      <c r="B547" s="1119"/>
      <c r="C547" s="1135" t="s">
        <v>1048</v>
      </c>
      <c r="D547" s="1136">
        <v>0</v>
      </c>
      <c r="E547" s="1136">
        <v>0</v>
      </c>
      <c r="F547" s="1136">
        <v>0</v>
      </c>
      <c r="G547" s="1136">
        <v>0</v>
      </c>
      <c r="H547" s="1119"/>
      <c r="I547" s="1119"/>
      <c r="J547" s="1119"/>
      <c r="K547" s="1119"/>
    </row>
    <row r="548" spans="1:11" ht="14.1" customHeight="1" x14ac:dyDescent="0.25">
      <c r="A548" s="1119"/>
      <c r="B548" s="1119"/>
      <c r="C548" s="1135" t="s">
        <v>1049</v>
      </c>
      <c r="D548" s="1136">
        <v>0</v>
      </c>
      <c r="E548" s="1136">
        <v>0</v>
      </c>
      <c r="F548" s="1136">
        <v>0</v>
      </c>
      <c r="G548" s="1136">
        <v>0</v>
      </c>
      <c r="H548" s="1119"/>
      <c r="I548" s="1119"/>
      <c r="J548" s="1119"/>
      <c r="K548" s="1119"/>
    </row>
    <row r="549" spans="1:11" ht="14.1" customHeight="1" x14ac:dyDescent="0.25">
      <c r="A549" s="1119"/>
      <c r="B549" s="1119"/>
      <c r="C549" s="1135" t="s">
        <v>1050</v>
      </c>
      <c r="D549" s="1136">
        <v>0</v>
      </c>
      <c r="E549" s="1136">
        <v>0</v>
      </c>
      <c r="F549" s="1136">
        <v>0</v>
      </c>
      <c r="G549" s="1136">
        <v>0</v>
      </c>
      <c r="H549" s="1119"/>
      <c r="I549" s="1119"/>
      <c r="J549" s="1119"/>
      <c r="K549" s="1119"/>
    </row>
    <row r="550" spans="1:11" ht="14.1" customHeight="1" x14ac:dyDescent="0.25">
      <c r="A550" s="1119"/>
      <c r="B550" s="1119"/>
      <c r="C550" s="1135" t="s">
        <v>1048</v>
      </c>
      <c r="D550" s="1136">
        <v>0</v>
      </c>
      <c r="E550" s="1136">
        <v>0</v>
      </c>
      <c r="F550" s="1136">
        <v>0</v>
      </c>
      <c r="G550" s="1136">
        <v>0</v>
      </c>
      <c r="H550" s="1119"/>
      <c r="I550" s="1119"/>
      <c r="J550" s="1119"/>
      <c r="K550" s="1119"/>
    </row>
    <row r="551" spans="1:11" ht="14.1" customHeight="1" x14ac:dyDescent="0.25">
      <c r="A551" s="1119"/>
      <c r="B551" s="1119"/>
      <c r="C551" s="1135" t="s">
        <v>1049</v>
      </c>
      <c r="D551" s="1136">
        <v>0</v>
      </c>
      <c r="E551" s="1136">
        <v>0</v>
      </c>
      <c r="F551" s="1136">
        <v>0</v>
      </c>
      <c r="G551" s="1136">
        <v>0</v>
      </c>
      <c r="H551" s="1119"/>
      <c r="I551" s="1119"/>
      <c r="J551" s="1119"/>
      <c r="K551" s="1119"/>
    </row>
    <row r="552" spans="1:11" ht="14.1" customHeight="1" x14ac:dyDescent="0.25">
      <c r="A552" s="1119"/>
      <c r="B552" s="1119"/>
      <c r="C552" s="1135" t="s">
        <v>1051</v>
      </c>
      <c r="D552" s="1136">
        <v>0</v>
      </c>
      <c r="E552" s="1136">
        <v>0</v>
      </c>
      <c r="F552" s="1136">
        <v>0</v>
      </c>
      <c r="G552" s="1136">
        <v>0</v>
      </c>
      <c r="H552" s="1119"/>
      <c r="I552" s="1119"/>
      <c r="J552" s="1119"/>
      <c r="K552" s="1119"/>
    </row>
    <row r="553" spans="1:11" ht="14.1" customHeight="1" x14ac:dyDescent="0.25">
      <c r="A553" s="1119"/>
      <c r="B553" s="1119"/>
      <c r="C553" s="1135" t="s">
        <v>1048</v>
      </c>
      <c r="D553" s="1136">
        <v>0</v>
      </c>
      <c r="E553" s="1136">
        <v>0</v>
      </c>
      <c r="F553" s="1136">
        <v>0</v>
      </c>
      <c r="G553" s="1136">
        <v>0</v>
      </c>
      <c r="H553" s="1119"/>
      <c r="I553" s="1119"/>
      <c r="J553" s="1119"/>
      <c r="K553" s="1119"/>
    </row>
    <row r="554" spans="1:11" ht="14.1" customHeight="1" x14ac:dyDescent="0.25">
      <c r="A554" s="1119"/>
      <c r="B554" s="1119"/>
      <c r="C554" s="1135" t="s">
        <v>1049</v>
      </c>
      <c r="D554" s="1136">
        <v>0</v>
      </c>
      <c r="E554" s="1136">
        <v>0</v>
      </c>
      <c r="F554" s="1136">
        <v>0</v>
      </c>
      <c r="G554" s="1136">
        <v>0</v>
      </c>
      <c r="H554" s="1119"/>
      <c r="I554" s="1119"/>
      <c r="J554" s="1119"/>
      <c r="K554" s="1119"/>
    </row>
    <row r="555" spans="1:11" ht="14.1" customHeight="1" x14ac:dyDescent="0.25">
      <c r="A555" s="1119"/>
      <c r="B555" s="1119"/>
      <c r="C555" s="1135" t="s">
        <v>1052</v>
      </c>
      <c r="D555" s="1136">
        <v>0</v>
      </c>
      <c r="E555" s="1136">
        <v>0</v>
      </c>
      <c r="F555" s="1136">
        <v>0</v>
      </c>
      <c r="G555" s="1136">
        <v>0</v>
      </c>
      <c r="H555" s="1119"/>
      <c r="I555" s="1119"/>
      <c r="J555" s="1119"/>
      <c r="K555" s="1119"/>
    </row>
    <row r="556" spans="1:11" ht="14.1" customHeight="1" x14ac:dyDescent="0.25">
      <c r="A556" s="1119"/>
      <c r="B556" s="1119"/>
      <c r="C556" s="1135" t="s">
        <v>1048</v>
      </c>
      <c r="D556" s="1136">
        <v>0</v>
      </c>
      <c r="E556" s="1136">
        <v>0</v>
      </c>
      <c r="F556" s="1136">
        <v>0</v>
      </c>
      <c r="G556" s="1136">
        <v>0</v>
      </c>
      <c r="H556" s="1119"/>
      <c r="I556" s="1119"/>
      <c r="J556" s="1119"/>
      <c r="K556" s="1119"/>
    </row>
    <row r="557" spans="1:11" ht="14.1" customHeight="1" x14ac:dyDescent="0.25">
      <c r="A557" s="1119"/>
      <c r="B557" s="1119"/>
      <c r="C557" s="1135" t="s">
        <v>1049</v>
      </c>
      <c r="D557" s="1136">
        <v>0</v>
      </c>
      <c r="E557" s="1136">
        <v>0</v>
      </c>
      <c r="F557" s="1136">
        <v>0</v>
      </c>
      <c r="G557" s="1136">
        <v>0</v>
      </c>
      <c r="H557" s="1119"/>
      <c r="I557" s="1119"/>
      <c r="J557" s="1119"/>
      <c r="K557" s="1119"/>
    </row>
    <row r="558" spans="1:11" ht="14.1" customHeight="1" x14ac:dyDescent="0.25">
      <c r="A558" s="1119"/>
      <c r="B558" s="1119"/>
      <c r="C558" s="1135" t="s">
        <v>1053</v>
      </c>
      <c r="D558" s="1136">
        <v>0</v>
      </c>
      <c r="E558" s="1136">
        <v>0</v>
      </c>
      <c r="F558" s="1136">
        <v>0</v>
      </c>
      <c r="G558" s="1136">
        <v>0</v>
      </c>
      <c r="H558" s="1119"/>
      <c r="I558" s="1119"/>
      <c r="J558" s="1119"/>
      <c r="K558" s="1119"/>
    </row>
    <row r="559" spans="1:11" ht="14.1" customHeight="1" x14ac:dyDescent="0.25">
      <c r="A559" s="1119"/>
      <c r="B559" s="1119"/>
      <c r="C559" s="1135" t="s">
        <v>1048</v>
      </c>
      <c r="D559" s="1136">
        <v>0</v>
      </c>
      <c r="E559" s="1136">
        <v>0</v>
      </c>
      <c r="F559" s="1136">
        <v>0</v>
      </c>
      <c r="G559" s="1136">
        <v>0</v>
      </c>
      <c r="H559" s="1119"/>
      <c r="I559" s="1119"/>
      <c r="J559" s="1119"/>
      <c r="K559" s="1119"/>
    </row>
    <row r="560" spans="1:11" ht="14.1" customHeight="1" x14ac:dyDescent="0.25">
      <c r="A560" s="1119"/>
      <c r="B560" s="1119"/>
      <c r="C560" s="1135" t="s">
        <v>1049</v>
      </c>
      <c r="D560" s="1136">
        <v>0</v>
      </c>
      <c r="E560" s="1136">
        <v>0</v>
      </c>
      <c r="F560" s="1136">
        <v>0</v>
      </c>
      <c r="G560" s="1136">
        <v>0</v>
      </c>
      <c r="H560" s="1119"/>
      <c r="I560" s="1119"/>
      <c r="J560" s="1119"/>
      <c r="K560" s="1119"/>
    </row>
    <row r="561" spans="1:11" ht="14.1" customHeight="1" x14ac:dyDescent="0.25">
      <c r="A561" s="1119"/>
      <c r="B561" s="1119"/>
      <c r="C561" s="1135" t="s">
        <v>1054</v>
      </c>
      <c r="D561" s="1136">
        <v>0</v>
      </c>
      <c r="E561" s="1136">
        <v>0</v>
      </c>
      <c r="F561" s="1136">
        <v>0</v>
      </c>
      <c r="G561" s="1136">
        <v>0</v>
      </c>
      <c r="H561" s="1119"/>
      <c r="I561" s="1119"/>
      <c r="J561" s="1119"/>
      <c r="K561" s="1119"/>
    </row>
    <row r="562" spans="1:11" ht="14.1" customHeight="1" x14ac:dyDescent="0.25">
      <c r="A562" s="1119"/>
      <c r="B562" s="1119"/>
      <c r="C562" s="1135" t="s">
        <v>1048</v>
      </c>
      <c r="D562" s="1136">
        <v>0</v>
      </c>
      <c r="E562" s="1136">
        <v>0</v>
      </c>
      <c r="F562" s="1136">
        <v>0</v>
      </c>
      <c r="G562" s="1136">
        <v>0</v>
      </c>
      <c r="H562" s="1119"/>
      <c r="I562" s="1119"/>
      <c r="J562" s="1119"/>
      <c r="K562" s="1119"/>
    </row>
    <row r="563" spans="1:11" ht="14.1" customHeight="1" x14ac:dyDescent="0.25">
      <c r="A563" s="1119"/>
      <c r="B563" s="1119"/>
      <c r="C563" s="1135" t="s">
        <v>1049</v>
      </c>
      <c r="D563" s="1136">
        <v>0</v>
      </c>
      <c r="E563" s="1136">
        <v>0</v>
      </c>
      <c r="F563" s="1136">
        <v>0</v>
      </c>
      <c r="G563" s="1136">
        <v>0</v>
      </c>
      <c r="H563" s="1119"/>
      <c r="I563" s="1119"/>
      <c r="J563" s="1119"/>
      <c r="K563" s="1119"/>
    </row>
    <row r="564" spans="1:11" ht="14.1" customHeight="1" x14ac:dyDescent="0.25">
      <c r="A564" s="1119"/>
      <c r="B564" s="1119"/>
      <c r="C564" s="1135" t="s">
        <v>1055</v>
      </c>
      <c r="D564" s="1136">
        <v>0</v>
      </c>
      <c r="E564" s="1136">
        <v>0</v>
      </c>
      <c r="F564" s="1136">
        <v>0</v>
      </c>
      <c r="G564" s="1136">
        <v>0</v>
      </c>
      <c r="H564" s="1119"/>
      <c r="I564" s="1119"/>
      <c r="J564" s="1119"/>
      <c r="K564" s="1119"/>
    </row>
    <row r="565" spans="1:11" ht="14.1" customHeight="1" x14ac:dyDescent="0.25">
      <c r="A565" s="1119"/>
      <c r="B565" s="1119"/>
      <c r="C565" s="1135" t="s">
        <v>1048</v>
      </c>
      <c r="D565" s="1136">
        <v>0</v>
      </c>
      <c r="E565" s="1136">
        <v>0</v>
      </c>
      <c r="F565" s="1136">
        <v>0</v>
      </c>
      <c r="G565" s="1136">
        <v>0</v>
      </c>
      <c r="H565" s="1119"/>
      <c r="I565" s="1119"/>
      <c r="J565" s="1119"/>
      <c r="K565" s="1119"/>
    </row>
    <row r="566" spans="1:11" ht="14.1" customHeight="1" x14ac:dyDescent="0.25">
      <c r="A566" s="1119"/>
      <c r="B566" s="1119"/>
      <c r="C566" s="1135" t="s">
        <v>1049</v>
      </c>
      <c r="D566" s="1136">
        <v>0</v>
      </c>
      <c r="E566" s="1136">
        <v>0</v>
      </c>
      <c r="F566" s="1136">
        <v>0</v>
      </c>
      <c r="G566" s="1136">
        <v>0</v>
      </c>
      <c r="H566" s="1119"/>
      <c r="I566" s="1119"/>
      <c r="J566" s="1119"/>
      <c r="K566" s="1119"/>
    </row>
    <row r="567" spans="1:11" ht="14.1" customHeight="1" x14ac:dyDescent="0.25">
      <c r="A567" s="1119"/>
      <c r="B567" s="1119"/>
      <c r="C567" s="1135" t="s">
        <v>1056</v>
      </c>
      <c r="D567" s="1136">
        <v>0</v>
      </c>
      <c r="E567" s="1136">
        <v>0</v>
      </c>
      <c r="F567" s="1136">
        <v>0</v>
      </c>
      <c r="G567" s="1136">
        <v>0</v>
      </c>
      <c r="H567" s="1119"/>
      <c r="I567" s="1119"/>
      <c r="J567" s="1119"/>
      <c r="K567" s="1119"/>
    </row>
    <row r="568" spans="1:11" ht="14.1" customHeight="1" x14ac:dyDescent="0.25">
      <c r="A568" s="1119"/>
      <c r="B568" s="1119"/>
      <c r="C568" s="1135" t="s">
        <v>1048</v>
      </c>
      <c r="D568" s="1136">
        <v>0</v>
      </c>
      <c r="E568" s="1136">
        <v>0</v>
      </c>
      <c r="F568" s="1136">
        <v>0</v>
      </c>
      <c r="G568" s="1136">
        <v>0</v>
      </c>
      <c r="H568" s="1119"/>
      <c r="I568" s="1119"/>
      <c r="J568" s="1119"/>
      <c r="K568" s="1119"/>
    </row>
    <row r="569" spans="1:11" ht="14.1" customHeight="1" x14ac:dyDescent="0.25">
      <c r="A569" s="1119"/>
      <c r="B569" s="1119"/>
      <c r="C569" s="1135" t="s">
        <v>1057</v>
      </c>
      <c r="D569" s="1136">
        <v>0</v>
      </c>
      <c r="E569" s="1136">
        <v>0</v>
      </c>
      <c r="F569" s="1136">
        <v>0</v>
      </c>
      <c r="G569" s="1136">
        <v>0</v>
      </c>
      <c r="H569" s="1119"/>
      <c r="I569" s="1119"/>
      <c r="J569" s="1119"/>
      <c r="K569" s="1119"/>
    </row>
    <row r="570" spans="1:11" ht="14.1" customHeight="1" x14ac:dyDescent="0.25">
      <c r="A570" s="1119"/>
      <c r="B570" s="1119"/>
      <c r="C570" s="1135" t="s">
        <v>1058</v>
      </c>
      <c r="D570" s="1136">
        <v>0</v>
      </c>
      <c r="E570" s="1136">
        <v>0</v>
      </c>
      <c r="F570" s="1136">
        <v>0</v>
      </c>
      <c r="G570" s="1136">
        <v>0</v>
      </c>
      <c r="H570" s="1119"/>
      <c r="I570" s="1119"/>
      <c r="J570" s="1119"/>
      <c r="K570" s="1119"/>
    </row>
    <row r="571" spans="1:11" ht="14.1" customHeight="1" x14ac:dyDescent="0.25">
      <c r="A571" s="1119"/>
      <c r="B571" s="1119"/>
      <c r="C571" s="1135" t="s">
        <v>1059</v>
      </c>
      <c r="D571" s="1136">
        <v>0</v>
      </c>
      <c r="E571" s="1136">
        <v>0</v>
      </c>
      <c r="F571" s="1136">
        <v>0</v>
      </c>
      <c r="G571" s="1136">
        <v>0</v>
      </c>
      <c r="H571" s="1119"/>
      <c r="I571" s="1119"/>
      <c r="J571" s="1119"/>
      <c r="K571" s="1119"/>
    </row>
    <row r="572" spans="1:11" ht="14.1" customHeight="1" x14ac:dyDescent="0.25">
      <c r="A572" s="1119"/>
      <c r="B572" s="1119"/>
      <c r="C572" s="1135" t="s">
        <v>1060</v>
      </c>
      <c r="D572" s="1136">
        <v>0</v>
      </c>
      <c r="E572" s="1136">
        <v>0</v>
      </c>
      <c r="F572" s="1136">
        <v>0</v>
      </c>
      <c r="G572" s="1136">
        <v>0</v>
      </c>
      <c r="H572" s="1119"/>
      <c r="I572" s="1119"/>
      <c r="J572" s="1119"/>
      <c r="K572" s="1119"/>
    </row>
    <row r="573" spans="1:11" ht="14.1" customHeight="1" x14ac:dyDescent="0.25">
      <c r="A573" s="1119"/>
      <c r="B573" s="1119"/>
      <c r="C573" s="1135" t="s">
        <v>1061</v>
      </c>
      <c r="D573" s="1136">
        <v>0</v>
      </c>
      <c r="E573" s="1136">
        <v>19495400</v>
      </c>
      <c r="F573" s="1136">
        <v>0</v>
      </c>
      <c r="G573" s="1136">
        <v>0</v>
      </c>
      <c r="H573" s="1119"/>
      <c r="I573" s="1119"/>
      <c r="J573" s="1119"/>
      <c r="K573" s="1119"/>
    </row>
    <row r="574" spans="1:11" ht="14.1" customHeight="1" x14ac:dyDescent="0.25">
      <c r="A574" s="1119"/>
      <c r="B574" s="1119"/>
      <c r="C574" s="1135" t="s">
        <v>1048</v>
      </c>
      <c r="D574" s="1136">
        <v>0</v>
      </c>
      <c r="E574" s="1136">
        <v>19495400</v>
      </c>
      <c r="F574" s="1136">
        <v>0</v>
      </c>
      <c r="G574" s="1136">
        <v>0</v>
      </c>
      <c r="H574" s="1119"/>
      <c r="I574" s="1119"/>
      <c r="J574" s="1119"/>
      <c r="K574" s="1119"/>
    </row>
    <row r="575" spans="1:11" ht="14.1" customHeight="1" x14ac:dyDescent="0.25">
      <c r="A575" s="1119"/>
      <c r="B575" s="1119"/>
      <c r="C575" s="1135" t="s">
        <v>1057</v>
      </c>
      <c r="D575" s="1136">
        <v>0</v>
      </c>
      <c r="E575" s="1136">
        <v>0</v>
      </c>
      <c r="F575" s="1136">
        <v>0</v>
      </c>
      <c r="G575" s="1136">
        <v>0</v>
      </c>
      <c r="H575" s="1119"/>
      <c r="I575" s="1119"/>
      <c r="J575" s="1119"/>
      <c r="K575" s="1119"/>
    </row>
    <row r="576" spans="1:11" ht="14.1" customHeight="1" x14ac:dyDescent="0.25">
      <c r="A576" s="1119"/>
      <c r="B576" s="1119"/>
      <c r="C576" s="1135" t="s">
        <v>1058</v>
      </c>
      <c r="D576" s="1136">
        <v>0</v>
      </c>
      <c r="E576" s="1136">
        <v>0</v>
      </c>
      <c r="F576" s="1136">
        <v>0</v>
      </c>
      <c r="G576" s="1136">
        <v>0</v>
      </c>
      <c r="H576" s="1119"/>
      <c r="I576" s="1119"/>
      <c r="J576" s="1119"/>
      <c r="K576" s="1119"/>
    </row>
    <row r="577" spans="1:11" ht="14.1" customHeight="1" x14ac:dyDescent="0.25">
      <c r="A577" s="1119"/>
      <c r="B577" s="1119"/>
      <c r="C577" s="1135" t="s">
        <v>1059</v>
      </c>
      <c r="D577" s="1136">
        <v>0</v>
      </c>
      <c r="E577" s="1136">
        <v>0</v>
      </c>
      <c r="F577" s="1136">
        <v>0</v>
      </c>
      <c r="G577" s="1136">
        <v>0</v>
      </c>
      <c r="H577" s="1119"/>
      <c r="I577" s="1119"/>
      <c r="J577" s="1119"/>
      <c r="K577" s="1119"/>
    </row>
    <row r="578" spans="1:11" ht="14.1" customHeight="1" x14ac:dyDescent="0.25">
      <c r="A578" s="1119"/>
      <c r="B578" s="1119"/>
      <c r="C578" s="1135" t="s">
        <v>1060</v>
      </c>
      <c r="D578" s="1136">
        <v>0</v>
      </c>
      <c r="E578" s="1136">
        <v>0</v>
      </c>
      <c r="F578" s="1136">
        <v>0</v>
      </c>
      <c r="G578" s="1136">
        <v>0</v>
      </c>
      <c r="H578" s="1119"/>
      <c r="I578" s="1119"/>
      <c r="J578" s="1119"/>
      <c r="K578" s="1119"/>
    </row>
    <row r="579" spans="1:11" ht="14.1" customHeight="1" x14ac:dyDescent="0.25">
      <c r="A579" s="1119"/>
      <c r="B579" s="1119"/>
      <c r="C579" s="1135" t="s">
        <v>1062</v>
      </c>
      <c r="D579" s="1136">
        <v>0</v>
      </c>
      <c r="E579" s="1136">
        <v>0</v>
      </c>
      <c r="F579" s="1136">
        <v>0</v>
      </c>
      <c r="G579" s="1136">
        <v>0</v>
      </c>
      <c r="H579" s="1119"/>
      <c r="I579" s="1119"/>
      <c r="J579" s="1119"/>
      <c r="K579" s="1119"/>
    </row>
    <row r="580" spans="1:11" ht="14.1" customHeight="1" x14ac:dyDescent="0.25">
      <c r="A580" s="1119"/>
      <c r="B580" s="1119"/>
      <c r="C580" s="1135" t="s">
        <v>1048</v>
      </c>
      <c r="D580" s="1136">
        <v>0</v>
      </c>
      <c r="E580" s="1136">
        <v>0</v>
      </c>
      <c r="F580" s="1136">
        <v>0</v>
      </c>
      <c r="G580" s="1136">
        <v>0</v>
      </c>
      <c r="H580" s="1119"/>
      <c r="I580" s="1119"/>
      <c r="J580" s="1119"/>
      <c r="K580" s="1119"/>
    </row>
    <row r="581" spans="1:11" ht="14.1" customHeight="1" x14ac:dyDescent="0.25">
      <c r="A581" s="1119"/>
      <c r="B581" s="1119"/>
      <c r="C581" s="1135" t="s">
        <v>1057</v>
      </c>
      <c r="D581" s="1136">
        <v>0</v>
      </c>
      <c r="E581" s="1136">
        <v>0</v>
      </c>
      <c r="F581" s="1136">
        <v>0</v>
      </c>
      <c r="G581" s="1136">
        <v>0</v>
      </c>
      <c r="H581" s="1119"/>
      <c r="I581" s="1119"/>
      <c r="J581" s="1119"/>
      <c r="K581" s="1119"/>
    </row>
    <row r="582" spans="1:11" ht="14.1" customHeight="1" x14ac:dyDescent="0.25">
      <c r="A582" s="1119"/>
      <c r="B582" s="1119"/>
      <c r="C582" s="1135" t="s">
        <v>1058</v>
      </c>
      <c r="D582" s="1136">
        <v>0</v>
      </c>
      <c r="E582" s="1136">
        <v>0</v>
      </c>
      <c r="F582" s="1136">
        <v>0</v>
      </c>
      <c r="G582" s="1136">
        <v>0</v>
      </c>
      <c r="H582" s="1119"/>
      <c r="I582" s="1119"/>
      <c r="J582" s="1119"/>
      <c r="K582" s="1119"/>
    </row>
    <row r="583" spans="1:11" ht="14.1" customHeight="1" x14ac:dyDescent="0.25">
      <c r="A583" s="1119"/>
      <c r="B583" s="1119"/>
      <c r="C583" s="1135" t="s">
        <v>1059</v>
      </c>
      <c r="D583" s="1136">
        <v>0</v>
      </c>
      <c r="E583" s="1136">
        <v>0</v>
      </c>
      <c r="F583" s="1136">
        <v>0</v>
      </c>
      <c r="G583" s="1136">
        <v>0</v>
      </c>
      <c r="H583" s="1119"/>
      <c r="I583" s="1119"/>
      <c r="J583" s="1119"/>
      <c r="K583" s="1119"/>
    </row>
    <row r="584" spans="1:11" ht="14.1" customHeight="1" x14ac:dyDescent="0.25">
      <c r="A584" s="1119"/>
      <c r="B584" s="1119"/>
      <c r="C584" s="1135" t="s">
        <v>1060</v>
      </c>
      <c r="D584" s="1136">
        <v>0</v>
      </c>
      <c r="E584" s="1136">
        <v>0</v>
      </c>
      <c r="F584" s="1136">
        <v>0</v>
      </c>
      <c r="G584" s="1136">
        <v>0</v>
      </c>
      <c r="H584" s="1119"/>
      <c r="I584" s="1119"/>
      <c r="J584" s="1119"/>
      <c r="K584" s="1119"/>
    </row>
    <row r="585" spans="1:11" ht="14.1" customHeight="1" x14ac:dyDescent="0.25">
      <c r="A585" s="1119"/>
      <c r="B585" s="1119"/>
      <c r="C585" s="1135" t="s">
        <v>1063</v>
      </c>
      <c r="D585" s="1136">
        <v>0</v>
      </c>
      <c r="E585" s="1136">
        <v>0</v>
      </c>
      <c r="F585" s="1136">
        <v>0</v>
      </c>
      <c r="G585" s="1136">
        <v>0</v>
      </c>
      <c r="H585" s="1119"/>
      <c r="I585" s="1119"/>
      <c r="J585" s="1119"/>
      <c r="K585" s="1119"/>
    </row>
    <row r="586" spans="1:11" ht="14.1" customHeight="1" x14ac:dyDescent="0.25">
      <c r="A586" s="1119"/>
      <c r="B586" s="1119"/>
      <c r="C586" s="1135" t="s">
        <v>1064</v>
      </c>
      <c r="D586" s="1136">
        <v>0</v>
      </c>
      <c r="E586" s="1136">
        <v>0</v>
      </c>
      <c r="F586" s="1136">
        <v>0</v>
      </c>
      <c r="G586" s="1136">
        <v>0</v>
      </c>
      <c r="H586" s="1119"/>
      <c r="I586" s="1119"/>
      <c r="J586" s="1119"/>
      <c r="K586" s="1119"/>
    </row>
    <row r="587" spans="1:11" ht="14.1" customHeight="1" x14ac:dyDescent="0.25">
      <c r="A587" s="1119"/>
      <c r="B587" s="1119"/>
      <c r="C587" s="1137" t="s">
        <v>572</v>
      </c>
      <c r="D587" s="1136">
        <v>0</v>
      </c>
      <c r="E587" s="1136">
        <v>19495400</v>
      </c>
      <c r="F587" s="1136">
        <v>0</v>
      </c>
      <c r="G587" s="1136">
        <v>0</v>
      </c>
      <c r="H587" s="1119"/>
      <c r="I587" s="1119"/>
      <c r="J587" s="1119"/>
      <c r="K587" s="1119"/>
    </row>
    <row r="588" spans="1:11" ht="14.1" customHeight="1" x14ac:dyDescent="0.25">
      <c r="A588" s="1119"/>
      <c r="B588" s="1119"/>
      <c r="C588" s="1129" t="s">
        <v>1022</v>
      </c>
      <c r="D588" s="1252" t="s">
        <v>3198</v>
      </c>
      <c r="E588" s="1253"/>
      <c r="F588" s="1253"/>
      <c r="G588" s="1253"/>
      <c r="H588" s="1119"/>
      <c r="I588" s="1119"/>
      <c r="J588" s="1119"/>
      <c r="K588" s="1119"/>
    </row>
    <row r="589" spans="1:11" ht="14.1" customHeight="1" x14ac:dyDescent="0.25">
      <c r="A589" s="1119"/>
      <c r="B589" s="1119"/>
      <c r="C589" s="1130" t="s">
        <v>1024</v>
      </c>
      <c r="D589" s="1254" t="s">
        <v>1038</v>
      </c>
      <c r="E589" s="1255"/>
      <c r="F589" s="1255"/>
      <c r="G589" s="1255"/>
      <c r="H589" s="1119"/>
      <c r="I589" s="1119"/>
      <c r="J589" s="1119"/>
      <c r="K589" s="1119"/>
    </row>
    <row r="590" spans="1:11" ht="14.1" customHeight="1" x14ac:dyDescent="0.25">
      <c r="A590" s="1119"/>
      <c r="B590" s="1119"/>
      <c r="C590" s="1130" t="s">
        <v>31</v>
      </c>
      <c r="D590" s="1254" t="s">
        <v>3194</v>
      </c>
      <c r="E590" s="1255"/>
      <c r="F590" s="1255"/>
      <c r="G590" s="1255"/>
      <c r="H590" s="1119"/>
      <c r="I590" s="1119"/>
      <c r="J590" s="1119"/>
      <c r="K590" s="1119"/>
    </row>
    <row r="591" spans="1:11" ht="15" customHeight="1" x14ac:dyDescent="0.25">
      <c r="A591" s="1119"/>
      <c r="B591" s="1119"/>
      <c r="C591" s="1131"/>
      <c r="D591" s="1132">
        <v>2024</v>
      </c>
      <c r="E591" s="1132">
        <v>2025</v>
      </c>
      <c r="F591" s="1132">
        <v>2026</v>
      </c>
      <c r="G591" s="1132">
        <v>2027</v>
      </c>
      <c r="H591" s="1119"/>
      <c r="I591" s="1119"/>
      <c r="J591" s="1119"/>
      <c r="K591" s="1119"/>
    </row>
    <row r="592" spans="1:11" ht="15" customHeight="1" x14ac:dyDescent="0.25">
      <c r="A592" s="1119"/>
      <c r="B592" s="1119"/>
      <c r="C592" s="1133"/>
      <c r="D592" s="1134" t="s">
        <v>13</v>
      </c>
      <c r="E592" s="1134" t="s">
        <v>14</v>
      </c>
      <c r="F592" s="1134" t="s">
        <v>14</v>
      </c>
      <c r="G592" s="1134" t="s">
        <v>14</v>
      </c>
      <c r="H592" s="1119"/>
      <c r="I592" s="1119"/>
      <c r="J592" s="1119"/>
      <c r="K592" s="1119"/>
    </row>
    <row r="593" spans="1:11" ht="14.1" customHeight="1" x14ac:dyDescent="0.25">
      <c r="A593" s="1119"/>
      <c r="B593" s="1119"/>
      <c r="C593" s="1123" t="s">
        <v>33</v>
      </c>
      <c r="D593" s="1127" t="s">
        <v>1038</v>
      </c>
      <c r="E593" s="1127" t="s">
        <v>1092</v>
      </c>
      <c r="F593" s="1127" t="s">
        <v>1039</v>
      </c>
      <c r="G593" s="1127" t="s">
        <v>1039</v>
      </c>
      <c r="H593" s="1119"/>
      <c r="I593" s="1119"/>
      <c r="J593" s="1119"/>
      <c r="K593" s="1119"/>
    </row>
    <row r="594" spans="1:11" ht="14.1" customHeight="1" x14ac:dyDescent="0.25">
      <c r="A594" s="1119"/>
      <c r="B594" s="1119"/>
      <c r="C594" s="1123" t="s">
        <v>1029</v>
      </c>
      <c r="D594" s="1127" t="s">
        <v>1039</v>
      </c>
      <c r="E594" s="1127" t="s">
        <v>3199</v>
      </c>
      <c r="F594" s="1127" t="s">
        <v>1039</v>
      </c>
      <c r="G594" s="1127" t="s">
        <v>1039</v>
      </c>
      <c r="H594" s="1119"/>
      <c r="I594" s="1119"/>
      <c r="J594" s="1119"/>
      <c r="K594" s="1119"/>
    </row>
    <row r="595" spans="1:11" ht="14.1" customHeight="1" x14ac:dyDescent="0.25">
      <c r="A595" s="1119"/>
      <c r="B595" s="1119"/>
      <c r="C595" s="1123" t="s">
        <v>1032</v>
      </c>
      <c r="D595" s="1127" t="s">
        <v>1039</v>
      </c>
      <c r="E595" s="1127" t="s">
        <v>3199</v>
      </c>
      <c r="F595" s="1127" t="s">
        <v>1039</v>
      </c>
      <c r="G595" s="1127" t="s">
        <v>1039</v>
      </c>
      <c r="H595" s="1119"/>
      <c r="I595" s="1119"/>
      <c r="J595" s="1119"/>
      <c r="K595" s="1119"/>
    </row>
    <row r="596" spans="1:11" ht="14.1" customHeight="1" x14ac:dyDescent="0.25">
      <c r="A596" s="1119"/>
      <c r="B596" s="1119"/>
      <c r="C596" s="1123" t="s">
        <v>1037</v>
      </c>
      <c r="D596" s="1127" t="s">
        <v>1038</v>
      </c>
      <c r="E596" s="1127" t="s">
        <v>1038</v>
      </c>
      <c r="F596" s="1127" t="s">
        <v>1083</v>
      </c>
      <c r="G596" s="1127" t="s">
        <v>1038</v>
      </c>
      <c r="H596" s="1119"/>
      <c r="I596" s="1119"/>
      <c r="J596" s="1119"/>
      <c r="K596" s="1119"/>
    </row>
    <row r="597" spans="1:11" ht="14.1" customHeight="1" x14ac:dyDescent="0.25">
      <c r="A597" s="1119"/>
      <c r="B597" s="1119"/>
      <c r="C597" s="1123" t="s">
        <v>1042</v>
      </c>
      <c r="D597" s="1127" t="s">
        <v>1038</v>
      </c>
      <c r="E597" s="1127" t="s">
        <v>1038</v>
      </c>
      <c r="F597" s="1127" t="s">
        <v>1083</v>
      </c>
      <c r="G597" s="1127" t="s">
        <v>1038</v>
      </c>
      <c r="H597" s="1119"/>
      <c r="I597" s="1119"/>
      <c r="J597" s="1119"/>
      <c r="K597" s="1119"/>
    </row>
    <row r="598" spans="1:11" ht="14.1" customHeight="1" x14ac:dyDescent="0.25">
      <c r="A598" s="1119"/>
      <c r="B598" s="1119"/>
      <c r="C598" s="1123" t="s">
        <v>39</v>
      </c>
      <c r="D598" s="1127" t="s">
        <v>1038</v>
      </c>
      <c r="E598" s="1127" t="s">
        <v>1038</v>
      </c>
      <c r="F598" s="1127" t="s">
        <v>1083</v>
      </c>
      <c r="G598" s="1127" t="s">
        <v>1038</v>
      </c>
      <c r="H598" s="1119"/>
      <c r="I598" s="1119"/>
      <c r="J598" s="1119"/>
      <c r="K598" s="1119"/>
    </row>
    <row r="599" spans="1:11" ht="14.1" customHeight="1" x14ac:dyDescent="0.25">
      <c r="A599" s="1119"/>
      <c r="B599" s="1119"/>
      <c r="C599" s="1250" t="s">
        <v>1046</v>
      </c>
      <c r="D599" s="1251"/>
      <c r="E599" s="1251"/>
      <c r="F599" s="1251"/>
      <c r="G599" s="1251"/>
      <c r="H599" s="1119"/>
      <c r="I599" s="1119"/>
      <c r="J599" s="1119"/>
      <c r="K599" s="1119"/>
    </row>
    <row r="600" spans="1:11" ht="14.1" customHeight="1" x14ac:dyDescent="0.25">
      <c r="A600" s="1119"/>
      <c r="B600" s="1119"/>
      <c r="C600" s="1131"/>
      <c r="D600" s="1132">
        <v>2024</v>
      </c>
      <c r="E600" s="1132">
        <v>2025</v>
      </c>
      <c r="F600" s="1132">
        <v>2026</v>
      </c>
      <c r="G600" s="1132">
        <v>2027</v>
      </c>
      <c r="H600" s="1119"/>
      <c r="I600" s="1119"/>
      <c r="J600" s="1119"/>
      <c r="K600" s="1119"/>
    </row>
    <row r="601" spans="1:11" ht="14.1" customHeight="1" x14ac:dyDescent="0.25">
      <c r="A601" s="1119"/>
      <c r="B601" s="1119"/>
      <c r="C601" s="1133"/>
      <c r="D601" s="1134" t="s">
        <v>13</v>
      </c>
      <c r="E601" s="1134" t="s">
        <v>14</v>
      </c>
      <c r="F601" s="1134" t="s">
        <v>14</v>
      </c>
      <c r="G601" s="1134" t="s">
        <v>14</v>
      </c>
      <c r="H601" s="1119"/>
      <c r="I601" s="1119"/>
      <c r="J601" s="1119"/>
      <c r="K601" s="1119"/>
    </row>
    <row r="602" spans="1:11" ht="14.1" customHeight="1" x14ac:dyDescent="0.25">
      <c r="A602" s="1119"/>
      <c r="B602" s="1119"/>
      <c r="C602" s="1135" t="s">
        <v>1047</v>
      </c>
      <c r="D602" s="1136">
        <v>0</v>
      </c>
      <c r="E602" s="1136">
        <v>0</v>
      </c>
      <c r="F602" s="1136">
        <v>0</v>
      </c>
      <c r="G602" s="1136">
        <v>0</v>
      </c>
      <c r="H602" s="1119"/>
      <c r="I602" s="1119"/>
      <c r="J602" s="1119"/>
      <c r="K602" s="1119"/>
    </row>
    <row r="603" spans="1:11" ht="14.1" customHeight="1" x14ac:dyDescent="0.25">
      <c r="A603" s="1119"/>
      <c r="B603" s="1119"/>
      <c r="C603" s="1135" t="s">
        <v>1048</v>
      </c>
      <c r="D603" s="1136">
        <v>0</v>
      </c>
      <c r="E603" s="1136">
        <v>0</v>
      </c>
      <c r="F603" s="1136">
        <v>0</v>
      </c>
      <c r="G603" s="1136">
        <v>0</v>
      </c>
      <c r="H603" s="1119"/>
      <c r="I603" s="1119"/>
      <c r="J603" s="1119"/>
      <c r="K603" s="1119"/>
    </row>
    <row r="604" spans="1:11" ht="14.1" customHeight="1" x14ac:dyDescent="0.25">
      <c r="A604" s="1119"/>
      <c r="B604" s="1119"/>
      <c r="C604" s="1135" t="s">
        <v>1049</v>
      </c>
      <c r="D604" s="1136">
        <v>0</v>
      </c>
      <c r="E604" s="1136">
        <v>0</v>
      </c>
      <c r="F604" s="1136">
        <v>0</v>
      </c>
      <c r="G604" s="1136">
        <v>0</v>
      </c>
      <c r="H604" s="1119"/>
      <c r="I604" s="1119"/>
      <c r="J604" s="1119"/>
      <c r="K604" s="1119"/>
    </row>
    <row r="605" spans="1:11" ht="14.1" customHeight="1" x14ac:dyDescent="0.25">
      <c r="A605" s="1119"/>
      <c r="B605" s="1119"/>
      <c r="C605" s="1135" t="s">
        <v>1050</v>
      </c>
      <c r="D605" s="1136">
        <v>0</v>
      </c>
      <c r="E605" s="1136">
        <v>0</v>
      </c>
      <c r="F605" s="1136">
        <v>0</v>
      </c>
      <c r="G605" s="1136">
        <v>0</v>
      </c>
      <c r="H605" s="1119"/>
      <c r="I605" s="1119"/>
      <c r="J605" s="1119"/>
      <c r="K605" s="1119"/>
    </row>
    <row r="606" spans="1:11" ht="14.1" customHeight="1" x14ac:dyDescent="0.25">
      <c r="A606" s="1119"/>
      <c r="B606" s="1119"/>
      <c r="C606" s="1135" t="s">
        <v>1048</v>
      </c>
      <c r="D606" s="1136">
        <v>0</v>
      </c>
      <c r="E606" s="1136">
        <v>0</v>
      </c>
      <c r="F606" s="1136">
        <v>0</v>
      </c>
      <c r="G606" s="1136">
        <v>0</v>
      </c>
      <c r="H606" s="1119"/>
      <c r="I606" s="1119"/>
      <c r="J606" s="1119"/>
      <c r="K606" s="1119"/>
    </row>
    <row r="607" spans="1:11" ht="14.1" customHeight="1" x14ac:dyDescent="0.25">
      <c r="A607" s="1119"/>
      <c r="B607" s="1119"/>
      <c r="C607" s="1135" t="s">
        <v>1049</v>
      </c>
      <c r="D607" s="1136">
        <v>0</v>
      </c>
      <c r="E607" s="1136">
        <v>0</v>
      </c>
      <c r="F607" s="1136">
        <v>0</v>
      </c>
      <c r="G607" s="1136">
        <v>0</v>
      </c>
      <c r="H607" s="1119"/>
      <c r="I607" s="1119"/>
      <c r="J607" s="1119"/>
      <c r="K607" s="1119"/>
    </row>
    <row r="608" spans="1:11" ht="14.1" customHeight="1" x14ac:dyDescent="0.25">
      <c r="A608" s="1119"/>
      <c r="B608" s="1119"/>
      <c r="C608" s="1135" t="s">
        <v>1051</v>
      </c>
      <c r="D608" s="1136">
        <v>0</v>
      </c>
      <c r="E608" s="1136">
        <v>0</v>
      </c>
      <c r="F608" s="1136">
        <v>0</v>
      </c>
      <c r="G608" s="1136">
        <v>0</v>
      </c>
      <c r="H608" s="1119"/>
      <c r="I608" s="1119"/>
      <c r="J608" s="1119"/>
      <c r="K608" s="1119"/>
    </row>
    <row r="609" spans="1:11" ht="14.1" customHeight="1" x14ac:dyDescent="0.25">
      <c r="A609" s="1119"/>
      <c r="B609" s="1119"/>
      <c r="C609" s="1135" t="s">
        <v>1048</v>
      </c>
      <c r="D609" s="1136">
        <v>0</v>
      </c>
      <c r="E609" s="1136">
        <v>0</v>
      </c>
      <c r="F609" s="1136">
        <v>0</v>
      </c>
      <c r="G609" s="1136">
        <v>0</v>
      </c>
      <c r="H609" s="1119"/>
      <c r="I609" s="1119"/>
      <c r="J609" s="1119"/>
      <c r="K609" s="1119"/>
    </row>
    <row r="610" spans="1:11" ht="14.1" customHeight="1" x14ac:dyDescent="0.25">
      <c r="A610" s="1119"/>
      <c r="B610" s="1119"/>
      <c r="C610" s="1135" t="s">
        <v>1049</v>
      </c>
      <c r="D610" s="1136">
        <v>0</v>
      </c>
      <c r="E610" s="1136">
        <v>0</v>
      </c>
      <c r="F610" s="1136">
        <v>0</v>
      </c>
      <c r="G610" s="1136">
        <v>0</v>
      </c>
      <c r="H610" s="1119"/>
      <c r="I610" s="1119"/>
      <c r="J610" s="1119"/>
      <c r="K610" s="1119"/>
    </row>
    <row r="611" spans="1:11" ht="14.1" customHeight="1" x14ac:dyDescent="0.25">
      <c r="A611" s="1119"/>
      <c r="B611" s="1119"/>
      <c r="C611" s="1135" t="s">
        <v>1052</v>
      </c>
      <c r="D611" s="1136">
        <v>0</v>
      </c>
      <c r="E611" s="1136">
        <v>0</v>
      </c>
      <c r="F611" s="1136">
        <v>0</v>
      </c>
      <c r="G611" s="1136">
        <v>0</v>
      </c>
      <c r="H611" s="1119"/>
      <c r="I611" s="1119"/>
      <c r="J611" s="1119"/>
      <c r="K611" s="1119"/>
    </row>
    <row r="612" spans="1:11" ht="14.1" customHeight="1" x14ac:dyDescent="0.25">
      <c r="A612" s="1119"/>
      <c r="B612" s="1119"/>
      <c r="C612" s="1135" t="s">
        <v>1048</v>
      </c>
      <c r="D612" s="1136">
        <v>0</v>
      </c>
      <c r="E612" s="1136">
        <v>0</v>
      </c>
      <c r="F612" s="1136">
        <v>0</v>
      </c>
      <c r="G612" s="1136">
        <v>0</v>
      </c>
      <c r="H612" s="1119"/>
      <c r="I612" s="1119"/>
      <c r="J612" s="1119"/>
      <c r="K612" s="1119"/>
    </row>
    <row r="613" spans="1:11" ht="14.1" customHeight="1" x14ac:dyDescent="0.25">
      <c r="A613" s="1119"/>
      <c r="B613" s="1119"/>
      <c r="C613" s="1135" t="s">
        <v>1049</v>
      </c>
      <c r="D613" s="1136">
        <v>0</v>
      </c>
      <c r="E613" s="1136">
        <v>0</v>
      </c>
      <c r="F613" s="1136">
        <v>0</v>
      </c>
      <c r="G613" s="1136">
        <v>0</v>
      </c>
      <c r="H613" s="1119"/>
      <c r="I613" s="1119"/>
      <c r="J613" s="1119"/>
      <c r="K613" s="1119"/>
    </row>
    <row r="614" spans="1:11" ht="14.1" customHeight="1" x14ac:dyDescent="0.25">
      <c r="A614" s="1119"/>
      <c r="B614" s="1119"/>
      <c r="C614" s="1135" t="s">
        <v>1053</v>
      </c>
      <c r="D614" s="1136">
        <v>0</v>
      </c>
      <c r="E614" s="1136">
        <v>0</v>
      </c>
      <c r="F614" s="1136">
        <v>0</v>
      </c>
      <c r="G614" s="1136">
        <v>0</v>
      </c>
      <c r="H614" s="1119"/>
      <c r="I614" s="1119"/>
      <c r="J614" s="1119"/>
      <c r="K614" s="1119"/>
    </row>
    <row r="615" spans="1:11" ht="14.1" customHeight="1" x14ac:dyDescent="0.25">
      <c r="A615" s="1119"/>
      <c r="B615" s="1119"/>
      <c r="C615" s="1135" t="s">
        <v>1048</v>
      </c>
      <c r="D615" s="1136">
        <v>0</v>
      </c>
      <c r="E615" s="1136">
        <v>0</v>
      </c>
      <c r="F615" s="1136">
        <v>0</v>
      </c>
      <c r="G615" s="1136">
        <v>0</v>
      </c>
      <c r="H615" s="1119"/>
      <c r="I615" s="1119"/>
      <c r="J615" s="1119"/>
      <c r="K615" s="1119"/>
    </row>
    <row r="616" spans="1:11" ht="14.1" customHeight="1" x14ac:dyDescent="0.25">
      <c r="A616" s="1119"/>
      <c r="B616" s="1119"/>
      <c r="C616" s="1135" t="s">
        <v>1049</v>
      </c>
      <c r="D616" s="1136">
        <v>0</v>
      </c>
      <c r="E616" s="1136">
        <v>0</v>
      </c>
      <c r="F616" s="1136">
        <v>0</v>
      </c>
      <c r="G616" s="1136">
        <v>0</v>
      </c>
      <c r="H616" s="1119"/>
      <c r="I616" s="1119"/>
      <c r="J616" s="1119"/>
      <c r="K616" s="1119"/>
    </row>
    <row r="617" spans="1:11" ht="14.1" customHeight="1" x14ac:dyDescent="0.25">
      <c r="A617" s="1119"/>
      <c r="B617" s="1119"/>
      <c r="C617" s="1135" t="s">
        <v>1054</v>
      </c>
      <c r="D617" s="1136">
        <v>0</v>
      </c>
      <c r="E617" s="1136">
        <v>0</v>
      </c>
      <c r="F617" s="1136">
        <v>0</v>
      </c>
      <c r="G617" s="1136">
        <v>0</v>
      </c>
      <c r="H617" s="1119"/>
      <c r="I617" s="1119"/>
      <c r="J617" s="1119"/>
      <c r="K617" s="1119"/>
    </row>
    <row r="618" spans="1:11" ht="14.1" customHeight="1" x14ac:dyDescent="0.25">
      <c r="A618" s="1119"/>
      <c r="B618" s="1119"/>
      <c r="C618" s="1135" t="s">
        <v>1048</v>
      </c>
      <c r="D618" s="1136">
        <v>0</v>
      </c>
      <c r="E618" s="1136">
        <v>0</v>
      </c>
      <c r="F618" s="1136">
        <v>0</v>
      </c>
      <c r="G618" s="1136">
        <v>0</v>
      </c>
      <c r="H618" s="1119"/>
      <c r="I618" s="1119"/>
      <c r="J618" s="1119"/>
      <c r="K618" s="1119"/>
    </row>
    <row r="619" spans="1:11" ht="14.1" customHeight="1" x14ac:dyDescent="0.25">
      <c r="A619" s="1119"/>
      <c r="B619" s="1119"/>
      <c r="C619" s="1135" t="s">
        <v>1049</v>
      </c>
      <c r="D619" s="1136">
        <v>0</v>
      </c>
      <c r="E619" s="1136">
        <v>0</v>
      </c>
      <c r="F619" s="1136">
        <v>0</v>
      </c>
      <c r="G619" s="1136">
        <v>0</v>
      </c>
      <c r="H619" s="1119"/>
      <c r="I619" s="1119"/>
      <c r="J619" s="1119"/>
      <c r="K619" s="1119"/>
    </row>
    <row r="620" spans="1:11" ht="14.1" customHeight="1" x14ac:dyDescent="0.25">
      <c r="A620" s="1119"/>
      <c r="B620" s="1119"/>
      <c r="C620" s="1135" t="s">
        <v>1055</v>
      </c>
      <c r="D620" s="1136">
        <v>0</v>
      </c>
      <c r="E620" s="1136">
        <v>0</v>
      </c>
      <c r="F620" s="1136">
        <v>0</v>
      </c>
      <c r="G620" s="1136">
        <v>0</v>
      </c>
      <c r="H620" s="1119"/>
      <c r="I620" s="1119"/>
      <c r="J620" s="1119"/>
      <c r="K620" s="1119"/>
    </row>
    <row r="621" spans="1:11" ht="14.1" customHeight="1" x14ac:dyDescent="0.25">
      <c r="A621" s="1119"/>
      <c r="B621" s="1119"/>
      <c r="C621" s="1135" t="s">
        <v>1048</v>
      </c>
      <c r="D621" s="1136">
        <v>0</v>
      </c>
      <c r="E621" s="1136">
        <v>0</v>
      </c>
      <c r="F621" s="1136">
        <v>0</v>
      </c>
      <c r="G621" s="1136">
        <v>0</v>
      </c>
      <c r="H621" s="1119"/>
      <c r="I621" s="1119"/>
      <c r="J621" s="1119"/>
      <c r="K621" s="1119"/>
    </row>
    <row r="622" spans="1:11" ht="14.1" customHeight="1" x14ac:dyDescent="0.25">
      <c r="A622" s="1119"/>
      <c r="B622" s="1119"/>
      <c r="C622" s="1135" t="s">
        <v>1049</v>
      </c>
      <c r="D622" s="1136">
        <v>0</v>
      </c>
      <c r="E622" s="1136">
        <v>0</v>
      </c>
      <c r="F622" s="1136">
        <v>0</v>
      </c>
      <c r="G622" s="1136">
        <v>0</v>
      </c>
      <c r="H622" s="1119"/>
      <c r="I622" s="1119"/>
      <c r="J622" s="1119"/>
      <c r="K622" s="1119"/>
    </row>
    <row r="623" spans="1:11" ht="14.1" customHeight="1" x14ac:dyDescent="0.25">
      <c r="A623" s="1119"/>
      <c r="B623" s="1119"/>
      <c r="C623" s="1135" t="s">
        <v>1056</v>
      </c>
      <c r="D623" s="1136">
        <v>0</v>
      </c>
      <c r="E623" s="1136">
        <v>0</v>
      </c>
      <c r="F623" s="1136">
        <v>0</v>
      </c>
      <c r="G623" s="1136">
        <v>0</v>
      </c>
      <c r="H623" s="1119"/>
      <c r="I623" s="1119"/>
      <c r="J623" s="1119"/>
      <c r="K623" s="1119"/>
    </row>
    <row r="624" spans="1:11" ht="14.1" customHeight="1" x14ac:dyDescent="0.25">
      <c r="A624" s="1119"/>
      <c r="B624" s="1119"/>
      <c r="C624" s="1135" t="s">
        <v>1048</v>
      </c>
      <c r="D624" s="1136">
        <v>0</v>
      </c>
      <c r="E624" s="1136">
        <v>0</v>
      </c>
      <c r="F624" s="1136">
        <v>0</v>
      </c>
      <c r="G624" s="1136">
        <v>0</v>
      </c>
      <c r="H624" s="1119"/>
      <c r="I624" s="1119"/>
      <c r="J624" s="1119"/>
      <c r="K624" s="1119"/>
    </row>
    <row r="625" spans="1:11" ht="14.1" customHeight="1" x14ac:dyDescent="0.25">
      <c r="A625" s="1119"/>
      <c r="B625" s="1119"/>
      <c r="C625" s="1135" t="s">
        <v>1057</v>
      </c>
      <c r="D625" s="1136">
        <v>0</v>
      </c>
      <c r="E625" s="1136">
        <v>0</v>
      </c>
      <c r="F625" s="1136">
        <v>0</v>
      </c>
      <c r="G625" s="1136">
        <v>0</v>
      </c>
      <c r="H625" s="1119"/>
      <c r="I625" s="1119"/>
      <c r="J625" s="1119"/>
      <c r="K625" s="1119"/>
    </row>
    <row r="626" spans="1:11" ht="14.1" customHeight="1" x14ac:dyDescent="0.25">
      <c r="A626" s="1119"/>
      <c r="B626" s="1119"/>
      <c r="C626" s="1135" t="s">
        <v>1058</v>
      </c>
      <c r="D626" s="1136">
        <v>0</v>
      </c>
      <c r="E626" s="1136">
        <v>0</v>
      </c>
      <c r="F626" s="1136">
        <v>0</v>
      </c>
      <c r="G626" s="1136">
        <v>0</v>
      </c>
      <c r="H626" s="1119"/>
      <c r="I626" s="1119"/>
      <c r="J626" s="1119"/>
      <c r="K626" s="1119"/>
    </row>
    <row r="627" spans="1:11" ht="14.1" customHeight="1" x14ac:dyDescent="0.25">
      <c r="A627" s="1119"/>
      <c r="B627" s="1119"/>
      <c r="C627" s="1135" t="s">
        <v>1059</v>
      </c>
      <c r="D627" s="1136">
        <v>0</v>
      </c>
      <c r="E627" s="1136">
        <v>0</v>
      </c>
      <c r="F627" s="1136">
        <v>0</v>
      </c>
      <c r="G627" s="1136">
        <v>0</v>
      </c>
      <c r="H627" s="1119"/>
      <c r="I627" s="1119"/>
      <c r="J627" s="1119"/>
      <c r="K627" s="1119"/>
    </row>
    <row r="628" spans="1:11" ht="14.1" customHeight="1" x14ac:dyDescent="0.25">
      <c r="A628" s="1119"/>
      <c r="B628" s="1119"/>
      <c r="C628" s="1135" t="s">
        <v>1060</v>
      </c>
      <c r="D628" s="1136">
        <v>0</v>
      </c>
      <c r="E628" s="1136">
        <v>0</v>
      </c>
      <c r="F628" s="1136">
        <v>0</v>
      </c>
      <c r="G628" s="1136">
        <v>0</v>
      </c>
      <c r="H628" s="1119"/>
      <c r="I628" s="1119"/>
      <c r="J628" s="1119"/>
      <c r="K628" s="1119"/>
    </row>
    <row r="629" spans="1:11" ht="14.1" customHeight="1" x14ac:dyDescent="0.25">
      <c r="A629" s="1119"/>
      <c r="B629" s="1119"/>
      <c r="C629" s="1135" t="s">
        <v>1061</v>
      </c>
      <c r="D629" s="1136">
        <v>0</v>
      </c>
      <c r="E629" s="1136">
        <v>15621500</v>
      </c>
      <c r="F629" s="1136">
        <v>0</v>
      </c>
      <c r="G629" s="1136">
        <v>0</v>
      </c>
      <c r="H629" s="1119"/>
      <c r="I629" s="1119"/>
      <c r="J629" s="1119"/>
      <c r="K629" s="1119"/>
    </row>
    <row r="630" spans="1:11" ht="14.1" customHeight="1" x14ac:dyDescent="0.25">
      <c r="A630" s="1119"/>
      <c r="B630" s="1119"/>
      <c r="C630" s="1135" t="s">
        <v>1048</v>
      </c>
      <c r="D630" s="1136">
        <v>0</v>
      </c>
      <c r="E630" s="1136">
        <v>15621500</v>
      </c>
      <c r="F630" s="1136">
        <v>0</v>
      </c>
      <c r="G630" s="1136">
        <v>0</v>
      </c>
      <c r="H630" s="1119"/>
      <c r="I630" s="1119"/>
      <c r="J630" s="1119"/>
      <c r="K630" s="1119"/>
    </row>
    <row r="631" spans="1:11" ht="14.1" customHeight="1" x14ac:dyDescent="0.25">
      <c r="A631" s="1119"/>
      <c r="B631" s="1119"/>
      <c r="C631" s="1135" t="s">
        <v>1057</v>
      </c>
      <c r="D631" s="1136">
        <v>0</v>
      </c>
      <c r="E631" s="1136">
        <v>0</v>
      </c>
      <c r="F631" s="1136">
        <v>0</v>
      </c>
      <c r="G631" s="1136">
        <v>0</v>
      </c>
      <c r="H631" s="1119"/>
      <c r="I631" s="1119"/>
      <c r="J631" s="1119"/>
      <c r="K631" s="1119"/>
    </row>
    <row r="632" spans="1:11" ht="14.1" customHeight="1" x14ac:dyDescent="0.25">
      <c r="A632" s="1119"/>
      <c r="B632" s="1119"/>
      <c r="C632" s="1135" t="s">
        <v>1058</v>
      </c>
      <c r="D632" s="1136">
        <v>0</v>
      </c>
      <c r="E632" s="1136">
        <v>0</v>
      </c>
      <c r="F632" s="1136">
        <v>0</v>
      </c>
      <c r="G632" s="1136">
        <v>0</v>
      </c>
      <c r="H632" s="1119"/>
      <c r="I632" s="1119"/>
      <c r="J632" s="1119"/>
      <c r="K632" s="1119"/>
    </row>
    <row r="633" spans="1:11" ht="14.1" customHeight="1" x14ac:dyDescent="0.25">
      <c r="A633" s="1119"/>
      <c r="B633" s="1119"/>
      <c r="C633" s="1135" t="s">
        <v>1059</v>
      </c>
      <c r="D633" s="1136">
        <v>0</v>
      </c>
      <c r="E633" s="1136">
        <v>0</v>
      </c>
      <c r="F633" s="1136">
        <v>0</v>
      </c>
      <c r="G633" s="1136">
        <v>0</v>
      </c>
      <c r="H633" s="1119"/>
      <c r="I633" s="1119"/>
      <c r="J633" s="1119"/>
      <c r="K633" s="1119"/>
    </row>
    <row r="634" spans="1:11" ht="14.1" customHeight="1" x14ac:dyDescent="0.25">
      <c r="A634" s="1119"/>
      <c r="B634" s="1119"/>
      <c r="C634" s="1135" t="s">
        <v>1060</v>
      </c>
      <c r="D634" s="1136">
        <v>0</v>
      </c>
      <c r="E634" s="1136">
        <v>0</v>
      </c>
      <c r="F634" s="1136">
        <v>0</v>
      </c>
      <c r="G634" s="1136">
        <v>0</v>
      </c>
      <c r="H634" s="1119"/>
      <c r="I634" s="1119"/>
      <c r="J634" s="1119"/>
      <c r="K634" s="1119"/>
    </row>
    <row r="635" spans="1:11" ht="14.1" customHeight="1" x14ac:dyDescent="0.25">
      <c r="A635" s="1119"/>
      <c r="B635" s="1119"/>
      <c r="C635" s="1135" t="s">
        <v>1062</v>
      </c>
      <c r="D635" s="1136">
        <v>0</v>
      </c>
      <c r="E635" s="1136">
        <v>0</v>
      </c>
      <c r="F635" s="1136">
        <v>0</v>
      </c>
      <c r="G635" s="1136">
        <v>0</v>
      </c>
      <c r="H635" s="1119"/>
      <c r="I635" s="1119"/>
      <c r="J635" s="1119"/>
      <c r="K635" s="1119"/>
    </row>
    <row r="636" spans="1:11" ht="14.1" customHeight="1" x14ac:dyDescent="0.25">
      <c r="A636" s="1119"/>
      <c r="B636" s="1119"/>
      <c r="C636" s="1135" t="s">
        <v>1048</v>
      </c>
      <c r="D636" s="1136">
        <v>0</v>
      </c>
      <c r="E636" s="1136">
        <v>0</v>
      </c>
      <c r="F636" s="1136">
        <v>0</v>
      </c>
      <c r="G636" s="1136">
        <v>0</v>
      </c>
      <c r="H636" s="1119"/>
      <c r="I636" s="1119"/>
      <c r="J636" s="1119"/>
      <c r="K636" s="1119"/>
    </row>
    <row r="637" spans="1:11" ht="14.1" customHeight="1" x14ac:dyDescent="0.25">
      <c r="A637" s="1119"/>
      <c r="B637" s="1119"/>
      <c r="C637" s="1135" t="s">
        <v>1057</v>
      </c>
      <c r="D637" s="1136">
        <v>0</v>
      </c>
      <c r="E637" s="1136">
        <v>0</v>
      </c>
      <c r="F637" s="1136">
        <v>0</v>
      </c>
      <c r="G637" s="1136">
        <v>0</v>
      </c>
      <c r="H637" s="1119"/>
      <c r="I637" s="1119"/>
      <c r="J637" s="1119"/>
      <c r="K637" s="1119"/>
    </row>
    <row r="638" spans="1:11" ht="14.1" customHeight="1" x14ac:dyDescent="0.25">
      <c r="A638" s="1119"/>
      <c r="B638" s="1119"/>
      <c r="C638" s="1135" t="s">
        <v>1058</v>
      </c>
      <c r="D638" s="1136">
        <v>0</v>
      </c>
      <c r="E638" s="1136">
        <v>0</v>
      </c>
      <c r="F638" s="1136">
        <v>0</v>
      </c>
      <c r="G638" s="1136">
        <v>0</v>
      </c>
      <c r="H638" s="1119"/>
      <c r="I638" s="1119"/>
      <c r="J638" s="1119"/>
      <c r="K638" s="1119"/>
    </row>
    <row r="639" spans="1:11" ht="14.1" customHeight="1" x14ac:dyDescent="0.25">
      <c r="A639" s="1119"/>
      <c r="B639" s="1119"/>
      <c r="C639" s="1135" t="s">
        <v>1059</v>
      </c>
      <c r="D639" s="1136">
        <v>0</v>
      </c>
      <c r="E639" s="1136">
        <v>0</v>
      </c>
      <c r="F639" s="1136">
        <v>0</v>
      </c>
      <c r="G639" s="1136">
        <v>0</v>
      </c>
      <c r="H639" s="1119"/>
      <c r="I639" s="1119"/>
      <c r="J639" s="1119"/>
      <c r="K639" s="1119"/>
    </row>
    <row r="640" spans="1:11" ht="14.1" customHeight="1" x14ac:dyDescent="0.25">
      <c r="A640" s="1119"/>
      <c r="B640" s="1119"/>
      <c r="C640" s="1135" t="s">
        <v>1060</v>
      </c>
      <c r="D640" s="1136">
        <v>0</v>
      </c>
      <c r="E640" s="1136">
        <v>0</v>
      </c>
      <c r="F640" s="1136">
        <v>0</v>
      </c>
      <c r="G640" s="1136">
        <v>0</v>
      </c>
      <c r="H640" s="1119"/>
      <c r="I640" s="1119"/>
      <c r="J640" s="1119"/>
      <c r="K640" s="1119"/>
    </row>
    <row r="641" spans="1:11" ht="14.1" customHeight="1" x14ac:dyDescent="0.25">
      <c r="A641" s="1119"/>
      <c r="B641" s="1119"/>
      <c r="C641" s="1135" t="s">
        <v>1063</v>
      </c>
      <c r="D641" s="1136">
        <v>0</v>
      </c>
      <c r="E641" s="1136">
        <v>0</v>
      </c>
      <c r="F641" s="1136">
        <v>0</v>
      </c>
      <c r="G641" s="1136">
        <v>0</v>
      </c>
      <c r="H641" s="1119"/>
      <c r="I641" s="1119"/>
      <c r="J641" s="1119"/>
      <c r="K641" s="1119"/>
    </row>
    <row r="642" spans="1:11" ht="14.1" customHeight="1" x14ac:dyDescent="0.25">
      <c r="A642" s="1119"/>
      <c r="B642" s="1119"/>
      <c r="C642" s="1135" t="s">
        <v>1064</v>
      </c>
      <c r="D642" s="1136">
        <v>0</v>
      </c>
      <c r="E642" s="1136">
        <v>0</v>
      </c>
      <c r="F642" s="1136">
        <v>0</v>
      </c>
      <c r="G642" s="1136">
        <v>0</v>
      </c>
      <c r="H642" s="1119"/>
      <c r="I642" s="1119"/>
      <c r="J642" s="1119"/>
      <c r="K642" s="1119"/>
    </row>
    <row r="643" spans="1:11" ht="14.1" customHeight="1" x14ac:dyDescent="0.25">
      <c r="A643" s="1119"/>
      <c r="B643" s="1119"/>
      <c r="C643" s="1137" t="s">
        <v>572</v>
      </c>
      <c r="D643" s="1136">
        <v>0</v>
      </c>
      <c r="E643" s="1136">
        <v>15621500</v>
      </c>
      <c r="F643" s="1136">
        <v>0</v>
      </c>
      <c r="G643" s="1136">
        <v>0</v>
      </c>
      <c r="H643" s="1119"/>
      <c r="I643" s="1119"/>
      <c r="J643" s="1119"/>
      <c r="K643" s="1119"/>
    </row>
    <row r="644" spans="1:11" ht="15" customHeight="1" x14ac:dyDescent="0.25">
      <c r="A644" s="1119"/>
      <c r="B644" s="1119"/>
      <c r="C644" s="1138" t="s">
        <v>1038</v>
      </c>
      <c r="D644" s="1139" t="s">
        <v>1038</v>
      </c>
      <c r="E644" s="1139" t="s">
        <v>1038</v>
      </c>
      <c r="F644" s="1139" t="s">
        <v>1038</v>
      </c>
      <c r="G644" s="1139" t="s">
        <v>1038</v>
      </c>
      <c r="H644" s="1119"/>
      <c r="I644" s="1119"/>
      <c r="J644" s="1119"/>
      <c r="K644" s="1119"/>
    </row>
    <row r="645" spans="1:11" ht="15" customHeight="1" x14ac:dyDescent="0.25">
      <c r="A645" s="1119"/>
      <c r="B645" s="1119"/>
      <c r="C645" s="1122" t="s">
        <v>1154</v>
      </c>
      <c r="D645" s="1140">
        <v>0</v>
      </c>
      <c r="E645" s="1140">
        <v>145900000</v>
      </c>
      <c r="F645" s="1140">
        <v>11900000</v>
      </c>
      <c r="G645" s="1140">
        <v>11900000</v>
      </c>
      <c r="H645" s="1119"/>
      <c r="I645" s="1119"/>
      <c r="J645" s="1119"/>
      <c r="K645" s="1119"/>
    </row>
    <row r="646" spans="1:11" ht="15" customHeight="1" x14ac:dyDescent="0.25">
      <c r="A646" s="1119"/>
      <c r="B646" s="1119"/>
      <c r="C646" s="1123" t="s">
        <v>1047</v>
      </c>
      <c r="D646" s="1141">
        <v>0</v>
      </c>
      <c r="E646" s="1141">
        <v>0</v>
      </c>
      <c r="F646" s="1141">
        <v>0</v>
      </c>
      <c r="G646" s="1141">
        <v>0</v>
      </c>
      <c r="H646" s="1119"/>
      <c r="I646" s="1119"/>
      <c r="J646" s="1119"/>
      <c r="K646" s="1119"/>
    </row>
    <row r="647" spans="1:11" ht="15" customHeight="1" x14ac:dyDescent="0.25">
      <c r="A647" s="1119"/>
      <c r="B647" s="1119"/>
      <c r="C647" s="1123" t="s">
        <v>1048</v>
      </c>
      <c r="D647" s="1141">
        <v>0</v>
      </c>
      <c r="E647" s="1141">
        <v>0</v>
      </c>
      <c r="F647" s="1141">
        <v>0</v>
      </c>
      <c r="G647" s="1141">
        <v>0</v>
      </c>
      <c r="H647" s="1119"/>
      <c r="I647" s="1119"/>
      <c r="J647" s="1119"/>
      <c r="K647" s="1119"/>
    </row>
    <row r="648" spans="1:11" ht="15" customHeight="1" x14ac:dyDescent="0.25">
      <c r="A648" s="1119"/>
      <c r="B648" s="1119"/>
      <c r="C648" s="1123" t="s">
        <v>1049</v>
      </c>
      <c r="D648" s="1141">
        <v>0</v>
      </c>
      <c r="E648" s="1141">
        <v>0</v>
      </c>
      <c r="F648" s="1141">
        <v>0</v>
      </c>
      <c r="G648" s="1141">
        <v>0</v>
      </c>
      <c r="H648" s="1119"/>
      <c r="I648" s="1119"/>
      <c r="J648" s="1119"/>
      <c r="K648" s="1119"/>
    </row>
    <row r="649" spans="1:11" ht="15" customHeight="1" x14ac:dyDescent="0.25">
      <c r="A649" s="1119"/>
      <c r="B649" s="1119"/>
      <c r="C649" s="1123" t="s">
        <v>1050</v>
      </c>
      <c r="D649" s="1141">
        <v>0</v>
      </c>
      <c r="E649" s="1141">
        <v>0</v>
      </c>
      <c r="F649" s="1141">
        <v>0</v>
      </c>
      <c r="G649" s="1141">
        <v>0</v>
      </c>
      <c r="H649" s="1119"/>
      <c r="I649" s="1119"/>
      <c r="J649" s="1119"/>
      <c r="K649" s="1119"/>
    </row>
    <row r="650" spans="1:11" ht="15" customHeight="1" x14ac:dyDescent="0.25">
      <c r="A650" s="1119"/>
      <c r="B650" s="1119"/>
      <c r="C650" s="1123" t="s">
        <v>1048</v>
      </c>
      <c r="D650" s="1141">
        <v>0</v>
      </c>
      <c r="E650" s="1141">
        <v>0</v>
      </c>
      <c r="F650" s="1141">
        <v>0</v>
      </c>
      <c r="G650" s="1141">
        <v>0</v>
      </c>
      <c r="H650" s="1119"/>
      <c r="I650" s="1119"/>
      <c r="J650" s="1119"/>
      <c r="K650" s="1119"/>
    </row>
    <row r="651" spans="1:11" ht="15" customHeight="1" x14ac:dyDescent="0.25">
      <c r="A651" s="1119"/>
      <c r="B651" s="1119"/>
      <c r="C651" s="1123" t="s">
        <v>1049</v>
      </c>
      <c r="D651" s="1141">
        <v>0</v>
      </c>
      <c r="E651" s="1141">
        <v>0</v>
      </c>
      <c r="F651" s="1141">
        <v>0</v>
      </c>
      <c r="G651" s="1141">
        <v>0</v>
      </c>
      <c r="H651" s="1119"/>
      <c r="I651" s="1119"/>
      <c r="J651" s="1119"/>
      <c r="K651" s="1119"/>
    </row>
    <row r="652" spans="1:11" ht="15" customHeight="1" x14ac:dyDescent="0.25">
      <c r="A652" s="1119"/>
      <c r="B652" s="1119"/>
      <c r="C652" s="1123" t="s">
        <v>1051</v>
      </c>
      <c r="D652" s="1141">
        <v>0</v>
      </c>
      <c r="E652" s="1141">
        <v>0</v>
      </c>
      <c r="F652" s="1141">
        <v>0</v>
      </c>
      <c r="G652" s="1141">
        <v>0</v>
      </c>
      <c r="H652" s="1119"/>
      <c r="I652" s="1119"/>
      <c r="J652" s="1119"/>
      <c r="K652" s="1119"/>
    </row>
    <row r="653" spans="1:11" ht="15" customHeight="1" x14ac:dyDescent="0.25">
      <c r="A653" s="1119"/>
      <c r="B653" s="1119"/>
      <c r="C653" s="1123" t="s">
        <v>1048</v>
      </c>
      <c r="D653" s="1141">
        <v>0</v>
      </c>
      <c r="E653" s="1141">
        <v>0</v>
      </c>
      <c r="F653" s="1141">
        <v>0</v>
      </c>
      <c r="G653" s="1141">
        <v>0</v>
      </c>
      <c r="H653" s="1119"/>
      <c r="I653" s="1119"/>
      <c r="J653" s="1119"/>
      <c r="K653" s="1119"/>
    </row>
    <row r="654" spans="1:11" ht="15" customHeight="1" x14ac:dyDescent="0.25">
      <c r="A654" s="1119"/>
      <c r="B654" s="1119"/>
      <c r="C654" s="1123" t="s">
        <v>1049</v>
      </c>
      <c r="D654" s="1141">
        <v>0</v>
      </c>
      <c r="E654" s="1141">
        <v>0</v>
      </c>
      <c r="F654" s="1141">
        <v>0</v>
      </c>
      <c r="G654" s="1141">
        <v>0</v>
      </c>
      <c r="H654" s="1119"/>
      <c r="I654" s="1119"/>
      <c r="J654" s="1119"/>
      <c r="K654" s="1119"/>
    </row>
    <row r="655" spans="1:11" ht="15" customHeight="1" x14ac:dyDescent="0.25">
      <c r="A655" s="1119"/>
      <c r="B655" s="1119"/>
      <c r="C655" s="1123" t="s">
        <v>1052</v>
      </c>
      <c r="D655" s="1141">
        <v>0</v>
      </c>
      <c r="E655" s="1141">
        <v>0</v>
      </c>
      <c r="F655" s="1141">
        <v>0</v>
      </c>
      <c r="G655" s="1141">
        <v>0</v>
      </c>
      <c r="H655" s="1119"/>
      <c r="I655" s="1119"/>
      <c r="J655" s="1119"/>
      <c r="K655" s="1119"/>
    </row>
    <row r="656" spans="1:11" ht="15" customHeight="1" x14ac:dyDescent="0.25">
      <c r="A656" s="1119"/>
      <c r="B656" s="1119"/>
      <c r="C656" s="1123" t="s">
        <v>1048</v>
      </c>
      <c r="D656" s="1141">
        <v>0</v>
      </c>
      <c r="E656" s="1141">
        <v>0</v>
      </c>
      <c r="F656" s="1141">
        <v>0</v>
      </c>
      <c r="G656" s="1141">
        <v>0</v>
      </c>
      <c r="H656" s="1119"/>
      <c r="I656" s="1119"/>
      <c r="J656" s="1119"/>
      <c r="K656" s="1119"/>
    </row>
    <row r="657" spans="1:11" ht="15" customHeight="1" x14ac:dyDescent="0.25">
      <c r="A657" s="1119"/>
      <c r="B657" s="1119"/>
      <c r="C657" s="1123" t="s">
        <v>1049</v>
      </c>
      <c r="D657" s="1141">
        <v>0</v>
      </c>
      <c r="E657" s="1141">
        <v>0</v>
      </c>
      <c r="F657" s="1141">
        <v>0</v>
      </c>
      <c r="G657" s="1141">
        <v>0</v>
      </c>
      <c r="H657" s="1119"/>
      <c r="I657" s="1119"/>
      <c r="J657" s="1119"/>
      <c r="K657" s="1119"/>
    </row>
    <row r="658" spans="1:11" ht="20.100000000000001" customHeight="1" x14ac:dyDescent="0.25">
      <c r="A658" s="1119"/>
      <c r="B658" s="1119"/>
      <c r="C658" s="1123" t="s">
        <v>1155</v>
      </c>
      <c r="D658" s="1142">
        <v>0</v>
      </c>
      <c r="E658" s="1142">
        <v>0</v>
      </c>
      <c r="F658" s="1142">
        <v>0</v>
      </c>
      <c r="G658" s="1142">
        <v>0</v>
      </c>
      <c r="H658" s="1119"/>
      <c r="I658" s="1119"/>
      <c r="J658" s="1119"/>
      <c r="K658" s="1119"/>
    </row>
    <row r="659" spans="1:11" ht="15" customHeight="1" x14ac:dyDescent="0.25">
      <c r="A659" s="1119"/>
      <c r="B659" s="1119"/>
      <c r="C659" s="1123" t="s">
        <v>1048</v>
      </c>
      <c r="D659" s="1141">
        <v>0</v>
      </c>
      <c r="E659" s="1141">
        <v>0</v>
      </c>
      <c r="F659" s="1141">
        <v>0</v>
      </c>
      <c r="G659" s="1141">
        <v>0</v>
      </c>
      <c r="H659" s="1119"/>
      <c r="I659" s="1119"/>
      <c r="J659" s="1119"/>
      <c r="K659" s="1119"/>
    </row>
    <row r="660" spans="1:11" ht="15" customHeight="1" x14ac:dyDescent="0.25">
      <c r="A660" s="1119"/>
      <c r="B660" s="1119"/>
      <c r="C660" s="1123" t="s">
        <v>1049</v>
      </c>
      <c r="D660" s="1141">
        <v>0</v>
      </c>
      <c r="E660" s="1141">
        <v>0</v>
      </c>
      <c r="F660" s="1141">
        <v>0</v>
      </c>
      <c r="G660" s="1141">
        <v>0</v>
      </c>
      <c r="H660" s="1119"/>
      <c r="I660" s="1119"/>
      <c r="J660" s="1119"/>
      <c r="K660" s="1119"/>
    </row>
    <row r="661" spans="1:11" ht="15" customHeight="1" x14ac:dyDescent="0.25">
      <c r="A661" s="1119"/>
      <c r="B661" s="1119"/>
      <c r="C661" s="1123" t="s">
        <v>1054</v>
      </c>
      <c r="D661" s="1141">
        <v>0</v>
      </c>
      <c r="E661" s="1141">
        <v>0</v>
      </c>
      <c r="F661" s="1141">
        <v>0</v>
      </c>
      <c r="G661" s="1141">
        <v>0</v>
      </c>
      <c r="H661" s="1119"/>
      <c r="I661" s="1119"/>
      <c r="J661" s="1119"/>
      <c r="K661" s="1119"/>
    </row>
    <row r="662" spans="1:11" ht="15" customHeight="1" x14ac:dyDescent="0.25">
      <c r="A662" s="1119"/>
      <c r="B662" s="1119"/>
      <c r="C662" s="1123" t="s">
        <v>1048</v>
      </c>
      <c r="D662" s="1141">
        <v>0</v>
      </c>
      <c r="E662" s="1141">
        <v>0</v>
      </c>
      <c r="F662" s="1141">
        <v>0</v>
      </c>
      <c r="G662" s="1141">
        <v>0</v>
      </c>
      <c r="H662" s="1119"/>
      <c r="I662" s="1119"/>
      <c r="J662" s="1119"/>
      <c r="K662" s="1119"/>
    </row>
    <row r="663" spans="1:11" ht="15" customHeight="1" x14ac:dyDescent="0.25">
      <c r="A663" s="1119"/>
      <c r="B663" s="1119"/>
      <c r="C663" s="1123" t="s">
        <v>1049</v>
      </c>
      <c r="D663" s="1141">
        <v>0</v>
      </c>
      <c r="E663" s="1141">
        <v>0</v>
      </c>
      <c r="F663" s="1141">
        <v>0</v>
      </c>
      <c r="G663" s="1141">
        <v>0</v>
      </c>
      <c r="H663" s="1119"/>
      <c r="I663" s="1119"/>
      <c r="J663" s="1119"/>
      <c r="K663" s="1119"/>
    </row>
    <row r="664" spans="1:11" ht="15" customHeight="1" x14ac:dyDescent="0.25">
      <c r="A664" s="1119"/>
      <c r="B664" s="1119"/>
      <c r="C664" s="1123" t="s">
        <v>1055</v>
      </c>
      <c r="D664" s="1141">
        <v>0</v>
      </c>
      <c r="E664" s="1141">
        <v>0</v>
      </c>
      <c r="F664" s="1141">
        <v>0</v>
      </c>
      <c r="G664" s="1141">
        <v>0</v>
      </c>
      <c r="H664" s="1119"/>
      <c r="I664" s="1119"/>
      <c r="J664" s="1119"/>
      <c r="K664" s="1119"/>
    </row>
    <row r="665" spans="1:11" ht="15" customHeight="1" x14ac:dyDescent="0.25">
      <c r="A665" s="1119"/>
      <c r="B665" s="1119"/>
      <c r="C665" s="1123" t="s">
        <v>1048</v>
      </c>
      <c r="D665" s="1141">
        <v>0</v>
      </c>
      <c r="E665" s="1141">
        <v>0</v>
      </c>
      <c r="F665" s="1141">
        <v>0</v>
      </c>
      <c r="G665" s="1141">
        <v>0</v>
      </c>
      <c r="H665" s="1119"/>
      <c r="I665" s="1119"/>
      <c r="J665" s="1119"/>
      <c r="K665" s="1119"/>
    </row>
    <row r="666" spans="1:11" ht="15" customHeight="1" x14ac:dyDescent="0.25">
      <c r="A666" s="1119"/>
      <c r="B666" s="1119"/>
      <c r="C666" s="1123" t="s">
        <v>1049</v>
      </c>
      <c r="D666" s="1141">
        <v>0</v>
      </c>
      <c r="E666" s="1141">
        <v>0</v>
      </c>
      <c r="F666" s="1141">
        <v>0</v>
      </c>
      <c r="G666" s="1141">
        <v>0</v>
      </c>
      <c r="H666" s="1119"/>
      <c r="I666" s="1119"/>
      <c r="J666" s="1119"/>
      <c r="K666" s="1119"/>
    </row>
    <row r="667" spans="1:11" ht="15" customHeight="1" x14ac:dyDescent="0.25">
      <c r="A667" s="1119"/>
      <c r="B667" s="1119"/>
      <c r="C667" s="1123" t="s">
        <v>1056</v>
      </c>
      <c r="D667" s="1141">
        <v>0</v>
      </c>
      <c r="E667" s="1141">
        <v>0</v>
      </c>
      <c r="F667" s="1141">
        <v>0</v>
      </c>
      <c r="G667" s="1141">
        <v>0</v>
      </c>
      <c r="H667" s="1119"/>
      <c r="I667" s="1119"/>
      <c r="J667" s="1119"/>
      <c r="K667" s="1119"/>
    </row>
    <row r="668" spans="1:11" ht="15" customHeight="1" x14ac:dyDescent="0.25">
      <c r="A668" s="1119"/>
      <c r="B668" s="1119"/>
      <c r="C668" s="1123" t="s">
        <v>1048</v>
      </c>
      <c r="D668" s="1141">
        <v>0</v>
      </c>
      <c r="E668" s="1141">
        <v>0</v>
      </c>
      <c r="F668" s="1141">
        <v>0</v>
      </c>
      <c r="G668" s="1141">
        <v>0</v>
      </c>
      <c r="H668" s="1119"/>
      <c r="I668" s="1119"/>
      <c r="J668" s="1119"/>
      <c r="K668" s="1119"/>
    </row>
    <row r="669" spans="1:11" ht="15" customHeight="1" x14ac:dyDescent="0.25">
      <c r="A669" s="1119"/>
      <c r="B669" s="1119"/>
      <c r="C669" s="1123" t="s">
        <v>1057</v>
      </c>
      <c r="D669" s="1141">
        <v>0</v>
      </c>
      <c r="E669" s="1141">
        <v>0</v>
      </c>
      <c r="F669" s="1141">
        <v>0</v>
      </c>
      <c r="G669" s="1141">
        <v>0</v>
      </c>
      <c r="H669" s="1119"/>
      <c r="I669" s="1119"/>
      <c r="J669" s="1119"/>
      <c r="K669" s="1119"/>
    </row>
    <row r="670" spans="1:11" ht="15" customHeight="1" x14ac:dyDescent="0.25">
      <c r="A670" s="1119"/>
      <c r="B670" s="1119"/>
      <c r="C670" s="1123" t="s">
        <v>1058</v>
      </c>
      <c r="D670" s="1141">
        <v>0</v>
      </c>
      <c r="E670" s="1141">
        <v>0</v>
      </c>
      <c r="F670" s="1141">
        <v>0</v>
      </c>
      <c r="G670" s="1141">
        <v>0</v>
      </c>
      <c r="H670" s="1119"/>
      <c r="I670" s="1119"/>
      <c r="J670" s="1119"/>
      <c r="K670" s="1119"/>
    </row>
    <row r="671" spans="1:11" ht="15" customHeight="1" x14ac:dyDescent="0.25">
      <c r="A671" s="1119"/>
      <c r="B671" s="1119"/>
      <c r="C671" s="1123" t="s">
        <v>1059</v>
      </c>
      <c r="D671" s="1141">
        <v>0</v>
      </c>
      <c r="E671" s="1141">
        <v>0</v>
      </c>
      <c r="F671" s="1141">
        <v>0</v>
      </c>
      <c r="G671" s="1141">
        <v>0</v>
      </c>
      <c r="H671" s="1119"/>
      <c r="I671" s="1119"/>
      <c r="J671" s="1119"/>
      <c r="K671" s="1119"/>
    </row>
    <row r="672" spans="1:11" ht="15" customHeight="1" x14ac:dyDescent="0.25">
      <c r="A672" s="1119"/>
      <c r="B672" s="1119"/>
      <c r="C672" s="1123" t="s">
        <v>1060</v>
      </c>
      <c r="D672" s="1141">
        <v>0</v>
      </c>
      <c r="E672" s="1141">
        <v>0</v>
      </c>
      <c r="F672" s="1141">
        <v>0</v>
      </c>
      <c r="G672" s="1141">
        <v>0</v>
      </c>
      <c r="H672" s="1119"/>
      <c r="I672" s="1119"/>
      <c r="J672" s="1119"/>
      <c r="K672" s="1119"/>
    </row>
    <row r="673" spans="1:11" ht="15" customHeight="1" x14ac:dyDescent="0.25">
      <c r="A673" s="1119"/>
      <c r="B673" s="1119"/>
      <c r="C673" s="1123" t="s">
        <v>1061</v>
      </c>
      <c r="D673" s="1141">
        <v>0</v>
      </c>
      <c r="E673" s="1141">
        <v>145900000</v>
      </c>
      <c r="F673" s="1141">
        <v>11900000</v>
      </c>
      <c r="G673" s="1141">
        <v>11900000</v>
      </c>
      <c r="H673" s="1119"/>
      <c r="I673" s="1119"/>
      <c r="J673" s="1119"/>
      <c r="K673" s="1119"/>
    </row>
    <row r="674" spans="1:11" ht="15" customHeight="1" x14ac:dyDescent="0.25">
      <c r="A674" s="1119"/>
      <c r="B674" s="1119"/>
      <c r="C674" s="1123" t="s">
        <v>1048</v>
      </c>
      <c r="D674" s="1141">
        <v>0</v>
      </c>
      <c r="E674" s="1141">
        <v>134000000</v>
      </c>
      <c r="F674" s="1141">
        <v>0</v>
      </c>
      <c r="G674" s="1141">
        <v>0</v>
      </c>
      <c r="H674" s="1119"/>
      <c r="I674" s="1119"/>
      <c r="J674" s="1119"/>
      <c r="K674" s="1119"/>
    </row>
    <row r="675" spans="1:11" ht="15" customHeight="1" x14ac:dyDescent="0.25">
      <c r="A675" s="1119"/>
      <c r="B675" s="1119"/>
      <c r="C675" s="1123" t="s">
        <v>1057</v>
      </c>
      <c r="D675" s="1141">
        <v>0</v>
      </c>
      <c r="E675" s="1141">
        <v>11900000</v>
      </c>
      <c r="F675" s="1141">
        <v>11900000</v>
      </c>
      <c r="G675" s="1141">
        <v>11900000</v>
      </c>
      <c r="H675" s="1119"/>
      <c r="I675" s="1119"/>
      <c r="J675" s="1119"/>
      <c r="K675" s="1119"/>
    </row>
    <row r="676" spans="1:11" ht="15" customHeight="1" x14ac:dyDescent="0.25">
      <c r="A676" s="1119"/>
      <c r="B676" s="1119"/>
      <c r="C676" s="1123" t="s">
        <v>1058</v>
      </c>
      <c r="D676" s="1141">
        <v>0</v>
      </c>
      <c r="E676" s="1141">
        <v>0</v>
      </c>
      <c r="F676" s="1141">
        <v>0</v>
      </c>
      <c r="G676" s="1141">
        <v>0</v>
      </c>
      <c r="H676" s="1119"/>
      <c r="I676" s="1119"/>
      <c r="J676" s="1119"/>
      <c r="K676" s="1119"/>
    </row>
    <row r="677" spans="1:11" ht="15" customHeight="1" x14ac:dyDescent="0.25">
      <c r="A677" s="1119"/>
      <c r="B677" s="1119"/>
      <c r="C677" s="1123" t="s">
        <v>1059</v>
      </c>
      <c r="D677" s="1141">
        <v>0</v>
      </c>
      <c r="E677" s="1141">
        <v>0</v>
      </c>
      <c r="F677" s="1141">
        <v>0</v>
      </c>
      <c r="G677" s="1141">
        <v>0</v>
      </c>
      <c r="H677" s="1119"/>
      <c r="I677" s="1119"/>
      <c r="J677" s="1119"/>
      <c r="K677" s="1119"/>
    </row>
    <row r="678" spans="1:11" ht="15" customHeight="1" x14ac:dyDescent="0.25">
      <c r="A678" s="1119"/>
      <c r="B678" s="1119"/>
      <c r="C678" s="1123" t="s">
        <v>1060</v>
      </c>
      <c r="D678" s="1141">
        <v>0</v>
      </c>
      <c r="E678" s="1141">
        <v>0</v>
      </c>
      <c r="F678" s="1141">
        <v>0</v>
      </c>
      <c r="G678" s="1141">
        <v>0</v>
      </c>
      <c r="H678" s="1119"/>
      <c r="I678" s="1119"/>
      <c r="J678" s="1119"/>
      <c r="K678" s="1119"/>
    </row>
    <row r="679" spans="1:11" ht="15" customHeight="1" x14ac:dyDescent="0.25">
      <c r="A679" s="1119"/>
      <c r="B679" s="1119"/>
      <c r="C679" s="1123" t="s">
        <v>1062</v>
      </c>
      <c r="D679" s="1141">
        <v>0</v>
      </c>
      <c r="E679" s="1141">
        <v>0</v>
      </c>
      <c r="F679" s="1141">
        <v>0</v>
      </c>
      <c r="G679" s="1141">
        <v>0</v>
      </c>
      <c r="H679" s="1119"/>
      <c r="I679" s="1119"/>
      <c r="J679" s="1119"/>
      <c r="K679" s="1119"/>
    </row>
    <row r="680" spans="1:11" ht="15" customHeight="1" x14ac:dyDescent="0.25">
      <c r="A680" s="1119"/>
      <c r="B680" s="1119"/>
      <c r="C680" s="1123" t="s">
        <v>1048</v>
      </c>
      <c r="D680" s="1141">
        <v>0</v>
      </c>
      <c r="E680" s="1141">
        <v>0</v>
      </c>
      <c r="F680" s="1141">
        <v>0</v>
      </c>
      <c r="G680" s="1141">
        <v>0</v>
      </c>
      <c r="H680" s="1119"/>
      <c r="I680" s="1119"/>
      <c r="J680" s="1119"/>
      <c r="K680" s="1119"/>
    </row>
    <row r="681" spans="1:11" ht="15" customHeight="1" x14ac:dyDescent="0.25">
      <c r="A681" s="1119"/>
      <c r="B681" s="1119"/>
      <c r="C681" s="1123" t="s">
        <v>1057</v>
      </c>
      <c r="D681" s="1141">
        <v>0</v>
      </c>
      <c r="E681" s="1141">
        <v>0</v>
      </c>
      <c r="F681" s="1141">
        <v>0</v>
      </c>
      <c r="G681" s="1141">
        <v>0</v>
      </c>
      <c r="H681" s="1119"/>
      <c r="I681" s="1119"/>
      <c r="J681" s="1119"/>
      <c r="K681" s="1119"/>
    </row>
    <row r="682" spans="1:11" ht="15" customHeight="1" x14ac:dyDescent="0.25">
      <c r="A682" s="1119"/>
      <c r="B682" s="1119"/>
      <c r="C682" s="1123" t="s">
        <v>1058</v>
      </c>
      <c r="D682" s="1141">
        <v>0</v>
      </c>
      <c r="E682" s="1141">
        <v>0</v>
      </c>
      <c r="F682" s="1141">
        <v>0</v>
      </c>
      <c r="G682" s="1141">
        <v>0</v>
      </c>
      <c r="H682" s="1119"/>
      <c r="I682" s="1119"/>
      <c r="J682" s="1119"/>
      <c r="K682" s="1119"/>
    </row>
    <row r="683" spans="1:11" ht="15" customHeight="1" x14ac:dyDescent="0.25">
      <c r="A683" s="1119"/>
      <c r="B683" s="1119"/>
      <c r="C683" s="1123" t="s">
        <v>1059</v>
      </c>
      <c r="D683" s="1141">
        <v>0</v>
      </c>
      <c r="E683" s="1141">
        <v>0</v>
      </c>
      <c r="F683" s="1141">
        <v>0</v>
      </c>
      <c r="G683" s="1141">
        <v>0</v>
      </c>
      <c r="H683" s="1119"/>
      <c r="I683" s="1119"/>
      <c r="J683" s="1119"/>
      <c r="K683" s="1119"/>
    </row>
    <row r="684" spans="1:11" ht="15" customHeight="1" x14ac:dyDescent="0.25">
      <c r="A684" s="1119"/>
      <c r="B684" s="1119"/>
      <c r="C684" s="1123" t="s">
        <v>1060</v>
      </c>
      <c r="D684" s="1141">
        <v>0</v>
      </c>
      <c r="E684" s="1141">
        <v>0</v>
      </c>
      <c r="F684" s="1141">
        <v>0</v>
      </c>
      <c r="G684" s="1141">
        <v>0</v>
      </c>
      <c r="H684" s="1119"/>
      <c r="I684" s="1119"/>
      <c r="J684" s="1119"/>
      <c r="K684" s="1119"/>
    </row>
    <row r="685" spans="1:11" ht="15" customHeight="1" x14ac:dyDescent="0.25">
      <c r="A685" s="1119"/>
      <c r="B685" s="1119"/>
      <c r="C685" s="1123" t="s">
        <v>1063</v>
      </c>
      <c r="D685" s="1141">
        <v>0</v>
      </c>
      <c r="E685" s="1141">
        <v>0</v>
      </c>
      <c r="F685" s="1141">
        <v>0</v>
      </c>
      <c r="G685" s="1141">
        <v>0</v>
      </c>
      <c r="H685" s="1119"/>
      <c r="I685" s="1119"/>
      <c r="J685" s="1119"/>
      <c r="K685" s="1119"/>
    </row>
    <row r="686" spans="1:11" ht="15" customHeight="1" x14ac:dyDescent="0.25">
      <c r="A686" s="1119"/>
      <c r="B686" s="1119"/>
      <c r="C686" s="1123" t="s">
        <v>1064</v>
      </c>
      <c r="D686" s="1141">
        <v>0</v>
      </c>
      <c r="E686" s="1141">
        <v>0</v>
      </c>
      <c r="F686" s="1141">
        <v>0</v>
      </c>
      <c r="G686" s="1141">
        <v>0</v>
      </c>
      <c r="H686" s="1119"/>
      <c r="I686" s="1119"/>
      <c r="J686" s="1119"/>
      <c r="K686" s="1119"/>
    </row>
    <row r="687" spans="1:11" ht="20.100000000000001" customHeight="1" x14ac:dyDescent="0.25">
      <c r="A687" s="1119"/>
      <c r="B687" s="1119"/>
      <c r="C687" s="1143" t="s">
        <v>1038</v>
      </c>
      <c r="D687" s="1119"/>
      <c r="E687" s="1119"/>
      <c r="F687" s="1119"/>
      <c r="G687" s="1119"/>
      <c r="H687" s="1119"/>
      <c r="I687" s="1119"/>
      <c r="J687" s="1119"/>
      <c r="K687" s="1119"/>
    </row>
  </sheetData>
  <mergeCells count="65">
    <mergeCell ref="C18:G18"/>
    <mergeCell ref="C1:G1"/>
    <mergeCell ref="C2:G2"/>
    <mergeCell ref="D3:G3"/>
    <mergeCell ref="D4:G4"/>
    <mergeCell ref="D5:G5"/>
    <mergeCell ref="D6:G6"/>
    <mergeCell ref="D7:G7"/>
    <mergeCell ref="C8:G8"/>
    <mergeCell ref="C9:G9"/>
    <mergeCell ref="D10:G10"/>
    <mergeCell ref="D14:G14"/>
    <mergeCell ref="D134:G134"/>
    <mergeCell ref="D19:G19"/>
    <mergeCell ref="D20:G20"/>
    <mergeCell ref="D21:G21"/>
    <mergeCell ref="D22:G22"/>
    <mergeCell ref="C31:G31"/>
    <mergeCell ref="D76:G76"/>
    <mergeCell ref="D77:G77"/>
    <mergeCell ref="D78:G78"/>
    <mergeCell ref="D79:G79"/>
    <mergeCell ref="C88:G88"/>
    <mergeCell ref="D133:G133"/>
    <mergeCell ref="D250:G250"/>
    <mergeCell ref="D135:G135"/>
    <mergeCell ref="D136:G136"/>
    <mergeCell ref="C145:G145"/>
    <mergeCell ref="D190:G190"/>
    <mergeCell ref="D191:G191"/>
    <mergeCell ref="D192:G192"/>
    <mergeCell ref="C201:G201"/>
    <mergeCell ref="D246:G246"/>
    <mergeCell ref="D247:G247"/>
    <mergeCell ref="C248:G248"/>
    <mergeCell ref="D249:G249"/>
    <mergeCell ref="C374:G374"/>
    <mergeCell ref="D251:G251"/>
    <mergeCell ref="D252:G252"/>
    <mergeCell ref="C261:G261"/>
    <mergeCell ref="D306:G306"/>
    <mergeCell ref="D307:G307"/>
    <mergeCell ref="D308:G308"/>
    <mergeCell ref="D309:G309"/>
    <mergeCell ref="C318:G318"/>
    <mergeCell ref="D363:G363"/>
    <mergeCell ref="D364:G364"/>
    <mergeCell ref="D365:G365"/>
    <mergeCell ref="D534:G534"/>
    <mergeCell ref="D419:G419"/>
    <mergeCell ref="D420:G420"/>
    <mergeCell ref="D421:G421"/>
    <mergeCell ref="C430:G430"/>
    <mergeCell ref="D475:G475"/>
    <mergeCell ref="D476:G476"/>
    <mergeCell ref="D477:G477"/>
    <mergeCell ref="D478:G478"/>
    <mergeCell ref="C487:G487"/>
    <mergeCell ref="D532:G532"/>
    <mergeCell ref="D533:G533"/>
    <mergeCell ref="C543:G543"/>
    <mergeCell ref="D588:G588"/>
    <mergeCell ref="D589:G589"/>
    <mergeCell ref="D590:G590"/>
    <mergeCell ref="C599:G599"/>
  </mergeCells>
  <pageMargins left="0" right="0" top="0" bottom="0"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B04A-2A1D-4172-A0F1-3899120F1AC8}">
  <sheetPr>
    <outlinePr summaryBelow="0"/>
  </sheetPr>
  <dimension ref="A1:K410"/>
  <sheetViews>
    <sheetView topLeftCell="A388" workbookViewId="0">
      <selection activeCell="A411" sqref="A411:XFD415"/>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3200</v>
      </c>
      <c r="E3" s="1265"/>
      <c r="F3" s="1265"/>
      <c r="G3" s="1265"/>
      <c r="H3" s="1119"/>
      <c r="I3" s="1119"/>
      <c r="J3" s="1119"/>
      <c r="K3" s="1119"/>
    </row>
    <row r="4" spans="1:11" ht="14.1" customHeight="1" x14ac:dyDescent="0.25">
      <c r="A4" s="1119"/>
      <c r="B4" s="1119"/>
      <c r="C4" s="1121" t="s">
        <v>984</v>
      </c>
      <c r="D4" s="1264" t="s">
        <v>3201</v>
      </c>
      <c r="E4" s="1265"/>
      <c r="F4" s="1265"/>
      <c r="G4" s="1265"/>
      <c r="H4" s="1119"/>
      <c r="I4" s="1119"/>
      <c r="J4" s="1119"/>
      <c r="K4" s="1119"/>
    </row>
    <row r="5" spans="1:11" ht="14.1" customHeight="1" x14ac:dyDescent="0.25">
      <c r="A5" s="1119"/>
      <c r="B5" s="1119"/>
      <c r="C5" s="1121" t="s">
        <v>2</v>
      </c>
      <c r="D5" s="1264" t="s">
        <v>736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62.1" customHeight="1" x14ac:dyDescent="0.25">
      <c r="A9" s="1119"/>
      <c r="B9" s="1119"/>
      <c r="C9" s="1270" t="s">
        <v>3202</v>
      </c>
      <c r="D9" s="1271"/>
      <c r="E9" s="1271"/>
      <c r="F9" s="1271"/>
      <c r="G9" s="1271"/>
      <c r="H9" s="1119"/>
      <c r="I9" s="1119"/>
      <c r="J9" s="1119"/>
      <c r="K9" s="1119"/>
    </row>
    <row r="10" spans="1:11" ht="243.95" customHeight="1" x14ac:dyDescent="0.25">
      <c r="A10" s="1119"/>
      <c r="B10" s="1119"/>
      <c r="C10" s="1122" t="s">
        <v>10</v>
      </c>
      <c r="D10" s="1258" t="s">
        <v>3203</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20.100000000000001" customHeight="1" x14ac:dyDescent="0.25">
      <c r="A13" s="1119"/>
      <c r="B13" s="1119"/>
      <c r="C13" s="1123" t="s">
        <v>3204</v>
      </c>
      <c r="D13" s="1127" t="s">
        <v>1738</v>
      </c>
      <c r="E13" s="1127" t="s">
        <v>1738</v>
      </c>
      <c r="F13" s="1127" t="s">
        <v>1738</v>
      </c>
      <c r="G13" s="1127" t="s">
        <v>1738</v>
      </c>
      <c r="H13" s="1119"/>
      <c r="I13" s="1119"/>
      <c r="J13" s="1119"/>
      <c r="K13" s="1119"/>
    </row>
    <row r="14" spans="1:11" ht="20.100000000000001" customHeight="1" x14ac:dyDescent="0.25">
      <c r="A14" s="1119"/>
      <c r="B14" s="1119"/>
      <c r="C14" s="1123" t="s">
        <v>3205</v>
      </c>
      <c r="D14" s="1127" t="s">
        <v>1701</v>
      </c>
      <c r="E14" s="1127" t="s">
        <v>1372</v>
      </c>
      <c r="F14" s="1127" t="s">
        <v>1372</v>
      </c>
      <c r="G14" s="1127" t="s">
        <v>1372</v>
      </c>
      <c r="H14" s="1119"/>
      <c r="I14" s="1119"/>
      <c r="J14" s="1119"/>
      <c r="K14" s="1119"/>
    </row>
    <row r="15" spans="1:11" ht="41.1" customHeight="1" x14ac:dyDescent="0.25">
      <c r="A15" s="1119"/>
      <c r="B15" s="1119"/>
      <c r="C15" s="1123" t="s">
        <v>3206</v>
      </c>
      <c r="D15" s="1127" t="s">
        <v>1738</v>
      </c>
      <c r="E15" s="1127" t="s">
        <v>1738</v>
      </c>
      <c r="F15" s="1127" t="s">
        <v>1738</v>
      </c>
      <c r="G15" s="1127" t="s">
        <v>1738</v>
      </c>
      <c r="H15" s="1119"/>
      <c r="I15" s="1119"/>
      <c r="J15" s="1119"/>
      <c r="K15" s="1119"/>
    </row>
    <row r="16" spans="1:11" ht="20.100000000000001" customHeight="1" x14ac:dyDescent="0.25">
      <c r="A16" s="1119"/>
      <c r="B16" s="1119"/>
      <c r="C16" s="1123" t="s">
        <v>3207</v>
      </c>
      <c r="D16" s="1127" t="s">
        <v>1462</v>
      </c>
      <c r="E16" s="1127" t="s">
        <v>1462</v>
      </c>
      <c r="F16" s="1127" t="s">
        <v>2057</v>
      </c>
      <c r="G16" s="1127" t="s">
        <v>1738</v>
      </c>
      <c r="H16" s="1119"/>
      <c r="I16" s="1119"/>
      <c r="J16" s="1119"/>
      <c r="K16" s="1119"/>
    </row>
    <row r="17" spans="1:11" ht="149.1" customHeight="1" x14ac:dyDescent="0.25">
      <c r="A17" s="1119"/>
      <c r="B17" s="1119"/>
      <c r="C17" s="1122" t="s">
        <v>646</v>
      </c>
      <c r="D17" s="1258" t="s">
        <v>3208</v>
      </c>
      <c r="E17" s="1259"/>
      <c r="F17" s="1259"/>
      <c r="G17" s="1259"/>
      <c r="H17" s="1119"/>
      <c r="I17" s="1119"/>
      <c r="J17" s="1119"/>
      <c r="K17" s="1119"/>
    </row>
    <row r="18" spans="1:11" ht="27.95" customHeight="1" x14ac:dyDescent="0.25">
      <c r="A18" s="1119"/>
      <c r="B18" s="1119"/>
      <c r="C18" s="1123" t="s">
        <v>1005</v>
      </c>
      <c r="D18" s="1124">
        <v>2024</v>
      </c>
      <c r="E18" s="1124">
        <v>2025</v>
      </c>
      <c r="F18" s="1124">
        <v>2026</v>
      </c>
      <c r="G18" s="1124">
        <v>2027</v>
      </c>
      <c r="H18" s="1119"/>
      <c r="I18" s="1119"/>
      <c r="J18" s="1119"/>
      <c r="K18" s="1119"/>
    </row>
    <row r="19" spans="1:11" ht="14.1" customHeight="1" x14ac:dyDescent="0.25">
      <c r="A19" s="1119"/>
      <c r="B19" s="1119"/>
      <c r="C19" s="1125"/>
      <c r="D19" s="1126" t="s">
        <v>13</v>
      </c>
      <c r="E19" s="1126" t="s">
        <v>14</v>
      </c>
      <c r="F19" s="1126" t="s">
        <v>14</v>
      </c>
      <c r="G19" s="1126" t="s">
        <v>14</v>
      </c>
      <c r="H19" s="1119"/>
      <c r="I19" s="1119"/>
      <c r="J19" s="1119"/>
      <c r="K19" s="1119"/>
    </row>
    <row r="20" spans="1:11" ht="20.100000000000001" customHeight="1" x14ac:dyDescent="0.25">
      <c r="A20" s="1119"/>
      <c r="B20" s="1119"/>
      <c r="C20" s="1123" t="s">
        <v>3209</v>
      </c>
      <c r="D20" s="1127" t="s">
        <v>3210</v>
      </c>
      <c r="E20" s="1127" t="s">
        <v>3210</v>
      </c>
      <c r="F20" s="1127" t="s">
        <v>3210</v>
      </c>
      <c r="G20" s="1127" t="s">
        <v>3210</v>
      </c>
      <c r="H20" s="1119"/>
      <c r="I20" s="1119"/>
      <c r="J20" s="1119"/>
      <c r="K20" s="1119"/>
    </row>
    <row r="21" spans="1:11" ht="20.100000000000001" customHeight="1" x14ac:dyDescent="0.25">
      <c r="A21" s="1119"/>
      <c r="B21" s="1119"/>
      <c r="C21" s="1123" t="s">
        <v>3211</v>
      </c>
      <c r="D21" s="1127" t="s">
        <v>1230</v>
      </c>
      <c r="E21" s="1127" t="s">
        <v>1017</v>
      </c>
      <c r="F21" s="1127" t="s">
        <v>1017</v>
      </c>
      <c r="G21" s="1127" t="s">
        <v>1017</v>
      </c>
      <c r="H21" s="1119"/>
      <c r="I21" s="1119"/>
      <c r="J21" s="1119"/>
      <c r="K21" s="1119"/>
    </row>
    <row r="22" spans="1:11" ht="30.95" customHeight="1" x14ac:dyDescent="0.25">
      <c r="A22" s="1119"/>
      <c r="B22" s="1119"/>
      <c r="C22" s="1123" t="s">
        <v>3212</v>
      </c>
      <c r="D22" s="1127" t="s">
        <v>1536</v>
      </c>
      <c r="E22" s="1127" t="s">
        <v>1536</v>
      </c>
      <c r="F22" s="1127" t="s">
        <v>1536</v>
      </c>
      <c r="G22" s="1127" t="s">
        <v>1536</v>
      </c>
      <c r="H22" s="1119"/>
      <c r="I22" s="1119"/>
      <c r="J22" s="1119"/>
      <c r="K22" s="1119"/>
    </row>
    <row r="23" spans="1:11" ht="20.100000000000001" customHeight="1" x14ac:dyDescent="0.25">
      <c r="A23" s="1119"/>
      <c r="B23" s="1119"/>
      <c r="C23" s="1123" t="s">
        <v>3207</v>
      </c>
      <c r="D23" s="1127" t="s">
        <v>992</v>
      </c>
      <c r="E23" s="1127" t="s">
        <v>1257</v>
      </c>
      <c r="F23" s="1127" t="s">
        <v>1543</v>
      </c>
      <c r="G23" s="1127" t="s">
        <v>1544</v>
      </c>
      <c r="H23" s="1119"/>
      <c r="I23" s="1119"/>
      <c r="J23" s="1119"/>
      <c r="K23" s="1119"/>
    </row>
    <row r="24" spans="1:11" ht="30.95" customHeight="1" x14ac:dyDescent="0.25">
      <c r="A24" s="1119"/>
      <c r="B24" s="1119"/>
      <c r="C24" s="1123" t="s">
        <v>1320</v>
      </c>
      <c r="D24" s="1127" t="s">
        <v>1544</v>
      </c>
      <c r="E24" s="1127" t="s">
        <v>1544</v>
      </c>
      <c r="F24" s="1127" t="s">
        <v>1544</v>
      </c>
      <c r="G24" s="1127" t="s">
        <v>1544</v>
      </c>
      <c r="H24" s="1119"/>
      <c r="I24" s="1119"/>
      <c r="J24" s="1119"/>
      <c r="K24" s="1119"/>
    </row>
    <row r="25" spans="1:11" ht="14.1" customHeight="1" x14ac:dyDescent="0.25">
      <c r="A25" s="1119"/>
      <c r="B25" s="1119"/>
      <c r="C25" s="1256" t="s">
        <v>1019</v>
      </c>
      <c r="D25" s="1257"/>
      <c r="E25" s="1257"/>
      <c r="F25" s="1257"/>
      <c r="G25" s="1257"/>
      <c r="H25" s="1119"/>
      <c r="I25" s="1119"/>
      <c r="J25" s="1119"/>
      <c r="K25" s="1119"/>
    </row>
    <row r="26" spans="1:11" ht="14.1" customHeight="1" x14ac:dyDescent="0.25">
      <c r="A26" s="1119"/>
      <c r="B26" s="1119"/>
      <c r="C26" s="1128" t="s">
        <v>3213</v>
      </c>
      <c r="D26" s="1256" t="s">
        <v>3214</v>
      </c>
      <c r="E26" s="1257"/>
      <c r="F26" s="1257"/>
      <c r="G26" s="1257"/>
      <c r="H26" s="1119"/>
      <c r="I26" s="1119"/>
      <c r="J26" s="1119"/>
      <c r="K26" s="1119"/>
    </row>
    <row r="27" spans="1:11" ht="18" customHeight="1" x14ac:dyDescent="0.25">
      <c r="A27" s="1119"/>
      <c r="B27" s="1119"/>
      <c r="C27" s="1129" t="s">
        <v>1022</v>
      </c>
      <c r="D27" s="1252" t="s">
        <v>3215</v>
      </c>
      <c r="E27" s="1253"/>
      <c r="F27" s="1253"/>
      <c r="G27" s="1253"/>
      <c r="H27" s="1119"/>
      <c r="I27" s="1119"/>
      <c r="J27" s="1119"/>
      <c r="K27" s="1119"/>
    </row>
    <row r="28" spans="1:11" ht="18" customHeight="1" x14ac:dyDescent="0.25">
      <c r="A28" s="1119"/>
      <c r="B28" s="1119"/>
      <c r="C28" s="1130" t="s">
        <v>1024</v>
      </c>
      <c r="D28" s="1254" t="s">
        <v>3216</v>
      </c>
      <c r="E28" s="1255"/>
      <c r="F28" s="1255"/>
      <c r="G28" s="1255"/>
      <c r="H28" s="1119"/>
      <c r="I28" s="1119"/>
      <c r="J28" s="1119"/>
      <c r="K28" s="1119"/>
    </row>
    <row r="29" spans="1:11" ht="18" customHeight="1" x14ac:dyDescent="0.25">
      <c r="A29" s="1119"/>
      <c r="B29" s="1119"/>
      <c r="C29" s="1130" t="s">
        <v>31</v>
      </c>
      <c r="D29" s="1254" t="s">
        <v>1962</v>
      </c>
      <c r="E29" s="1255"/>
      <c r="F29" s="1255"/>
      <c r="G29" s="1255"/>
      <c r="H29" s="1119"/>
      <c r="I29" s="1119"/>
      <c r="J29" s="1119"/>
      <c r="K29" s="1119"/>
    </row>
    <row r="30" spans="1:11" ht="15" customHeight="1" x14ac:dyDescent="0.25">
      <c r="A30" s="1119"/>
      <c r="B30" s="1119"/>
      <c r="C30" s="1131"/>
      <c r="D30" s="1132">
        <v>2024</v>
      </c>
      <c r="E30" s="1132">
        <v>2025</v>
      </c>
      <c r="F30" s="1132">
        <v>2026</v>
      </c>
      <c r="G30" s="1132">
        <v>2027</v>
      </c>
      <c r="H30" s="1119"/>
      <c r="I30" s="1119"/>
      <c r="J30" s="1119"/>
      <c r="K30" s="1119"/>
    </row>
    <row r="31" spans="1:11" ht="15" customHeight="1" x14ac:dyDescent="0.25">
      <c r="A31" s="1119"/>
      <c r="B31" s="1119"/>
      <c r="C31" s="1133"/>
      <c r="D31" s="1134" t="s">
        <v>13</v>
      </c>
      <c r="E31" s="1134" t="s">
        <v>14</v>
      </c>
      <c r="F31" s="1134" t="s">
        <v>14</v>
      </c>
      <c r="G31" s="1134" t="s">
        <v>14</v>
      </c>
      <c r="H31" s="1119"/>
      <c r="I31" s="1119"/>
      <c r="J31" s="1119"/>
      <c r="K31" s="1119"/>
    </row>
    <row r="32" spans="1:11" ht="14.1" customHeight="1" x14ac:dyDescent="0.25">
      <c r="A32" s="1119"/>
      <c r="B32" s="1119"/>
      <c r="C32" s="1123" t="s">
        <v>33</v>
      </c>
      <c r="D32" s="1127" t="s">
        <v>3217</v>
      </c>
      <c r="E32" s="1127" t="s">
        <v>3217</v>
      </c>
      <c r="F32" s="1127" t="s">
        <v>3217</v>
      </c>
      <c r="G32" s="1127" t="s">
        <v>3217</v>
      </c>
      <c r="H32" s="1119"/>
      <c r="I32" s="1119"/>
      <c r="J32" s="1119"/>
      <c r="K32" s="1119"/>
    </row>
    <row r="33" spans="1:11" ht="14.1" customHeight="1" x14ac:dyDescent="0.25">
      <c r="A33" s="1119"/>
      <c r="B33" s="1119"/>
      <c r="C33" s="1123" t="s">
        <v>1029</v>
      </c>
      <c r="D33" s="1127" t="s">
        <v>3218</v>
      </c>
      <c r="E33" s="1127" t="s">
        <v>3219</v>
      </c>
      <c r="F33" s="1127" t="s">
        <v>3220</v>
      </c>
      <c r="G33" s="1127" t="s">
        <v>3221</v>
      </c>
      <c r="H33" s="1119"/>
      <c r="I33" s="1119"/>
      <c r="J33" s="1119"/>
      <c r="K33" s="1119"/>
    </row>
    <row r="34" spans="1:11" ht="14.1" customHeight="1" x14ac:dyDescent="0.25">
      <c r="A34" s="1119"/>
      <c r="B34" s="1119"/>
      <c r="C34" s="1123" t="s">
        <v>1032</v>
      </c>
      <c r="D34" s="1127" t="s">
        <v>3222</v>
      </c>
      <c r="E34" s="1127" t="s">
        <v>3223</v>
      </c>
      <c r="F34" s="1127" t="s">
        <v>3224</v>
      </c>
      <c r="G34" s="1127" t="s">
        <v>3225</v>
      </c>
      <c r="H34" s="1119"/>
      <c r="I34" s="1119"/>
      <c r="J34" s="1119"/>
      <c r="K34" s="1119"/>
    </row>
    <row r="35" spans="1:11" ht="14.1" customHeight="1" x14ac:dyDescent="0.25">
      <c r="A35" s="1119"/>
      <c r="B35" s="1119"/>
      <c r="C35" s="1123" t="s">
        <v>1037</v>
      </c>
      <c r="D35" s="1127" t="s">
        <v>1038</v>
      </c>
      <c r="E35" s="1127" t="s">
        <v>1039</v>
      </c>
      <c r="F35" s="1127" t="s">
        <v>1039</v>
      </c>
      <c r="G35" s="1127" t="s">
        <v>1039</v>
      </c>
      <c r="H35" s="1119"/>
      <c r="I35" s="1119"/>
      <c r="J35" s="1119"/>
      <c r="K35" s="1119"/>
    </row>
    <row r="36" spans="1:11" ht="14.1" customHeight="1" x14ac:dyDescent="0.25">
      <c r="A36" s="1119"/>
      <c r="B36" s="1119"/>
      <c r="C36" s="1123" t="s">
        <v>1042</v>
      </c>
      <c r="D36" s="1127" t="s">
        <v>1038</v>
      </c>
      <c r="E36" s="1127" t="s">
        <v>3226</v>
      </c>
      <c r="F36" s="1127" t="s">
        <v>3227</v>
      </c>
      <c r="G36" s="1127" t="s">
        <v>3020</v>
      </c>
      <c r="H36" s="1119"/>
      <c r="I36" s="1119"/>
      <c r="J36" s="1119"/>
      <c r="K36" s="1119"/>
    </row>
    <row r="37" spans="1:11" ht="14.1" customHeight="1" x14ac:dyDescent="0.25">
      <c r="A37" s="1119"/>
      <c r="B37" s="1119"/>
      <c r="C37" s="1123" t="s">
        <v>39</v>
      </c>
      <c r="D37" s="1127" t="s">
        <v>1038</v>
      </c>
      <c r="E37" s="1127" t="s">
        <v>3226</v>
      </c>
      <c r="F37" s="1127" t="s">
        <v>3227</v>
      </c>
      <c r="G37" s="1127" t="s">
        <v>3020</v>
      </c>
      <c r="H37" s="1119"/>
      <c r="I37" s="1119"/>
      <c r="J37" s="1119"/>
      <c r="K37" s="1119"/>
    </row>
    <row r="38" spans="1:11" ht="14.1" customHeight="1" x14ac:dyDescent="0.25">
      <c r="A38" s="1119"/>
      <c r="B38" s="1119"/>
      <c r="C38" s="1250" t="s">
        <v>1046</v>
      </c>
      <c r="D38" s="1251"/>
      <c r="E38" s="1251"/>
      <c r="F38" s="1251"/>
      <c r="G38" s="1251"/>
      <c r="H38" s="1119"/>
      <c r="I38" s="1119"/>
      <c r="J38" s="1119"/>
      <c r="K38" s="1119"/>
    </row>
    <row r="39" spans="1:11" ht="14.1" customHeight="1" x14ac:dyDescent="0.25">
      <c r="A39" s="1119"/>
      <c r="B39" s="1119"/>
      <c r="C39" s="1131"/>
      <c r="D39" s="1132">
        <v>2024</v>
      </c>
      <c r="E39" s="1132">
        <v>2025</v>
      </c>
      <c r="F39" s="1132">
        <v>2026</v>
      </c>
      <c r="G39" s="1132">
        <v>2027</v>
      </c>
      <c r="H39" s="1119"/>
      <c r="I39" s="1119"/>
      <c r="J39" s="1119"/>
      <c r="K39" s="1119"/>
    </row>
    <row r="40" spans="1:11" ht="14.1" customHeight="1" x14ac:dyDescent="0.25">
      <c r="A40" s="1119"/>
      <c r="B40" s="1119"/>
      <c r="C40" s="1133"/>
      <c r="D40" s="1134" t="s">
        <v>13</v>
      </c>
      <c r="E40" s="1134" t="s">
        <v>14</v>
      </c>
      <c r="F40" s="1134" t="s">
        <v>14</v>
      </c>
      <c r="G40" s="1134" t="s">
        <v>14</v>
      </c>
      <c r="H40" s="1119"/>
      <c r="I40" s="1119"/>
      <c r="J40" s="1119"/>
      <c r="K40" s="1119"/>
    </row>
    <row r="41" spans="1:11" ht="14.1" customHeight="1" x14ac:dyDescent="0.25">
      <c r="A41" s="1119"/>
      <c r="B41" s="1119"/>
      <c r="C41" s="1135" t="s">
        <v>1047</v>
      </c>
      <c r="D41" s="1136">
        <v>0</v>
      </c>
      <c r="E41" s="1136">
        <v>174150000</v>
      </c>
      <c r="F41" s="1136">
        <v>174150000</v>
      </c>
      <c r="G41" s="1136">
        <v>174150000</v>
      </c>
      <c r="H41" s="1119"/>
      <c r="I41" s="1119"/>
      <c r="J41" s="1119"/>
      <c r="K41" s="1119"/>
    </row>
    <row r="42" spans="1:11" ht="14.1" customHeight="1" x14ac:dyDescent="0.25">
      <c r="A42" s="1119"/>
      <c r="B42" s="1119"/>
      <c r="C42" s="1135" t="s">
        <v>1048</v>
      </c>
      <c r="D42" s="1136">
        <v>0</v>
      </c>
      <c r="E42" s="1136">
        <v>174150000</v>
      </c>
      <c r="F42" s="1136">
        <v>174150000</v>
      </c>
      <c r="G42" s="1136">
        <v>174150000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1050</v>
      </c>
      <c r="D44" s="1136">
        <v>0</v>
      </c>
      <c r="E44" s="1136">
        <v>23350000</v>
      </c>
      <c r="F44" s="1136">
        <v>23350000</v>
      </c>
      <c r="G44" s="1136">
        <v>23350000</v>
      </c>
      <c r="H44" s="1119"/>
      <c r="I44" s="1119"/>
      <c r="J44" s="1119"/>
      <c r="K44" s="1119"/>
    </row>
    <row r="45" spans="1:11" ht="14.1" customHeight="1" x14ac:dyDescent="0.25">
      <c r="A45" s="1119"/>
      <c r="B45" s="1119"/>
      <c r="C45" s="1135" t="s">
        <v>1048</v>
      </c>
      <c r="D45" s="1136">
        <v>0</v>
      </c>
      <c r="E45" s="1136">
        <v>23350000</v>
      </c>
      <c r="F45" s="1136">
        <v>23350000</v>
      </c>
      <c r="G45" s="1136">
        <v>23350000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1051</v>
      </c>
      <c r="D47" s="1136">
        <v>0</v>
      </c>
      <c r="E47" s="1136">
        <v>46340000</v>
      </c>
      <c r="F47" s="1136">
        <v>51340000</v>
      </c>
      <c r="G47" s="1136">
        <v>52340000</v>
      </c>
      <c r="H47" s="1119"/>
      <c r="I47" s="1119"/>
      <c r="J47" s="1119"/>
      <c r="K47" s="1119"/>
    </row>
    <row r="48" spans="1:11" ht="14.1" customHeight="1" x14ac:dyDescent="0.25">
      <c r="A48" s="1119"/>
      <c r="B48" s="1119"/>
      <c r="C48" s="1135" t="s">
        <v>1048</v>
      </c>
      <c r="D48" s="1136">
        <v>0</v>
      </c>
      <c r="E48" s="1136">
        <v>46340000</v>
      </c>
      <c r="F48" s="1136">
        <v>51340000</v>
      </c>
      <c r="G48" s="1136">
        <v>52340000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1052</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1053</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1054</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1055</v>
      </c>
      <c r="D59" s="1136">
        <v>0</v>
      </c>
      <c r="E59" s="1136">
        <v>240000</v>
      </c>
      <c r="F59" s="1136">
        <v>240000</v>
      </c>
      <c r="G59" s="1136">
        <v>240000</v>
      </c>
      <c r="H59" s="1119"/>
      <c r="I59" s="1119"/>
      <c r="J59" s="1119"/>
      <c r="K59" s="1119"/>
    </row>
    <row r="60" spans="1:11" ht="14.1" customHeight="1" x14ac:dyDescent="0.25">
      <c r="A60" s="1119"/>
      <c r="B60" s="1119"/>
      <c r="C60" s="1135" t="s">
        <v>1048</v>
      </c>
      <c r="D60" s="1136">
        <v>0</v>
      </c>
      <c r="E60" s="1136">
        <v>240000</v>
      </c>
      <c r="F60" s="1136">
        <v>240000</v>
      </c>
      <c r="G60" s="1136">
        <v>240000</v>
      </c>
      <c r="H60" s="1119"/>
      <c r="I60" s="1119"/>
      <c r="J60" s="1119"/>
      <c r="K60" s="1119"/>
    </row>
    <row r="61" spans="1:11" ht="14.1" customHeight="1" x14ac:dyDescent="0.25">
      <c r="A61" s="1119"/>
      <c r="B61" s="1119"/>
      <c r="C61" s="1135" t="s">
        <v>1049</v>
      </c>
      <c r="D61" s="1136">
        <v>0</v>
      </c>
      <c r="E61" s="1136">
        <v>0</v>
      </c>
      <c r="F61" s="1136">
        <v>0</v>
      </c>
      <c r="G61" s="1136">
        <v>0</v>
      </c>
      <c r="H61" s="1119"/>
      <c r="I61" s="1119"/>
      <c r="J61" s="1119"/>
      <c r="K61" s="1119"/>
    </row>
    <row r="62" spans="1:11" ht="14.1" customHeight="1" x14ac:dyDescent="0.25">
      <c r="A62" s="1119"/>
      <c r="B62" s="1119"/>
      <c r="C62" s="1135" t="s">
        <v>1056</v>
      </c>
      <c r="D62" s="1136">
        <v>0</v>
      </c>
      <c r="E62" s="1136">
        <v>0</v>
      </c>
      <c r="F62" s="1136">
        <v>0</v>
      </c>
      <c r="G62" s="1136">
        <v>0</v>
      </c>
      <c r="H62" s="1119"/>
      <c r="I62" s="1119"/>
      <c r="J62" s="1119"/>
      <c r="K62" s="1119"/>
    </row>
    <row r="63" spans="1:11" ht="14.1" customHeight="1" x14ac:dyDescent="0.25">
      <c r="A63" s="1119"/>
      <c r="B63" s="1119"/>
      <c r="C63" s="1135" t="s">
        <v>1048</v>
      </c>
      <c r="D63" s="1136">
        <v>0</v>
      </c>
      <c r="E63" s="1136">
        <v>0</v>
      </c>
      <c r="F63" s="1136">
        <v>0</v>
      </c>
      <c r="G63" s="1136">
        <v>0</v>
      </c>
      <c r="H63" s="1119"/>
      <c r="I63" s="1119"/>
      <c r="J63" s="1119"/>
      <c r="K63" s="1119"/>
    </row>
    <row r="64" spans="1:11" ht="14.1" customHeight="1" x14ac:dyDescent="0.25">
      <c r="A64" s="1119"/>
      <c r="B64" s="1119"/>
      <c r="C64" s="1135" t="s">
        <v>1057</v>
      </c>
      <c r="D64" s="1136">
        <v>0</v>
      </c>
      <c r="E64" s="1136">
        <v>0</v>
      </c>
      <c r="F64" s="1136">
        <v>0</v>
      </c>
      <c r="G64" s="1136">
        <v>0</v>
      </c>
      <c r="H64" s="1119"/>
      <c r="I64" s="1119"/>
      <c r="J64" s="1119"/>
      <c r="K64" s="1119"/>
    </row>
    <row r="65" spans="1:11" ht="14.1" customHeight="1" x14ac:dyDescent="0.25">
      <c r="A65" s="1119"/>
      <c r="B65" s="1119"/>
      <c r="C65" s="1135" t="s">
        <v>1058</v>
      </c>
      <c r="D65" s="1136">
        <v>0</v>
      </c>
      <c r="E65" s="1136">
        <v>0</v>
      </c>
      <c r="F65" s="1136">
        <v>0</v>
      </c>
      <c r="G65" s="1136">
        <v>0</v>
      </c>
      <c r="H65" s="1119"/>
      <c r="I65" s="1119"/>
      <c r="J65" s="1119"/>
      <c r="K65" s="1119"/>
    </row>
    <row r="66" spans="1:11" ht="14.1" customHeight="1" x14ac:dyDescent="0.25">
      <c r="A66" s="1119"/>
      <c r="B66" s="1119"/>
      <c r="C66" s="1135" t="s">
        <v>1059</v>
      </c>
      <c r="D66" s="1136">
        <v>0</v>
      </c>
      <c r="E66" s="1136">
        <v>0</v>
      </c>
      <c r="F66" s="1136">
        <v>0</v>
      </c>
      <c r="G66" s="1136">
        <v>0</v>
      </c>
      <c r="H66" s="1119"/>
      <c r="I66" s="1119"/>
      <c r="J66" s="1119"/>
      <c r="K66" s="1119"/>
    </row>
    <row r="67" spans="1:11" ht="14.1" customHeight="1" x14ac:dyDescent="0.25">
      <c r="A67" s="1119"/>
      <c r="B67" s="1119"/>
      <c r="C67" s="1135" t="s">
        <v>1060</v>
      </c>
      <c r="D67" s="1136">
        <v>0</v>
      </c>
      <c r="E67" s="1136">
        <v>0</v>
      </c>
      <c r="F67" s="1136">
        <v>0</v>
      </c>
      <c r="G67" s="1136">
        <v>0</v>
      </c>
      <c r="H67" s="1119"/>
      <c r="I67" s="1119"/>
      <c r="J67" s="1119"/>
      <c r="K67" s="1119"/>
    </row>
    <row r="68" spans="1:11" ht="14.1" customHeight="1" x14ac:dyDescent="0.25">
      <c r="A68" s="1119"/>
      <c r="B68" s="1119"/>
      <c r="C68" s="1135" t="s">
        <v>1061</v>
      </c>
      <c r="D68" s="1136">
        <v>0</v>
      </c>
      <c r="E68" s="1136">
        <v>0</v>
      </c>
      <c r="F68" s="1136">
        <v>0</v>
      </c>
      <c r="G68" s="1136">
        <v>0</v>
      </c>
      <c r="H68" s="1119"/>
      <c r="I68" s="1119"/>
      <c r="J68" s="1119"/>
      <c r="K68" s="1119"/>
    </row>
    <row r="69" spans="1:11" ht="14.1" customHeight="1" x14ac:dyDescent="0.25">
      <c r="A69" s="1119"/>
      <c r="B69" s="1119"/>
      <c r="C69" s="1135" t="s">
        <v>1048</v>
      </c>
      <c r="D69" s="1136">
        <v>0</v>
      </c>
      <c r="E69" s="1136">
        <v>0</v>
      </c>
      <c r="F69" s="1136">
        <v>0</v>
      </c>
      <c r="G69" s="1136">
        <v>0</v>
      </c>
      <c r="H69" s="1119"/>
      <c r="I69" s="1119"/>
      <c r="J69" s="1119"/>
      <c r="K69" s="1119"/>
    </row>
    <row r="70" spans="1:11" ht="14.1" customHeight="1" x14ac:dyDescent="0.25">
      <c r="A70" s="1119"/>
      <c r="B70" s="1119"/>
      <c r="C70" s="1135" t="s">
        <v>1057</v>
      </c>
      <c r="D70" s="1136">
        <v>0</v>
      </c>
      <c r="E70" s="1136">
        <v>0</v>
      </c>
      <c r="F70" s="1136">
        <v>0</v>
      </c>
      <c r="G70" s="1136">
        <v>0</v>
      </c>
      <c r="H70" s="1119"/>
      <c r="I70" s="1119"/>
      <c r="J70" s="1119"/>
      <c r="K70" s="1119"/>
    </row>
    <row r="71" spans="1:11" ht="14.1" customHeight="1" x14ac:dyDescent="0.25">
      <c r="A71" s="1119"/>
      <c r="B71" s="1119"/>
      <c r="C71" s="1135" t="s">
        <v>1058</v>
      </c>
      <c r="D71" s="1136">
        <v>0</v>
      </c>
      <c r="E71" s="1136">
        <v>0</v>
      </c>
      <c r="F71" s="1136">
        <v>0</v>
      </c>
      <c r="G71" s="1136">
        <v>0</v>
      </c>
      <c r="H71" s="1119"/>
      <c r="I71" s="1119"/>
      <c r="J71" s="1119"/>
      <c r="K71" s="1119"/>
    </row>
    <row r="72" spans="1:11" ht="14.1" customHeight="1" x14ac:dyDescent="0.25">
      <c r="A72" s="1119"/>
      <c r="B72" s="1119"/>
      <c r="C72" s="1135" t="s">
        <v>1059</v>
      </c>
      <c r="D72" s="1136">
        <v>0</v>
      </c>
      <c r="E72" s="1136">
        <v>0</v>
      </c>
      <c r="F72" s="1136">
        <v>0</v>
      </c>
      <c r="G72" s="1136">
        <v>0</v>
      </c>
      <c r="H72" s="1119"/>
      <c r="I72" s="1119"/>
      <c r="J72" s="1119"/>
      <c r="K72" s="1119"/>
    </row>
    <row r="73" spans="1:11" ht="14.1" customHeight="1" x14ac:dyDescent="0.25">
      <c r="A73" s="1119"/>
      <c r="B73" s="1119"/>
      <c r="C73" s="1135" t="s">
        <v>1060</v>
      </c>
      <c r="D73" s="1136">
        <v>0</v>
      </c>
      <c r="E73" s="1136">
        <v>0</v>
      </c>
      <c r="F73" s="1136">
        <v>0</v>
      </c>
      <c r="G73" s="1136">
        <v>0</v>
      </c>
      <c r="H73" s="1119"/>
      <c r="I73" s="1119"/>
      <c r="J73" s="1119"/>
      <c r="K73" s="1119"/>
    </row>
    <row r="74" spans="1:11" ht="14.1" customHeight="1" x14ac:dyDescent="0.25">
      <c r="A74" s="1119"/>
      <c r="B74" s="1119"/>
      <c r="C74" s="1135" t="s">
        <v>1062</v>
      </c>
      <c r="D74" s="1136">
        <v>0</v>
      </c>
      <c r="E74" s="1136">
        <v>0</v>
      </c>
      <c r="F74" s="1136">
        <v>0</v>
      </c>
      <c r="G74" s="1136">
        <v>0</v>
      </c>
      <c r="H74" s="1119"/>
      <c r="I74" s="1119"/>
      <c r="J74" s="1119"/>
      <c r="K74" s="1119"/>
    </row>
    <row r="75" spans="1:11" ht="14.1" customHeight="1" x14ac:dyDescent="0.25">
      <c r="A75" s="1119"/>
      <c r="B75" s="1119"/>
      <c r="C75" s="1135" t="s">
        <v>1048</v>
      </c>
      <c r="D75" s="1136">
        <v>0</v>
      </c>
      <c r="E75" s="1136">
        <v>0</v>
      </c>
      <c r="F75" s="1136">
        <v>0</v>
      </c>
      <c r="G75" s="1136">
        <v>0</v>
      </c>
      <c r="H75" s="1119"/>
      <c r="I75" s="1119"/>
      <c r="J75" s="1119"/>
      <c r="K75" s="1119"/>
    </row>
    <row r="76" spans="1:11" ht="14.1" customHeight="1" x14ac:dyDescent="0.25">
      <c r="A76" s="1119"/>
      <c r="B76" s="1119"/>
      <c r="C76" s="1135" t="s">
        <v>1057</v>
      </c>
      <c r="D76" s="1136">
        <v>0</v>
      </c>
      <c r="E76" s="1136">
        <v>0</v>
      </c>
      <c r="F76" s="1136">
        <v>0</v>
      </c>
      <c r="G76" s="1136">
        <v>0</v>
      </c>
      <c r="H76" s="1119"/>
      <c r="I76" s="1119"/>
      <c r="J76" s="1119"/>
      <c r="K76" s="1119"/>
    </row>
    <row r="77" spans="1:11" ht="14.1" customHeight="1" x14ac:dyDescent="0.25">
      <c r="A77" s="1119"/>
      <c r="B77" s="1119"/>
      <c r="C77" s="1135" t="s">
        <v>1058</v>
      </c>
      <c r="D77" s="1136">
        <v>0</v>
      </c>
      <c r="E77" s="1136">
        <v>0</v>
      </c>
      <c r="F77" s="1136">
        <v>0</v>
      </c>
      <c r="G77" s="1136">
        <v>0</v>
      </c>
      <c r="H77" s="1119"/>
      <c r="I77" s="1119"/>
      <c r="J77" s="1119"/>
      <c r="K77" s="1119"/>
    </row>
    <row r="78" spans="1:11" ht="14.1" customHeight="1" x14ac:dyDescent="0.25">
      <c r="A78" s="1119"/>
      <c r="B78" s="1119"/>
      <c r="C78" s="1135" t="s">
        <v>1059</v>
      </c>
      <c r="D78" s="1136">
        <v>0</v>
      </c>
      <c r="E78" s="1136">
        <v>0</v>
      </c>
      <c r="F78" s="1136">
        <v>0</v>
      </c>
      <c r="G78" s="1136">
        <v>0</v>
      </c>
      <c r="H78" s="1119"/>
      <c r="I78" s="1119"/>
      <c r="J78" s="1119"/>
      <c r="K78" s="1119"/>
    </row>
    <row r="79" spans="1:11" ht="14.1" customHeight="1" x14ac:dyDescent="0.25">
      <c r="A79" s="1119"/>
      <c r="B79" s="1119"/>
      <c r="C79" s="1135" t="s">
        <v>1060</v>
      </c>
      <c r="D79" s="1136">
        <v>0</v>
      </c>
      <c r="E79" s="1136">
        <v>0</v>
      </c>
      <c r="F79" s="1136">
        <v>0</v>
      </c>
      <c r="G79" s="1136">
        <v>0</v>
      </c>
      <c r="H79" s="1119"/>
      <c r="I79" s="1119"/>
      <c r="J79" s="1119"/>
      <c r="K79" s="1119"/>
    </row>
    <row r="80" spans="1:11" ht="14.1" customHeight="1" x14ac:dyDescent="0.25">
      <c r="A80" s="1119"/>
      <c r="B80" s="1119"/>
      <c r="C80" s="1135" t="s">
        <v>1063</v>
      </c>
      <c r="D80" s="1136">
        <v>0</v>
      </c>
      <c r="E80" s="1136">
        <v>0</v>
      </c>
      <c r="F80" s="1136">
        <v>0</v>
      </c>
      <c r="G80" s="1136">
        <v>0</v>
      </c>
      <c r="H80" s="1119"/>
      <c r="I80" s="1119"/>
      <c r="J80" s="1119"/>
      <c r="K80" s="1119"/>
    </row>
    <row r="81" spans="1:11" ht="14.1" customHeight="1" x14ac:dyDescent="0.25">
      <c r="A81" s="1119"/>
      <c r="B81" s="1119"/>
      <c r="C81" s="1135" t="s">
        <v>1064</v>
      </c>
      <c r="D81" s="1136">
        <v>0</v>
      </c>
      <c r="E81" s="1136">
        <v>0</v>
      </c>
      <c r="F81" s="1136">
        <v>0</v>
      </c>
      <c r="G81" s="1136">
        <v>0</v>
      </c>
      <c r="H81" s="1119"/>
      <c r="I81" s="1119"/>
      <c r="J81" s="1119"/>
      <c r="K81" s="1119"/>
    </row>
    <row r="82" spans="1:11" ht="14.1" customHeight="1" x14ac:dyDescent="0.25">
      <c r="A82" s="1119"/>
      <c r="B82" s="1119"/>
      <c r="C82" s="1137" t="s">
        <v>572</v>
      </c>
      <c r="D82" s="1136">
        <v>0</v>
      </c>
      <c r="E82" s="1136">
        <v>244080000</v>
      </c>
      <c r="F82" s="1136">
        <v>249080000</v>
      </c>
      <c r="G82" s="1136">
        <v>250080000</v>
      </c>
      <c r="H82" s="1119"/>
      <c r="I82" s="1119"/>
      <c r="J82" s="1119"/>
      <c r="K82" s="1119"/>
    </row>
    <row r="83" spans="1:11" ht="14.1" customHeight="1" x14ac:dyDescent="0.25">
      <c r="A83" s="1119"/>
      <c r="B83" s="1119"/>
      <c r="C83" s="1256" t="s">
        <v>51</v>
      </c>
      <c r="D83" s="1257"/>
      <c r="E83" s="1257"/>
      <c r="F83" s="1257"/>
      <c r="G83" s="1257"/>
      <c r="H83" s="1119"/>
      <c r="I83" s="1119"/>
      <c r="J83" s="1119"/>
      <c r="K83" s="1119"/>
    </row>
    <row r="84" spans="1:11" ht="14.1" customHeight="1" x14ac:dyDescent="0.25">
      <c r="A84" s="1119"/>
      <c r="B84" s="1119"/>
      <c r="C84" s="1128" t="s">
        <v>3228</v>
      </c>
      <c r="D84" s="1256" t="s">
        <v>2728</v>
      </c>
      <c r="E84" s="1257"/>
      <c r="F84" s="1257"/>
      <c r="G84" s="1257"/>
      <c r="H84" s="1119"/>
      <c r="I84" s="1119"/>
      <c r="J84" s="1119"/>
      <c r="K84" s="1119"/>
    </row>
    <row r="85" spans="1:11" ht="14.1" customHeight="1" x14ac:dyDescent="0.25">
      <c r="A85" s="1119"/>
      <c r="B85" s="1119"/>
      <c r="C85" s="1129" t="s">
        <v>1022</v>
      </c>
      <c r="D85" s="1252" t="s">
        <v>3229</v>
      </c>
      <c r="E85" s="1253"/>
      <c r="F85" s="1253"/>
      <c r="G85" s="1253"/>
      <c r="H85" s="1119"/>
      <c r="I85" s="1119"/>
      <c r="J85" s="1119"/>
      <c r="K85" s="1119"/>
    </row>
    <row r="86" spans="1:11" ht="14.1" customHeight="1" x14ac:dyDescent="0.25">
      <c r="A86" s="1119"/>
      <c r="B86" s="1119"/>
      <c r="C86" s="1130" t="s">
        <v>1024</v>
      </c>
      <c r="D86" s="1254" t="s">
        <v>3230</v>
      </c>
      <c r="E86" s="1255"/>
      <c r="F86" s="1255"/>
      <c r="G86" s="1255"/>
      <c r="H86" s="1119"/>
      <c r="I86" s="1119"/>
      <c r="J86" s="1119"/>
      <c r="K86" s="1119"/>
    </row>
    <row r="87" spans="1:11" ht="14.1" customHeight="1" x14ac:dyDescent="0.25">
      <c r="A87" s="1119"/>
      <c r="B87" s="1119"/>
      <c r="C87" s="1130" t="s">
        <v>31</v>
      </c>
      <c r="D87" s="1254" t="s">
        <v>1962</v>
      </c>
      <c r="E87" s="1255"/>
      <c r="F87" s="1255"/>
      <c r="G87" s="1255"/>
      <c r="H87" s="1119"/>
      <c r="I87" s="1119"/>
      <c r="J87" s="1119"/>
      <c r="K87" s="1119"/>
    </row>
    <row r="88" spans="1:11" ht="15" customHeight="1" x14ac:dyDescent="0.25">
      <c r="A88" s="1119"/>
      <c r="B88" s="1119"/>
      <c r="C88" s="1131"/>
      <c r="D88" s="1132">
        <v>2024</v>
      </c>
      <c r="E88" s="1132">
        <v>2025</v>
      </c>
      <c r="F88" s="1132">
        <v>2026</v>
      </c>
      <c r="G88" s="1132">
        <v>2027</v>
      </c>
      <c r="H88" s="1119"/>
      <c r="I88" s="1119"/>
      <c r="J88" s="1119"/>
      <c r="K88" s="1119"/>
    </row>
    <row r="89" spans="1:11" ht="15" customHeight="1" x14ac:dyDescent="0.25">
      <c r="A89" s="1119"/>
      <c r="B89" s="1119"/>
      <c r="C89" s="1133"/>
      <c r="D89" s="1134" t="s">
        <v>13</v>
      </c>
      <c r="E89" s="1134" t="s">
        <v>14</v>
      </c>
      <c r="F89" s="1134" t="s">
        <v>14</v>
      </c>
      <c r="G89" s="1134" t="s">
        <v>14</v>
      </c>
      <c r="H89" s="1119"/>
      <c r="I89" s="1119"/>
      <c r="J89" s="1119"/>
      <c r="K89" s="1119"/>
    </row>
    <row r="90" spans="1:11" ht="14.1" customHeight="1" x14ac:dyDescent="0.25">
      <c r="A90" s="1119"/>
      <c r="B90" s="1119"/>
      <c r="C90" s="1123" t="s">
        <v>33</v>
      </c>
      <c r="D90" s="1127" t="s">
        <v>1039</v>
      </c>
      <c r="E90" s="1127" t="s">
        <v>1480</v>
      </c>
      <c r="F90" s="1127" t="s">
        <v>1039</v>
      </c>
      <c r="G90" s="1127" t="s">
        <v>993</v>
      </c>
      <c r="H90" s="1119"/>
      <c r="I90" s="1119"/>
      <c r="J90" s="1119"/>
      <c r="K90" s="1119"/>
    </row>
    <row r="91" spans="1:11" ht="14.1" customHeight="1" x14ac:dyDescent="0.25">
      <c r="A91" s="1119"/>
      <c r="B91" s="1119"/>
      <c r="C91" s="1123" t="s">
        <v>1029</v>
      </c>
      <c r="D91" s="1127" t="s">
        <v>1039</v>
      </c>
      <c r="E91" s="1127" t="s">
        <v>1620</v>
      </c>
      <c r="F91" s="1127" t="s">
        <v>1039</v>
      </c>
      <c r="G91" s="1127" t="s">
        <v>1260</v>
      </c>
      <c r="H91" s="1119"/>
      <c r="I91" s="1119"/>
      <c r="J91" s="1119"/>
      <c r="K91" s="1119"/>
    </row>
    <row r="92" spans="1:11" ht="14.1" customHeight="1" x14ac:dyDescent="0.25">
      <c r="A92" s="1119"/>
      <c r="B92" s="1119"/>
      <c r="C92" s="1123" t="s">
        <v>1032</v>
      </c>
      <c r="D92" s="1127" t="s">
        <v>1039</v>
      </c>
      <c r="E92" s="1127" t="s">
        <v>1521</v>
      </c>
      <c r="F92" s="1127" t="s">
        <v>1039</v>
      </c>
      <c r="G92" s="1127" t="s">
        <v>3231</v>
      </c>
      <c r="H92" s="1119"/>
      <c r="I92" s="1119"/>
      <c r="J92" s="1119"/>
      <c r="K92" s="1119"/>
    </row>
    <row r="93" spans="1:11" ht="14.1" customHeight="1" x14ac:dyDescent="0.25">
      <c r="A93" s="1119"/>
      <c r="B93" s="1119"/>
      <c r="C93" s="1123" t="s">
        <v>1037</v>
      </c>
      <c r="D93" s="1127" t="s">
        <v>1038</v>
      </c>
      <c r="E93" s="1127" t="s">
        <v>1038</v>
      </c>
      <c r="F93" s="1127" t="s">
        <v>1083</v>
      </c>
      <c r="G93" s="1127" t="s">
        <v>1038</v>
      </c>
      <c r="H93" s="1119"/>
      <c r="I93" s="1119"/>
      <c r="J93" s="1119"/>
      <c r="K93" s="1119"/>
    </row>
    <row r="94" spans="1:11" ht="14.1" customHeight="1" x14ac:dyDescent="0.25">
      <c r="A94" s="1119"/>
      <c r="B94" s="1119"/>
      <c r="C94" s="1123" t="s">
        <v>1042</v>
      </c>
      <c r="D94" s="1127" t="s">
        <v>1038</v>
      </c>
      <c r="E94" s="1127" t="s">
        <v>1038</v>
      </c>
      <c r="F94" s="1127" t="s">
        <v>1083</v>
      </c>
      <c r="G94" s="1127" t="s">
        <v>1038</v>
      </c>
      <c r="H94" s="1119"/>
      <c r="I94" s="1119"/>
      <c r="J94" s="1119"/>
      <c r="K94" s="1119"/>
    </row>
    <row r="95" spans="1:11" ht="14.1" customHeight="1" x14ac:dyDescent="0.25">
      <c r="A95" s="1119"/>
      <c r="B95" s="1119"/>
      <c r="C95" s="1123" t="s">
        <v>39</v>
      </c>
      <c r="D95" s="1127" t="s">
        <v>1038</v>
      </c>
      <c r="E95" s="1127" t="s">
        <v>1038</v>
      </c>
      <c r="F95" s="1127" t="s">
        <v>1083</v>
      </c>
      <c r="G95" s="1127" t="s">
        <v>1038</v>
      </c>
      <c r="H95" s="1119"/>
      <c r="I95" s="1119"/>
      <c r="J95" s="1119"/>
      <c r="K95" s="1119"/>
    </row>
    <row r="96" spans="1:11" ht="14.1" customHeight="1" x14ac:dyDescent="0.25">
      <c r="A96" s="1119"/>
      <c r="B96" s="1119"/>
      <c r="C96" s="1250" t="s">
        <v>1046</v>
      </c>
      <c r="D96" s="1251"/>
      <c r="E96" s="1251"/>
      <c r="F96" s="1251"/>
      <c r="G96" s="1251"/>
      <c r="H96" s="1119"/>
      <c r="I96" s="1119"/>
      <c r="J96" s="1119"/>
      <c r="K96" s="1119"/>
    </row>
    <row r="97" spans="1:11" ht="14.1" customHeight="1" x14ac:dyDescent="0.25">
      <c r="A97" s="1119"/>
      <c r="B97" s="1119"/>
      <c r="C97" s="1131"/>
      <c r="D97" s="1132">
        <v>2024</v>
      </c>
      <c r="E97" s="1132">
        <v>2025</v>
      </c>
      <c r="F97" s="1132">
        <v>2026</v>
      </c>
      <c r="G97" s="1132">
        <v>2027</v>
      </c>
      <c r="H97" s="1119"/>
      <c r="I97" s="1119"/>
      <c r="J97" s="1119"/>
      <c r="K97" s="1119"/>
    </row>
    <row r="98" spans="1:11" ht="14.1" customHeight="1" x14ac:dyDescent="0.25">
      <c r="A98" s="1119"/>
      <c r="B98" s="1119"/>
      <c r="C98" s="1133"/>
      <c r="D98" s="1134" t="s">
        <v>13</v>
      </c>
      <c r="E98" s="1134" t="s">
        <v>14</v>
      </c>
      <c r="F98" s="1134" t="s">
        <v>14</v>
      </c>
      <c r="G98" s="1134" t="s">
        <v>14</v>
      </c>
      <c r="H98" s="1119"/>
      <c r="I98" s="1119"/>
      <c r="J98" s="1119"/>
      <c r="K98" s="1119"/>
    </row>
    <row r="99" spans="1:11" ht="14.1" customHeight="1" x14ac:dyDescent="0.25">
      <c r="A99" s="1119"/>
      <c r="B99" s="1119"/>
      <c r="C99" s="1135" t="s">
        <v>1047</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1050</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1051</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1052</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1053</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1054</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1055</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1049</v>
      </c>
      <c r="D119" s="1136">
        <v>0</v>
      </c>
      <c r="E119" s="1136">
        <v>0</v>
      </c>
      <c r="F119" s="1136">
        <v>0</v>
      </c>
      <c r="G119" s="1136">
        <v>0</v>
      </c>
      <c r="H119" s="1119"/>
      <c r="I119" s="1119"/>
      <c r="J119" s="1119"/>
      <c r="K119" s="1119"/>
    </row>
    <row r="120" spans="1:11" ht="14.1" customHeight="1" x14ac:dyDescent="0.25">
      <c r="A120" s="1119"/>
      <c r="B120" s="1119"/>
      <c r="C120" s="1135" t="s">
        <v>1056</v>
      </c>
      <c r="D120" s="1136">
        <v>0</v>
      </c>
      <c r="E120" s="1136">
        <v>0</v>
      </c>
      <c r="F120" s="1136">
        <v>0</v>
      </c>
      <c r="G120" s="1136">
        <v>0</v>
      </c>
      <c r="H120" s="1119"/>
      <c r="I120" s="1119"/>
      <c r="J120" s="1119"/>
      <c r="K120" s="1119"/>
    </row>
    <row r="121" spans="1:11" ht="14.1" customHeight="1" x14ac:dyDescent="0.25">
      <c r="A121" s="1119"/>
      <c r="B121" s="1119"/>
      <c r="C121" s="1135" t="s">
        <v>1048</v>
      </c>
      <c r="D121" s="1136">
        <v>0</v>
      </c>
      <c r="E121" s="1136">
        <v>0</v>
      </c>
      <c r="F121" s="1136">
        <v>0</v>
      </c>
      <c r="G121" s="1136">
        <v>0</v>
      </c>
      <c r="H121" s="1119"/>
      <c r="I121" s="1119"/>
      <c r="J121" s="1119"/>
      <c r="K121" s="1119"/>
    </row>
    <row r="122" spans="1:11" ht="14.1" customHeight="1" x14ac:dyDescent="0.25">
      <c r="A122" s="1119"/>
      <c r="B122" s="1119"/>
      <c r="C122" s="1135" t="s">
        <v>1057</v>
      </c>
      <c r="D122" s="1136">
        <v>0</v>
      </c>
      <c r="E122" s="1136">
        <v>0</v>
      </c>
      <c r="F122" s="1136">
        <v>0</v>
      </c>
      <c r="G122" s="1136">
        <v>0</v>
      </c>
      <c r="H122" s="1119"/>
      <c r="I122" s="1119"/>
      <c r="J122" s="1119"/>
      <c r="K122" s="1119"/>
    </row>
    <row r="123" spans="1:11" ht="14.1" customHeight="1" x14ac:dyDescent="0.25">
      <c r="A123" s="1119"/>
      <c r="B123" s="1119"/>
      <c r="C123" s="1135" t="s">
        <v>1058</v>
      </c>
      <c r="D123" s="1136">
        <v>0</v>
      </c>
      <c r="E123" s="1136">
        <v>0</v>
      </c>
      <c r="F123" s="1136">
        <v>0</v>
      </c>
      <c r="G123" s="1136">
        <v>0</v>
      </c>
      <c r="H123" s="1119"/>
      <c r="I123" s="1119"/>
      <c r="J123" s="1119"/>
      <c r="K123" s="1119"/>
    </row>
    <row r="124" spans="1:11" ht="14.1" customHeight="1" x14ac:dyDescent="0.25">
      <c r="A124" s="1119"/>
      <c r="B124" s="1119"/>
      <c r="C124" s="1135" t="s">
        <v>1059</v>
      </c>
      <c r="D124" s="1136">
        <v>0</v>
      </c>
      <c r="E124" s="1136">
        <v>0</v>
      </c>
      <c r="F124" s="1136">
        <v>0</v>
      </c>
      <c r="G124" s="1136">
        <v>0</v>
      </c>
      <c r="H124" s="1119"/>
      <c r="I124" s="1119"/>
      <c r="J124" s="1119"/>
      <c r="K124" s="1119"/>
    </row>
    <row r="125" spans="1:11" ht="14.1" customHeight="1" x14ac:dyDescent="0.25">
      <c r="A125" s="1119"/>
      <c r="B125" s="1119"/>
      <c r="C125" s="1135" t="s">
        <v>1060</v>
      </c>
      <c r="D125" s="1136">
        <v>0</v>
      </c>
      <c r="E125" s="1136">
        <v>0</v>
      </c>
      <c r="F125" s="1136">
        <v>0</v>
      </c>
      <c r="G125" s="1136">
        <v>0</v>
      </c>
      <c r="H125" s="1119"/>
      <c r="I125" s="1119"/>
      <c r="J125" s="1119"/>
      <c r="K125" s="1119"/>
    </row>
    <row r="126" spans="1:11" ht="14.1" customHeight="1" x14ac:dyDescent="0.25">
      <c r="A126" s="1119"/>
      <c r="B126" s="1119"/>
      <c r="C126" s="1135" t="s">
        <v>1061</v>
      </c>
      <c r="D126" s="1136">
        <v>0</v>
      </c>
      <c r="E126" s="1136">
        <v>600000</v>
      </c>
      <c r="F126" s="1136">
        <v>0</v>
      </c>
      <c r="G126" s="1136">
        <v>3000000</v>
      </c>
      <c r="H126" s="1119"/>
      <c r="I126" s="1119"/>
      <c r="J126" s="1119"/>
      <c r="K126" s="1119"/>
    </row>
    <row r="127" spans="1:11" ht="14.1" customHeight="1" x14ac:dyDescent="0.25">
      <c r="A127" s="1119"/>
      <c r="B127" s="1119"/>
      <c r="C127" s="1135" t="s">
        <v>1048</v>
      </c>
      <c r="D127" s="1136">
        <v>0</v>
      </c>
      <c r="E127" s="1136">
        <v>600000</v>
      </c>
      <c r="F127" s="1136">
        <v>0</v>
      </c>
      <c r="G127" s="1136">
        <v>3000000</v>
      </c>
      <c r="H127" s="1119"/>
      <c r="I127" s="1119"/>
      <c r="J127" s="1119"/>
      <c r="K127" s="1119"/>
    </row>
    <row r="128" spans="1:11" ht="14.1" customHeight="1" x14ac:dyDescent="0.25">
      <c r="A128" s="1119"/>
      <c r="B128" s="1119"/>
      <c r="C128" s="1135" t="s">
        <v>1057</v>
      </c>
      <c r="D128" s="1136">
        <v>0</v>
      </c>
      <c r="E128" s="1136">
        <v>0</v>
      </c>
      <c r="F128" s="1136">
        <v>0</v>
      </c>
      <c r="G128" s="1136">
        <v>0</v>
      </c>
      <c r="H128" s="1119"/>
      <c r="I128" s="1119"/>
      <c r="J128" s="1119"/>
      <c r="K128" s="1119"/>
    </row>
    <row r="129" spans="1:11" ht="14.1" customHeight="1" x14ac:dyDescent="0.25">
      <c r="A129" s="1119"/>
      <c r="B129" s="1119"/>
      <c r="C129" s="1135" t="s">
        <v>1058</v>
      </c>
      <c r="D129" s="1136">
        <v>0</v>
      </c>
      <c r="E129" s="1136">
        <v>0</v>
      </c>
      <c r="F129" s="1136">
        <v>0</v>
      </c>
      <c r="G129" s="1136">
        <v>0</v>
      </c>
      <c r="H129" s="1119"/>
      <c r="I129" s="1119"/>
      <c r="J129" s="1119"/>
      <c r="K129" s="1119"/>
    </row>
    <row r="130" spans="1:11" ht="14.1" customHeight="1" x14ac:dyDescent="0.25">
      <c r="A130" s="1119"/>
      <c r="B130" s="1119"/>
      <c r="C130" s="1135" t="s">
        <v>1059</v>
      </c>
      <c r="D130" s="1136">
        <v>0</v>
      </c>
      <c r="E130" s="1136">
        <v>0</v>
      </c>
      <c r="F130" s="1136">
        <v>0</v>
      </c>
      <c r="G130" s="1136">
        <v>0</v>
      </c>
      <c r="H130" s="1119"/>
      <c r="I130" s="1119"/>
      <c r="J130" s="1119"/>
      <c r="K130" s="1119"/>
    </row>
    <row r="131" spans="1:11" ht="14.1" customHeight="1" x14ac:dyDescent="0.25">
      <c r="A131" s="1119"/>
      <c r="B131" s="1119"/>
      <c r="C131" s="1135" t="s">
        <v>1060</v>
      </c>
      <c r="D131" s="1136">
        <v>0</v>
      </c>
      <c r="E131" s="1136">
        <v>0</v>
      </c>
      <c r="F131" s="1136">
        <v>0</v>
      </c>
      <c r="G131" s="1136">
        <v>0</v>
      </c>
      <c r="H131" s="1119"/>
      <c r="I131" s="1119"/>
      <c r="J131" s="1119"/>
      <c r="K131" s="1119"/>
    </row>
    <row r="132" spans="1:11" ht="14.1" customHeight="1" x14ac:dyDescent="0.25">
      <c r="A132" s="1119"/>
      <c r="B132" s="1119"/>
      <c r="C132" s="1135" t="s">
        <v>1062</v>
      </c>
      <c r="D132" s="1136">
        <v>0</v>
      </c>
      <c r="E132" s="1136">
        <v>0</v>
      </c>
      <c r="F132" s="1136">
        <v>0</v>
      </c>
      <c r="G132" s="1136">
        <v>0</v>
      </c>
      <c r="H132" s="1119"/>
      <c r="I132" s="1119"/>
      <c r="J132" s="1119"/>
      <c r="K132" s="1119"/>
    </row>
    <row r="133" spans="1:11" ht="14.1" customHeight="1" x14ac:dyDescent="0.25">
      <c r="A133" s="1119"/>
      <c r="B133" s="1119"/>
      <c r="C133" s="1135" t="s">
        <v>1048</v>
      </c>
      <c r="D133" s="1136">
        <v>0</v>
      </c>
      <c r="E133" s="1136">
        <v>0</v>
      </c>
      <c r="F133" s="1136">
        <v>0</v>
      </c>
      <c r="G133" s="1136">
        <v>0</v>
      </c>
      <c r="H133" s="1119"/>
      <c r="I133" s="1119"/>
      <c r="J133" s="1119"/>
      <c r="K133" s="1119"/>
    </row>
    <row r="134" spans="1:11" ht="14.1" customHeight="1" x14ac:dyDescent="0.25">
      <c r="A134" s="1119"/>
      <c r="B134" s="1119"/>
      <c r="C134" s="1135" t="s">
        <v>1057</v>
      </c>
      <c r="D134" s="1136">
        <v>0</v>
      </c>
      <c r="E134" s="1136">
        <v>0</v>
      </c>
      <c r="F134" s="1136">
        <v>0</v>
      </c>
      <c r="G134" s="1136">
        <v>0</v>
      </c>
      <c r="H134" s="1119"/>
      <c r="I134" s="1119"/>
      <c r="J134" s="1119"/>
      <c r="K134" s="1119"/>
    </row>
    <row r="135" spans="1:11" ht="14.1" customHeight="1" x14ac:dyDescent="0.25">
      <c r="A135" s="1119"/>
      <c r="B135" s="1119"/>
      <c r="C135" s="1135" t="s">
        <v>1058</v>
      </c>
      <c r="D135" s="1136">
        <v>0</v>
      </c>
      <c r="E135" s="1136">
        <v>0</v>
      </c>
      <c r="F135" s="1136">
        <v>0</v>
      </c>
      <c r="G135" s="1136">
        <v>0</v>
      </c>
      <c r="H135" s="1119"/>
      <c r="I135" s="1119"/>
      <c r="J135" s="1119"/>
      <c r="K135" s="1119"/>
    </row>
    <row r="136" spans="1:11" ht="14.1" customHeight="1" x14ac:dyDescent="0.25">
      <c r="A136" s="1119"/>
      <c r="B136" s="1119"/>
      <c r="C136" s="1135" t="s">
        <v>1059</v>
      </c>
      <c r="D136" s="1136">
        <v>0</v>
      </c>
      <c r="E136" s="1136">
        <v>0</v>
      </c>
      <c r="F136" s="1136">
        <v>0</v>
      </c>
      <c r="G136" s="1136">
        <v>0</v>
      </c>
      <c r="H136" s="1119"/>
      <c r="I136" s="1119"/>
      <c r="J136" s="1119"/>
      <c r="K136" s="1119"/>
    </row>
    <row r="137" spans="1:11" ht="14.1" customHeight="1" x14ac:dyDescent="0.25">
      <c r="A137" s="1119"/>
      <c r="B137" s="1119"/>
      <c r="C137" s="1135" t="s">
        <v>1060</v>
      </c>
      <c r="D137" s="1136">
        <v>0</v>
      </c>
      <c r="E137" s="1136">
        <v>0</v>
      </c>
      <c r="F137" s="1136">
        <v>0</v>
      </c>
      <c r="G137" s="1136">
        <v>0</v>
      </c>
      <c r="H137" s="1119"/>
      <c r="I137" s="1119"/>
      <c r="J137" s="1119"/>
      <c r="K137" s="1119"/>
    </row>
    <row r="138" spans="1:11" ht="14.1" customHeight="1" x14ac:dyDescent="0.25">
      <c r="A138" s="1119"/>
      <c r="B138" s="1119"/>
      <c r="C138" s="1135" t="s">
        <v>1063</v>
      </c>
      <c r="D138" s="1136">
        <v>0</v>
      </c>
      <c r="E138" s="1136">
        <v>0</v>
      </c>
      <c r="F138" s="1136">
        <v>0</v>
      </c>
      <c r="G138" s="1136">
        <v>0</v>
      </c>
      <c r="H138" s="1119"/>
      <c r="I138" s="1119"/>
      <c r="J138" s="1119"/>
      <c r="K138" s="1119"/>
    </row>
    <row r="139" spans="1:11" ht="14.1" customHeight="1" x14ac:dyDescent="0.25">
      <c r="A139" s="1119"/>
      <c r="B139" s="1119"/>
      <c r="C139" s="1135" t="s">
        <v>1064</v>
      </c>
      <c r="D139" s="1136">
        <v>0</v>
      </c>
      <c r="E139" s="1136">
        <v>0</v>
      </c>
      <c r="F139" s="1136">
        <v>0</v>
      </c>
      <c r="G139" s="1136">
        <v>0</v>
      </c>
      <c r="H139" s="1119"/>
      <c r="I139" s="1119"/>
      <c r="J139" s="1119"/>
      <c r="K139" s="1119"/>
    </row>
    <row r="140" spans="1:11" ht="14.1" customHeight="1" x14ac:dyDescent="0.25">
      <c r="A140" s="1119"/>
      <c r="B140" s="1119"/>
      <c r="C140" s="1137" t="s">
        <v>572</v>
      </c>
      <c r="D140" s="1136">
        <v>0</v>
      </c>
      <c r="E140" s="1136">
        <v>600000</v>
      </c>
      <c r="F140" s="1136">
        <v>0</v>
      </c>
      <c r="G140" s="1136">
        <v>3000000</v>
      </c>
      <c r="H140" s="1119"/>
      <c r="I140" s="1119"/>
      <c r="J140" s="1119"/>
      <c r="K140" s="1119"/>
    </row>
    <row r="141" spans="1:11" ht="18" customHeight="1" x14ac:dyDescent="0.25">
      <c r="A141" s="1119"/>
      <c r="B141" s="1119"/>
      <c r="C141" s="1129" t="s">
        <v>1022</v>
      </c>
      <c r="D141" s="1252" t="s">
        <v>3232</v>
      </c>
      <c r="E141" s="1253"/>
      <c r="F141" s="1253"/>
      <c r="G141" s="1253"/>
      <c r="H141" s="1119"/>
      <c r="I141" s="1119"/>
      <c r="J141" s="1119"/>
      <c r="K141" s="1119"/>
    </row>
    <row r="142" spans="1:11" ht="18" customHeight="1" x14ac:dyDescent="0.25">
      <c r="A142" s="1119"/>
      <c r="B142" s="1119"/>
      <c r="C142" s="1130" t="s">
        <v>1024</v>
      </c>
      <c r="D142" s="1254" t="s">
        <v>3233</v>
      </c>
      <c r="E142" s="1255"/>
      <c r="F142" s="1255"/>
      <c r="G142" s="1255"/>
      <c r="H142" s="1119"/>
      <c r="I142" s="1119"/>
      <c r="J142" s="1119"/>
      <c r="K142" s="1119"/>
    </row>
    <row r="143" spans="1:11" ht="18" customHeight="1" x14ac:dyDescent="0.25">
      <c r="A143" s="1119"/>
      <c r="B143" s="1119"/>
      <c r="C143" s="1130" t="s">
        <v>31</v>
      </c>
      <c r="D143" s="1254" t="s">
        <v>1962</v>
      </c>
      <c r="E143" s="1255"/>
      <c r="F143" s="1255"/>
      <c r="G143" s="1255"/>
      <c r="H143" s="1119"/>
      <c r="I143" s="1119"/>
      <c r="J143" s="1119"/>
      <c r="K143" s="1119"/>
    </row>
    <row r="144" spans="1:11" ht="15" customHeight="1" x14ac:dyDescent="0.25">
      <c r="A144" s="1119"/>
      <c r="B144" s="1119"/>
      <c r="C144" s="1131"/>
      <c r="D144" s="1132">
        <v>2024</v>
      </c>
      <c r="E144" s="1132">
        <v>2025</v>
      </c>
      <c r="F144" s="1132">
        <v>2026</v>
      </c>
      <c r="G144" s="1132">
        <v>2027</v>
      </c>
      <c r="H144" s="1119"/>
      <c r="I144" s="1119"/>
      <c r="J144" s="1119"/>
      <c r="K144" s="1119"/>
    </row>
    <row r="145" spans="1:11" ht="15" customHeight="1" x14ac:dyDescent="0.25">
      <c r="A145" s="1119"/>
      <c r="B145" s="1119"/>
      <c r="C145" s="1133"/>
      <c r="D145" s="1134" t="s">
        <v>13</v>
      </c>
      <c r="E145" s="1134" t="s">
        <v>14</v>
      </c>
      <c r="F145" s="1134" t="s">
        <v>14</v>
      </c>
      <c r="G145" s="1134" t="s">
        <v>14</v>
      </c>
      <c r="H145" s="1119"/>
      <c r="I145" s="1119"/>
      <c r="J145" s="1119"/>
      <c r="K145" s="1119"/>
    </row>
    <row r="146" spans="1:11" ht="14.1" customHeight="1" x14ac:dyDescent="0.25">
      <c r="A146" s="1119"/>
      <c r="B146" s="1119"/>
      <c r="C146" s="1123" t="s">
        <v>33</v>
      </c>
      <c r="D146" s="1127" t="s">
        <v>1039</v>
      </c>
      <c r="E146" s="1127" t="s">
        <v>1412</v>
      </c>
      <c r="F146" s="1127" t="s">
        <v>1039</v>
      </c>
      <c r="G146" s="1127" t="s">
        <v>1039</v>
      </c>
      <c r="H146" s="1119"/>
      <c r="I146" s="1119"/>
      <c r="J146" s="1119"/>
      <c r="K146" s="1119"/>
    </row>
    <row r="147" spans="1:11" ht="14.1" customHeight="1" x14ac:dyDescent="0.25">
      <c r="A147" s="1119"/>
      <c r="B147" s="1119"/>
      <c r="C147" s="1123" t="s">
        <v>1029</v>
      </c>
      <c r="D147" s="1127" t="s">
        <v>1039</v>
      </c>
      <c r="E147" s="1127" t="s">
        <v>1665</v>
      </c>
      <c r="F147" s="1127" t="s">
        <v>1039</v>
      </c>
      <c r="G147" s="1127" t="s">
        <v>1039</v>
      </c>
      <c r="H147" s="1119"/>
      <c r="I147" s="1119"/>
      <c r="J147" s="1119"/>
      <c r="K147" s="1119"/>
    </row>
    <row r="148" spans="1:11" ht="14.1" customHeight="1" x14ac:dyDescent="0.25">
      <c r="A148" s="1119"/>
      <c r="B148" s="1119"/>
      <c r="C148" s="1123" t="s">
        <v>1032</v>
      </c>
      <c r="D148" s="1127" t="s">
        <v>1039</v>
      </c>
      <c r="E148" s="1127" t="s">
        <v>3234</v>
      </c>
      <c r="F148" s="1127" t="s">
        <v>1039</v>
      </c>
      <c r="G148" s="1127" t="s">
        <v>1039</v>
      </c>
      <c r="H148" s="1119"/>
      <c r="I148" s="1119"/>
      <c r="J148" s="1119"/>
      <c r="K148" s="1119"/>
    </row>
    <row r="149" spans="1:11" ht="14.1" customHeight="1" x14ac:dyDescent="0.25">
      <c r="A149" s="1119"/>
      <c r="B149" s="1119"/>
      <c r="C149" s="1123" t="s">
        <v>1037</v>
      </c>
      <c r="D149" s="1127" t="s">
        <v>1038</v>
      </c>
      <c r="E149" s="1127" t="s">
        <v>1038</v>
      </c>
      <c r="F149" s="1127" t="s">
        <v>1083</v>
      </c>
      <c r="G149" s="1127" t="s">
        <v>1038</v>
      </c>
      <c r="H149" s="1119"/>
      <c r="I149" s="1119"/>
      <c r="J149" s="1119"/>
      <c r="K149" s="1119"/>
    </row>
    <row r="150" spans="1:11" ht="14.1" customHeight="1" x14ac:dyDescent="0.25">
      <c r="A150" s="1119"/>
      <c r="B150" s="1119"/>
      <c r="C150" s="1123" t="s">
        <v>1042</v>
      </c>
      <c r="D150" s="1127" t="s">
        <v>1038</v>
      </c>
      <c r="E150" s="1127" t="s">
        <v>1038</v>
      </c>
      <c r="F150" s="1127" t="s">
        <v>1083</v>
      </c>
      <c r="G150" s="1127" t="s">
        <v>1038</v>
      </c>
      <c r="H150" s="1119"/>
      <c r="I150" s="1119"/>
      <c r="J150" s="1119"/>
      <c r="K150" s="1119"/>
    </row>
    <row r="151" spans="1:11" ht="14.1" customHeight="1" x14ac:dyDescent="0.25">
      <c r="A151" s="1119"/>
      <c r="B151" s="1119"/>
      <c r="C151" s="1123" t="s">
        <v>39</v>
      </c>
      <c r="D151" s="1127" t="s">
        <v>1038</v>
      </c>
      <c r="E151" s="1127" t="s">
        <v>1038</v>
      </c>
      <c r="F151" s="1127" t="s">
        <v>1083</v>
      </c>
      <c r="G151" s="1127" t="s">
        <v>1038</v>
      </c>
      <c r="H151" s="1119"/>
      <c r="I151" s="1119"/>
      <c r="J151" s="1119"/>
      <c r="K151" s="1119"/>
    </row>
    <row r="152" spans="1:11" ht="14.1" customHeight="1" x14ac:dyDescent="0.25">
      <c r="A152" s="1119"/>
      <c r="B152" s="1119"/>
      <c r="C152" s="1250" t="s">
        <v>1046</v>
      </c>
      <c r="D152" s="1251"/>
      <c r="E152" s="1251"/>
      <c r="F152" s="1251"/>
      <c r="G152" s="1251"/>
      <c r="H152" s="1119"/>
      <c r="I152" s="1119"/>
      <c r="J152" s="1119"/>
      <c r="K152" s="1119"/>
    </row>
    <row r="153" spans="1:11" ht="14.1" customHeight="1" x14ac:dyDescent="0.25">
      <c r="A153" s="1119"/>
      <c r="B153" s="1119"/>
      <c r="C153" s="1131"/>
      <c r="D153" s="1132">
        <v>2024</v>
      </c>
      <c r="E153" s="1132">
        <v>2025</v>
      </c>
      <c r="F153" s="1132">
        <v>2026</v>
      </c>
      <c r="G153" s="1132">
        <v>2027</v>
      </c>
      <c r="H153" s="1119"/>
      <c r="I153" s="1119"/>
      <c r="J153" s="1119"/>
      <c r="K153" s="1119"/>
    </row>
    <row r="154" spans="1:11" ht="14.1" customHeight="1" x14ac:dyDescent="0.25">
      <c r="A154" s="1119"/>
      <c r="B154" s="1119"/>
      <c r="C154" s="1133"/>
      <c r="D154" s="1134" t="s">
        <v>13</v>
      </c>
      <c r="E154" s="1134" t="s">
        <v>14</v>
      </c>
      <c r="F154" s="1134" t="s">
        <v>14</v>
      </c>
      <c r="G154" s="1134" t="s">
        <v>14</v>
      </c>
      <c r="H154" s="1119"/>
      <c r="I154" s="1119"/>
      <c r="J154" s="1119"/>
      <c r="K154" s="1119"/>
    </row>
    <row r="155" spans="1:11" ht="14.1" customHeight="1" x14ac:dyDescent="0.25">
      <c r="A155" s="1119"/>
      <c r="B155" s="1119"/>
      <c r="C155" s="1135" t="s">
        <v>1047</v>
      </c>
      <c r="D155" s="1136">
        <v>0</v>
      </c>
      <c r="E155" s="1136">
        <v>0</v>
      </c>
      <c r="F155" s="1136">
        <v>0</v>
      </c>
      <c r="G155" s="1136">
        <v>0</v>
      </c>
      <c r="H155" s="1119"/>
      <c r="I155" s="1119"/>
      <c r="J155" s="1119"/>
      <c r="K155" s="1119"/>
    </row>
    <row r="156" spans="1:11" ht="14.1" customHeight="1" x14ac:dyDescent="0.25">
      <c r="A156" s="1119"/>
      <c r="B156" s="1119"/>
      <c r="C156" s="1135" t="s">
        <v>1048</v>
      </c>
      <c r="D156" s="1136">
        <v>0</v>
      </c>
      <c r="E156" s="1136">
        <v>0</v>
      </c>
      <c r="F156" s="1136">
        <v>0</v>
      </c>
      <c r="G156" s="1136">
        <v>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1050</v>
      </c>
      <c r="D158" s="1136">
        <v>0</v>
      </c>
      <c r="E158" s="1136">
        <v>0</v>
      </c>
      <c r="F158" s="1136">
        <v>0</v>
      </c>
      <c r="G158" s="1136">
        <v>0</v>
      </c>
      <c r="H158" s="1119"/>
      <c r="I158" s="1119"/>
      <c r="J158" s="1119"/>
      <c r="K158" s="1119"/>
    </row>
    <row r="159" spans="1:11" ht="14.1" customHeight="1" x14ac:dyDescent="0.25">
      <c r="A159" s="1119"/>
      <c r="B159" s="1119"/>
      <c r="C159" s="1135" t="s">
        <v>1048</v>
      </c>
      <c r="D159" s="1136">
        <v>0</v>
      </c>
      <c r="E159" s="1136">
        <v>0</v>
      </c>
      <c r="F159" s="1136">
        <v>0</v>
      </c>
      <c r="G159" s="1136">
        <v>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1051</v>
      </c>
      <c r="D161" s="1136">
        <v>0</v>
      </c>
      <c r="E161" s="1136">
        <v>0</v>
      </c>
      <c r="F161" s="1136">
        <v>0</v>
      </c>
      <c r="G161" s="1136">
        <v>0</v>
      </c>
      <c r="H161" s="1119"/>
      <c r="I161" s="1119"/>
      <c r="J161" s="1119"/>
      <c r="K161" s="1119"/>
    </row>
    <row r="162" spans="1:11" ht="14.1" customHeight="1" x14ac:dyDescent="0.25">
      <c r="A162" s="1119"/>
      <c r="B162" s="1119"/>
      <c r="C162" s="1135" t="s">
        <v>1048</v>
      </c>
      <c r="D162" s="1136">
        <v>0</v>
      </c>
      <c r="E162" s="1136">
        <v>0</v>
      </c>
      <c r="F162" s="1136">
        <v>0</v>
      </c>
      <c r="G162" s="1136">
        <v>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1052</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1053</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1054</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1049</v>
      </c>
      <c r="D172" s="1136">
        <v>0</v>
      </c>
      <c r="E172" s="1136">
        <v>0</v>
      </c>
      <c r="F172" s="1136">
        <v>0</v>
      </c>
      <c r="G172" s="1136">
        <v>0</v>
      </c>
      <c r="H172" s="1119"/>
      <c r="I172" s="1119"/>
      <c r="J172" s="1119"/>
      <c r="K172" s="1119"/>
    </row>
    <row r="173" spans="1:11" ht="14.1" customHeight="1" x14ac:dyDescent="0.25">
      <c r="A173" s="1119"/>
      <c r="B173" s="1119"/>
      <c r="C173" s="1135" t="s">
        <v>1055</v>
      </c>
      <c r="D173" s="1136">
        <v>0</v>
      </c>
      <c r="E173" s="1136">
        <v>0</v>
      </c>
      <c r="F173" s="1136">
        <v>0</v>
      </c>
      <c r="G173" s="1136">
        <v>0</v>
      </c>
      <c r="H173" s="1119"/>
      <c r="I173" s="1119"/>
      <c r="J173" s="1119"/>
      <c r="K173" s="1119"/>
    </row>
    <row r="174" spans="1:11" ht="14.1" customHeight="1" x14ac:dyDescent="0.25">
      <c r="A174" s="1119"/>
      <c r="B174" s="1119"/>
      <c r="C174" s="1135" t="s">
        <v>1048</v>
      </c>
      <c r="D174" s="1136">
        <v>0</v>
      </c>
      <c r="E174" s="1136">
        <v>0</v>
      </c>
      <c r="F174" s="1136">
        <v>0</v>
      </c>
      <c r="G174" s="1136">
        <v>0</v>
      </c>
      <c r="H174" s="1119"/>
      <c r="I174" s="1119"/>
      <c r="J174" s="1119"/>
      <c r="K174" s="1119"/>
    </row>
    <row r="175" spans="1:11" ht="14.1" customHeight="1" x14ac:dyDescent="0.25">
      <c r="A175" s="1119"/>
      <c r="B175" s="1119"/>
      <c r="C175" s="1135" t="s">
        <v>1049</v>
      </c>
      <c r="D175" s="1136">
        <v>0</v>
      </c>
      <c r="E175" s="1136">
        <v>0</v>
      </c>
      <c r="F175" s="1136">
        <v>0</v>
      </c>
      <c r="G175" s="1136">
        <v>0</v>
      </c>
      <c r="H175" s="1119"/>
      <c r="I175" s="1119"/>
      <c r="J175" s="1119"/>
      <c r="K175" s="1119"/>
    </row>
    <row r="176" spans="1:11" ht="14.1" customHeight="1" x14ac:dyDescent="0.25">
      <c r="A176" s="1119"/>
      <c r="B176" s="1119"/>
      <c r="C176" s="1135" t="s">
        <v>1056</v>
      </c>
      <c r="D176" s="1136">
        <v>0</v>
      </c>
      <c r="E176" s="1136">
        <v>0</v>
      </c>
      <c r="F176" s="1136">
        <v>0</v>
      </c>
      <c r="G176" s="1136">
        <v>0</v>
      </c>
      <c r="H176" s="1119"/>
      <c r="I176" s="1119"/>
      <c r="J176" s="1119"/>
      <c r="K176" s="1119"/>
    </row>
    <row r="177" spans="1:11" ht="14.1" customHeight="1" x14ac:dyDescent="0.25">
      <c r="A177" s="1119"/>
      <c r="B177" s="1119"/>
      <c r="C177" s="1135" t="s">
        <v>1048</v>
      </c>
      <c r="D177" s="1136">
        <v>0</v>
      </c>
      <c r="E177" s="1136">
        <v>0</v>
      </c>
      <c r="F177" s="1136">
        <v>0</v>
      </c>
      <c r="G177" s="1136">
        <v>0</v>
      </c>
      <c r="H177" s="1119"/>
      <c r="I177" s="1119"/>
      <c r="J177" s="1119"/>
      <c r="K177" s="1119"/>
    </row>
    <row r="178" spans="1:11" ht="14.1" customHeight="1" x14ac:dyDescent="0.25">
      <c r="A178" s="1119"/>
      <c r="B178" s="1119"/>
      <c r="C178" s="1135" t="s">
        <v>1057</v>
      </c>
      <c r="D178" s="1136">
        <v>0</v>
      </c>
      <c r="E178" s="1136">
        <v>0</v>
      </c>
      <c r="F178" s="1136">
        <v>0</v>
      </c>
      <c r="G178" s="1136">
        <v>0</v>
      </c>
      <c r="H178" s="1119"/>
      <c r="I178" s="1119"/>
      <c r="J178" s="1119"/>
      <c r="K178" s="1119"/>
    </row>
    <row r="179" spans="1:11" ht="14.1" customHeight="1" x14ac:dyDescent="0.25">
      <c r="A179" s="1119"/>
      <c r="B179" s="1119"/>
      <c r="C179" s="1135" t="s">
        <v>1058</v>
      </c>
      <c r="D179" s="1136">
        <v>0</v>
      </c>
      <c r="E179" s="1136">
        <v>0</v>
      </c>
      <c r="F179" s="1136">
        <v>0</v>
      </c>
      <c r="G179" s="1136">
        <v>0</v>
      </c>
      <c r="H179" s="1119"/>
      <c r="I179" s="1119"/>
      <c r="J179" s="1119"/>
      <c r="K179" s="1119"/>
    </row>
    <row r="180" spans="1:11" ht="14.1" customHeight="1" x14ac:dyDescent="0.25">
      <c r="A180" s="1119"/>
      <c r="B180" s="1119"/>
      <c r="C180" s="1135" t="s">
        <v>1059</v>
      </c>
      <c r="D180" s="1136">
        <v>0</v>
      </c>
      <c r="E180" s="1136">
        <v>0</v>
      </c>
      <c r="F180" s="1136">
        <v>0</v>
      </c>
      <c r="G180" s="1136">
        <v>0</v>
      </c>
      <c r="H180" s="1119"/>
      <c r="I180" s="1119"/>
      <c r="J180" s="1119"/>
      <c r="K180" s="1119"/>
    </row>
    <row r="181" spans="1:11" ht="14.1" customHeight="1" x14ac:dyDescent="0.25">
      <c r="A181" s="1119"/>
      <c r="B181" s="1119"/>
      <c r="C181" s="1135" t="s">
        <v>1060</v>
      </c>
      <c r="D181" s="1136">
        <v>0</v>
      </c>
      <c r="E181" s="1136">
        <v>0</v>
      </c>
      <c r="F181" s="1136">
        <v>0</v>
      </c>
      <c r="G181" s="1136">
        <v>0</v>
      </c>
      <c r="H181" s="1119"/>
      <c r="I181" s="1119"/>
      <c r="J181" s="1119"/>
      <c r="K181" s="1119"/>
    </row>
    <row r="182" spans="1:11" ht="14.1" customHeight="1" x14ac:dyDescent="0.25">
      <c r="A182" s="1119"/>
      <c r="B182" s="1119"/>
      <c r="C182" s="1135" t="s">
        <v>1061</v>
      </c>
      <c r="D182" s="1136">
        <v>0</v>
      </c>
      <c r="E182" s="1136">
        <v>1200000</v>
      </c>
      <c r="F182" s="1136">
        <v>0</v>
      </c>
      <c r="G182" s="1136">
        <v>0</v>
      </c>
      <c r="H182" s="1119"/>
      <c r="I182" s="1119"/>
      <c r="J182" s="1119"/>
      <c r="K182" s="1119"/>
    </row>
    <row r="183" spans="1:11" ht="14.1" customHeight="1" x14ac:dyDescent="0.25">
      <c r="A183" s="1119"/>
      <c r="B183" s="1119"/>
      <c r="C183" s="1135" t="s">
        <v>1048</v>
      </c>
      <c r="D183" s="1136">
        <v>0</v>
      </c>
      <c r="E183" s="1136">
        <v>1200000</v>
      </c>
      <c r="F183" s="1136">
        <v>0</v>
      </c>
      <c r="G183" s="1136">
        <v>0</v>
      </c>
      <c r="H183" s="1119"/>
      <c r="I183" s="1119"/>
      <c r="J183" s="1119"/>
      <c r="K183" s="1119"/>
    </row>
    <row r="184" spans="1:11" ht="14.1" customHeight="1" x14ac:dyDescent="0.25">
      <c r="A184" s="1119"/>
      <c r="B184" s="1119"/>
      <c r="C184" s="1135" t="s">
        <v>1057</v>
      </c>
      <c r="D184" s="1136">
        <v>0</v>
      </c>
      <c r="E184" s="1136">
        <v>0</v>
      </c>
      <c r="F184" s="1136">
        <v>0</v>
      </c>
      <c r="G184" s="1136">
        <v>0</v>
      </c>
      <c r="H184" s="1119"/>
      <c r="I184" s="1119"/>
      <c r="J184" s="1119"/>
      <c r="K184" s="1119"/>
    </row>
    <row r="185" spans="1:11" ht="14.1" customHeight="1" x14ac:dyDescent="0.25">
      <c r="A185" s="1119"/>
      <c r="B185" s="1119"/>
      <c r="C185" s="1135" t="s">
        <v>1058</v>
      </c>
      <c r="D185" s="1136">
        <v>0</v>
      </c>
      <c r="E185" s="1136">
        <v>0</v>
      </c>
      <c r="F185" s="1136">
        <v>0</v>
      </c>
      <c r="G185" s="1136">
        <v>0</v>
      </c>
      <c r="H185" s="1119"/>
      <c r="I185" s="1119"/>
      <c r="J185" s="1119"/>
      <c r="K185" s="1119"/>
    </row>
    <row r="186" spans="1:11" ht="14.1" customHeight="1" x14ac:dyDescent="0.25">
      <c r="A186" s="1119"/>
      <c r="B186" s="1119"/>
      <c r="C186" s="1135" t="s">
        <v>1059</v>
      </c>
      <c r="D186" s="1136">
        <v>0</v>
      </c>
      <c r="E186" s="1136">
        <v>0</v>
      </c>
      <c r="F186" s="1136">
        <v>0</v>
      </c>
      <c r="G186" s="1136">
        <v>0</v>
      </c>
      <c r="H186" s="1119"/>
      <c r="I186" s="1119"/>
      <c r="J186" s="1119"/>
      <c r="K186" s="1119"/>
    </row>
    <row r="187" spans="1:11" ht="14.1" customHeight="1" x14ac:dyDescent="0.25">
      <c r="A187" s="1119"/>
      <c r="B187" s="1119"/>
      <c r="C187" s="1135" t="s">
        <v>1060</v>
      </c>
      <c r="D187" s="1136">
        <v>0</v>
      </c>
      <c r="E187" s="1136">
        <v>0</v>
      </c>
      <c r="F187" s="1136">
        <v>0</v>
      </c>
      <c r="G187" s="1136">
        <v>0</v>
      </c>
      <c r="H187" s="1119"/>
      <c r="I187" s="1119"/>
      <c r="J187" s="1119"/>
      <c r="K187" s="1119"/>
    </row>
    <row r="188" spans="1:11" ht="14.1" customHeight="1" x14ac:dyDescent="0.25">
      <c r="A188" s="1119"/>
      <c r="B188" s="1119"/>
      <c r="C188" s="1135" t="s">
        <v>1062</v>
      </c>
      <c r="D188" s="1136">
        <v>0</v>
      </c>
      <c r="E188" s="1136">
        <v>0</v>
      </c>
      <c r="F188" s="1136">
        <v>0</v>
      </c>
      <c r="G188" s="1136">
        <v>0</v>
      </c>
      <c r="H188" s="1119"/>
      <c r="I188" s="1119"/>
      <c r="J188" s="1119"/>
      <c r="K188" s="1119"/>
    </row>
    <row r="189" spans="1:11" ht="14.1" customHeight="1" x14ac:dyDescent="0.25">
      <c r="A189" s="1119"/>
      <c r="B189" s="1119"/>
      <c r="C189" s="1135" t="s">
        <v>1048</v>
      </c>
      <c r="D189" s="1136">
        <v>0</v>
      </c>
      <c r="E189" s="1136">
        <v>0</v>
      </c>
      <c r="F189" s="1136">
        <v>0</v>
      </c>
      <c r="G189" s="1136">
        <v>0</v>
      </c>
      <c r="H189" s="1119"/>
      <c r="I189" s="1119"/>
      <c r="J189" s="1119"/>
      <c r="K189" s="1119"/>
    </row>
    <row r="190" spans="1:11" ht="14.1" customHeight="1" x14ac:dyDescent="0.25">
      <c r="A190" s="1119"/>
      <c r="B190" s="1119"/>
      <c r="C190" s="1135" t="s">
        <v>1057</v>
      </c>
      <c r="D190" s="1136">
        <v>0</v>
      </c>
      <c r="E190" s="1136">
        <v>0</v>
      </c>
      <c r="F190" s="1136">
        <v>0</v>
      </c>
      <c r="G190" s="1136">
        <v>0</v>
      </c>
      <c r="H190" s="1119"/>
      <c r="I190" s="1119"/>
      <c r="J190" s="1119"/>
      <c r="K190" s="1119"/>
    </row>
    <row r="191" spans="1:11" ht="14.1" customHeight="1" x14ac:dyDescent="0.25">
      <c r="A191" s="1119"/>
      <c r="B191" s="1119"/>
      <c r="C191" s="1135" t="s">
        <v>1058</v>
      </c>
      <c r="D191" s="1136">
        <v>0</v>
      </c>
      <c r="E191" s="1136">
        <v>0</v>
      </c>
      <c r="F191" s="1136">
        <v>0</v>
      </c>
      <c r="G191" s="1136">
        <v>0</v>
      </c>
      <c r="H191" s="1119"/>
      <c r="I191" s="1119"/>
      <c r="J191" s="1119"/>
      <c r="K191" s="1119"/>
    </row>
    <row r="192" spans="1:11" ht="14.1" customHeight="1" x14ac:dyDescent="0.25">
      <c r="A192" s="1119"/>
      <c r="B192" s="1119"/>
      <c r="C192" s="1135" t="s">
        <v>1059</v>
      </c>
      <c r="D192" s="1136">
        <v>0</v>
      </c>
      <c r="E192" s="1136">
        <v>0</v>
      </c>
      <c r="F192" s="1136">
        <v>0</v>
      </c>
      <c r="G192" s="1136">
        <v>0</v>
      </c>
      <c r="H192" s="1119"/>
      <c r="I192" s="1119"/>
      <c r="J192" s="1119"/>
      <c r="K192" s="1119"/>
    </row>
    <row r="193" spans="1:11" ht="14.1" customHeight="1" x14ac:dyDescent="0.25">
      <c r="A193" s="1119"/>
      <c r="B193" s="1119"/>
      <c r="C193" s="1135" t="s">
        <v>1060</v>
      </c>
      <c r="D193" s="1136">
        <v>0</v>
      </c>
      <c r="E193" s="1136">
        <v>0</v>
      </c>
      <c r="F193" s="1136">
        <v>0</v>
      </c>
      <c r="G193" s="1136">
        <v>0</v>
      </c>
      <c r="H193" s="1119"/>
      <c r="I193" s="1119"/>
      <c r="J193" s="1119"/>
      <c r="K193" s="1119"/>
    </row>
    <row r="194" spans="1:11" ht="14.1" customHeight="1" x14ac:dyDescent="0.25">
      <c r="A194" s="1119"/>
      <c r="B194" s="1119"/>
      <c r="C194" s="1135" t="s">
        <v>1063</v>
      </c>
      <c r="D194" s="1136">
        <v>0</v>
      </c>
      <c r="E194" s="1136">
        <v>0</v>
      </c>
      <c r="F194" s="1136">
        <v>0</v>
      </c>
      <c r="G194" s="1136">
        <v>0</v>
      </c>
      <c r="H194" s="1119"/>
      <c r="I194" s="1119"/>
      <c r="J194" s="1119"/>
      <c r="K194" s="1119"/>
    </row>
    <row r="195" spans="1:11" ht="14.1" customHeight="1" x14ac:dyDescent="0.25">
      <c r="A195" s="1119"/>
      <c r="B195" s="1119"/>
      <c r="C195" s="1135" t="s">
        <v>1064</v>
      </c>
      <c r="D195" s="1136">
        <v>0</v>
      </c>
      <c r="E195" s="1136">
        <v>0</v>
      </c>
      <c r="F195" s="1136">
        <v>0</v>
      </c>
      <c r="G195" s="1136">
        <v>0</v>
      </c>
      <c r="H195" s="1119"/>
      <c r="I195" s="1119"/>
      <c r="J195" s="1119"/>
      <c r="K195" s="1119"/>
    </row>
    <row r="196" spans="1:11" ht="14.1" customHeight="1" x14ac:dyDescent="0.25">
      <c r="A196" s="1119"/>
      <c r="B196" s="1119"/>
      <c r="C196" s="1137" t="s">
        <v>572</v>
      </c>
      <c r="D196" s="1136">
        <v>0</v>
      </c>
      <c r="E196" s="1136">
        <v>1200000</v>
      </c>
      <c r="F196" s="1136">
        <v>0</v>
      </c>
      <c r="G196" s="1136">
        <v>0</v>
      </c>
      <c r="H196" s="1119"/>
      <c r="I196" s="1119"/>
      <c r="J196" s="1119"/>
      <c r="K196" s="1119"/>
    </row>
    <row r="197" spans="1:11" ht="18" customHeight="1" x14ac:dyDescent="0.25">
      <c r="A197" s="1119"/>
      <c r="B197" s="1119"/>
      <c r="C197" s="1129" t="s">
        <v>1022</v>
      </c>
      <c r="D197" s="1252" t="s">
        <v>3235</v>
      </c>
      <c r="E197" s="1253"/>
      <c r="F197" s="1253"/>
      <c r="G197" s="1253"/>
      <c r="H197" s="1119"/>
      <c r="I197" s="1119"/>
      <c r="J197" s="1119"/>
      <c r="K197" s="1119"/>
    </row>
    <row r="198" spans="1:11" ht="18" customHeight="1" x14ac:dyDescent="0.25">
      <c r="A198" s="1119"/>
      <c r="B198" s="1119"/>
      <c r="C198" s="1130" t="s">
        <v>1024</v>
      </c>
      <c r="D198" s="1254" t="s">
        <v>3236</v>
      </c>
      <c r="E198" s="1255"/>
      <c r="F198" s="1255"/>
      <c r="G198" s="1255"/>
      <c r="H198" s="1119"/>
      <c r="I198" s="1119"/>
      <c r="J198" s="1119"/>
      <c r="K198" s="1119"/>
    </row>
    <row r="199" spans="1:11" ht="18" customHeight="1" x14ac:dyDescent="0.25">
      <c r="A199" s="1119"/>
      <c r="B199" s="1119"/>
      <c r="C199" s="1130" t="s">
        <v>31</v>
      </c>
      <c r="D199" s="1254" t="s">
        <v>1962</v>
      </c>
      <c r="E199" s="1255"/>
      <c r="F199" s="1255"/>
      <c r="G199" s="1255"/>
      <c r="H199" s="1119"/>
      <c r="I199" s="1119"/>
      <c r="J199" s="1119"/>
      <c r="K199" s="1119"/>
    </row>
    <row r="200" spans="1:11" ht="15" customHeight="1" x14ac:dyDescent="0.25">
      <c r="A200" s="1119"/>
      <c r="B200" s="1119"/>
      <c r="C200" s="1131"/>
      <c r="D200" s="1132">
        <v>2024</v>
      </c>
      <c r="E200" s="1132">
        <v>2025</v>
      </c>
      <c r="F200" s="1132">
        <v>2026</v>
      </c>
      <c r="G200" s="1132">
        <v>2027</v>
      </c>
      <c r="H200" s="1119"/>
      <c r="I200" s="1119"/>
      <c r="J200" s="1119"/>
      <c r="K200" s="1119"/>
    </row>
    <row r="201" spans="1:11" ht="15" customHeight="1" x14ac:dyDescent="0.25">
      <c r="A201" s="1119"/>
      <c r="B201" s="1119"/>
      <c r="C201" s="1133"/>
      <c r="D201" s="1134" t="s">
        <v>13</v>
      </c>
      <c r="E201" s="1134" t="s">
        <v>14</v>
      </c>
      <c r="F201" s="1134" t="s">
        <v>14</v>
      </c>
      <c r="G201" s="1134" t="s">
        <v>14</v>
      </c>
      <c r="H201" s="1119"/>
      <c r="I201" s="1119"/>
      <c r="J201" s="1119"/>
      <c r="K201" s="1119"/>
    </row>
    <row r="202" spans="1:11" ht="14.1" customHeight="1" x14ac:dyDescent="0.25">
      <c r="A202" s="1119"/>
      <c r="B202" s="1119"/>
      <c r="C202" s="1123" t="s">
        <v>33</v>
      </c>
      <c r="D202" s="1127" t="s">
        <v>1038</v>
      </c>
      <c r="E202" s="1127" t="s">
        <v>1628</v>
      </c>
      <c r="F202" s="1127" t="s">
        <v>991</v>
      </c>
      <c r="G202" s="1127" t="s">
        <v>1039</v>
      </c>
      <c r="H202" s="1119"/>
      <c r="I202" s="1119"/>
      <c r="J202" s="1119"/>
      <c r="K202" s="1119"/>
    </row>
    <row r="203" spans="1:11" ht="14.1" customHeight="1" x14ac:dyDescent="0.25">
      <c r="A203" s="1119"/>
      <c r="B203" s="1119"/>
      <c r="C203" s="1123" t="s">
        <v>1029</v>
      </c>
      <c r="D203" s="1127" t="s">
        <v>1039</v>
      </c>
      <c r="E203" s="1127" t="s">
        <v>1665</v>
      </c>
      <c r="F203" s="1127" t="s">
        <v>1260</v>
      </c>
      <c r="G203" s="1127" t="s">
        <v>1039</v>
      </c>
      <c r="H203" s="1119"/>
      <c r="I203" s="1119"/>
      <c r="J203" s="1119"/>
      <c r="K203" s="1119"/>
    </row>
    <row r="204" spans="1:11" ht="14.1" customHeight="1" x14ac:dyDescent="0.25">
      <c r="A204" s="1119"/>
      <c r="B204" s="1119"/>
      <c r="C204" s="1123" t="s">
        <v>1032</v>
      </c>
      <c r="D204" s="1127" t="s">
        <v>1039</v>
      </c>
      <c r="E204" s="1127" t="s">
        <v>3237</v>
      </c>
      <c r="F204" s="1127" t="s">
        <v>3238</v>
      </c>
      <c r="G204" s="1127" t="s">
        <v>1039</v>
      </c>
      <c r="H204" s="1119"/>
      <c r="I204" s="1119"/>
      <c r="J204" s="1119"/>
      <c r="K204" s="1119"/>
    </row>
    <row r="205" spans="1:11" ht="14.1" customHeight="1" x14ac:dyDescent="0.25">
      <c r="A205" s="1119"/>
      <c r="B205" s="1119"/>
      <c r="C205" s="1123" t="s">
        <v>1037</v>
      </c>
      <c r="D205" s="1127" t="s">
        <v>1038</v>
      </c>
      <c r="E205" s="1127" t="s">
        <v>1038</v>
      </c>
      <c r="F205" s="1127" t="s">
        <v>3239</v>
      </c>
      <c r="G205" s="1127" t="s">
        <v>1083</v>
      </c>
      <c r="H205" s="1119"/>
      <c r="I205" s="1119"/>
      <c r="J205" s="1119"/>
      <c r="K205" s="1119"/>
    </row>
    <row r="206" spans="1:11" ht="14.1" customHeight="1" x14ac:dyDescent="0.25">
      <c r="A206" s="1119"/>
      <c r="B206" s="1119"/>
      <c r="C206" s="1123" t="s">
        <v>1042</v>
      </c>
      <c r="D206" s="1127" t="s">
        <v>1038</v>
      </c>
      <c r="E206" s="1127" t="s">
        <v>1038</v>
      </c>
      <c r="F206" s="1127" t="s">
        <v>1576</v>
      </c>
      <c r="G206" s="1127" t="s">
        <v>1083</v>
      </c>
      <c r="H206" s="1119"/>
      <c r="I206" s="1119"/>
      <c r="J206" s="1119"/>
      <c r="K206" s="1119"/>
    </row>
    <row r="207" spans="1:11" ht="14.1" customHeight="1" x14ac:dyDescent="0.25">
      <c r="A207" s="1119"/>
      <c r="B207" s="1119"/>
      <c r="C207" s="1123" t="s">
        <v>39</v>
      </c>
      <c r="D207" s="1127" t="s">
        <v>1038</v>
      </c>
      <c r="E207" s="1127" t="s">
        <v>1038</v>
      </c>
      <c r="F207" s="1127" t="s">
        <v>3240</v>
      </c>
      <c r="G207" s="1127" t="s">
        <v>1083</v>
      </c>
      <c r="H207" s="1119"/>
      <c r="I207" s="1119"/>
      <c r="J207" s="1119"/>
      <c r="K207" s="1119"/>
    </row>
    <row r="208" spans="1:11" ht="14.1" customHeight="1" x14ac:dyDescent="0.25">
      <c r="A208" s="1119"/>
      <c r="B208" s="1119"/>
      <c r="C208" s="1250" t="s">
        <v>1046</v>
      </c>
      <c r="D208" s="1251"/>
      <c r="E208" s="1251"/>
      <c r="F208" s="1251"/>
      <c r="G208" s="1251"/>
      <c r="H208" s="1119"/>
      <c r="I208" s="1119"/>
      <c r="J208" s="1119"/>
      <c r="K208" s="1119"/>
    </row>
    <row r="209" spans="1:11" ht="14.1" customHeight="1" x14ac:dyDescent="0.25">
      <c r="A209" s="1119"/>
      <c r="B209" s="1119"/>
      <c r="C209" s="1131"/>
      <c r="D209" s="1132">
        <v>2024</v>
      </c>
      <c r="E209" s="1132">
        <v>2025</v>
      </c>
      <c r="F209" s="1132">
        <v>2026</v>
      </c>
      <c r="G209" s="1132">
        <v>2027</v>
      </c>
      <c r="H209" s="1119"/>
      <c r="I209" s="1119"/>
      <c r="J209" s="1119"/>
      <c r="K209" s="1119"/>
    </row>
    <row r="210" spans="1:11" ht="14.1" customHeight="1" x14ac:dyDescent="0.25">
      <c r="A210" s="1119"/>
      <c r="B210" s="1119"/>
      <c r="C210" s="1133"/>
      <c r="D210" s="1134" t="s">
        <v>13</v>
      </c>
      <c r="E210" s="1134" t="s">
        <v>14</v>
      </c>
      <c r="F210" s="1134" t="s">
        <v>14</v>
      </c>
      <c r="G210" s="1134" t="s">
        <v>14</v>
      </c>
      <c r="H210" s="1119"/>
      <c r="I210" s="1119"/>
      <c r="J210" s="1119"/>
      <c r="K210" s="1119"/>
    </row>
    <row r="211" spans="1:11" ht="14.1" customHeight="1" x14ac:dyDescent="0.25">
      <c r="A211" s="1119"/>
      <c r="B211" s="1119"/>
      <c r="C211" s="1135" t="s">
        <v>1047</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1050</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1051</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1052</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1053</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1049</v>
      </c>
      <c r="D225" s="1136">
        <v>0</v>
      </c>
      <c r="E225" s="1136">
        <v>0</v>
      </c>
      <c r="F225" s="1136">
        <v>0</v>
      </c>
      <c r="G225" s="1136">
        <v>0</v>
      </c>
      <c r="H225" s="1119"/>
      <c r="I225" s="1119"/>
      <c r="J225" s="1119"/>
      <c r="K225" s="1119"/>
    </row>
    <row r="226" spans="1:11" ht="14.1" customHeight="1" x14ac:dyDescent="0.25">
      <c r="A226" s="1119"/>
      <c r="B226" s="1119"/>
      <c r="C226" s="1135" t="s">
        <v>1054</v>
      </c>
      <c r="D226" s="1136">
        <v>0</v>
      </c>
      <c r="E226" s="1136">
        <v>0</v>
      </c>
      <c r="F226" s="1136">
        <v>0</v>
      </c>
      <c r="G226" s="1136">
        <v>0</v>
      </c>
      <c r="H226" s="1119"/>
      <c r="I226" s="1119"/>
      <c r="J226" s="1119"/>
      <c r="K226" s="1119"/>
    </row>
    <row r="227" spans="1:11" ht="14.1" customHeight="1" x14ac:dyDescent="0.25">
      <c r="A227" s="1119"/>
      <c r="B227" s="1119"/>
      <c r="C227" s="1135" t="s">
        <v>1048</v>
      </c>
      <c r="D227" s="1136">
        <v>0</v>
      </c>
      <c r="E227" s="1136">
        <v>0</v>
      </c>
      <c r="F227" s="1136">
        <v>0</v>
      </c>
      <c r="G227" s="1136">
        <v>0</v>
      </c>
      <c r="H227" s="1119"/>
      <c r="I227" s="1119"/>
      <c r="J227" s="1119"/>
      <c r="K227" s="1119"/>
    </row>
    <row r="228" spans="1:11" ht="14.1" customHeight="1" x14ac:dyDescent="0.25">
      <c r="A228" s="1119"/>
      <c r="B228" s="1119"/>
      <c r="C228" s="1135" t="s">
        <v>1049</v>
      </c>
      <c r="D228" s="1136">
        <v>0</v>
      </c>
      <c r="E228" s="1136">
        <v>0</v>
      </c>
      <c r="F228" s="1136">
        <v>0</v>
      </c>
      <c r="G228" s="1136">
        <v>0</v>
      </c>
      <c r="H228" s="1119"/>
      <c r="I228" s="1119"/>
      <c r="J228" s="1119"/>
      <c r="K228" s="1119"/>
    </row>
    <row r="229" spans="1:11" ht="14.1" customHeight="1" x14ac:dyDescent="0.25">
      <c r="A229" s="1119"/>
      <c r="B229" s="1119"/>
      <c r="C229" s="1135" t="s">
        <v>1055</v>
      </c>
      <c r="D229" s="1136">
        <v>0</v>
      </c>
      <c r="E229" s="1136">
        <v>0</v>
      </c>
      <c r="F229" s="1136">
        <v>0</v>
      </c>
      <c r="G229" s="1136">
        <v>0</v>
      </c>
      <c r="H229" s="1119"/>
      <c r="I229" s="1119"/>
      <c r="J229" s="1119"/>
      <c r="K229" s="1119"/>
    </row>
    <row r="230" spans="1:11" ht="14.1" customHeight="1" x14ac:dyDescent="0.25">
      <c r="A230" s="1119"/>
      <c r="B230" s="1119"/>
      <c r="C230" s="1135" t="s">
        <v>1048</v>
      </c>
      <c r="D230" s="1136">
        <v>0</v>
      </c>
      <c r="E230" s="1136">
        <v>0</v>
      </c>
      <c r="F230" s="1136">
        <v>0</v>
      </c>
      <c r="G230" s="1136">
        <v>0</v>
      </c>
      <c r="H230" s="1119"/>
      <c r="I230" s="1119"/>
      <c r="J230" s="1119"/>
      <c r="K230" s="1119"/>
    </row>
    <row r="231" spans="1:11" ht="14.1" customHeight="1" x14ac:dyDescent="0.25">
      <c r="A231" s="1119"/>
      <c r="B231" s="1119"/>
      <c r="C231" s="1135" t="s">
        <v>1049</v>
      </c>
      <c r="D231" s="1136">
        <v>0</v>
      </c>
      <c r="E231" s="1136">
        <v>0</v>
      </c>
      <c r="F231" s="1136">
        <v>0</v>
      </c>
      <c r="G231" s="1136">
        <v>0</v>
      </c>
      <c r="H231" s="1119"/>
      <c r="I231" s="1119"/>
      <c r="J231" s="1119"/>
      <c r="K231" s="1119"/>
    </row>
    <row r="232" spans="1:11" ht="14.1" customHeight="1" x14ac:dyDescent="0.25">
      <c r="A232" s="1119"/>
      <c r="B232" s="1119"/>
      <c r="C232" s="1135" t="s">
        <v>1056</v>
      </c>
      <c r="D232" s="1136">
        <v>0</v>
      </c>
      <c r="E232" s="1136">
        <v>0</v>
      </c>
      <c r="F232" s="1136">
        <v>0</v>
      </c>
      <c r="G232" s="1136">
        <v>0</v>
      </c>
      <c r="H232" s="1119"/>
      <c r="I232" s="1119"/>
      <c r="J232" s="1119"/>
      <c r="K232" s="1119"/>
    </row>
    <row r="233" spans="1:11" ht="14.1" customHeight="1" x14ac:dyDescent="0.25">
      <c r="A233" s="1119"/>
      <c r="B233" s="1119"/>
      <c r="C233" s="1135" t="s">
        <v>1048</v>
      </c>
      <c r="D233" s="1136">
        <v>0</v>
      </c>
      <c r="E233" s="1136">
        <v>0</v>
      </c>
      <c r="F233" s="1136">
        <v>0</v>
      </c>
      <c r="G233" s="1136">
        <v>0</v>
      </c>
      <c r="H233" s="1119"/>
      <c r="I233" s="1119"/>
      <c r="J233" s="1119"/>
      <c r="K233" s="1119"/>
    </row>
    <row r="234" spans="1:11" ht="14.1" customHeight="1" x14ac:dyDescent="0.25">
      <c r="A234" s="1119"/>
      <c r="B234" s="1119"/>
      <c r="C234" s="1135" t="s">
        <v>1057</v>
      </c>
      <c r="D234" s="1136">
        <v>0</v>
      </c>
      <c r="E234" s="1136">
        <v>0</v>
      </c>
      <c r="F234" s="1136">
        <v>0</v>
      </c>
      <c r="G234" s="1136">
        <v>0</v>
      </c>
      <c r="H234" s="1119"/>
      <c r="I234" s="1119"/>
      <c r="J234" s="1119"/>
      <c r="K234" s="1119"/>
    </row>
    <row r="235" spans="1:11" ht="14.1" customHeight="1" x14ac:dyDescent="0.25">
      <c r="A235" s="1119"/>
      <c r="B235" s="1119"/>
      <c r="C235" s="1135" t="s">
        <v>1058</v>
      </c>
      <c r="D235" s="1136">
        <v>0</v>
      </c>
      <c r="E235" s="1136">
        <v>0</v>
      </c>
      <c r="F235" s="1136">
        <v>0</v>
      </c>
      <c r="G235" s="1136">
        <v>0</v>
      </c>
      <c r="H235" s="1119"/>
      <c r="I235" s="1119"/>
      <c r="J235" s="1119"/>
      <c r="K235" s="1119"/>
    </row>
    <row r="236" spans="1:11" ht="14.1" customHeight="1" x14ac:dyDescent="0.25">
      <c r="A236" s="1119"/>
      <c r="B236" s="1119"/>
      <c r="C236" s="1135" t="s">
        <v>1059</v>
      </c>
      <c r="D236" s="1136">
        <v>0</v>
      </c>
      <c r="E236" s="1136">
        <v>0</v>
      </c>
      <c r="F236" s="1136">
        <v>0</v>
      </c>
      <c r="G236" s="1136">
        <v>0</v>
      </c>
      <c r="H236" s="1119"/>
      <c r="I236" s="1119"/>
      <c r="J236" s="1119"/>
      <c r="K236" s="1119"/>
    </row>
    <row r="237" spans="1:11" ht="14.1" customHeight="1" x14ac:dyDescent="0.25">
      <c r="A237" s="1119"/>
      <c r="B237" s="1119"/>
      <c r="C237" s="1135" t="s">
        <v>1060</v>
      </c>
      <c r="D237" s="1136">
        <v>0</v>
      </c>
      <c r="E237" s="1136">
        <v>0</v>
      </c>
      <c r="F237" s="1136">
        <v>0</v>
      </c>
      <c r="G237" s="1136">
        <v>0</v>
      </c>
      <c r="H237" s="1119"/>
      <c r="I237" s="1119"/>
      <c r="J237" s="1119"/>
      <c r="K237" s="1119"/>
    </row>
    <row r="238" spans="1:11" ht="14.1" customHeight="1" x14ac:dyDescent="0.25">
      <c r="A238" s="1119"/>
      <c r="B238" s="1119"/>
      <c r="C238" s="1135" t="s">
        <v>1061</v>
      </c>
      <c r="D238" s="1136">
        <v>0</v>
      </c>
      <c r="E238" s="1136">
        <v>1200000</v>
      </c>
      <c r="F238" s="1136">
        <v>3000000</v>
      </c>
      <c r="G238" s="1136">
        <v>0</v>
      </c>
      <c r="H238" s="1119"/>
      <c r="I238" s="1119"/>
      <c r="J238" s="1119"/>
      <c r="K238" s="1119"/>
    </row>
    <row r="239" spans="1:11" ht="14.1" customHeight="1" x14ac:dyDescent="0.25">
      <c r="A239" s="1119"/>
      <c r="B239" s="1119"/>
      <c r="C239" s="1135" t="s">
        <v>1048</v>
      </c>
      <c r="D239" s="1136">
        <v>0</v>
      </c>
      <c r="E239" s="1136">
        <v>1200000</v>
      </c>
      <c r="F239" s="1136">
        <v>3000000</v>
      </c>
      <c r="G239" s="1136">
        <v>0</v>
      </c>
      <c r="H239" s="1119"/>
      <c r="I239" s="1119"/>
      <c r="J239" s="1119"/>
      <c r="K239" s="1119"/>
    </row>
    <row r="240" spans="1:11" ht="14.1" customHeight="1" x14ac:dyDescent="0.25">
      <c r="A240" s="1119"/>
      <c r="B240" s="1119"/>
      <c r="C240" s="1135" t="s">
        <v>1057</v>
      </c>
      <c r="D240" s="1136">
        <v>0</v>
      </c>
      <c r="E240" s="1136">
        <v>0</v>
      </c>
      <c r="F240" s="1136">
        <v>0</v>
      </c>
      <c r="G240" s="1136">
        <v>0</v>
      </c>
      <c r="H240" s="1119"/>
      <c r="I240" s="1119"/>
      <c r="J240" s="1119"/>
      <c r="K240" s="1119"/>
    </row>
    <row r="241" spans="1:11" ht="14.1" customHeight="1" x14ac:dyDescent="0.25">
      <c r="A241" s="1119"/>
      <c r="B241" s="1119"/>
      <c r="C241" s="1135" t="s">
        <v>1058</v>
      </c>
      <c r="D241" s="1136">
        <v>0</v>
      </c>
      <c r="E241" s="1136">
        <v>0</v>
      </c>
      <c r="F241" s="1136">
        <v>0</v>
      </c>
      <c r="G241" s="1136">
        <v>0</v>
      </c>
      <c r="H241" s="1119"/>
      <c r="I241" s="1119"/>
      <c r="J241" s="1119"/>
      <c r="K241" s="1119"/>
    </row>
    <row r="242" spans="1:11" ht="14.1" customHeight="1" x14ac:dyDescent="0.25">
      <c r="A242" s="1119"/>
      <c r="B242" s="1119"/>
      <c r="C242" s="1135" t="s">
        <v>1059</v>
      </c>
      <c r="D242" s="1136">
        <v>0</v>
      </c>
      <c r="E242" s="1136">
        <v>0</v>
      </c>
      <c r="F242" s="1136">
        <v>0</v>
      </c>
      <c r="G242" s="1136">
        <v>0</v>
      </c>
      <c r="H242" s="1119"/>
      <c r="I242" s="1119"/>
      <c r="J242" s="1119"/>
      <c r="K242" s="1119"/>
    </row>
    <row r="243" spans="1:11" ht="14.1" customHeight="1" x14ac:dyDescent="0.25">
      <c r="A243" s="1119"/>
      <c r="B243" s="1119"/>
      <c r="C243" s="1135" t="s">
        <v>1060</v>
      </c>
      <c r="D243" s="1136">
        <v>0</v>
      </c>
      <c r="E243" s="1136">
        <v>0</v>
      </c>
      <c r="F243" s="1136">
        <v>0</v>
      </c>
      <c r="G243" s="1136">
        <v>0</v>
      </c>
      <c r="H243" s="1119"/>
      <c r="I243" s="1119"/>
      <c r="J243" s="1119"/>
      <c r="K243" s="1119"/>
    </row>
    <row r="244" spans="1:11" ht="14.1" customHeight="1" x14ac:dyDescent="0.25">
      <c r="A244" s="1119"/>
      <c r="B244" s="1119"/>
      <c r="C244" s="1135" t="s">
        <v>1062</v>
      </c>
      <c r="D244" s="1136">
        <v>0</v>
      </c>
      <c r="E244" s="1136">
        <v>0</v>
      </c>
      <c r="F244" s="1136">
        <v>0</v>
      </c>
      <c r="G244" s="1136">
        <v>0</v>
      </c>
      <c r="H244" s="1119"/>
      <c r="I244" s="1119"/>
      <c r="J244" s="1119"/>
      <c r="K244" s="1119"/>
    </row>
    <row r="245" spans="1:11" ht="14.1" customHeight="1" x14ac:dyDescent="0.25">
      <c r="A245" s="1119"/>
      <c r="B245" s="1119"/>
      <c r="C245" s="1135" t="s">
        <v>1048</v>
      </c>
      <c r="D245" s="1136">
        <v>0</v>
      </c>
      <c r="E245" s="1136">
        <v>0</v>
      </c>
      <c r="F245" s="1136">
        <v>0</v>
      </c>
      <c r="G245" s="1136">
        <v>0</v>
      </c>
      <c r="H245" s="1119"/>
      <c r="I245" s="1119"/>
      <c r="J245" s="1119"/>
      <c r="K245" s="1119"/>
    </row>
    <row r="246" spans="1:11" ht="14.1" customHeight="1" x14ac:dyDescent="0.25">
      <c r="A246" s="1119"/>
      <c r="B246" s="1119"/>
      <c r="C246" s="1135" t="s">
        <v>1057</v>
      </c>
      <c r="D246" s="1136">
        <v>0</v>
      </c>
      <c r="E246" s="1136">
        <v>0</v>
      </c>
      <c r="F246" s="1136">
        <v>0</v>
      </c>
      <c r="G246" s="1136">
        <v>0</v>
      </c>
      <c r="H246" s="1119"/>
      <c r="I246" s="1119"/>
      <c r="J246" s="1119"/>
      <c r="K246" s="1119"/>
    </row>
    <row r="247" spans="1:11" ht="14.1" customHeight="1" x14ac:dyDescent="0.25">
      <c r="A247" s="1119"/>
      <c r="B247" s="1119"/>
      <c r="C247" s="1135" t="s">
        <v>1058</v>
      </c>
      <c r="D247" s="1136">
        <v>0</v>
      </c>
      <c r="E247" s="1136">
        <v>0</v>
      </c>
      <c r="F247" s="1136">
        <v>0</v>
      </c>
      <c r="G247" s="1136">
        <v>0</v>
      </c>
      <c r="H247" s="1119"/>
      <c r="I247" s="1119"/>
      <c r="J247" s="1119"/>
      <c r="K247" s="1119"/>
    </row>
    <row r="248" spans="1:11" ht="14.1" customHeight="1" x14ac:dyDescent="0.25">
      <c r="A248" s="1119"/>
      <c r="B248" s="1119"/>
      <c r="C248" s="1135" t="s">
        <v>1059</v>
      </c>
      <c r="D248" s="1136">
        <v>0</v>
      </c>
      <c r="E248" s="1136">
        <v>0</v>
      </c>
      <c r="F248" s="1136">
        <v>0</v>
      </c>
      <c r="G248" s="1136">
        <v>0</v>
      </c>
      <c r="H248" s="1119"/>
      <c r="I248" s="1119"/>
      <c r="J248" s="1119"/>
      <c r="K248" s="1119"/>
    </row>
    <row r="249" spans="1:11" ht="14.1" customHeight="1" x14ac:dyDescent="0.25">
      <c r="A249" s="1119"/>
      <c r="B249" s="1119"/>
      <c r="C249" s="1135" t="s">
        <v>1060</v>
      </c>
      <c r="D249" s="1136">
        <v>0</v>
      </c>
      <c r="E249" s="1136">
        <v>0</v>
      </c>
      <c r="F249" s="1136">
        <v>0</v>
      </c>
      <c r="G249" s="1136">
        <v>0</v>
      </c>
      <c r="H249" s="1119"/>
      <c r="I249" s="1119"/>
      <c r="J249" s="1119"/>
      <c r="K249" s="1119"/>
    </row>
    <row r="250" spans="1:11" ht="14.1" customHeight="1" x14ac:dyDescent="0.25">
      <c r="A250" s="1119"/>
      <c r="B250" s="1119"/>
      <c r="C250" s="1135" t="s">
        <v>1063</v>
      </c>
      <c r="D250" s="1136">
        <v>0</v>
      </c>
      <c r="E250" s="1136">
        <v>0</v>
      </c>
      <c r="F250" s="1136">
        <v>0</v>
      </c>
      <c r="G250" s="1136">
        <v>0</v>
      </c>
      <c r="H250" s="1119"/>
      <c r="I250" s="1119"/>
      <c r="J250" s="1119"/>
      <c r="K250" s="1119"/>
    </row>
    <row r="251" spans="1:11" ht="14.1" customHeight="1" x14ac:dyDescent="0.25">
      <c r="A251" s="1119"/>
      <c r="B251" s="1119"/>
      <c r="C251" s="1135" t="s">
        <v>1064</v>
      </c>
      <c r="D251" s="1136">
        <v>0</v>
      </c>
      <c r="E251" s="1136">
        <v>0</v>
      </c>
      <c r="F251" s="1136">
        <v>0</v>
      </c>
      <c r="G251" s="1136">
        <v>0</v>
      </c>
      <c r="H251" s="1119"/>
      <c r="I251" s="1119"/>
      <c r="J251" s="1119"/>
      <c r="K251" s="1119"/>
    </row>
    <row r="252" spans="1:11" ht="14.1" customHeight="1" x14ac:dyDescent="0.25">
      <c r="A252" s="1119"/>
      <c r="B252" s="1119"/>
      <c r="C252" s="1137" t="s">
        <v>572</v>
      </c>
      <c r="D252" s="1136">
        <v>0</v>
      </c>
      <c r="E252" s="1136">
        <v>1200000</v>
      </c>
      <c r="F252" s="1136">
        <v>3000000</v>
      </c>
      <c r="G252" s="1136">
        <v>0</v>
      </c>
      <c r="H252" s="1119"/>
      <c r="I252" s="1119"/>
      <c r="J252" s="1119"/>
      <c r="K252" s="1119"/>
    </row>
    <row r="253" spans="1:11" ht="14.1" customHeight="1" x14ac:dyDescent="0.25">
      <c r="A253" s="1119"/>
      <c r="B253" s="1119"/>
      <c r="C253" s="1128" t="s">
        <v>3241</v>
      </c>
      <c r="D253" s="1256" t="s">
        <v>3242</v>
      </c>
      <c r="E253" s="1257"/>
      <c r="F253" s="1257"/>
      <c r="G253" s="1257"/>
      <c r="H253" s="1119"/>
      <c r="I253" s="1119"/>
      <c r="J253" s="1119"/>
      <c r="K253" s="1119"/>
    </row>
    <row r="254" spans="1:11" ht="14.1" customHeight="1" x14ac:dyDescent="0.25">
      <c r="A254" s="1119"/>
      <c r="B254" s="1119"/>
      <c r="C254" s="1129" t="s">
        <v>1022</v>
      </c>
      <c r="D254" s="1252" t="s">
        <v>3243</v>
      </c>
      <c r="E254" s="1253"/>
      <c r="F254" s="1253"/>
      <c r="G254" s="1253"/>
      <c r="H254" s="1119"/>
      <c r="I254" s="1119"/>
      <c r="J254" s="1119"/>
      <c r="K254" s="1119"/>
    </row>
    <row r="255" spans="1:11" ht="14.1" customHeight="1" x14ac:dyDescent="0.25">
      <c r="A255" s="1119"/>
      <c r="B255" s="1119"/>
      <c r="C255" s="1130" t="s">
        <v>1024</v>
      </c>
      <c r="D255" s="1254" t="s">
        <v>3244</v>
      </c>
      <c r="E255" s="1255"/>
      <c r="F255" s="1255"/>
      <c r="G255" s="1255"/>
      <c r="H255" s="1119"/>
      <c r="I255" s="1119"/>
      <c r="J255" s="1119"/>
      <c r="K255" s="1119"/>
    </row>
    <row r="256" spans="1:11" ht="14.1" customHeight="1" x14ac:dyDescent="0.25">
      <c r="A256" s="1119"/>
      <c r="B256" s="1119"/>
      <c r="C256" s="1130" t="s">
        <v>31</v>
      </c>
      <c r="D256" s="1254" t="s">
        <v>318</v>
      </c>
      <c r="E256" s="1255"/>
      <c r="F256" s="1255"/>
      <c r="G256" s="1255"/>
      <c r="H256" s="1119"/>
      <c r="I256" s="1119"/>
      <c r="J256" s="1119"/>
      <c r="K256" s="1119"/>
    </row>
    <row r="257" spans="1:11" ht="15" customHeight="1" x14ac:dyDescent="0.25">
      <c r="A257" s="1119"/>
      <c r="B257" s="1119"/>
      <c r="C257" s="1131"/>
      <c r="D257" s="1132">
        <v>2024</v>
      </c>
      <c r="E257" s="1132">
        <v>2025</v>
      </c>
      <c r="F257" s="1132">
        <v>2026</v>
      </c>
      <c r="G257" s="1132">
        <v>2027</v>
      </c>
      <c r="H257" s="1119"/>
      <c r="I257" s="1119"/>
      <c r="J257" s="1119"/>
      <c r="K257" s="1119"/>
    </row>
    <row r="258" spans="1:11" ht="15" customHeight="1" x14ac:dyDescent="0.25">
      <c r="A258" s="1119"/>
      <c r="B258" s="1119"/>
      <c r="C258" s="1133"/>
      <c r="D258" s="1134" t="s">
        <v>13</v>
      </c>
      <c r="E258" s="1134" t="s">
        <v>14</v>
      </c>
      <c r="F258" s="1134" t="s">
        <v>14</v>
      </c>
      <c r="G258" s="1134" t="s">
        <v>14</v>
      </c>
      <c r="H258" s="1119"/>
      <c r="I258" s="1119"/>
      <c r="J258" s="1119"/>
      <c r="K258" s="1119"/>
    </row>
    <row r="259" spans="1:11" ht="14.1" customHeight="1" x14ac:dyDescent="0.25">
      <c r="A259" s="1119"/>
      <c r="B259" s="1119"/>
      <c r="C259" s="1123" t="s">
        <v>33</v>
      </c>
      <c r="D259" s="1127" t="s">
        <v>1039</v>
      </c>
      <c r="E259" s="1127" t="s">
        <v>1439</v>
      </c>
      <c r="F259" s="1127" t="s">
        <v>1039</v>
      </c>
      <c r="G259" s="1127" t="s">
        <v>1039</v>
      </c>
      <c r="H259" s="1119"/>
      <c r="I259" s="1119"/>
      <c r="J259" s="1119"/>
      <c r="K259" s="1119"/>
    </row>
    <row r="260" spans="1:11" ht="14.1" customHeight="1" x14ac:dyDescent="0.25">
      <c r="A260" s="1119"/>
      <c r="B260" s="1119"/>
      <c r="C260" s="1123" t="s">
        <v>1029</v>
      </c>
      <c r="D260" s="1127" t="s">
        <v>1039</v>
      </c>
      <c r="E260" s="1127" t="s">
        <v>1620</v>
      </c>
      <c r="F260" s="1127" t="s">
        <v>1039</v>
      </c>
      <c r="G260" s="1127" t="s">
        <v>1039</v>
      </c>
      <c r="H260" s="1119"/>
      <c r="I260" s="1119"/>
      <c r="J260" s="1119"/>
      <c r="K260" s="1119"/>
    </row>
    <row r="261" spans="1:11" ht="14.1" customHeight="1" x14ac:dyDescent="0.25">
      <c r="A261" s="1119"/>
      <c r="B261" s="1119"/>
      <c r="C261" s="1123" t="s">
        <v>1032</v>
      </c>
      <c r="D261" s="1127" t="s">
        <v>1039</v>
      </c>
      <c r="E261" s="1127" t="s">
        <v>3245</v>
      </c>
      <c r="F261" s="1127" t="s">
        <v>1039</v>
      </c>
      <c r="G261" s="1127" t="s">
        <v>1039</v>
      </c>
      <c r="H261" s="1119"/>
      <c r="I261" s="1119"/>
      <c r="J261" s="1119"/>
      <c r="K261" s="1119"/>
    </row>
    <row r="262" spans="1:11" ht="14.1" customHeight="1" x14ac:dyDescent="0.25">
      <c r="A262" s="1119"/>
      <c r="B262" s="1119"/>
      <c r="C262" s="1123" t="s">
        <v>1037</v>
      </c>
      <c r="D262" s="1127" t="s">
        <v>1038</v>
      </c>
      <c r="E262" s="1127" t="s">
        <v>1038</v>
      </c>
      <c r="F262" s="1127" t="s">
        <v>1083</v>
      </c>
      <c r="G262" s="1127" t="s">
        <v>1038</v>
      </c>
      <c r="H262" s="1119"/>
      <c r="I262" s="1119"/>
      <c r="J262" s="1119"/>
      <c r="K262" s="1119"/>
    </row>
    <row r="263" spans="1:11" ht="14.1" customHeight="1" x14ac:dyDescent="0.25">
      <c r="A263" s="1119"/>
      <c r="B263" s="1119"/>
      <c r="C263" s="1123" t="s">
        <v>1042</v>
      </c>
      <c r="D263" s="1127" t="s">
        <v>1038</v>
      </c>
      <c r="E263" s="1127" t="s">
        <v>1038</v>
      </c>
      <c r="F263" s="1127" t="s">
        <v>1083</v>
      </c>
      <c r="G263" s="1127" t="s">
        <v>1038</v>
      </c>
      <c r="H263" s="1119"/>
      <c r="I263" s="1119"/>
      <c r="J263" s="1119"/>
      <c r="K263" s="1119"/>
    </row>
    <row r="264" spans="1:11" ht="14.1" customHeight="1" x14ac:dyDescent="0.25">
      <c r="A264" s="1119"/>
      <c r="B264" s="1119"/>
      <c r="C264" s="1123" t="s">
        <v>39</v>
      </c>
      <c r="D264" s="1127" t="s">
        <v>1038</v>
      </c>
      <c r="E264" s="1127" t="s">
        <v>1038</v>
      </c>
      <c r="F264" s="1127" t="s">
        <v>1083</v>
      </c>
      <c r="G264" s="1127" t="s">
        <v>1038</v>
      </c>
      <c r="H264" s="1119"/>
      <c r="I264" s="1119"/>
      <c r="J264" s="1119"/>
      <c r="K264" s="1119"/>
    </row>
    <row r="265" spans="1:11" ht="14.1" customHeight="1" x14ac:dyDescent="0.25">
      <c r="A265" s="1119"/>
      <c r="B265" s="1119"/>
      <c r="C265" s="1250" t="s">
        <v>1046</v>
      </c>
      <c r="D265" s="1251"/>
      <c r="E265" s="1251"/>
      <c r="F265" s="1251"/>
      <c r="G265" s="1251"/>
      <c r="H265" s="1119"/>
      <c r="I265" s="1119"/>
      <c r="J265" s="1119"/>
      <c r="K265" s="1119"/>
    </row>
    <row r="266" spans="1:11" ht="14.1" customHeight="1" x14ac:dyDescent="0.25">
      <c r="A266" s="1119"/>
      <c r="B266" s="1119"/>
      <c r="C266" s="1131"/>
      <c r="D266" s="1132">
        <v>2024</v>
      </c>
      <c r="E266" s="1132">
        <v>2025</v>
      </c>
      <c r="F266" s="1132">
        <v>2026</v>
      </c>
      <c r="G266" s="1132">
        <v>2027</v>
      </c>
      <c r="H266" s="1119"/>
      <c r="I266" s="1119"/>
      <c r="J266" s="1119"/>
      <c r="K266" s="1119"/>
    </row>
    <row r="267" spans="1:11" ht="14.1" customHeight="1" x14ac:dyDescent="0.25">
      <c r="A267" s="1119"/>
      <c r="B267" s="1119"/>
      <c r="C267" s="1133"/>
      <c r="D267" s="1134" t="s">
        <v>13</v>
      </c>
      <c r="E267" s="1134" t="s">
        <v>14</v>
      </c>
      <c r="F267" s="1134" t="s">
        <v>14</v>
      </c>
      <c r="G267" s="1134" t="s">
        <v>14</v>
      </c>
      <c r="H267" s="1119"/>
      <c r="I267" s="1119"/>
      <c r="J267" s="1119"/>
      <c r="K267" s="1119"/>
    </row>
    <row r="268" spans="1:11" ht="14.1" customHeight="1" x14ac:dyDescent="0.25">
      <c r="A268" s="1119"/>
      <c r="B268" s="1119"/>
      <c r="C268" s="1135" t="s">
        <v>1047</v>
      </c>
      <c r="D268" s="1136">
        <v>0</v>
      </c>
      <c r="E268" s="1136">
        <v>0</v>
      </c>
      <c r="F268" s="1136">
        <v>0</v>
      </c>
      <c r="G268" s="1136">
        <v>0</v>
      </c>
      <c r="H268" s="1119"/>
      <c r="I268" s="1119"/>
      <c r="J268" s="1119"/>
      <c r="K268" s="1119"/>
    </row>
    <row r="269" spans="1:11" ht="14.1" customHeight="1" x14ac:dyDescent="0.25">
      <c r="A269" s="1119"/>
      <c r="B269" s="1119"/>
      <c r="C269" s="1135" t="s">
        <v>1048</v>
      </c>
      <c r="D269" s="1136">
        <v>0</v>
      </c>
      <c r="E269" s="1136">
        <v>0</v>
      </c>
      <c r="F269" s="1136">
        <v>0</v>
      </c>
      <c r="G269" s="1136">
        <v>0</v>
      </c>
      <c r="H269" s="1119"/>
      <c r="I269" s="1119"/>
      <c r="J269" s="1119"/>
      <c r="K269" s="1119"/>
    </row>
    <row r="270" spans="1:11" ht="14.1" customHeight="1" x14ac:dyDescent="0.25">
      <c r="A270" s="1119"/>
      <c r="B270" s="1119"/>
      <c r="C270" s="1135" t="s">
        <v>1049</v>
      </c>
      <c r="D270" s="1136">
        <v>0</v>
      </c>
      <c r="E270" s="1136">
        <v>0</v>
      </c>
      <c r="F270" s="1136">
        <v>0</v>
      </c>
      <c r="G270" s="1136">
        <v>0</v>
      </c>
      <c r="H270" s="1119"/>
      <c r="I270" s="1119"/>
      <c r="J270" s="1119"/>
      <c r="K270" s="1119"/>
    </row>
    <row r="271" spans="1:11" ht="14.1" customHeight="1" x14ac:dyDescent="0.25">
      <c r="A271" s="1119"/>
      <c r="B271" s="1119"/>
      <c r="C271" s="1135" t="s">
        <v>1050</v>
      </c>
      <c r="D271" s="1136">
        <v>0</v>
      </c>
      <c r="E271" s="1136">
        <v>0</v>
      </c>
      <c r="F271" s="1136">
        <v>0</v>
      </c>
      <c r="G271" s="1136">
        <v>0</v>
      </c>
      <c r="H271" s="1119"/>
      <c r="I271" s="1119"/>
      <c r="J271" s="1119"/>
      <c r="K271" s="1119"/>
    </row>
    <row r="272" spans="1:11" ht="14.1" customHeight="1" x14ac:dyDescent="0.25">
      <c r="A272" s="1119"/>
      <c r="B272" s="1119"/>
      <c r="C272" s="1135" t="s">
        <v>1048</v>
      </c>
      <c r="D272" s="1136">
        <v>0</v>
      </c>
      <c r="E272" s="1136">
        <v>0</v>
      </c>
      <c r="F272" s="1136">
        <v>0</v>
      </c>
      <c r="G272" s="1136">
        <v>0</v>
      </c>
      <c r="H272" s="1119"/>
      <c r="I272" s="1119"/>
      <c r="J272" s="1119"/>
      <c r="K272" s="1119"/>
    </row>
    <row r="273" spans="1:11" ht="14.1" customHeight="1" x14ac:dyDescent="0.25">
      <c r="A273" s="1119"/>
      <c r="B273" s="1119"/>
      <c r="C273" s="1135" t="s">
        <v>1049</v>
      </c>
      <c r="D273" s="1136">
        <v>0</v>
      </c>
      <c r="E273" s="1136">
        <v>0</v>
      </c>
      <c r="F273" s="1136">
        <v>0</v>
      </c>
      <c r="G273" s="1136">
        <v>0</v>
      </c>
      <c r="H273" s="1119"/>
      <c r="I273" s="1119"/>
      <c r="J273" s="1119"/>
      <c r="K273" s="1119"/>
    </row>
    <row r="274" spans="1:11" ht="14.1" customHeight="1" x14ac:dyDescent="0.25">
      <c r="A274" s="1119"/>
      <c r="B274" s="1119"/>
      <c r="C274" s="1135" t="s">
        <v>1051</v>
      </c>
      <c r="D274" s="1136">
        <v>0</v>
      </c>
      <c r="E274" s="1136">
        <v>0</v>
      </c>
      <c r="F274" s="1136">
        <v>0</v>
      </c>
      <c r="G274" s="1136">
        <v>0</v>
      </c>
      <c r="H274" s="1119"/>
      <c r="I274" s="1119"/>
      <c r="J274" s="1119"/>
      <c r="K274" s="1119"/>
    </row>
    <row r="275" spans="1:11" ht="14.1" customHeight="1" x14ac:dyDescent="0.25">
      <c r="A275" s="1119"/>
      <c r="B275" s="1119"/>
      <c r="C275" s="1135" t="s">
        <v>1048</v>
      </c>
      <c r="D275" s="1136">
        <v>0</v>
      </c>
      <c r="E275" s="1136">
        <v>0</v>
      </c>
      <c r="F275" s="1136">
        <v>0</v>
      </c>
      <c r="G275" s="1136">
        <v>0</v>
      </c>
      <c r="H275" s="1119"/>
      <c r="I275" s="1119"/>
      <c r="J275" s="1119"/>
      <c r="K275" s="1119"/>
    </row>
    <row r="276" spans="1:11" ht="14.1" customHeight="1" x14ac:dyDescent="0.25">
      <c r="A276" s="1119"/>
      <c r="B276" s="1119"/>
      <c r="C276" s="1135" t="s">
        <v>1049</v>
      </c>
      <c r="D276" s="1136">
        <v>0</v>
      </c>
      <c r="E276" s="1136">
        <v>0</v>
      </c>
      <c r="F276" s="1136">
        <v>0</v>
      </c>
      <c r="G276" s="1136">
        <v>0</v>
      </c>
      <c r="H276" s="1119"/>
      <c r="I276" s="1119"/>
      <c r="J276" s="1119"/>
      <c r="K276" s="1119"/>
    </row>
    <row r="277" spans="1:11" ht="14.1" customHeight="1" x14ac:dyDescent="0.25">
      <c r="A277" s="1119"/>
      <c r="B277" s="1119"/>
      <c r="C277" s="1135" t="s">
        <v>1052</v>
      </c>
      <c r="D277" s="1136">
        <v>0</v>
      </c>
      <c r="E277" s="1136">
        <v>0</v>
      </c>
      <c r="F277" s="1136">
        <v>0</v>
      </c>
      <c r="G277" s="1136">
        <v>0</v>
      </c>
      <c r="H277" s="1119"/>
      <c r="I277" s="1119"/>
      <c r="J277" s="1119"/>
      <c r="K277" s="1119"/>
    </row>
    <row r="278" spans="1:11" ht="14.1" customHeight="1" x14ac:dyDescent="0.25">
      <c r="A278" s="1119"/>
      <c r="B278" s="1119"/>
      <c r="C278" s="1135" t="s">
        <v>1048</v>
      </c>
      <c r="D278" s="1136">
        <v>0</v>
      </c>
      <c r="E278" s="1136">
        <v>0</v>
      </c>
      <c r="F278" s="1136">
        <v>0</v>
      </c>
      <c r="G278" s="1136">
        <v>0</v>
      </c>
      <c r="H278" s="1119"/>
      <c r="I278" s="1119"/>
      <c r="J278" s="1119"/>
      <c r="K278" s="1119"/>
    </row>
    <row r="279" spans="1:11" ht="14.1" customHeight="1" x14ac:dyDescent="0.25">
      <c r="A279" s="1119"/>
      <c r="B279" s="1119"/>
      <c r="C279" s="1135" t="s">
        <v>1049</v>
      </c>
      <c r="D279" s="1136">
        <v>0</v>
      </c>
      <c r="E279" s="1136">
        <v>0</v>
      </c>
      <c r="F279" s="1136">
        <v>0</v>
      </c>
      <c r="G279" s="1136">
        <v>0</v>
      </c>
      <c r="H279" s="1119"/>
      <c r="I279" s="1119"/>
      <c r="J279" s="1119"/>
      <c r="K279" s="1119"/>
    </row>
    <row r="280" spans="1:11" ht="14.1" customHeight="1" x14ac:dyDescent="0.25">
      <c r="A280" s="1119"/>
      <c r="B280" s="1119"/>
      <c r="C280" s="1135" t="s">
        <v>1053</v>
      </c>
      <c r="D280" s="1136">
        <v>0</v>
      </c>
      <c r="E280" s="1136">
        <v>0</v>
      </c>
      <c r="F280" s="1136">
        <v>0</v>
      </c>
      <c r="G280" s="1136">
        <v>0</v>
      </c>
      <c r="H280" s="1119"/>
      <c r="I280" s="1119"/>
      <c r="J280" s="1119"/>
      <c r="K280" s="1119"/>
    </row>
    <row r="281" spans="1:11" ht="14.1" customHeight="1" x14ac:dyDescent="0.25">
      <c r="A281" s="1119"/>
      <c r="B281" s="1119"/>
      <c r="C281" s="1135" t="s">
        <v>1048</v>
      </c>
      <c r="D281" s="1136">
        <v>0</v>
      </c>
      <c r="E281" s="1136">
        <v>0</v>
      </c>
      <c r="F281" s="1136">
        <v>0</v>
      </c>
      <c r="G281" s="1136">
        <v>0</v>
      </c>
      <c r="H281" s="1119"/>
      <c r="I281" s="1119"/>
      <c r="J281" s="1119"/>
      <c r="K281" s="1119"/>
    </row>
    <row r="282" spans="1:11" ht="14.1" customHeight="1" x14ac:dyDescent="0.25">
      <c r="A282" s="1119"/>
      <c r="B282" s="1119"/>
      <c r="C282" s="1135" t="s">
        <v>1049</v>
      </c>
      <c r="D282" s="1136">
        <v>0</v>
      </c>
      <c r="E282" s="1136">
        <v>0</v>
      </c>
      <c r="F282" s="1136">
        <v>0</v>
      </c>
      <c r="G282" s="1136">
        <v>0</v>
      </c>
      <c r="H282" s="1119"/>
      <c r="I282" s="1119"/>
      <c r="J282" s="1119"/>
      <c r="K282" s="1119"/>
    </row>
    <row r="283" spans="1:11" ht="14.1" customHeight="1" x14ac:dyDescent="0.25">
      <c r="A283" s="1119"/>
      <c r="B283" s="1119"/>
      <c r="C283" s="1135" t="s">
        <v>1054</v>
      </c>
      <c r="D283" s="1136">
        <v>0</v>
      </c>
      <c r="E283" s="1136">
        <v>0</v>
      </c>
      <c r="F283" s="1136">
        <v>0</v>
      </c>
      <c r="G283" s="1136">
        <v>0</v>
      </c>
      <c r="H283" s="1119"/>
      <c r="I283" s="1119"/>
      <c r="J283" s="1119"/>
      <c r="K283" s="1119"/>
    </row>
    <row r="284" spans="1:11" ht="14.1" customHeight="1" x14ac:dyDescent="0.25">
      <c r="A284" s="1119"/>
      <c r="B284" s="1119"/>
      <c r="C284" s="1135" t="s">
        <v>1048</v>
      </c>
      <c r="D284" s="1136">
        <v>0</v>
      </c>
      <c r="E284" s="1136">
        <v>0</v>
      </c>
      <c r="F284" s="1136">
        <v>0</v>
      </c>
      <c r="G284" s="1136">
        <v>0</v>
      </c>
      <c r="H284" s="1119"/>
      <c r="I284" s="1119"/>
      <c r="J284" s="1119"/>
      <c r="K284" s="1119"/>
    </row>
    <row r="285" spans="1:11" ht="14.1" customHeight="1" x14ac:dyDescent="0.25">
      <c r="A285" s="1119"/>
      <c r="B285" s="1119"/>
      <c r="C285" s="1135" t="s">
        <v>1049</v>
      </c>
      <c r="D285" s="1136">
        <v>0</v>
      </c>
      <c r="E285" s="1136">
        <v>0</v>
      </c>
      <c r="F285" s="1136">
        <v>0</v>
      </c>
      <c r="G285" s="1136">
        <v>0</v>
      </c>
      <c r="H285" s="1119"/>
      <c r="I285" s="1119"/>
      <c r="J285" s="1119"/>
      <c r="K285" s="1119"/>
    </row>
    <row r="286" spans="1:11" ht="14.1" customHeight="1" x14ac:dyDescent="0.25">
      <c r="A286" s="1119"/>
      <c r="B286" s="1119"/>
      <c r="C286" s="1135" t="s">
        <v>1055</v>
      </c>
      <c r="D286" s="1136">
        <v>0</v>
      </c>
      <c r="E286" s="1136">
        <v>0</v>
      </c>
      <c r="F286" s="1136">
        <v>0</v>
      </c>
      <c r="G286" s="1136">
        <v>0</v>
      </c>
      <c r="H286" s="1119"/>
      <c r="I286" s="1119"/>
      <c r="J286" s="1119"/>
      <c r="K286" s="1119"/>
    </row>
    <row r="287" spans="1:11" ht="14.1" customHeight="1" x14ac:dyDescent="0.25">
      <c r="A287" s="1119"/>
      <c r="B287" s="1119"/>
      <c r="C287" s="1135" t="s">
        <v>1048</v>
      </c>
      <c r="D287" s="1136">
        <v>0</v>
      </c>
      <c r="E287" s="1136">
        <v>0</v>
      </c>
      <c r="F287" s="1136">
        <v>0</v>
      </c>
      <c r="G287" s="1136">
        <v>0</v>
      </c>
      <c r="H287" s="1119"/>
      <c r="I287" s="1119"/>
      <c r="J287" s="1119"/>
      <c r="K287" s="1119"/>
    </row>
    <row r="288" spans="1:11" ht="14.1" customHeight="1" x14ac:dyDescent="0.25">
      <c r="A288" s="1119"/>
      <c r="B288" s="1119"/>
      <c r="C288" s="1135" t="s">
        <v>1049</v>
      </c>
      <c r="D288" s="1136">
        <v>0</v>
      </c>
      <c r="E288" s="1136">
        <v>0</v>
      </c>
      <c r="F288" s="1136">
        <v>0</v>
      </c>
      <c r="G288" s="1136">
        <v>0</v>
      </c>
      <c r="H288" s="1119"/>
      <c r="I288" s="1119"/>
      <c r="J288" s="1119"/>
      <c r="K288" s="1119"/>
    </row>
    <row r="289" spans="1:11" ht="14.1" customHeight="1" x14ac:dyDescent="0.25">
      <c r="A289" s="1119"/>
      <c r="B289" s="1119"/>
      <c r="C289" s="1135" t="s">
        <v>1056</v>
      </c>
      <c r="D289" s="1136">
        <v>0</v>
      </c>
      <c r="E289" s="1136">
        <v>0</v>
      </c>
      <c r="F289" s="1136">
        <v>0</v>
      </c>
      <c r="G289" s="1136">
        <v>0</v>
      </c>
      <c r="H289" s="1119"/>
      <c r="I289" s="1119"/>
      <c r="J289" s="1119"/>
      <c r="K289" s="1119"/>
    </row>
    <row r="290" spans="1:11" ht="14.1" customHeight="1" x14ac:dyDescent="0.25">
      <c r="A290" s="1119"/>
      <c r="B290" s="1119"/>
      <c r="C290" s="1135" t="s">
        <v>1048</v>
      </c>
      <c r="D290" s="1136">
        <v>0</v>
      </c>
      <c r="E290" s="1136">
        <v>0</v>
      </c>
      <c r="F290" s="1136">
        <v>0</v>
      </c>
      <c r="G290" s="1136">
        <v>0</v>
      </c>
      <c r="H290" s="1119"/>
      <c r="I290" s="1119"/>
      <c r="J290" s="1119"/>
      <c r="K290" s="1119"/>
    </row>
    <row r="291" spans="1:11" ht="14.1" customHeight="1" x14ac:dyDescent="0.25">
      <c r="A291" s="1119"/>
      <c r="B291" s="1119"/>
      <c r="C291" s="1135" t="s">
        <v>1057</v>
      </c>
      <c r="D291" s="1136">
        <v>0</v>
      </c>
      <c r="E291" s="1136">
        <v>0</v>
      </c>
      <c r="F291" s="1136">
        <v>0</v>
      </c>
      <c r="G291" s="1136">
        <v>0</v>
      </c>
      <c r="H291" s="1119"/>
      <c r="I291" s="1119"/>
      <c r="J291" s="1119"/>
      <c r="K291" s="1119"/>
    </row>
    <row r="292" spans="1:11" ht="14.1" customHeight="1" x14ac:dyDescent="0.25">
      <c r="A292" s="1119"/>
      <c r="B292" s="1119"/>
      <c r="C292" s="1135" t="s">
        <v>1058</v>
      </c>
      <c r="D292" s="1136">
        <v>0</v>
      </c>
      <c r="E292" s="1136">
        <v>0</v>
      </c>
      <c r="F292" s="1136">
        <v>0</v>
      </c>
      <c r="G292" s="1136">
        <v>0</v>
      </c>
      <c r="H292" s="1119"/>
      <c r="I292" s="1119"/>
      <c r="J292" s="1119"/>
      <c r="K292" s="1119"/>
    </row>
    <row r="293" spans="1:11" ht="14.1" customHeight="1" x14ac:dyDescent="0.25">
      <c r="A293" s="1119"/>
      <c r="B293" s="1119"/>
      <c r="C293" s="1135" t="s">
        <v>1059</v>
      </c>
      <c r="D293" s="1136">
        <v>0</v>
      </c>
      <c r="E293" s="1136">
        <v>0</v>
      </c>
      <c r="F293" s="1136">
        <v>0</v>
      </c>
      <c r="G293" s="1136">
        <v>0</v>
      </c>
      <c r="H293" s="1119"/>
      <c r="I293" s="1119"/>
      <c r="J293" s="1119"/>
      <c r="K293" s="1119"/>
    </row>
    <row r="294" spans="1:11" ht="14.1" customHeight="1" x14ac:dyDescent="0.25">
      <c r="A294" s="1119"/>
      <c r="B294" s="1119"/>
      <c r="C294" s="1135" t="s">
        <v>1060</v>
      </c>
      <c r="D294" s="1136">
        <v>0</v>
      </c>
      <c r="E294" s="1136">
        <v>0</v>
      </c>
      <c r="F294" s="1136">
        <v>0</v>
      </c>
      <c r="G294" s="1136">
        <v>0</v>
      </c>
      <c r="H294" s="1119"/>
      <c r="I294" s="1119"/>
      <c r="J294" s="1119"/>
      <c r="K294" s="1119"/>
    </row>
    <row r="295" spans="1:11" ht="14.1" customHeight="1" x14ac:dyDescent="0.25">
      <c r="A295" s="1119"/>
      <c r="B295" s="1119"/>
      <c r="C295" s="1135" t="s">
        <v>1061</v>
      </c>
      <c r="D295" s="1136">
        <v>0</v>
      </c>
      <c r="E295" s="1136">
        <v>600000</v>
      </c>
      <c r="F295" s="1136">
        <v>0</v>
      </c>
      <c r="G295" s="1136">
        <v>0</v>
      </c>
      <c r="H295" s="1119"/>
      <c r="I295" s="1119"/>
      <c r="J295" s="1119"/>
      <c r="K295" s="1119"/>
    </row>
    <row r="296" spans="1:11" ht="14.1" customHeight="1" x14ac:dyDescent="0.25">
      <c r="A296" s="1119"/>
      <c r="B296" s="1119"/>
      <c r="C296" s="1135" t="s">
        <v>1048</v>
      </c>
      <c r="D296" s="1136">
        <v>0</v>
      </c>
      <c r="E296" s="1136">
        <v>600000</v>
      </c>
      <c r="F296" s="1136">
        <v>0</v>
      </c>
      <c r="G296" s="1136">
        <v>0</v>
      </c>
      <c r="H296" s="1119"/>
      <c r="I296" s="1119"/>
      <c r="J296" s="1119"/>
      <c r="K296" s="1119"/>
    </row>
    <row r="297" spans="1:11" ht="14.1" customHeight="1" x14ac:dyDescent="0.25">
      <c r="A297" s="1119"/>
      <c r="B297" s="1119"/>
      <c r="C297" s="1135" t="s">
        <v>1057</v>
      </c>
      <c r="D297" s="1136">
        <v>0</v>
      </c>
      <c r="E297" s="1136">
        <v>0</v>
      </c>
      <c r="F297" s="1136">
        <v>0</v>
      </c>
      <c r="G297" s="1136">
        <v>0</v>
      </c>
      <c r="H297" s="1119"/>
      <c r="I297" s="1119"/>
      <c r="J297" s="1119"/>
      <c r="K297" s="1119"/>
    </row>
    <row r="298" spans="1:11" ht="14.1" customHeight="1" x14ac:dyDescent="0.25">
      <c r="A298" s="1119"/>
      <c r="B298" s="1119"/>
      <c r="C298" s="1135" t="s">
        <v>1058</v>
      </c>
      <c r="D298" s="1136">
        <v>0</v>
      </c>
      <c r="E298" s="1136">
        <v>0</v>
      </c>
      <c r="F298" s="1136">
        <v>0</v>
      </c>
      <c r="G298" s="1136">
        <v>0</v>
      </c>
      <c r="H298" s="1119"/>
      <c r="I298" s="1119"/>
      <c r="J298" s="1119"/>
      <c r="K298" s="1119"/>
    </row>
    <row r="299" spans="1:11" ht="14.1" customHeight="1" x14ac:dyDescent="0.25">
      <c r="A299" s="1119"/>
      <c r="B299" s="1119"/>
      <c r="C299" s="1135" t="s">
        <v>1059</v>
      </c>
      <c r="D299" s="1136">
        <v>0</v>
      </c>
      <c r="E299" s="1136">
        <v>0</v>
      </c>
      <c r="F299" s="1136">
        <v>0</v>
      </c>
      <c r="G299" s="1136">
        <v>0</v>
      </c>
      <c r="H299" s="1119"/>
      <c r="I299" s="1119"/>
      <c r="J299" s="1119"/>
      <c r="K299" s="1119"/>
    </row>
    <row r="300" spans="1:11" ht="14.1" customHeight="1" x14ac:dyDescent="0.25">
      <c r="A300" s="1119"/>
      <c r="B300" s="1119"/>
      <c r="C300" s="1135" t="s">
        <v>1060</v>
      </c>
      <c r="D300" s="1136">
        <v>0</v>
      </c>
      <c r="E300" s="1136">
        <v>0</v>
      </c>
      <c r="F300" s="1136">
        <v>0</v>
      </c>
      <c r="G300" s="1136">
        <v>0</v>
      </c>
      <c r="H300" s="1119"/>
      <c r="I300" s="1119"/>
      <c r="J300" s="1119"/>
      <c r="K300" s="1119"/>
    </row>
    <row r="301" spans="1:11" ht="14.1" customHeight="1" x14ac:dyDescent="0.25">
      <c r="A301" s="1119"/>
      <c r="B301" s="1119"/>
      <c r="C301" s="1135" t="s">
        <v>1062</v>
      </c>
      <c r="D301" s="1136">
        <v>0</v>
      </c>
      <c r="E301" s="1136">
        <v>0</v>
      </c>
      <c r="F301" s="1136">
        <v>0</v>
      </c>
      <c r="G301" s="1136">
        <v>0</v>
      </c>
      <c r="H301" s="1119"/>
      <c r="I301" s="1119"/>
      <c r="J301" s="1119"/>
      <c r="K301" s="1119"/>
    </row>
    <row r="302" spans="1:11" ht="14.1" customHeight="1" x14ac:dyDescent="0.25">
      <c r="A302" s="1119"/>
      <c r="B302" s="1119"/>
      <c r="C302" s="1135" t="s">
        <v>1048</v>
      </c>
      <c r="D302" s="1136">
        <v>0</v>
      </c>
      <c r="E302" s="1136">
        <v>0</v>
      </c>
      <c r="F302" s="1136">
        <v>0</v>
      </c>
      <c r="G302" s="1136">
        <v>0</v>
      </c>
      <c r="H302" s="1119"/>
      <c r="I302" s="1119"/>
      <c r="J302" s="1119"/>
      <c r="K302" s="1119"/>
    </row>
    <row r="303" spans="1:11" ht="14.1" customHeight="1" x14ac:dyDescent="0.25">
      <c r="A303" s="1119"/>
      <c r="B303" s="1119"/>
      <c r="C303" s="1135" t="s">
        <v>1057</v>
      </c>
      <c r="D303" s="1136">
        <v>0</v>
      </c>
      <c r="E303" s="1136">
        <v>0</v>
      </c>
      <c r="F303" s="1136">
        <v>0</v>
      </c>
      <c r="G303" s="1136">
        <v>0</v>
      </c>
      <c r="H303" s="1119"/>
      <c r="I303" s="1119"/>
      <c r="J303" s="1119"/>
      <c r="K303" s="1119"/>
    </row>
    <row r="304" spans="1:11" ht="14.1" customHeight="1" x14ac:dyDescent="0.25">
      <c r="A304" s="1119"/>
      <c r="B304" s="1119"/>
      <c r="C304" s="1135" t="s">
        <v>1058</v>
      </c>
      <c r="D304" s="1136">
        <v>0</v>
      </c>
      <c r="E304" s="1136">
        <v>0</v>
      </c>
      <c r="F304" s="1136">
        <v>0</v>
      </c>
      <c r="G304" s="1136">
        <v>0</v>
      </c>
      <c r="H304" s="1119"/>
      <c r="I304" s="1119"/>
      <c r="J304" s="1119"/>
      <c r="K304" s="1119"/>
    </row>
    <row r="305" spans="1:11" ht="14.1" customHeight="1" x14ac:dyDescent="0.25">
      <c r="A305" s="1119"/>
      <c r="B305" s="1119"/>
      <c r="C305" s="1135" t="s">
        <v>1059</v>
      </c>
      <c r="D305" s="1136">
        <v>0</v>
      </c>
      <c r="E305" s="1136">
        <v>0</v>
      </c>
      <c r="F305" s="1136">
        <v>0</v>
      </c>
      <c r="G305" s="1136">
        <v>0</v>
      </c>
      <c r="H305" s="1119"/>
      <c r="I305" s="1119"/>
      <c r="J305" s="1119"/>
      <c r="K305" s="1119"/>
    </row>
    <row r="306" spans="1:11" ht="14.1" customHeight="1" x14ac:dyDescent="0.25">
      <c r="A306" s="1119"/>
      <c r="B306" s="1119"/>
      <c r="C306" s="1135" t="s">
        <v>1060</v>
      </c>
      <c r="D306" s="1136">
        <v>0</v>
      </c>
      <c r="E306" s="1136">
        <v>0</v>
      </c>
      <c r="F306" s="1136">
        <v>0</v>
      </c>
      <c r="G306" s="1136">
        <v>0</v>
      </c>
      <c r="H306" s="1119"/>
      <c r="I306" s="1119"/>
      <c r="J306" s="1119"/>
      <c r="K306" s="1119"/>
    </row>
    <row r="307" spans="1:11" ht="14.1" customHeight="1" x14ac:dyDescent="0.25">
      <c r="A307" s="1119"/>
      <c r="B307" s="1119"/>
      <c r="C307" s="1135" t="s">
        <v>1063</v>
      </c>
      <c r="D307" s="1136">
        <v>0</v>
      </c>
      <c r="E307" s="1136">
        <v>0</v>
      </c>
      <c r="F307" s="1136">
        <v>0</v>
      </c>
      <c r="G307" s="1136">
        <v>0</v>
      </c>
      <c r="H307" s="1119"/>
      <c r="I307" s="1119"/>
      <c r="J307" s="1119"/>
      <c r="K307" s="1119"/>
    </row>
    <row r="308" spans="1:11" ht="14.1" customHeight="1" x14ac:dyDescent="0.25">
      <c r="A308" s="1119"/>
      <c r="B308" s="1119"/>
      <c r="C308" s="1135" t="s">
        <v>1064</v>
      </c>
      <c r="D308" s="1136">
        <v>0</v>
      </c>
      <c r="E308" s="1136">
        <v>0</v>
      </c>
      <c r="F308" s="1136">
        <v>0</v>
      </c>
      <c r="G308" s="1136">
        <v>0</v>
      </c>
      <c r="H308" s="1119"/>
      <c r="I308" s="1119"/>
      <c r="J308" s="1119"/>
      <c r="K308" s="1119"/>
    </row>
    <row r="309" spans="1:11" ht="14.1" customHeight="1" x14ac:dyDescent="0.25">
      <c r="A309" s="1119"/>
      <c r="B309" s="1119"/>
      <c r="C309" s="1137" t="s">
        <v>572</v>
      </c>
      <c r="D309" s="1136">
        <v>0</v>
      </c>
      <c r="E309" s="1136">
        <v>600000</v>
      </c>
      <c r="F309" s="1136">
        <v>0</v>
      </c>
      <c r="G309" s="1136">
        <v>0</v>
      </c>
      <c r="H309" s="1119"/>
      <c r="I309" s="1119"/>
      <c r="J309" s="1119"/>
      <c r="K309" s="1119"/>
    </row>
    <row r="310" spans="1:11" ht="14.1" customHeight="1" x14ac:dyDescent="0.25">
      <c r="A310" s="1119"/>
      <c r="B310" s="1119"/>
      <c r="C310" s="1128" t="s">
        <v>3246</v>
      </c>
      <c r="D310" s="1256" t="s">
        <v>3247</v>
      </c>
      <c r="E310" s="1257"/>
      <c r="F310" s="1257"/>
      <c r="G310" s="1257"/>
      <c r="H310" s="1119"/>
      <c r="I310" s="1119"/>
      <c r="J310" s="1119"/>
      <c r="K310" s="1119"/>
    </row>
    <row r="311" spans="1:11" ht="27" customHeight="1" x14ac:dyDescent="0.25">
      <c r="A311" s="1119"/>
      <c r="B311" s="1119"/>
      <c r="C311" s="1129" t="s">
        <v>1022</v>
      </c>
      <c r="D311" s="1252" t="s">
        <v>3248</v>
      </c>
      <c r="E311" s="1253"/>
      <c r="F311" s="1253"/>
      <c r="G311" s="1253"/>
      <c r="H311" s="1119"/>
      <c r="I311" s="1119"/>
      <c r="J311" s="1119"/>
      <c r="K311" s="1119"/>
    </row>
    <row r="312" spans="1:11" ht="27" customHeight="1" x14ac:dyDescent="0.25">
      <c r="A312" s="1119"/>
      <c r="B312" s="1119"/>
      <c r="C312" s="1130" t="s">
        <v>1024</v>
      </c>
      <c r="D312" s="1254" t="s">
        <v>3249</v>
      </c>
      <c r="E312" s="1255"/>
      <c r="F312" s="1255"/>
      <c r="G312" s="1255"/>
      <c r="H312" s="1119"/>
      <c r="I312" s="1119"/>
      <c r="J312" s="1119"/>
      <c r="K312" s="1119"/>
    </row>
    <row r="313" spans="1:11" ht="27" customHeight="1" x14ac:dyDescent="0.25">
      <c r="A313" s="1119"/>
      <c r="B313" s="1119"/>
      <c r="C313" s="1130" t="s">
        <v>31</v>
      </c>
      <c r="D313" s="1254" t="s">
        <v>3250</v>
      </c>
      <c r="E313" s="1255"/>
      <c r="F313" s="1255"/>
      <c r="G313" s="1255"/>
      <c r="H313" s="1119"/>
      <c r="I313" s="1119"/>
      <c r="J313" s="1119"/>
      <c r="K313" s="1119"/>
    </row>
    <row r="314" spans="1:11" ht="15" customHeight="1" x14ac:dyDescent="0.25">
      <c r="A314" s="1119"/>
      <c r="B314" s="1119"/>
      <c r="C314" s="1131"/>
      <c r="D314" s="1132">
        <v>2024</v>
      </c>
      <c r="E314" s="1132">
        <v>2025</v>
      </c>
      <c r="F314" s="1132">
        <v>2026</v>
      </c>
      <c r="G314" s="1132">
        <v>2027</v>
      </c>
      <c r="H314" s="1119"/>
      <c r="I314" s="1119"/>
      <c r="J314" s="1119"/>
      <c r="K314" s="1119"/>
    </row>
    <row r="315" spans="1:11" ht="15" customHeight="1" x14ac:dyDescent="0.25">
      <c r="A315" s="1119"/>
      <c r="B315" s="1119"/>
      <c r="C315" s="1133"/>
      <c r="D315" s="1134" t="s">
        <v>13</v>
      </c>
      <c r="E315" s="1134" t="s">
        <v>14</v>
      </c>
      <c r="F315" s="1134" t="s">
        <v>14</v>
      </c>
      <c r="G315" s="1134" t="s">
        <v>14</v>
      </c>
      <c r="H315" s="1119"/>
      <c r="I315" s="1119"/>
      <c r="J315" s="1119"/>
      <c r="K315" s="1119"/>
    </row>
    <row r="316" spans="1:11" ht="14.1" customHeight="1" x14ac:dyDescent="0.25">
      <c r="A316" s="1119"/>
      <c r="B316" s="1119"/>
      <c r="C316" s="1123" t="s">
        <v>33</v>
      </c>
      <c r="D316" s="1127" t="s">
        <v>1039</v>
      </c>
      <c r="E316" s="1127" t="s">
        <v>3251</v>
      </c>
      <c r="F316" s="1127" t="s">
        <v>3252</v>
      </c>
      <c r="G316" s="1127" t="s">
        <v>1222</v>
      </c>
      <c r="H316" s="1119"/>
      <c r="I316" s="1119"/>
      <c r="J316" s="1119"/>
      <c r="K316" s="1119"/>
    </row>
    <row r="317" spans="1:11" ht="14.1" customHeight="1" x14ac:dyDescent="0.25">
      <c r="A317" s="1119"/>
      <c r="B317" s="1119"/>
      <c r="C317" s="1123" t="s">
        <v>1029</v>
      </c>
      <c r="D317" s="1127" t="s">
        <v>1039</v>
      </c>
      <c r="E317" s="1127" t="s">
        <v>1144</v>
      </c>
      <c r="F317" s="1127" t="s">
        <v>1144</v>
      </c>
      <c r="G317" s="1127" t="s">
        <v>2239</v>
      </c>
      <c r="H317" s="1119"/>
      <c r="I317" s="1119"/>
      <c r="J317" s="1119"/>
      <c r="K317" s="1119"/>
    </row>
    <row r="318" spans="1:11" ht="14.1" customHeight="1" x14ac:dyDescent="0.25">
      <c r="A318" s="1119"/>
      <c r="B318" s="1119"/>
      <c r="C318" s="1123" t="s">
        <v>1032</v>
      </c>
      <c r="D318" s="1127" t="s">
        <v>1039</v>
      </c>
      <c r="E318" s="1127" t="s">
        <v>3253</v>
      </c>
      <c r="F318" s="1127" t="s">
        <v>3254</v>
      </c>
      <c r="G318" s="1127" t="s">
        <v>1621</v>
      </c>
      <c r="H318" s="1119"/>
      <c r="I318" s="1119"/>
      <c r="J318" s="1119"/>
      <c r="K318" s="1119"/>
    </row>
    <row r="319" spans="1:11" ht="14.1" customHeight="1" x14ac:dyDescent="0.25">
      <c r="A319" s="1119"/>
      <c r="B319" s="1119"/>
      <c r="C319" s="1123" t="s">
        <v>1037</v>
      </c>
      <c r="D319" s="1127" t="s">
        <v>1038</v>
      </c>
      <c r="E319" s="1127" t="s">
        <v>1038</v>
      </c>
      <c r="F319" s="1127" t="s">
        <v>3255</v>
      </c>
      <c r="G319" s="1127" t="s">
        <v>1309</v>
      </c>
      <c r="H319" s="1119"/>
      <c r="I319" s="1119"/>
      <c r="J319" s="1119"/>
      <c r="K319" s="1119"/>
    </row>
    <row r="320" spans="1:11" ht="14.1" customHeight="1" x14ac:dyDescent="0.25">
      <c r="A320" s="1119"/>
      <c r="B320" s="1119"/>
      <c r="C320" s="1123" t="s">
        <v>1042</v>
      </c>
      <c r="D320" s="1127" t="s">
        <v>1038</v>
      </c>
      <c r="E320" s="1127" t="s">
        <v>1038</v>
      </c>
      <c r="F320" s="1127" t="s">
        <v>1039</v>
      </c>
      <c r="G320" s="1127" t="s">
        <v>1612</v>
      </c>
      <c r="H320" s="1119"/>
      <c r="I320" s="1119"/>
      <c r="J320" s="1119"/>
      <c r="K320" s="1119"/>
    </row>
    <row r="321" spans="1:11" ht="14.1" customHeight="1" x14ac:dyDescent="0.25">
      <c r="A321" s="1119"/>
      <c r="B321" s="1119"/>
      <c r="C321" s="1123" t="s">
        <v>39</v>
      </c>
      <c r="D321" s="1127" t="s">
        <v>1038</v>
      </c>
      <c r="E321" s="1127" t="s">
        <v>1038</v>
      </c>
      <c r="F321" s="1127" t="s">
        <v>3256</v>
      </c>
      <c r="G321" s="1127" t="s">
        <v>3257</v>
      </c>
      <c r="H321" s="1119"/>
      <c r="I321" s="1119"/>
      <c r="J321" s="1119"/>
      <c r="K321" s="1119"/>
    </row>
    <row r="322" spans="1:11" ht="14.1" customHeight="1" x14ac:dyDescent="0.25">
      <c r="A322" s="1119"/>
      <c r="B322" s="1119"/>
      <c r="C322" s="1250" t="s">
        <v>1046</v>
      </c>
      <c r="D322" s="1251"/>
      <c r="E322" s="1251"/>
      <c r="F322" s="1251"/>
      <c r="G322" s="1251"/>
      <c r="H322" s="1119"/>
      <c r="I322" s="1119"/>
      <c r="J322" s="1119"/>
      <c r="K322" s="1119"/>
    </row>
    <row r="323" spans="1:11" ht="14.1" customHeight="1" x14ac:dyDescent="0.25">
      <c r="A323" s="1119"/>
      <c r="B323" s="1119"/>
      <c r="C323" s="1131"/>
      <c r="D323" s="1132">
        <v>2024</v>
      </c>
      <c r="E323" s="1132">
        <v>2025</v>
      </c>
      <c r="F323" s="1132">
        <v>2026</v>
      </c>
      <c r="G323" s="1132">
        <v>2027</v>
      </c>
      <c r="H323" s="1119"/>
      <c r="I323" s="1119"/>
      <c r="J323" s="1119"/>
      <c r="K323" s="1119"/>
    </row>
    <row r="324" spans="1:11" ht="14.1" customHeight="1" x14ac:dyDescent="0.25">
      <c r="A324" s="1119"/>
      <c r="B324" s="1119"/>
      <c r="C324" s="1133"/>
      <c r="D324" s="1134" t="s">
        <v>13</v>
      </c>
      <c r="E324" s="1134" t="s">
        <v>14</v>
      </c>
      <c r="F324" s="1134" t="s">
        <v>14</v>
      </c>
      <c r="G324" s="1134" t="s">
        <v>14</v>
      </c>
      <c r="H324" s="1119"/>
      <c r="I324" s="1119"/>
      <c r="J324" s="1119"/>
      <c r="K324" s="1119"/>
    </row>
    <row r="325" spans="1:11" ht="14.1" customHeight="1" x14ac:dyDescent="0.25">
      <c r="A325" s="1119"/>
      <c r="B325" s="1119"/>
      <c r="C325" s="1135" t="s">
        <v>1047</v>
      </c>
      <c r="D325" s="1136">
        <v>0</v>
      </c>
      <c r="E325" s="1136">
        <v>0</v>
      </c>
      <c r="F325" s="1136">
        <v>0</v>
      </c>
      <c r="G325" s="1136">
        <v>0</v>
      </c>
      <c r="H325" s="1119"/>
      <c r="I325" s="1119"/>
      <c r="J325" s="1119"/>
      <c r="K325" s="1119"/>
    </row>
    <row r="326" spans="1:11" ht="14.1" customHeight="1" x14ac:dyDescent="0.25">
      <c r="A326" s="1119"/>
      <c r="B326" s="1119"/>
      <c r="C326" s="1135" t="s">
        <v>1048</v>
      </c>
      <c r="D326" s="1136">
        <v>0</v>
      </c>
      <c r="E326" s="1136">
        <v>0</v>
      </c>
      <c r="F326" s="1136">
        <v>0</v>
      </c>
      <c r="G326" s="1136">
        <v>0</v>
      </c>
      <c r="H326" s="1119"/>
      <c r="I326" s="1119"/>
      <c r="J326" s="1119"/>
      <c r="K326" s="1119"/>
    </row>
    <row r="327" spans="1:11" ht="14.1" customHeight="1" x14ac:dyDescent="0.25">
      <c r="A327" s="1119"/>
      <c r="B327" s="1119"/>
      <c r="C327" s="1135" t="s">
        <v>1049</v>
      </c>
      <c r="D327" s="1136">
        <v>0</v>
      </c>
      <c r="E327" s="1136">
        <v>0</v>
      </c>
      <c r="F327" s="1136">
        <v>0</v>
      </c>
      <c r="G327" s="1136">
        <v>0</v>
      </c>
      <c r="H327" s="1119"/>
      <c r="I327" s="1119"/>
      <c r="J327" s="1119"/>
      <c r="K327" s="1119"/>
    </row>
    <row r="328" spans="1:11" ht="14.1" customHeight="1" x14ac:dyDescent="0.25">
      <c r="A328" s="1119"/>
      <c r="B328" s="1119"/>
      <c r="C328" s="1135" t="s">
        <v>1050</v>
      </c>
      <c r="D328" s="1136">
        <v>0</v>
      </c>
      <c r="E328" s="1136">
        <v>0</v>
      </c>
      <c r="F328" s="1136">
        <v>0</v>
      </c>
      <c r="G328" s="1136">
        <v>0</v>
      </c>
      <c r="H328" s="1119"/>
      <c r="I328" s="1119"/>
      <c r="J328" s="1119"/>
      <c r="K328" s="1119"/>
    </row>
    <row r="329" spans="1:11" ht="14.1" customHeight="1" x14ac:dyDescent="0.25">
      <c r="A329" s="1119"/>
      <c r="B329" s="1119"/>
      <c r="C329" s="1135" t="s">
        <v>1048</v>
      </c>
      <c r="D329" s="1136">
        <v>0</v>
      </c>
      <c r="E329" s="1136">
        <v>0</v>
      </c>
      <c r="F329" s="1136">
        <v>0</v>
      </c>
      <c r="G329" s="1136">
        <v>0</v>
      </c>
      <c r="H329" s="1119"/>
      <c r="I329" s="1119"/>
      <c r="J329" s="1119"/>
      <c r="K329" s="1119"/>
    </row>
    <row r="330" spans="1:11" ht="14.1" customHeight="1" x14ac:dyDescent="0.25">
      <c r="A330" s="1119"/>
      <c r="B330" s="1119"/>
      <c r="C330" s="1135" t="s">
        <v>1049</v>
      </c>
      <c r="D330" s="1136">
        <v>0</v>
      </c>
      <c r="E330" s="1136">
        <v>0</v>
      </c>
      <c r="F330" s="1136">
        <v>0</v>
      </c>
      <c r="G330" s="1136">
        <v>0</v>
      </c>
      <c r="H330" s="1119"/>
      <c r="I330" s="1119"/>
      <c r="J330" s="1119"/>
      <c r="K330" s="1119"/>
    </row>
    <row r="331" spans="1:11" ht="14.1" customHeight="1" x14ac:dyDescent="0.25">
      <c r="A331" s="1119"/>
      <c r="B331" s="1119"/>
      <c r="C331" s="1135" t="s">
        <v>1051</v>
      </c>
      <c r="D331" s="1136">
        <v>0</v>
      </c>
      <c r="E331" s="1136">
        <v>0</v>
      </c>
      <c r="F331" s="1136">
        <v>0</v>
      </c>
      <c r="G331" s="1136">
        <v>0</v>
      </c>
      <c r="H331" s="1119"/>
      <c r="I331" s="1119"/>
      <c r="J331" s="1119"/>
      <c r="K331" s="1119"/>
    </row>
    <row r="332" spans="1:11" ht="14.1" customHeight="1" x14ac:dyDescent="0.25">
      <c r="A332" s="1119"/>
      <c r="B332" s="1119"/>
      <c r="C332" s="1135" t="s">
        <v>1048</v>
      </c>
      <c r="D332" s="1136">
        <v>0</v>
      </c>
      <c r="E332" s="1136">
        <v>0</v>
      </c>
      <c r="F332" s="1136">
        <v>0</v>
      </c>
      <c r="G332" s="1136">
        <v>0</v>
      </c>
      <c r="H332" s="1119"/>
      <c r="I332" s="1119"/>
      <c r="J332" s="1119"/>
      <c r="K332" s="1119"/>
    </row>
    <row r="333" spans="1:11" ht="14.1" customHeight="1" x14ac:dyDescent="0.25">
      <c r="A333" s="1119"/>
      <c r="B333" s="1119"/>
      <c r="C333" s="1135" t="s">
        <v>1049</v>
      </c>
      <c r="D333" s="1136">
        <v>0</v>
      </c>
      <c r="E333" s="1136">
        <v>0</v>
      </c>
      <c r="F333" s="1136">
        <v>0</v>
      </c>
      <c r="G333" s="1136">
        <v>0</v>
      </c>
      <c r="H333" s="1119"/>
      <c r="I333" s="1119"/>
      <c r="J333" s="1119"/>
      <c r="K333" s="1119"/>
    </row>
    <row r="334" spans="1:11" ht="14.1" customHeight="1" x14ac:dyDescent="0.25">
      <c r="A334" s="1119"/>
      <c r="B334" s="1119"/>
      <c r="C334" s="1135" t="s">
        <v>1052</v>
      </c>
      <c r="D334" s="1136">
        <v>0</v>
      </c>
      <c r="E334" s="1136">
        <v>0</v>
      </c>
      <c r="F334" s="1136">
        <v>0</v>
      </c>
      <c r="G334" s="1136">
        <v>0</v>
      </c>
      <c r="H334" s="1119"/>
      <c r="I334" s="1119"/>
      <c r="J334" s="1119"/>
      <c r="K334" s="1119"/>
    </row>
    <row r="335" spans="1:11" ht="14.1" customHeight="1" x14ac:dyDescent="0.25">
      <c r="A335" s="1119"/>
      <c r="B335" s="1119"/>
      <c r="C335" s="1135" t="s">
        <v>1048</v>
      </c>
      <c r="D335" s="1136">
        <v>0</v>
      </c>
      <c r="E335" s="1136">
        <v>0</v>
      </c>
      <c r="F335" s="1136">
        <v>0</v>
      </c>
      <c r="G335" s="1136">
        <v>0</v>
      </c>
      <c r="H335" s="1119"/>
      <c r="I335" s="1119"/>
      <c r="J335" s="1119"/>
      <c r="K335" s="1119"/>
    </row>
    <row r="336" spans="1:11" ht="14.1" customHeight="1" x14ac:dyDescent="0.25">
      <c r="A336" s="1119"/>
      <c r="B336" s="1119"/>
      <c r="C336" s="1135" t="s">
        <v>1049</v>
      </c>
      <c r="D336" s="1136">
        <v>0</v>
      </c>
      <c r="E336" s="1136">
        <v>0</v>
      </c>
      <c r="F336" s="1136">
        <v>0</v>
      </c>
      <c r="G336" s="1136">
        <v>0</v>
      </c>
      <c r="H336" s="1119"/>
      <c r="I336" s="1119"/>
      <c r="J336" s="1119"/>
      <c r="K336" s="1119"/>
    </row>
    <row r="337" spans="1:11" ht="14.1" customHeight="1" x14ac:dyDescent="0.25">
      <c r="A337" s="1119"/>
      <c r="B337" s="1119"/>
      <c r="C337" s="1135" t="s">
        <v>1053</v>
      </c>
      <c r="D337" s="1136">
        <v>0</v>
      </c>
      <c r="E337" s="1136">
        <v>0</v>
      </c>
      <c r="F337" s="1136">
        <v>0</v>
      </c>
      <c r="G337" s="1136">
        <v>0</v>
      </c>
      <c r="H337" s="1119"/>
      <c r="I337" s="1119"/>
      <c r="J337" s="1119"/>
      <c r="K337" s="1119"/>
    </row>
    <row r="338" spans="1:11" ht="14.1" customHeight="1" x14ac:dyDescent="0.25">
      <c r="A338" s="1119"/>
      <c r="B338" s="1119"/>
      <c r="C338" s="1135" t="s">
        <v>1048</v>
      </c>
      <c r="D338" s="1136">
        <v>0</v>
      </c>
      <c r="E338" s="1136">
        <v>0</v>
      </c>
      <c r="F338" s="1136">
        <v>0</v>
      </c>
      <c r="G338" s="1136">
        <v>0</v>
      </c>
      <c r="H338" s="1119"/>
      <c r="I338" s="1119"/>
      <c r="J338" s="1119"/>
      <c r="K338" s="1119"/>
    </row>
    <row r="339" spans="1:11" ht="14.1" customHeight="1" x14ac:dyDescent="0.25">
      <c r="A339" s="1119"/>
      <c r="B339" s="1119"/>
      <c r="C339" s="1135" t="s">
        <v>1049</v>
      </c>
      <c r="D339" s="1136">
        <v>0</v>
      </c>
      <c r="E339" s="1136">
        <v>0</v>
      </c>
      <c r="F339" s="1136">
        <v>0</v>
      </c>
      <c r="G339" s="1136">
        <v>0</v>
      </c>
      <c r="H339" s="1119"/>
      <c r="I339" s="1119"/>
      <c r="J339" s="1119"/>
      <c r="K339" s="1119"/>
    </row>
    <row r="340" spans="1:11" ht="14.1" customHeight="1" x14ac:dyDescent="0.25">
      <c r="A340" s="1119"/>
      <c r="B340" s="1119"/>
      <c r="C340" s="1135" t="s">
        <v>1054</v>
      </c>
      <c r="D340" s="1136">
        <v>0</v>
      </c>
      <c r="E340" s="1136">
        <v>0</v>
      </c>
      <c r="F340" s="1136">
        <v>0</v>
      </c>
      <c r="G340" s="1136">
        <v>0</v>
      </c>
      <c r="H340" s="1119"/>
      <c r="I340" s="1119"/>
      <c r="J340" s="1119"/>
      <c r="K340" s="1119"/>
    </row>
    <row r="341" spans="1:11" ht="14.1" customHeight="1" x14ac:dyDescent="0.25">
      <c r="A341" s="1119"/>
      <c r="B341" s="1119"/>
      <c r="C341" s="1135" t="s">
        <v>1048</v>
      </c>
      <c r="D341" s="1136">
        <v>0</v>
      </c>
      <c r="E341" s="1136">
        <v>0</v>
      </c>
      <c r="F341" s="1136">
        <v>0</v>
      </c>
      <c r="G341" s="1136">
        <v>0</v>
      </c>
      <c r="H341" s="1119"/>
      <c r="I341" s="1119"/>
      <c r="J341" s="1119"/>
      <c r="K341" s="1119"/>
    </row>
    <row r="342" spans="1:11" ht="14.1" customHeight="1" x14ac:dyDescent="0.25">
      <c r="A342" s="1119"/>
      <c r="B342" s="1119"/>
      <c r="C342" s="1135" t="s">
        <v>1049</v>
      </c>
      <c r="D342" s="1136">
        <v>0</v>
      </c>
      <c r="E342" s="1136">
        <v>0</v>
      </c>
      <c r="F342" s="1136">
        <v>0</v>
      </c>
      <c r="G342" s="1136">
        <v>0</v>
      </c>
      <c r="H342" s="1119"/>
      <c r="I342" s="1119"/>
      <c r="J342" s="1119"/>
      <c r="K342" s="1119"/>
    </row>
    <row r="343" spans="1:11" ht="14.1" customHeight="1" x14ac:dyDescent="0.25">
      <c r="A343" s="1119"/>
      <c r="B343" s="1119"/>
      <c r="C343" s="1135" t="s">
        <v>1055</v>
      </c>
      <c r="D343" s="1136">
        <v>0</v>
      </c>
      <c r="E343" s="1136">
        <v>0</v>
      </c>
      <c r="F343" s="1136">
        <v>0</v>
      </c>
      <c r="G343" s="1136">
        <v>0</v>
      </c>
      <c r="H343" s="1119"/>
      <c r="I343" s="1119"/>
      <c r="J343" s="1119"/>
      <c r="K343" s="1119"/>
    </row>
    <row r="344" spans="1:11" ht="14.1" customHeight="1" x14ac:dyDescent="0.25">
      <c r="A344" s="1119"/>
      <c r="B344" s="1119"/>
      <c r="C344" s="1135" t="s">
        <v>1048</v>
      </c>
      <c r="D344" s="1136">
        <v>0</v>
      </c>
      <c r="E344" s="1136">
        <v>0</v>
      </c>
      <c r="F344" s="1136">
        <v>0</v>
      </c>
      <c r="G344" s="1136">
        <v>0</v>
      </c>
      <c r="H344" s="1119"/>
      <c r="I344" s="1119"/>
      <c r="J344" s="1119"/>
      <c r="K344" s="1119"/>
    </row>
    <row r="345" spans="1:11" ht="14.1" customHeight="1" x14ac:dyDescent="0.25">
      <c r="A345" s="1119"/>
      <c r="B345" s="1119"/>
      <c r="C345" s="1135" t="s">
        <v>1049</v>
      </c>
      <c r="D345" s="1136">
        <v>0</v>
      </c>
      <c r="E345" s="1136">
        <v>0</v>
      </c>
      <c r="F345" s="1136">
        <v>0</v>
      </c>
      <c r="G345" s="1136">
        <v>0</v>
      </c>
      <c r="H345" s="1119"/>
      <c r="I345" s="1119"/>
      <c r="J345" s="1119"/>
      <c r="K345" s="1119"/>
    </row>
    <row r="346" spans="1:11" ht="14.1" customHeight="1" x14ac:dyDescent="0.25">
      <c r="A346" s="1119"/>
      <c r="B346" s="1119"/>
      <c r="C346" s="1135" t="s">
        <v>1056</v>
      </c>
      <c r="D346" s="1136">
        <v>0</v>
      </c>
      <c r="E346" s="1136">
        <v>0</v>
      </c>
      <c r="F346" s="1136">
        <v>0</v>
      </c>
      <c r="G346" s="1136">
        <v>0</v>
      </c>
      <c r="H346" s="1119"/>
      <c r="I346" s="1119"/>
      <c r="J346" s="1119"/>
      <c r="K346" s="1119"/>
    </row>
    <row r="347" spans="1:11" ht="14.1" customHeight="1" x14ac:dyDescent="0.25">
      <c r="A347" s="1119"/>
      <c r="B347" s="1119"/>
      <c r="C347" s="1135" t="s">
        <v>1048</v>
      </c>
      <c r="D347" s="1136">
        <v>0</v>
      </c>
      <c r="E347" s="1136">
        <v>0</v>
      </c>
      <c r="F347" s="1136">
        <v>0</v>
      </c>
      <c r="G347" s="1136">
        <v>0</v>
      </c>
      <c r="H347" s="1119"/>
      <c r="I347" s="1119"/>
      <c r="J347" s="1119"/>
      <c r="K347" s="1119"/>
    </row>
    <row r="348" spans="1:11" ht="14.1" customHeight="1" x14ac:dyDescent="0.25">
      <c r="A348" s="1119"/>
      <c r="B348" s="1119"/>
      <c r="C348" s="1135" t="s">
        <v>1057</v>
      </c>
      <c r="D348" s="1136">
        <v>0</v>
      </c>
      <c r="E348" s="1136">
        <v>0</v>
      </c>
      <c r="F348" s="1136">
        <v>0</v>
      </c>
      <c r="G348" s="1136">
        <v>0</v>
      </c>
      <c r="H348" s="1119"/>
      <c r="I348" s="1119"/>
      <c r="J348" s="1119"/>
      <c r="K348" s="1119"/>
    </row>
    <row r="349" spans="1:11" ht="14.1" customHeight="1" x14ac:dyDescent="0.25">
      <c r="A349" s="1119"/>
      <c r="B349" s="1119"/>
      <c r="C349" s="1135" t="s">
        <v>1058</v>
      </c>
      <c r="D349" s="1136">
        <v>0</v>
      </c>
      <c r="E349" s="1136">
        <v>0</v>
      </c>
      <c r="F349" s="1136">
        <v>0</v>
      </c>
      <c r="G349" s="1136">
        <v>0</v>
      </c>
      <c r="H349" s="1119"/>
      <c r="I349" s="1119"/>
      <c r="J349" s="1119"/>
      <c r="K349" s="1119"/>
    </row>
    <row r="350" spans="1:11" ht="14.1" customHeight="1" x14ac:dyDescent="0.25">
      <c r="A350" s="1119"/>
      <c r="B350" s="1119"/>
      <c r="C350" s="1135" t="s">
        <v>1059</v>
      </c>
      <c r="D350" s="1136">
        <v>0</v>
      </c>
      <c r="E350" s="1136">
        <v>0</v>
      </c>
      <c r="F350" s="1136">
        <v>0</v>
      </c>
      <c r="G350" s="1136">
        <v>0</v>
      </c>
      <c r="H350" s="1119"/>
      <c r="I350" s="1119"/>
      <c r="J350" s="1119"/>
      <c r="K350" s="1119"/>
    </row>
    <row r="351" spans="1:11" ht="14.1" customHeight="1" x14ac:dyDescent="0.25">
      <c r="A351" s="1119"/>
      <c r="B351" s="1119"/>
      <c r="C351" s="1135" t="s">
        <v>1060</v>
      </c>
      <c r="D351" s="1136">
        <v>0</v>
      </c>
      <c r="E351" s="1136">
        <v>0</v>
      </c>
      <c r="F351" s="1136">
        <v>0</v>
      </c>
      <c r="G351" s="1136">
        <v>0</v>
      </c>
      <c r="H351" s="1119"/>
      <c r="I351" s="1119"/>
      <c r="J351" s="1119"/>
      <c r="K351" s="1119"/>
    </row>
    <row r="352" spans="1:11" ht="14.1" customHeight="1" x14ac:dyDescent="0.25">
      <c r="A352" s="1119"/>
      <c r="B352" s="1119"/>
      <c r="C352" s="1135" t="s">
        <v>1061</v>
      </c>
      <c r="D352" s="1136">
        <v>0</v>
      </c>
      <c r="E352" s="1136">
        <v>50000000</v>
      </c>
      <c r="F352" s="1136">
        <v>50000000</v>
      </c>
      <c r="G352" s="1136">
        <v>60000000</v>
      </c>
      <c r="H352" s="1119"/>
      <c r="I352" s="1119"/>
      <c r="J352" s="1119"/>
      <c r="K352" s="1119"/>
    </row>
    <row r="353" spans="1:11" ht="14.1" customHeight="1" x14ac:dyDescent="0.25">
      <c r="A353" s="1119"/>
      <c r="B353" s="1119"/>
      <c r="C353" s="1135" t="s">
        <v>1048</v>
      </c>
      <c r="D353" s="1136">
        <v>0</v>
      </c>
      <c r="E353" s="1136">
        <v>50000000</v>
      </c>
      <c r="F353" s="1136">
        <v>50000000</v>
      </c>
      <c r="G353" s="1136">
        <v>60000000</v>
      </c>
      <c r="H353" s="1119"/>
      <c r="I353" s="1119"/>
      <c r="J353" s="1119"/>
      <c r="K353" s="1119"/>
    </row>
    <row r="354" spans="1:11" ht="14.1" customHeight="1" x14ac:dyDescent="0.25">
      <c r="A354" s="1119"/>
      <c r="B354" s="1119"/>
      <c r="C354" s="1135" t="s">
        <v>1057</v>
      </c>
      <c r="D354" s="1136">
        <v>0</v>
      </c>
      <c r="E354" s="1136">
        <v>0</v>
      </c>
      <c r="F354" s="1136">
        <v>0</v>
      </c>
      <c r="G354" s="1136">
        <v>0</v>
      </c>
      <c r="H354" s="1119"/>
      <c r="I354" s="1119"/>
      <c r="J354" s="1119"/>
      <c r="K354" s="1119"/>
    </row>
    <row r="355" spans="1:11" ht="14.1" customHeight="1" x14ac:dyDescent="0.25">
      <c r="A355" s="1119"/>
      <c r="B355" s="1119"/>
      <c r="C355" s="1135" t="s">
        <v>1058</v>
      </c>
      <c r="D355" s="1136">
        <v>0</v>
      </c>
      <c r="E355" s="1136">
        <v>0</v>
      </c>
      <c r="F355" s="1136">
        <v>0</v>
      </c>
      <c r="G355" s="1136">
        <v>0</v>
      </c>
      <c r="H355" s="1119"/>
      <c r="I355" s="1119"/>
      <c r="J355" s="1119"/>
      <c r="K355" s="1119"/>
    </row>
    <row r="356" spans="1:11" ht="14.1" customHeight="1" x14ac:dyDescent="0.25">
      <c r="A356" s="1119"/>
      <c r="B356" s="1119"/>
      <c r="C356" s="1135" t="s">
        <v>1059</v>
      </c>
      <c r="D356" s="1136">
        <v>0</v>
      </c>
      <c r="E356" s="1136">
        <v>0</v>
      </c>
      <c r="F356" s="1136">
        <v>0</v>
      </c>
      <c r="G356" s="1136">
        <v>0</v>
      </c>
      <c r="H356" s="1119"/>
      <c r="I356" s="1119"/>
      <c r="J356" s="1119"/>
      <c r="K356" s="1119"/>
    </row>
    <row r="357" spans="1:11" ht="14.1" customHeight="1" x14ac:dyDescent="0.25">
      <c r="A357" s="1119"/>
      <c r="B357" s="1119"/>
      <c r="C357" s="1135" t="s">
        <v>1060</v>
      </c>
      <c r="D357" s="1136">
        <v>0</v>
      </c>
      <c r="E357" s="1136">
        <v>0</v>
      </c>
      <c r="F357" s="1136">
        <v>0</v>
      </c>
      <c r="G357" s="1136">
        <v>0</v>
      </c>
      <c r="H357" s="1119"/>
      <c r="I357" s="1119"/>
      <c r="J357" s="1119"/>
      <c r="K357" s="1119"/>
    </row>
    <row r="358" spans="1:11" ht="14.1" customHeight="1" x14ac:dyDescent="0.25">
      <c r="A358" s="1119"/>
      <c r="B358" s="1119"/>
      <c r="C358" s="1135" t="s">
        <v>1062</v>
      </c>
      <c r="D358" s="1136">
        <v>0</v>
      </c>
      <c r="E358" s="1136">
        <v>0</v>
      </c>
      <c r="F358" s="1136">
        <v>0</v>
      </c>
      <c r="G358" s="1136">
        <v>0</v>
      </c>
      <c r="H358" s="1119"/>
      <c r="I358" s="1119"/>
      <c r="J358" s="1119"/>
      <c r="K358" s="1119"/>
    </row>
    <row r="359" spans="1:11" ht="14.1" customHeight="1" x14ac:dyDescent="0.25">
      <c r="A359" s="1119"/>
      <c r="B359" s="1119"/>
      <c r="C359" s="1135" t="s">
        <v>1048</v>
      </c>
      <c r="D359" s="1136">
        <v>0</v>
      </c>
      <c r="E359" s="1136">
        <v>0</v>
      </c>
      <c r="F359" s="1136">
        <v>0</v>
      </c>
      <c r="G359" s="1136">
        <v>0</v>
      </c>
      <c r="H359" s="1119"/>
      <c r="I359" s="1119"/>
      <c r="J359" s="1119"/>
      <c r="K359" s="1119"/>
    </row>
    <row r="360" spans="1:11" ht="14.1" customHeight="1" x14ac:dyDescent="0.25">
      <c r="A360" s="1119"/>
      <c r="B360" s="1119"/>
      <c r="C360" s="1135" t="s">
        <v>1057</v>
      </c>
      <c r="D360" s="1136">
        <v>0</v>
      </c>
      <c r="E360" s="1136">
        <v>0</v>
      </c>
      <c r="F360" s="1136">
        <v>0</v>
      </c>
      <c r="G360" s="1136">
        <v>0</v>
      </c>
      <c r="H360" s="1119"/>
      <c r="I360" s="1119"/>
      <c r="J360" s="1119"/>
      <c r="K360" s="1119"/>
    </row>
    <row r="361" spans="1:11" ht="14.1" customHeight="1" x14ac:dyDescent="0.25">
      <c r="A361" s="1119"/>
      <c r="B361" s="1119"/>
      <c r="C361" s="1135" t="s">
        <v>1058</v>
      </c>
      <c r="D361" s="1136">
        <v>0</v>
      </c>
      <c r="E361" s="1136">
        <v>0</v>
      </c>
      <c r="F361" s="1136">
        <v>0</v>
      </c>
      <c r="G361" s="1136">
        <v>0</v>
      </c>
      <c r="H361" s="1119"/>
      <c r="I361" s="1119"/>
      <c r="J361" s="1119"/>
      <c r="K361" s="1119"/>
    </row>
    <row r="362" spans="1:11" ht="14.1" customHeight="1" x14ac:dyDescent="0.25">
      <c r="A362" s="1119"/>
      <c r="B362" s="1119"/>
      <c r="C362" s="1135" t="s">
        <v>1059</v>
      </c>
      <c r="D362" s="1136">
        <v>0</v>
      </c>
      <c r="E362" s="1136">
        <v>0</v>
      </c>
      <c r="F362" s="1136">
        <v>0</v>
      </c>
      <c r="G362" s="1136">
        <v>0</v>
      </c>
      <c r="H362" s="1119"/>
      <c r="I362" s="1119"/>
      <c r="J362" s="1119"/>
      <c r="K362" s="1119"/>
    </row>
    <row r="363" spans="1:11" ht="14.1" customHeight="1" x14ac:dyDescent="0.25">
      <c r="A363" s="1119"/>
      <c r="B363" s="1119"/>
      <c r="C363" s="1135" t="s">
        <v>1060</v>
      </c>
      <c r="D363" s="1136">
        <v>0</v>
      </c>
      <c r="E363" s="1136">
        <v>0</v>
      </c>
      <c r="F363" s="1136">
        <v>0</v>
      </c>
      <c r="G363" s="1136">
        <v>0</v>
      </c>
      <c r="H363" s="1119"/>
      <c r="I363" s="1119"/>
      <c r="J363" s="1119"/>
      <c r="K363" s="1119"/>
    </row>
    <row r="364" spans="1:11" ht="14.1" customHeight="1" x14ac:dyDescent="0.25">
      <c r="A364" s="1119"/>
      <c r="B364" s="1119"/>
      <c r="C364" s="1135" t="s">
        <v>1063</v>
      </c>
      <c r="D364" s="1136">
        <v>0</v>
      </c>
      <c r="E364" s="1136">
        <v>0</v>
      </c>
      <c r="F364" s="1136">
        <v>0</v>
      </c>
      <c r="G364" s="1136">
        <v>0</v>
      </c>
      <c r="H364" s="1119"/>
      <c r="I364" s="1119"/>
      <c r="J364" s="1119"/>
      <c r="K364" s="1119"/>
    </row>
    <row r="365" spans="1:11" ht="14.1" customHeight="1" x14ac:dyDescent="0.25">
      <c r="A365" s="1119"/>
      <c r="B365" s="1119"/>
      <c r="C365" s="1135" t="s">
        <v>1064</v>
      </c>
      <c r="D365" s="1136">
        <v>0</v>
      </c>
      <c r="E365" s="1136">
        <v>0</v>
      </c>
      <c r="F365" s="1136">
        <v>0</v>
      </c>
      <c r="G365" s="1136">
        <v>0</v>
      </c>
      <c r="H365" s="1119"/>
      <c r="I365" s="1119"/>
      <c r="J365" s="1119"/>
      <c r="K365" s="1119"/>
    </row>
    <row r="366" spans="1:11" ht="14.1" customHeight="1" x14ac:dyDescent="0.25">
      <c r="A366" s="1119"/>
      <c r="B366" s="1119"/>
      <c r="C366" s="1137" t="s">
        <v>572</v>
      </c>
      <c r="D366" s="1136">
        <v>0</v>
      </c>
      <c r="E366" s="1136">
        <v>50000000</v>
      </c>
      <c r="F366" s="1136">
        <v>50000000</v>
      </c>
      <c r="G366" s="1136">
        <v>60000000</v>
      </c>
      <c r="H366" s="1119"/>
      <c r="I366" s="1119"/>
      <c r="J366" s="1119"/>
      <c r="K366" s="1119"/>
    </row>
    <row r="367" spans="1:11" ht="15" customHeight="1" x14ac:dyDescent="0.25">
      <c r="A367" s="1119"/>
      <c r="B367" s="1119"/>
      <c r="C367" s="1138" t="s">
        <v>1038</v>
      </c>
      <c r="D367" s="1139" t="s">
        <v>1038</v>
      </c>
      <c r="E367" s="1139" t="s">
        <v>1038</v>
      </c>
      <c r="F367" s="1139" t="s">
        <v>1038</v>
      </c>
      <c r="G367" s="1139" t="s">
        <v>1038</v>
      </c>
      <c r="H367" s="1119"/>
      <c r="I367" s="1119"/>
      <c r="J367" s="1119"/>
      <c r="K367" s="1119"/>
    </row>
    <row r="368" spans="1:11" ht="15" customHeight="1" x14ac:dyDescent="0.25">
      <c r="A368" s="1119"/>
      <c r="B368" s="1119"/>
      <c r="C368" s="1122" t="s">
        <v>1154</v>
      </c>
      <c r="D368" s="1140">
        <v>0</v>
      </c>
      <c r="E368" s="1140">
        <v>297680000</v>
      </c>
      <c r="F368" s="1140">
        <v>302080000</v>
      </c>
      <c r="G368" s="1140">
        <v>313080000</v>
      </c>
      <c r="H368" s="1119"/>
      <c r="I368" s="1119"/>
      <c r="J368" s="1119"/>
      <c r="K368" s="1119"/>
    </row>
    <row r="369" spans="1:11" ht="15" customHeight="1" x14ac:dyDescent="0.25">
      <c r="A369" s="1119"/>
      <c r="B369" s="1119"/>
      <c r="C369" s="1123" t="s">
        <v>1047</v>
      </c>
      <c r="D369" s="1141">
        <v>0</v>
      </c>
      <c r="E369" s="1141">
        <v>174150000</v>
      </c>
      <c r="F369" s="1141">
        <v>174150000</v>
      </c>
      <c r="G369" s="1141">
        <v>174150000</v>
      </c>
      <c r="H369" s="1119"/>
      <c r="I369" s="1119"/>
      <c r="J369" s="1119"/>
      <c r="K369" s="1119"/>
    </row>
    <row r="370" spans="1:11" ht="15" customHeight="1" x14ac:dyDescent="0.25">
      <c r="A370" s="1119"/>
      <c r="B370" s="1119"/>
      <c r="C370" s="1123" t="s">
        <v>1048</v>
      </c>
      <c r="D370" s="1141">
        <v>0</v>
      </c>
      <c r="E370" s="1141">
        <v>174150000</v>
      </c>
      <c r="F370" s="1141">
        <v>174150000</v>
      </c>
      <c r="G370" s="1141">
        <v>174150000</v>
      </c>
      <c r="H370" s="1119"/>
      <c r="I370" s="1119"/>
      <c r="J370" s="1119"/>
      <c r="K370" s="1119"/>
    </row>
    <row r="371" spans="1:11" ht="15" customHeight="1" x14ac:dyDescent="0.25">
      <c r="A371" s="1119"/>
      <c r="B371" s="1119"/>
      <c r="C371" s="1123" t="s">
        <v>1049</v>
      </c>
      <c r="D371" s="1141">
        <v>0</v>
      </c>
      <c r="E371" s="1141">
        <v>0</v>
      </c>
      <c r="F371" s="1141">
        <v>0</v>
      </c>
      <c r="G371" s="1141">
        <v>0</v>
      </c>
      <c r="H371" s="1119"/>
      <c r="I371" s="1119"/>
      <c r="J371" s="1119"/>
      <c r="K371" s="1119"/>
    </row>
    <row r="372" spans="1:11" ht="15" customHeight="1" x14ac:dyDescent="0.25">
      <c r="A372" s="1119"/>
      <c r="B372" s="1119"/>
      <c r="C372" s="1123" t="s">
        <v>1050</v>
      </c>
      <c r="D372" s="1141">
        <v>0</v>
      </c>
      <c r="E372" s="1141">
        <v>23350000</v>
      </c>
      <c r="F372" s="1141">
        <v>23350000</v>
      </c>
      <c r="G372" s="1141">
        <v>23350000</v>
      </c>
      <c r="H372" s="1119"/>
      <c r="I372" s="1119"/>
      <c r="J372" s="1119"/>
      <c r="K372" s="1119"/>
    </row>
    <row r="373" spans="1:11" ht="15" customHeight="1" x14ac:dyDescent="0.25">
      <c r="A373" s="1119"/>
      <c r="B373" s="1119"/>
      <c r="C373" s="1123" t="s">
        <v>1048</v>
      </c>
      <c r="D373" s="1141">
        <v>0</v>
      </c>
      <c r="E373" s="1141">
        <v>23350000</v>
      </c>
      <c r="F373" s="1141">
        <v>23350000</v>
      </c>
      <c r="G373" s="1141">
        <v>23350000</v>
      </c>
      <c r="H373" s="1119"/>
      <c r="I373" s="1119"/>
      <c r="J373" s="1119"/>
      <c r="K373" s="1119"/>
    </row>
    <row r="374" spans="1:11" ht="15" customHeight="1" x14ac:dyDescent="0.25">
      <c r="A374" s="1119"/>
      <c r="B374" s="1119"/>
      <c r="C374" s="1123" t="s">
        <v>1049</v>
      </c>
      <c r="D374" s="1141">
        <v>0</v>
      </c>
      <c r="E374" s="1141">
        <v>0</v>
      </c>
      <c r="F374" s="1141">
        <v>0</v>
      </c>
      <c r="G374" s="1141">
        <v>0</v>
      </c>
      <c r="H374" s="1119"/>
      <c r="I374" s="1119"/>
      <c r="J374" s="1119"/>
      <c r="K374" s="1119"/>
    </row>
    <row r="375" spans="1:11" ht="15" customHeight="1" x14ac:dyDescent="0.25">
      <c r="A375" s="1119"/>
      <c r="B375" s="1119"/>
      <c r="C375" s="1123" t="s">
        <v>1051</v>
      </c>
      <c r="D375" s="1141">
        <v>0</v>
      </c>
      <c r="E375" s="1141">
        <v>46340000</v>
      </c>
      <c r="F375" s="1141">
        <v>51340000</v>
      </c>
      <c r="G375" s="1141">
        <v>52340000</v>
      </c>
      <c r="H375" s="1119"/>
      <c r="I375" s="1119"/>
      <c r="J375" s="1119"/>
      <c r="K375" s="1119"/>
    </row>
    <row r="376" spans="1:11" ht="15" customHeight="1" x14ac:dyDescent="0.25">
      <c r="A376" s="1119"/>
      <c r="B376" s="1119"/>
      <c r="C376" s="1123" t="s">
        <v>1048</v>
      </c>
      <c r="D376" s="1141">
        <v>0</v>
      </c>
      <c r="E376" s="1141">
        <v>46340000</v>
      </c>
      <c r="F376" s="1141">
        <v>51340000</v>
      </c>
      <c r="G376" s="1141">
        <v>52340000</v>
      </c>
      <c r="H376" s="1119"/>
      <c r="I376" s="1119"/>
      <c r="J376" s="1119"/>
      <c r="K376" s="1119"/>
    </row>
    <row r="377" spans="1:11" ht="15" customHeight="1" x14ac:dyDescent="0.25">
      <c r="A377" s="1119"/>
      <c r="B377" s="1119"/>
      <c r="C377" s="1123" t="s">
        <v>1049</v>
      </c>
      <c r="D377" s="1141">
        <v>0</v>
      </c>
      <c r="E377" s="1141">
        <v>0</v>
      </c>
      <c r="F377" s="1141">
        <v>0</v>
      </c>
      <c r="G377" s="1141">
        <v>0</v>
      </c>
      <c r="H377" s="1119"/>
      <c r="I377" s="1119"/>
      <c r="J377" s="1119"/>
      <c r="K377" s="1119"/>
    </row>
    <row r="378" spans="1:11" ht="15" customHeight="1" x14ac:dyDescent="0.25">
      <c r="A378" s="1119"/>
      <c r="B378" s="1119"/>
      <c r="C378" s="1123" t="s">
        <v>1052</v>
      </c>
      <c r="D378" s="1141">
        <v>0</v>
      </c>
      <c r="E378" s="1141">
        <v>0</v>
      </c>
      <c r="F378" s="1141">
        <v>0</v>
      </c>
      <c r="G378" s="1141">
        <v>0</v>
      </c>
      <c r="H378" s="1119"/>
      <c r="I378" s="1119"/>
      <c r="J378" s="1119"/>
      <c r="K378" s="1119"/>
    </row>
    <row r="379" spans="1:11" ht="15" customHeight="1" x14ac:dyDescent="0.25">
      <c r="A379" s="1119"/>
      <c r="B379" s="1119"/>
      <c r="C379" s="1123" t="s">
        <v>1048</v>
      </c>
      <c r="D379" s="1141">
        <v>0</v>
      </c>
      <c r="E379" s="1141">
        <v>0</v>
      </c>
      <c r="F379" s="1141">
        <v>0</v>
      </c>
      <c r="G379" s="1141">
        <v>0</v>
      </c>
      <c r="H379" s="1119"/>
      <c r="I379" s="1119"/>
      <c r="J379" s="1119"/>
      <c r="K379" s="1119"/>
    </row>
    <row r="380" spans="1:11" ht="15" customHeight="1" x14ac:dyDescent="0.25">
      <c r="A380" s="1119"/>
      <c r="B380" s="1119"/>
      <c r="C380" s="1123" t="s">
        <v>1049</v>
      </c>
      <c r="D380" s="1141">
        <v>0</v>
      </c>
      <c r="E380" s="1141">
        <v>0</v>
      </c>
      <c r="F380" s="1141">
        <v>0</v>
      </c>
      <c r="G380" s="1141">
        <v>0</v>
      </c>
      <c r="H380" s="1119"/>
      <c r="I380" s="1119"/>
      <c r="J380" s="1119"/>
      <c r="K380" s="1119"/>
    </row>
    <row r="381" spans="1:11" ht="20.100000000000001" customHeight="1" x14ac:dyDescent="0.25">
      <c r="A381" s="1119"/>
      <c r="B381" s="1119"/>
      <c r="C381" s="1123" t="s">
        <v>1155</v>
      </c>
      <c r="D381" s="1142">
        <v>0</v>
      </c>
      <c r="E381" s="1142">
        <v>0</v>
      </c>
      <c r="F381" s="1142">
        <v>0</v>
      </c>
      <c r="G381" s="1142">
        <v>0</v>
      </c>
      <c r="H381" s="1119"/>
      <c r="I381" s="1119"/>
      <c r="J381" s="1119"/>
      <c r="K381" s="1119"/>
    </row>
    <row r="382" spans="1:11" ht="15" customHeight="1" x14ac:dyDescent="0.25">
      <c r="A382" s="1119"/>
      <c r="B382" s="1119"/>
      <c r="C382" s="1123" t="s">
        <v>1048</v>
      </c>
      <c r="D382" s="1141">
        <v>0</v>
      </c>
      <c r="E382" s="1141">
        <v>0</v>
      </c>
      <c r="F382" s="1141">
        <v>0</v>
      </c>
      <c r="G382" s="1141">
        <v>0</v>
      </c>
      <c r="H382" s="1119"/>
      <c r="I382" s="1119"/>
      <c r="J382" s="1119"/>
      <c r="K382" s="1119"/>
    </row>
    <row r="383" spans="1:11" ht="15" customHeight="1" x14ac:dyDescent="0.25">
      <c r="A383" s="1119"/>
      <c r="B383" s="1119"/>
      <c r="C383" s="1123" t="s">
        <v>1049</v>
      </c>
      <c r="D383" s="1141">
        <v>0</v>
      </c>
      <c r="E383" s="1141">
        <v>0</v>
      </c>
      <c r="F383" s="1141">
        <v>0</v>
      </c>
      <c r="G383" s="1141">
        <v>0</v>
      </c>
      <c r="H383" s="1119"/>
      <c r="I383" s="1119"/>
      <c r="J383" s="1119"/>
      <c r="K383" s="1119"/>
    </row>
    <row r="384" spans="1:11" ht="15" customHeight="1" x14ac:dyDescent="0.25">
      <c r="A384" s="1119"/>
      <c r="B384" s="1119"/>
      <c r="C384" s="1123" t="s">
        <v>1054</v>
      </c>
      <c r="D384" s="1141">
        <v>0</v>
      </c>
      <c r="E384" s="1141">
        <v>0</v>
      </c>
      <c r="F384" s="1141">
        <v>0</v>
      </c>
      <c r="G384" s="1141">
        <v>0</v>
      </c>
      <c r="H384" s="1119"/>
      <c r="I384" s="1119"/>
      <c r="J384" s="1119"/>
      <c r="K384" s="1119"/>
    </row>
    <row r="385" spans="1:11" ht="15" customHeight="1" x14ac:dyDescent="0.25">
      <c r="A385" s="1119"/>
      <c r="B385" s="1119"/>
      <c r="C385" s="1123" t="s">
        <v>1048</v>
      </c>
      <c r="D385" s="1141">
        <v>0</v>
      </c>
      <c r="E385" s="1141">
        <v>0</v>
      </c>
      <c r="F385" s="1141">
        <v>0</v>
      </c>
      <c r="G385" s="1141">
        <v>0</v>
      </c>
      <c r="H385" s="1119"/>
      <c r="I385" s="1119"/>
      <c r="J385" s="1119"/>
      <c r="K385" s="1119"/>
    </row>
    <row r="386" spans="1:11" ht="15" customHeight="1" x14ac:dyDescent="0.25">
      <c r="A386" s="1119"/>
      <c r="B386" s="1119"/>
      <c r="C386" s="1123" t="s">
        <v>1049</v>
      </c>
      <c r="D386" s="1141">
        <v>0</v>
      </c>
      <c r="E386" s="1141">
        <v>0</v>
      </c>
      <c r="F386" s="1141">
        <v>0</v>
      </c>
      <c r="G386" s="1141">
        <v>0</v>
      </c>
      <c r="H386" s="1119"/>
      <c r="I386" s="1119"/>
      <c r="J386" s="1119"/>
      <c r="K386" s="1119"/>
    </row>
    <row r="387" spans="1:11" ht="15" customHeight="1" x14ac:dyDescent="0.25">
      <c r="A387" s="1119"/>
      <c r="B387" s="1119"/>
      <c r="C387" s="1123" t="s">
        <v>1055</v>
      </c>
      <c r="D387" s="1141">
        <v>0</v>
      </c>
      <c r="E387" s="1141">
        <v>240000</v>
      </c>
      <c r="F387" s="1141">
        <v>240000</v>
      </c>
      <c r="G387" s="1141">
        <v>240000</v>
      </c>
      <c r="H387" s="1119"/>
      <c r="I387" s="1119"/>
      <c r="J387" s="1119"/>
      <c r="K387" s="1119"/>
    </row>
    <row r="388" spans="1:11" ht="15" customHeight="1" x14ac:dyDescent="0.25">
      <c r="A388" s="1119"/>
      <c r="B388" s="1119"/>
      <c r="C388" s="1123" t="s">
        <v>1048</v>
      </c>
      <c r="D388" s="1141">
        <v>0</v>
      </c>
      <c r="E388" s="1141">
        <v>240000</v>
      </c>
      <c r="F388" s="1141">
        <v>240000</v>
      </c>
      <c r="G388" s="1141">
        <v>240000</v>
      </c>
      <c r="H388" s="1119"/>
      <c r="I388" s="1119"/>
      <c r="J388" s="1119"/>
      <c r="K388" s="1119"/>
    </row>
    <row r="389" spans="1:11" ht="15" customHeight="1" x14ac:dyDescent="0.25">
      <c r="A389" s="1119"/>
      <c r="B389" s="1119"/>
      <c r="C389" s="1123" t="s">
        <v>1049</v>
      </c>
      <c r="D389" s="1141">
        <v>0</v>
      </c>
      <c r="E389" s="1141">
        <v>0</v>
      </c>
      <c r="F389" s="1141">
        <v>0</v>
      </c>
      <c r="G389" s="1141">
        <v>0</v>
      </c>
      <c r="H389" s="1119"/>
      <c r="I389" s="1119"/>
      <c r="J389" s="1119"/>
      <c r="K389" s="1119"/>
    </row>
    <row r="390" spans="1:11" ht="15" customHeight="1" x14ac:dyDescent="0.25">
      <c r="A390" s="1119"/>
      <c r="B390" s="1119"/>
      <c r="C390" s="1123" t="s">
        <v>1056</v>
      </c>
      <c r="D390" s="1141">
        <v>0</v>
      </c>
      <c r="E390" s="1141">
        <v>0</v>
      </c>
      <c r="F390" s="1141">
        <v>0</v>
      </c>
      <c r="G390" s="1141">
        <v>0</v>
      </c>
      <c r="H390" s="1119"/>
      <c r="I390" s="1119"/>
      <c r="J390" s="1119"/>
      <c r="K390" s="1119"/>
    </row>
    <row r="391" spans="1:11" ht="15" customHeight="1" x14ac:dyDescent="0.25">
      <c r="A391" s="1119"/>
      <c r="B391" s="1119"/>
      <c r="C391" s="1123" t="s">
        <v>1048</v>
      </c>
      <c r="D391" s="1141">
        <v>0</v>
      </c>
      <c r="E391" s="1141">
        <v>0</v>
      </c>
      <c r="F391" s="1141">
        <v>0</v>
      </c>
      <c r="G391" s="1141">
        <v>0</v>
      </c>
      <c r="H391" s="1119"/>
      <c r="I391" s="1119"/>
      <c r="J391" s="1119"/>
      <c r="K391" s="1119"/>
    </row>
    <row r="392" spans="1:11" ht="15" customHeight="1" x14ac:dyDescent="0.25">
      <c r="A392" s="1119"/>
      <c r="B392" s="1119"/>
      <c r="C392" s="1123" t="s">
        <v>1057</v>
      </c>
      <c r="D392" s="1141">
        <v>0</v>
      </c>
      <c r="E392" s="1141">
        <v>0</v>
      </c>
      <c r="F392" s="1141">
        <v>0</v>
      </c>
      <c r="G392" s="1141">
        <v>0</v>
      </c>
      <c r="H392" s="1119"/>
      <c r="I392" s="1119"/>
      <c r="J392" s="1119"/>
      <c r="K392" s="1119"/>
    </row>
    <row r="393" spans="1:11" ht="15" customHeight="1" x14ac:dyDescent="0.25">
      <c r="A393" s="1119"/>
      <c r="B393" s="1119"/>
      <c r="C393" s="1123" t="s">
        <v>1058</v>
      </c>
      <c r="D393" s="1141">
        <v>0</v>
      </c>
      <c r="E393" s="1141">
        <v>0</v>
      </c>
      <c r="F393" s="1141">
        <v>0</v>
      </c>
      <c r="G393" s="1141">
        <v>0</v>
      </c>
      <c r="H393" s="1119"/>
      <c r="I393" s="1119"/>
      <c r="J393" s="1119"/>
      <c r="K393" s="1119"/>
    </row>
    <row r="394" spans="1:11" ht="15" customHeight="1" x14ac:dyDescent="0.25">
      <c r="A394" s="1119"/>
      <c r="B394" s="1119"/>
      <c r="C394" s="1123" t="s">
        <v>1059</v>
      </c>
      <c r="D394" s="1141">
        <v>0</v>
      </c>
      <c r="E394" s="1141">
        <v>0</v>
      </c>
      <c r="F394" s="1141">
        <v>0</v>
      </c>
      <c r="G394" s="1141">
        <v>0</v>
      </c>
      <c r="H394" s="1119"/>
      <c r="I394" s="1119"/>
      <c r="J394" s="1119"/>
      <c r="K394" s="1119"/>
    </row>
    <row r="395" spans="1:11" ht="15" customHeight="1" x14ac:dyDescent="0.25">
      <c r="A395" s="1119"/>
      <c r="B395" s="1119"/>
      <c r="C395" s="1123" t="s">
        <v>1060</v>
      </c>
      <c r="D395" s="1141">
        <v>0</v>
      </c>
      <c r="E395" s="1141">
        <v>0</v>
      </c>
      <c r="F395" s="1141">
        <v>0</v>
      </c>
      <c r="G395" s="1141">
        <v>0</v>
      </c>
      <c r="H395" s="1119"/>
      <c r="I395" s="1119"/>
      <c r="J395" s="1119"/>
      <c r="K395" s="1119"/>
    </row>
    <row r="396" spans="1:11" ht="15" customHeight="1" x14ac:dyDescent="0.25">
      <c r="A396" s="1119"/>
      <c r="B396" s="1119"/>
      <c r="C396" s="1123" t="s">
        <v>1061</v>
      </c>
      <c r="D396" s="1141">
        <v>0</v>
      </c>
      <c r="E396" s="1141">
        <v>53600000</v>
      </c>
      <c r="F396" s="1141">
        <v>53000000</v>
      </c>
      <c r="G396" s="1141">
        <v>63000000</v>
      </c>
      <c r="H396" s="1119"/>
      <c r="I396" s="1119"/>
      <c r="J396" s="1119"/>
      <c r="K396" s="1119"/>
    </row>
    <row r="397" spans="1:11" ht="15" customHeight="1" x14ac:dyDescent="0.25">
      <c r="A397" s="1119"/>
      <c r="B397" s="1119"/>
      <c r="C397" s="1123" t="s">
        <v>1048</v>
      </c>
      <c r="D397" s="1141">
        <v>0</v>
      </c>
      <c r="E397" s="1141">
        <v>53600000</v>
      </c>
      <c r="F397" s="1141">
        <v>53000000</v>
      </c>
      <c r="G397" s="1141">
        <v>63000000</v>
      </c>
      <c r="H397" s="1119"/>
      <c r="I397" s="1119"/>
      <c r="J397" s="1119"/>
      <c r="K397" s="1119"/>
    </row>
    <row r="398" spans="1:11" ht="15" customHeight="1" x14ac:dyDescent="0.25">
      <c r="A398" s="1119"/>
      <c r="B398" s="1119"/>
      <c r="C398" s="1123" t="s">
        <v>1057</v>
      </c>
      <c r="D398" s="1141">
        <v>0</v>
      </c>
      <c r="E398" s="1141">
        <v>0</v>
      </c>
      <c r="F398" s="1141">
        <v>0</v>
      </c>
      <c r="G398" s="1141">
        <v>0</v>
      </c>
      <c r="H398" s="1119"/>
      <c r="I398" s="1119"/>
      <c r="J398" s="1119"/>
      <c r="K398" s="1119"/>
    </row>
    <row r="399" spans="1:11" ht="15" customHeight="1" x14ac:dyDescent="0.25">
      <c r="A399" s="1119"/>
      <c r="B399" s="1119"/>
      <c r="C399" s="1123" t="s">
        <v>1058</v>
      </c>
      <c r="D399" s="1141">
        <v>0</v>
      </c>
      <c r="E399" s="1141">
        <v>0</v>
      </c>
      <c r="F399" s="1141">
        <v>0</v>
      </c>
      <c r="G399" s="1141">
        <v>0</v>
      </c>
      <c r="H399" s="1119"/>
      <c r="I399" s="1119"/>
      <c r="J399" s="1119"/>
      <c r="K399" s="1119"/>
    </row>
    <row r="400" spans="1:11" ht="15" customHeight="1" x14ac:dyDescent="0.25">
      <c r="A400" s="1119"/>
      <c r="B400" s="1119"/>
      <c r="C400" s="1123" t="s">
        <v>1059</v>
      </c>
      <c r="D400" s="1141">
        <v>0</v>
      </c>
      <c r="E400" s="1141">
        <v>0</v>
      </c>
      <c r="F400" s="1141">
        <v>0</v>
      </c>
      <c r="G400" s="1141">
        <v>0</v>
      </c>
      <c r="H400" s="1119"/>
      <c r="I400" s="1119"/>
      <c r="J400" s="1119"/>
      <c r="K400" s="1119"/>
    </row>
    <row r="401" spans="1:11" ht="15" customHeight="1" x14ac:dyDescent="0.25">
      <c r="A401" s="1119"/>
      <c r="B401" s="1119"/>
      <c r="C401" s="1123" t="s">
        <v>1060</v>
      </c>
      <c r="D401" s="1141">
        <v>0</v>
      </c>
      <c r="E401" s="1141">
        <v>0</v>
      </c>
      <c r="F401" s="1141">
        <v>0</v>
      </c>
      <c r="G401" s="1141">
        <v>0</v>
      </c>
      <c r="H401" s="1119"/>
      <c r="I401" s="1119"/>
      <c r="J401" s="1119"/>
      <c r="K401" s="1119"/>
    </row>
    <row r="402" spans="1:11" ht="15" customHeight="1" x14ac:dyDescent="0.25">
      <c r="A402" s="1119"/>
      <c r="B402" s="1119"/>
      <c r="C402" s="1123" t="s">
        <v>1062</v>
      </c>
      <c r="D402" s="1141">
        <v>0</v>
      </c>
      <c r="E402" s="1141">
        <v>0</v>
      </c>
      <c r="F402" s="1141">
        <v>0</v>
      </c>
      <c r="G402" s="1141">
        <v>0</v>
      </c>
      <c r="H402" s="1119"/>
      <c r="I402" s="1119"/>
      <c r="J402" s="1119"/>
      <c r="K402" s="1119"/>
    </row>
    <row r="403" spans="1:11" ht="15" customHeight="1" x14ac:dyDescent="0.25">
      <c r="A403" s="1119"/>
      <c r="B403" s="1119"/>
      <c r="C403" s="1123" t="s">
        <v>1048</v>
      </c>
      <c r="D403" s="1141">
        <v>0</v>
      </c>
      <c r="E403" s="1141">
        <v>0</v>
      </c>
      <c r="F403" s="1141">
        <v>0</v>
      </c>
      <c r="G403" s="1141">
        <v>0</v>
      </c>
      <c r="H403" s="1119"/>
      <c r="I403" s="1119"/>
      <c r="J403" s="1119"/>
      <c r="K403" s="1119"/>
    </row>
    <row r="404" spans="1:11" ht="15" customHeight="1" x14ac:dyDescent="0.25">
      <c r="A404" s="1119"/>
      <c r="B404" s="1119"/>
      <c r="C404" s="1123" t="s">
        <v>1057</v>
      </c>
      <c r="D404" s="1141">
        <v>0</v>
      </c>
      <c r="E404" s="1141">
        <v>0</v>
      </c>
      <c r="F404" s="1141">
        <v>0</v>
      </c>
      <c r="G404" s="1141">
        <v>0</v>
      </c>
      <c r="H404" s="1119"/>
      <c r="I404" s="1119"/>
      <c r="J404" s="1119"/>
      <c r="K404" s="1119"/>
    </row>
    <row r="405" spans="1:11" ht="15" customHeight="1" x14ac:dyDescent="0.25">
      <c r="A405" s="1119"/>
      <c r="B405" s="1119"/>
      <c r="C405" s="1123" t="s">
        <v>1058</v>
      </c>
      <c r="D405" s="1141">
        <v>0</v>
      </c>
      <c r="E405" s="1141">
        <v>0</v>
      </c>
      <c r="F405" s="1141">
        <v>0</v>
      </c>
      <c r="G405" s="1141">
        <v>0</v>
      </c>
      <c r="H405" s="1119"/>
      <c r="I405" s="1119"/>
      <c r="J405" s="1119"/>
      <c r="K405" s="1119"/>
    </row>
    <row r="406" spans="1:11" ht="15" customHeight="1" x14ac:dyDescent="0.25">
      <c r="A406" s="1119"/>
      <c r="B406" s="1119"/>
      <c r="C406" s="1123" t="s">
        <v>1059</v>
      </c>
      <c r="D406" s="1141">
        <v>0</v>
      </c>
      <c r="E406" s="1141">
        <v>0</v>
      </c>
      <c r="F406" s="1141">
        <v>0</v>
      </c>
      <c r="G406" s="1141">
        <v>0</v>
      </c>
      <c r="H406" s="1119"/>
      <c r="I406" s="1119"/>
      <c r="J406" s="1119"/>
      <c r="K406" s="1119"/>
    </row>
    <row r="407" spans="1:11" ht="15" customHeight="1" x14ac:dyDescent="0.25">
      <c r="A407" s="1119"/>
      <c r="B407" s="1119"/>
      <c r="C407" s="1123" t="s">
        <v>1060</v>
      </c>
      <c r="D407" s="1141">
        <v>0</v>
      </c>
      <c r="E407" s="1141">
        <v>0</v>
      </c>
      <c r="F407" s="1141">
        <v>0</v>
      </c>
      <c r="G407" s="1141">
        <v>0</v>
      </c>
      <c r="H407" s="1119"/>
      <c r="I407" s="1119"/>
      <c r="J407" s="1119"/>
      <c r="K407" s="1119"/>
    </row>
    <row r="408" spans="1:11" ht="15" customHeight="1" x14ac:dyDescent="0.25">
      <c r="A408" s="1119"/>
      <c r="B408" s="1119"/>
      <c r="C408" s="1123" t="s">
        <v>1063</v>
      </c>
      <c r="D408" s="1141">
        <v>0</v>
      </c>
      <c r="E408" s="1141">
        <v>0</v>
      </c>
      <c r="F408" s="1141">
        <v>0</v>
      </c>
      <c r="G408" s="1141">
        <v>0</v>
      </c>
      <c r="H408" s="1119"/>
      <c r="I408" s="1119"/>
      <c r="J408" s="1119"/>
      <c r="K408" s="1119"/>
    </row>
    <row r="409" spans="1:11" ht="15" customHeight="1" x14ac:dyDescent="0.25">
      <c r="A409" s="1119"/>
      <c r="B409" s="1119"/>
      <c r="C409" s="1123" t="s">
        <v>1064</v>
      </c>
      <c r="D409" s="1141">
        <v>0</v>
      </c>
      <c r="E409" s="1141">
        <v>0</v>
      </c>
      <c r="F409" s="1141">
        <v>0</v>
      </c>
      <c r="G409" s="1141">
        <v>0</v>
      </c>
      <c r="H409" s="1119"/>
      <c r="I409" s="1119"/>
      <c r="J409" s="1119"/>
      <c r="K409" s="1119"/>
    </row>
    <row r="410" spans="1:11" ht="20.100000000000001" customHeight="1" x14ac:dyDescent="0.25">
      <c r="A410" s="1119"/>
      <c r="B410" s="1119"/>
      <c r="C410" s="1143" t="s">
        <v>1038</v>
      </c>
      <c r="D410" s="1119"/>
      <c r="E410" s="1119"/>
      <c r="F410" s="1119"/>
      <c r="G410" s="1119"/>
      <c r="H410" s="1119"/>
      <c r="I410" s="1119"/>
      <c r="J410" s="1119"/>
      <c r="K410" s="1119"/>
    </row>
  </sheetData>
  <mergeCells count="41">
    <mergeCell ref="C25:G25"/>
    <mergeCell ref="C1:G1"/>
    <mergeCell ref="C2:G2"/>
    <mergeCell ref="D3:G3"/>
    <mergeCell ref="D4:G4"/>
    <mergeCell ref="D5:G5"/>
    <mergeCell ref="D6:G6"/>
    <mergeCell ref="D7:G7"/>
    <mergeCell ref="C8:G8"/>
    <mergeCell ref="C9:G9"/>
    <mergeCell ref="D10:G10"/>
    <mergeCell ref="D17:G17"/>
    <mergeCell ref="D141:G141"/>
    <mergeCell ref="D26:G26"/>
    <mergeCell ref="D27:G27"/>
    <mergeCell ref="D28:G28"/>
    <mergeCell ref="D29:G29"/>
    <mergeCell ref="C38:G38"/>
    <mergeCell ref="C83:G83"/>
    <mergeCell ref="D84:G84"/>
    <mergeCell ref="D85:G85"/>
    <mergeCell ref="D86:G86"/>
    <mergeCell ref="D87:G87"/>
    <mergeCell ref="C96:G96"/>
    <mergeCell ref="C265:G265"/>
    <mergeCell ref="D142:G142"/>
    <mergeCell ref="D143:G143"/>
    <mergeCell ref="C152:G152"/>
    <mergeCell ref="D197:G197"/>
    <mergeCell ref="D198:G198"/>
    <mergeCell ref="D199:G199"/>
    <mergeCell ref="C208:G208"/>
    <mergeCell ref="D253:G253"/>
    <mergeCell ref="D254:G254"/>
    <mergeCell ref="D255:G255"/>
    <mergeCell ref="D256:G256"/>
    <mergeCell ref="D310:G310"/>
    <mergeCell ref="D311:G311"/>
    <mergeCell ref="D312:G312"/>
    <mergeCell ref="D313:G313"/>
    <mergeCell ref="C322:G322"/>
  </mergeCells>
  <pageMargins left="0" right="0" top="0" bottom="0"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D6619-2FB6-4927-8645-EBD8429B0687}">
  <sheetPr>
    <outlinePr summaryBelow="0"/>
  </sheetPr>
  <dimension ref="A1:K185"/>
  <sheetViews>
    <sheetView workbookViewId="0">
      <selection activeCell="A186" sqref="A186:XFD189"/>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1910</v>
      </c>
      <c r="E3" s="1265"/>
      <c r="F3" s="1265"/>
      <c r="G3" s="1265"/>
      <c r="H3" s="1145"/>
      <c r="I3" s="1145"/>
      <c r="J3" s="1145"/>
      <c r="K3" s="1145"/>
    </row>
    <row r="4" spans="1:11" ht="14.1" customHeight="1" x14ac:dyDescent="0.25">
      <c r="A4" s="1145"/>
      <c r="B4" s="1145"/>
      <c r="C4" s="1121" t="s">
        <v>984</v>
      </c>
      <c r="D4" s="1264" t="s">
        <v>1911</v>
      </c>
      <c r="E4" s="1265"/>
      <c r="F4" s="1265"/>
      <c r="G4" s="1265"/>
      <c r="H4" s="1145"/>
      <c r="I4" s="1145"/>
      <c r="J4" s="1145"/>
      <c r="K4" s="1145"/>
    </row>
    <row r="5" spans="1:11" ht="14.1" customHeight="1" x14ac:dyDescent="0.25">
      <c r="A5" s="1145"/>
      <c r="B5" s="1145"/>
      <c r="C5" s="1121" t="s">
        <v>2</v>
      </c>
      <c r="D5" s="1264" t="s">
        <v>1912</v>
      </c>
      <c r="E5" s="1265"/>
      <c r="F5" s="1265"/>
      <c r="G5" s="1265"/>
      <c r="H5" s="1145"/>
      <c r="I5" s="1145"/>
      <c r="J5" s="1145"/>
      <c r="K5" s="1145"/>
    </row>
    <row r="6" spans="1:11" ht="14.1" customHeight="1" x14ac:dyDescent="0.25">
      <c r="A6" s="1145"/>
      <c r="B6" s="1145"/>
      <c r="C6" s="1121" t="s">
        <v>4</v>
      </c>
      <c r="D6" s="1264" t="s">
        <v>1913</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20.100000000000001" customHeight="1" x14ac:dyDescent="0.25">
      <c r="A9" s="1145"/>
      <c r="B9" s="1145"/>
      <c r="C9" s="1270" t="s">
        <v>1914</v>
      </c>
      <c r="D9" s="1271"/>
      <c r="E9" s="1271"/>
      <c r="F9" s="1271"/>
      <c r="G9" s="1271"/>
      <c r="H9" s="1145"/>
      <c r="I9" s="1145"/>
      <c r="J9" s="1145"/>
      <c r="K9" s="1145"/>
    </row>
    <row r="10" spans="1:11" ht="155.1" customHeight="1" x14ac:dyDescent="0.25">
      <c r="A10" s="1145"/>
      <c r="B10" s="1145"/>
      <c r="C10" s="1122" t="s">
        <v>10</v>
      </c>
      <c r="D10" s="1258" t="s">
        <v>1915</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41.1" customHeight="1" x14ac:dyDescent="0.25">
      <c r="A13" s="1145"/>
      <c r="B13" s="1145"/>
      <c r="C13" s="1123" t="s">
        <v>1916</v>
      </c>
      <c r="D13" s="1127" t="s">
        <v>1535</v>
      </c>
      <c r="E13" s="1127" t="s">
        <v>1228</v>
      </c>
      <c r="F13" s="1127" t="s">
        <v>1580</v>
      </c>
      <c r="G13" s="1127" t="s">
        <v>1917</v>
      </c>
      <c r="H13" s="1145"/>
      <c r="I13" s="1145"/>
      <c r="J13" s="1145"/>
      <c r="K13" s="1145"/>
    </row>
    <row r="14" spans="1:11" ht="30.95" customHeight="1" x14ac:dyDescent="0.25">
      <c r="A14" s="1145"/>
      <c r="B14" s="1145"/>
      <c r="C14" s="1123" t="s">
        <v>1918</v>
      </c>
      <c r="D14" s="1127" t="s">
        <v>1227</v>
      </c>
      <c r="E14" s="1127" t="s">
        <v>1228</v>
      </c>
      <c r="F14" s="1127" t="s">
        <v>1580</v>
      </c>
      <c r="G14" s="1127" t="s">
        <v>1917</v>
      </c>
      <c r="H14" s="1145"/>
      <c r="I14" s="1145"/>
      <c r="J14" s="1145"/>
      <c r="K14" s="1145"/>
    </row>
    <row r="15" spans="1:11" ht="30.95" customHeight="1" x14ac:dyDescent="0.25">
      <c r="A15" s="1145"/>
      <c r="B15" s="1145"/>
      <c r="C15" s="1123" t="s">
        <v>1919</v>
      </c>
      <c r="D15" s="1127" t="s">
        <v>1227</v>
      </c>
      <c r="E15" s="1127" t="s">
        <v>1920</v>
      </c>
      <c r="F15" s="1127" t="s">
        <v>1921</v>
      </c>
      <c r="G15" s="1127" t="s">
        <v>1922</v>
      </c>
      <c r="H15" s="1145"/>
      <c r="I15" s="1145"/>
      <c r="J15" s="1145"/>
      <c r="K15" s="1145"/>
    </row>
    <row r="16" spans="1:11" ht="14.1" customHeight="1" x14ac:dyDescent="0.25">
      <c r="A16" s="1145"/>
      <c r="B16" s="1145"/>
      <c r="C16" s="1123" t="s">
        <v>1923</v>
      </c>
      <c r="D16" s="1127" t="s">
        <v>1230</v>
      </c>
      <c r="E16" s="1127" t="s">
        <v>1924</v>
      </c>
      <c r="F16" s="1127" t="s">
        <v>1628</v>
      </c>
      <c r="G16" s="1127" t="s">
        <v>1089</v>
      </c>
      <c r="H16" s="1145"/>
      <c r="I16" s="1145"/>
      <c r="J16" s="1145"/>
      <c r="K16" s="1145"/>
    </row>
    <row r="17" spans="1:11" ht="108" customHeight="1" x14ac:dyDescent="0.25">
      <c r="A17" s="1145"/>
      <c r="B17" s="1145"/>
      <c r="C17" s="1122" t="s">
        <v>646</v>
      </c>
      <c r="D17" s="1258" t="s">
        <v>1925</v>
      </c>
      <c r="E17" s="1259"/>
      <c r="F17" s="1259"/>
      <c r="G17" s="1259"/>
      <c r="H17" s="1145"/>
      <c r="I17" s="1145"/>
      <c r="J17" s="1145"/>
      <c r="K17" s="1145"/>
    </row>
    <row r="18" spans="1:11" ht="27.95" customHeight="1" x14ac:dyDescent="0.25">
      <c r="A18" s="1145"/>
      <c r="B18" s="1145"/>
      <c r="C18" s="1123" t="s">
        <v>1005</v>
      </c>
      <c r="D18" s="1124">
        <v>2024</v>
      </c>
      <c r="E18" s="1124">
        <v>2025</v>
      </c>
      <c r="F18" s="1124">
        <v>2026</v>
      </c>
      <c r="G18" s="1124">
        <v>2027</v>
      </c>
      <c r="H18" s="1145"/>
      <c r="I18" s="1145"/>
      <c r="J18" s="1145"/>
      <c r="K18" s="1145"/>
    </row>
    <row r="19" spans="1:11" ht="14.1" customHeight="1" x14ac:dyDescent="0.25">
      <c r="A19" s="1145"/>
      <c r="B19" s="1145"/>
      <c r="C19" s="1125"/>
      <c r="D19" s="1126" t="s">
        <v>13</v>
      </c>
      <c r="E19" s="1126" t="s">
        <v>14</v>
      </c>
      <c r="F19" s="1126" t="s">
        <v>14</v>
      </c>
      <c r="G19" s="1126" t="s">
        <v>14</v>
      </c>
      <c r="H19" s="1145"/>
      <c r="I19" s="1145"/>
      <c r="J19" s="1145"/>
      <c r="K19" s="1145"/>
    </row>
    <row r="20" spans="1:11" ht="20.100000000000001" customHeight="1" x14ac:dyDescent="0.25">
      <c r="A20" s="1145"/>
      <c r="B20" s="1145"/>
      <c r="C20" s="1123" t="s">
        <v>1926</v>
      </c>
      <c r="D20" s="1127" t="s">
        <v>1439</v>
      </c>
      <c r="E20" s="1127" t="s">
        <v>1519</v>
      </c>
      <c r="F20" s="1127" t="s">
        <v>1519</v>
      </c>
      <c r="G20" s="1127" t="s">
        <v>1519</v>
      </c>
      <c r="H20" s="1145"/>
      <c r="I20" s="1145"/>
      <c r="J20" s="1145"/>
      <c r="K20" s="1145"/>
    </row>
    <row r="21" spans="1:11" ht="20.100000000000001" customHeight="1" x14ac:dyDescent="0.25">
      <c r="A21" s="1145"/>
      <c r="B21" s="1145"/>
      <c r="C21" s="1123" t="s">
        <v>1927</v>
      </c>
      <c r="D21" s="1127" t="s">
        <v>1928</v>
      </c>
      <c r="E21" s="1127" t="s">
        <v>1929</v>
      </c>
      <c r="F21" s="1127" t="s">
        <v>1543</v>
      </c>
      <c r="G21" s="1127" t="s">
        <v>1930</v>
      </c>
      <c r="H21" s="1145"/>
      <c r="I21" s="1145"/>
      <c r="J21" s="1145"/>
      <c r="K21" s="1145"/>
    </row>
    <row r="22" spans="1:11" ht="14.1" customHeight="1" x14ac:dyDescent="0.25">
      <c r="A22" s="1145"/>
      <c r="B22" s="1145"/>
      <c r="C22" s="1123" t="s">
        <v>1931</v>
      </c>
      <c r="D22" s="1127" t="s">
        <v>1257</v>
      </c>
      <c r="E22" s="1127" t="s">
        <v>1932</v>
      </c>
      <c r="F22" s="1127" t="s">
        <v>1929</v>
      </c>
      <c r="G22" s="1127" t="s">
        <v>1933</v>
      </c>
      <c r="H22" s="1145"/>
      <c r="I22" s="1145"/>
      <c r="J22" s="1145"/>
      <c r="K22" s="1145"/>
    </row>
    <row r="23" spans="1:11" ht="14.1" customHeight="1" x14ac:dyDescent="0.25">
      <c r="A23" s="1145"/>
      <c r="B23" s="1145"/>
      <c r="C23" s="1123" t="s">
        <v>1934</v>
      </c>
      <c r="D23" s="1127" t="s">
        <v>1935</v>
      </c>
      <c r="E23" s="1127" t="s">
        <v>1068</v>
      </c>
      <c r="F23" s="1127" t="s">
        <v>1936</v>
      </c>
      <c r="G23" s="1127" t="s">
        <v>1937</v>
      </c>
      <c r="H23" s="1145"/>
      <c r="I23" s="1145"/>
      <c r="J23" s="1145"/>
      <c r="K23" s="1145"/>
    </row>
    <row r="24" spans="1:11" ht="14.1" customHeight="1" x14ac:dyDescent="0.25">
      <c r="A24" s="1145"/>
      <c r="B24" s="1145"/>
      <c r="C24" s="1123" t="s">
        <v>1938</v>
      </c>
      <c r="D24" s="1127" t="s">
        <v>1116</v>
      </c>
      <c r="E24" s="1127" t="s">
        <v>1939</v>
      </c>
      <c r="F24" s="1127" t="s">
        <v>1939</v>
      </c>
      <c r="G24" s="1127" t="s">
        <v>1117</v>
      </c>
      <c r="H24" s="1145"/>
      <c r="I24" s="1145"/>
      <c r="J24" s="1145"/>
      <c r="K24" s="1145"/>
    </row>
    <row r="25" spans="1:11" ht="14.1" customHeight="1" x14ac:dyDescent="0.25">
      <c r="A25" s="1145"/>
      <c r="B25" s="1145"/>
      <c r="C25" s="1123" t="s">
        <v>1940</v>
      </c>
      <c r="D25" s="1127" t="s">
        <v>1439</v>
      </c>
      <c r="E25" s="1127" t="s">
        <v>1439</v>
      </c>
      <c r="F25" s="1127" t="s">
        <v>1439</v>
      </c>
      <c r="G25" s="1127" t="s">
        <v>1439</v>
      </c>
      <c r="H25" s="1145"/>
      <c r="I25" s="1145"/>
      <c r="J25" s="1145"/>
      <c r="K25" s="1145"/>
    </row>
    <row r="26" spans="1:11" ht="14.1" customHeight="1" x14ac:dyDescent="0.25">
      <c r="A26" s="1145"/>
      <c r="B26" s="1145"/>
      <c r="C26" s="1256" t="s">
        <v>1019</v>
      </c>
      <c r="D26" s="1257"/>
      <c r="E26" s="1257"/>
      <c r="F26" s="1257"/>
      <c r="G26" s="1257"/>
      <c r="H26" s="1145"/>
      <c r="I26" s="1145"/>
      <c r="J26" s="1145"/>
      <c r="K26" s="1145"/>
    </row>
    <row r="27" spans="1:11" ht="14.1" customHeight="1" x14ac:dyDescent="0.25">
      <c r="A27" s="1145"/>
      <c r="B27" s="1145"/>
      <c r="C27" s="1128" t="s">
        <v>1941</v>
      </c>
      <c r="D27" s="1256" t="s">
        <v>1942</v>
      </c>
      <c r="E27" s="1257"/>
      <c r="F27" s="1257"/>
      <c r="G27" s="1257"/>
      <c r="H27" s="1145"/>
      <c r="I27" s="1145"/>
      <c r="J27" s="1145"/>
      <c r="K27" s="1145"/>
    </row>
    <row r="28" spans="1:11" ht="18" customHeight="1" x14ac:dyDescent="0.25">
      <c r="A28" s="1145"/>
      <c r="B28" s="1145"/>
      <c r="C28" s="1129" t="s">
        <v>1022</v>
      </c>
      <c r="D28" s="1252" t="s">
        <v>1943</v>
      </c>
      <c r="E28" s="1253"/>
      <c r="F28" s="1253"/>
      <c r="G28" s="1253"/>
      <c r="H28" s="1145"/>
      <c r="I28" s="1145"/>
      <c r="J28" s="1145"/>
      <c r="K28" s="1145"/>
    </row>
    <row r="29" spans="1:11" ht="18" customHeight="1" x14ac:dyDescent="0.25">
      <c r="A29" s="1145"/>
      <c r="B29" s="1145"/>
      <c r="C29" s="1130" t="s">
        <v>1024</v>
      </c>
      <c r="D29" s="1254" t="s">
        <v>1944</v>
      </c>
      <c r="E29" s="1255"/>
      <c r="F29" s="1255"/>
      <c r="G29" s="1255"/>
      <c r="H29" s="1145"/>
      <c r="I29" s="1145"/>
      <c r="J29" s="1145"/>
      <c r="K29" s="1145"/>
    </row>
    <row r="30" spans="1:11" ht="18" customHeight="1" x14ac:dyDescent="0.25">
      <c r="A30" s="1145"/>
      <c r="B30" s="1145"/>
      <c r="C30" s="1130" t="s">
        <v>31</v>
      </c>
      <c r="D30" s="1254" t="s">
        <v>1945</v>
      </c>
      <c r="E30" s="1255"/>
      <c r="F30" s="1255"/>
      <c r="G30" s="1255"/>
      <c r="H30" s="1145"/>
      <c r="I30" s="1145"/>
      <c r="J30" s="1145"/>
      <c r="K30" s="1145"/>
    </row>
    <row r="31" spans="1:11" ht="15" customHeight="1" x14ac:dyDescent="0.25">
      <c r="A31" s="1145"/>
      <c r="B31" s="1145"/>
      <c r="C31" s="1146"/>
      <c r="D31" s="1132">
        <v>2024</v>
      </c>
      <c r="E31" s="1132">
        <v>2025</v>
      </c>
      <c r="F31" s="1132">
        <v>2026</v>
      </c>
      <c r="G31" s="1132">
        <v>2027</v>
      </c>
      <c r="H31" s="1145"/>
      <c r="I31" s="1145"/>
      <c r="J31" s="1145"/>
      <c r="K31" s="1145"/>
    </row>
    <row r="32" spans="1:11" ht="15" customHeight="1" x14ac:dyDescent="0.25">
      <c r="A32" s="1145"/>
      <c r="B32" s="1145"/>
      <c r="C32" s="1147"/>
      <c r="D32" s="1134" t="s">
        <v>13</v>
      </c>
      <c r="E32" s="1134" t="s">
        <v>14</v>
      </c>
      <c r="F32" s="1134" t="s">
        <v>14</v>
      </c>
      <c r="G32" s="1134" t="s">
        <v>14</v>
      </c>
      <c r="H32" s="1145"/>
      <c r="I32" s="1145"/>
      <c r="J32" s="1145"/>
      <c r="K32" s="1145"/>
    </row>
    <row r="33" spans="1:11" ht="14.1" customHeight="1" x14ac:dyDescent="0.25">
      <c r="A33" s="1145"/>
      <c r="B33" s="1145"/>
      <c r="C33" s="1123" t="s">
        <v>33</v>
      </c>
      <c r="D33" s="1127" t="s">
        <v>1946</v>
      </c>
      <c r="E33" s="1127" t="s">
        <v>1946</v>
      </c>
      <c r="F33" s="1127" t="s">
        <v>1947</v>
      </c>
      <c r="G33" s="1127" t="s">
        <v>1947</v>
      </c>
      <c r="H33" s="1145"/>
      <c r="I33" s="1145"/>
      <c r="J33" s="1145"/>
      <c r="K33" s="1145"/>
    </row>
    <row r="34" spans="1:11" ht="14.1" customHeight="1" x14ac:dyDescent="0.25">
      <c r="A34" s="1145"/>
      <c r="B34" s="1145"/>
      <c r="C34" s="1123" t="s">
        <v>1029</v>
      </c>
      <c r="D34" s="1127" t="s">
        <v>1948</v>
      </c>
      <c r="E34" s="1127" t="s">
        <v>1949</v>
      </c>
      <c r="F34" s="1127" t="s">
        <v>1949</v>
      </c>
      <c r="G34" s="1127" t="s">
        <v>1950</v>
      </c>
      <c r="H34" s="1145"/>
      <c r="I34" s="1145"/>
      <c r="J34" s="1145"/>
      <c r="K34" s="1145"/>
    </row>
    <row r="35" spans="1:11" ht="14.1" customHeight="1" x14ac:dyDescent="0.25">
      <c r="A35" s="1145"/>
      <c r="B35" s="1145"/>
      <c r="C35" s="1123" t="s">
        <v>1032</v>
      </c>
      <c r="D35" s="1127" t="s">
        <v>1951</v>
      </c>
      <c r="E35" s="1127" t="s">
        <v>1952</v>
      </c>
      <c r="F35" s="1127" t="s">
        <v>1953</v>
      </c>
      <c r="G35" s="1127" t="s">
        <v>1954</v>
      </c>
      <c r="H35" s="1145"/>
      <c r="I35" s="1145"/>
      <c r="J35" s="1145"/>
      <c r="K35" s="1145"/>
    </row>
    <row r="36" spans="1:11" ht="14.1" customHeight="1" x14ac:dyDescent="0.25">
      <c r="A36" s="1145"/>
      <c r="B36" s="1145"/>
      <c r="C36" s="1123" t="s">
        <v>1037</v>
      </c>
      <c r="D36" s="1127" t="s">
        <v>1038</v>
      </c>
      <c r="E36" s="1127" t="s">
        <v>1039</v>
      </c>
      <c r="F36" s="1127" t="s">
        <v>1955</v>
      </c>
      <c r="G36" s="1127" t="s">
        <v>1039</v>
      </c>
      <c r="H36" s="1145"/>
      <c r="I36" s="1145"/>
      <c r="J36" s="1145"/>
      <c r="K36" s="1145"/>
    </row>
    <row r="37" spans="1:11" ht="14.1" customHeight="1" x14ac:dyDescent="0.25">
      <c r="A37" s="1145"/>
      <c r="B37" s="1145"/>
      <c r="C37" s="1123" t="s">
        <v>1042</v>
      </c>
      <c r="D37" s="1127" t="s">
        <v>1038</v>
      </c>
      <c r="E37" s="1127" t="s">
        <v>1956</v>
      </c>
      <c r="F37" s="1127" t="s">
        <v>1039</v>
      </c>
      <c r="G37" s="1127" t="s">
        <v>1957</v>
      </c>
      <c r="H37" s="1145"/>
      <c r="I37" s="1145"/>
      <c r="J37" s="1145"/>
      <c r="K37" s="1145"/>
    </row>
    <row r="38" spans="1:11" ht="14.1" customHeight="1" x14ac:dyDescent="0.25">
      <c r="A38" s="1145"/>
      <c r="B38" s="1145"/>
      <c r="C38" s="1123" t="s">
        <v>39</v>
      </c>
      <c r="D38" s="1127" t="s">
        <v>1038</v>
      </c>
      <c r="E38" s="1127" t="s">
        <v>1956</v>
      </c>
      <c r="F38" s="1127" t="s">
        <v>1958</v>
      </c>
      <c r="G38" s="1127" t="s">
        <v>1957</v>
      </c>
      <c r="H38" s="1145"/>
      <c r="I38" s="1145"/>
      <c r="J38" s="1145"/>
      <c r="K38" s="1145"/>
    </row>
    <row r="39" spans="1:11" ht="14.1" customHeight="1" x14ac:dyDescent="0.25">
      <c r="A39" s="1145"/>
      <c r="B39" s="1145"/>
      <c r="C39" s="1250" t="s">
        <v>1046</v>
      </c>
      <c r="D39" s="1251"/>
      <c r="E39" s="1251"/>
      <c r="F39" s="1251"/>
      <c r="G39" s="1251"/>
      <c r="H39" s="1145"/>
      <c r="I39" s="1145"/>
      <c r="J39" s="1145"/>
      <c r="K39" s="1145"/>
    </row>
    <row r="40" spans="1:11" ht="14.1" customHeight="1" x14ac:dyDescent="0.25">
      <c r="A40" s="1145"/>
      <c r="B40" s="1145"/>
      <c r="C40" s="1146"/>
      <c r="D40" s="1132">
        <v>2024</v>
      </c>
      <c r="E40" s="1132">
        <v>2025</v>
      </c>
      <c r="F40" s="1132">
        <v>2026</v>
      </c>
      <c r="G40" s="1132">
        <v>2027</v>
      </c>
      <c r="H40" s="1145"/>
      <c r="I40" s="1145"/>
      <c r="J40" s="1145"/>
      <c r="K40" s="1145"/>
    </row>
    <row r="41" spans="1:11" ht="14.1" customHeight="1" x14ac:dyDescent="0.25">
      <c r="A41" s="1145"/>
      <c r="B41" s="1145"/>
      <c r="C41" s="1147"/>
      <c r="D41" s="1134" t="s">
        <v>13</v>
      </c>
      <c r="E41" s="1134" t="s">
        <v>14</v>
      </c>
      <c r="F41" s="1134" t="s">
        <v>14</v>
      </c>
      <c r="G41" s="1134" t="s">
        <v>14</v>
      </c>
      <c r="H41" s="1145"/>
      <c r="I41" s="1145"/>
      <c r="J41" s="1145"/>
      <c r="K41" s="1145"/>
    </row>
    <row r="42" spans="1:11" ht="14.1" customHeight="1" x14ac:dyDescent="0.25">
      <c r="A42" s="1145"/>
      <c r="B42" s="1145"/>
      <c r="C42" s="1135" t="s">
        <v>1047</v>
      </c>
      <c r="D42" s="1136">
        <v>0</v>
      </c>
      <c r="E42" s="1136">
        <v>88150000</v>
      </c>
      <c r="F42" s="1136">
        <v>88150000</v>
      </c>
      <c r="G42" s="1136">
        <v>88150000</v>
      </c>
      <c r="H42" s="1145"/>
      <c r="I42" s="1145"/>
      <c r="J42" s="1145"/>
      <c r="K42" s="1145"/>
    </row>
    <row r="43" spans="1:11" ht="14.1" customHeight="1" x14ac:dyDescent="0.25">
      <c r="A43" s="1145"/>
      <c r="B43" s="1145"/>
      <c r="C43" s="1135" t="s">
        <v>1048</v>
      </c>
      <c r="D43" s="1136">
        <v>0</v>
      </c>
      <c r="E43" s="1136">
        <v>88150000</v>
      </c>
      <c r="F43" s="1136">
        <v>88150000</v>
      </c>
      <c r="G43" s="1136">
        <v>88150000</v>
      </c>
      <c r="H43" s="1145"/>
      <c r="I43" s="1145"/>
      <c r="J43" s="1145"/>
      <c r="K43" s="1145"/>
    </row>
    <row r="44" spans="1:11" ht="14.1" customHeight="1" x14ac:dyDescent="0.25">
      <c r="A44" s="1145"/>
      <c r="B44" s="1145"/>
      <c r="C44" s="1135" t="s">
        <v>1049</v>
      </c>
      <c r="D44" s="1136">
        <v>0</v>
      </c>
      <c r="E44" s="1136">
        <v>0</v>
      </c>
      <c r="F44" s="1136">
        <v>0</v>
      </c>
      <c r="G44" s="1136">
        <v>0</v>
      </c>
      <c r="H44" s="1145"/>
      <c r="I44" s="1145"/>
      <c r="J44" s="1145"/>
      <c r="K44" s="1145"/>
    </row>
    <row r="45" spans="1:11" ht="14.1" customHeight="1" x14ac:dyDescent="0.25">
      <c r="A45" s="1145"/>
      <c r="B45" s="1145"/>
      <c r="C45" s="1135" t="s">
        <v>1050</v>
      </c>
      <c r="D45" s="1136">
        <v>0</v>
      </c>
      <c r="E45" s="1136">
        <v>13740000</v>
      </c>
      <c r="F45" s="1136">
        <v>13740000</v>
      </c>
      <c r="G45" s="1136">
        <v>13740000</v>
      </c>
      <c r="H45" s="1145"/>
      <c r="I45" s="1145"/>
      <c r="J45" s="1145"/>
      <c r="K45" s="1145"/>
    </row>
    <row r="46" spans="1:11" ht="14.1" customHeight="1" x14ac:dyDescent="0.25">
      <c r="A46" s="1145"/>
      <c r="B46" s="1145"/>
      <c r="C46" s="1135" t="s">
        <v>1048</v>
      </c>
      <c r="D46" s="1136">
        <v>0</v>
      </c>
      <c r="E46" s="1136">
        <v>13740000</v>
      </c>
      <c r="F46" s="1136">
        <v>13740000</v>
      </c>
      <c r="G46" s="1136">
        <v>13740000</v>
      </c>
      <c r="H46" s="1145"/>
      <c r="I46" s="1145"/>
      <c r="J46" s="1145"/>
      <c r="K46" s="1145"/>
    </row>
    <row r="47" spans="1:11" ht="14.1" customHeight="1" x14ac:dyDescent="0.25">
      <c r="A47" s="1145"/>
      <c r="B47" s="1145"/>
      <c r="C47" s="1135" t="s">
        <v>1049</v>
      </c>
      <c r="D47" s="1136">
        <v>0</v>
      </c>
      <c r="E47" s="1136">
        <v>0</v>
      </c>
      <c r="F47" s="1136">
        <v>0</v>
      </c>
      <c r="G47" s="1136">
        <v>0</v>
      </c>
      <c r="H47" s="1145"/>
      <c r="I47" s="1145"/>
      <c r="J47" s="1145"/>
      <c r="K47" s="1145"/>
    </row>
    <row r="48" spans="1:11" ht="14.1" customHeight="1" x14ac:dyDescent="0.25">
      <c r="A48" s="1145"/>
      <c r="B48" s="1145"/>
      <c r="C48" s="1135" t="s">
        <v>1051</v>
      </c>
      <c r="D48" s="1136">
        <v>0</v>
      </c>
      <c r="E48" s="1136">
        <v>12120000</v>
      </c>
      <c r="F48" s="1136">
        <v>12120000</v>
      </c>
      <c r="G48" s="1136">
        <v>12979000</v>
      </c>
      <c r="H48" s="1145"/>
      <c r="I48" s="1145"/>
      <c r="J48" s="1145"/>
      <c r="K48" s="1145"/>
    </row>
    <row r="49" spans="1:11" ht="14.1" customHeight="1" x14ac:dyDescent="0.25">
      <c r="A49" s="1145"/>
      <c r="B49" s="1145"/>
      <c r="C49" s="1135" t="s">
        <v>1048</v>
      </c>
      <c r="D49" s="1136">
        <v>0</v>
      </c>
      <c r="E49" s="1136">
        <v>12120000</v>
      </c>
      <c r="F49" s="1136">
        <v>12120000</v>
      </c>
      <c r="G49" s="1136">
        <v>12979000</v>
      </c>
      <c r="H49" s="1145"/>
      <c r="I49" s="1145"/>
      <c r="J49" s="1145"/>
      <c r="K49" s="1145"/>
    </row>
    <row r="50" spans="1:11" ht="14.1" customHeight="1" x14ac:dyDescent="0.25">
      <c r="A50" s="1145"/>
      <c r="B50" s="1145"/>
      <c r="C50" s="1135" t="s">
        <v>1049</v>
      </c>
      <c r="D50" s="1136">
        <v>0</v>
      </c>
      <c r="E50" s="1136">
        <v>0</v>
      </c>
      <c r="F50" s="1136">
        <v>0</v>
      </c>
      <c r="G50" s="1136">
        <v>0</v>
      </c>
      <c r="H50" s="1145"/>
      <c r="I50" s="1145"/>
      <c r="J50" s="1145"/>
      <c r="K50" s="1145"/>
    </row>
    <row r="51" spans="1:11" ht="14.1" customHeight="1" x14ac:dyDescent="0.25">
      <c r="A51" s="1145"/>
      <c r="B51" s="1145"/>
      <c r="C51" s="1135" t="s">
        <v>1052</v>
      </c>
      <c r="D51" s="1136">
        <v>0</v>
      </c>
      <c r="E51" s="1136">
        <v>0</v>
      </c>
      <c r="F51" s="1136">
        <v>0</v>
      </c>
      <c r="G51" s="1136">
        <v>0</v>
      </c>
      <c r="H51" s="1145"/>
      <c r="I51" s="1145"/>
      <c r="J51" s="1145"/>
      <c r="K51" s="1145"/>
    </row>
    <row r="52" spans="1:11" ht="14.1" customHeight="1" x14ac:dyDescent="0.25">
      <c r="A52" s="1145"/>
      <c r="B52" s="1145"/>
      <c r="C52" s="1135" t="s">
        <v>1048</v>
      </c>
      <c r="D52" s="1136">
        <v>0</v>
      </c>
      <c r="E52" s="1136">
        <v>0</v>
      </c>
      <c r="F52" s="1136">
        <v>0</v>
      </c>
      <c r="G52" s="1136">
        <v>0</v>
      </c>
      <c r="H52" s="1145"/>
      <c r="I52" s="1145"/>
      <c r="J52" s="1145"/>
      <c r="K52" s="1145"/>
    </row>
    <row r="53" spans="1:11" ht="14.1" customHeight="1" x14ac:dyDescent="0.25">
      <c r="A53" s="1145"/>
      <c r="B53" s="1145"/>
      <c r="C53" s="1135" t="s">
        <v>1049</v>
      </c>
      <c r="D53" s="1136">
        <v>0</v>
      </c>
      <c r="E53" s="1136">
        <v>0</v>
      </c>
      <c r="F53" s="1136">
        <v>0</v>
      </c>
      <c r="G53" s="1136">
        <v>0</v>
      </c>
      <c r="H53" s="1145"/>
      <c r="I53" s="1145"/>
      <c r="J53" s="1145"/>
      <c r="K53" s="1145"/>
    </row>
    <row r="54" spans="1:11" ht="14.1" customHeight="1" x14ac:dyDescent="0.25">
      <c r="A54" s="1145"/>
      <c r="B54" s="1145"/>
      <c r="C54" s="1135" t="s">
        <v>1053</v>
      </c>
      <c r="D54" s="1136">
        <v>0</v>
      </c>
      <c r="E54" s="1136">
        <v>0</v>
      </c>
      <c r="F54" s="1136">
        <v>0</v>
      </c>
      <c r="G54" s="1136">
        <v>0</v>
      </c>
      <c r="H54" s="1145"/>
      <c r="I54" s="1145"/>
      <c r="J54" s="1145"/>
      <c r="K54" s="1145"/>
    </row>
    <row r="55" spans="1:11" ht="14.1" customHeight="1" x14ac:dyDescent="0.25">
      <c r="A55" s="1145"/>
      <c r="B55" s="1145"/>
      <c r="C55" s="1135" t="s">
        <v>1048</v>
      </c>
      <c r="D55" s="1136">
        <v>0</v>
      </c>
      <c r="E55" s="1136">
        <v>0</v>
      </c>
      <c r="F55" s="1136">
        <v>0</v>
      </c>
      <c r="G55" s="1136">
        <v>0</v>
      </c>
      <c r="H55" s="1145"/>
      <c r="I55" s="1145"/>
      <c r="J55" s="1145"/>
      <c r="K55" s="1145"/>
    </row>
    <row r="56" spans="1:11" ht="14.1" customHeight="1" x14ac:dyDescent="0.25">
      <c r="A56" s="1145"/>
      <c r="B56" s="1145"/>
      <c r="C56" s="1135" t="s">
        <v>1049</v>
      </c>
      <c r="D56" s="1136">
        <v>0</v>
      </c>
      <c r="E56" s="1136">
        <v>0</v>
      </c>
      <c r="F56" s="1136">
        <v>0</v>
      </c>
      <c r="G56" s="1136">
        <v>0</v>
      </c>
      <c r="H56" s="1145"/>
      <c r="I56" s="1145"/>
      <c r="J56" s="1145"/>
      <c r="K56" s="1145"/>
    </row>
    <row r="57" spans="1:11" ht="14.1" customHeight="1" x14ac:dyDescent="0.25">
      <c r="A57" s="1145"/>
      <c r="B57" s="1145"/>
      <c r="C57" s="1135" t="s">
        <v>1054</v>
      </c>
      <c r="D57" s="1136">
        <v>0</v>
      </c>
      <c r="E57" s="1136">
        <v>0</v>
      </c>
      <c r="F57" s="1136">
        <v>0</v>
      </c>
      <c r="G57" s="1136">
        <v>0</v>
      </c>
      <c r="H57" s="1145"/>
      <c r="I57" s="1145"/>
      <c r="J57" s="1145"/>
      <c r="K57" s="1145"/>
    </row>
    <row r="58" spans="1:11" ht="14.1" customHeight="1" x14ac:dyDescent="0.25">
      <c r="A58" s="1145"/>
      <c r="B58" s="1145"/>
      <c r="C58" s="1135" t="s">
        <v>1048</v>
      </c>
      <c r="D58" s="1136">
        <v>0</v>
      </c>
      <c r="E58" s="1136">
        <v>0</v>
      </c>
      <c r="F58" s="1136">
        <v>0</v>
      </c>
      <c r="G58" s="1136">
        <v>0</v>
      </c>
      <c r="H58" s="1145"/>
      <c r="I58" s="1145"/>
      <c r="J58" s="1145"/>
      <c r="K58" s="1145"/>
    </row>
    <row r="59" spans="1:11" ht="14.1" customHeight="1" x14ac:dyDescent="0.25">
      <c r="A59" s="1145"/>
      <c r="B59" s="1145"/>
      <c r="C59" s="1135" t="s">
        <v>1049</v>
      </c>
      <c r="D59" s="1136">
        <v>0</v>
      </c>
      <c r="E59" s="1136">
        <v>0</v>
      </c>
      <c r="F59" s="1136">
        <v>0</v>
      </c>
      <c r="G59" s="1136">
        <v>0</v>
      </c>
      <c r="H59" s="1145"/>
      <c r="I59" s="1145"/>
      <c r="J59" s="1145"/>
      <c r="K59" s="1145"/>
    </row>
    <row r="60" spans="1:11" ht="14.1" customHeight="1" x14ac:dyDescent="0.25">
      <c r="A60" s="1145"/>
      <c r="B60" s="1145"/>
      <c r="C60" s="1135" t="s">
        <v>1055</v>
      </c>
      <c r="D60" s="1136">
        <v>0</v>
      </c>
      <c r="E60" s="1136">
        <v>240000</v>
      </c>
      <c r="F60" s="1136">
        <v>240000</v>
      </c>
      <c r="G60" s="1136">
        <v>240000</v>
      </c>
      <c r="H60" s="1145"/>
      <c r="I60" s="1145"/>
      <c r="J60" s="1145"/>
      <c r="K60" s="1145"/>
    </row>
    <row r="61" spans="1:11" ht="14.1" customHeight="1" x14ac:dyDescent="0.25">
      <c r="A61" s="1145"/>
      <c r="B61" s="1145"/>
      <c r="C61" s="1135" t="s">
        <v>1048</v>
      </c>
      <c r="D61" s="1136">
        <v>0</v>
      </c>
      <c r="E61" s="1136">
        <v>240000</v>
      </c>
      <c r="F61" s="1136">
        <v>240000</v>
      </c>
      <c r="G61" s="1136">
        <v>240000</v>
      </c>
      <c r="H61" s="1145"/>
      <c r="I61" s="1145"/>
      <c r="J61" s="1145"/>
      <c r="K61" s="1145"/>
    </row>
    <row r="62" spans="1:11" ht="14.1" customHeight="1" x14ac:dyDescent="0.25">
      <c r="A62" s="1145"/>
      <c r="B62" s="1145"/>
      <c r="C62" s="1135" t="s">
        <v>1049</v>
      </c>
      <c r="D62" s="1136">
        <v>0</v>
      </c>
      <c r="E62" s="1136">
        <v>0</v>
      </c>
      <c r="F62" s="1136">
        <v>0</v>
      </c>
      <c r="G62" s="1136">
        <v>0</v>
      </c>
      <c r="H62" s="1145"/>
      <c r="I62" s="1145"/>
      <c r="J62" s="1145"/>
      <c r="K62" s="1145"/>
    </row>
    <row r="63" spans="1:11" ht="14.1" customHeight="1" x14ac:dyDescent="0.25">
      <c r="A63" s="1145"/>
      <c r="B63" s="1145"/>
      <c r="C63" s="1135" t="s">
        <v>1056</v>
      </c>
      <c r="D63" s="1136">
        <v>0</v>
      </c>
      <c r="E63" s="1136">
        <v>0</v>
      </c>
      <c r="F63" s="1136">
        <v>0</v>
      </c>
      <c r="G63" s="1136">
        <v>0</v>
      </c>
      <c r="H63" s="1145"/>
      <c r="I63" s="1145"/>
      <c r="J63" s="1145"/>
      <c r="K63" s="1145"/>
    </row>
    <row r="64" spans="1:11" ht="14.1" customHeight="1" x14ac:dyDescent="0.25">
      <c r="A64" s="1145"/>
      <c r="B64" s="1145"/>
      <c r="C64" s="1135" t="s">
        <v>1048</v>
      </c>
      <c r="D64" s="1136">
        <v>0</v>
      </c>
      <c r="E64" s="1136">
        <v>0</v>
      </c>
      <c r="F64" s="1136">
        <v>0</v>
      </c>
      <c r="G64" s="1136">
        <v>0</v>
      </c>
      <c r="H64" s="1145"/>
      <c r="I64" s="1145"/>
      <c r="J64" s="1145"/>
      <c r="K64" s="1145"/>
    </row>
    <row r="65" spans="1:11" ht="14.1" customHeight="1" x14ac:dyDescent="0.25">
      <c r="A65" s="1145"/>
      <c r="B65" s="1145"/>
      <c r="C65" s="1135" t="s">
        <v>1057</v>
      </c>
      <c r="D65" s="1136">
        <v>0</v>
      </c>
      <c r="E65" s="1136">
        <v>0</v>
      </c>
      <c r="F65" s="1136">
        <v>0</v>
      </c>
      <c r="G65" s="1136">
        <v>0</v>
      </c>
      <c r="H65" s="1145"/>
      <c r="I65" s="1145"/>
      <c r="J65" s="1145"/>
      <c r="K65" s="1145"/>
    </row>
    <row r="66" spans="1:11" ht="14.1" customHeight="1" x14ac:dyDescent="0.25">
      <c r="A66" s="1145"/>
      <c r="B66" s="1145"/>
      <c r="C66" s="1135" t="s">
        <v>1058</v>
      </c>
      <c r="D66" s="1136">
        <v>0</v>
      </c>
      <c r="E66" s="1136">
        <v>0</v>
      </c>
      <c r="F66" s="1136">
        <v>0</v>
      </c>
      <c r="G66" s="1136">
        <v>0</v>
      </c>
      <c r="H66" s="1145"/>
      <c r="I66" s="1145"/>
      <c r="J66" s="1145"/>
      <c r="K66" s="1145"/>
    </row>
    <row r="67" spans="1:11" ht="14.1" customHeight="1" x14ac:dyDescent="0.25">
      <c r="A67" s="1145"/>
      <c r="B67" s="1145"/>
      <c r="C67" s="1135" t="s">
        <v>1059</v>
      </c>
      <c r="D67" s="1136">
        <v>0</v>
      </c>
      <c r="E67" s="1136">
        <v>0</v>
      </c>
      <c r="F67" s="1136">
        <v>0</v>
      </c>
      <c r="G67" s="1136">
        <v>0</v>
      </c>
      <c r="H67" s="1145"/>
      <c r="I67" s="1145"/>
      <c r="J67" s="1145"/>
      <c r="K67" s="1145"/>
    </row>
    <row r="68" spans="1:11" ht="14.1" customHeight="1" x14ac:dyDescent="0.25">
      <c r="A68" s="1145"/>
      <c r="B68" s="1145"/>
      <c r="C68" s="1135" t="s">
        <v>1060</v>
      </c>
      <c r="D68" s="1136">
        <v>0</v>
      </c>
      <c r="E68" s="1136">
        <v>0</v>
      </c>
      <c r="F68" s="1136">
        <v>0</v>
      </c>
      <c r="G68" s="1136">
        <v>0</v>
      </c>
      <c r="H68" s="1145"/>
      <c r="I68" s="1145"/>
      <c r="J68" s="1145"/>
      <c r="K68" s="1145"/>
    </row>
    <row r="69" spans="1:11" ht="14.1" customHeight="1" x14ac:dyDescent="0.25">
      <c r="A69" s="1145"/>
      <c r="B69" s="1145"/>
      <c r="C69" s="1135" t="s">
        <v>1061</v>
      </c>
      <c r="D69" s="1136">
        <v>0</v>
      </c>
      <c r="E69" s="1136">
        <v>0</v>
      </c>
      <c r="F69" s="1136">
        <v>0</v>
      </c>
      <c r="G69" s="1136">
        <v>0</v>
      </c>
      <c r="H69" s="1145"/>
      <c r="I69" s="1145"/>
      <c r="J69" s="1145"/>
      <c r="K69" s="1145"/>
    </row>
    <row r="70" spans="1:11" ht="14.1" customHeight="1" x14ac:dyDescent="0.25">
      <c r="A70" s="1145"/>
      <c r="B70" s="1145"/>
      <c r="C70" s="1135" t="s">
        <v>1048</v>
      </c>
      <c r="D70" s="1136">
        <v>0</v>
      </c>
      <c r="E70" s="1136">
        <v>0</v>
      </c>
      <c r="F70" s="1136">
        <v>0</v>
      </c>
      <c r="G70" s="1136">
        <v>0</v>
      </c>
      <c r="H70" s="1145"/>
      <c r="I70" s="1145"/>
      <c r="J70" s="1145"/>
      <c r="K70" s="1145"/>
    </row>
    <row r="71" spans="1:11" ht="14.1" customHeight="1" x14ac:dyDescent="0.25">
      <c r="A71" s="1145"/>
      <c r="B71" s="1145"/>
      <c r="C71" s="1135" t="s">
        <v>1057</v>
      </c>
      <c r="D71" s="1136">
        <v>0</v>
      </c>
      <c r="E71" s="1136">
        <v>0</v>
      </c>
      <c r="F71" s="1136">
        <v>0</v>
      </c>
      <c r="G71" s="1136">
        <v>0</v>
      </c>
      <c r="H71" s="1145"/>
      <c r="I71" s="1145"/>
      <c r="J71" s="1145"/>
      <c r="K71" s="1145"/>
    </row>
    <row r="72" spans="1:11" ht="14.1" customHeight="1" x14ac:dyDescent="0.25">
      <c r="A72" s="1145"/>
      <c r="B72" s="1145"/>
      <c r="C72" s="1135" t="s">
        <v>1058</v>
      </c>
      <c r="D72" s="1136">
        <v>0</v>
      </c>
      <c r="E72" s="1136">
        <v>0</v>
      </c>
      <c r="F72" s="1136">
        <v>0</v>
      </c>
      <c r="G72" s="1136">
        <v>0</v>
      </c>
      <c r="H72" s="1145"/>
      <c r="I72" s="1145"/>
      <c r="J72" s="1145"/>
      <c r="K72" s="1145"/>
    </row>
    <row r="73" spans="1:11" ht="14.1" customHeight="1" x14ac:dyDescent="0.25">
      <c r="A73" s="1145"/>
      <c r="B73" s="1145"/>
      <c r="C73" s="1135" t="s">
        <v>1059</v>
      </c>
      <c r="D73" s="1136">
        <v>0</v>
      </c>
      <c r="E73" s="1136">
        <v>0</v>
      </c>
      <c r="F73" s="1136">
        <v>0</v>
      </c>
      <c r="G73" s="1136">
        <v>0</v>
      </c>
      <c r="H73" s="1145"/>
      <c r="I73" s="1145"/>
      <c r="J73" s="1145"/>
      <c r="K73" s="1145"/>
    </row>
    <row r="74" spans="1:11" ht="14.1" customHeight="1" x14ac:dyDescent="0.25">
      <c r="A74" s="1145"/>
      <c r="B74" s="1145"/>
      <c r="C74" s="1135" t="s">
        <v>1060</v>
      </c>
      <c r="D74" s="1136">
        <v>0</v>
      </c>
      <c r="E74" s="1136">
        <v>0</v>
      </c>
      <c r="F74" s="1136">
        <v>0</v>
      </c>
      <c r="G74" s="1136">
        <v>0</v>
      </c>
      <c r="H74" s="1145"/>
      <c r="I74" s="1145"/>
      <c r="J74" s="1145"/>
      <c r="K74" s="1145"/>
    </row>
    <row r="75" spans="1:11" ht="14.1" customHeight="1" x14ac:dyDescent="0.25">
      <c r="A75" s="1145"/>
      <c r="B75" s="1145"/>
      <c r="C75" s="1135" t="s">
        <v>1062</v>
      </c>
      <c r="D75" s="1136">
        <v>0</v>
      </c>
      <c r="E75" s="1136">
        <v>0</v>
      </c>
      <c r="F75" s="1136">
        <v>0</v>
      </c>
      <c r="G75" s="1136">
        <v>0</v>
      </c>
      <c r="H75" s="1145"/>
      <c r="I75" s="1145"/>
      <c r="J75" s="1145"/>
      <c r="K75" s="1145"/>
    </row>
    <row r="76" spans="1:11" ht="14.1" customHeight="1" x14ac:dyDescent="0.25">
      <c r="A76" s="1145"/>
      <c r="B76" s="1145"/>
      <c r="C76" s="1135" t="s">
        <v>1048</v>
      </c>
      <c r="D76" s="1136">
        <v>0</v>
      </c>
      <c r="E76" s="1136">
        <v>0</v>
      </c>
      <c r="F76" s="1136">
        <v>0</v>
      </c>
      <c r="G76" s="1136">
        <v>0</v>
      </c>
      <c r="H76" s="1145"/>
      <c r="I76" s="1145"/>
      <c r="J76" s="1145"/>
      <c r="K76" s="1145"/>
    </row>
    <row r="77" spans="1:11" ht="14.1" customHeight="1" x14ac:dyDescent="0.25">
      <c r="A77" s="1145"/>
      <c r="B77" s="1145"/>
      <c r="C77" s="1135" t="s">
        <v>1057</v>
      </c>
      <c r="D77" s="1136">
        <v>0</v>
      </c>
      <c r="E77" s="1136">
        <v>0</v>
      </c>
      <c r="F77" s="1136">
        <v>0</v>
      </c>
      <c r="G77" s="1136">
        <v>0</v>
      </c>
      <c r="H77" s="1145"/>
      <c r="I77" s="1145"/>
      <c r="J77" s="1145"/>
      <c r="K77" s="1145"/>
    </row>
    <row r="78" spans="1:11" ht="14.1" customHeight="1" x14ac:dyDescent="0.25">
      <c r="A78" s="1145"/>
      <c r="B78" s="1145"/>
      <c r="C78" s="1135" t="s">
        <v>1058</v>
      </c>
      <c r="D78" s="1136">
        <v>0</v>
      </c>
      <c r="E78" s="1136">
        <v>0</v>
      </c>
      <c r="F78" s="1136">
        <v>0</v>
      </c>
      <c r="G78" s="1136">
        <v>0</v>
      </c>
      <c r="H78" s="1145"/>
      <c r="I78" s="1145"/>
      <c r="J78" s="1145"/>
      <c r="K78" s="1145"/>
    </row>
    <row r="79" spans="1:11" ht="14.1" customHeight="1" x14ac:dyDescent="0.25">
      <c r="A79" s="1145"/>
      <c r="B79" s="1145"/>
      <c r="C79" s="1135" t="s">
        <v>1059</v>
      </c>
      <c r="D79" s="1136">
        <v>0</v>
      </c>
      <c r="E79" s="1136">
        <v>0</v>
      </c>
      <c r="F79" s="1136">
        <v>0</v>
      </c>
      <c r="G79" s="1136">
        <v>0</v>
      </c>
      <c r="H79" s="1145"/>
      <c r="I79" s="1145"/>
      <c r="J79" s="1145"/>
      <c r="K79" s="1145"/>
    </row>
    <row r="80" spans="1:11" ht="14.1" customHeight="1" x14ac:dyDescent="0.25">
      <c r="A80" s="1145"/>
      <c r="B80" s="1145"/>
      <c r="C80" s="1135" t="s">
        <v>1060</v>
      </c>
      <c r="D80" s="1136">
        <v>0</v>
      </c>
      <c r="E80" s="1136">
        <v>0</v>
      </c>
      <c r="F80" s="1136">
        <v>0</v>
      </c>
      <c r="G80" s="1136">
        <v>0</v>
      </c>
      <c r="H80" s="1145"/>
      <c r="I80" s="1145"/>
      <c r="J80" s="1145"/>
      <c r="K80" s="1145"/>
    </row>
    <row r="81" spans="1:11" ht="14.1" customHeight="1" x14ac:dyDescent="0.25">
      <c r="A81" s="1145"/>
      <c r="B81" s="1145"/>
      <c r="C81" s="1135" t="s">
        <v>1063</v>
      </c>
      <c r="D81" s="1136">
        <v>0</v>
      </c>
      <c r="E81" s="1136">
        <v>0</v>
      </c>
      <c r="F81" s="1136">
        <v>0</v>
      </c>
      <c r="G81" s="1136">
        <v>0</v>
      </c>
      <c r="H81" s="1145"/>
      <c r="I81" s="1145"/>
      <c r="J81" s="1145"/>
      <c r="K81" s="1145"/>
    </row>
    <row r="82" spans="1:11" ht="14.1" customHeight="1" x14ac:dyDescent="0.25">
      <c r="A82" s="1145"/>
      <c r="B82" s="1145"/>
      <c r="C82" s="1135" t="s">
        <v>1064</v>
      </c>
      <c r="D82" s="1136">
        <v>0</v>
      </c>
      <c r="E82" s="1136">
        <v>0</v>
      </c>
      <c r="F82" s="1136">
        <v>0</v>
      </c>
      <c r="G82" s="1136">
        <v>0</v>
      </c>
      <c r="H82" s="1145"/>
      <c r="I82" s="1145"/>
      <c r="J82" s="1145"/>
      <c r="K82" s="1145"/>
    </row>
    <row r="83" spans="1:11" ht="14.1" customHeight="1" x14ac:dyDescent="0.25">
      <c r="A83" s="1145"/>
      <c r="B83" s="1145"/>
      <c r="C83" s="1137" t="s">
        <v>572</v>
      </c>
      <c r="D83" s="1136">
        <v>0</v>
      </c>
      <c r="E83" s="1136">
        <v>114250000</v>
      </c>
      <c r="F83" s="1136">
        <v>114250000</v>
      </c>
      <c r="G83" s="1136">
        <v>115109000</v>
      </c>
      <c r="H83" s="1145"/>
      <c r="I83" s="1145"/>
      <c r="J83" s="1145"/>
      <c r="K83" s="1145"/>
    </row>
    <row r="84" spans="1:11" ht="14.1" customHeight="1" x14ac:dyDescent="0.25">
      <c r="A84" s="1145"/>
      <c r="B84" s="1145"/>
      <c r="C84" s="1256" t="s">
        <v>51</v>
      </c>
      <c r="D84" s="1257"/>
      <c r="E84" s="1257"/>
      <c r="F84" s="1257"/>
      <c r="G84" s="1257"/>
      <c r="H84" s="1145"/>
      <c r="I84" s="1145"/>
      <c r="J84" s="1145"/>
      <c r="K84" s="1145"/>
    </row>
    <row r="85" spans="1:11" ht="14.1" customHeight="1" x14ac:dyDescent="0.25">
      <c r="A85" s="1145"/>
      <c r="B85" s="1145"/>
      <c r="C85" s="1128" t="s">
        <v>1959</v>
      </c>
      <c r="D85" s="1256" t="s">
        <v>697</v>
      </c>
      <c r="E85" s="1257"/>
      <c r="F85" s="1257"/>
      <c r="G85" s="1257"/>
      <c r="H85" s="1145"/>
      <c r="I85" s="1145"/>
      <c r="J85" s="1145"/>
      <c r="K85" s="1145"/>
    </row>
    <row r="86" spans="1:11" ht="14.1" customHeight="1" x14ac:dyDescent="0.25">
      <c r="A86" s="1145"/>
      <c r="B86" s="1145"/>
      <c r="C86" s="1129" t="s">
        <v>1022</v>
      </c>
      <c r="D86" s="1252" t="s">
        <v>1960</v>
      </c>
      <c r="E86" s="1253"/>
      <c r="F86" s="1253"/>
      <c r="G86" s="1253"/>
      <c r="H86" s="1145"/>
      <c r="I86" s="1145"/>
      <c r="J86" s="1145"/>
      <c r="K86" s="1145"/>
    </row>
    <row r="87" spans="1:11" ht="14.1" customHeight="1" x14ac:dyDescent="0.25">
      <c r="A87" s="1145"/>
      <c r="B87" s="1145"/>
      <c r="C87" s="1130" t="s">
        <v>1024</v>
      </c>
      <c r="D87" s="1254" t="s">
        <v>1961</v>
      </c>
      <c r="E87" s="1255"/>
      <c r="F87" s="1255"/>
      <c r="G87" s="1255"/>
      <c r="H87" s="1145"/>
      <c r="I87" s="1145"/>
      <c r="J87" s="1145"/>
      <c r="K87" s="1145"/>
    </row>
    <row r="88" spans="1:11" ht="14.1" customHeight="1" x14ac:dyDescent="0.25">
      <c r="A88" s="1145"/>
      <c r="B88" s="1145"/>
      <c r="C88" s="1130" t="s">
        <v>31</v>
      </c>
      <c r="D88" s="1254" t="s">
        <v>1962</v>
      </c>
      <c r="E88" s="1255"/>
      <c r="F88" s="1255"/>
      <c r="G88" s="1255"/>
      <c r="H88" s="1145"/>
      <c r="I88" s="1145"/>
      <c r="J88" s="1145"/>
      <c r="K88" s="1145"/>
    </row>
    <row r="89" spans="1:11" ht="15" customHeight="1" x14ac:dyDescent="0.25">
      <c r="A89" s="1145"/>
      <c r="B89" s="1145"/>
      <c r="C89" s="1146"/>
      <c r="D89" s="1132">
        <v>2024</v>
      </c>
      <c r="E89" s="1132">
        <v>2025</v>
      </c>
      <c r="F89" s="1132">
        <v>2026</v>
      </c>
      <c r="G89" s="1132">
        <v>2027</v>
      </c>
      <c r="H89" s="1145"/>
      <c r="I89" s="1145"/>
      <c r="J89" s="1145"/>
      <c r="K89" s="1145"/>
    </row>
    <row r="90" spans="1:11" ht="15" customHeight="1" x14ac:dyDescent="0.25">
      <c r="A90" s="1145"/>
      <c r="B90" s="1145"/>
      <c r="C90" s="1147"/>
      <c r="D90" s="1134" t="s">
        <v>13</v>
      </c>
      <c r="E90" s="1134" t="s">
        <v>14</v>
      </c>
      <c r="F90" s="1134" t="s">
        <v>14</v>
      </c>
      <c r="G90" s="1134" t="s">
        <v>14</v>
      </c>
      <c r="H90" s="1145"/>
      <c r="I90" s="1145"/>
      <c r="J90" s="1145"/>
      <c r="K90" s="1145"/>
    </row>
    <row r="91" spans="1:11" ht="14.1" customHeight="1" x14ac:dyDescent="0.25">
      <c r="A91" s="1145"/>
      <c r="B91" s="1145"/>
      <c r="C91" s="1123" t="s">
        <v>33</v>
      </c>
      <c r="D91" s="1127" t="s">
        <v>1088</v>
      </c>
      <c r="E91" s="1127" t="s">
        <v>1088</v>
      </c>
      <c r="F91" s="1127" t="s">
        <v>1088</v>
      </c>
      <c r="G91" s="1127" t="s">
        <v>1088</v>
      </c>
      <c r="H91" s="1145"/>
      <c r="I91" s="1145"/>
      <c r="J91" s="1145"/>
      <c r="K91" s="1145"/>
    </row>
    <row r="92" spans="1:11" ht="14.1" customHeight="1" x14ac:dyDescent="0.25">
      <c r="A92" s="1145"/>
      <c r="B92" s="1145"/>
      <c r="C92" s="1123" t="s">
        <v>1029</v>
      </c>
      <c r="D92" s="1127" t="s">
        <v>1520</v>
      </c>
      <c r="E92" s="1127" t="s">
        <v>1361</v>
      </c>
      <c r="F92" s="1127" t="s">
        <v>1520</v>
      </c>
      <c r="G92" s="1127" t="s">
        <v>1520</v>
      </c>
      <c r="H92" s="1145"/>
      <c r="I92" s="1145"/>
      <c r="J92" s="1145"/>
      <c r="K92" s="1145"/>
    </row>
    <row r="93" spans="1:11" ht="14.1" customHeight="1" x14ac:dyDescent="0.25">
      <c r="A93" s="1145"/>
      <c r="B93" s="1145"/>
      <c r="C93" s="1123" t="s">
        <v>1032</v>
      </c>
      <c r="D93" s="1127" t="s">
        <v>1963</v>
      </c>
      <c r="E93" s="1127" t="s">
        <v>1964</v>
      </c>
      <c r="F93" s="1127" t="s">
        <v>1963</v>
      </c>
      <c r="G93" s="1127" t="s">
        <v>1963</v>
      </c>
      <c r="H93" s="1145"/>
      <c r="I93" s="1145"/>
      <c r="J93" s="1145"/>
      <c r="K93" s="1145"/>
    </row>
    <row r="94" spans="1:11" ht="14.1" customHeight="1" x14ac:dyDescent="0.25">
      <c r="A94" s="1145"/>
      <c r="B94" s="1145"/>
      <c r="C94" s="1123" t="s">
        <v>1037</v>
      </c>
      <c r="D94" s="1127" t="s">
        <v>1038</v>
      </c>
      <c r="E94" s="1127" t="s">
        <v>1039</v>
      </c>
      <c r="F94" s="1127" t="s">
        <v>1039</v>
      </c>
      <c r="G94" s="1127" t="s">
        <v>1039</v>
      </c>
      <c r="H94" s="1145"/>
      <c r="I94" s="1145"/>
      <c r="J94" s="1145"/>
      <c r="K94" s="1145"/>
    </row>
    <row r="95" spans="1:11" ht="14.1" customHeight="1" x14ac:dyDescent="0.25">
      <c r="A95" s="1145"/>
      <c r="B95" s="1145"/>
      <c r="C95" s="1123" t="s">
        <v>1042</v>
      </c>
      <c r="D95" s="1127" t="s">
        <v>1038</v>
      </c>
      <c r="E95" s="1127" t="s">
        <v>1118</v>
      </c>
      <c r="F95" s="1127" t="s">
        <v>1965</v>
      </c>
      <c r="G95" s="1127" t="s">
        <v>1039</v>
      </c>
      <c r="H95" s="1145"/>
      <c r="I95" s="1145"/>
      <c r="J95" s="1145"/>
      <c r="K95" s="1145"/>
    </row>
    <row r="96" spans="1:11" ht="14.1" customHeight="1" x14ac:dyDescent="0.25">
      <c r="A96" s="1145"/>
      <c r="B96" s="1145"/>
      <c r="C96" s="1123" t="s">
        <v>39</v>
      </c>
      <c r="D96" s="1127" t="s">
        <v>1038</v>
      </c>
      <c r="E96" s="1127" t="s">
        <v>1118</v>
      </c>
      <c r="F96" s="1127" t="s">
        <v>1965</v>
      </c>
      <c r="G96" s="1127" t="s">
        <v>1039</v>
      </c>
      <c r="H96" s="1145"/>
      <c r="I96" s="1145"/>
      <c r="J96" s="1145"/>
      <c r="K96" s="1145"/>
    </row>
    <row r="97" spans="1:11" ht="14.1" customHeight="1" x14ac:dyDescent="0.25">
      <c r="A97" s="1145"/>
      <c r="B97" s="1145"/>
      <c r="C97" s="1250" t="s">
        <v>1046</v>
      </c>
      <c r="D97" s="1251"/>
      <c r="E97" s="1251"/>
      <c r="F97" s="1251"/>
      <c r="G97" s="1251"/>
      <c r="H97" s="1145"/>
      <c r="I97" s="1145"/>
      <c r="J97" s="1145"/>
      <c r="K97" s="1145"/>
    </row>
    <row r="98" spans="1:11" ht="14.1" customHeight="1" x14ac:dyDescent="0.25">
      <c r="A98" s="1145"/>
      <c r="B98" s="1145"/>
      <c r="C98" s="1146"/>
      <c r="D98" s="1132">
        <v>2024</v>
      </c>
      <c r="E98" s="1132">
        <v>2025</v>
      </c>
      <c r="F98" s="1132">
        <v>2026</v>
      </c>
      <c r="G98" s="1132">
        <v>2027</v>
      </c>
      <c r="H98" s="1145"/>
      <c r="I98" s="1145"/>
      <c r="J98" s="1145"/>
      <c r="K98" s="1145"/>
    </row>
    <row r="99" spans="1:11" ht="14.1" customHeight="1" x14ac:dyDescent="0.25">
      <c r="A99" s="1145"/>
      <c r="B99" s="1145"/>
      <c r="C99" s="1147"/>
      <c r="D99" s="1134" t="s">
        <v>13</v>
      </c>
      <c r="E99" s="1134" t="s">
        <v>14</v>
      </c>
      <c r="F99" s="1134" t="s">
        <v>14</v>
      </c>
      <c r="G99" s="1134" t="s">
        <v>14</v>
      </c>
      <c r="H99" s="1145"/>
      <c r="I99" s="1145"/>
      <c r="J99" s="1145"/>
      <c r="K99" s="1145"/>
    </row>
    <row r="100" spans="1:11" ht="14.1" customHeight="1" x14ac:dyDescent="0.25">
      <c r="A100" s="1145"/>
      <c r="B100" s="1145"/>
      <c r="C100" s="1135" t="s">
        <v>1047</v>
      </c>
      <c r="D100" s="1136">
        <v>0</v>
      </c>
      <c r="E100" s="1136">
        <v>0</v>
      </c>
      <c r="F100" s="1136">
        <v>0</v>
      </c>
      <c r="G100" s="1136">
        <v>0</v>
      </c>
      <c r="H100" s="1145"/>
      <c r="I100" s="1145"/>
      <c r="J100" s="1145"/>
      <c r="K100" s="1145"/>
    </row>
    <row r="101" spans="1:11" ht="14.1" customHeight="1" x14ac:dyDescent="0.25">
      <c r="A101" s="1145"/>
      <c r="B101" s="1145"/>
      <c r="C101" s="1135" t="s">
        <v>1048</v>
      </c>
      <c r="D101" s="1136">
        <v>0</v>
      </c>
      <c r="E101" s="1136">
        <v>0</v>
      </c>
      <c r="F101" s="1136">
        <v>0</v>
      </c>
      <c r="G101" s="1136">
        <v>0</v>
      </c>
      <c r="H101" s="1145"/>
      <c r="I101" s="1145"/>
      <c r="J101" s="1145"/>
      <c r="K101" s="1145"/>
    </row>
    <row r="102" spans="1:11" ht="14.1" customHeight="1" x14ac:dyDescent="0.25">
      <c r="A102" s="1145"/>
      <c r="B102" s="1145"/>
      <c r="C102" s="1135" t="s">
        <v>1049</v>
      </c>
      <c r="D102" s="1136">
        <v>0</v>
      </c>
      <c r="E102" s="1136">
        <v>0</v>
      </c>
      <c r="F102" s="1136">
        <v>0</v>
      </c>
      <c r="G102" s="1136">
        <v>0</v>
      </c>
      <c r="H102" s="1145"/>
      <c r="I102" s="1145"/>
      <c r="J102" s="1145"/>
      <c r="K102" s="1145"/>
    </row>
    <row r="103" spans="1:11" ht="14.1" customHeight="1" x14ac:dyDescent="0.25">
      <c r="A103" s="1145"/>
      <c r="B103" s="1145"/>
      <c r="C103" s="1135" t="s">
        <v>1050</v>
      </c>
      <c r="D103" s="1136">
        <v>0</v>
      </c>
      <c r="E103" s="1136">
        <v>0</v>
      </c>
      <c r="F103" s="1136">
        <v>0</v>
      </c>
      <c r="G103" s="1136">
        <v>0</v>
      </c>
      <c r="H103" s="1145"/>
      <c r="I103" s="1145"/>
      <c r="J103" s="1145"/>
      <c r="K103" s="1145"/>
    </row>
    <row r="104" spans="1:11" ht="14.1" customHeight="1" x14ac:dyDescent="0.25">
      <c r="A104" s="1145"/>
      <c r="B104" s="1145"/>
      <c r="C104" s="1135" t="s">
        <v>1048</v>
      </c>
      <c r="D104" s="1136">
        <v>0</v>
      </c>
      <c r="E104" s="1136">
        <v>0</v>
      </c>
      <c r="F104" s="1136">
        <v>0</v>
      </c>
      <c r="G104" s="1136">
        <v>0</v>
      </c>
      <c r="H104" s="1145"/>
      <c r="I104" s="1145"/>
      <c r="J104" s="1145"/>
      <c r="K104" s="1145"/>
    </row>
    <row r="105" spans="1:11" ht="14.1" customHeight="1" x14ac:dyDescent="0.25">
      <c r="A105" s="1145"/>
      <c r="B105" s="1145"/>
      <c r="C105" s="1135" t="s">
        <v>1049</v>
      </c>
      <c r="D105" s="1136">
        <v>0</v>
      </c>
      <c r="E105" s="1136">
        <v>0</v>
      </c>
      <c r="F105" s="1136">
        <v>0</v>
      </c>
      <c r="G105" s="1136">
        <v>0</v>
      </c>
      <c r="H105" s="1145"/>
      <c r="I105" s="1145"/>
      <c r="J105" s="1145"/>
      <c r="K105" s="1145"/>
    </row>
    <row r="106" spans="1:11" ht="14.1" customHeight="1" x14ac:dyDescent="0.25">
      <c r="A106" s="1145"/>
      <c r="B106" s="1145"/>
      <c r="C106" s="1135" t="s">
        <v>1051</v>
      </c>
      <c r="D106" s="1136">
        <v>0</v>
      </c>
      <c r="E106" s="1136">
        <v>0</v>
      </c>
      <c r="F106" s="1136">
        <v>0</v>
      </c>
      <c r="G106" s="1136">
        <v>0</v>
      </c>
      <c r="H106" s="1145"/>
      <c r="I106" s="1145"/>
      <c r="J106" s="1145"/>
      <c r="K106" s="1145"/>
    </row>
    <row r="107" spans="1:11" ht="14.1" customHeight="1" x14ac:dyDescent="0.25">
      <c r="A107" s="1145"/>
      <c r="B107" s="1145"/>
      <c r="C107" s="1135" t="s">
        <v>1048</v>
      </c>
      <c r="D107" s="1136">
        <v>0</v>
      </c>
      <c r="E107" s="1136">
        <v>0</v>
      </c>
      <c r="F107" s="1136">
        <v>0</v>
      </c>
      <c r="G107" s="1136">
        <v>0</v>
      </c>
      <c r="H107" s="1145"/>
      <c r="I107" s="1145"/>
      <c r="J107" s="1145"/>
      <c r="K107" s="1145"/>
    </row>
    <row r="108" spans="1:11" ht="14.1" customHeight="1" x14ac:dyDescent="0.25">
      <c r="A108" s="1145"/>
      <c r="B108" s="1145"/>
      <c r="C108" s="1135" t="s">
        <v>1049</v>
      </c>
      <c r="D108" s="1136">
        <v>0</v>
      </c>
      <c r="E108" s="1136">
        <v>0</v>
      </c>
      <c r="F108" s="1136">
        <v>0</v>
      </c>
      <c r="G108" s="1136">
        <v>0</v>
      </c>
      <c r="H108" s="1145"/>
      <c r="I108" s="1145"/>
      <c r="J108" s="1145"/>
      <c r="K108" s="1145"/>
    </row>
    <row r="109" spans="1:11" ht="14.1" customHeight="1" x14ac:dyDescent="0.25">
      <c r="A109" s="1145"/>
      <c r="B109" s="1145"/>
      <c r="C109" s="1135" t="s">
        <v>1052</v>
      </c>
      <c r="D109" s="1136">
        <v>0</v>
      </c>
      <c r="E109" s="1136">
        <v>0</v>
      </c>
      <c r="F109" s="1136">
        <v>0</v>
      </c>
      <c r="G109" s="1136">
        <v>0</v>
      </c>
      <c r="H109" s="1145"/>
      <c r="I109" s="1145"/>
      <c r="J109" s="1145"/>
      <c r="K109" s="1145"/>
    </row>
    <row r="110" spans="1:11" ht="14.1" customHeight="1" x14ac:dyDescent="0.25">
      <c r="A110" s="1145"/>
      <c r="B110" s="1145"/>
      <c r="C110" s="1135" t="s">
        <v>1048</v>
      </c>
      <c r="D110" s="1136">
        <v>0</v>
      </c>
      <c r="E110" s="1136">
        <v>0</v>
      </c>
      <c r="F110" s="1136">
        <v>0</v>
      </c>
      <c r="G110" s="1136">
        <v>0</v>
      </c>
      <c r="H110" s="1145"/>
      <c r="I110" s="1145"/>
      <c r="J110" s="1145"/>
      <c r="K110" s="1145"/>
    </row>
    <row r="111" spans="1:11" ht="14.1" customHeight="1" x14ac:dyDescent="0.25">
      <c r="A111" s="1145"/>
      <c r="B111" s="1145"/>
      <c r="C111" s="1135" t="s">
        <v>1049</v>
      </c>
      <c r="D111" s="1136">
        <v>0</v>
      </c>
      <c r="E111" s="1136">
        <v>0</v>
      </c>
      <c r="F111" s="1136">
        <v>0</v>
      </c>
      <c r="G111" s="1136">
        <v>0</v>
      </c>
      <c r="H111" s="1145"/>
      <c r="I111" s="1145"/>
      <c r="J111" s="1145"/>
      <c r="K111" s="1145"/>
    </row>
    <row r="112" spans="1:11" ht="14.1" customHeight="1" x14ac:dyDescent="0.25">
      <c r="A112" s="1145"/>
      <c r="B112" s="1145"/>
      <c r="C112" s="1135" t="s">
        <v>1053</v>
      </c>
      <c r="D112" s="1136">
        <v>0</v>
      </c>
      <c r="E112" s="1136">
        <v>0</v>
      </c>
      <c r="F112" s="1136">
        <v>0</v>
      </c>
      <c r="G112" s="1136">
        <v>0</v>
      </c>
      <c r="H112" s="1145"/>
      <c r="I112" s="1145"/>
      <c r="J112" s="1145"/>
      <c r="K112" s="1145"/>
    </row>
    <row r="113" spans="1:11" ht="14.1" customHeight="1" x14ac:dyDescent="0.25">
      <c r="A113" s="1145"/>
      <c r="B113" s="1145"/>
      <c r="C113" s="1135" t="s">
        <v>1048</v>
      </c>
      <c r="D113" s="1136">
        <v>0</v>
      </c>
      <c r="E113" s="1136">
        <v>0</v>
      </c>
      <c r="F113" s="1136">
        <v>0</v>
      </c>
      <c r="G113" s="1136">
        <v>0</v>
      </c>
      <c r="H113" s="1145"/>
      <c r="I113" s="1145"/>
      <c r="J113" s="1145"/>
      <c r="K113" s="1145"/>
    </row>
    <row r="114" spans="1:11" ht="14.1" customHeight="1" x14ac:dyDescent="0.25">
      <c r="A114" s="1145"/>
      <c r="B114" s="1145"/>
      <c r="C114" s="1135" t="s">
        <v>1049</v>
      </c>
      <c r="D114" s="1136">
        <v>0</v>
      </c>
      <c r="E114" s="1136">
        <v>0</v>
      </c>
      <c r="F114" s="1136">
        <v>0</v>
      </c>
      <c r="G114" s="1136">
        <v>0</v>
      </c>
      <c r="H114" s="1145"/>
      <c r="I114" s="1145"/>
      <c r="J114" s="1145"/>
      <c r="K114" s="1145"/>
    </row>
    <row r="115" spans="1:11" ht="14.1" customHeight="1" x14ac:dyDescent="0.25">
      <c r="A115" s="1145"/>
      <c r="B115" s="1145"/>
      <c r="C115" s="1135" t="s">
        <v>1054</v>
      </c>
      <c r="D115" s="1136">
        <v>0</v>
      </c>
      <c r="E115" s="1136">
        <v>0</v>
      </c>
      <c r="F115" s="1136">
        <v>0</v>
      </c>
      <c r="G115" s="1136">
        <v>0</v>
      </c>
      <c r="H115" s="1145"/>
      <c r="I115" s="1145"/>
      <c r="J115" s="1145"/>
      <c r="K115" s="1145"/>
    </row>
    <row r="116" spans="1:11" ht="14.1" customHeight="1" x14ac:dyDescent="0.25">
      <c r="A116" s="1145"/>
      <c r="B116" s="1145"/>
      <c r="C116" s="1135" t="s">
        <v>1048</v>
      </c>
      <c r="D116" s="1136">
        <v>0</v>
      </c>
      <c r="E116" s="1136">
        <v>0</v>
      </c>
      <c r="F116" s="1136">
        <v>0</v>
      </c>
      <c r="G116" s="1136">
        <v>0</v>
      </c>
      <c r="H116" s="1145"/>
      <c r="I116" s="1145"/>
      <c r="J116" s="1145"/>
      <c r="K116" s="1145"/>
    </row>
    <row r="117" spans="1:11" ht="14.1" customHeight="1" x14ac:dyDescent="0.25">
      <c r="A117" s="1145"/>
      <c r="B117" s="1145"/>
      <c r="C117" s="1135" t="s">
        <v>1049</v>
      </c>
      <c r="D117" s="1136">
        <v>0</v>
      </c>
      <c r="E117" s="1136">
        <v>0</v>
      </c>
      <c r="F117" s="1136">
        <v>0</v>
      </c>
      <c r="G117" s="1136">
        <v>0</v>
      </c>
      <c r="H117" s="1145"/>
      <c r="I117" s="1145"/>
      <c r="J117" s="1145"/>
      <c r="K117" s="1145"/>
    </row>
    <row r="118" spans="1:11" ht="14.1" customHeight="1" x14ac:dyDescent="0.25">
      <c r="A118" s="1145"/>
      <c r="B118" s="1145"/>
      <c r="C118" s="1135" t="s">
        <v>1055</v>
      </c>
      <c r="D118" s="1136">
        <v>0</v>
      </c>
      <c r="E118" s="1136">
        <v>0</v>
      </c>
      <c r="F118" s="1136">
        <v>0</v>
      </c>
      <c r="G118" s="1136">
        <v>0</v>
      </c>
      <c r="H118" s="1145"/>
      <c r="I118" s="1145"/>
      <c r="J118" s="1145"/>
      <c r="K118" s="1145"/>
    </row>
    <row r="119" spans="1:11" ht="14.1" customHeight="1" x14ac:dyDescent="0.25">
      <c r="A119" s="1145"/>
      <c r="B119" s="1145"/>
      <c r="C119" s="1135" t="s">
        <v>1048</v>
      </c>
      <c r="D119" s="1136">
        <v>0</v>
      </c>
      <c r="E119" s="1136">
        <v>0</v>
      </c>
      <c r="F119" s="1136">
        <v>0</v>
      </c>
      <c r="G119" s="1136">
        <v>0</v>
      </c>
      <c r="H119" s="1145"/>
      <c r="I119" s="1145"/>
      <c r="J119" s="1145"/>
      <c r="K119" s="1145"/>
    </row>
    <row r="120" spans="1:11" ht="14.1" customHeight="1" x14ac:dyDescent="0.25">
      <c r="A120" s="1145"/>
      <c r="B120" s="1145"/>
      <c r="C120" s="1135" t="s">
        <v>1049</v>
      </c>
      <c r="D120" s="1136">
        <v>0</v>
      </c>
      <c r="E120" s="1136">
        <v>0</v>
      </c>
      <c r="F120" s="1136">
        <v>0</v>
      </c>
      <c r="G120" s="1136">
        <v>0</v>
      </c>
      <c r="H120" s="1145"/>
      <c r="I120" s="1145"/>
      <c r="J120" s="1145"/>
      <c r="K120" s="1145"/>
    </row>
    <row r="121" spans="1:11" ht="14.1" customHeight="1" x14ac:dyDescent="0.25">
      <c r="A121" s="1145"/>
      <c r="B121" s="1145"/>
      <c r="C121" s="1135" t="s">
        <v>1056</v>
      </c>
      <c r="D121" s="1136">
        <v>0</v>
      </c>
      <c r="E121" s="1136">
        <v>0</v>
      </c>
      <c r="F121" s="1136">
        <v>0</v>
      </c>
      <c r="G121" s="1136">
        <v>0</v>
      </c>
      <c r="H121" s="1145"/>
      <c r="I121" s="1145"/>
      <c r="J121" s="1145"/>
      <c r="K121" s="1145"/>
    </row>
    <row r="122" spans="1:11" ht="14.1" customHeight="1" x14ac:dyDescent="0.25">
      <c r="A122" s="1145"/>
      <c r="B122" s="1145"/>
      <c r="C122" s="1135" t="s">
        <v>1048</v>
      </c>
      <c r="D122" s="1136">
        <v>0</v>
      </c>
      <c r="E122" s="1136">
        <v>0</v>
      </c>
      <c r="F122" s="1136">
        <v>0</v>
      </c>
      <c r="G122" s="1136">
        <v>0</v>
      </c>
      <c r="H122" s="1145"/>
      <c r="I122" s="1145"/>
      <c r="J122" s="1145"/>
      <c r="K122" s="1145"/>
    </row>
    <row r="123" spans="1:11" ht="14.1" customHeight="1" x14ac:dyDescent="0.25">
      <c r="A123" s="1145"/>
      <c r="B123" s="1145"/>
      <c r="C123" s="1135" t="s">
        <v>1057</v>
      </c>
      <c r="D123" s="1136">
        <v>0</v>
      </c>
      <c r="E123" s="1136">
        <v>0</v>
      </c>
      <c r="F123" s="1136">
        <v>0</v>
      </c>
      <c r="G123" s="1136">
        <v>0</v>
      </c>
      <c r="H123" s="1145"/>
      <c r="I123" s="1145"/>
      <c r="J123" s="1145"/>
      <c r="K123" s="1145"/>
    </row>
    <row r="124" spans="1:11" ht="14.1" customHeight="1" x14ac:dyDescent="0.25">
      <c r="A124" s="1145"/>
      <c r="B124" s="1145"/>
      <c r="C124" s="1135" t="s">
        <v>1058</v>
      </c>
      <c r="D124" s="1136">
        <v>0</v>
      </c>
      <c r="E124" s="1136">
        <v>0</v>
      </c>
      <c r="F124" s="1136">
        <v>0</v>
      </c>
      <c r="G124" s="1136">
        <v>0</v>
      </c>
      <c r="H124" s="1145"/>
      <c r="I124" s="1145"/>
      <c r="J124" s="1145"/>
      <c r="K124" s="1145"/>
    </row>
    <row r="125" spans="1:11" ht="14.1" customHeight="1" x14ac:dyDescent="0.25">
      <c r="A125" s="1145"/>
      <c r="B125" s="1145"/>
      <c r="C125" s="1135" t="s">
        <v>1059</v>
      </c>
      <c r="D125" s="1136">
        <v>0</v>
      </c>
      <c r="E125" s="1136">
        <v>0</v>
      </c>
      <c r="F125" s="1136">
        <v>0</v>
      </c>
      <c r="G125" s="1136">
        <v>0</v>
      </c>
      <c r="H125" s="1145"/>
      <c r="I125" s="1145"/>
      <c r="J125" s="1145"/>
      <c r="K125" s="1145"/>
    </row>
    <row r="126" spans="1:11" ht="14.1" customHeight="1" x14ac:dyDescent="0.25">
      <c r="A126" s="1145"/>
      <c r="B126" s="1145"/>
      <c r="C126" s="1135" t="s">
        <v>1060</v>
      </c>
      <c r="D126" s="1136">
        <v>0</v>
      </c>
      <c r="E126" s="1136">
        <v>0</v>
      </c>
      <c r="F126" s="1136">
        <v>0</v>
      </c>
      <c r="G126" s="1136">
        <v>0</v>
      </c>
      <c r="H126" s="1145"/>
      <c r="I126" s="1145"/>
      <c r="J126" s="1145"/>
      <c r="K126" s="1145"/>
    </row>
    <row r="127" spans="1:11" ht="14.1" customHeight="1" x14ac:dyDescent="0.25">
      <c r="A127" s="1145"/>
      <c r="B127" s="1145"/>
      <c r="C127" s="1135" t="s">
        <v>1061</v>
      </c>
      <c r="D127" s="1136">
        <v>0</v>
      </c>
      <c r="E127" s="1136">
        <v>10000000</v>
      </c>
      <c r="F127" s="1136">
        <v>1000000</v>
      </c>
      <c r="G127" s="1136">
        <v>1000000</v>
      </c>
      <c r="H127" s="1145"/>
      <c r="I127" s="1145"/>
      <c r="J127" s="1145"/>
      <c r="K127" s="1145"/>
    </row>
    <row r="128" spans="1:11" ht="14.1" customHeight="1" x14ac:dyDescent="0.25">
      <c r="A128" s="1145"/>
      <c r="B128" s="1145"/>
      <c r="C128" s="1135" t="s">
        <v>1048</v>
      </c>
      <c r="D128" s="1136">
        <v>0</v>
      </c>
      <c r="E128" s="1136">
        <v>10000000</v>
      </c>
      <c r="F128" s="1136">
        <v>1000000</v>
      </c>
      <c r="G128" s="1136">
        <v>1000000</v>
      </c>
      <c r="H128" s="1145"/>
      <c r="I128" s="1145"/>
      <c r="J128" s="1145"/>
      <c r="K128" s="1145"/>
    </row>
    <row r="129" spans="1:11" ht="14.1" customHeight="1" x14ac:dyDescent="0.25">
      <c r="A129" s="1145"/>
      <c r="B129" s="1145"/>
      <c r="C129" s="1135" t="s">
        <v>1057</v>
      </c>
      <c r="D129" s="1136">
        <v>0</v>
      </c>
      <c r="E129" s="1136">
        <v>0</v>
      </c>
      <c r="F129" s="1136">
        <v>0</v>
      </c>
      <c r="G129" s="1136">
        <v>0</v>
      </c>
      <c r="H129" s="1145"/>
      <c r="I129" s="1145"/>
      <c r="J129" s="1145"/>
      <c r="K129" s="1145"/>
    </row>
    <row r="130" spans="1:11" ht="14.1" customHeight="1" x14ac:dyDescent="0.25">
      <c r="A130" s="1145"/>
      <c r="B130" s="1145"/>
      <c r="C130" s="1135" t="s">
        <v>1058</v>
      </c>
      <c r="D130" s="1136">
        <v>0</v>
      </c>
      <c r="E130" s="1136">
        <v>0</v>
      </c>
      <c r="F130" s="1136">
        <v>0</v>
      </c>
      <c r="G130" s="1136">
        <v>0</v>
      </c>
      <c r="H130" s="1145"/>
      <c r="I130" s="1145"/>
      <c r="J130" s="1145"/>
      <c r="K130" s="1145"/>
    </row>
    <row r="131" spans="1:11" ht="14.1" customHeight="1" x14ac:dyDescent="0.25">
      <c r="A131" s="1145"/>
      <c r="B131" s="1145"/>
      <c r="C131" s="1135" t="s">
        <v>1059</v>
      </c>
      <c r="D131" s="1136">
        <v>0</v>
      </c>
      <c r="E131" s="1136">
        <v>0</v>
      </c>
      <c r="F131" s="1136">
        <v>0</v>
      </c>
      <c r="G131" s="1136">
        <v>0</v>
      </c>
      <c r="H131" s="1145"/>
      <c r="I131" s="1145"/>
      <c r="J131" s="1145"/>
      <c r="K131" s="1145"/>
    </row>
    <row r="132" spans="1:11" ht="14.1" customHeight="1" x14ac:dyDescent="0.25">
      <c r="A132" s="1145"/>
      <c r="B132" s="1145"/>
      <c r="C132" s="1135" t="s">
        <v>1060</v>
      </c>
      <c r="D132" s="1136">
        <v>0</v>
      </c>
      <c r="E132" s="1136">
        <v>0</v>
      </c>
      <c r="F132" s="1136">
        <v>0</v>
      </c>
      <c r="G132" s="1136">
        <v>0</v>
      </c>
      <c r="H132" s="1145"/>
      <c r="I132" s="1145"/>
      <c r="J132" s="1145"/>
      <c r="K132" s="1145"/>
    </row>
    <row r="133" spans="1:11" ht="14.1" customHeight="1" x14ac:dyDescent="0.25">
      <c r="A133" s="1145"/>
      <c r="B133" s="1145"/>
      <c r="C133" s="1135" t="s">
        <v>1062</v>
      </c>
      <c r="D133" s="1136">
        <v>0</v>
      </c>
      <c r="E133" s="1136">
        <v>0</v>
      </c>
      <c r="F133" s="1136">
        <v>0</v>
      </c>
      <c r="G133" s="1136">
        <v>0</v>
      </c>
      <c r="H133" s="1145"/>
      <c r="I133" s="1145"/>
      <c r="J133" s="1145"/>
      <c r="K133" s="1145"/>
    </row>
    <row r="134" spans="1:11" ht="14.1" customHeight="1" x14ac:dyDescent="0.25">
      <c r="A134" s="1145"/>
      <c r="B134" s="1145"/>
      <c r="C134" s="1135" t="s">
        <v>1048</v>
      </c>
      <c r="D134" s="1136">
        <v>0</v>
      </c>
      <c r="E134" s="1136">
        <v>0</v>
      </c>
      <c r="F134" s="1136">
        <v>0</v>
      </c>
      <c r="G134" s="1136">
        <v>0</v>
      </c>
      <c r="H134" s="1145"/>
      <c r="I134" s="1145"/>
      <c r="J134" s="1145"/>
      <c r="K134" s="1145"/>
    </row>
    <row r="135" spans="1:11" ht="14.1" customHeight="1" x14ac:dyDescent="0.25">
      <c r="A135" s="1145"/>
      <c r="B135" s="1145"/>
      <c r="C135" s="1135" t="s">
        <v>1057</v>
      </c>
      <c r="D135" s="1136">
        <v>0</v>
      </c>
      <c r="E135" s="1136">
        <v>0</v>
      </c>
      <c r="F135" s="1136">
        <v>0</v>
      </c>
      <c r="G135" s="1136">
        <v>0</v>
      </c>
      <c r="H135" s="1145"/>
      <c r="I135" s="1145"/>
      <c r="J135" s="1145"/>
      <c r="K135" s="1145"/>
    </row>
    <row r="136" spans="1:11" ht="14.1" customHeight="1" x14ac:dyDescent="0.25">
      <c r="A136" s="1145"/>
      <c r="B136" s="1145"/>
      <c r="C136" s="1135" t="s">
        <v>1058</v>
      </c>
      <c r="D136" s="1136">
        <v>0</v>
      </c>
      <c r="E136" s="1136">
        <v>0</v>
      </c>
      <c r="F136" s="1136">
        <v>0</v>
      </c>
      <c r="G136" s="1136">
        <v>0</v>
      </c>
      <c r="H136" s="1145"/>
      <c r="I136" s="1145"/>
      <c r="J136" s="1145"/>
      <c r="K136" s="1145"/>
    </row>
    <row r="137" spans="1:11" ht="14.1" customHeight="1" x14ac:dyDescent="0.25">
      <c r="A137" s="1145"/>
      <c r="B137" s="1145"/>
      <c r="C137" s="1135" t="s">
        <v>1059</v>
      </c>
      <c r="D137" s="1136">
        <v>0</v>
      </c>
      <c r="E137" s="1136">
        <v>0</v>
      </c>
      <c r="F137" s="1136">
        <v>0</v>
      </c>
      <c r="G137" s="1136">
        <v>0</v>
      </c>
      <c r="H137" s="1145"/>
      <c r="I137" s="1145"/>
      <c r="J137" s="1145"/>
      <c r="K137" s="1145"/>
    </row>
    <row r="138" spans="1:11" ht="14.1" customHeight="1" x14ac:dyDescent="0.25">
      <c r="A138" s="1145"/>
      <c r="B138" s="1145"/>
      <c r="C138" s="1135" t="s">
        <v>1060</v>
      </c>
      <c r="D138" s="1136">
        <v>0</v>
      </c>
      <c r="E138" s="1136">
        <v>0</v>
      </c>
      <c r="F138" s="1136">
        <v>0</v>
      </c>
      <c r="G138" s="1136">
        <v>0</v>
      </c>
      <c r="H138" s="1145"/>
      <c r="I138" s="1145"/>
      <c r="J138" s="1145"/>
      <c r="K138" s="1145"/>
    </row>
    <row r="139" spans="1:11" ht="14.1" customHeight="1" x14ac:dyDescent="0.25">
      <c r="A139" s="1145"/>
      <c r="B139" s="1145"/>
      <c r="C139" s="1135" t="s">
        <v>1063</v>
      </c>
      <c r="D139" s="1136">
        <v>0</v>
      </c>
      <c r="E139" s="1136">
        <v>0</v>
      </c>
      <c r="F139" s="1136">
        <v>0</v>
      </c>
      <c r="G139" s="1136">
        <v>0</v>
      </c>
      <c r="H139" s="1145"/>
      <c r="I139" s="1145"/>
      <c r="J139" s="1145"/>
      <c r="K139" s="1145"/>
    </row>
    <row r="140" spans="1:11" ht="14.1" customHeight="1" x14ac:dyDescent="0.25">
      <c r="A140" s="1145"/>
      <c r="B140" s="1145"/>
      <c r="C140" s="1135" t="s">
        <v>1064</v>
      </c>
      <c r="D140" s="1136">
        <v>0</v>
      </c>
      <c r="E140" s="1136">
        <v>0</v>
      </c>
      <c r="F140" s="1136">
        <v>0</v>
      </c>
      <c r="G140" s="1136">
        <v>0</v>
      </c>
      <c r="H140" s="1145"/>
      <c r="I140" s="1145"/>
      <c r="J140" s="1145"/>
      <c r="K140" s="1145"/>
    </row>
    <row r="141" spans="1:11" ht="14.1" customHeight="1" x14ac:dyDescent="0.25">
      <c r="A141" s="1145"/>
      <c r="B141" s="1145"/>
      <c r="C141" s="1137" t="s">
        <v>572</v>
      </c>
      <c r="D141" s="1136">
        <v>0</v>
      </c>
      <c r="E141" s="1136">
        <v>10000000</v>
      </c>
      <c r="F141" s="1136">
        <v>1000000</v>
      </c>
      <c r="G141" s="1136">
        <v>1000000</v>
      </c>
      <c r="H141" s="1145"/>
      <c r="I141" s="1145"/>
      <c r="J141" s="1145"/>
      <c r="K141" s="1145"/>
    </row>
    <row r="142" spans="1:11" ht="15" customHeight="1" x14ac:dyDescent="0.25">
      <c r="A142" s="1145"/>
      <c r="B142" s="1145"/>
      <c r="C142" s="1138" t="s">
        <v>1038</v>
      </c>
      <c r="D142" s="1139" t="s">
        <v>1038</v>
      </c>
      <c r="E142" s="1139" t="s">
        <v>1038</v>
      </c>
      <c r="F142" s="1139" t="s">
        <v>1038</v>
      </c>
      <c r="G142" s="1139" t="s">
        <v>1038</v>
      </c>
      <c r="H142" s="1145"/>
      <c r="I142" s="1145"/>
      <c r="J142" s="1145"/>
      <c r="K142" s="1145"/>
    </row>
    <row r="143" spans="1:11" ht="15" customHeight="1" x14ac:dyDescent="0.25">
      <c r="A143" s="1145"/>
      <c r="B143" s="1145"/>
      <c r="C143" s="1122" t="s">
        <v>1154</v>
      </c>
      <c r="D143" s="1140">
        <v>0</v>
      </c>
      <c r="E143" s="1140">
        <v>124250000</v>
      </c>
      <c r="F143" s="1140">
        <v>115250000</v>
      </c>
      <c r="G143" s="1140">
        <v>116109000</v>
      </c>
      <c r="H143" s="1145"/>
      <c r="I143" s="1145"/>
      <c r="J143" s="1145"/>
      <c r="K143" s="1145"/>
    </row>
    <row r="144" spans="1:11" ht="15" customHeight="1" x14ac:dyDescent="0.25">
      <c r="A144" s="1145"/>
      <c r="B144" s="1145"/>
      <c r="C144" s="1123" t="s">
        <v>1047</v>
      </c>
      <c r="D144" s="1141">
        <v>0</v>
      </c>
      <c r="E144" s="1141">
        <v>88150000</v>
      </c>
      <c r="F144" s="1141">
        <v>88150000</v>
      </c>
      <c r="G144" s="1141">
        <v>88150000</v>
      </c>
      <c r="H144" s="1145"/>
      <c r="I144" s="1145"/>
      <c r="J144" s="1145"/>
      <c r="K144" s="1145"/>
    </row>
    <row r="145" spans="1:11" ht="15" customHeight="1" x14ac:dyDescent="0.25">
      <c r="A145" s="1145"/>
      <c r="B145" s="1145"/>
      <c r="C145" s="1123" t="s">
        <v>1048</v>
      </c>
      <c r="D145" s="1141">
        <v>0</v>
      </c>
      <c r="E145" s="1141">
        <v>88150000</v>
      </c>
      <c r="F145" s="1141">
        <v>88150000</v>
      </c>
      <c r="G145" s="1141">
        <v>88150000</v>
      </c>
      <c r="H145" s="1145"/>
      <c r="I145" s="1145"/>
      <c r="J145" s="1145"/>
      <c r="K145" s="1145"/>
    </row>
    <row r="146" spans="1:11" ht="15" customHeight="1" x14ac:dyDescent="0.25">
      <c r="A146" s="1145"/>
      <c r="B146" s="1145"/>
      <c r="C146" s="1123" t="s">
        <v>1049</v>
      </c>
      <c r="D146" s="1141">
        <v>0</v>
      </c>
      <c r="E146" s="1141">
        <v>0</v>
      </c>
      <c r="F146" s="1141">
        <v>0</v>
      </c>
      <c r="G146" s="1141">
        <v>0</v>
      </c>
      <c r="H146" s="1145"/>
      <c r="I146" s="1145"/>
      <c r="J146" s="1145"/>
      <c r="K146" s="1145"/>
    </row>
    <row r="147" spans="1:11" ht="15" customHeight="1" x14ac:dyDescent="0.25">
      <c r="A147" s="1145"/>
      <c r="B147" s="1145"/>
      <c r="C147" s="1123" t="s">
        <v>1050</v>
      </c>
      <c r="D147" s="1141">
        <v>0</v>
      </c>
      <c r="E147" s="1141">
        <v>13740000</v>
      </c>
      <c r="F147" s="1141">
        <v>13740000</v>
      </c>
      <c r="G147" s="1141">
        <v>13740000</v>
      </c>
      <c r="H147" s="1145"/>
      <c r="I147" s="1145"/>
      <c r="J147" s="1145"/>
      <c r="K147" s="1145"/>
    </row>
    <row r="148" spans="1:11" ht="15" customHeight="1" x14ac:dyDescent="0.25">
      <c r="A148" s="1145"/>
      <c r="B148" s="1145"/>
      <c r="C148" s="1123" t="s">
        <v>1048</v>
      </c>
      <c r="D148" s="1141">
        <v>0</v>
      </c>
      <c r="E148" s="1141">
        <v>13740000</v>
      </c>
      <c r="F148" s="1141">
        <v>13740000</v>
      </c>
      <c r="G148" s="1141">
        <v>13740000</v>
      </c>
      <c r="H148" s="1145"/>
      <c r="I148" s="1145"/>
      <c r="J148" s="1145"/>
      <c r="K148" s="1145"/>
    </row>
    <row r="149" spans="1:11" ht="15" customHeight="1" x14ac:dyDescent="0.25">
      <c r="A149" s="1145"/>
      <c r="B149" s="1145"/>
      <c r="C149" s="1123" t="s">
        <v>1049</v>
      </c>
      <c r="D149" s="1141">
        <v>0</v>
      </c>
      <c r="E149" s="1141">
        <v>0</v>
      </c>
      <c r="F149" s="1141">
        <v>0</v>
      </c>
      <c r="G149" s="1141">
        <v>0</v>
      </c>
      <c r="H149" s="1145"/>
      <c r="I149" s="1145"/>
      <c r="J149" s="1145"/>
      <c r="K149" s="1145"/>
    </row>
    <row r="150" spans="1:11" ht="15" customHeight="1" x14ac:dyDescent="0.25">
      <c r="A150" s="1145"/>
      <c r="B150" s="1145"/>
      <c r="C150" s="1123" t="s">
        <v>1051</v>
      </c>
      <c r="D150" s="1141">
        <v>0</v>
      </c>
      <c r="E150" s="1141">
        <v>12120000</v>
      </c>
      <c r="F150" s="1141">
        <v>12120000</v>
      </c>
      <c r="G150" s="1141">
        <v>12979000</v>
      </c>
      <c r="H150" s="1145"/>
      <c r="I150" s="1145"/>
      <c r="J150" s="1145"/>
      <c r="K150" s="1145"/>
    </row>
    <row r="151" spans="1:11" ht="15" customHeight="1" x14ac:dyDescent="0.25">
      <c r="A151" s="1145"/>
      <c r="B151" s="1145"/>
      <c r="C151" s="1123" t="s">
        <v>1048</v>
      </c>
      <c r="D151" s="1141">
        <v>0</v>
      </c>
      <c r="E151" s="1141">
        <v>12120000</v>
      </c>
      <c r="F151" s="1141">
        <v>12120000</v>
      </c>
      <c r="G151" s="1141">
        <v>12979000</v>
      </c>
      <c r="H151" s="1145"/>
      <c r="I151" s="1145"/>
      <c r="J151" s="1145"/>
      <c r="K151" s="1145"/>
    </row>
    <row r="152" spans="1:11" ht="15" customHeight="1" x14ac:dyDescent="0.25">
      <c r="A152" s="1145"/>
      <c r="B152" s="1145"/>
      <c r="C152" s="1123" t="s">
        <v>1049</v>
      </c>
      <c r="D152" s="1141">
        <v>0</v>
      </c>
      <c r="E152" s="1141">
        <v>0</v>
      </c>
      <c r="F152" s="1141">
        <v>0</v>
      </c>
      <c r="G152" s="1141">
        <v>0</v>
      </c>
      <c r="H152" s="1145"/>
      <c r="I152" s="1145"/>
      <c r="J152" s="1145"/>
      <c r="K152" s="1145"/>
    </row>
    <row r="153" spans="1:11" ht="15" customHeight="1" x14ac:dyDescent="0.25">
      <c r="A153" s="1145"/>
      <c r="B153" s="1145"/>
      <c r="C153" s="1123" t="s">
        <v>1052</v>
      </c>
      <c r="D153" s="1141">
        <v>0</v>
      </c>
      <c r="E153" s="1141">
        <v>0</v>
      </c>
      <c r="F153" s="1141">
        <v>0</v>
      </c>
      <c r="G153" s="1141">
        <v>0</v>
      </c>
      <c r="H153" s="1145"/>
      <c r="I153" s="1145"/>
      <c r="J153" s="1145"/>
      <c r="K153" s="1145"/>
    </row>
    <row r="154" spans="1:11" ht="15" customHeight="1" x14ac:dyDescent="0.25">
      <c r="A154" s="1145"/>
      <c r="B154" s="1145"/>
      <c r="C154" s="1123" t="s">
        <v>1048</v>
      </c>
      <c r="D154" s="1141">
        <v>0</v>
      </c>
      <c r="E154" s="1141">
        <v>0</v>
      </c>
      <c r="F154" s="1141">
        <v>0</v>
      </c>
      <c r="G154" s="1141">
        <v>0</v>
      </c>
      <c r="H154" s="1145"/>
      <c r="I154" s="1145"/>
      <c r="J154" s="1145"/>
      <c r="K154" s="1145"/>
    </row>
    <row r="155" spans="1:11" ht="15" customHeight="1" x14ac:dyDescent="0.25">
      <c r="A155" s="1145"/>
      <c r="B155" s="1145"/>
      <c r="C155" s="1123" t="s">
        <v>1049</v>
      </c>
      <c r="D155" s="1141">
        <v>0</v>
      </c>
      <c r="E155" s="1141">
        <v>0</v>
      </c>
      <c r="F155" s="1141">
        <v>0</v>
      </c>
      <c r="G155" s="1141">
        <v>0</v>
      </c>
      <c r="H155" s="1145"/>
      <c r="I155" s="1145"/>
      <c r="J155" s="1145"/>
      <c r="K155" s="1145"/>
    </row>
    <row r="156" spans="1:11" ht="20.100000000000001" customHeight="1" x14ac:dyDescent="0.25">
      <c r="A156" s="1145"/>
      <c r="B156" s="1145"/>
      <c r="C156" s="1123" t="s">
        <v>1155</v>
      </c>
      <c r="D156" s="1142">
        <v>0</v>
      </c>
      <c r="E156" s="1142">
        <v>0</v>
      </c>
      <c r="F156" s="1142">
        <v>0</v>
      </c>
      <c r="G156" s="1142">
        <v>0</v>
      </c>
      <c r="H156" s="1145"/>
      <c r="I156" s="1145"/>
      <c r="J156" s="1145"/>
      <c r="K156" s="1145"/>
    </row>
    <row r="157" spans="1:11" ht="15" customHeight="1" x14ac:dyDescent="0.25">
      <c r="A157" s="1145"/>
      <c r="B157" s="1145"/>
      <c r="C157" s="1123" t="s">
        <v>1048</v>
      </c>
      <c r="D157" s="1141">
        <v>0</v>
      </c>
      <c r="E157" s="1141">
        <v>0</v>
      </c>
      <c r="F157" s="1141">
        <v>0</v>
      </c>
      <c r="G157" s="1141">
        <v>0</v>
      </c>
      <c r="H157" s="1145"/>
      <c r="I157" s="1145"/>
      <c r="J157" s="1145"/>
      <c r="K157" s="1145"/>
    </row>
    <row r="158" spans="1:11" ht="15" customHeight="1" x14ac:dyDescent="0.25">
      <c r="A158" s="1145"/>
      <c r="B158" s="1145"/>
      <c r="C158" s="1123" t="s">
        <v>1049</v>
      </c>
      <c r="D158" s="1141">
        <v>0</v>
      </c>
      <c r="E158" s="1141">
        <v>0</v>
      </c>
      <c r="F158" s="1141">
        <v>0</v>
      </c>
      <c r="G158" s="1141">
        <v>0</v>
      </c>
      <c r="H158" s="1145"/>
      <c r="I158" s="1145"/>
      <c r="J158" s="1145"/>
      <c r="K158" s="1145"/>
    </row>
    <row r="159" spans="1:11" ht="15" customHeight="1" x14ac:dyDescent="0.25">
      <c r="A159" s="1145"/>
      <c r="B159" s="1145"/>
      <c r="C159" s="1123" t="s">
        <v>1054</v>
      </c>
      <c r="D159" s="1141">
        <v>0</v>
      </c>
      <c r="E159" s="1141">
        <v>0</v>
      </c>
      <c r="F159" s="1141">
        <v>0</v>
      </c>
      <c r="G159" s="1141">
        <v>0</v>
      </c>
      <c r="H159" s="1145"/>
      <c r="I159" s="1145"/>
      <c r="J159" s="1145"/>
      <c r="K159" s="1145"/>
    </row>
    <row r="160" spans="1:11" ht="15" customHeight="1" x14ac:dyDescent="0.25">
      <c r="A160" s="1145"/>
      <c r="B160" s="1145"/>
      <c r="C160" s="1123" t="s">
        <v>1048</v>
      </c>
      <c r="D160" s="1141">
        <v>0</v>
      </c>
      <c r="E160" s="1141">
        <v>0</v>
      </c>
      <c r="F160" s="1141">
        <v>0</v>
      </c>
      <c r="G160" s="1141">
        <v>0</v>
      </c>
      <c r="H160" s="1145"/>
      <c r="I160" s="1145"/>
      <c r="J160" s="1145"/>
      <c r="K160" s="1145"/>
    </row>
    <row r="161" spans="1:11" ht="15" customHeight="1" x14ac:dyDescent="0.25">
      <c r="A161" s="1145"/>
      <c r="B161" s="1145"/>
      <c r="C161" s="1123" t="s">
        <v>1049</v>
      </c>
      <c r="D161" s="1141">
        <v>0</v>
      </c>
      <c r="E161" s="1141">
        <v>0</v>
      </c>
      <c r="F161" s="1141">
        <v>0</v>
      </c>
      <c r="G161" s="1141">
        <v>0</v>
      </c>
      <c r="H161" s="1145"/>
      <c r="I161" s="1145"/>
      <c r="J161" s="1145"/>
      <c r="K161" s="1145"/>
    </row>
    <row r="162" spans="1:11" ht="15" customHeight="1" x14ac:dyDescent="0.25">
      <c r="A162" s="1145"/>
      <c r="B162" s="1145"/>
      <c r="C162" s="1123" t="s">
        <v>1055</v>
      </c>
      <c r="D162" s="1141">
        <v>0</v>
      </c>
      <c r="E162" s="1141">
        <v>240000</v>
      </c>
      <c r="F162" s="1141">
        <v>240000</v>
      </c>
      <c r="G162" s="1141">
        <v>240000</v>
      </c>
      <c r="H162" s="1145"/>
      <c r="I162" s="1145"/>
      <c r="J162" s="1145"/>
      <c r="K162" s="1145"/>
    </row>
    <row r="163" spans="1:11" ht="15" customHeight="1" x14ac:dyDescent="0.25">
      <c r="A163" s="1145"/>
      <c r="B163" s="1145"/>
      <c r="C163" s="1123" t="s">
        <v>1048</v>
      </c>
      <c r="D163" s="1141">
        <v>0</v>
      </c>
      <c r="E163" s="1141">
        <v>240000</v>
      </c>
      <c r="F163" s="1141">
        <v>240000</v>
      </c>
      <c r="G163" s="1141">
        <v>240000</v>
      </c>
      <c r="H163" s="1145"/>
      <c r="I163" s="1145"/>
      <c r="J163" s="1145"/>
      <c r="K163" s="1145"/>
    </row>
    <row r="164" spans="1:11" ht="15" customHeight="1" x14ac:dyDescent="0.25">
      <c r="A164" s="1145"/>
      <c r="B164" s="1145"/>
      <c r="C164" s="1123" t="s">
        <v>1049</v>
      </c>
      <c r="D164" s="1141">
        <v>0</v>
      </c>
      <c r="E164" s="1141">
        <v>0</v>
      </c>
      <c r="F164" s="1141">
        <v>0</v>
      </c>
      <c r="G164" s="1141">
        <v>0</v>
      </c>
      <c r="H164" s="1145"/>
      <c r="I164" s="1145"/>
      <c r="J164" s="1145"/>
      <c r="K164" s="1145"/>
    </row>
    <row r="165" spans="1:11" ht="15" customHeight="1" x14ac:dyDescent="0.25">
      <c r="A165" s="1145"/>
      <c r="B165" s="1145"/>
      <c r="C165" s="1123" t="s">
        <v>1056</v>
      </c>
      <c r="D165" s="1141">
        <v>0</v>
      </c>
      <c r="E165" s="1141">
        <v>0</v>
      </c>
      <c r="F165" s="1141">
        <v>0</v>
      </c>
      <c r="G165" s="1141">
        <v>0</v>
      </c>
      <c r="H165" s="1145"/>
      <c r="I165" s="1145"/>
      <c r="J165" s="1145"/>
      <c r="K165" s="1145"/>
    </row>
    <row r="166" spans="1:11" ht="15" customHeight="1" x14ac:dyDescent="0.25">
      <c r="A166" s="1145"/>
      <c r="B166" s="1145"/>
      <c r="C166" s="1123" t="s">
        <v>1048</v>
      </c>
      <c r="D166" s="1141">
        <v>0</v>
      </c>
      <c r="E166" s="1141">
        <v>0</v>
      </c>
      <c r="F166" s="1141">
        <v>0</v>
      </c>
      <c r="G166" s="1141">
        <v>0</v>
      </c>
      <c r="H166" s="1145"/>
      <c r="I166" s="1145"/>
      <c r="J166" s="1145"/>
      <c r="K166" s="1145"/>
    </row>
    <row r="167" spans="1:11" ht="15" customHeight="1" x14ac:dyDescent="0.25">
      <c r="A167" s="1145"/>
      <c r="B167" s="1145"/>
      <c r="C167" s="1123" t="s">
        <v>1057</v>
      </c>
      <c r="D167" s="1141">
        <v>0</v>
      </c>
      <c r="E167" s="1141">
        <v>0</v>
      </c>
      <c r="F167" s="1141">
        <v>0</v>
      </c>
      <c r="G167" s="1141">
        <v>0</v>
      </c>
      <c r="H167" s="1145"/>
      <c r="I167" s="1145"/>
      <c r="J167" s="1145"/>
      <c r="K167" s="1145"/>
    </row>
    <row r="168" spans="1:11" ht="15" customHeight="1" x14ac:dyDescent="0.25">
      <c r="A168" s="1145"/>
      <c r="B168" s="1145"/>
      <c r="C168" s="1123" t="s">
        <v>1058</v>
      </c>
      <c r="D168" s="1141">
        <v>0</v>
      </c>
      <c r="E168" s="1141">
        <v>0</v>
      </c>
      <c r="F168" s="1141">
        <v>0</v>
      </c>
      <c r="G168" s="1141">
        <v>0</v>
      </c>
      <c r="H168" s="1145"/>
      <c r="I168" s="1145"/>
      <c r="J168" s="1145"/>
      <c r="K168" s="1145"/>
    </row>
    <row r="169" spans="1:11" ht="15" customHeight="1" x14ac:dyDescent="0.25">
      <c r="A169" s="1145"/>
      <c r="B169" s="1145"/>
      <c r="C169" s="1123" t="s">
        <v>1059</v>
      </c>
      <c r="D169" s="1141">
        <v>0</v>
      </c>
      <c r="E169" s="1141">
        <v>0</v>
      </c>
      <c r="F169" s="1141">
        <v>0</v>
      </c>
      <c r="G169" s="1141">
        <v>0</v>
      </c>
      <c r="H169" s="1145"/>
      <c r="I169" s="1145"/>
      <c r="J169" s="1145"/>
      <c r="K169" s="1145"/>
    </row>
    <row r="170" spans="1:11" ht="15" customHeight="1" x14ac:dyDescent="0.25">
      <c r="A170" s="1145"/>
      <c r="B170" s="1145"/>
      <c r="C170" s="1123" t="s">
        <v>1060</v>
      </c>
      <c r="D170" s="1141">
        <v>0</v>
      </c>
      <c r="E170" s="1141">
        <v>0</v>
      </c>
      <c r="F170" s="1141">
        <v>0</v>
      </c>
      <c r="G170" s="1141">
        <v>0</v>
      </c>
      <c r="H170" s="1145"/>
      <c r="I170" s="1145"/>
      <c r="J170" s="1145"/>
      <c r="K170" s="1145"/>
    </row>
    <row r="171" spans="1:11" ht="15" customHeight="1" x14ac:dyDescent="0.25">
      <c r="A171" s="1145"/>
      <c r="B171" s="1145"/>
      <c r="C171" s="1123" t="s">
        <v>1061</v>
      </c>
      <c r="D171" s="1141">
        <v>0</v>
      </c>
      <c r="E171" s="1141">
        <v>10000000</v>
      </c>
      <c r="F171" s="1141">
        <v>1000000</v>
      </c>
      <c r="G171" s="1141">
        <v>1000000</v>
      </c>
      <c r="H171" s="1145"/>
      <c r="I171" s="1145"/>
      <c r="J171" s="1145"/>
      <c r="K171" s="1145"/>
    </row>
    <row r="172" spans="1:11" ht="15" customHeight="1" x14ac:dyDescent="0.25">
      <c r="A172" s="1145"/>
      <c r="B172" s="1145"/>
      <c r="C172" s="1123" t="s">
        <v>1048</v>
      </c>
      <c r="D172" s="1141">
        <v>0</v>
      </c>
      <c r="E172" s="1141">
        <v>10000000</v>
      </c>
      <c r="F172" s="1141">
        <v>1000000</v>
      </c>
      <c r="G172" s="1141">
        <v>1000000</v>
      </c>
      <c r="H172" s="1145"/>
      <c r="I172" s="1145"/>
      <c r="J172" s="1145"/>
      <c r="K172" s="1145"/>
    </row>
    <row r="173" spans="1:11" ht="15" customHeight="1" x14ac:dyDescent="0.25">
      <c r="A173" s="1145"/>
      <c r="B173" s="1145"/>
      <c r="C173" s="1123" t="s">
        <v>1057</v>
      </c>
      <c r="D173" s="1141">
        <v>0</v>
      </c>
      <c r="E173" s="1141">
        <v>0</v>
      </c>
      <c r="F173" s="1141">
        <v>0</v>
      </c>
      <c r="G173" s="1141">
        <v>0</v>
      </c>
      <c r="H173" s="1145"/>
      <c r="I173" s="1145"/>
      <c r="J173" s="1145"/>
      <c r="K173" s="1145"/>
    </row>
    <row r="174" spans="1:11" ht="15" customHeight="1" x14ac:dyDescent="0.25">
      <c r="A174" s="1145"/>
      <c r="B174" s="1145"/>
      <c r="C174" s="1123" t="s">
        <v>1058</v>
      </c>
      <c r="D174" s="1141">
        <v>0</v>
      </c>
      <c r="E174" s="1141">
        <v>0</v>
      </c>
      <c r="F174" s="1141">
        <v>0</v>
      </c>
      <c r="G174" s="1141">
        <v>0</v>
      </c>
      <c r="H174" s="1145"/>
      <c r="I174" s="1145"/>
      <c r="J174" s="1145"/>
      <c r="K174" s="1145"/>
    </row>
    <row r="175" spans="1:11" ht="15" customHeight="1" x14ac:dyDescent="0.25">
      <c r="A175" s="1145"/>
      <c r="B175" s="1145"/>
      <c r="C175" s="1123" t="s">
        <v>1059</v>
      </c>
      <c r="D175" s="1141">
        <v>0</v>
      </c>
      <c r="E175" s="1141">
        <v>0</v>
      </c>
      <c r="F175" s="1141">
        <v>0</v>
      </c>
      <c r="G175" s="1141">
        <v>0</v>
      </c>
      <c r="H175" s="1145"/>
      <c r="I175" s="1145"/>
      <c r="J175" s="1145"/>
      <c r="K175" s="1145"/>
    </row>
    <row r="176" spans="1:11" ht="15" customHeight="1" x14ac:dyDescent="0.25">
      <c r="A176" s="1145"/>
      <c r="B176" s="1145"/>
      <c r="C176" s="1123" t="s">
        <v>1060</v>
      </c>
      <c r="D176" s="1141">
        <v>0</v>
      </c>
      <c r="E176" s="1141">
        <v>0</v>
      </c>
      <c r="F176" s="1141">
        <v>0</v>
      </c>
      <c r="G176" s="1141">
        <v>0</v>
      </c>
      <c r="H176" s="1145"/>
      <c r="I176" s="1145"/>
      <c r="J176" s="1145"/>
      <c r="K176" s="1145"/>
    </row>
    <row r="177" spans="1:11" ht="15" customHeight="1" x14ac:dyDescent="0.25">
      <c r="A177" s="1145"/>
      <c r="B177" s="1145"/>
      <c r="C177" s="1123" t="s">
        <v>1062</v>
      </c>
      <c r="D177" s="1141">
        <v>0</v>
      </c>
      <c r="E177" s="1141">
        <v>0</v>
      </c>
      <c r="F177" s="1141">
        <v>0</v>
      </c>
      <c r="G177" s="1141">
        <v>0</v>
      </c>
      <c r="H177" s="1145"/>
      <c r="I177" s="1145"/>
      <c r="J177" s="1145"/>
      <c r="K177" s="1145"/>
    </row>
    <row r="178" spans="1:11" ht="15" customHeight="1" x14ac:dyDescent="0.25">
      <c r="A178" s="1145"/>
      <c r="B178" s="1145"/>
      <c r="C178" s="1123" t="s">
        <v>1048</v>
      </c>
      <c r="D178" s="1141">
        <v>0</v>
      </c>
      <c r="E178" s="1141">
        <v>0</v>
      </c>
      <c r="F178" s="1141">
        <v>0</v>
      </c>
      <c r="G178" s="1141">
        <v>0</v>
      </c>
      <c r="H178" s="1145"/>
      <c r="I178" s="1145"/>
      <c r="J178" s="1145"/>
      <c r="K178" s="1145"/>
    </row>
    <row r="179" spans="1:11" ht="15" customHeight="1" x14ac:dyDescent="0.25">
      <c r="A179" s="1145"/>
      <c r="B179" s="1145"/>
      <c r="C179" s="1123" t="s">
        <v>1057</v>
      </c>
      <c r="D179" s="1141">
        <v>0</v>
      </c>
      <c r="E179" s="1141">
        <v>0</v>
      </c>
      <c r="F179" s="1141">
        <v>0</v>
      </c>
      <c r="G179" s="1141">
        <v>0</v>
      </c>
      <c r="H179" s="1145"/>
      <c r="I179" s="1145"/>
      <c r="J179" s="1145"/>
      <c r="K179" s="1145"/>
    </row>
    <row r="180" spans="1:11" ht="15" customHeight="1" x14ac:dyDescent="0.25">
      <c r="A180" s="1145"/>
      <c r="B180" s="1145"/>
      <c r="C180" s="1123" t="s">
        <v>1058</v>
      </c>
      <c r="D180" s="1141">
        <v>0</v>
      </c>
      <c r="E180" s="1141">
        <v>0</v>
      </c>
      <c r="F180" s="1141">
        <v>0</v>
      </c>
      <c r="G180" s="1141">
        <v>0</v>
      </c>
      <c r="H180" s="1145"/>
      <c r="I180" s="1145"/>
      <c r="J180" s="1145"/>
      <c r="K180" s="1145"/>
    </row>
    <row r="181" spans="1:11" ht="15" customHeight="1" x14ac:dyDescent="0.25">
      <c r="A181" s="1145"/>
      <c r="B181" s="1145"/>
      <c r="C181" s="1123" t="s">
        <v>1059</v>
      </c>
      <c r="D181" s="1141">
        <v>0</v>
      </c>
      <c r="E181" s="1141">
        <v>0</v>
      </c>
      <c r="F181" s="1141">
        <v>0</v>
      </c>
      <c r="G181" s="1141">
        <v>0</v>
      </c>
      <c r="H181" s="1145"/>
      <c r="I181" s="1145"/>
      <c r="J181" s="1145"/>
      <c r="K181" s="1145"/>
    </row>
    <row r="182" spans="1:11" ht="15" customHeight="1" x14ac:dyDescent="0.25">
      <c r="A182" s="1145"/>
      <c r="B182" s="1145"/>
      <c r="C182" s="1123" t="s">
        <v>1060</v>
      </c>
      <c r="D182" s="1141">
        <v>0</v>
      </c>
      <c r="E182" s="1141">
        <v>0</v>
      </c>
      <c r="F182" s="1141">
        <v>0</v>
      </c>
      <c r="G182" s="1141">
        <v>0</v>
      </c>
      <c r="H182" s="1145"/>
      <c r="I182" s="1145"/>
      <c r="J182" s="1145"/>
      <c r="K182" s="1145"/>
    </row>
    <row r="183" spans="1:11" ht="15" customHeight="1" x14ac:dyDescent="0.25">
      <c r="A183" s="1145"/>
      <c r="B183" s="1145"/>
      <c r="C183" s="1123" t="s">
        <v>1063</v>
      </c>
      <c r="D183" s="1141">
        <v>0</v>
      </c>
      <c r="E183" s="1141">
        <v>0</v>
      </c>
      <c r="F183" s="1141">
        <v>0</v>
      </c>
      <c r="G183" s="1141">
        <v>0</v>
      </c>
      <c r="H183" s="1145"/>
      <c r="I183" s="1145"/>
      <c r="J183" s="1145"/>
      <c r="K183" s="1145"/>
    </row>
    <row r="184" spans="1:11" ht="15" customHeight="1" x14ac:dyDescent="0.25">
      <c r="A184" s="1145"/>
      <c r="B184" s="1145"/>
      <c r="C184" s="1123" t="s">
        <v>1064</v>
      </c>
      <c r="D184" s="1141">
        <v>0</v>
      </c>
      <c r="E184" s="1141">
        <v>0</v>
      </c>
      <c r="F184" s="1141">
        <v>0</v>
      </c>
      <c r="G184" s="1141">
        <v>0</v>
      </c>
      <c r="H184" s="1145"/>
      <c r="I184" s="1145"/>
      <c r="J184" s="1145"/>
      <c r="K184" s="1145"/>
    </row>
    <row r="185" spans="1:11" ht="20.100000000000001" customHeight="1" x14ac:dyDescent="0.25">
      <c r="A185" s="1145"/>
      <c r="B185" s="1145"/>
      <c r="C185" s="1143" t="s">
        <v>1038</v>
      </c>
      <c r="D185" s="1145"/>
      <c r="E185" s="1145"/>
      <c r="F185" s="1145"/>
      <c r="G185" s="1145"/>
      <c r="H185" s="1145"/>
      <c r="I185" s="1145"/>
      <c r="J185" s="1145"/>
      <c r="K185" s="1145"/>
    </row>
  </sheetData>
  <mergeCells count="23">
    <mergeCell ref="D6:G6"/>
    <mergeCell ref="C1:G1"/>
    <mergeCell ref="C2:G2"/>
    <mergeCell ref="D3:G3"/>
    <mergeCell ref="D4:G4"/>
    <mergeCell ref="D5:G5"/>
    <mergeCell ref="C84:G84"/>
    <mergeCell ref="D7:G7"/>
    <mergeCell ref="C8:G8"/>
    <mergeCell ref="C9:G9"/>
    <mergeCell ref="D10:G10"/>
    <mergeCell ref="D17:G17"/>
    <mergeCell ref="C26:G26"/>
    <mergeCell ref="D27:G27"/>
    <mergeCell ref="D28:G28"/>
    <mergeCell ref="D29:G29"/>
    <mergeCell ref="D30:G30"/>
    <mergeCell ref="C39:G39"/>
    <mergeCell ref="D85:G85"/>
    <mergeCell ref="D86:G86"/>
    <mergeCell ref="D87:G87"/>
    <mergeCell ref="D88:G88"/>
    <mergeCell ref="C97:G97"/>
  </mergeCells>
  <pageMargins left="0" right="0" top="0" bottom="0"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E5732-6336-43A6-B0E4-CE0A89E5123A}">
  <sheetPr>
    <outlinePr summaryBelow="0"/>
  </sheetPr>
  <dimension ref="A1:K181"/>
  <sheetViews>
    <sheetView workbookViewId="0">
      <selection activeCell="J11" sqref="J11"/>
    </sheetView>
  </sheetViews>
  <sheetFormatPr defaultRowHeight="15" x14ac:dyDescent="0.25"/>
  <cols>
    <col min="1" max="1" width="15.140625" style="1120" customWidth="1"/>
    <col min="2" max="2" width="11.140625" style="1120" customWidth="1"/>
    <col min="3" max="3" width="32.28515625" style="1120" customWidth="1"/>
    <col min="4" max="6" width="18.140625" style="1120" customWidth="1"/>
    <col min="7" max="7" width="18.42578125" style="1120" customWidth="1"/>
    <col min="8" max="8" width="7.7109375" style="1120" customWidth="1"/>
    <col min="9" max="9" width="20.85546875" style="1120" customWidth="1"/>
    <col min="10" max="10" width="12.28515625" style="1120" customWidth="1"/>
    <col min="11" max="11" width="19.8554687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1966</v>
      </c>
      <c r="E3" s="1265"/>
      <c r="F3" s="1265"/>
      <c r="G3" s="1265"/>
      <c r="H3" s="1119"/>
      <c r="I3" s="1119"/>
      <c r="J3" s="1119"/>
      <c r="K3" s="1119"/>
    </row>
    <row r="4" spans="1:11" ht="14.1" customHeight="1" x14ac:dyDescent="0.25">
      <c r="A4" s="1119"/>
      <c r="B4" s="1119"/>
      <c r="C4" s="1121" t="s">
        <v>984</v>
      </c>
      <c r="D4" s="1264" t="s">
        <v>1967</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72.95" customHeight="1" x14ac:dyDescent="0.25">
      <c r="A9" s="1119"/>
      <c r="B9" s="1119"/>
      <c r="C9" s="1270" t="s">
        <v>1968</v>
      </c>
      <c r="D9" s="1271"/>
      <c r="E9" s="1271"/>
      <c r="F9" s="1271"/>
      <c r="G9" s="1271"/>
      <c r="H9" s="1119"/>
      <c r="I9" s="1119"/>
      <c r="J9" s="1119"/>
      <c r="K9" s="1119"/>
    </row>
    <row r="10" spans="1:11" ht="108.95" customHeight="1" x14ac:dyDescent="0.25">
      <c r="A10" s="1119"/>
      <c r="B10" s="1119"/>
      <c r="C10" s="1122" t="s">
        <v>10</v>
      </c>
      <c r="D10" s="1258" t="s">
        <v>1969</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30.95" customHeight="1" x14ac:dyDescent="0.25">
      <c r="A13" s="1119"/>
      <c r="B13" s="1119"/>
      <c r="C13" s="1123" t="s">
        <v>1970</v>
      </c>
      <c r="D13" s="1127" t="s">
        <v>1090</v>
      </c>
      <c r="E13" s="1127" t="s">
        <v>1090</v>
      </c>
      <c r="F13" s="1127" t="s">
        <v>1090</v>
      </c>
      <c r="G13" s="1127" t="s">
        <v>1090</v>
      </c>
      <c r="H13" s="1119"/>
      <c r="I13" s="1119"/>
      <c r="J13" s="1119"/>
      <c r="K13" s="1119"/>
    </row>
    <row r="14" spans="1:11" ht="30.95" customHeight="1" x14ac:dyDescent="0.25">
      <c r="A14" s="1119"/>
      <c r="B14" s="1119"/>
      <c r="C14" s="1123" t="s">
        <v>1971</v>
      </c>
      <c r="D14" s="1127" t="s">
        <v>1695</v>
      </c>
      <c r="E14" s="1127" t="s">
        <v>1540</v>
      </c>
      <c r="F14" s="1127" t="s">
        <v>1540</v>
      </c>
      <c r="G14" s="1127" t="s">
        <v>1540</v>
      </c>
      <c r="H14" s="1119"/>
      <c r="I14" s="1119"/>
      <c r="J14" s="1119"/>
      <c r="K14" s="1119"/>
    </row>
    <row r="15" spans="1:11" ht="20.100000000000001" customHeight="1" x14ac:dyDescent="0.25">
      <c r="A15" s="1119"/>
      <c r="B15" s="1119"/>
      <c r="C15" s="1123" t="s">
        <v>1972</v>
      </c>
      <c r="D15" s="1127" t="s">
        <v>1973</v>
      </c>
      <c r="E15" s="1127" t="s">
        <v>1973</v>
      </c>
      <c r="F15" s="1127" t="s">
        <v>1973</v>
      </c>
      <c r="G15" s="1127" t="s">
        <v>1973</v>
      </c>
      <c r="H15" s="1119"/>
      <c r="I15" s="1119"/>
      <c r="J15" s="1119"/>
      <c r="K15" s="1119"/>
    </row>
    <row r="16" spans="1:11" ht="93.95" customHeight="1" x14ac:dyDescent="0.25">
      <c r="A16" s="1119"/>
      <c r="B16" s="1119"/>
      <c r="C16" s="1122" t="s">
        <v>646</v>
      </c>
      <c r="D16" s="1258" t="s">
        <v>1974</v>
      </c>
      <c r="E16" s="1259"/>
      <c r="F16" s="1259"/>
      <c r="G16" s="1259"/>
      <c r="H16" s="1119"/>
      <c r="I16" s="1119"/>
      <c r="J16" s="1119"/>
      <c r="K16" s="1119"/>
    </row>
    <row r="17" spans="1:11" ht="27.95" customHeight="1" x14ac:dyDescent="0.25">
      <c r="A17" s="1119"/>
      <c r="B17" s="1119"/>
      <c r="C17" s="1123" t="s">
        <v>1005</v>
      </c>
      <c r="D17" s="1124">
        <v>2024</v>
      </c>
      <c r="E17" s="1124">
        <v>2025</v>
      </c>
      <c r="F17" s="1124">
        <v>2026</v>
      </c>
      <c r="G17" s="1124">
        <v>2027</v>
      </c>
      <c r="H17" s="1119"/>
      <c r="I17" s="1119"/>
      <c r="J17" s="1119"/>
      <c r="K17" s="1119"/>
    </row>
    <row r="18" spans="1:11" ht="14.1" customHeight="1" x14ac:dyDescent="0.25">
      <c r="A18" s="1119"/>
      <c r="B18" s="1119"/>
      <c r="C18" s="1125"/>
      <c r="D18" s="1126" t="s">
        <v>13</v>
      </c>
      <c r="E18" s="1126" t="s">
        <v>14</v>
      </c>
      <c r="F18" s="1126" t="s">
        <v>14</v>
      </c>
      <c r="G18" s="1126" t="s">
        <v>14</v>
      </c>
      <c r="H18" s="1119"/>
      <c r="I18" s="1119"/>
      <c r="J18" s="1119"/>
      <c r="K18" s="1119"/>
    </row>
    <row r="19" spans="1:11" ht="20.100000000000001" customHeight="1" x14ac:dyDescent="0.25">
      <c r="A19" s="1119"/>
      <c r="B19" s="1119"/>
      <c r="C19" s="1123" t="s">
        <v>1975</v>
      </c>
      <c r="D19" s="1127" t="s">
        <v>1976</v>
      </c>
      <c r="E19" s="1127" t="s">
        <v>1977</v>
      </c>
      <c r="F19" s="1127" t="s">
        <v>1978</v>
      </c>
      <c r="G19" s="1127" t="s">
        <v>1978</v>
      </c>
      <c r="H19" s="1119"/>
      <c r="I19" s="1119"/>
      <c r="J19" s="1119"/>
      <c r="K19" s="1119"/>
    </row>
    <row r="20" spans="1:11" ht="30.95" customHeight="1" x14ac:dyDescent="0.25">
      <c r="A20" s="1119"/>
      <c r="B20" s="1119"/>
      <c r="C20" s="1123" t="s">
        <v>1979</v>
      </c>
      <c r="D20" s="1127" t="s">
        <v>1980</v>
      </c>
      <c r="E20" s="1127" t="s">
        <v>1981</v>
      </c>
      <c r="F20" s="1127" t="s">
        <v>1981</v>
      </c>
      <c r="G20" s="1127" t="s">
        <v>1981</v>
      </c>
      <c r="H20" s="1119"/>
      <c r="I20" s="1119"/>
      <c r="J20" s="1119"/>
      <c r="K20" s="1119"/>
    </row>
    <row r="21" spans="1:11" ht="30.95" customHeight="1" x14ac:dyDescent="0.25">
      <c r="A21" s="1119"/>
      <c r="B21" s="1119"/>
      <c r="C21" s="1123" t="s">
        <v>1982</v>
      </c>
      <c r="D21" s="1127" t="s">
        <v>1017</v>
      </c>
      <c r="E21" s="1127" t="s">
        <v>1017</v>
      </c>
      <c r="F21" s="1127" t="s">
        <v>1017</v>
      </c>
      <c r="G21" s="1127" t="s">
        <v>994</v>
      </c>
      <c r="H21" s="1119"/>
      <c r="I21" s="1119"/>
      <c r="J21" s="1119"/>
      <c r="K21" s="1119"/>
    </row>
    <row r="22" spans="1:11" ht="14.1" customHeight="1" x14ac:dyDescent="0.25">
      <c r="A22" s="1119"/>
      <c r="B22" s="1119"/>
      <c r="C22" s="1256" t="s">
        <v>1019</v>
      </c>
      <c r="D22" s="1257"/>
      <c r="E22" s="1257"/>
      <c r="F22" s="1257"/>
      <c r="G22" s="1257"/>
      <c r="H22" s="1119"/>
      <c r="I22" s="1119"/>
      <c r="J22" s="1119"/>
      <c r="K22" s="1119"/>
    </row>
    <row r="23" spans="1:11" ht="14.1" customHeight="1" x14ac:dyDescent="0.25">
      <c r="A23" s="1119"/>
      <c r="B23" s="1119"/>
      <c r="C23" s="1128" t="s">
        <v>1983</v>
      </c>
      <c r="D23" s="1256" t="s">
        <v>1984</v>
      </c>
      <c r="E23" s="1257"/>
      <c r="F23" s="1257"/>
      <c r="G23" s="1257"/>
      <c r="H23" s="1119"/>
      <c r="I23" s="1119"/>
      <c r="J23" s="1119"/>
      <c r="K23" s="1119"/>
    </row>
    <row r="24" spans="1:11" ht="27" customHeight="1" x14ac:dyDescent="0.25">
      <c r="A24" s="1119"/>
      <c r="B24" s="1119"/>
      <c r="C24" s="1129" t="s">
        <v>1022</v>
      </c>
      <c r="D24" s="1252" t="s">
        <v>1985</v>
      </c>
      <c r="E24" s="1253"/>
      <c r="F24" s="1253"/>
      <c r="G24" s="1253"/>
      <c r="H24" s="1119"/>
      <c r="I24" s="1119"/>
      <c r="J24" s="1119"/>
      <c r="K24" s="1119"/>
    </row>
    <row r="25" spans="1:11" ht="27" customHeight="1" x14ac:dyDescent="0.25">
      <c r="A25" s="1119"/>
      <c r="B25" s="1119"/>
      <c r="C25" s="1130" t="s">
        <v>1024</v>
      </c>
      <c r="D25" s="1254" t="s">
        <v>1986</v>
      </c>
      <c r="E25" s="1255"/>
      <c r="F25" s="1255"/>
      <c r="G25" s="1255"/>
      <c r="H25" s="1119"/>
      <c r="I25" s="1119"/>
      <c r="J25" s="1119"/>
      <c r="K25" s="1119"/>
    </row>
    <row r="26" spans="1:11" ht="27" customHeight="1" x14ac:dyDescent="0.25">
      <c r="A26" s="1119"/>
      <c r="B26" s="1119"/>
      <c r="C26" s="1130" t="s">
        <v>31</v>
      </c>
      <c r="D26" s="1254" t="s">
        <v>1987</v>
      </c>
      <c r="E26" s="1255"/>
      <c r="F26" s="1255"/>
      <c r="G26" s="1255"/>
      <c r="H26" s="1119"/>
      <c r="I26" s="1119"/>
      <c r="J26" s="1119"/>
      <c r="K26" s="1119"/>
    </row>
    <row r="27" spans="1:11" ht="15" customHeight="1" x14ac:dyDescent="0.25">
      <c r="A27" s="1119"/>
      <c r="B27" s="1119"/>
      <c r="C27" s="1131"/>
      <c r="D27" s="1132">
        <v>2024</v>
      </c>
      <c r="E27" s="1132">
        <v>2025</v>
      </c>
      <c r="F27" s="1132">
        <v>2026</v>
      </c>
      <c r="G27" s="1132">
        <v>2027</v>
      </c>
      <c r="H27" s="1119"/>
      <c r="I27" s="1119"/>
      <c r="J27" s="1119"/>
      <c r="K27" s="1119"/>
    </row>
    <row r="28" spans="1:11" ht="15" customHeight="1" x14ac:dyDescent="0.25">
      <c r="A28" s="1119"/>
      <c r="B28" s="1119"/>
      <c r="C28" s="1133"/>
      <c r="D28" s="1134" t="s">
        <v>13</v>
      </c>
      <c r="E28" s="1134" t="s">
        <v>14</v>
      </c>
      <c r="F28" s="1134" t="s">
        <v>14</v>
      </c>
      <c r="G28" s="1134" t="s">
        <v>14</v>
      </c>
      <c r="H28" s="1119"/>
      <c r="I28" s="1119"/>
      <c r="J28" s="1119"/>
      <c r="K28" s="1119"/>
    </row>
    <row r="29" spans="1:11" ht="14.1" customHeight="1" x14ac:dyDescent="0.25">
      <c r="A29" s="1119"/>
      <c r="B29" s="1119"/>
      <c r="C29" s="1123" t="s">
        <v>33</v>
      </c>
      <c r="D29" s="1127" t="s">
        <v>1092</v>
      </c>
      <c r="E29" s="1127" t="s">
        <v>1092</v>
      </c>
      <c r="F29" s="1127" t="s">
        <v>1092</v>
      </c>
      <c r="G29" s="1127" t="s">
        <v>1092</v>
      </c>
      <c r="H29" s="1119"/>
      <c r="I29" s="1119"/>
      <c r="J29" s="1119"/>
      <c r="K29" s="1119"/>
    </row>
    <row r="30" spans="1:11" ht="14.1" customHeight="1" x14ac:dyDescent="0.25">
      <c r="A30" s="1119"/>
      <c r="B30" s="1119"/>
      <c r="C30" s="1123" t="s">
        <v>1029</v>
      </c>
      <c r="D30" s="1127" t="s">
        <v>1988</v>
      </c>
      <c r="E30" s="1127" t="s">
        <v>1989</v>
      </c>
      <c r="F30" s="1127" t="s">
        <v>1989</v>
      </c>
      <c r="G30" s="1127" t="s">
        <v>1989</v>
      </c>
      <c r="H30" s="1119"/>
      <c r="I30" s="1119"/>
      <c r="J30" s="1119"/>
      <c r="K30" s="1119"/>
    </row>
    <row r="31" spans="1:11" ht="14.1" customHeight="1" x14ac:dyDescent="0.25">
      <c r="A31" s="1119"/>
      <c r="B31" s="1119"/>
      <c r="C31" s="1123" t="s">
        <v>1032</v>
      </c>
      <c r="D31" s="1127" t="s">
        <v>1988</v>
      </c>
      <c r="E31" s="1127" t="s">
        <v>1989</v>
      </c>
      <c r="F31" s="1127" t="s">
        <v>1989</v>
      </c>
      <c r="G31" s="1127" t="s">
        <v>1989</v>
      </c>
      <c r="H31" s="1119"/>
      <c r="I31" s="1119"/>
      <c r="J31" s="1119"/>
      <c r="K31" s="1119"/>
    </row>
    <row r="32" spans="1:11" ht="14.1" customHeight="1" x14ac:dyDescent="0.25">
      <c r="A32" s="1119"/>
      <c r="B32" s="1119"/>
      <c r="C32" s="1123" t="s">
        <v>1037</v>
      </c>
      <c r="D32" s="1127" t="s">
        <v>1038</v>
      </c>
      <c r="E32" s="1127" t="s">
        <v>1039</v>
      </c>
      <c r="F32" s="1127" t="s">
        <v>1039</v>
      </c>
      <c r="G32" s="1127" t="s">
        <v>1039</v>
      </c>
      <c r="H32" s="1119"/>
      <c r="I32" s="1119"/>
      <c r="J32" s="1119"/>
      <c r="K32" s="1119"/>
    </row>
    <row r="33" spans="1:11" ht="14.1" customHeight="1" x14ac:dyDescent="0.25">
      <c r="A33" s="1119"/>
      <c r="B33" s="1119"/>
      <c r="C33" s="1123" t="s">
        <v>1042</v>
      </c>
      <c r="D33" s="1127" t="s">
        <v>1038</v>
      </c>
      <c r="E33" s="1127" t="s">
        <v>1990</v>
      </c>
      <c r="F33" s="1127" t="s">
        <v>1039</v>
      </c>
      <c r="G33" s="1127" t="s">
        <v>1039</v>
      </c>
      <c r="H33" s="1119"/>
      <c r="I33" s="1119"/>
      <c r="J33" s="1119"/>
      <c r="K33" s="1119"/>
    </row>
    <row r="34" spans="1:11" ht="14.1" customHeight="1" x14ac:dyDescent="0.25">
      <c r="A34" s="1119"/>
      <c r="B34" s="1119"/>
      <c r="C34" s="1123" t="s">
        <v>39</v>
      </c>
      <c r="D34" s="1127" t="s">
        <v>1038</v>
      </c>
      <c r="E34" s="1127" t="s">
        <v>1990</v>
      </c>
      <c r="F34" s="1127" t="s">
        <v>1039</v>
      </c>
      <c r="G34" s="1127" t="s">
        <v>1039</v>
      </c>
      <c r="H34" s="1119"/>
      <c r="I34" s="1119"/>
      <c r="J34" s="1119"/>
      <c r="K34" s="1119"/>
    </row>
    <row r="35" spans="1:11" ht="14.1" customHeight="1" x14ac:dyDescent="0.25">
      <c r="A35" s="1119"/>
      <c r="B35" s="1119"/>
      <c r="C35" s="1250" t="s">
        <v>1046</v>
      </c>
      <c r="D35" s="1251"/>
      <c r="E35" s="1251"/>
      <c r="F35" s="1251"/>
      <c r="G35" s="1251"/>
      <c r="H35" s="1119"/>
      <c r="I35" s="1119"/>
      <c r="J35" s="1119"/>
      <c r="K35" s="1119"/>
    </row>
    <row r="36" spans="1:11" ht="14.1" customHeight="1" x14ac:dyDescent="0.25">
      <c r="A36" s="1119"/>
      <c r="B36" s="1119"/>
      <c r="C36" s="1131"/>
      <c r="D36" s="1132">
        <v>2024</v>
      </c>
      <c r="E36" s="1132">
        <v>2025</v>
      </c>
      <c r="F36" s="1132">
        <v>2026</v>
      </c>
      <c r="G36" s="1132">
        <v>2027</v>
      </c>
      <c r="H36" s="1119"/>
      <c r="I36" s="1119"/>
      <c r="J36" s="1119"/>
      <c r="K36" s="1119"/>
    </row>
    <row r="37" spans="1:11" ht="14.1" customHeight="1" x14ac:dyDescent="0.25">
      <c r="A37" s="1119"/>
      <c r="B37" s="1119"/>
      <c r="C37" s="1133"/>
      <c r="D37" s="1134" t="s">
        <v>13</v>
      </c>
      <c r="E37" s="1134" t="s">
        <v>14</v>
      </c>
      <c r="F37" s="1134" t="s">
        <v>14</v>
      </c>
      <c r="G37" s="1134" t="s">
        <v>14</v>
      </c>
      <c r="H37" s="1119"/>
      <c r="I37" s="1119"/>
      <c r="J37" s="1119"/>
      <c r="K37" s="1119"/>
    </row>
    <row r="38" spans="1:11" ht="14.1" customHeight="1" x14ac:dyDescent="0.25">
      <c r="A38" s="1119"/>
      <c r="B38" s="1119"/>
      <c r="C38" s="1135" t="s">
        <v>1047</v>
      </c>
      <c r="D38" s="1136">
        <v>0</v>
      </c>
      <c r="E38" s="1136">
        <v>10910000</v>
      </c>
      <c r="F38" s="1136">
        <v>10910000</v>
      </c>
      <c r="G38" s="1136">
        <v>10910000</v>
      </c>
      <c r="H38" s="1119"/>
      <c r="I38" s="1119"/>
      <c r="J38" s="1119"/>
      <c r="K38" s="1119"/>
    </row>
    <row r="39" spans="1:11" ht="14.1" customHeight="1" x14ac:dyDescent="0.25">
      <c r="A39" s="1119"/>
      <c r="B39" s="1119"/>
      <c r="C39" s="1135" t="s">
        <v>1048</v>
      </c>
      <c r="D39" s="1136">
        <v>0</v>
      </c>
      <c r="E39" s="1136">
        <v>10910000</v>
      </c>
      <c r="F39" s="1136">
        <v>10910000</v>
      </c>
      <c r="G39" s="1136">
        <v>10910000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1050</v>
      </c>
      <c r="D41" s="1136">
        <v>0</v>
      </c>
      <c r="E41" s="1136">
        <v>1800000</v>
      </c>
      <c r="F41" s="1136">
        <v>1800000</v>
      </c>
      <c r="G41" s="1136">
        <v>1800000</v>
      </c>
      <c r="H41" s="1119"/>
      <c r="I41" s="1119"/>
      <c r="J41" s="1119"/>
      <c r="K41" s="1119"/>
    </row>
    <row r="42" spans="1:11" ht="14.1" customHeight="1" x14ac:dyDescent="0.25">
      <c r="A42" s="1119"/>
      <c r="B42" s="1119"/>
      <c r="C42" s="1135" t="s">
        <v>1048</v>
      </c>
      <c r="D42" s="1136">
        <v>0</v>
      </c>
      <c r="E42" s="1136">
        <v>1800000</v>
      </c>
      <c r="F42" s="1136">
        <v>1800000</v>
      </c>
      <c r="G42" s="1136">
        <v>1800000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1051</v>
      </c>
      <c r="D44" s="1136">
        <v>0</v>
      </c>
      <c r="E44" s="1136">
        <v>4040000</v>
      </c>
      <c r="F44" s="1136">
        <v>4040000</v>
      </c>
      <c r="G44" s="1136">
        <v>4040000</v>
      </c>
      <c r="H44" s="1119"/>
      <c r="I44" s="1119"/>
      <c r="J44" s="1119"/>
      <c r="K44" s="1119"/>
    </row>
    <row r="45" spans="1:11" ht="14.1" customHeight="1" x14ac:dyDescent="0.25">
      <c r="A45" s="1119"/>
      <c r="B45" s="1119"/>
      <c r="C45" s="1135" t="s">
        <v>1048</v>
      </c>
      <c r="D45" s="1136">
        <v>0</v>
      </c>
      <c r="E45" s="1136">
        <v>4040000</v>
      </c>
      <c r="F45" s="1136">
        <v>4040000</v>
      </c>
      <c r="G45" s="1136">
        <v>4040000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1052</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1053</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1054</v>
      </c>
      <c r="D53" s="1136">
        <v>0</v>
      </c>
      <c r="E53" s="1136">
        <v>600000</v>
      </c>
      <c r="F53" s="1136">
        <v>600000</v>
      </c>
      <c r="G53" s="1136">
        <v>600000</v>
      </c>
      <c r="H53" s="1119"/>
      <c r="I53" s="1119"/>
      <c r="J53" s="1119"/>
      <c r="K53" s="1119"/>
    </row>
    <row r="54" spans="1:11" ht="14.1" customHeight="1" x14ac:dyDescent="0.25">
      <c r="A54" s="1119"/>
      <c r="B54" s="1119"/>
      <c r="C54" s="1135" t="s">
        <v>1048</v>
      </c>
      <c r="D54" s="1136">
        <v>0</v>
      </c>
      <c r="E54" s="1136">
        <v>600000</v>
      </c>
      <c r="F54" s="1136">
        <v>600000</v>
      </c>
      <c r="G54" s="1136">
        <v>600000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1055</v>
      </c>
      <c r="D56" s="1136">
        <v>0</v>
      </c>
      <c r="E56" s="1136">
        <v>200000</v>
      </c>
      <c r="F56" s="1136">
        <v>200000</v>
      </c>
      <c r="G56" s="1136">
        <v>200000</v>
      </c>
      <c r="H56" s="1119"/>
      <c r="I56" s="1119"/>
      <c r="J56" s="1119"/>
      <c r="K56" s="1119"/>
    </row>
    <row r="57" spans="1:11" ht="14.1" customHeight="1" x14ac:dyDescent="0.25">
      <c r="A57" s="1119"/>
      <c r="B57" s="1119"/>
      <c r="C57" s="1135" t="s">
        <v>1048</v>
      </c>
      <c r="D57" s="1136">
        <v>0</v>
      </c>
      <c r="E57" s="1136">
        <v>200000</v>
      </c>
      <c r="F57" s="1136">
        <v>200000</v>
      </c>
      <c r="G57" s="1136">
        <v>200000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1056</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1061</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1062</v>
      </c>
      <c r="D71" s="1136">
        <v>0</v>
      </c>
      <c r="E71" s="1136">
        <v>0</v>
      </c>
      <c r="F71" s="1136">
        <v>0</v>
      </c>
      <c r="G71" s="1136">
        <v>0</v>
      </c>
      <c r="H71" s="1119"/>
      <c r="I71" s="1119"/>
      <c r="J71" s="1119"/>
      <c r="K71" s="1119"/>
    </row>
    <row r="72" spans="1:11" ht="14.1" customHeight="1" x14ac:dyDescent="0.25">
      <c r="A72" s="1119"/>
      <c r="B72" s="1119"/>
      <c r="C72" s="1135" t="s">
        <v>1048</v>
      </c>
      <c r="D72" s="1136">
        <v>0</v>
      </c>
      <c r="E72" s="1136">
        <v>0</v>
      </c>
      <c r="F72" s="1136">
        <v>0</v>
      </c>
      <c r="G72" s="1136">
        <v>0</v>
      </c>
      <c r="H72" s="1119"/>
      <c r="I72" s="1119"/>
      <c r="J72" s="1119"/>
      <c r="K72" s="1119"/>
    </row>
    <row r="73" spans="1:11" ht="14.1" customHeight="1" x14ac:dyDescent="0.25">
      <c r="A73" s="1119"/>
      <c r="B73" s="1119"/>
      <c r="C73" s="1135" t="s">
        <v>1057</v>
      </c>
      <c r="D73" s="1136">
        <v>0</v>
      </c>
      <c r="E73" s="1136">
        <v>0</v>
      </c>
      <c r="F73" s="1136">
        <v>0</v>
      </c>
      <c r="G73" s="1136">
        <v>0</v>
      </c>
      <c r="H73" s="1119"/>
      <c r="I73" s="1119"/>
      <c r="J73" s="1119"/>
      <c r="K73" s="1119"/>
    </row>
    <row r="74" spans="1:11" ht="14.1" customHeight="1" x14ac:dyDescent="0.25">
      <c r="A74" s="1119"/>
      <c r="B74" s="1119"/>
      <c r="C74" s="1135" t="s">
        <v>1058</v>
      </c>
      <c r="D74" s="1136">
        <v>0</v>
      </c>
      <c r="E74" s="1136">
        <v>0</v>
      </c>
      <c r="F74" s="1136">
        <v>0</v>
      </c>
      <c r="G74" s="1136">
        <v>0</v>
      </c>
      <c r="H74" s="1119"/>
      <c r="I74" s="1119"/>
      <c r="J74" s="1119"/>
      <c r="K74" s="1119"/>
    </row>
    <row r="75" spans="1:11" ht="14.1" customHeight="1" x14ac:dyDescent="0.25">
      <c r="A75" s="1119"/>
      <c r="B75" s="1119"/>
      <c r="C75" s="1135" t="s">
        <v>1059</v>
      </c>
      <c r="D75" s="1136">
        <v>0</v>
      </c>
      <c r="E75" s="1136">
        <v>0</v>
      </c>
      <c r="F75" s="1136">
        <v>0</v>
      </c>
      <c r="G75" s="1136">
        <v>0</v>
      </c>
      <c r="H75" s="1119"/>
      <c r="I75" s="1119"/>
      <c r="J75" s="1119"/>
      <c r="K75" s="1119"/>
    </row>
    <row r="76" spans="1:11" ht="14.1" customHeight="1" x14ac:dyDescent="0.25">
      <c r="A76" s="1119"/>
      <c r="B76" s="1119"/>
      <c r="C76" s="1135" t="s">
        <v>1060</v>
      </c>
      <c r="D76" s="1136">
        <v>0</v>
      </c>
      <c r="E76" s="1136">
        <v>0</v>
      </c>
      <c r="F76" s="1136">
        <v>0</v>
      </c>
      <c r="G76" s="1136">
        <v>0</v>
      </c>
      <c r="H76" s="1119"/>
      <c r="I76" s="1119"/>
      <c r="J76" s="1119"/>
      <c r="K76" s="1119"/>
    </row>
    <row r="77" spans="1:11" ht="14.1" customHeight="1" x14ac:dyDescent="0.25">
      <c r="A77" s="1119"/>
      <c r="B77" s="1119"/>
      <c r="C77" s="1135" t="s">
        <v>1063</v>
      </c>
      <c r="D77" s="1136">
        <v>0</v>
      </c>
      <c r="E77" s="1136">
        <v>0</v>
      </c>
      <c r="F77" s="1136">
        <v>0</v>
      </c>
      <c r="G77" s="1136">
        <v>0</v>
      </c>
      <c r="H77" s="1119"/>
      <c r="I77" s="1119"/>
      <c r="J77" s="1119"/>
      <c r="K77" s="1119"/>
    </row>
    <row r="78" spans="1:11" ht="14.1" customHeight="1" x14ac:dyDescent="0.25">
      <c r="A78" s="1119"/>
      <c r="B78" s="1119"/>
      <c r="C78" s="1135" t="s">
        <v>1064</v>
      </c>
      <c r="D78" s="1136">
        <v>0</v>
      </c>
      <c r="E78" s="1136">
        <v>0</v>
      </c>
      <c r="F78" s="1136">
        <v>0</v>
      </c>
      <c r="G78" s="1136">
        <v>0</v>
      </c>
      <c r="H78" s="1119"/>
      <c r="I78" s="1119"/>
      <c r="J78" s="1119"/>
      <c r="K78" s="1119"/>
    </row>
    <row r="79" spans="1:11" ht="14.1" customHeight="1" x14ac:dyDescent="0.25">
      <c r="A79" s="1119"/>
      <c r="B79" s="1119"/>
      <c r="C79" s="1137" t="s">
        <v>572</v>
      </c>
      <c r="D79" s="1136">
        <v>0</v>
      </c>
      <c r="E79" s="1136">
        <v>17550000</v>
      </c>
      <c r="F79" s="1136">
        <v>17550000</v>
      </c>
      <c r="G79" s="1136">
        <v>17550000</v>
      </c>
      <c r="H79" s="1119"/>
      <c r="I79" s="1119"/>
      <c r="J79" s="1119"/>
      <c r="K79" s="1119"/>
    </row>
    <row r="80" spans="1:11" ht="14.1" customHeight="1" x14ac:dyDescent="0.25">
      <c r="A80" s="1119"/>
      <c r="B80" s="1119"/>
      <c r="C80" s="1256" t="s">
        <v>51</v>
      </c>
      <c r="D80" s="1257"/>
      <c r="E80" s="1257"/>
      <c r="F80" s="1257"/>
      <c r="G80" s="1257"/>
      <c r="H80" s="1119"/>
      <c r="I80" s="1119"/>
      <c r="J80" s="1119"/>
      <c r="K80" s="1119"/>
    </row>
    <row r="81" spans="1:11" ht="14.1" customHeight="1" x14ac:dyDescent="0.25">
      <c r="A81" s="1119"/>
      <c r="B81" s="1119"/>
      <c r="C81" s="1128" t="s">
        <v>1991</v>
      </c>
      <c r="D81" s="1256" t="s">
        <v>1992</v>
      </c>
      <c r="E81" s="1257"/>
      <c r="F81" s="1257"/>
      <c r="G81" s="1257"/>
      <c r="H81" s="1119"/>
      <c r="I81" s="1119"/>
      <c r="J81" s="1119"/>
      <c r="K81" s="1119"/>
    </row>
    <row r="82" spans="1:11" ht="14.1" customHeight="1" x14ac:dyDescent="0.25">
      <c r="A82" s="1119"/>
      <c r="B82" s="1119"/>
      <c r="C82" s="1129" t="s">
        <v>1022</v>
      </c>
      <c r="D82" s="1252" t="s">
        <v>1993</v>
      </c>
      <c r="E82" s="1253"/>
      <c r="F82" s="1253"/>
      <c r="G82" s="1253"/>
      <c r="H82" s="1119"/>
      <c r="I82" s="1119"/>
      <c r="J82" s="1119"/>
      <c r="K82" s="1119"/>
    </row>
    <row r="83" spans="1:11" ht="14.1" customHeight="1" x14ac:dyDescent="0.25">
      <c r="A83" s="1119"/>
      <c r="B83" s="1119"/>
      <c r="C83" s="1130" t="s">
        <v>1024</v>
      </c>
      <c r="D83" s="1254" t="s">
        <v>1992</v>
      </c>
      <c r="E83" s="1255"/>
      <c r="F83" s="1255"/>
      <c r="G83" s="1255"/>
      <c r="H83" s="1119"/>
      <c r="I83" s="1119"/>
      <c r="J83" s="1119"/>
      <c r="K83" s="1119"/>
    </row>
    <row r="84" spans="1:11" ht="14.1" customHeight="1" x14ac:dyDescent="0.25">
      <c r="A84" s="1119"/>
      <c r="B84" s="1119"/>
      <c r="C84" s="1130" t="s">
        <v>31</v>
      </c>
      <c r="D84" s="1254" t="s">
        <v>1994</v>
      </c>
      <c r="E84" s="1255"/>
      <c r="F84" s="1255"/>
      <c r="G84" s="1255"/>
      <c r="H84" s="1119"/>
      <c r="I84" s="1119"/>
      <c r="J84" s="1119"/>
      <c r="K84" s="1119"/>
    </row>
    <row r="85" spans="1:11" ht="15" customHeight="1" x14ac:dyDescent="0.25">
      <c r="A85" s="1119"/>
      <c r="B85" s="1119"/>
      <c r="C85" s="1131"/>
      <c r="D85" s="1132">
        <v>2024</v>
      </c>
      <c r="E85" s="1132">
        <v>2025</v>
      </c>
      <c r="F85" s="1132">
        <v>2026</v>
      </c>
      <c r="G85" s="1132">
        <v>2027</v>
      </c>
      <c r="H85" s="1119"/>
      <c r="I85" s="1119"/>
      <c r="J85" s="1119"/>
      <c r="K85" s="1119"/>
    </row>
    <row r="86" spans="1:11" ht="15" customHeight="1" x14ac:dyDescent="0.25">
      <c r="A86" s="1119"/>
      <c r="B86" s="1119"/>
      <c r="C86" s="1133"/>
      <c r="D86" s="1134" t="s">
        <v>13</v>
      </c>
      <c r="E86" s="1134" t="s">
        <v>14</v>
      </c>
      <c r="F86" s="1134" t="s">
        <v>14</v>
      </c>
      <c r="G86" s="1134" t="s">
        <v>14</v>
      </c>
      <c r="H86" s="1119"/>
      <c r="I86" s="1119"/>
      <c r="J86" s="1119"/>
      <c r="K86" s="1119"/>
    </row>
    <row r="87" spans="1:11" ht="14.1" customHeight="1" x14ac:dyDescent="0.25">
      <c r="A87" s="1119"/>
      <c r="B87" s="1119"/>
      <c r="C87" s="1123" t="s">
        <v>33</v>
      </c>
      <c r="D87" s="1127" t="s">
        <v>1092</v>
      </c>
      <c r="E87" s="1127" t="s">
        <v>1092</v>
      </c>
      <c r="F87" s="1127" t="s">
        <v>1092</v>
      </c>
      <c r="G87" s="1127" t="s">
        <v>1092</v>
      </c>
      <c r="H87" s="1119"/>
      <c r="I87" s="1119"/>
      <c r="J87" s="1119"/>
      <c r="K87" s="1119"/>
    </row>
    <row r="88" spans="1:11" ht="14.1" customHeight="1" x14ac:dyDescent="0.25">
      <c r="A88" s="1119"/>
      <c r="B88" s="1119"/>
      <c r="C88" s="1123" t="s">
        <v>1029</v>
      </c>
      <c r="D88" s="1127" t="s">
        <v>1520</v>
      </c>
      <c r="E88" s="1127" t="s">
        <v>1520</v>
      </c>
      <c r="F88" s="1127" t="s">
        <v>1520</v>
      </c>
      <c r="G88" s="1127" t="s">
        <v>1520</v>
      </c>
      <c r="H88" s="1119"/>
      <c r="I88" s="1119"/>
      <c r="J88" s="1119"/>
      <c r="K88" s="1119"/>
    </row>
    <row r="89" spans="1:11" ht="14.1" customHeight="1" x14ac:dyDescent="0.25">
      <c r="A89" s="1119"/>
      <c r="B89" s="1119"/>
      <c r="C89" s="1123" t="s">
        <v>1032</v>
      </c>
      <c r="D89" s="1127" t="s">
        <v>1520</v>
      </c>
      <c r="E89" s="1127" t="s">
        <v>1520</v>
      </c>
      <c r="F89" s="1127" t="s">
        <v>1520</v>
      </c>
      <c r="G89" s="1127" t="s">
        <v>1520</v>
      </c>
      <c r="H89" s="1119"/>
      <c r="I89" s="1119"/>
      <c r="J89" s="1119"/>
      <c r="K89" s="1119"/>
    </row>
    <row r="90" spans="1:11" ht="14.1" customHeight="1" x14ac:dyDescent="0.25">
      <c r="A90" s="1119"/>
      <c r="B90" s="1119"/>
      <c r="C90" s="1123" t="s">
        <v>1037</v>
      </c>
      <c r="D90" s="1127" t="s">
        <v>1038</v>
      </c>
      <c r="E90" s="1127" t="s">
        <v>1039</v>
      </c>
      <c r="F90" s="1127" t="s">
        <v>1039</v>
      </c>
      <c r="G90" s="1127" t="s">
        <v>1039</v>
      </c>
      <c r="H90" s="1119"/>
      <c r="I90" s="1119"/>
      <c r="J90" s="1119"/>
      <c r="K90" s="1119"/>
    </row>
    <row r="91" spans="1:11" ht="14.1" customHeight="1" x14ac:dyDescent="0.25">
      <c r="A91" s="1119"/>
      <c r="B91" s="1119"/>
      <c r="C91" s="1123" t="s">
        <v>1042</v>
      </c>
      <c r="D91" s="1127" t="s">
        <v>1038</v>
      </c>
      <c r="E91" s="1127" t="s">
        <v>1039</v>
      </c>
      <c r="F91" s="1127" t="s">
        <v>1039</v>
      </c>
      <c r="G91" s="1127" t="s">
        <v>1039</v>
      </c>
      <c r="H91" s="1119"/>
      <c r="I91" s="1119"/>
      <c r="J91" s="1119"/>
      <c r="K91" s="1119"/>
    </row>
    <row r="92" spans="1:11" ht="14.1" customHeight="1" x14ac:dyDescent="0.25">
      <c r="A92" s="1119"/>
      <c r="B92" s="1119"/>
      <c r="C92" s="1123" t="s">
        <v>39</v>
      </c>
      <c r="D92" s="1127" t="s">
        <v>1038</v>
      </c>
      <c r="E92" s="1127" t="s">
        <v>1039</v>
      </c>
      <c r="F92" s="1127" t="s">
        <v>1039</v>
      </c>
      <c r="G92" s="1127" t="s">
        <v>1039</v>
      </c>
      <c r="H92" s="1119"/>
      <c r="I92" s="1119"/>
      <c r="J92" s="1119"/>
      <c r="K92" s="1119"/>
    </row>
    <row r="93" spans="1:11" ht="14.1" customHeight="1" x14ac:dyDescent="0.25">
      <c r="A93" s="1119"/>
      <c r="B93" s="1119"/>
      <c r="C93" s="1250" t="s">
        <v>1046</v>
      </c>
      <c r="D93" s="1251"/>
      <c r="E93" s="1251"/>
      <c r="F93" s="1251"/>
      <c r="G93" s="1251"/>
      <c r="H93" s="1119"/>
      <c r="I93" s="1119"/>
      <c r="J93" s="1119"/>
      <c r="K93" s="1119"/>
    </row>
    <row r="94" spans="1:11" ht="14.1" customHeight="1" x14ac:dyDescent="0.25">
      <c r="A94" s="1119"/>
      <c r="B94" s="1119"/>
      <c r="C94" s="1131"/>
      <c r="D94" s="1132">
        <v>2024</v>
      </c>
      <c r="E94" s="1132">
        <v>2025</v>
      </c>
      <c r="F94" s="1132">
        <v>2026</v>
      </c>
      <c r="G94" s="1132">
        <v>2027</v>
      </c>
      <c r="H94" s="1119"/>
      <c r="I94" s="1119"/>
      <c r="J94" s="1119"/>
      <c r="K94" s="1119"/>
    </row>
    <row r="95" spans="1:11" ht="14.1" customHeight="1" x14ac:dyDescent="0.25">
      <c r="A95" s="1119"/>
      <c r="B95" s="1119"/>
      <c r="C95" s="1133"/>
      <c r="D95" s="1134" t="s">
        <v>13</v>
      </c>
      <c r="E95" s="1134" t="s">
        <v>14</v>
      </c>
      <c r="F95" s="1134" t="s">
        <v>14</v>
      </c>
      <c r="G95" s="1134" t="s">
        <v>14</v>
      </c>
      <c r="H95" s="1119"/>
      <c r="I95" s="1119"/>
      <c r="J95" s="1119"/>
      <c r="K95" s="1119"/>
    </row>
    <row r="96" spans="1:11" ht="14.1" customHeight="1" x14ac:dyDescent="0.25">
      <c r="A96" s="1119"/>
      <c r="B96" s="1119"/>
      <c r="C96" s="1135" t="s">
        <v>1047</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1050</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1051</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1052</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1053</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1054</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1055</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1056</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1057</v>
      </c>
      <c r="D119" s="1136">
        <v>0</v>
      </c>
      <c r="E119" s="1136">
        <v>0</v>
      </c>
      <c r="F119" s="1136">
        <v>0</v>
      </c>
      <c r="G119" s="1136">
        <v>0</v>
      </c>
      <c r="H119" s="1119"/>
      <c r="I119" s="1119"/>
      <c r="J119" s="1119"/>
      <c r="K119" s="1119"/>
    </row>
    <row r="120" spans="1:11" ht="14.1" customHeight="1" x14ac:dyDescent="0.25">
      <c r="A120" s="1119"/>
      <c r="B120" s="1119"/>
      <c r="C120" s="1135" t="s">
        <v>1058</v>
      </c>
      <c r="D120" s="1136">
        <v>0</v>
      </c>
      <c r="E120" s="1136">
        <v>0</v>
      </c>
      <c r="F120" s="1136">
        <v>0</v>
      </c>
      <c r="G120" s="1136">
        <v>0</v>
      </c>
      <c r="H120" s="1119"/>
      <c r="I120" s="1119"/>
      <c r="J120" s="1119"/>
      <c r="K120" s="1119"/>
    </row>
    <row r="121" spans="1:11" ht="14.1" customHeight="1" x14ac:dyDescent="0.25">
      <c r="A121" s="1119"/>
      <c r="B121" s="1119"/>
      <c r="C121" s="1135" t="s">
        <v>1059</v>
      </c>
      <c r="D121" s="1136">
        <v>0</v>
      </c>
      <c r="E121" s="1136">
        <v>0</v>
      </c>
      <c r="F121" s="1136">
        <v>0</v>
      </c>
      <c r="G121" s="1136">
        <v>0</v>
      </c>
      <c r="H121" s="1119"/>
      <c r="I121" s="1119"/>
      <c r="J121" s="1119"/>
      <c r="K121" s="1119"/>
    </row>
    <row r="122" spans="1:11" ht="14.1" customHeight="1" x14ac:dyDescent="0.25">
      <c r="A122" s="1119"/>
      <c r="B122" s="1119"/>
      <c r="C122" s="1135" t="s">
        <v>1060</v>
      </c>
      <c r="D122" s="1136">
        <v>0</v>
      </c>
      <c r="E122" s="1136">
        <v>0</v>
      </c>
      <c r="F122" s="1136">
        <v>0</v>
      </c>
      <c r="G122" s="1136">
        <v>0</v>
      </c>
      <c r="H122" s="1119"/>
      <c r="I122" s="1119"/>
      <c r="J122" s="1119"/>
      <c r="K122" s="1119"/>
    </row>
    <row r="123" spans="1:11" ht="14.1" customHeight="1" x14ac:dyDescent="0.25">
      <c r="A123" s="1119"/>
      <c r="B123" s="1119"/>
      <c r="C123" s="1135" t="s">
        <v>1061</v>
      </c>
      <c r="D123" s="1136">
        <v>0</v>
      </c>
      <c r="E123" s="1136">
        <v>1000000</v>
      </c>
      <c r="F123" s="1136">
        <v>1000000</v>
      </c>
      <c r="G123" s="1136">
        <v>1000000</v>
      </c>
      <c r="H123" s="1119"/>
      <c r="I123" s="1119"/>
      <c r="J123" s="1119"/>
      <c r="K123" s="1119"/>
    </row>
    <row r="124" spans="1:11" ht="14.1" customHeight="1" x14ac:dyDescent="0.25">
      <c r="A124" s="1119"/>
      <c r="B124" s="1119"/>
      <c r="C124" s="1135" t="s">
        <v>1048</v>
      </c>
      <c r="D124" s="1136">
        <v>0</v>
      </c>
      <c r="E124" s="1136">
        <v>1000000</v>
      </c>
      <c r="F124" s="1136">
        <v>1000000</v>
      </c>
      <c r="G124" s="1136">
        <v>1000000</v>
      </c>
      <c r="H124" s="1119"/>
      <c r="I124" s="1119"/>
      <c r="J124" s="1119"/>
      <c r="K124" s="1119"/>
    </row>
    <row r="125" spans="1:11" ht="14.1" customHeight="1" x14ac:dyDescent="0.25">
      <c r="A125" s="1119"/>
      <c r="B125" s="1119"/>
      <c r="C125" s="1135" t="s">
        <v>1057</v>
      </c>
      <c r="D125" s="1136">
        <v>0</v>
      </c>
      <c r="E125" s="1136">
        <v>0</v>
      </c>
      <c r="F125" s="1136">
        <v>0</v>
      </c>
      <c r="G125" s="1136">
        <v>0</v>
      </c>
      <c r="H125" s="1119"/>
      <c r="I125" s="1119"/>
      <c r="J125" s="1119"/>
      <c r="K125" s="1119"/>
    </row>
    <row r="126" spans="1:11" ht="14.1" customHeight="1" x14ac:dyDescent="0.25">
      <c r="A126" s="1119"/>
      <c r="B126" s="1119"/>
      <c r="C126" s="1135" t="s">
        <v>1058</v>
      </c>
      <c r="D126" s="1136">
        <v>0</v>
      </c>
      <c r="E126" s="1136">
        <v>0</v>
      </c>
      <c r="F126" s="1136">
        <v>0</v>
      </c>
      <c r="G126" s="1136">
        <v>0</v>
      </c>
      <c r="H126" s="1119"/>
      <c r="I126" s="1119"/>
      <c r="J126" s="1119"/>
      <c r="K126" s="1119"/>
    </row>
    <row r="127" spans="1:11" ht="14.1" customHeight="1" x14ac:dyDescent="0.25">
      <c r="A127" s="1119"/>
      <c r="B127" s="1119"/>
      <c r="C127" s="1135" t="s">
        <v>1059</v>
      </c>
      <c r="D127" s="1136">
        <v>0</v>
      </c>
      <c r="E127" s="1136">
        <v>0</v>
      </c>
      <c r="F127" s="1136">
        <v>0</v>
      </c>
      <c r="G127" s="1136">
        <v>0</v>
      </c>
      <c r="H127" s="1119"/>
      <c r="I127" s="1119"/>
      <c r="J127" s="1119"/>
      <c r="K127" s="1119"/>
    </row>
    <row r="128" spans="1:11" ht="14.1" customHeight="1" x14ac:dyDescent="0.25">
      <c r="A128" s="1119"/>
      <c r="B128" s="1119"/>
      <c r="C128" s="1135" t="s">
        <v>1060</v>
      </c>
      <c r="D128" s="1136">
        <v>0</v>
      </c>
      <c r="E128" s="1136">
        <v>0</v>
      </c>
      <c r="F128" s="1136">
        <v>0</v>
      </c>
      <c r="G128" s="1136">
        <v>0</v>
      </c>
      <c r="H128" s="1119"/>
      <c r="I128" s="1119"/>
      <c r="J128" s="1119"/>
      <c r="K128" s="1119"/>
    </row>
    <row r="129" spans="1:11" ht="14.1" customHeight="1" x14ac:dyDescent="0.25">
      <c r="A129" s="1119"/>
      <c r="B129" s="1119"/>
      <c r="C129" s="1135" t="s">
        <v>1062</v>
      </c>
      <c r="D129" s="1136">
        <v>0</v>
      </c>
      <c r="E129" s="1136">
        <v>0</v>
      </c>
      <c r="F129" s="1136">
        <v>0</v>
      </c>
      <c r="G129" s="1136">
        <v>0</v>
      </c>
      <c r="H129" s="1119"/>
      <c r="I129" s="1119"/>
      <c r="J129" s="1119"/>
      <c r="K129" s="1119"/>
    </row>
    <row r="130" spans="1:11" ht="14.1" customHeight="1" x14ac:dyDescent="0.25">
      <c r="A130" s="1119"/>
      <c r="B130" s="1119"/>
      <c r="C130" s="1135" t="s">
        <v>1048</v>
      </c>
      <c r="D130" s="1136">
        <v>0</v>
      </c>
      <c r="E130" s="1136">
        <v>0</v>
      </c>
      <c r="F130" s="1136">
        <v>0</v>
      </c>
      <c r="G130" s="1136">
        <v>0</v>
      </c>
      <c r="H130" s="1119"/>
      <c r="I130" s="1119"/>
      <c r="J130" s="1119"/>
      <c r="K130" s="1119"/>
    </row>
    <row r="131" spans="1:11" ht="14.1" customHeight="1" x14ac:dyDescent="0.25">
      <c r="A131" s="1119"/>
      <c r="B131" s="1119"/>
      <c r="C131" s="1135" t="s">
        <v>1057</v>
      </c>
      <c r="D131" s="1136">
        <v>0</v>
      </c>
      <c r="E131" s="1136">
        <v>0</v>
      </c>
      <c r="F131" s="1136">
        <v>0</v>
      </c>
      <c r="G131" s="1136">
        <v>0</v>
      </c>
      <c r="H131" s="1119"/>
      <c r="I131" s="1119"/>
      <c r="J131" s="1119"/>
      <c r="K131" s="1119"/>
    </row>
    <row r="132" spans="1:11" ht="14.1" customHeight="1" x14ac:dyDescent="0.25">
      <c r="A132" s="1119"/>
      <c r="B132" s="1119"/>
      <c r="C132" s="1135" t="s">
        <v>1058</v>
      </c>
      <c r="D132" s="1136">
        <v>0</v>
      </c>
      <c r="E132" s="1136">
        <v>0</v>
      </c>
      <c r="F132" s="1136">
        <v>0</v>
      </c>
      <c r="G132" s="1136">
        <v>0</v>
      </c>
      <c r="H132" s="1119"/>
      <c r="I132" s="1119"/>
      <c r="J132" s="1119"/>
      <c r="K132" s="1119"/>
    </row>
    <row r="133" spans="1:11" ht="14.1" customHeight="1" x14ac:dyDescent="0.25">
      <c r="A133" s="1119"/>
      <c r="B133" s="1119"/>
      <c r="C133" s="1135" t="s">
        <v>1059</v>
      </c>
      <c r="D133" s="1136">
        <v>0</v>
      </c>
      <c r="E133" s="1136">
        <v>0</v>
      </c>
      <c r="F133" s="1136">
        <v>0</v>
      </c>
      <c r="G133" s="1136">
        <v>0</v>
      </c>
      <c r="H133" s="1119"/>
      <c r="I133" s="1119"/>
      <c r="J133" s="1119"/>
      <c r="K133" s="1119"/>
    </row>
    <row r="134" spans="1:11" ht="14.1" customHeight="1" x14ac:dyDescent="0.25">
      <c r="A134" s="1119"/>
      <c r="B134" s="1119"/>
      <c r="C134" s="1135" t="s">
        <v>1060</v>
      </c>
      <c r="D134" s="1136">
        <v>0</v>
      </c>
      <c r="E134" s="1136">
        <v>0</v>
      </c>
      <c r="F134" s="1136">
        <v>0</v>
      </c>
      <c r="G134" s="1136">
        <v>0</v>
      </c>
      <c r="H134" s="1119"/>
      <c r="I134" s="1119"/>
      <c r="J134" s="1119"/>
      <c r="K134" s="1119"/>
    </row>
    <row r="135" spans="1:11" ht="14.1" customHeight="1" x14ac:dyDescent="0.25">
      <c r="A135" s="1119"/>
      <c r="B135" s="1119"/>
      <c r="C135" s="1135" t="s">
        <v>1063</v>
      </c>
      <c r="D135" s="1136">
        <v>0</v>
      </c>
      <c r="E135" s="1136">
        <v>0</v>
      </c>
      <c r="F135" s="1136">
        <v>0</v>
      </c>
      <c r="G135" s="1136">
        <v>0</v>
      </c>
      <c r="H135" s="1119"/>
      <c r="I135" s="1119"/>
      <c r="J135" s="1119"/>
      <c r="K135" s="1119"/>
    </row>
    <row r="136" spans="1:11" ht="14.1" customHeight="1" x14ac:dyDescent="0.25">
      <c r="A136" s="1119"/>
      <c r="B136" s="1119"/>
      <c r="C136" s="1135" t="s">
        <v>1064</v>
      </c>
      <c r="D136" s="1136">
        <v>0</v>
      </c>
      <c r="E136" s="1136">
        <v>0</v>
      </c>
      <c r="F136" s="1136">
        <v>0</v>
      </c>
      <c r="G136" s="1136">
        <v>0</v>
      </c>
      <c r="H136" s="1119"/>
      <c r="I136" s="1119"/>
      <c r="J136" s="1119"/>
      <c r="K136" s="1119"/>
    </row>
    <row r="137" spans="1:11" ht="14.1" customHeight="1" x14ac:dyDescent="0.25">
      <c r="A137" s="1119"/>
      <c r="B137" s="1119"/>
      <c r="C137" s="1137" t="s">
        <v>572</v>
      </c>
      <c r="D137" s="1136">
        <v>0</v>
      </c>
      <c r="E137" s="1136">
        <v>1000000</v>
      </c>
      <c r="F137" s="1136">
        <v>1000000</v>
      </c>
      <c r="G137" s="1136">
        <v>1000000</v>
      </c>
      <c r="H137" s="1119"/>
      <c r="I137" s="1119"/>
      <c r="J137" s="1119"/>
      <c r="K137" s="1119"/>
    </row>
    <row r="138" spans="1:11" ht="15" customHeight="1" x14ac:dyDescent="0.25">
      <c r="A138" s="1119"/>
      <c r="B138" s="1119"/>
      <c r="C138" s="1138" t="s">
        <v>1038</v>
      </c>
      <c r="D138" s="1139" t="s">
        <v>1038</v>
      </c>
      <c r="E138" s="1139" t="s">
        <v>1038</v>
      </c>
      <c r="F138" s="1139" t="s">
        <v>1038</v>
      </c>
      <c r="G138" s="1139" t="s">
        <v>1038</v>
      </c>
      <c r="H138" s="1119"/>
      <c r="I138" s="1119"/>
      <c r="J138" s="1119"/>
      <c r="K138" s="1119"/>
    </row>
    <row r="139" spans="1:11" ht="15" customHeight="1" x14ac:dyDescent="0.25">
      <c r="A139" s="1119"/>
      <c r="B139" s="1119"/>
      <c r="C139" s="1122" t="s">
        <v>1154</v>
      </c>
      <c r="D139" s="1140">
        <v>0</v>
      </c>
      <c r="E139" s="1140">
        <v>18550000</v>
      </c>
      <c r="F139" s="1140">
        <v>18550000</v>
      </c>
      <c r="G139" s="1140">
        <v>18550000</v>
      </c>
      <c r="H139" s="1119"/>
      <c r="I139" s="1119"/>
      <c r="J139" s="1119"/>
      <c r="K139" s="1119"/>
    </row>
    <row r="140" spans="1:11" ht="15" customHeight="1" x14ac:dyDescent="0.25">
      <c r="A140" s="1119"/>
      <c r="B140" s="1119"/>
      <c r="C140" s="1123" t="s">
        <v>1047</v>
      </c>
      <c r="D140" s="1141">
        <v>0</v>
      </c>
      <c r="E140" s="1141">
        <v>10910000</v>
      </c>
      <c r="F140" s="1141">
        <v>10910000</v>
      </c>
      <c r="G140" s="1141">
        <v>10910000</v>
      </c>
      <c r="H140" s="1119"/>
      <c r="I140" s="1119"/>
      <c r="J140" s="1119"/>
      <c r="K140" s="1119"/>
    </row>
    <row r="141" spans="1:11" ht="15" customHeight="1" x14ac:dyDescent="0.25">
      <c r="A141" s="1119"/>
      <c r="B141" s="1119"/>
      <c r="C141" s="1123" t="s">
        <v>1048</v>
      </c>
      <c r="D141" s="1141">
        <v>0</v>
      </c>
      <c r="E141" s="1141">
        <v>10910000</v>
      </c>
      <c r="F141" s="1141">
        <v>10910000</v>
      </c>
      <c r="G141" s="1141">
        <v>10910000</v>
      </c>
      <c r="H141" s="1119"/>
      <c r="I141" s="1119"/>
      <c r="J141" s="1119"/>
      <c r="K141" s="1119"/>
    </row>
    <row r="142" spans="1:11" ht="15" customHeight="1" x14ac:dyDescent="0.25">
      <c r="A142" s="1119"/>
      <c r="B142" s="1119"/>
      <c r="C142" s="1123" t="s">
        <v>1049</v>
      </c>
      <c r="D142" s="1141">
        <v>0</v>
      </c>
      <c r="E142" s="1141">
        <v>0</v>
      </c>
      <c r="F142" s="1141">
        <v>0</v>
      </c>
      <c r="G142" s="1141">
        <v>0</v>
      </c>
      <c r="H142" s="1119"/>
      <c r="I142" s="1119"/>
      <c r="J142" s="1119"/>
      <c r="K142" s="1119"/>
    </row>
    <row r="143" spans="1:11" ht="15" customHeight="1" x14ac:dyDescent="0.25">
      <c r="A143" s="1119"/>
      <c r="B143" s="1119"/>
      <c r="C143" s="1123" t="s">
        <v>1050</v>
      </c>
      <c r="D143" s="1141">
        <v>0</v>
      </c>
      <c r="E143" s="1141">
        <v>1800000</v>
      </c>
      <c r="F143" s="1141">
        <v>1800000</v>
      </c>
      <c r="G143" s="1141">
        <v>1800000</v>
      </c>
      <c r="H143" s="1119"/>
      <c r="I143" s="1119"/>
      <c r="J143" s="1119"/>
      <c r="K143" s="1119"/>
    </row>
    <row r="144" spans="1:11" ht="15" customHeight="1" x14ac:dyDescent="0.25">
      <c r="A144" s="1119"/>
      <c r="B144" s="1119"/>
      <c r="C144" s="1123" t="s">
        <v>1048</v>
      </c>
      <c r="D144" s="1141">
        <v>0</v>
      </c>
      <c r="E144" s="1141">
        <v>1800000</v>
      </c>
      <c r="F144" s="1141">
        <v>1800000</v>
      </c>
      <c r="G144" s="1141">
        <v>1800000</v>
      </c>
      <c r="H144" s="1119"/>
      <c r="I144" s="1119"/>
      <c r="J144" s="1119"/>
      <c r="K144" s="1119"/>
    </row>
    <row r="145" spans="1:11" ht="15" customHeight="1" x14ac:dyDescent="0.25">
      <c r="A145" s="1119"/>
      <c r="B145" s="1119"/>
      <c r="C145" s="1123" t="s">
        <v>1049</v>
      </c>
      <c r="D145" s="1141">
        <v>0</v>
      </c>
      <c r="E145" s="1141">
        <v>0</v>
      </c>
      <c r="F145" s="1141">
        <v>0</v>
      </c>
      <c r="G145" s="1141">
        <v>0</v>
      </c>
      <c r="H145" s="1119"/>
      <c r="I145" s="1119"/>
      <c r="J145" s="1119"/>
      <c r="K145" s="1119"/>
    </row>
    <row r="146" spans="1:11" ht="15" customHeight="1" x14ac:dyDescent="0.25">
      <c r="A146" s="1119"/>
      <c r="B146" s="1119"/>
      <c r="C146" s="1123" t="s">
        <v>1051</v>
      </c>
      <c r="D146" s="1141">
        <v>0</v>
      </c>
      <c r="E146" s="1141">
        <v>4040000</v>
      </c>
      <c r="F146" s="1141">
        <v>4040000</v>
      </c>
      <c r="G146" s="1141">
        <v>4040000</v>
      </c>
      <c r="H146" s="1119"/>
      <c r="I146" s="1119"/>
      <c r="J146" s="1119"/>
      <c r="K146" s="1119"/>
    </row>
    <row r="147" spans="1:11" ht="15" customHeight="1" x14ac:dyDescent="0.25">
      <c r="A147" s="1119"/>
      <c r="B147" s="1119"/>
      <c r="C147" s="1123" t="s">
        <v>1048</v>
      </c>
      <c r="D147" s="1141">
        <v>0</v>
      </c>
      <c r="E147" s="1141">
        <v>4040000</v>
      </c>
      <c r="F147" s="1141">
        <v>4040000</v>
      </c>
      <c r="G147" s="1141">
        <v>4040000</v>
      </c>
      <c r="H147" s="1119"/>
      <c r="I147" s="1119"/>
      <c r="J147" s="1119"/>
      <c r="K147" s="1119"/>
    </row>
    <row r="148" spans="1:11" ht="15" customHeight="1" x14ac:dyDescent="0.25">
      <c r="A148" s="1119"/>
      <c r="B148" s="1119"/>
      <c r="C148" s="1123" t="s">
        <v>1049</v>
      </c>
      <c r="D148" s="1141">
        <v>0</v>
      </c>
      <c r="E148" s="1141">
        <v>0</v>
      </c>
      <c r="F148" s="1141">
        <v>0</v>
      </c>
      <c r="G148" s="1141">
        <v>0</v>
      </c>
      <c r="H148" s="1119"/>
      <c r="I148" s="1119"/>
      <c r="J148" s="1119"/>
      <c r="K148" s="1119"/>
    </row>
    <row r="149" spans="1:11" ht="15" customHeight="1" x14ac:dyDescent="0.25">
      <c r="A149" s="1119"/>
      <c r="B149" s="1119"/>
      <c r="C149" s="1123" t="s">
        <v>1052</v>
      </c>
      <c r="D149" s="1141">
        <v>0</v>
      </c>
      <c r="E149" s="1141">
        <v>0</v>
      </c>
      <c r="F149" s="1141">
        <v>0</v>
      </c>
      <c r="G149" s="1141">
        <v>0</v>
      </c>
      <c r="H149" s="1119"/>
      <c r="I149" s="1119"/>
      <c r="J149" s="1119"/>
      <c r="K149" s="1119"/>
    </row>
    <row r="150" spans="1:11" ht="15" customHeight="1" x14ac:dyDescent="0.25">
      <c r="A150" s="1119"/>
      <c r="B150" s="1119"/>
      <c r="C150" s="1123" t="s">
        <v>1048</v>
      </c>
      <c r="D150" s="1141">
        <v>0</v>
      </c>
      <c r="E150" s="1141">
        <v>0</v>
      </c>
      <c r="F150" s="1141">
        <v>0</v>
      </c>
      <c r="G150" s="1141">
        <v>0</v>
      </c>
      <c r="H150" s="1119"/>
      <c r="I150" s="1119"/>
      <c r="J150" s="1119"/>
      <c r="K150" s="1119"/>
    </row>
    <row r="151" spans="1:11" ht="15" customHeight="1" x14ac:dyDescent="0.25">
      <c r="A151" s="1119"/>
      <c r="B151" s="1119"/>
      <c r="C151" s="1123" t="s">
        <v>1049</v>
      </c>
      <c r="D151" s="1141">
        <v>0</v>
      </c>
      <c r="E151" s="1141">
        <v>0</v>
      </c>
      <c r="F151" s="1141">
        <v>0</v>
      </c>
      <c r="G151" s="1141">
        <v>0</v>
      </c>
      <c r="H151" s="1119"/>
      <c r="I151" s="1119"/>
      <c r="J151" s="1119"/>
      <c r="K151" s="1119"/>
    </row>
    <row r="152" spans="1:11" ht="20.100000000000001" customHeight="1" x14ac:dyDescent="0.25">
      <c r="A152" s="1119"/>
      <c r="B152" s="1119"/>
      <c r="C152" s="1123" t="s">
        <v>1155</v>
      </c>
      <c r="D152" s="1142">
        <v>0</v>
      </c>
      <c r="E152" s="1142">
        <v>0</v>
      </c>
      <c r="F152" s="1142">
        <v>0</v>
      </c>
      <c r="G152" s="1142">
        <v>0</v>
      </c>
      <c r="H152" s="1119"/>
      <c r="I152" s="1119"/>
      <c r="J152" s="1119"/>
      <c r="K152" s="1119"/>
    </row>
    <row r="153" spans="1:11" ht="15" customHeight="1" x14ac:dyDescent="0.25">
      <c r="A153" s="1119"/>
      <c r="B153" s="1119"/>
      <c r="C153" s="1123" t="s">
        <v>1048</v>
      </c>
      <c r="D153" s="1141">
        <v>0</v>
      </c>
      <c r="E153" s="1141">
        <v>0</v>
      </c>
      <c r="F153" s="1141">
        <v>0</v>
      </c>
      <c r="G153" s="1141">
        <v>0</v>
      </c>
      <c r="H153" s="1119"/>
      <c r="I153" s="1119"/>
      <c r="J153" s="1119"/>
      <c r="K153" s="1119"/>
    </row>
    <row r="154" spans="1:11" ht="15" customHeight="1" x14ac:dyDescent="0.25">
      <c r="A154" s="1119"/>
      <c r="B154" s="1119"/>
      <c r="C154" s="1123" t="s">
        <v>1049</v>
      </c>
      <c r="D154" s="1141">
        <v>0</v>
      </c>
      <c r="E154" s="1141">
        <v>0</v>
      </c>
      <c r="F154" s="1141">
        <v>0</v>
      </c>
      <c r="G154" s="1141">
        <v>0</v>
      </c>
      <c r="H154" s="1119"/>
      <c r="I154" s="1119"/>
      <c r="J154" s="1119"/>
      <c r="K154" s="1119"/>
    </row>
    <row r="155" spans="1:11" ht="15" customHeight="1" x14ac:dyDescent="0.25">
      <c r="A155" s="1119"/>
      <c r="B155" s="1119"/>
      <c r="C155" s="1123" t="s">
        <v>1054</v>
      </c>
      <c r="D155" s="1141">
        <v>0</v>
      </c>
      <c r="E155" s="1141">
        <v>600000</v>
      </c>
      <c r="F155" s="1141">
        <v>600000</v>
      </c>
      <c r="G155" s="1141">
        <v>600000</v>
      </c>
      <c r="H155" s="1119"/>
      <c r="I155" s="1119"/>
      <c r="J155" s="1119"/>
      <c r="K155" s="1119"/>
    </row>
    <row r="156" spans="1:11" ht="15" customHeight="1" x14ac:dyDescent="0.25">
      <c r="A156" s="1119"/>
      <c r="B156" s="1119"/>
      <c r="C156" s="1123" t="s">
        <v>1048</v>
      </c>
      <c r="D156" s="1141">
        <v>0</v>
      </c>
      <c r="E156" s="1141">
        <v>600000</v>
      </c>
      <c r="F156" s="1141">
        <v>600000</v>
      </c>
      <c r="G156" s="1141">
        <v>600000</v>
      </c>
      <c r="H156" s="1119"/>
      <c r="I156" s="1119"/>
      <c r="J156" s="1119"/>
      <c r="K156" s="1119"/>
    </row>
    <row r="157" spans="1:11" ht="15" customHeight="1" x14ac:dyDescent="0.25">
      <c r="A157" s="1119"/>
      <c r="B157" s="1119"/>
      <c r="C157" s="1123" t="s">
        <v>1049</v>
      </c>
      <c r="D157" s="1141">
        <v>0</v>
      </c>
      <c r="E157" s="1141">
        <v>0</v>
      </c>
      <c r="F157" s="1141">
        <v>0</v>
      </c>
      <c r="G157" s="1141">
        <v>0</v>
      </c>
      <c r="H157" s="1119"/>
      <c r="I157" s="1119"/>
      <c r="J157" s="1119"/>
      <c r="K157" s="1119"/>
    </row>
    <row r="158" spans="1:11" ht="15" customHeight="1" x14ac:dyDescent="0.25">
      <c r="A158" s="1119"/>
      <c r="B158" s="1119"/>
      <c r="C158" s="1123" t="s">
        <v>1055</v>
      </c>
      <c r="D158" s="1141">
        <v>0</v>
      </c>
      <c r="E158" s="1141">
        <v>200000</v>
      </c>
      <c r="F158" s="1141">
        <v>200000</v>
      </c>
      <c r="G158" s="1141">
        <v>200000</v>
      </c>
      <c r="H158" s="1119"/>
      <c r="I158" s="1119"/>
      <c r="J158" s="1119"/>
      <c r="K158" s="1119"/>
    </row>
    <row r="159" spans="1:11" ht="15" customHeight="1" x14ac:dyDescent="0.25">
      <c r="A159" s="1119"/>
      <c r="B159" s="1119"/>
      <c r="C159" s="1123" t="s">
        <v>1048</v>
      </c>
      <c r="D159" s="1141">
        <v>0</v>
      </c>
      <c r="E159" s="1141">
        <v>200000</v>
      </c>
      <c r="F159" s="1141">
        <v>200000</v>
      </c>
      <c r="G159" s="1141">
        <v>200000</v>
      </c>
      <c r="H159" s="1119"/>
      <c r="I159" s="1119"/>
      <c r="J159" s="1119"/>
      <c r="K159" s="1119"/>
    </row>
    <row r="160" spans="1:11" ht="15" customHeight="1" x14ac:dyDescent="0.25">
      <c r="A160" s="1119"/>
      <c r="B160" s="1119"/>
      <c r="C160" s="1123" t="s">
        <v>1049</v>
      </c>
      <c r="D160" s="1141">
        <v>0</v>
      </c>
      <c r="E160" s="1141">
        <v>0</v>
      </c>
      <c r="F160" s="1141">
        <v>0</v>
      </c>
      <c r="G160" s="1141">
        <v>0</v>
      </c>
      <c r="H160" s="1119"/>
      <c r="I160" s="1119"/>
      <c r="J160" s="1119"/>
      <c r="K160" s="1119"/>
    </row>
    <row r="161" spans="1:11" ht="15" customHeight="1" x14ac:dyDescent="0.25">
      <c r="A161" s="1119"/>
      <c r="B161" s="1119"/>
      <c r="C161" s="1123" t="s">
        <v>1056</v>
      </c>
      <c r="D161" s="1141">
        <v>0</v>
      </c>
      <c r="E161" s="1141">
        <v>0</v>
      </c>
      <c r="F161" s="1141">
        <v>0</v>
      </c>
      <c r="G161" s="1141">
        <v>0</v>
      </c>
      <c r="H161" s="1119"/>
      <c r="I161" s="1119"/>
      <c r="J161" s="1119"/>
      <c r="K161" s="1119"/>
    </row>
    <row r="162" spans="1:11" ht="15" customHeight="1" x14ac:dyDescent="0.25">
      <c r="A162" s="1119"/>
      <c r="B162" s="1119"/>
      <c r="C162" s="1123" t="s">
        <v>1048</v>
      </c>
      <c r="D162" s="1141">
        <v>0</v>
      </c>
      <c r="E162" s="1141">
        <v>0</v>
      </c>
      <c r="F162" s="1141">
        <v>0</v>
      </c>
      <c r="G162" s="1141">
        <v>0</v>
      </c>
      <c r="H162" s="1119"/>
      <c r="I162" s="1119"/>
      <c r="J162" s="1119"/>
      <c r="K162" s="1119"/>
    </row>
    <row r="163" spans="1:11" ht="15" customHeight="1" x14ac:dyDescent="0.25">
      <c r="A163" s="1119"/>
      <c r="B163" s="1119"/>
      <c r="C163" s="1123" t="s">
        <v>1057</v>
      </c>
      <c r="D163" s="1141">
        <v>0</v>
      </c>
      <c r="E163" s="1141">
        <v>0</v>
      </c>
      <c r="F163" s="1141">
        <v>0</v>
      </c>
      <c r="G163" s="1141">
        <v>0</v>
      </c>
      <c r="H163" s="1119"/>
      <c r="I163" s="1119"/>
      <c r="J163" s="1119"/>
      <c r="K163" s="1119"/>
    </row>
    <row r="164" spans="1:11" ht="15" customHeight="1" x14ac:dyDescent="0.25">
      <c r="A164" s="1119"/>
      <c r="B164" s="1119"/>
      <c r="C164" s="1123" t="s">
        <v>1058</v>
      </c>
      <c r="D164" s="1141">
        <v>0</v>
      </c>
      <c r="E164" s="1141">
        <v>0</v>
      </c>
      <c r="F164" s="1141">
        <v>0</v>
      </c>
      <c r="G164" s="1141">
        <v>0</v>
      </c>
      <c r="H164" s="1119"/>
      <c r="I164" s="1119"/>
      <c r="J164" s="1119"/>
      <c r="K164" s="1119"/>
    </row>
    <row r="165" spans="1:11" ht="15" customHeight="1" x14ac:dyDescent="0.25">
      <c r="A165" s="1119"/>
      <c r="B165" s="1119"/>
      <c r="C165" s="1123" t="s">
        <v>1059</v>
      </c>
      <c r="D165" s="1141">
        <v>0</v>
      </c>
      <c r="E165" s="1141">
        <v>0</v>
      </c>
      <c r="F165" s="1141">
        <v>0</v>
      </c>
      <c r="G165" s="1141">
        <v>0</v>
      </c>
      <c r="H165" s="1119"/>
      <c r="I165" s="1119"/>
      <c r="J165" s="1119"/>
      <c r="K165" s="1119"/>
    </row>
    <row r="166" spans="1:11" ht="15" customHeight="1" x14ac:dyDescent="0.25">
      <c r="A166" s="1119"/>
      <c r="B166" s="1119"/>
      <c r="C166" s="1123" t="s">
        <v>1060</v>
      </c>
      <c r="D166" s="1141">
        <v>0</v>
      </c>
      <c r="E166" s="1141">
        <v>0</v>
      </c>
      <c r="F166" s="1141">
        <v>0</v>
      </c>
      <c r="G166" s="1141">
        <v>0</v>
      </c>
      <c r="H166" s="1119"/>
      <c r="I166" s="1119"/>
      <c r="J166" s="1119"/>
      <c r="K166" s="1119"/>
    </row>
    <row r="167" spans="1:11" ht="15" customHeight="1" x14ac:dyDescent="0.25">
      <c r="A167" s="1119"/>
      <c r="B167" s="1119"/>
      <c r="C167" s="1123" t="s">
        <v>1061</v>
      </c>
      <c r="D167" s="1141">
        <v>0</v>
      </c>
      <c r="E167" s="1141">
        <v>1000000</v>
      </c>
      <c r="F167" s="1141">
        <v>1000000</v>
      </c>
      <c r="G167" s="1141">
        <v>1000000</v>
      </c>
      <c r="H167" s="1119"/>
      <c r="I167" s="1119"/>
      <c r="J167" s="1119"/>
      <c r="K167" s="1119"/>
    </row>
    <row r="168" spans="1:11" ht="15" customHeight="1" x14ac:dyDescent="0.25">
      <c r="A168" s="1119"/>
      <c r="B168" s="1119"/>
      <c r="C168" s="1123" t="s">
        <v>1048</v>
      </c>
      <c r="D168" s="1141">
        <v>0</v>
      </c>
      <c r="E168" s="1141">
        <v>1000000</v>
      </c>
      <c r="F168" s="1141">
        <v>1000000</v>
      </c>
      <c r="G168" s="1141">
        <v>1000000</v>
      </c>
      <c r="H168" s="1119"/>
      <c r="I168" s="1119"/>
      <c r="J168" s="1119"/>
      <c r="K168" s="1119"/>
    </row>
    <row r="169" spans="1:11" ht="15" customHeight="1" x14ac:dyDescent="0.25">
      <c r="A169" s="1119"/>
      <c r="B169" s="1119"/>
      <c r="C169" s="1123" t="s">
        <v>1057</v>
      </c>
      <c r="D169" s="1141">
        <v>0</v>
      </c>
      <c r="E169" s="1141">
        <v>0</v>
      </c>
      <c r="F169" s="1141">
        <v>0</v>
      </c>
      <c r="G169" s="1141">
        <v>0</v>
      </c>
      <c r="H169" s="1119"/>
      <c r="I169" s="1119"/>
      <c r="J169" s="1119"/>
      <c r="K169" s="1119"/>
    </row>
    <row r="170" spans="1:11" ht="15" customHeight="1" x14ac:dyDescent="0.25">
      <c r="A170" s="1119"/>
      <c r="B170" s="1119"/>
      <c r="C170" s="1123" t="s">
        <v>1058</v>
      </c>
      <c r="D170" s="1141">
        <v>0</v>
      </c>
      <c r="E170" s="1141">
        <v>0</v>
      </c>
      <c r="F170" s="1141">
        <v>0</v>
      </c>
      <c r="G170" s="1141">
        <v>0</v>
      </c>
      <c r="H170" s="1119"/>
      <c r="I170" s="1119"/>
      <c r="J170" s="1119"/>
      <c r="K170" s="1119"/>
    </row>
    <row r="171" spans="1:11" ht="15" customHeight="1" x14ac:dyDescent="0.25">
      <c r="A171" s="1119"/>
      <c r="B171" s="1119"/>
      <c r="C171" s="1123" t="s">
        <v>1059</v>
      </c>
      <c r="D171" s="1141">
        <v>0</v>
      </c>
      <c r="E171" s="1141">
        <v>0</v>
      </c>
      <c r="F171" s="1141">
        <v>0</v>
      </c>
      <c r="G171" s="1141">
        <v>0</v>
      </c>
      <c r="H171" s="1119"/>
      <c r="I171" s="1119"/>
      <c r="J171" s="1119"/>
      <c r="K171" s="1119"/>
    </row>
    <row r="172" spans="1:11" ht="15" customHeight="1" x14ac:dyDescent="0.25">
      <c r="A172" s="1119"/>
      <c r="B172" s="1119"/>
      <c r="C172" s="1123" t="s">
        <v>1060</v>
      </c>
      <c r="D172" s="1141">
        <v>0</v>
      </c>
      <c r="E172" s="1141">
        <v>0</v>
      </c>
      <c r="F172" s="1141">
        <v>0</v>
      </c>
      <c r="G172" s="1141">
        <v>0</v>
      </c>
      <c r="H172" s="1119"/>
      <c r="I172" s="1119"/>
      <c r="J172" s="1119"/>
      <c r="K172" s="1119"/>
    </row>
    <row r="173" spans="1:11" ht="15" customHeight="1" x14ac:dyDescent="0.25">
      <c r="A173" s="1119"/>
      <c r="B173" s="1119"/>
      <c r="C173" s="1123" t="s">
        <v>1062</v>
      </c>
      <c r="D173" s="1141">
        <v>0</v>
      </c>
      <c r="E173" s="1141">
        <v>0</v>
      </c>
      <c r="F173" s="1141">
        <v>0</v>
      </c>
      <c r="G173" s="1141">
        <v>0</v>
      </c>
      <c r="H173" s="1119"/>
      <c r="I173" s="1119"/>
      <c r="J173" s="1119"/>
      <c r="K173" s="1119"/>
    </row>
    <row r="174" spans="1:11" ht="15" customHeight="1" x14ac:dyDescent="0.25">
      <c r="A174" s="1119"/>
      <c r="B174" s="1119"/>
      <c r="C174" s="1123" t="s">
        <v>1048</v>
      </c>
      <c r="D174" s="1141">
        <v>0</v>
      </c>
      <c r="E174" s="1141">
        <v>0</v>
      </c>
      <c r="F174" s="1141">
        <v>0</v>
      </c>
      <c r="G174" s="1141">
        <v>0</v>
      </c>
      <c r="H174" s="1119"/>
      <c r="I174" s="1119"/>
      <c r="J174" s="1119"/>
      <c r="K174" s="1119"/>
    </row>
    <row r="175" spans="1:11" ht="15" customHeight="1" x14ac:dyDescent="0.25">
      <c r="A175" s="1119"/>
      <c r="B175" s="1119"/>
      <c r="C175" s="1123" t="s">
        <v>1057</v>
      </c>
      <c r="D175" s="1141">
        <v>0</v>
      </c>
      <c r="E175" s="1141">
        <v>0</v>
      </c>
      <c r="F175" s="1141">
        <v>0</v>
      </c>
      <c r="G175" s="1141">
        <v>0</v>
      </c>
      <c r="H175" s="1119"/>
      <c r="I175" s="1119"/>
      <c r="J175" s="1119"/>
      <c r="K175" s="1119"/>
    </row>
    <row r="176" spans="1:11" ht="15" customHeight="1" x14ac:dyDescent="0.25">
      <c r="A176" s="1119"/>
      <c r="B176" s="1119"/>
      <c r="C176" s="1123" t="s">
        <v>1058</v>
      </c>
      <c r="D176" s="1141">
        <v>0</v>
      </c>
      <c r="E176" s="1141">
        <v>0</v>
      </c>
      <c r="F176" s="1141">
        <v>0</v>
      </c>
      <c r="G176" s="1141">
        <v>0</v>
      </c>
      <c r="H176" s="1119"/>
      <c r="I176" s="1119"/>
      <c r="J176" s="1119"/>
      <c r="K176" s="1119"/>
    </row>
    <row r="177" spans="1:11" ht="15" customHeight="1" x14ac:dyDescent="0.25">
      <c r="A177" s="1119"/>
      <c r="B177" s="1119"/>
      <c r="C177" s="1123" t="s">
        <v>1059</v>
      </c>
      <c r="D177" s="1141">
        <v>0</v>
      </c>
      <c r="E177" s="1141">
        <v>0</v>
      </c>
      <c r="F177" s="1141">
        <v>0</v>
      </c>
      <c r="G177" s="1141">
        <v>0</v>
      </c>
      <c r="H177" s="1119"/>
      <c r="I177" s="1119"/>
      <c r="J177" s="1119"/>
      <c r="K177" s="1119"/>
    </row>
    <row r="178" spans="1:11" ht="15" customHeight="1" x14ac:dyDescent="0.25">
      <c r="A178" s="1119"/>
      <c r="B178" s="1119"/>
      <c r="C178" s="1123" t="s">
        <v>1060</v>
      </c>
      <c r="D178" s="1141">
        <v>0</v>
      </c>
      <c r="E178" s="1141">
        <v>0</v>
      </c>
      <c r="F178" s="1141">
        <v>0</v>
      </c>
      <c r="G178" s="1141">
        <v>0</v>
      </c>
      <c r="H178" s="1119"/>
      <c r="I178" s="1119"/>
      <c r="J178" s="1119"/>
      <c r="K178" s="1119"/>
    </row>
    <row r="179" spans="1:11" ht="15" customHeight="1" x14ac:dyDescent="0.25">
      <c r="A179" s="1119"/>
      <c r="B179" s="1119"/>
      <c r="C179" s="1123" t="s">
        <v>1063</v>
      </c>
      <c r="D179" s="1141">
        <v>0</v>
      </c>
      <c r="E179" s="1141">
        <v>0</v>
      </c>
      <c r="F179" s="1141">
        <v>0</v>
      </c>
      <c r="G179" s="1141">
        <v>0</v>
      </c>
      <c r="H179" s="1119"/>
      <c r="I179" s="1119"/>
      <c r="J179" s="1119"/>
      <c r="K179" s="1119"/>
    </row>
    <row r="180" spans="1:11" ht="15" customHeight="1" x14ac:dyDescent="0.25">
      <c r="A180" s="1119"/>
      <c r="B180" s="1119"/>
      <c r="C180" s="1123" t="s">
        <v>1064</v>
      </c>
      <c r="D180" s="1141">
        <v>0</v>
      </c>
      <c r="E180" s="1141">
        <v>0</v>
      </c>
      <c r="F180" s="1141">
        <v>0</v>
      </c>
      <c r="G180" s="1141">
        <v>0</v>
      </c>
      <c r="H180" s="1119"/>
      <c r="I180" s="1119"/>
      <c r="J180" s="1119"/>
      <c r="K180" s="1119"/>
    </row>
    <row r="181" spans="1:11" ht="20.100000000000001" customHeight="1" x14ac:dyDescent="0.25">
      <c r="A181" s="1119"/>
      <c r="B181" s="1119"/>
      <c r="C181" s="1143" t="s">
        <v>1038</v>
      </c>
      <c r="D181" s="1119"/>
      <c r="E181" s="1119"/>
      <c r="F181" s="1119"/>
      <c r="G181" s="1119"/>
      <c r="H181" s="1119"/>
      <c r="I181" s="1119"/>
      <c r="J181" s="1119"/>
      <c r="K181" s="1119"/>
    </row>
  </sheetData>
  <mergeCells count="23">
    <mergeCell ref="D6:G6"/>
    <mergeCell ref="C1:G1"/>
    <mergeCell ref="C2:G2"/>
    <mergeCell ref="D3:G3"/>
    <mergeCell ref="D4:G4"/>
    <mergeCell ref="D5:G5"/>
    <mergeCell ref="C80:G80"/>
    <mergeCell ref="D7:G7"/>
    <mergeCell ref="C8:G8"/>
    <mergeCell ref="C9:G9"/>
    <mergeCell ref="D10:G10"/>
    <mergeCell ref="D16:G16"/>
    <mergeCell ref="C22:G22"/>
    <mergeCell ref="D23:G23"/>
    <mergeCell ref="D24:G24"/>
    <mergeCell ref="D25:G25"/>
    <mergeCell ref="D26:G26"/>
    <mergeCell ref="C35:G35"/>
    <mergeCell ref="D81:G81"/>
    <mergeCell ref="D82:G82"/>
    <mergeCell ref="D83:G83"/>
    <mergeCell ref="D84:G84"/>
    <mergeCell ref="C93:G93"/>
  </mergeCells>
  <pageMargins left="0" right="0" top="0" bottom="0"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EC004-0CAD-4207-A2B7-DCDC6923CC66}">
  <dimension ref="A1:M112"/>
  <sheetViews>
    <sheetView topLeftCell="A97" zoomScaleNormal="100" workbookViewId="0">
      <selection activeCell="C51" sqref="C51"/>
    </sheetView>
  </sheetViews>
  <sheetFormatPr defaultColWidth="9.140625" defaultRowHeight="24" x14ac:dyDescent="0.4"/>
  <cols>
    <col min="1" max="1" width="5.140625" style="50" customWidth="1"/>
    <col min="2" max="2" width="42.7109375" style="2" customWidth="1"/>
    <col min="3" max="3" width="18" style="2" customWidth="1"/>
    <col min="4" max="4" width="18.85546875" style="2" customWidth="1"/>
    <col min="5" max="5" width="19.5703125" style="2" customWidth="1"/>
    <col min="6" max="6" width="19.42578125" style="2" customWidth="1"/>
    <col min="7" max="8" width="9.140625" style="2"/>
    <col min="9" max="9" width="11" style="2" customWidth="1"/>
    <col min="10" max="10" width="11" style="2" bestFit="1" customWidth="1"/>
    <col min="11" max="11" width="20.7109375" style="2" customWidth="1"/>
    <col min="12" max="16384" width="9.140625" style="2"/>
  </cols>
  <sheetData>
    <row r="1" spans="2:11" x14ac:dyDescent="0.4">
      <c r="B1" s="1367" t="s">
        <v>0</v>
      </c>
      <c r="C1" s="1367"/>
      <c r="D1" s="1367"/>
      <c r="E1" s="1367"/>
      <c r="F1" s="1367"/>
    </row>
    <row r="2" spans="2:11" x14ac:dyDescent="0.4">
      <c r="B2" s="1368" t="s">
        <v>1</v>
      </c>
      <c r="C2" s="1368"/>
      <c r="D2" s="1368"/>
      <c r="E2" s="1368"/>
      <c r="F2" s="1368"/>
    </row>
    <row r="3" spans="2:11" ht="24.75" thickBot="1" x14ac:dyDescent="0.45">
      <c r="B3"/>
      <c r="C3"/>
      <c r="D3"/>
      <c r="E3"/>
      <c r="F3" s="312" t="s">
        <v>259</v>
      </c>
    </row>
    <row r="4" spans="2:11" ht="24.75" thickBot="1" x14ac:dyDescent="0.45">
      <c r="B4" s="3" t="s">
        <v>2</v>
      </c>
      <c r="C4" s="1369" t="s">
        <v>3</v>
      </c>
      <c r="D4" s="1369"/>
      <c r="E4" s="1369"/>
      <c r="F4" s="1369"/>
    </row>
    <row r="5" spans="2:11" ht="24.75" thickBot="1" x14ac:dyDescent="0.45">
      <c r="B5" s="3" t="s">
        <v>4</v>
      </c>
      <c r="C5" s="1277" t="s">
        <v>5</v>
      </c>
      <c r="D5" s="1278"/>
      <c r="E5" s="1278"/>
      <c r="F5" s="1370"/>
    </row>
    <row r="6" spans="2:11" ht="24.75" thickBot="1" x14ac:dyDescent="0.45">
      <c r="B6" s="3" t="s">
        <v>6</v>
      </c>
      <c r="C6" s="1272" t="s">
        <v>7</v>
      </c>
      <c r="D6" s="1273"/>
      <c r="E6" s="1273"/>
      <c r="F6" s="1274"/>
    </row>
    <row r="7" spans="2:11" ht="24.75" thickBot="1" x14ac:dyDescent="0.45">
      <c r="B7" s="1364" t="s">
        <v>8</v>
      </c>
      <c r="C7" s="1365"/>
      <c r="D7" s="1365"/>
      <c r="E7" s="1365"/>
      <c r="F7" s="1366"/>
    </row>
    <row r="8" spans="2:11" ht="64.5" customHeight="1" thickBot="1" x14ac:dyDescent="0.45">
      <c r="B8" s="1374" t="s">
        <v>9</v>
      </c>
      <c r="C8" s="1375"/>
      <c r="D8" s="1375"/>
      <c r="E8" s="1375"/>
      <c r="F8" s="1376"/>
    </row>
    <row r="9" spans="2:11" ht="65.25" customHeight="1" thickBot="1" x14ac:dyDescent="0.45">
      <c r="B9" s="4" t="s">
        <v>10</v>
      </c>
      <c r="C9" s="1377" t="s">
        <v>11</v>
      </c>
      <c r="D9" s="1378"/>
      <c r="E9" s="1378"/>
      <c r="F9" s="1379"/>
    </row>
    <row r="10" spans="2:11" x14ac:dyDescent="0.4">
      <c r="B10" s="1380" t="s">
        <v>12</v>
      </c>
      <c r="C10" s="5">
        <v>2024</v>
      </c>
      <c r="D10" s="5">
        <v>2025</v>
      </c>
      <c r="E10" s="5">
        <v>2026</v>
      </c>
      <c r="F10" s="5">
        <v>2027</v>
      </c>
    </row>
    <row r="11" spans="2:11" ht="24.75" thickBot="1" x14ac:dyDescent="0.45">
      <c r="B11" s="1381"/>
      <c r="C11" s="7" t="s">
        <v>13</v>
      </c>
      <c r="D11" s="7" t="s">
        <v>14</v>
      </c>
      <c r="E11" s="7" t="s">
        <v>14</v>
      </c>
      <c r="F11" s="7" t="s">
        <v>14</v>
      </c>
    </row>
    <row r="12" spans="2:11" ht="79.5" thickBot="1" x14ac:dyDescent="0.45">
      <c r="B12" s="6" t="s">
        <v>15</v>
      </c>
      <c r="C12" s="8" t="s">
        <v>16</v>
      </c>
      <c r="D12" s="8" t="s">
        <v>17</v>
      </c>
      <c r="E12" s="9" t="s">
        <v>18</v>
      </c>
      <c r="F12" s="9" t="s">
        <v>18</v>
      </c>
    </row>
    <row r="13" spans="2:11" ht="95.25" thickBot="1" x14ac:dyDescent="0.45">
      <c r="B13" s="6" t="s">
        <v>19</v>
      </c>
      <c r="C13" s="8" t="s">
        <v>20</v>
      </c>
      <c r="D13" s="8" t="s">
        <v>21</v>
      </c>
      <c r="E13" s="9" t="s">
        <v>22</v>
      </c>
      <c r="F13" s="9" t="s">
        <v>22</v>
      </c>
    </row>
    <row r="14" spans="2:11" ht="32.25" thickBot="1" x14ac:dyDescent="0.45">
      <c r="B14" s="6" t="s">
        <v>23</v>
      </c>
      <c r="C14" s="8">
        <v>0.71</v>
      </c>
      <c r="D14" s="8">
        <v>0.71</v>
      </c>
      <c r="E14" s="9">
        <v>0.71</v>
      </c>
      <c r="F14" s="9">
        <v>0.71</v>
      </c>
    </row>
    <row r="15" spans="2:11" ht="42.75" customHeight="1" thickBot="1" x14ac:dyDescent="0.45">
      <c r="B15" s="10" t="s">
        <v>24</v>
      </c>
      <c r="C15" s="1382" t="s">
        <v>25</v>
      </c>
      <c r="D15" s="1377"/>
      <c r="E15" s="1377"/>
      <c r="F15" s="1383"/>
    </row>
    <row r="16" spans="2:11" ht="24.75" thickBot="1" x14ac:dyDescent="0.45">
      <c r="B16" s="1323" t="s">
        <v>26</v>
      </c>
      <c r="C16" s="1300"/>
      <c r="D16" s="1300"/>
      <c r="E16" s="1300"/>
      <c r="F16" s="1324"/>
      <c r="I16" s="11"/>
      <c r="K16" s="11"/>
    </row>
    <row r="17" spans="2:7" ht="24.75" thickBot="1" x14ac:dyDescent="0.45">
      <c r="B17" s="12" t="s">
        <v>27</v>
      </c>
      <c r="C17" s="1384" t="s">
        <v>28</v>
      </c>
      <c r="D17" s="1378"/>
      <c r="E17" s="1378"/>
      <c r="F17" s="1379"/>
    </row>
    <row r="18" spans="2:7" ht="74.25" customHeight="1" thickBot="1" x14ac:dyDescent="0.45">
      <c r="B18" s="6" t="s">
        <v>29</v>
      </c>
      <c r="C18" s="1371" t="s">
        <v>30</v>
      </c>
      <c r="D18" s="1372"/>
      <c r="E18" s="1372"/>
      <c r="F18" s="1373"/>
    </row>
    <row r="19" spans="2:7" ht="24.75" thickBot="1" x14ac:dyDescent="0.45">
      <c r="B19" s="6" t="s">
        <v>31</v>
      </c>
      <c r="C19" s="1287" t="s">
        <v>32</v>
      </c>
      <c r="D19" s="1288"/>
      <c r="E19" s="1288"/>
      <c r="F19" s="1385"/>
    </row>
    <row r="20" spans="2:7" x14ac:dyDescent="0.4">
      <c r="B20" s="13"/>
      <c r="C20" s="14">
        <v>2024</v>
      </c>
      <c r="D20" s="14">
        <v>2025</v>
      </c>
      <c r="E20" s="14">
        <v>2026</v>
      </c>
      <c r="F20" s="14">
        <v>2027</v>
      </c>
    </row>
    <row r="21" spans="2:7" ht="24.75" thickBot="1" x14ac:dyDescent="0.45">
      <c r="B21" s="15"/>
      <c r="C21" s="16" t="s">
        <v>13</v>
      </c>
      <c r="D21" s="16" t="s">
        <v>14</v>
      </c>
      <c r="E21" s="16" t="s">
        <v>14</v>
      </c>
      <c r="F21" s="16" t="s">
        <v>14</v>
      </c>
    </row>
    <row r="22" spans="2:7" ht="24.75" thickBot="1" x14ac:dyDescent="0.45">
      <c r="B22" s="6" t="s">
        <v>33</v>
      </c>
      <c r="C22" s="17"/>
      <c r="D22" s="18" t="s">
        <v>34</v>
      </c>
      <c r="E22" s="18" t="s">
        <v>34</v>
      </c>
      <c r="F22" s="18" t="s">
        <v>34</v>
      </c>
    </row>
    <row r="23" spans="2:7" ht="24.75" thickBot="1" x14ac:dyDescent="0.45">
      <c r="B23" s="6" t="s">
        <v>35</v>
      </c>
      <c r="C23" s="17">
        <v>250000</v>
      </c>
      <c r="D23" s="17">
        <v>350000</v>
      </c>
      <c r="E23" s="17">
        <v>350000</v>
      </c>
      <c r="F23" s="17">
        <v>350000</v>
      </c>
    </row>
    <row r="24" spans="2:7" ht="24.75" thickBot="1" x14ac:dyDescent="0.45">
      <c r="B24" s="6" t="s">
        <v>36</v>
      </c>
      <c r="C24" s="17"/>
      <c r="D24" s="18"/>
      <c r="E24" s="18"/>
      <c r="F24" s="18"/>
    </row>
    <row r="25" spans="2:7" ht="24.75" thickBot="1" x14ac:dyDescent="0.45">
      <c r="B25" s="6" t="s">
        <v>37</v>
      </c>
      <c r="C25" s="15"/>
      <c r="D25" s="19"/>
      <c r="E25" s="19"/>
      <c r="F25" s="19"/>
    </row>
    <row r="26" spans="2:7" ht="24.75" thickBot="1" x14ac:dyDescent="0.45">
      <c r="B26" s="6" t="s">
        <v>38</v>
      </c>
      <c r="C26" s="15"/>
      <c r="D26" s="19"/>
      <c r="E26" s="19"/>
      <c r="F26" s="19"/>
    </row>
    <row r="27" spans="2:7" ht="24.75" thickBot="1" x14ac:dyDescent="0.45">
      <c r="B27" s="6" t="s">
        <v>39</v>
      </c>
      <c r="C27" s="15"/>
      <c r="D27" s="19"/>
      <c r="E27" s="19"/>
      <c r="F27" s="19"/>
    </row>
    <row r="28" spans="2:7" ht="24.75" thickBot="1" x14ac:dyDescent="0.45">
      <c r="B28" s="1295" t="s">
        <v>40</v>
      </c>
      <c r="C28" s="1296"/>
      <c r="D28" s="1296"/>
      <c r="E28" s="1296"/>
      <c r="F28" s="1320"/>
    </row>
    <row r="29" spans="2:7" ht="24.75" thickBot="1" x14ac:dyDescent="0.45">
      <c r="B29" s="20" t="s">
        <v>41</v>
      </c>
      <c r="C29" s="21">
        <v>0</v>
      </c>
      <c r="D29" s="21">
        <v>0</v>
      </c>
      <c r="E29" s="21">
        <v>0</v>
      </c>
      <c r="F29" s="21">
        <v>0</v>
      </c>
    </row>
    <row r="30" spans="2:7" ht="24.75" thickBot="1" x14ac:dyDescent="0.45">
      <c r="B30" s="22" t="s">
        <v>42</v>
      </c>
      <c r="C30" s="23"/>
      <c r="D30" s="24"/>
      <c r="E30" s="24"/>
      <c r="F30" s="24"/>
    </row>
    <row r="31" spans="2:7" ht="24.75" thickBot="1" x14ac:dyDescent="0.45">
      <c r="B31" s="22" t="s">
        <v>43</v>
      </c>
      <c r="C31" s="24"/>
      <c r="D31" s="24"/>
      <c r="E31" s="24"/>
      <c r="F31" s="24"/>
    </row>
    <row r="32" spans="2:7" ht="24.75" thickBot="1" x14ac:dyDescent="0.45">
      <c r="B32" s="20" t="s">
        <v>44</v>
      </c>
      <c r="C32" s="21">
        <v>0</v>
      </c>
      <c r="D32" s="21">
        <v>0</v>
      </c>
      <c r="E32" s="21">
        <v>0</v>
      </c>
      <c r="F32" s="21">
        <v>0</v>
      </c>
      <c r="G32" s="25"/>
    </row>
    <row r="33" spans="2:7" ht="24.75" thickBot="1" x14ac:dyDescent="0.45">
      <c r="B33" s="22" t="s">
        <v>42</v>
      </c>
      <c r="C33" s="23"/>
      <c r="D33" s="24"/>
      <c r="E33" s="24"/>
      <c r="F33" s="24"/>
      <c r="G33" s="26"/>
    </row>
    <row r="34" spans="2:7" ht="24.75" thickBot="1" x14ac:dyDescent="0.45">
      <c r="B34" s="22" t="s">
        <v>43</v>
      </c>
      <c r="C34" s="24"/>
      <c r="D34" s="24"/>
      <c r="E34" s="24"/>
      <c r="F34" s="24"/>
      <c r="G34" s="26"/>
    </row>
    <row r="35" spans="2:7" ht="24.75" thickBot="1" x14ac:dyDescent="0.45">
      <c r="B35" s="20" t="s">
        <v>45</v>
      </c>
      <c r="C35" s="21">
        <v>0</v>
      </c>
      <c r="D35" s="21">
        <v>0</v>
      </c>
      <c r="E35" s="21">
        <v>0</v>
      </c>
      <c r="F35" s="21">
        <v>0</v>
      </c>
      <c r="G35" s="26"/>
    </row>
    <row r="36" spans="2:7" ht="24.75" thickBot="1" x14ac:dyDescent="0.45">
      <c r="B36" s="22" t="s">
        <v>42</v>
      </c>
      <c r="C36" s="23"/>
      <c r="D36" s="24"/>
      <c r="E36" s="24"/>
      <c r="F36" s="24"/>
      <c r="G36" s="26"/>
    </row>
    <row r="37" spans="2:7" ht="24.75" thickBot="1" x14ac:dyDescent="0.45">
      <c r="B37" s="22" t="s">
        <v>43</v>
      </c>
      <c r="C37" s="24"/>
      <c r="D37" s="24"/>
      <c r="E37" s="24"/>
      <c r="F37" s="24"/>
      <c r="G37" s="26"/>
    </row>
    <row r="38" spans="2:7" ht="24.75" thickBot="1" x14ac:dyDescent="0.45">
      <c r="B38" s="20" t="s">
        <v>46</v>
      </c>
      <c r="C38" s="27">
        <v>250000</v>
      </c>
      <c r="D38" s="27">
        <f t="shared" ref="D38:F38" si="0">D39</f>
        <v>350000</v>
      </c>
      <c r="E38" s="27">
        <f t="shared" si="0"/>
        <v>250000</v>
      </c>
      <c r="F38" s="27">
        <f t="shared" si="0"/>
        <v>250000</v>
      </c>
      <c r="G38" s="26"/>
    </row>
    <row r="39" spans="2:7" ht="24.75" thickBot="1" x14ac:dyDescent="0.45">
      <c r="B39" s="22" t="s">
        <v>42</v>
      </c>
      <c r="C39" s="28">
        <v>250000</v>
      </c>
      <c r="D39" s="29">
        <v>350000</v>
      </c>
      <c r="E39" s="29">
        <f>-100000+350000</f>
        <v>250000</v>
      </c>
      <c r="F39" s="29">
        <f>-100000+350000</f>
        <v>250000</v>
      </c>
      <c r="G39" s="26"/>
    </row>
    <row r="40" spans="2:7" ht="24.75" thickBot="1" x14ac:dyDescent="0.45">
      <c r="B40" s="22" t="s">
        <v>43</v>
      </c>
      <c r="C40" s="24"/>
      <c r="D40" s="24"/>
      <c r="E40" s="24"/>
      <c r="F40" s="24"/>
      <c r="G40" s="26"/>
    </row>
    <row r="41" spans="2:7" ht="24.75" thickBot="1" x14ac:dyDescent="0.45">
      <c r="B41" s="20" t="s">
        <v>47</v>
      </c>
      <c r="C41" s="21">
        <v>0</v>
      </c>
      <c r="D41" s="21">
        <v>0</v>
      </c>
      <c r="E41" s="21">
        <v>0</v>
      </c>
      <c r="F41" s="21">
        <v>0</v>
      </c>
      <c r="G41" s="26"/>
    </row>
    <row r="42" spans="2:7" ht="24.75" thickBot="1" x14ac:dyDescent="0.45">
      <c r="B42" s="22" t="s">
        <v>42</v>
      </c>
      <c r="C42" s="23"/>
      <c r="D42" s="24"/>
      <c r="E42" s="24"/>
      <c r="F42" s="24"/>
      <c r="G42" s="26"/>
    </row>
    <row r="43" spans="2:7" ht="24.75" thickBot="1" x14ac:dyDescent="0.45">
      <c r="B43" s="22" t="s">
        <v>43</v>
      </c>
      <c r="C43" s="24"/>
      <c r="D43" s="24"/>
      <c r="E43" s="24"/>
      <c r="F43" s="24"/>
      <c r="G43" s="26"/>
    </row>
    <row r="44" spans="2:7" ht="24.75" thickBot="1" x14ac:dyDescent="0.45">
      <c r="B44" s="20" t="s">
        <v>48</v>
      </c>
      <c r="C44" s="21">
        <v>0</v>
      </c>
      <c r="D44" s="21">
        <v>0</v>
      </c>
      <c r="E44" s="21">
        <v>0</v>
      </c>
      <c r="F44" s="21">
        <v>0</v>
      </c>
      <c r="G44" s="26"/>
    </row>
    <row r="45" spans="2:7" ht="24.75" thickBot="1" x14ac:dyDescent="0.45">
      <c r="B45" s="22" t="s">
        <v>42</v>
      </c>
      <c r="C45" s="23"/>
      <c r="D45" s="24"/>
      <c r="E45" s="24"/>
      <c r="F45" s="24"/>
      <c r="G45" s="26"/>
    </row>
    <row r="46" spans="2:7" ht="24.75" thickBot="1" x14ac:dyDescent="0.45">
      <c r="B46" s="22" t="s">
        <v>43</v>
      </c>
      <c r="C46" s="24"/>
      <c r="D46" s="24"/>
      <c r="E46" s="24"/>
      <c r="F46" s="24"/>
      <c r="G46" s="26"/>
    </row>
    <row r="47" spans="2:7" ht="24.75" thickBot="1" x14ac:dyDescent="0.45">
      <c r="B47" s="20" t="s">
        <v>49</v>
      </c>
      <c r="C47" s="21">
        <v>0</v>
      </c>
      <c r="D47" s="21">
        <v>0</v>
      </c>
      <c r="E47" s="21">
        <v>0</v>
      </c>
      <c r="F47" s="21">
        <v>0</v>
      </c>
      <c r="G47" s="26"/>
    </row>
    <row r="48" spans="2:7" ht="24.75" thickBot="1" x14ac:dyDescent="0.45">
      <c r="B48" s="30" t="s">
        <v>50</v>
      </c>
      <c r="C48" s="31">
        <f>C29+C32+C35+C38+C41+C44</f>
        <v>250000</v>
      </c>
      <c r="D48" s="31">
        <f t="shared" ref="D48:F48" si="1">D29+D32+D35+D38+D41+D44</f>
        <v>350000</v>
      </c>
      <c r="E48" s="31">
        <f t="shared" si="1"/>
        <v>250000</v>
      </c>
      <c r="F48" s="31">
        <f t="shared" si="1"/>
        <v>250000</v>
      </c>
    </row>
    <row r="49" spans="2:12" ht="24.75" thickBot="1" x14ac:dyDescent="0.45">
      <c r="B49" s="1323" t="s">
        <v>51</v>
      </c>
      <c r="C49" s="1300"/>
      <c r="D49" s="1300"/>
      <c r="E49" s="1300"/>
      <c r="F49" s="1324"/>
    </row>
    <row r="50" spans="2:12" ht="24.75" thickBot="1" x14ac:dyDescent="0.45">
      <c r="B50" s="1323" t="s">
        <v>52</v>
      </c>
      <c r="C50" s="1300"/>
      <c r="D50" s="1300"/>
      <c r="E50" s="1300"/>
      <c r="F50" s="1324"/>
    </row>
    <row r="51" spans="2:12" ht="48" thickBot="1" x14ac:dyDescent="0.45">
      <c r="B51" s="12" t="s">
        <v>53</v>
      </c>
      <c r="C51" s="1217" t="s">
        <v>2744</v>
      </c>
      <c r="D51" s="32" t="s">
        <v>54</v>
      </c>
      <c r="E51" s="33"/>
      <c r="F51" s="34"/>
    </row>
    <row r="52" spans="2:12" ht="24" customHeight="1" thickBot="1" x14ac:dyDescent="0.45">
      <c r="B52" s="6" t="s">
        <v>29</v>
      </c>
      <c r="C52" s="1371"/>
      <c r="D52" s="1372"/>
      <c r="E52" s="1372"/>
      <c r="F52" s="1373"/>
    </row>
    <row r="53" spans="2:12" ht="24.75" thickBot="1" x14ac:dyDescent="0.45">
      <c r="B53" s="6" t="s">
        <v>31</v>
      </c>
      <c r="C53" s="1325" t="s">
        <v>55</v>
      </c>
      <c r="D53" s="1326"/>
      <c r="E53" s="1326"/>
      <c r="F53" s="1386"/>
    </row>
    <row r="54" spans="2:12" x14ac:dyDescent="0.4">
      <c r="B54" s="1387"/>
      <c r="C54" s="14">
        <v>2024</v>
      </c>
      <c r="D54" s="14">
        <v>2025</v>
      </c>
      <c r="E54" s="14">
        <v>2026</v>
      </c>
      <c r="F54" s="14">
        <v>2027</v>
      </c>
    </row>
    <row r="55" spans="2:12" ht="24.75" thickBot="1" x14ac:dyDescent="0.45">
      <c r="B55" s="1388"/>
      <c r="C55" s="35" t="s">
        <v>13</v>
      </c>
      <c r="D55" s="35" t="s">
        <v>14</v>
      </c>
      <c r="E55" s="35" t="s">
        <v>14</v>
      </c>
      <c r="F55" s="35" t="s">
        <v>14</v>
      </c>
    </row>
    <row r="56" spans="2:12" ht="24.75" thickBot="1" x14ac:dyDescent="0.45">
      <c r="B56" s="6" t="s">
        <v>33</v>
      </c>
      <c r="C56" s="36"/>
      <c r="D56" s="37"/>
      <c r="E56" s="37"/>
      <c r="F56" s="36"/>
    </row>
    <row r="57" spans="2:12" ht="24.75" thickBot="1" x14ac:dyDescent="0.45">
      <c r="B57" s="6" t="s">
        <v>35</v>
      </c>
      <c r="C57" s="17"/>
      <c r="D57" s="17">
        <v>30000</v>
      </c>
      <c r="E57" s="17">
        <v>30000</v>
      </c>
      <c r="F57" s="17">
        <v>30000</v>
      </c>
    </row>
    <row r="58" spans="2:12" ht="24.75" thickBot="1" x14ac:dyDescent="0.45">
      <c r="B58" s="6" t="s">
        <v>36</v>
      </c>
      <c r="C58" s="17"/>
      <c r="D58" s="17"/>
      <c r="E58" s="17"/>
      <c r="F58" s="17"/>
    </row>
    <row r="59" spans="2:12" ht="24.75" thickBot="1" x14ac:dyDescent="0.45">
      <c r="B59" s="6" t="s">
        <v>37</v>
      </c>
      <c r="C59" s="37"/>
      <c r="D59" s="38"/>
      <c r="E59" s="38"/>
      <c r="F59" s="38"/>
      <c r="H59" s="39"/>
      <c r="I59" s="39"/>
      <c r="J59" s="39"/>
      <c r="K59" s="39"/>
      <c r="L59" s="39"/>
    </row>
    <row r="60" spans="2:12" ht="24.75" thickBot="1" x14ac:dyDescent="0.45">
      <c r="B60" s="6" t="s">
        <v>38</v>
      </c>
      <c r="C60" s="15"/>
      <c r="D60" s="19"/>
      <c r="E60" s="19"/>
      <c r="F60" s="19"/>
    </row>
    <row r="61" spans="2:12" ht="24.75" thickBot="1" x14ac:dyDescent="0.45">
      <c r="B61" s="6" t="s">
        <v>39</v>
      </c>
      <c r="C61" s="15"/>
      <c r="D61" s="19"/>
      <c r="E61" s="19"/>
      <c r="F61" s="19"/>
    </row>
    <row r="62" spans="2:12" ht="24" customHeight="1" thickBot="1" x14ac:dyDescent="0.45">
      <c r="B62" s="1328" t="s">
        <v>56</v>
      </c>
      <c r="C62" s="1318"/>
      <c r="D62" s="1318"/>
      <c r="E62" s="1318"/>
      <c r="F62" s="1329"/>
    </row>
    <row r="63" spans="2:12" x14ac:dyDescent="0.4">
      <c r="B63" s="1387"/>
      <c r="C63" s="14">
        <v>2024</v>
      </c>
      <c r="D63" s="14">
        <v>2025</v>
      </c>
      <c r="E63" s="14">
        <v>2026</v>
      </c>
      <c r="F63" s="14">
        <v>2027</v>
      </c>
    </row>
    <row r="64" spans="2:12" ht="24.75" thickBot="1" x14ac:dyDescent="0.45">
      <c r="B64" s="1388"/>
      <c r="C64" s="16" t="s">
        <v>13</v>
      </c>
      <c r="D64" s="16" t="s">
        <v>14</v>
      </c>
      <c r="E64" s="16" t="s">
        <v>14</v>
      </c>
      <c r="F64" s="16" t="s">
        <v>14</v>
      </c>
    </row>
    <row r="65" spans="2:6" ht="24.75" thickBot="1" x14ac:dyDescent="0.45">
      <c r="B65" s="20" t="s">
        <v>57</v>
      </c>
      <c r="C65" s="21">
        <f>C66+C67+C68+C69</f>
        <v>0</v>
      </c>
      <c r="D65" s="21">
        <f t="shared" ref="D65:F65" si="2">D66+D67+D68+D69</f>
        <v>0</v>
      </c>
      <c r="E65" s="21">
        <f t="shared" si="2"/>
        <v>0</v>
      </c>
      <c r="F65" s="21">
        <f t="shared" si="2"/>
        <v>0</v>
      </c>
    </row>
    <row r="66" spans="2:6" ht="24.75" thickBot="1" x14ac:dyDescent="0.45">
      <c r="B66" s="22" t="s">
        <v>42</v>
      </c>
      <c r="C66" s="21"/>
      <c r="D66" s="21"/>
      <c r="E66" s="21"/>
      <c r="F66" s="21"/>
    </row>
    <row r="67" spans="2:6" ht="24.75" thickBot="1" x14ac:dyDescent="0.45">
      <c r="B67" s="22" t="s">
        <v>58</v>
      </c>
      <c r="C67" s="21"/>
      <c r="D67" s="21"/>
      <c r="E67" s="21"/>
      <c r="F67" s="21"/>
    </row>
    <row r="68" spans="2:6" ht="24.75" thickBot="1" x14ac:dyDescent="0.45">
      <c r="B68" s="22" t="s">
        <v>59</v>
      </c>
      <c r="C68" s="21"/>
      <c r="D68" s="21"/>
      <c r="E68" s="21"/>
      <c r="F68" s="21"/>
    </row>
    <row r="69" spans="2:6" ht="24.75" thickBot="1" x14ac:dyDescent="0.45">
      <c r="B69" s="22" t="s">
        <v>60</v>
      </c>
      <c r="C69" s="21"/>
      <c r="D69" s="21"/>
      <c r="E69" s="21"/>
      <c r="F69" s="21"/>
    </row>
    <row r="70" spans="2:6" ht="24.75" thickBot="1" x14ac:dyDescent="0.45">
      <c r="B70" s="20" t="s">
        <v>61</v>
      </c>
      <c r="C70" s="24">
        <f>C71+C72+C73+C74</f>
        <v>0</v>
      </c>
      <c r="D70" s="24">
        <f>D71</f>
        <v>30000</v>
      </c>
      <c r="E70" s="24">
        <f>E71</f>
        <v>30000</v>
      </c>
      <c r="F70" s="24">
        <f>F71</f>
        <v>30000</v>
      </c>
    </row>
    <row r="71" spans="2:6" ht="24.75" thickBot="1" x14ac:dyDescent="0.45">
      <c r="B71" s="22" t="s">
        <v>42</v>
      </c>
      <c r="C71" s="24">
        <v>0</v>
      </c>
      <c r="D71" s="24">
        <v>30000</v>
      </c>
      <c r="E71" s="24">
        <v>30000</v>
      </c>
      <c r="F71" s="24">
        <v>30000</v>
      </c>
    </row>
    <row r="72" spans="2:6" ht="24.75" thickBot="1" x14ac:dyDescent="0.45">
      <c r="B72" s="22" t="s">
        <v>58</v>
      </c>
      <c r="C72" s="24"/>
      <c r="D72" s="24"/>
      <c r="E72" s="24"/>
      <c r="F72" s="24"/>
    </row>
    <row r="73" spans="2:6" ht="24.75" thickBot="1" x14ac:dyDescent="0.45">
      <c r="B73" s="22" t="s">
        <v>59</v>
      </c>
      <c r="C73" s="24"/>
      <c r="D73" s="24"/>
      <c r="E73" s="24"/>
      <c r="F73" s="24"/>
    </row>
    <row r="74" spans="2:6" ht="24.75" thickBot="1" x14ac:dyDescent="0.45">
      <c r="B74" s="22" t="s">
        <v>60</v>
      </c>
      <c r="C74" s="24"/>
      <c r="D74" s="24"/>
      <c r="E74" s="24"/>
      <c r="F74" s="24"/>
    </row>
    <row r="75" spans="2:6" ht="24.75" thickBot="1" x14ac:dyDescent="0.45">
      <c r="B75" s="40" t="s">
        <v>62</v>
      </c>
      <c r="C75" s="41">
        <f>C65+C70</f>
        <v>0</v>
      </c>
      <c r="D75" s="41">
        <f>D65+D70</f>
        <v>30000</v>
      </c>
      <c r="E75" s="41">
        <f t="shared" ref="E75:F75" si="3">E65+E70</f>
        <v>30000</v>
      </c>
      <c r="F75" s="41">
        <f t="shared" si="3"/>
        <v>30000</v>
      </c>
    </row>
    <row r="76" spans="2:6" ht="24.75" thickBot="1" x14ac:dyDescent="0.45">
      <c r="B76" s="42" t="s">
        <v>63</v>
      </c>
      <c r="C76" s="1308"/>
      <c r="D76" s="1321"/>
      <c r="E76" s="1321"/>
      <c r="F76" s="1322"/>
    </row>
    <row r="77" spans="2:6" ht="32.25" thickBot="1" x14ac:dyDescent="0.45">
      <c r="B77" s="10" t="s">
        <v>64</v>
      </c>
      <c r="C77" s="43">
        <f>C48+C75</f>
        <v>250000</v>
      </c>
      <c r="D77" s="43">
        <f>D48+D75</f>
        <v>380000</v>
      </c>
      <c r="E77" s="43">
        <f>E48+E75</f>
        <v>280000</v>
      </c>
      <c r="F77" s="43">
        <f>F48+F75</f>
        <v>280000</v>
      </c>
    </row>
    <row r="78" spans="2:6" ht="32.25" thickBot="1" x14ac:dyDescent="0.45">
      <c r="B78" s="10" t="s">
        <v>65</v>
      </c>
      <c r="C78" s="43">
        <f>C77</f>
        <v>250000</v>
      </c>
      <c r="D78" s="43">
        <f t="shared" ref="D78:F78" si="4">D77</f>
        <v>380000</v>
      </c>
      <c r="E78" s="43">
        <f t="shared" si="4"/>
        <v>280000</v>
      </c>
      <c r="F78" s="43">
        <f t="shared" si="4"/>
        <v>280000</v>
      </c>
    </row>
    <row r="79" spans="2:6" ht="24.75" thickBot="1" x14ac:dyDescent="0.45">
      <c r="B79" s="20" t="s">
        <v>41</v>
      </c>
      <c r="C79" s="44">
        <f>C80+C81</f>
        <v>0</v>
      </c>
      <c r="D79" s="44">
        <f t="shared" ref="D79:F79" si="5">D80+D81</f>
        <v>0</v>
      </c>
      <c r="E79" s="44">
        <f t="shared" si="5"/>
        <v>0</v>
      </c>
      <c r="F79" s="44">
        <f t="shared" si="5"/>
        <v>0</v>
      </c>
    </row>
    <row r="80" spans="2:6" ht="24.75" thickBot="1" x14ac:dyDescent="0.45">
      <c r="B80" s="22" t="s">
        <v>42</v>
      </c>
      <c r="C80" s="29">
        <v>0</v>
      </c>
      <c r="D80" s="29">
        <v>0</v>
      </c>
      <c r="E80" s="29">
        <v>0</v>
      </c>
      <c r="F80" s="29">
        <v>0</v>
      </c>
    </row>
    <row r="81" spans="2:6" ht="24.75" thickBot="1" x14ac:dyDescent="0.45">
      <c r="B81" s="22" t="s">
        <v>66</v>
      </c>
      <c r="C81" s="29">
        <v>0</v>
      </c>
      <c r="D81" s="29">
        <v>0</v>
      </c>
      <c r="E81" s="29">
        <v>0</v>
      </c>
      <c r="F81" s="29">
        <v>0</v>
      </c>
    </row>
    <row r="82" spans="2:6" ht="24.75" thickBot="1" x14ac:dyDescent="0.45">
      <c r="B82" s="20" t="s">
        <v>67</v>
      </c>
      <c r="C82" s="44">
        <f>C83+C84</f>
        <v>0</v>
      </c>
      <c r="D82" s="44">
        <f t="shared" ref="D82:F82" si="6">D83+D84</f>
        <v>0</v>
      </c>
      <c r="E82" s="44">
        <f t="shared" si="6"/>
        <v>0</v>
      </c>
      <c r="F82" s="44">
        <f t="shared" si="6"/>
        <v>0</v>
      </c>
    </row>
    <row r="83" spans="2:6" ht="24.75" thickBot="1" x14ac:dyDescent="0.45">
      <c r="B83" s="22" t="s">
        <v>42</v>
      </c>
      <c r="C83" s="29">
        <v>0</v>
      </c>
      <c r="D83" s="29">
        <v>0</v>
      </c>
      <c r="E83" s="29">
        <v>0</v>
      </c>
      <c r="F83" s="29">
        <v>0</v>
      </c>
    </row>
    <row r="84" spans="2:6" ht="24.75" thickBot="1" x14ac:dyDescent="0.45">
      <c r="B84" s="22" t="s">
        <v>66</v>
      </c>
      <c r="C84" s="29">
        <v>0</v>
      </c>
      <c r="D84" s="29">
        <v>0</v>
      </c>
      <c r="E84" s="29">
        <v>0</v>
      </c>
      <c r="F84" s="29">
        <v>0</v>
      </c>
    </row>
    <row r="85" spans="2:6" ht="24.75" thickBot="1" x14ac:dyDescent="0.45">
      <c r="B85" s="20" t="s">
        <v>45</v>
      </c>
      <c r="C85" s="44">
        <f>C86+C87</f>
        <v>0</v>
      </c>
      <c r="D85" s="44">
        <f t="shared" ref="D85:F85" si="7">D86+D87</f>
        <v>0</v>
      </c>
      <c r="E85" s="44">
        <f t="shared" si="7"/>
        <v>0</v>
      </c>
      <c r="F85" s="44">
        <f t="shared" si="7"/>
        <v>0</v>
      </c>
    </row>
    <row r="86" spans="2:6" ht="24.75" thickBot="1" x14ac:dyDescent="0.45">
      <c r="B86" s="22" t="s">
        <v>42</v>
      </c>
      <c r="C86" s="29">
        <v>0</v>
      </c>
      <c r="D86" s="29">
        <v>0</v>
      </c>
      <c r="E86" s="29">
        <v>0</v>
      </c>
      <c r="F86" s="29">
        <v>0</v>
      </c>
    </row>
    <row r="87" spans="2:6" ht="24.75" thickBot="1" x14ac:dyDescent="0.45">
      <c r="B87" s="22" t="s">
        <v>66</v>
      </c>
      <c r="C87" s="29">
        <v>0</v>
      </c>
      <c r="D87" s="29">
        <v>0</v>
      </c>
      <c r="E87" s="29">
        <v>0</v>
      </c>
      <c r="F87" s="29">
        <v>0</v>
      </c>
    </row>
    <row r="88" spans="2:6" ht="24.75" thickBot="1" x14ac:dyDescent="0.45">
      <c r="B88" s="20" t="s">
        <v>46</v>
      </c>
      <c r="C88" s="44">
        <f>C89+C90</f>
        <v>250000</v>
      </c>
      <c r="D88" s="44">
        <f>D89+D90</f>
        <v>350000</v>
      </c>
      <c r="E88" s="44">
        <f>E89+E90</f>
        <v>250000</v>
      </c>
      <c r="F88" s="44">
        <f>F89+F90</f>
        <v>250000</v>
      </c>
    </row>
    <row r="89" spans="2:6" ht="24.75" thickBot="1" x14ac:dyDescent="0.45">
      <c r="B89" s="22" t="s">
        <v>42</v>
      </c>
      <c r="C89" s="29">
        <f t="shared" ref="C89:F90" si="8">C39</f>
        <v>250000</v>
      </c>
      <c r="D89" s="29">
        <f t="shared" si="8"/>
        <v>350000</v>
      </c>
      <c r="E89" s="29">
        <f t="shared" si="8"/>
        <v>250000</v>
      </c>
      <c r="F89" s="29">
        <f t="shared" si="8"/>
        <v>250000</v>
      </c>
    </row>
    <row r="90" spans="2:6" ht="24.75" thickBot="1" x14ac:dyDescent="0.45">
      <c r="B90" s="22" t="s">
        <v>66</v>
      </c>
      <c r="C90" s="29">
        <f t="shared" si="8"/>
        <v>0</v>
      </c>
      <c r="D90" s="29">
        <f t="shared" si="8"/>
        <v>0</v>
      </c>
      <c r="E90" s="29">
        <f t="shared" si="8"/>
        <v>0</v>
      </c>
      <c r="F90" s="29">
        <f t="shared" si="8"/>
        <v>0</v>
      </c>
    </row>
    <row r="91" spans="2:6" ht="24.75" thickBot="1" x14ac:dyDescent="0.45">
      <c r="B91" s="20" t="s">
        <v>47</v>
      </c>
      <c r="C91" s="44">
        <f>C92+C93</f>
        <v>0</v>
      </c>
      <c r="D91" s="44">
        <f t="shared" ref="D91:F91" si="9">D92+D93</f>
        <v>0</v>
      </c>
      <c r="E91" s="44">
        <f t="shared" si="9"/>
        <v>0</v>
      </c>
      <c r="F91" s="44">
        <f t="shared" si="9"/>
        <v>0</v>
      </c>
    </row>
    <row r="92" spans="2:6" ht="24.75" thickBot="1" x14ac:dyDescent="0.45">
      <c r="B92" s="22" t="s">
        <v>42</v>
      </c>
      <c r="C92" s="29">
        <v>0</v>
      </c>
      <c r="D92" s="29">
        <v>0</v>
      </c>
      <c r="E92" s="29">
        <v>0</v>
      </c>
      <c r="F92" s="29">
        <v>0</v>
      </c>
    </row>
    <row r="93" spans="2:6" ht="24.75" thickBot="1" x14ac:dyDescent="0.45">
      <c r="B93" s="22" t="s">
        <v>66</v>
      </c>
      <c r="C93" s="29">
        <v>0</v>
      </c>
      <c r="D93" s="29">
        <v>0</v>
      </c>
      <c r="E93" s="29">
        <v>0</v>
      </c>
      <c r="F93" s="29">
        <v>0</v>
      </c>
    </row>
    <row r="94" spans="2:6" ht="24.75" thickBot="1" x14ac:dyDescent="0.45">
      <c r="B94" s="20" t="s">
        <v>48</v>
      </c>
      <c r="C94" s="44">
        <f>C95+C96</f>
        <v>0</v>
      </c>
      <c r="D94" s="44">
        <f>D95+D96</f>
        <v>0</v>
      </c>
      <c r="E94" s="44">
        <f t="shared" ref="E94:F94" si="10">E95+E96</f>
        <v>0</v>
      </c>
      <c r="F94" s="44">
        <f t="shared" si="10"/>
        <v>0</v>
      </c>
    </row>
    <row r="95" spans="2:6" ht="24.75" thickBot="1" x14ac:dyDescent="0.45">
      <c r="B95" s="22" t="s">
        <v>42</v>
      </c>
      <c r="C95" s="29">
        <v>0</v>
      </c>
      <c r="D95" s="29">
        <v>0</v>
      </c>
      <c r="E95" s="29">
        <v>0</v>
      </c>
      <c r="F95" s="29">
        <v>0</v>
      </c>
    </row>
    <row r="96" spans="2:6" ht="24.75" thickBot="1" x14ac:dyDescent="0.45">
      <c r="B96" s="22" t="s">
        <v>66</v>
      </c>
      <c r="C96" s="29">
        <v>0</v>
      </c>
      <c r="D96" s="29">
        <v>0</v>
      </c>
      <c r="E96" s="29">
        <v>0</v>
      </c>
      <c r="F96" s="29">
        <v>0</v>
      </c>
    </row>
    <row r="97" spans="2:13" ht="24.75" thickBot="1" x14ac:dyDescent="0.45">
      <c r="B97" s="20" t="s">
        <v>49</v>
      </c>
      <c r="C97" s="44">
        <f>C98+C99</f>
        <v>0</v>
      </c>
      <c r="D97" s="44">
        <f t="shared" ref="D97:F97" si="11">D98+D99</f>
        <v>0</v>
      </c>
      <c r="E97" s="44">
        <f t="shared" si="11"/>
        <v>0</v>
      </c>
      <c r="F97" s="44">
        <f t="shared" si="11"/>
        <v>0</v>
      </c>
    </row>
    <row r="98" spans="2:13" ht="24.75" thickBot="1" x14ac:dyDescent="0.45">
      <c r="B98" s="22" t="s">
        <v>42</v>
      </c>
      <c r="C98" s="29">
        <v>0</v>
      </c>
      <c r="D98" s="29">
        <v>0</v>
      </c>
      <c r="E98" s="29">
        <v>0</v>
      </c>
      <c r="F98" s="29">
        <v>0</v>
      </c>
      <c r="M98" s="40"/>
    </row>
    <row r="99" spans="2:13" ht="24.75" thickBot="1" x14ac:dyDescent="0.45">
      <c r="B99" s="22" t="s">
        <v>66</v>
      </c>
      <c r="C99" s="29">
        <v>0</v>
      </c>
      <c r="D99" s="29">
        <v>0</v>
      </c>
      <c r="E99" s="29">
        <v>0</v>
      </c>
      <c r="F99" s="29">
        <v>0</v>
      </c>
    </row>
    <row r="100" spans="2:13" ht="24.75" thickBot="1" x14ac:dyDescent="0.45">
      <c r="B100" s="20" t="s">
        <v>68</v>
      </c>
      <c r="C100" s="44">
        <f>C101+C102+C103+C104</f>
        <v>0</v>
      </c>
      <c r="D100" s="44">
        <f t="shared" ref="D100:F100" si="12">D101+D102+D103+D104</f>
        <v>0</v>
      </c>
      <c r="E100" s="44">
        <f t="shared" si="12"/>
        <v>0</v>
      </c>
      <c r="F100" s="44">
        <f t="shared" si="12"/>
        <v>0</v>
      </c>
    </row>
    <row r="101" spans="2:13" ht="24.75" thickBot="1" x14ac:dyDescent="0.45">
      <c r="B101" s="22" t="s">
        <v>42</v>
      </c>
      <c r="C101" s="29">
        <v>0</v>
      </c>
      <c r="D101" s="29">
        <v>0</v>
      </c>
      <c r="E101" s="29">
        <v>0</v>
      </c>
      <c r="F101" s="29">
        <v>0</v>
      </c>
    </row>
    <row r="102" spans="2:13" ht="24.75" thickBot="1" x14ac:dyDescent="0.45">
      <c r="B102" s="22" t="s">
        <v>69</v>
      </c>
      <c r="C102" s="29">
        <v>0</v>
      </c>
      <c r="D102" s="29">
        <v>0</v>
      </c>
      <c r="E102" s="29">
        <v>0</v>
      </c>
      <c r="F102" s="29">
        <v>0</v>
      </c>
    </row>
    <row r="103" spans="2:13" ht="24.75" thickBot="1" x14ac:dyDescent="0.45">
      <c r="B103" s="22" t="s">
        <v>59</v>
      </c>
      <c r="C103" s="29">
        <v>0</v>
      </c>
      <c r="D103" s="29">
        <v>0</v>
      </c>
      <c r="E103" s="29">
        <v>0</v>
      </c>
      <c r="F103" s="29">
        <v>0</v>
      </c>
    </row>
    <row r="104" spans="2:13" ht="24.75" thickBot="1" x14ac:dyDescent="0.45">
      <c r="B104" s="22" t="s">
        <v>60</v>
      </c>
      <c r="C104" s="29">
        <v>0</v>
      </c>
      <c r="D104" s="29">
        <v>0</v>
      </c>
      <c r="E104" s="29">
        <v>0</v>
      </c>
      <c r="F104" s="29">
        <v>0</v>
      </c>
    </row>
    <row r="105" spans="2:13" ht="24.75" thickBot="1" x14ac:dyDescent="0.45">
      <c r="B105" s="20" t="s">
        <v>70</v>
      </c>
      <c r="C105" s="44">
        <f>C106+C107+C108+C109</f>
        <v>0</v>
      </c>
      <c r="D105" s="44">
        <f>D106+D107+D108+D109</f>
        <v>30000</v>
      </c>
      <c r="E105" s="44">
        <f>E106+E107+E108+E109</f>
        <v>30000</v>
      </c>
      <c r="F105" s="44">
        <f t="shared" ref="F105" si="13">F106+F107+F108+F109</f>
        <v>30000</v>
      </c>
    </row>
    <row r="106" spans="2:13" ht="24.75" thickBot="1" x14ac:dyDescent="0.45">
      <c r="B106" s="22" t="s">
        <v>42</v>
      </c>
      <c r="C106" s="29">
        <f>+C57</f>
        <v>0</v>
      </c>
      <c r="D106" s="29">
        <f>+D57</f>
        <v>30000</v>
      </c>
      <c r="E106" s="29">
        <f>+E75</f>
        <v>30000</v>
      </c>
      <c r="F106" s="29">
        <f>+F75</f>
        <v>30000</v>
      </c>
    </row>
    <row r="107" spans="2:13" ht="24.75" thickBot="1" x14ac:dyDescent="0.45">
      <c r="B107" s="22" t="s">
        <v>69</v>
      </c>
      <c r="C107" s="29">
        <v>0</v>
      </c>
      <c r="D107" s="29">
        <v>0</v>
      </c>
      <c r="E107" s="29">
        <v>0</v>
      </c>
      <c r="F107" s="29">
        <v>0</v>
      </c>
    </row>
    <row r="108" spans="2:13" ht="24.75" thickBot="1" x14ac:dyDescent="0.45">
      <c r="B108" s="22" t="s">
        <v>59</v>
      </c>
      <c r="C108" s="29">
        <v>0</v>
      </c>
      <c r="D108" s="29">
        <v>0</v>
      </c>
      <c r="E108" s="29">
        <v>0</v>
      </c>
      <c r="F108" s="29">
        <v>0</v>
      </c>
    </row>
    <row r="109" spans="2:13" ht="24.75" thickBot="1" x14ac:dyDescent="0.45">
      <c r="B109" s="22" t="s">
        <v>60</v>
      </c>
      <c r="C109" s="29">
        <v>0</v>
      </c>
      <c r="D109" s="29">
        <v>0</v>
      </c>
      <c r="E109" s="29">
        <v>0</v>
      </c>
      <c r="F109" s="29">
        <v>0</v>
      </c>
    </row>
    <row r="110" spans="2:13" ht="24.75" thickBot="1" x14ac:dyDescent="0.45">
      <c r="B110" s="45" t="s">
        <v>71</v>
      </c>
      <c r="C110" s="46">
        <f>IF(C78-C77=0,0,"Error")</f>
        <v>0</v>
      </c>
      <c r="D110" s="46">
        <f t="shared" ref="D110:F110" si="14">IF(D78-D77=0,0,"Error")</f>
        <v>0</v>
      </c>
      <c r="E110" s="46">
        <f t="shared" si="14"/>
        <v>0</v>
      </c>
      <c r="F110" s="46">
        <f t="shared" si="14"/>
        <v>0</v>
      </c>
    </row>
    <row r="111" spans="2:13" x14ac:dyDescent="0.4">
      <c r="B111" s="47"/>
      <c r="C111" s="48"/>
      <c r="D111" s="48"/>
      <c r="E111" s="48"/>
      <c r="F111" s="48"/>
    </row>
    <row r="112" spans="2:13" x14ac:dyDescent="0.4">
      <c r="B112" s="47"/>
      <c r="C112" s="48"/>
      <c r="D112" s="48"/>
      <c r="E112" s="48"/>
      <c r="F112" s="48"/>
    </row>
  </sheetData>
  <mergeCells count="23">
    <mergeCell ref="C53:F53"/>
    <mergeCell ref="B54:B55"/>
    <mergeCell ref="B62:F62"/>
    <mergeCell ref="B63:B64"/>
    <mergeCell ref="C76:F76"/>
    <mergeCell ref="C52:F52"/>
    <mergeCell ref="B8:F8"/>
    <mergeCell ref="C9:F9"/>
    <mergeCell ref="B10:B11"/>
    <mergeCell ref="C15:F15"/>
    <mergeCell ref="B16:F16"/>
    <mergeCell ref="C17:F17"/>
    <mergeCell ref="C18:F18"/>
    <mergeCell ref="C19:F19"/>
    <mergeCell ref="B28:F28"/>
    <mergeCell ref="B49:F49"/>
    <mergeCell ref="B50:F50"/>
    <mergeCell ref="B7:F7"/>
    <mergeCell ref="B1:F1"/>
    <mergeCell ref="B2:F2"/>
    <mergeCell ref="C4:F4"/>
    <mergeCell ref="C5:F5"/>
    <mergeCell ref="C6:F6"/>
  </mergeCells>
  <pageMargins left="0.7" right="0.7" top="0.75" bottom="0.75" header="0.3" footer="0.3"/>
  <pageSetup scale="58" orientation="portrait" horizontalDpi="4294967295" verticalDpi="4294967295" r:id="rId1"/>
  <colBreaks count="1" manualBreakCount="1">
    <brk id="6" max="21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4C414-5B2E-4077-9476-FB600ACA4709}">
  <sheetPr>
    <outlinePr summaryBelow="0"/>
  </sheetPr>
  <dimension ref="A1:K287"/>
  <sheetViews>
    <sheetView workbookViewId="0">
      <selection activeCell="J18" sqref="J18"/>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1314</v>
      </c>
      <c r="E3" s="1265"/>
      <c r="F3" s="1265"/>
      <c r="G3" s="1265"/>
      <c r="H3" s="1119"/>
      <c r="I3" s="1119"/>
      <c r="J3" s="1119"/>
      <c r="K3" s="1119"/>
    </row>
    <row r="4" spans="1:11" ht="14.1" customHeight="1" x14ac:dyDescent="0.25">
      <c r="A4" s="1119"/>
      <c r="B4" s="1119"/>
      <c r="C4" s="1121" t="s">
        <v>984</v>
      </c>
      <c r="D4" s="1264" t="s">
        <v>1315</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14.1" customHeight="1" x14ac:dyDescent="0.25">
      <c r="A9" s="1119"/>
      <c r="B9" s="1119"/>
      <c r="C9" s="1270" t="s">
        <v>1317</v>
      </c>
      <c r="D9" s="1271"/>
      <c r="E9" s="1271"/>
      <c r="F9" s="1271"/>
      <c r="G9" s="1271"/>
      <c r="H9" s="1119"/>
      <c r="I9" s="1119"/>
      <c r="J9" s="1119"/>
      <c r="K9" s="1119"/>
    </row>
    <row r="10" spans="1:11" ht="24" customHeight="1" x14ac:dyDescent="0.25">
      <c r="A10" s="1119"/>
      <c r="B10" s="1119"/>
      <c r="C10" s="1122" t="s">
        <v>10</v>
      </c>
      <c r="D10" s="1258" t="s">
        <v>1318</v>
      </c>
      <c r="E10" s="1259"/>
      <c r="F10" s="1259"/>
      <c r="G10" s="1259"/>
      <c r="H10" s="1119"/>
      <c r="I10" s="1119"/>
      <c r="J10" s="1119"/>
      <c r="K10" s="1119"/>
    </row>
    <row r="11" spans="1:11" ht="33" customHeight="1" x14ac:dyDescent="0.25">
      <c r="A11" s="1119"/>
      <c r="B11" s="1119"/>
      <c r="C11" s="1122" t="s">
        <v>646</v>
      </c>
      <c r="D11" s="1258" t="s">
        <v>1319</v>
      </c>
      <c r="E11" s="1259"/>
      <c r="F11" s="1259"/>
      <c r="G11" s="1259"/>
      <c r="H11" s="1119"/>
      <c r="I11" s="1119"/>
      <c r="J11" s="1119"/>
      <c r="K11" s="1119"/>
    </row>
    <row r="12" spans="1:11" x14ac:dyDescent="0.25">
      <c r="A12" s="1119"/>
      <c r="B12" s="1119"/>
      <c r="C12" s="1123" t="s">
        <v>1005</v>
      </c>
      <c r="D12" s="1124">
        <v>2024</v>
      </c>
      <c r="E12" s="1124">
        <v>2025</v>
      </c>
      <c r="F12" s="1124">
        <v>2026</v>
      </c>
      <c r="G12" s="1124">
        <v>2027</v>
      </c>
      <c r="H12" s="1119"/>
      <c r="I12" s="1119"/>
      <c r="J12" s="1119"/>
      <c r="K12" s="1119"/>
    </row>
    <row r="13" spans="1:11" ht="14.1" customHeight="1" x14ac:dyDescent="0.25">
      <c r="A13" s="1119"/>
      <c r="B13" s="1119"/>
      <c r="C13" s="1125"/>
      <c r="D13" s="1126" t="s">
        <v>13</v>
      </c>
      <c r="E13" s="1126" t="s">
        <v>14</v>
      </c>
      <c r="F13" s="1126" t="s">
        <v>14</v>
      </c>
      <c r="G13" s="1126" t="s">
        <v>14</v>
      </c>
      <c r="H13" s="1119"/>
      <c r="I13" s="1119"/>
      <c r="J13" s="1119"/>
      <c r="K13" s="1119"/>
    </row>
    <row r="14" spans="1:11" ht="30.95" customHeight="1" x14ac:dyDescent="0.25">
      <c r="A14" s="1119"/>
      <c r="B14" s="1119"/>
      <c r="C14" s="1123" t="s">
        <v>1320</v>
      </c>
      <c r="D14" s="1127" t="s">
        <v>1038</v>
      </c>
      <c r="E14" s="1127" t="s">
        <v>1321</v>
      </c>
      <c r="F14" s="1127" t="s">
        <v>1321</v>
      </c>
      <c r="G14" s="1127" t="s">
        <v>1321</v>
      </c>
      <c r="H14" s="1119"/>
      <c r="I14" s="1119"/>
      <c r="J14" s="1119"/>
      <c r="K14" s="1119"/>
    </row>
    <row r="15" spans="1:11" ht="20.100000000000001" customHeight="1" x14ac:dyDescent="0.25">
      <c r="A15" s="1119"/>
      <c r="B15" s="1119"/>
      <c r="C15" s="1123" t="s">
        <v>1322</v>
      </c>
      <c r="D15" s="1127" t="s">
        <v>1038</v>
      </c>
      <c r="E15" s="1127" t="s">
        <v>1321</v>
      </c>
      <c r="F15" s="1127" t="s">
        <v>1321</v>
      </c>
      <c r="G15" s="1127" t="s">
        <v>1321</v>
      </c>
      <c r="H15" s="1119"/>
      <c r="I15" s="1119"/>
      <c r="J15" s="1119"/>
      <c r="K15" s="1119"/>
    </row>
    <row r="16" spans="1:11" ht="14.1" customHeight="1" x14ac:dyDescent="0.25">
      <c r="A16" s="1119"/>
      <c r="B16" s="1119"/>
      <c r="C16" s="1256" t="s">
        <v>1019</v>
      </c>
      <c r="D16" s="1257"/>
      <c r="E16" s="1257"/>
      <c r="F16" s="1257"/>
      <c r="G16" s="1257"/>
      <c r="H16" s="1119"/>
      <c r="I16" s="1119"/>
      <c r="J16" s="1119"/>
      <c r="K16" s="1119"/>
    </row>
    <row r="17" spans="1:11" ht="14.1" customHeight="1" x14ac:dyDescent="0.25">
      <c r="A17" s="1119"/>
      <c r="B17" s="1119"/>
      <c r="C17" s="1128" t="s">
        <v>1323</v>
      </c>
      <c r="D17" s="1256" t="s">
        <v>1324</v>
      </c>
      <c r="E17" s="1257"/>
      <c r="F17" s="1257"/>
      <c r="G17" s="1257"/>
      <c r="H17" s="1119"/>
      <c r="I17" s="1119"/>
      <c r="J17" s="1119"/>
      <c r="K17" s="1119"/>
    </row>
    <row r="18" spans="1:11" x14ac:dyDescent="0.25">
      <c r="A18" s="1119"/>
      <c r="B18" s="1119"/>
      <c r="C18" s="1129" t="s">
        <v>1022</v>
      </c>
      <c r="D18" s="1252" t="s">
        <v>1325</v>
      </c>
      <c r="E18" s="1253"/>
      <c r="F18" s="1253"/>
      <c r="G18" s="1253"/>
      <c r="H18" s="1119"/>
      <c r="I18" s="1119"/>
      <c r="J18" s="1119"/>
      <c r="K18" s="1119"/>
    </row>
    <row r="19" spans="1:11" ht="18" customHeight="1" x14ac:dyDescent="0.25">
      <c r="A19" s="1119"/>
      <c r="B19" s="1119"/>
      <c r="C19" s="1130" t="s">
        <v>1024</v>
      </c>
      <c r="D19" s="1254" t="s">
        <v>1326</v>
      </c>
      <c r="E19" s="1255"/>
      <c r="F19" s="1255"/>
      <c r="G19" s="1255"/>
      <c r="H19" s="1119"/>
      <c r="I19" s="1119"/>
      <c r="J19" s="1119"/>
      <c r="K19" s="1119"/>
    </row>
    <row r="20" spans="1:11" x14ac:dyDescent="0.25">
      <c r="A20" s="1119"/>
      <c r="B20" s="1119"/>
      <c r="C20" s="1130" t="s">
        <v>31</v>
      </c>
      <c r="D20" s="1254" t="s">
        <v>1327</v>
      </c>
      <c r="E20" s="1255"/>
      <c r="F20" s="1255"/>
      <c r="G20" s="1255"/>
      <c r="H20" s="1119"/>
      <c r="I20" s="1119"/>
      <c r="J20" s="1119"/>
      <c r="K20" s="1119"/>
    </row>
    <row r="21" spans="1:11" ht="15" customHeight="1" x14ac:dyDescent="0.25">
      <c r="A21" s="1119"/>
      <c r="B21" s="1119"/>
      <c r="C21" s="1131"/>
      <c r="D21" s="1132">
        <v>2024</v>
      </c>
      <c r="E21" s="1132">
        <v>2025</v>
      </c>
      <c r="F21" s="1132">
        <v>2026</v>
      </c>
      <c r="G21" s="1132">
        <v>2027</v>
      </c>
      <c r="H21" s="1119"/>
      <c r="I21" s="1119"/>
      <c r="J21" s="1119"/>
      <c r="K21" s="1119"/>
    </row>
    <row r="22" spans="1:11" ht="15" customHeight="1" x14ac:dyDescent="0.25">
      <c r="A22" s="1119"/>
      <c r="B22" s="1119"/>
      <c r="C22" s="1133"/>
      <c r="D22" s="1134" t="s">
        <v>13</v>
      </c>
      <c r="E22" s="1134" t="s">
        <v>14</v>
      </c>
      <c r="F22" s="1134" t="s">
        <v>14</v>
      </c>
      <c r="G22" s="1134" t="s">
        <v>14</v>
      </c>
      <c r="H22" s="1119"/>
      <c r="I22" s="1119"/>
      <c r="J22" s="1119"/>
      <c r="K22" s="1119"/>
    </row>
    <row r="23" spans="1:11" ht="14.1" customHeight="1" x14ac:dyDescent="0.25">
      <c r="A23" s="1119"/>
      <c r="B23" s="1119"/>
      <c r="C23" s="1123" t="s">
        <v>33</v>
      </c>
      <c r="D23" s="1127" t="s">
        <v>1328</v>
      </c>
      <c r="E23" s="1127" t="s">
        <v>1012</v>
      </c>
      <c r="F23" s="1127" t="s">
        <v>1012</v>
      </c>
      <c r="G23" s="1127" t="s">
        <v>1012</v>
      </c>
      <c r="H23" s="1119"/>
      <c r="I23" s="1119"/>
      <c r="J23" s="1119"/>
      <c r="K23" s="1119"/>
    </row>
    <row r="24" spans="1:11" ht="14.1" customHeight="1" x14ac:dyDescent="0.25">
      <c r="A24" s="1119"/>
      <c r="B24" s="1119"/>
      <c r="C24" s="1123" t="s">
        <v>1029</v>
      </c>
      <c r="D24" s="1127" t="s">
        <v>1329</v>
      </c>
      <c r="E24" s="1127" t="s">
        <v>1330</v>
      </c>
      <c r="F24" s="1127" t="s">
        <v>1330</v>
      </c>
      <c r="G24" s="1127" t="s">
        <v>1330</v>
      </c>
      <c r="H24" s="1119"/>
      <c r="I24" s="1119"/>
      <c r="J24" s="1119"/>
      <c r="K24" s="1119"/>
    </row>
    <row r="25" spans="1:11" ht="14.1" customHeight="1" x14ac:dyDescent="0.25">
      <c r="A25" s="1119"/>
      <c r="B25" s="1119"/>
      <c r="C25" s="1123" t="s">
        <v>1032</v>
      </c>
      <c r="D25" s="1127" t="s">
        <v>1331</v>
      </c>
      <c r="E25" s="1127" t="s">
        <v>1332</v>
      </c>
      <c r="F25" s="1127" t="s">
        <v>1332</v>
      </c>
      <c r="G25" s="1127" t="s">
        <v>1332</v>
      </c>
      <c r="H25" s="1119"/>
      <c r="I25" s="1119"/>
      <c r="J25" s="1119"/>
      <c r="K25" s="1119"/>
    </row>
    <row r="26" spans="1:11" ht="14.1" customHeight="1" x14ac:dyDescent="0.25">
      <c r="A26" s="1119"/>
      <c r="B26" s="1119"/>
      <c r="C26" s="1123" t="s">
        <v>1037</v>
      </c>
      <c r="D26" s="1127" t="s">
        <v>1038</v>
      </c>
      <c r="E26" s="1127" t="s">
        <v>1333</v>
      </c>
      <c r="F26" s="1127" t="s">
        <v>1039</v>
      </c>
      <c r="G26" s="1127" t="s">
        <v>1039</v>
      </c>
      <c r="H26" s="1119"/>
      <c r="I26" s="1119"/>
      <c r="J26" s="1119"/>
      <c r="K26" s="1119"/>
    </row>
    <row r="27" spans="1:11" ht="14.1" customHeight="1" x14ac:dyDescent="0.25">
      <c r="A27" s="1119"/>
      <c r="B27" s="1119"/>
      <c r="C27" s="1123" t="s">
        <v>1042</v>
      </c>
      <c r="D27" s="1127" t="s">
        <v>1038</v>
      </c>
      <c r="E27" s="1127" t="s">
        <v>1334</v>
      </c>
      <c r="F27" s="1127" t="s">
        <v>1039</v>
      </c>
      <c r="G27" s="1127" t="s">
        <v>1039</v>
      </c>
      <c r="H27" s="1119"/>
      <c r="I27" s="1119"/>
      <c r="J27" s="1119"/>
      <c r="K27" s="1119"/>
    </row>
    <row r="28" spans="1:11" ht="14.1" customHeight="1" x14ac:dyDescent="0.25">
      <c r="A28" s="1119"/>
      <c r="B28" s="1119"/>
      <c r="C28" s="1123" t="s">
        <v>39</v>
      </c>
      <c r="D28" s="1127" t="s">
        <v>1038</v>
      </c>
      <c r="E28" s="1127" t="s">
        <v>1335</v>
      </c>
      <c r="F28" s="1127" t="s">
        <v>1039</v>
      </c>
      <c r="G28" s="1127" t="s">
        <v>1039</v>
      </c>
      <c r="H28" s="1119"/>
      <c r="I28" s="1119"/>
      <c r="J28" s="1119"/>
      <c r="K28" s="1119"/>
    </row>
    <row r="29" spans="1:11" ht="14.1" customHeight="1" x14ac:dyDescent="0.25">
      <c r="A29" s="1119"/>
      <c r="B29" s="1119"/>
      <c r="C29" s="1250" t="s">
        <v>1046</v>
      </c>
      <c r="D29" s="1251"/>
      <c r="E29" s="1251"/>
      <c r="F29" s="1251"/>
      <c r="G29" s="1251"/>
      <c r="H29" s="1119"/>
      <c r="I29" s="1119"/>
      <c r="J29" s="1119"/>
      <c r="K29" s="1119"/>
    </row>
    <row r="30" spans="1:11" ht="14.1" customHeight="1" x14ac:dyDescent="0.25">
      <c r="A30" s="1119"/>
      <c r="B30" s="1119"/>
      <c r="C30" s="1131"/>
      <c r="D30" s="1132">
        <v>2024</v>
      </c>
      <c r="E30" s="1132">
        <v>2025</v>
      </c>
      <c r="F30" s="1132">
        <v>2026</v>
      </c>
      <c r="G30" s="1132">
        <v>2027</v>
      </c>
      <c r="H30" s="1119"/>
      <c r="I30" s="1119"/>
      <c r="J30" s="1119"/>
      <c r="K30" s="1119"/>
    </row>
    <row r="31" spans="1:11" ht="14.1" customHeight="1" x14ac:dyDescent="0.25">
      <c r="A31" s="1119"/>
      <c r="B31" s="1119"/>
      <c r="C31" s="1133"/>
      <c r="D31" s="1134" t="s">
        <v>13</v>
      </c>
      <c r="E31" s="1134" t="s">
        <v>14</v>
      </c>
      <c r="F31" s="1134" t="s">
        <v>14</v>
      </c>
      <c r="G31" s="1134" t="s">
        <v>14</v>
      </c>
      <c r="H31" s="1119"/>
      <c r="I31" s="1119"/>
      <c r="J31" s="1119"/>
      <c r="K31" s="1119"/>
    </row>
    <row r="32" spans="1:11" ht="14.1" customHeight="1" x14ac:dyDescent="0.25">
      <c r="A32" s="1119"/>
      <c r="B32" s="1119"/>
      <c r="C32" s="1135" t="s">
        <v>1047</v>
      </c>
      <c r="D32" s="1136">
        <v>0</v>
      </c>
      <c r="E32" s="1136">
        <v>526500000</v>
      </c>
      <c r="F32" s="1136">
        <v>526500000</v>
      </c>
      <c r="G32" s="1136">
        <v>526500000</v>
      </c>
      <c r="H32" s="1119"/>
      <c r="I32" s="1119"/>
      <c r="J32" s="1119"/>
      <c r="K32" s="1119"/>
    </row>
    <row r="33" spans="1:11" ht="14.1" customHeight="1" x14ac:dyDescent="0.25">
      <c r="A33" s="1119"/>
      <c r="B33" s="1119"/>
      <c r="C33" s="1135" t="s">
        <v>1048</v>
      </c>
      <c r="D33" s="1136">
        <v>0</v>
      </c>
      <c r="E33" s="1136">
        <v>526500000</v>
      </c>
      <c r="F33" s="1136">
        <v>526500000</v>
      </c>
      <c r="G33" s="1136">
        <v>526500000</v>
      </c>
      <c r="H33" s="1119"/>
      <c r="I33" s="1119"/>
      <c r="J33" s="1119"/>
      <c r="K33" s="1119"/>
    </row>
    <row r="34" spans="1:11" ht="14.1" customHeight="1" x14ac:dyDescent="0.25">
      <c r="A34" s="1119"/>
      <c r="B34" s="1119"/>
      <c r="C34" s="1135" t="s">
        <v>1049</v>
      </c>
      <c r="D34" s="1136">
        <v>0</v>
      </c>
      <c r="E34" s="1136">
        <v>0</v>
      </c>
      <c r="F34" s="1136">
        <v>0</v>
      </c>
      <c r="G34" s="1136">
        <v>0</v>
      </c>
      <c r="H34" s="1119"/>
      <c r="I34" s="1119"/>
      <c r="J34" s="1119"/>
      <c r="K34" s="1119"/>
    </row>
    <row r="35" spans="1:11" ht="14.1" customHeight="1" x14ac:dyDescent="0.25">
      <c r="A35" s="1119"/>
      <c r="B35" s="1119"/>
      <c r="C35" s="1135" t="s">
        <v>1050</v>
      </c>
      <c r="D35" s="1136">
        <v>0</v>
      </c>
      <c r="E35" s="1136">
        <v>77400000</v>
      </c>
      <c r="F35" s="1136">
        <v>77400000</v>
      </c>
      <c r="G35" s="1136">
        <v>77400000</v>
      </c>
      <c r="H35" s="1119"/>
      <c r="I35" s="1119"/>
      <c r="J35" s="1119"/>
      <c r="K35" s="1119"/>
    </row>
    <row r="36" spans="1:11" ht="14.1" customHeight="1" x14ac:dyDescent="0.25">
      <c r="A36" s="1119"/>
      <c r="B36" s="1119"/>
      <c r="C36" s="1135" t="s">
        <v>1048</v>
      </c>
      <c r="D36" s="1136">
        <v>0</v>
      </c>
      <c r="E36" s="1136">
        <v>77400000</v>
      </c>
      <c r="F36" s="1136">
        <v>77400000</v>
      </c>
      <c r="G36" s="1136">
        <v>77400000</v>
      </c>
      <c r="H36" s="1119"/>
      <c r="I36" s="1119"/>
      <c r="J36" s="1119"/>
      <c r="K36" s="1119"/>
    </row>
    <row r="37" spans="1:11" ht="14.1" customHeight="1" x14ac:dyDescent="0.25">
      <c r="A37" s="1119"/>
      <c r="B37" s="1119"/>
      <c r="C37" s="1135" t="s">
        <v>1049</v>
      </c>
      <c r="D37" s="1136">
        <v>0</v>
      </c>
      <c r="E37" s="1136">
        <v>0</v>
      </c>
      <c r="F37" s="1136">
        <v>0</v>
      </c>
      <c r="G37" s="1136">
        <v>0</v>
      </c>
      <c r="H37" s="1119"/>
      <c r="I37" s="1119"/>
      <c r="J37" s="1119"/>
      <c r="K37" s="1119"/>
    </row>
    <row r="38" spans="1:11" ht="14.1" customHeight="1" x14ac:dyDescent="0.25">
      <c r="A38" s="1119"/>
      <c r="B38" s="1119"/>
      <c r="C38" s="1135" t="s">
        <v>1051</v>
      </c>
      <c r="D38" s="1136">
        <v>0</v>
      </c>
      <c r="E38" s="1136">
        <v>65900000</v>
      </c>
      <c r="F38" s="1136">
        <v>65900000</v>
      </c>
      <c r="G38" s="1136">
        <v>65900000</v>
      </c>
      <c r="H38" s="1119"/>
      <c r="I38" s="1119"/>
      <c r="J38" s="1119"/>
      <c r="K38" s="1119"/>
    </row>
    <row r="39" spans="1:11" ht="14.1" customHeight="1" x14ac:dyDescent="0.25">
      <c r="A39" s="1119"/>
      <c r="B39" s="1119"/>
      <c r="C39" s="1135" t="s">
        <v>1048</v>
      </c>
      <c r="D39" s="1136">
        <v>0</v>
      </c>
      <c r="E39" s="1136">
        <v>65900000</v>
      </c>
      <c r="F39" s="1136">
        <v>65900000</v>
      </c>
      <c r="G39" s="1136">
        <v>65900000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1052</v>
      </c>
      <c r="D41" s="1136">
        <v>0</v>
      </c>
      <c r="E41" s="1136">
        <v>0</v>
      </c>
      <c r="F41" s="1136">
        <v>0</v>
      </c>
      <c r="G41" s="1136">
        <v>0</v>
      </c>
      <c r="H41" s="1119"/>
      <c r="I41" s="1119"/>
      <c r="J41" s="1119"/>
      <c r="K41" s="1119"/>
    </row>
    <row r="42" spans="1:11" ht="14.1" customHeight="1" x14ac:dyDescent="0.25">
      <c r="A42" s="1119"/>
      <c r="B42" s="1119"/>
      <c r="C42" s="1135" t="s">
        <v>1048</v>
      </c>
      <c r="D42" s="1136">
        <v>0</v>
      </c>
      <c r="E42" s="1136">
        <v>0</v>
      </c>
      <c r="F42" s="1136">
        <v>0</v>
      </c>
      <c r="G42" s="1136">
        <v>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1053</v>
      </c>
      <c r="D44" s="1136">
        <v>0</v>
      </c>
      <c r="E44" s="1136">
        <v>0</v>
      </c>
      <c r="F44" s="1136">
        <v>0</v>
      </c>
      <c r="G44" s="1136">
        <v>0</v>
      </c>
      <c r="H44" s="1119"/>
      <c r="I44" s="1119"/>
      <c r="J44" s="1119"/>
      <c r="K44" s="1119"/>
    </row>
    <row r="45" spans="1:11" ht="14.1" customHeight="1" x14ac:dyDescent="0.25">
      <c r="A45" s="1119"/>
      <c r="B45" s="1119"/>
      <c r="C45" s="1135" t="s">
        <v>1048</v>
      </c>
      <c r="D45" s="1136">
        <v>0</v>
      </c>
      <c r="E45" s="1136">
        <v>0</v>
      </c>
      <c r="F45" s="1136">
        <v>0</v>
      </c>
      <c r="G45" s="1136">
        <v>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1054</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1055</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1056</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1057</v>
      </c>
      <c r="D55" s="1136">
        <v>0</v>
      </c>
      <c r="E55" s="1136">
        <v>0</v>
      </c>
      <c r="F55" s="1136">
        <v>0</v>
      </c>
      <c r="G55" s="1136">
        <v>0</v>
      </c>
      <c r="H55" s="1119"/>
      <c r="I55" s="1119"/>
      <c r="J55" s="1119"/>
      <c r="K55" s="1119"/>
    </row>
    <row r="56" spans="1:11" ht="14.1" customHeight="1" x14ac:dyDescent="0.25">
      <c r="A56" s="1119"/>
      <c r="B56" s="1119"/>
      <c r="C56" s="1135" t="s">
        <v>1058</v>
      </c>
      <c r="D56" s="1136">
        <v>0</v>
      </c>
      <c r="E56" s="1136">
        <v>0</v>
      </c>
      <c r="F56" s="1136">
        <v>0</v>
      </c>
      <c r="G56" s="1136">
        <v>0</v>
      </c>
      <c r="H56" s="1119"/>
      <c r="I56" s="1119"/>
      <c r="J56" s="1119"/>
      <c r="K56" s="1119"/>
    </row>
    <row r="57" spans="1:11" ht="14.1" customHeight="1" x14ac:dyDescent="0.25">
      <c r="A57" s="1119"/>
      <c r="B57" s="1119"/>
      <c r="C57" s="1135" t="s">
        <v>1059</v>
      </c>
      <c r="D57" s="1136">
        <v>0</v>
      </c>
      <c r="E57" s="1136">
        <v>0</v>
      </c>
      <c r="F57" s="1136">
        <v>0</v>
      </c>
      <c r="G57" s="1136">
        <v>0</v>
      </c>
      <c r="H57" s="1119"/>
      <c r="I57" s="1119"/>
      <c r="J57" s="1119"/>
      <c r="K57" s="1119"/>
    </row>
    <row r="58" spans="1:11" ht="14.1" customHeight="1" x14ac:dyDescent="0.25">
      <c r="A58" s="1119"/>
      <c r="B58" s="1119"/>
      <c r="C58" s="1135" t="s">
        <v>1060</v>
      </c>
      <c r="D58" s="1136">
        <v>0</v>
      </c>
      <c r="E58" s="1136">
        <v>0</v>
      </c>
      <c r="F58" s="1136">
        <v>0</v>
      </c>
      <c r="G58" s="1136">
        <v>0</v>
      </c>
      <c r="H58" s="1119"/>
      <c r="I58" s="1119"/>
      <c r="J58" s="1119"/>
      <c r="K58" s="1119"/>
    </row>
    <row r="59" spans="1:11" ht="14.1" customHeight="1" x14ac:dyDescent="0.25">
      <c r="A59" s="1119"/>
      <c r="B59" s="1119"/>
      <c r="C59" s="1135" t="s">
        <v>1061</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1062</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1063</v>
      </c>
      <c r="D71" s="1136">
        <v>0</v>
      </c>
      <c r="E71" s="1136">
        <v>0</v>
      </c>
      <c r="F71" s="1136">
        <v>0</v>
      </c>
      <c r="G71" s="1136">
        <v>0</v>
      </c>
      <c r="H71" s="1119"/>
      <c r="I71" s="1119"/>
      <c r="J71" s="1119"/>
      <c r="K71" s="1119"/>
    </row>
    <row r="72" spans="1:11" ht="14.1" customHeight="1" x14ac:dyDescent="0.25">
      <c r="A72" s="1119"/>
      <c r="B72" s="1119"/>
      <c r="C72" s="1135" t="s">
        <v>1064</v>
      </c>
      <c r="D72" s="1136">
        <v>0</v>
      </c>
      <c r="E72" s="1136">
        <v>0</v>
      </c>
      <c r="F72" s="1136">
        <v>0</v>
      </c>
      <c r="G72" s="1136">
        <v>0</v>
      </c>
      <c r="H72" s="1119"/>
      <c r="I72" s="1119"/>
      <c r="J72" s="1119"/>
      <c r="K72" s="1119"/>
    </row>
    <row r="73" spans="1:11" ht="14.1" customHeight="1" x14ac:dyDescent="0.25">
      <c r="A73" s="1119"/>
      <c r="B73" s="1119"/>
      <c r="C73" s="1137" t="s">
        <v>572</v>
      </c>
      <c r="D73" s="1136">
        <v>0</v>
      </c>
      <c r="E73" s="1136">
        <v>669800000</v>
      </c>
      <c r="F73" s="1136">
        <v>669800000</v>
      </c>
      <c r="G73" s="1136">
        <v>669800000</v>
      </c>
      <c r="H73" s="1119"/>
      <c r="I73" s="1119"/>
      <c r="J73" s="1119"/>
      <c r="K73" s="1119"/>
    </row>
    <row r="74" spans="1:11" x14ac:dyDescent="0.25">
      <c r="A74" s="1119"/>
      <c r="B74" s="1119"/>
      <c r="C74" s="1129" t="s">
        <v>1022</v>
      </c>
      <c r="D74" s="1252" t="s">
        <v>1336</v>
      </c>
      <c r="E74" s="1253"/>
      <c r="F74" s="1253"/>
      <c r="G74" s="1253"/>
      <c r="H74" s="1119"/>
      <c r="I74" s="1119"/>
      <c r="J74" s="1119"/>
      <c r="K74" s="1119"/>
    </row>
    <row r="75" spans="1:11" ht="18" customHeight="1" x14ac:dyDescent="0.25">
      <c r="A75" s="1119"/>
      <c r="B75" s="1119"/>
      <c r="C75" s="1130" t="s">
        <v>1024</v>
      </c>
      <c r="D75" s="1254" t="s">
        <v>1337</v>
      </c>
      <c r="E75" s="1255"/>
      <c r="F75" s="1255"/>
      <c r="G75" s="1255"/>
      <c r="H75" s="1119"/>
      <c r="I75" s="1119"/>
      <c r="J75" s="1119"/>
      <c r="K75" s="1119"/>
    </row>
    <row r="76" spans="1:11" x14ac:dyDescent="0.25">
      <c r="A76" s="1119"/>
      <c r="B76" s="1119"/>
      <c r="C76" s="1130" t="s">
        <v>31</v>
      </c>
      <c r="D76" s="1254" t="s">
        <v>1338</v>
      </c>
      <c r="E76" s="1255"/>
      <c r="F76" s="1255"/>
      <c r="G76" s="1255"/>
      <c r="H76" s="1119"/>
      <c r="I76" s="1119"/>
      <c r="J76" s="1119"/>
      <c r="K76" s="1119"/>
    </row>
    <row r="77" spans="1:11" ht="15" customHeight="1" x14ac:dyDescent="0.25">
      <c r="A77" s="1119"/>
      <c r="B77" s="1119"/>
      <c r="C77" s="1131"/>
      <c r="D77" s="1132">
        <v>2024</v>
      </c>
      <c r="E77" s="1132">
        <v>2025</v>
      </c>
      <c r="F77" s="1132">
        <v>2026</v>
      </c>
      <c r="G77" s="1132">
        <v>2027</v>
      </c>
      <c r="H77" s="1119"/>
      <c r="I77" s="1119"/>
      <c r="J77" s="1119"/>
      <c r="K77" s="1119"/>
    </row>
    <row r="78" spans="1:11" ht="15" customHeight="1" x14ac:dyDescent="0.25">
      <c r="A78" s="1119"/>
      <c r="B78" s="1119"/>
      <c r="C78" s="1133"/>
      <c r="D78" s="1134" t="s">
        <v>13</v>
      </c>
      <c r="E78" s="1134" t="s">
        <v>14</v>
      </c>
      <c r="F78" s="1134" t="s">
        <v>14</v>
      </c>
      <c r="G78" s="1134" t="s">
        <v>14</v>
      </c>
      <c r="H78" s="1119"/>
      <c r="I78" s="1119"/>
      <c r="J78" s="1119"/>
      <c r="K78" s="1119"/>
    </row>
    <row r="79" spans="1:11" ht="14.1" customHeight="1" x14ac:dyDescent="0.25">
      <c r="A79" s="1119"/>
      <c r="B79" s="1119"/>
      <c r="C79" s="1123" t="s">
        <v>33</v>
      </c>
      <c r="D79" s="1127" t="s">
        <v>1339</v>
      </c>
      <c r="E79" s="1127" t="s">
        <v>1340</v>
      </c>
      <c r="F79" s="1127" t="s">
        <v>1340</v>
      </c>
      <c r="G79" s="1127" t="s">
        <v>1340</v>
      </c>
      <c r="H79" s="1119"/>
      <c r="I79" s="1119"/>
      <c r="J79" s="1119"/>
      <c r="K79" s="1119"/>
    </row>
    <row r="80" spans="1:11" ht="14.1" customHeight="1" x14ac:dyDescent="0.25">
      <c r="A80" s="1119"/>
      <c r="B80" s="1119"/>
      <c r="C80" s="1123" t="s">
        <v>1029</v>
      </c>
      <c r="D80" s="1127" t="s">
        <v>1341</v>
      </c>
      <c r="E80" s="1127" t="s">
        <v>1342</v>
      </c>
      <c r="F80" s="1127" t="s">
        <v>1342</v>
      </c>
      <c r="G80" s="1127" t="s">
        <v>1342</v>
      </c>
      <c r="H80" s="1119"/>
      <c r="I80" s="1119"/>
      <c r="J80" s="1119"/>
      <c r="K80" s="1119"/>
    </row>
    <row r="81" spans="1:11" ht="14.1" customHeight="1" x14ac:dyDescent="0.25">
      <c r="A81" s="1119"/>
      <c r="B81" s="1119"/>
      <c r="C81" s="1123" t="s">
        <v>1032</v>
      </c>
      <c r="D81" s="1127" t="s">
        <v>1343</v>
      </c>
      <c r="E81" s="1127" t="s">
        <v>1344</v>
      </c>
      <c r="F81" s="1127" t="s">
        <v>1344</v>
      </c>
      <c r="G81" s="1127" t="s">
        <v>1344</v>
      </c>
      <c r="H81" s="1119"/>
      <c r="I81" s="1119"/>
      <c r="J81" s="1119"/>
      <c r="K81" s="1119"/>
    </row>
    <row r="82" spans="1:11" ht="14.1" customHeight="1" x14ac:dyDescent="0.25">
      <c r="A82" s="1119"/>
      <c r="B82" s="1119"/>
      <c r="C82" s="1123" t="s">
        <v>1037</v>
      </c>
      <c r="D82" s="1127" t="s">
        <v>1038</v>
      </c>
      <c r="E82" s="1127" t="s">
        <v>1345</v>
      </c>
      <c r="F82" s="1127" t="s">
        <v>1039</v>
      </c>
      <c r="G82" s="1127" t="s">
        <v>1039</v>
      </c>
      <c r="H82" s="1119"/>
      <c r="I82" s="1119"/>
      <c r="J82" s="1119"/>
      <c r="K82" s="1119"/>
    </row>
    <row r="83" spans="1:11" ht="14.1" customHeight="1" x14ac:dyDescent="0.25">
      <c r="A83" s="1119"/>
      <c r="B83" s="1119"/>
      <c r="C83" s="1123" t="s">
        <v>1042</v>
      </c>
      <c r="D83" s="1127" t="s">
        <v>1038</v>
      </c>
      <c r="E83" s="1127" t="s">
        <v>1346</v>
      </c>
      <c r="F83" s="1127" t="s">
        <v>1039</v>
      </c>
      <c r="G83" s="1127" t="s">
        <v>1039</v>
      </c>
      <c r="H83" s="1119"/>
      <c r="I83" s="1119"/>
      <c r="J83" s="1119"/>
      <c r="K83" s="1119"/>
    </row>
    <row r="84" spans="1:11" ht="14.1" customHeight="1" x14ac:dyDescent="0.25">
      <c r="A84" s="1119"/>
      <c r="B84" s="1119"/>
      <c r="C84" s="1123" t="s">
        <v>39</v>
      </c>
      <c r="D84" s="1127" t="s">
        <v>1038</v>
      </c>
      <c r="E84" s="1127" t="s">
        <v>1347</v>
      </c>
      <c r="F84" s="1127" t="s">
        <v>1039</v>
      </c>
      <c r="G84" s="1127" t="s">
        <v>1039</v>
      </c>
      <c r="H84" s="1119"/>
      <c r="I84" s="1119"/>
      <c r="J84" s="1119"/>
      <c r="K84" s="1119"/>
    </row>
    <row r="85" spans="1:11" ht="14.1" customHeight="1" x14ac:dyDescent="0.25">
      <c r="A85" s="1119"/>
      <c r="B85" s="1119"/>
      <c r="C85" s="1250" t="s">
        <v>1046</v>
      </c>
      <c r="D85" s="1251"/>
      <c r="E85" s="1251"/>
      <c r="F85" s="1251"/>
      <c r="G85" s="1251"/>
      <c r="H85" s="1119"/>
      <c r="I85" s="1119"/>
      <c r="J85" s="1119"/>
      <c r="K85" s="1119"/>
    </row>
    <row r="86" spans="1:11" ht="14.1" customHeight="1" x14ac:dyDescent="0.25">
      <c r="A86" s="1119"/>
      <c r="B86" s="1119"/>
      <c r="C86" s="1131"/>
      <c r="D86" s="1132">
        <v>2024</v>
      </c>
      <c r="E86" s="1132">
        <v>2025</v>
      </c>
      <c r="F86" s="1132">
        <v>2026</v>
      </c>
      <c r="G86" s="1132">
        <v>2027</v>
      </c>
      <c r="H86" s="1119"/>
      <c r="I86" s="1119"/>
      <c r="J86" s="1119"/>
      <c r="K86" s="1119"/>
    </row>
    <row r="87" spans="1:11" ht="14.1" customHeight="1" x14ac:dyDescent="0.25">
      <c r="A87" s="1119"/>
      <c r="B87" s="1119"/>
      <c r="C87" s="1133"/>
      <c r="D87" s="1134" t="s">
        <v>13</v>
      </c>
      <c r="E87" s="1134" t="s">
        <v>14</v>
      </c>
      <c r="F87" s="1134" t="s">
        <v>14</v>
      </c>
      <c r="G87" s="1134" t="s">
        <v>14</v>
      </c>
      <c r="H87" s="1119"/>
      <c r="I87" s="1119"/>
      <c r="J87" s="1119"/>
      <c r="K87" s="1119"/>
    </row>
    <row r="88" spans="1:11" ht="14.1" customHeight="1" x14ac:dyDescent="0.25">
      <c r="A88" s="1119"/>
      <c r="B88" s="1119"/>
      <c r="C88" s="1135" t="s">
        <v>1047</v>
      </c>
      <c r="D88" s="1136">
        <v>0</v>
      </c>
      <c r="E88" s="1136">
        <v>0</v>
      </c>
      <c r="F88" s="1136">
        <v>0</v>
      </c>
      <c r="G88" s="1136">
        <v>0</v>
      </c>
      <c r="H88" s="1119"/>
      <c r="I88" s="1119"/>
      <c r="J88" s="1119"/>
      <c r="K88" s="1119"/>
    </row>
    <row r="89" spans="1:11" ht="14.1" customHeight="1" x14ac:dyDescent="0.25">
      <c r="A89" s="1119"/>
      <c r="B89" s="1119"/>
      <c r="C89" s="1135" t="s">
        <v>1048</v>
      </c>
      <c r="D89" s="1136">
        <v>0</v>
      </c>
      <c r="E89" s="1136">
        <v>0</v>
      </c>
      <c r="F89" s="1136">
        <v>0</v>
      </c>
      <c r="G89" s="1136">
        <v>0</v>
      </c>
      <c r="H89" s="1119"/>
      <c r="I89" s="1119"/>
      <c r="J89" s="1119"/>
      <c r="K89" s="1119"/>
    </row>
    <row r="90" spans="1:11" ht="14.1" customHeight="1" x14ac:dyDescent="0.25">
      <c r="A90" s="1119"/>
      <c r="B90" s="1119"/>
      <c r="C90" s="1135" t="s">
        <v>1049</v>
      </c>
      <c r="D90" s="1136">
        <v>0</v>
      </c>
      <c r="E90" s="1136">
        <v>0</v>
      </c>
      <c r="F90" s="1136">
        <v>0</v>
      </c>
      <c r="G90" s="1136">
        <v>0</v>
      </c>
      <c r="H90" s="1119"/>
      <c r="I90" s="1119"/>
      <c r="J90" s="1119"/>
      <c r="K90" s="1119"/>
    </row>
    <row r="91" spans="1:11" ht="14.1" customHeight="1" x14ac:dyDescent="0.25">
      <c r="A91" s="1119"/>
      <c r="B91" s="1119"/>
      <c r="C91" s="1135" t="s">
        <v>1050</v>
      </c>
      <c r="D91" s="1136">
        <v>0</v>
      </c>
      <c r="E91" s="1136">
        <v>0</v>
      </c>
      <c r="F91" s="1136">
        <v>0</v>
      </c>
      <c r="G91" s="1136">
        <v>0</v>
      </c>
      <c r="H91" s="1119"/>
      <c r="I91" s="1119"/>
      <c r="J91" s="1119"/>
      <c r="K91" s="1119"/>
    </row>
    <row r="92" spans="1:11" ht="14.1" customHeight="1" x14ac:dyDescent="0.25">
      <c r="A92" s="1119"/>
      <c r="B92" s="1119"/>
      <c r="C92" s="1135" t="s">
        <v>1048</v>
      </c>
      <c r="D92" s="1136">
        <v>0</v>
      </c>
      <c r="E92" s="1136">
        <v>0</v>
      </c>
      <c r="F92" s="1136">
        <v>0</v>
      </c>
      <c r="G92" s="1136">
        <v>0</v>
      </c>
      <c r="H92" s="1119"/>
      <c r="I92" s="1119"/>
      <c r="J92" s="1119"/>
      <c r="K92" s="1119"/>
    </row>
    <row r="93" spans="1:11" ht="14.1" customHeight="1" x14ac:dyDescent="0.25">
      <c r="A93" s="1119"/>
      <c r="B93" s="1119"/>
      <c r="C93" s="1135" t="s">
        <v>1049</v>
      </c>
      <c r="D93" s="1136">
        <v>0</v>
      </c>
      <c r="E93" s="1136">
        <v>0</v>
      </c>
      <c r="F93" s="1136">
        <v>0</v>
      </c>
      <c r="G93" s="1136">
        <v>0</v>
      </c>
      <c r="H93" s="1119"/>
      <c r="I93" s="1119"/>
      <c r="J93" s="1119"/>
      <c r="K93" s="1119"/>
    </row>
    <row r="94" spans="1:11" ht="14.1" customHeight="1" x14ac:dyDescent="0.25">
      <c r="A94" s="1119"/>
      <c r="B94" s="1119"/>
      <c r="C94" s="1135" t="s">
        <v>1051</v>
      </c>
      <c r="D94" s="1136">
        <v>0</v>
      </c>
      <c r="E94" s="1136">
        <v>105100000</v>
      </c>
      <c r="F94" s="1136">
        <v>105100000</v>
      </c>
      <c r="G94" s="1136">
        <v>105100000</v>
      </c>
      <c r="H94" s="1119"/>
      <c r="I94" s="1119"/>
      <c r="J94" s="1119"/>
      <c r="K94" s="1119"/>
    </row>
    <row r="95" spans="1:11" ht="14.1" customHeight="1" x14ac:dyDescent="0.25">
      <c r="A95" s="1119"/>
      <c r="B95" s="1119"/>
      <c r="C95" s="1135" t="s">
        <v>1048</v>
      </c>
      <c r="D95" s="1136">
        <v>0</v>
      </c>
      <c r="E95" s="1136">
        <v>105100000</v>
      </c>
      <c r="F95" s="1136">
        <v>105100000</v>
      </c>
      <c r="G95" s="1136">
        <v>105100000</v>
      </c>
      <c r="H95" s="1119"/>
      <c r="I95" s="1119"/>
      <c r="J95" s="1119"/>
      <c r="K95" s="1119"/>
    </row>
    <row r="96" spans="1:11" ht="14.1" customHeight="1" x14ac:dyDescent="0.25">
      <c r="A96" s="1119"/>
      <c r="B96" s="1119"/>
      <c r="C96" s="1135" t="s">
        <v>1049</v>
      </c>
      <c r="D96" s="1136">
        <v>0</v>
      </c>
      <c r="E96" s="1136">
        <v>0</v>
      </c>
      <c r="F96" s="1136">
        <v>0</v>
      </c>
      <c r="G96" s="1136">
        <v>0</v>
      </c>
      <c r="H96" s="1119"/>
      <c r="I96" s="1119"/>
      <c r="J96" s="1119"/>
      <c r="K96" s="1119"/>
    </row>
    <row r="97" spans="1:11" ht="14.1" customHeight="1" x14ac:dyDescent="0.25">
      <c r="A97" s="1119"/>
      <c r="B97" s="1119"/>
      <c r="C97" s="1135" t="s">
        <v>1052</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1053</v>
      </c>
      <c r="D100" s="1136">
        <v>0</v>
      </c>
      <c r="E100" s="1136">
        <v>0</v>
      </c>
      <c r="F100" s="1136">
        <v>0</v>
      </c>
      <c r="G100" s="1136">
        <v>0</v>
      </c>
      <c r="H100" s="1119"/>
      <c r="I100" s="1119"/>
      <c r="J100" s="1119"/>
      <c r="K100" s="1119"/>
    </row>
    <row r="101" spans="1:11" ht="14.1" customHeight="1" x14ac:dyDescent="0.25">
      <c r="A101" s="1119"/>
      <c r="B101" s="1119"/>
      <c r="C101" s="1135" t="s">
        <v>1048</v>
      </c>
      <c r="D101" s="1136">
        <v>0</v>
      </c>
      <c r="E101" s="1136">
        <v>0</v>
      </c>
      <c r="F101" s="1136">
        <v>0</v>
      </c>
      <c r="G101" s="1136">
        <v>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1054</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1055</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1056</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1057</v>
      </c>
      <c r="D111" s="1136">
        <v>0</v>
      </c>
      <c r="E111" s="1136">
        <v>0</v>
      </c>
      <c r="F111" s="1136">
        <v>0</v>
      </c>
      <c r="G111" s="1136">
        <v>0</v>
      </c>
      <c r="H111" s="1119"/>
      <c r="I111" s="1119"/>
      <c r="J111" s="1119"/>
      <c r="K111" s="1119"/>
    </row>
    <row r="112" spans="1:11" ht="14.1" customHeight="1" x14ac:dyDescent="0.25">
      <c r="A112" s="1119"/>
      <c r="B112" s="1119"/>
      <c r="C112" s="1135" t="s">
        <v>1058</v>
      </c>
      <c r="D112" s="1136">
        <v>0</v>
      </c>
      <c r="E112" s="1136">
        <v>0</v>
      </c>
      <c r="F112" s="1136">
        <v>0</v>
      </c>
      <c r="G112" s="1136">
        <v>0</v>
      </c>
      <c r="H112" s="1119"/>
      <c r="I112" s="1119"/>
      <c r="J112" s="1119"/>
      <c r="K112" s="1119"/>
    </row>
    <row r="113" spans="1:11" ht="14.1" customHeight="1" x14ac:dyDescent="0.25">
      <c r="A113" s="1119"/>
      <c r="B113" s="1119"/>
      <c r="C113" s="1135" t="s">
        <v>1059</v>
      </c>
      <c r="D113" s="1136">
        <v>0</v>
      </c>
      <c r="E113" s="1136">
        <v>0</v>
      </c>
      <c r="F113" s="1136">
        <v>0</v>
      </c>
      <c r="G113" s="1136">
        <v>0</v>
      </c>
      <c r="H113" s="1119"/>
      <c r="I113" s="1119"/>
      <c r="J113" s="1119"/>
      <c r="K113" s="1119"/>
    </row>
    <row r="114" spans="1:11" ht="14.1" customHeight="1" x14ac:dyDescent="0.25">
      <c r="A114" s="1119"/>
      <c r="B114" s="1119"/>
      <c r="C114" s="1135" t="s">
        <v>1060</v>
      </c>
      <c r="D114" s="1136">
        <v>0</v>
      </c>
      <c r="E114" s="1136">
        <v>0</v>
      </c>
      <c r="F114" s="1136">
        <v>0</v>
      </c>
      <c r="G114" s="1136">
        <v>0</v>
      </c>
      <c r="H114" s="1119"/>
      <c r="I114" s="1119"/>
      <c r="J114" s="1119"/>
      <c r="K114" s="1119"/>
    </row>
    <row r="115" spans="1:11" ht="14.1" customHeight="1" x14ac:dyDescent="0.25">
      <c r="A115" s="1119"/>
      <c r="B115" s="1119"/>
      <c r="C115" s="1135" t="s">
        <v>1061</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1057</v>
      </c>
      <c r="D117" s="1136">
        <v>0</v>
      </c>
      <c r="E117" s="1136">
        <v>0</v>
      </c>
      <c r="F117" s="1136">
        <v>0</v>
      </c>
      <c r="G117" s="1136">
        <v>0</v>
      </c>
      <c r="H117" s="1119"/>
      <c r="I117" s="1119"/>
      <c r="J117" s="1119"/>
      <c r="K117" s="1119"/>
    </row>
    <row r="118" spans="1:11" ht="14.1" customHeight="1" x14ac:dyDescent="0.25">
      <c r="A118" s="1119"/>
      <c r="B118" s="1119"/>
      <c r="C118" s="1135" t="s">
        <v>1058</v>
      </c>
      <c r="D118" s="1136">
        <v>0</v>
      </c>
      <c r="E118" s="1136">
        <v>0</v>
      </c>
      <c r="F118" s="1136">
        <v>0</v>
      </c>
      <c r="G118" s="1136">
        <v>0</v>
      </c>
      <c r="H118" s="1119"/>
      <c r="I118" s="1119"/>
      <c r="J118" s="1119"/>
      <c r="K118" s="1119"/>
    </row>
    <row r="119" spans="1:11" ht="14.1" customHeight="1" x14ac:dyDescent="0.25">
      <c r="A119" s="1119"/>
      <c r="B119" s="1119"/>
      <c r="C119" s="1135" t="s">
        <v>1059</v>
      </c>
      <c r="D119" s="1136">
        <v>0</v>
      </c>
      <c r="E119" s="1136">
        <v>0</v>
      </c>
      <c r="F119" s="1136">
        <v>0</v>
      </c>
      <c r="G119" s="1136">
        <v>0</v>
      </c>
      <c r="H119" s="1119"/>
      <c r="I119" s="1119"/>
      <c r="J119" s="1119"/>
      <c r="K119" s="1119"/>
    </row>
    <row r="120" spans="1:11" ht="14.1" customHeight="1" x14ac:dyDescent="0.25">
      <c r="A120" s="1119"/>
      <c r="B120" s="1119"/>
      <c r="C120" s="1135" t="s">
        <v>1060</v>
      </c>
      <c r="D120" s="1136">
        <v>0</v>
      </c>
      <c r="E120" s="1136">
        <v>0</v>
      </c>
      <c r="F120" s="1136">
        <v>0</v>
      </c>
      <c r="G120" s="1136">
        <v>0</v>
      </c>
      <c r="H120" s="1119"/>
      <c r="I120" s="1119"/>
      <c r="J120" s="1119"/>
      <c r="K120" s="1119"/>
    </row>
    <row r="121" spans="1:11" ht="14.1" customHeight="1" x14ac:dyDescent="0.25">
      <c r="A121" s="1119"/>
      <c r="B121" s="1119"/>
      <c r="C121" s="1135" t="s">
        <v>1062</v>
      </c>
      <c r="D121" s="1136">
        <v>0</v>
      </c>
      <c r="E121" s="1136">
        <v>0</v>
      </c>
      <c r="F121" s="1136">
        <v>0</v>
      </c>
      <c r="G121" s="1136">
        <v>0</v>
      </c>
      <c r="H121" s="1119"/>
      <c r="I121" s="1119"/>
      <c r="J121" s="1119"/>
      <c r="K121" s="1119"/>
    </row>
    <row r="122" spans="1:11" ht="14.1" customHeight="1" x14ac:dyDescent="0.25">
      <c r="A122" s="1119"/>
      <c r="B122" s="1119"/>
      <c r="C122" s="1135" t="s">
        <v>1048</v>
      </c>
      <c r="D122" s="1136">
        <v>0</v>
      </c>
      <c r="E122" s="1136">
        <v>0</v>
      </c>
      <c r="F122" s="1136">
        <v>0</v>
      </c>
      <c r="G122" s="1136">
        <v>0</v>
      </c>
      <c r="H122" s="1119"/>
      <c r="I122" s="1119"/>
      <c r="J122" s="1119"/>
      <c r="K122" s="1119"/>
    </row>
    <row r="123" spans="1:11" ht="14.1" customHeight="1" x14ac:dyDescent="0.25">
      <c r="A123" s="1119"/>
      <c r="B123" s="1119"/>
      <c r="C123" s="1135" t="s">
        <v>1057</v>
      </c>
      <c r="D123" s="1136">
        <v>0</v>
      </c>
      <c r="E123" s="1136">
        <v>0</v>
      </c>
      <c r="F123" s="1136">
        <v>0</v>
      </c>
      <c r="G123" s="1136">
        <v>0</v>
      </c>
      <c r="H123" s="1119"/>
      <c r="I123" s="1119"/>
      <c r="J123" s="1119"/>
      <c r="K123" s="1119"/>
    </row>
    <row r="124" spans="1:11" ht="14.1" customHeight="1" x14ac:dyDescent="0.25">
      <c r="A124" s="1119"/>
      <c r="B124" s="1119"/>
      <c r="C124" s="1135" t="s">
        <v>1058</v>
      </c>
      <c r="D124" s="1136">
        <v>0</v>
      </c>
      <c r="E124" s="1136">
        <v>0</v>
      </c>
      <c r="F124" s="1136">
        <v>0</v>
      </c>
      <c r="G124" s="1136">
        <v>0</v>
      </c>
      <c r="H124" s="1119"/>
      <c r="I124" s="1119"/>
      <c r="J124" s="1119"/>
      <c r="K124" s="1119"/>
    </row>
    <row r="125" spans="1:11" ht="14.1" customHeight="1" x14ac:dyDescent="0.25">
      <c r="A125" s="1119"/>
      <c r="B125" s="1119"/>
      <c r="C125" s="1135" t="s">
        <v>1059</v>
      </c>
      <c r="D125" s="1136">
        <v>0</v>
      </c>
      <c r="E125" s="1136">
        <v>0</v>
      </c>
      <c r="F125" s="1136">
        <v>0</v>
      </c>
      <c r="G125" s="1136">
        <v>0</v>
      </c>
      <c r="H125" s="1119"/>
      <c r="I125" s="1119"/>
      <c r="J125" s="1119"/>
      <c r="K125" s="1119"/>
    </row>
    <row r="126" spans="1:11" ht="14.1" customHeight="1" x14ac:dyDescent="0.25">
      <c r="A126" s="1119"/>
      <c r="B126" s="1119"/>
      <c r="C126" s="1135" t="s">
        <v>1060</v>
      </c>
      <c r="D126" s="1136">
        <v>0</v>
      </c>
      <c r="E126" s="1136">
        <v>0</v>
      </c>
      <c r="F126" s="1136">
        <v>0</v>
      </c>
      <c r="G126" s="1136">
        <v>0</v>
      </c>
      <c r="H126" s="1119"/>
      <c r="I126" s="1119"/>
      <c r="J126" s="1119"/>
      <c r="K126" s="1119"/>
    </row>
    <row r="127" spans="1:11" ht="14.1" customHeight="1" x14ac:dyDescent="0.25">
      <c r="A127" s="1119"/>
      <c r="B127" s="1119"/>
      <c r="C127" s="1135" t="s">
        <v>1063</v>
      </c>
      <c r="D127" s="1136">
        <v>0</v>
      </c>
      <c r="E127" s="1136">
        <v>0</v>
      </c>
      <c r="F127" s="1136">
        <v>0</v>
      </c>
      <c r="G127" s="1136">
        <v>0</v>
      </c>
      <c r="H127" s="1119"/>
      <c r="I127" s="1119"/>
      <c r="J127" s="1119"/>
      <c r="K127" s="1119"/>
    </row>
    <row r="128" spans="1:11" ht="14.1" customHeight="1" x14ac:dyDescent="0.25">
      <c r="A128" s="1119"/>
      <c r="B128" s="1119"/>
      <c r="C128" s="1135" t="s">
        <v>1064</v>
      </c>
      <c r="D128" s="1136">
        <v>0</v>
      </c>
      <c r="E128" s="1136">
        <v>0</v>
      </c>
      <c r="F128" s="1136">
        <v>0</v>
      </c>
      <c r="G128" s="1136">
        <v>0</v>
      </c>
      <c r="H128" s="1119"/>
      <c r="I128" s="1119"/>
      <c r="J128" s="1119"/>
      <c r="K128" s="1119"/>
    </row>
    <row r="129" spans="1:11" ht="14.1" customHeight="1" x14ac:dyDescent="0.25">
      <c r="A129" s="1119"/>
      <c r="B129" s="1119"/>
      <c r="C129" s="1137" t="s">
        <v>572</v>
      </c>
      <c r="D129" s="1136">
        <v>0</v>
      </c>
      <c r="E129" s="1136">
        <v>105100000</v>
      </c>
      <c r="F129" s="1136">
        <v>105100000</v>
      </c>
      <c r="G129" s="1136">
        <v>105100000</v>
      </c>
      <c r="H129" s="1119"/>
      <c r="I129" s="1119"/>
      <c r="J129" s="1119"/>
      <c r="K129" s="1119"/>
    </row>
    <row r="130" spans="1:11" x14ac:dyDescent="0.25">
      <c r="A130" s="1119"/>
      <c r="B130" s="1119"/>
      <c r="C130" s="1129" t="s">
        <v>1022</v>
      </c>
      <c r="D130" s="1252" t="s">
        <v>1348</v>
      </c>
      <c r="E130" s="1253"/>
      <c r="F130" s="1253"/>
      <c r="G130" s="1253"/>
      <c r="H130" s="1119"/>
      <c r="I130" s="1119"/>
      <c r="J130" s="1119"/>
      <c r="K130" s="1119"/>
    </row>
    <row r="131" spans="1:11" ht="27" customHeight="1" x14ac:dyDescent="0.25">
      <c r="A131" s="1119"/>
      <c r="B131" s="1119"/>
      <c r="C131" s="1130" t="s">
        <v>1024</v>
      </c>
      <c r="D131" s="1254" t="s">
        <v>1349</v>
      </c>
      <c r="E131" s="1255"/>
      <c r="F131" s="1255"/>
      <c r="G131" s="1255"/>
      <c r="H131" s="1119"/>
      <c r="I131" s="1119"/>
      <c r="J131" s="1119"/>
      <c r="K131" s="1119"/>
    </row>
    <row r="132" spans="1:11" x14ac:dyDescent="0.25">
      <c r="A132" s="1119"/>
      <c r="B132" s="1119"/>
      <c r="C132" s="1130" t="s">
        <v>31</v>
      </c>
      <c r="D132" s="1254" t="s">
        <v>1350</v>
      </c>
      <c r="E132" s="1255"/>
      <c r="F132" s="1255"/>
      <c r="G132" s="1255"/>
      <c r="H132" s="1119"/>
      <c r="I132" s="1119"/>
      <c r="J132" s="1119"/>
      <c r="K132" s="1119"/>
    </row>
    <row r="133" spans="1:11" ht="15" customHeight="1" x14ac:dyDescent="0.25">
      <c r="A133" s="1119"/>
      <c r="B133" s="1119"/>
      <c r="C133" s="1131"/>
      <c r="D133" s="1132">
        <v>2024</v>
      </c>
      <c r="E133" s="1132">
        <v>2025</v>
      </c>
      <c r="F133" s="1132">
        <v>2026</v>
      </c>
      <c r="G133" s="1132">
        <v>2027</v>
      </c>
      <c r="H133" s="1119"/>
      <c r="I133" s="1119"/>
      <c r="J133" s="1119"/>
      <c r="K133" s="1119"/>
    </row>
    <row r="134" spans="1:11" ht="15" customHeight="1" x14ac:dyDescent="0.25">
      <c r="A134" s="1119"/>
      <c r="B134" s="1119"/>
      <c r="C134" s="1133"/>
      <c r="D134" s="1134" t="s">
        <v>13</v>
      </c>
      <c r="E134" s="1134" t="s">
        <v>14</v>
      </c>
      <c r="F134" s="1134" t="s">
        <v>14</v>
      </c>
      <c r="G134" s="1134" t="s">
        <v>14</v>
      </c>
      <c r="H134" s="1119"/>
      <c r="I134" s="1119"/>
      <c r="J134" s="1119"/>
      <c r="K134" s="1119"/>
    </row>
    <row r="135" spans="1:11" ht="14.1" customHeight="1" x14ac:dyDescent="0.25">
      <c r="A135" s="1119"/>
      <c r="B135" s="1119"/>
      <c r="C135" s="1123" t="s">
        <v>33</v>
      </c>
      <c r="D135" s="1127" t="s">
        <v>1092</v>
      </c>
      <c r="E135" s="1127" t="s">
        <v>1092</v>
      </c>
      <c r="F135" s="1127" t="s">
        <v>1092</v>
      </c>
      <c r="G135" s="1127" t="s">
        <v>1092</v>
      </c>
      <c r="H135" s="1119"/>
      <c r="I135" s="1119"/>
      <c r="J135" s="1119"/>
      <c r="K135" s="1119"/>
    </row>
    <row r="136" spans="1:11" ht="14.1" customHeight="1" x14ac:dyDescent="0.25">
      <c r="A136" s="1119"/>
      <c r="B136" s="1119"/>
      <c r="C136" s="1123" t="s">
        <v>1029</v>
      </c>
      <c r="D136" s="1127" t="s">
        <v>1351</v>
      </c>
      <c r="E136" s="1127" t="s">
        <v>1352</v>
      </c>
      <c r="F136" s="1127" t="s">
        <v>1352</v>
      </c>
      <c r="G136" s="1127" t="s">
        <v>1352</v>
      </c>
      <c r="H136" s="1119"/>
      <c r="I136" s="1119"/>
      <c r="J136" s="1119"/>
      <c r="K136" s="1119"/>
    </row>
    <row r="137" spans="1:11" ht="14.1" customHeight="1" x14ac:dyDescent="0.25">
      <c r="A137" s="1119"/>
      <c r="B137" s="1119"/>
      <c r="C137" s="1123" t="s">
        <v>1032</v>
      </c>
      <c r="D137" s="1127" t="s">
        <v>1351</v>
      </c>
      <c r="E137" s="1127" t="s">
        <v>1352</v>
      </c>
      <c r="F137" s="1127" t="s">
        <v>1352</v>
      </c>
      <c r="G137" s="1127" t="s">
        <v>1352</v>
      </c>
      <c r="H137" s="1119"/>
      <c r="I137" s="1119"/>
      <c r="J137" s="1119"/>
      <c r="K137" s="1119"/>
    </row>
    <row r="138" spans="1:11" ht="14.1" customHeight="1" x14ac:dyDescent="0.25">
      <c r="A138" s="1119"/>
      <c r="B138" s="1119"/>
      <c r="C138" s="1123" t="s">
        <v>1037</v>
      </c>
      <c r="D138" s="1127" t="s">
        <v>1038</v>
      </c>
      <c r="E138" s="1127" t="s">
        <v>1039</v>
      </c>
      <c r="F138" s="1127" t="s">
        <v>1039</v>
      </c>
      <c r="G138" s="1127" t="s">
        <v>1039</v>
      </c>
      <c r="H138" s="1119"/>
      <c r="I138" s="1119"/>
      <c r="J138" s="1119"/>
      <c r="K138" s="1119"/>
    </row>
    <row r="139" spans="1:11" ht="14.1" customHeight="1" x14ac:dyDescent="0.25">
      <c r="A139" s="1119"/>
      <c r="B139" s="1119"/>
      <c r="C139" s="1123" t="s">
        <v>1042</v>
      </c>
      <c r="D139" s="1127" t="s">
        <v>1038</v>
      </c>
      <c r="E139" s="1127" t="s">
        <v>1353</v>
      </c>
      <c r="F139" s="1127" t="s">
        <v>1039</v>
      </c>
      <c r="G139" s="1127" t="s">
        <v>1039</v>
      </c>
      <c r="H139" s="1119"/>
      <c r="I139" s="1119"/>
      <c r="J139" s="1119"/>
      <c r="K139" s="1119"/>
    </row>
    <row r="140" spans="1:11" ht="14.1" customHeight="1" x14ac:dyDescent="0.25">
      <c r="A140" s="1119"/>
      <c r="B140" s="1119"/>
      <c r="C140" s="1123" t="s">
        <v>39</v>
      </c>
      <c r="D140" s="1127" t="s">
        <v>1038</v>
      </c>
      <c r="E140" s="1127" t="s">
        <v>1353</v>
      </c>
      <c r="F140" s="1127" t="s">
        <v>1039</v>
      </c>
      <c r="G140" s="1127" t="s">
        <v>1039</v>
      </c>
      <c r="H140" s="1119"/>
      <c r="I140" s="1119"/>
      <c r="J140" s="1119"/>
      <c r="K140" s="1119"/>
    </row>
    <row r="141" spans="1:11" ht="14.1" customHeight="1" x14ac:dyDescent="0.25">
      <c r="A141" s="1119"/>
      <c r="B141" s="1119"/>
      <c r="C141" s="1250" t="s">
        <v>1046</v>
      </c>
      <c r="D141" s="1251"/>
      <c r="E141" s="1251"/>
      <c r="F141" s="1251"/>
      <c r="G141" s="1251"/>
      <c r="H141" s="1119"/>
      <c r="I141" s="1119"/>
      <c r="J141" s="1119"/>
      <c r="K141" s="1119"/>
    </row>
    <row r="142" spans="1:11" ht="14.1" customHeight="1" x14ac:dyDescent="0.25">
      <c r="A142" s="1119"/>
      <c r="B142" s="1119"/>
      <c r="C142" s="1131"/>
      <c r="D142" s="1132">
        <v>2024</v>
      </c>
      <c r="E142" s="1132">
        <v>2025</v>
      </c>
      <c r="F142" s="1132">
        <v>2026</v>
      </c>
      <c r="G142" s="1132">
        <v>2027</v>
      </c>
      <c r="H142" s="1119"/>
      <c r="I142" s="1119"/>
      <c r="J142" s="1119"/>
      <c r="K142" s="1119"/>
    </row>
    <row r="143" spans="1:11" ht="14.1" customHeight="1" x14ac:dyDescent="0.25">
      <c r="A143" s="1119"/>
      <c r="B143" s="1119"/>
      <c r="C143" s="1133"/>
      <c r="D143" s="1134" t="s">
        <v>13</v>
      </c>
      <c r="E143" s="1134" t="s">
        <v>14</v>
      </c>
      <c r="F143" s="1134" t="s">
        <v>14</v>
      </c>
      <c r="G143" s="1134" t="s">
        <v>14</v>
      </c>
      <c r="H143" s="1119"/>
      <c r="I143" s="1119"/>
      <c r="J143" s="1119"/>
      <c r="K143" s="1119"/>
    </row>
    <row r="144" spans="1:11" ht="14.1" customHeight="1" x14ac:dyDescent="0.25">
      <c r="A144" s="1119"/>
      <c r="B144" s="1119"/>
      <c r="C144" s="1135" t="s">
        <v>1047</v>
      </c>
      <c r="D144" s="1136">
        <v>0</v>
      </c>
      <c r="E144" s="1136">
        <v>0</v>
      </c>
      <c r="F144" s="1136">
        <v>0</v>
      </c>
      <c r="G144" s="1136">
        <v>0</v>
      </c>
      <c r="H144" s="1119"/>
      <c r="I144" s="1119"/>
      <c r="J144" s="1119"/>
      <c r="K144" s="1119"/>
    </row>
    <row r="145" spans="1:11" ht="14.1" customHeight="1" x14ac:dyDescent="0.25">
      <c r="A145" s="1119"/>
      <c r="B145" s="1119"/>
      <c r="C145" s="1135" t="s">
        <v>1048</v>
      </c>
      <c r="D145" s="1136">
        <v>0</v>
      </c>
      <c r="E145" s="1136">
        <v>0</v>
      </c>
      <c r="F145" s="1136">
        <v>0</v>
      </c>
      <c r="G145" s="1136">
        <v>0</v>
      </c>
      <c r="H145" s="1119"/>
      <c r="I145" s="1119"/>
      <c r="J145" s="1119"/>
      <c r="K145" s="1119"/>
    </row>
    <row r="146" spans="1:11" ht="14.1" customHeight="1" x14ac:dyDescent="0.25">
      <c r="A146" s="1119"/>
      <c r="B146" s="1119"/>
      <c r="C146" s="1135" t="s">
        <v>1049</v>
      </c>
      <c r="D146" s="1136">
        <v>0</v>
      </c>
      <c r="E146" s="1136">
        <v>0</v>
      </c>
      <c r="F146" s="1136">
        <v>0</v>
      </c>
      <c r="G146" s="1136">
        <v>0</v>
      </c>
      <c r="H146" s="1119"/>
      <c r="I146" s="1119"/>
      <c r="J146" s="1119"/>
      <c r="K146" s="1119"/>
    </row>
    <row r="147" spans="1:11" ht="14.1" customHeight="1" x14ac:dyDescent="0.25">
      <c r="A147" s="1119"/>
      <c r="B147" s="1119"/>
      <c r="C147" s="1135" t="s">
        <v>1050</v>
      </c>
      <c r="D147" s="1136">
        <v>0</v>
      </c>
      <c r="E147" s="1136">
        <v>0</v>
      </c>
      <c r="F147" s="1136">
        <v>0</v>
      </c>
      <c r="G147" s="1136">
        <v>0</v>
      </c>
      <c r="H147" s="1119"/>
      <c r="I147" s="1119"/>
      <c r="J147" s="1119"/>
      <c r="K147" s="1119"/>
    </row>
    <row r="148" spans="1:11" ht="14.1" customHeight="1" x14ac:dyDescent="0.25">
      <c r="A148" s="1119"/>
      <c r="B148" s="1119"/>
      <c r="C148" s="1135" t="s">
        <v>1048</v>
      </c>
      <c r="D148" s="1136">
        <v>0</v>
      </c>
      <c r="E148" s="1136">
        <v>0</v>
      </c>
      <c r="F148" s="1136">
        <v>0</v>
      </c>
      <c r="G148" s="1136">
        <v>0</v>
      </c>
      <c r="H148" s="1119"/>
      <c r="I148" s="1119"/>
      <c r="J148" s="1119"/>
      <c r="K148" s="1119"/>
    </row>
    <row r="149" spans="1:11" ht="14.1" customHeight="1" x14ac:dyDescent="0.25">
      <c r="A149" s="1119"/>
      <c r="B149" s="1119"/>
      <c r="C149" s="1135" t="s">
        <v>1049</v>
      </c>
      <c r="D149" s="1136">
        <v>0</v>
      </c>
      <c r="E149" s="1136">
        <v>0</v>
      </c>
      <c r="F149" s="1136">
        <v>0</v>
      </c>
      <c r="G149" s="1136">
        <v>0</v>
      </c>
      <c r="H149" s="1119"/>
      <c r="I149" s="1119"/>
      <c r="J149" s="1119"/>
      <c r="K149" s="1119"/>
    </row>
    <row r="150" spans="1:11" ht="14.1" customHeight="1" x14ac:dyDescent="0.25">
      <c r="A150" s="1119"/>
      <c r="B150" s="1119"/>
      <c r="C150" s="1135" t="s">
        <v>1051</v>
      </c>
      <c r="D150" s="1136">
        <v>0</v>
      </c>
      <c r="E150" s="1136">
        <v>0</v>
      </c>
      <c r="F150" s="1136">
        <v>0</v>
      </c>
      <c r="G150" s="1136">
        <v>0</v>
      </c>
      <c r="H150" s="1119"/>
      <c r="I150" s="1119"/>
      <c r="J150" s="1119"/>
      <c r="K150" s="1119"/>
    </row>
    <row r="151" spans="1:11" ht="14.1" customHeight="1" x14ac:dyDescent="0.25">
      <c r="A151" s="1119"/>
      <c r="B151" s="1119"/>
      <c r="C151" s="1135" t="s">
        <v>1048</v>
      </c>
      <c r="D151" s="1136">
        <v>0</v>
      </c>
      <c r="E151" s="1136">
        <v>0</v>
      </c>
      <c r="F151" s="1136">
        <v>0</v>
      </c>
      <c r="G151" s="1136">
        <v>0</v>
      </c>
      <c r="H151" s="1119"/>
      <c r="I151" s="1119"/>
      <c r="J151" s="1119"/>
      <c r="K151" s="1119"/>
    </row>
    <row r="152" spans="1:11" ht="14.1" customHeight="1" x14ac:dyDescent="0.25">
      <c r="A152" s="1119"/>
      <c r="B152" s="1119"/>
      <c r="C152" s="1135" t="s">
        <v>1049</v>
      </c>
      <c r="D152" s="1136">
        <v>0</v>
      </c>
      <c r="E152" s="1136">
        <v>0</v>
      </c>
      <c r="F152" s="1136">
        <v>0</v>
      </c>
      <c r="G152" s="1136">
        <v>0</v>
      </c>
      <c r="H152" s="1119"/>
      <c r="I152" s="1119"/>
      <c r="J152" s="1119"/>
      <c r="K152" s="1119"/>
    </row>
    <row r="153" spans="1:11" ht="14.1" customHeight="1" x14ac:dyDescent="0.25">
      <c r="A153" s="1119"/>
      <c r="B153" s="1119"/>
      <c r="C153" s="1135" t="s">
        <v>1052</v>
      </c>
      <c r="D153" s="1136">
        <v>0</v>
      </c>
      <c r="E153" s="1136">
        <v>0</v>
      </c>
      <c r="F153" s="1136">
        <v>0</v>
      </c>
      <c r="G153" s="1136">
        <v>0</v>
      </c>
      <c r="H153" s="1119"/>
      <c r="I153" s="1119"/>
      <c r="J153" s="1119"/>
      <c r="K153" s="1119"/>
    </row>
    <row r="154" spans="1:11" ht="14.1" customHeight="1" x14ac:dyDescent="0.25">
      <c r="A154" s="1119"/>
      <c r="B154" s="1119"/>
      <c r="C154" s="1135" t="s">
        <v>1048</v>
      </c>
      <c r="D154" s="1136">
        <v>0</v>
      </c>
      <c r="E154" s="1136">
        <v>0</v>
      </c>
      <c r="F154" s="1136">
        <v>0</v>
      </c>
      <c r="G154" s="1136">
        <v>0</v>
      </c>
      <c r="H154" s="1119"/>
      <c r="I154" s="1119"/>
      <c r="J154" s="1119"/>
      <c r="K154" s="1119"/>
    </row>
    <row r="155" spans="1:11" ht="14.1" customHeight="1" x14ac:dyDescent="0.25">
      <c r="A155" s="1119"/>
      <c r="B155" s="1119"/>
      <c r="C155" s="1135" t="s">
        <v>1049</v>
      </c>
      <c r="D155" s="1136">
        <v>0</v>
      </c>
      <c r="E155" s="1136">
        <v>0</v>
      </c>
      <c r="F155" s="1136">
        <v>0</v>
      </c>
      <c r="G155" s="1136">
        <v>0</v>
      </c>
      <c r="H155" s="1119"/>
      <c r="I155" s="1119"/>
      <c r="J155" s="1119"/>
      <c r="K155" s="1119"/>
    </row>
    <row r="156" spans="1:11" ht="14.1" customHeight="1" x14ac:dyDescent="0.25">
      <c r="A156" s="1119"/>
      <c r="B156" s="1119"/>
      <c r="C156" s="1135" t="s">
        <v>1053</v>
      </c>
      <c r="D156" s="1136">
        <v>0</v>
      </c>
      <c r="E156" s="1136">
        <v>0</v>
      </c>
      <c r="F156" s="1136">
        <v>0</v>
      </c>
      <c r="G156" s="1136">
        <v>0</v>
      </c>
      <c r="H156" s="1119"/>
      <c r="I156" s="1119"/>
      <c r="J156" s="1119"/>
      <c r="K156" s="1119"/>
    </row>
    <row r="157" spans="1:11" ht="14.1" customHeight="1" x14ac:dyDescent="0.25">
      <c r="A157" s="1119"/>
      <c r="B157" s="1119"/>
      <c r="C157" s="1135" t="s">
        <v>1048</v>
      </c>
      <c r="D157" s="1136">
        <v>0</v>
      </c>
      <c r="E157" s="1136">
        <v>0</v>
      </c>
      <c r="F157" s="1136">
        <v>0</v>
      </c>
      <c r="G157" s="1136">
        <v>0</v>
      </c>
      <c r="H157" s="1119"/>
      <c r="I157" s="1119"/>
      <c r="J157" s="1119"/>
      <c r="K157" s="1119"/>
    </row>
    <row r="158" spans="1:11" ht="14.1" customHeight="1" x14ac:dyDescent="0.25">
      <c r="A158" s="1119"/>
      <c r="B158" s="1119"/>
      <c r="C158" s="1135" t="s">
        <v>1049</v>
      </c>
      <c r="D158" s="1136">
        <v>0</v>
      </c>
      <c r="E158" s="1136">
        <v>0</v>
      </c>
      <c r="F158" s="1136">
        <v>0</v>
      </c>
      <c r="G158" s="1136">
        <v>0</v>
      </c>
      <c r="H158" s="1119"/>
      <c r="I158" s="1119"/>
      <c r="J158" s="1119"/>
      <c r="K158" s="1119"/>
    </row>
    <row r="159" spans="1:11" ht="14.1" customHeight="1" x14ac:dyDescent="0.25">
      <c r="A159" s="1119"/>
      <c r="B159" s="1119"/>
      <c r="C159" s="1135" t="s">
        <v>1054</v>
      </c>
      <c r="D159" s="1136">
        <v>0</v>
      </c>
      <c r="E159" s="1136">
        <v>38000000</v>
      </c>
      <c r="F159" s="1136">
        <v>38000000</v>
      </c>
      <c r="G159" s="1136">
        <v>38000000</v>
      </c>
      <c r="H159" s="1119"/>
      <c r="I159" s="1119"/>
      <c r="J159" s="1119"/>
      <c r="K159" s="1119"/>
    </row>
    <row r="160" spans="1:11" ht="14.1" customHeight="1" x14ac:dyDescent="0.25">
      <c r="A160" s="1119"/>
      <c r="B160" s="1119"/>
      <c r="C160" s="1135" t="s">
        <v>1048</v>
      </c>
      <c r="D160" s="1136">
        <v>0</v>
      </c>
      <c r="E160" s="1136">
        <v>38000000</v>
      </c>
      <c r="F160" s="1136">
        <v>38000000</v>
      </c>
      <c r="G160" s="1136">
        <v>38000000</v>
      </c>
      <c r="H160" s="1119"/>
      <c r="I160" s="1119"/>
      <c r="J160" s="1119"/>
      <c r="K160" s="1119"/>
    </row>
    <row r="161" spans="1:11" ht="14.1" customHeight="1" x14ac:dyDescent="0.25">
      <c r="A161" s="1119"/>
      <c r="B161" s="1119"/>
      <c r="C161" s="1135" t="s">
        <v>1049</v>
      </c>
      <c r="D161" s="1136">
        <v>0</v>
      </c>
      <c r="E161" s="1136">
        <v>0</v>
      </c>
      <c r="F161" s="1136">
        <v>0</v>
      </c>
      <c r="G161" s="1136">
        <v>0</v>
      </c>
      <c r="H161" s="1119"/>
      <c r="I161" s="1119"/>
      <c r="J161" s="1119"/>
      <c r="K161" s="1119"/>
    </row>
    <row r="162" spans="1:11" ht="14.1" customHeight="1" x14ac:dyDescent="0.25">
      <c r="A162" s="1119"/>
      <c r="B162" s="1119"/>
      <c r="C162" s="1135" t="s">
        <v>1055</v>
      </c>
      <c r="D162" s="1136">
        <v>0</v>
      </c>
      <c r="E162" s="1136">
        <v>0</v>
      </c>
      <c r="F162" s="1136">
        <v>0</v>
      </c>
      <c r="G162" s="1136">
        <v>0</v>
      </c>
      <c r="H162" s="1119"/>
      <c r="I162" s="1119"/>
      <c r="J162" s="1119"/>
      <c r="K162" s="1119"/>
    </row>
    <row r="163" spans="1:11" ht="14.1" customHeight="1" x14ac:dyDescent="0.25">
      <c r="A163" s="1119"/>
      <c r="B163" s="1119"/>
      <c r="C163" s="1135" t="s">
        <v>1048</v>
      </c>
      <c r="D163" s="1136">
        <v>0</v>
      </c>
      <c r="E163" s="1136">
        <v>0</v>
      </c>
      <c r="F163" s="1136">
        <v>0</v>
      </c>
      <c r="G163" s="1136">
        <v>0</v>
      </c>
      <c r="H163" s="1119"/>
      <c r="I163" s="1119"/>
      <c r="J163" s="1119"/>
      <c r="K163" s="1119"/>
    </row>
    <row r="164" spans="1:11" ht="14.1" customHeight="1" x14ac:dyDescent="0.25">
      <c r="A164" s="1119"/>
      <c r="B164" s="1119"/>
      <c r="C164" s="1135" t="s">
        <v>1049</v>
      </c>
      <c r="D164" s="1136">
        <v>0</v>
      </c>
      <c r="E164" s="1136">
        <v>0</v>
      </c>
      <c r="F164" s="1136">
        <v>0</v>
      </c>
      <c r="G164" s="1136">
        <v>0</v>
      </c>
      <c r="H164" s="1119"/>
      <c r="I164" s="1119"/>
      <c r="J164" s="1119"/>
      <c r="K164" s="1119"/>
    </row>
    <row r="165" spans="1:11" ht="14.1" customHeight="1" x14ac:dyDescent="0.25">
      <c r="A165" s="1119"/>
      <c r="B165" s="1119"/>
      <c r="C165" s="1135" t="s">
        <v>1056</v>
      </c>
      <c r="D165" s="1136">
        <v>0</v>
      </c>
      <c r="E165" s="1136">
        <v>0</v>
      </c>
      <c r="F165" s="1136">
        <v>0</v>
      </c>
      <c r="G165" s="1136">
        <v>0</v>
      </c>
      <c r="H165" s="1119"/>
      <c r="I165" s="1119"/>
      <c r="J165" s="1119"/>
      <c r="K165" s="1119"/>
    </row>
    <row r="166" spans="1:11" ht="14.1" customHeight="1" x14ac:dyDescent="0.25">
      <c r="A166" s="1119"/>
      <c r="B166" s="1119"/>
      <c r="C166" s="1135" t="s">
        <v>1048</v>
      </c>
      <c r="D166" s="1136">
        <v>0</v>
      </c>
      <c r="E166" s="1136">
        <v>0</v>
      </c>
      <c r="F166" s="1136">
        <v>0</v>
      </c>
      <c r="G166" s="1136">
        <v>0</v>
      </c>
      <c r="H166" s="1119"/>
      <c r="I166" s="1119"/>
      <c r="J166" s="1119"/>
      <c r="K166" s="1119"/>
    </row>
    <row r="167" spans="1:11" ht="14.1" customHeight="1" x14ac:dyDescent="0.25">
      <c r="A167" s="1119"/>
      <c r="B167" s="1119"/>
      <c r="C167" s="1135" t="s">
        <v>1057</v>
      </c>
      <c r="D167" s="1136">
        <v>0</v>
      </c>
      <c r="E167" s="1136">
        <v>0</v>
      </c>
      <c r="F167" s="1136">
        <v>0</v>
      </c>
      <c r="G167" s="1136">
        <v>0</v>
      </c>
      <c r="H167" s="1119"/>
      <c r="I167" s="1119"/>
      <c r="J167" s="1119"/>
      <c r="K167" s="1119"/>
    </row>
    <row r="168" spans="1:11" ht="14.1" customHeight="1" x14ac:dyDescent="0.25">
      <c r="A168" s="1119"/>
      <c r="B168" s="1119"/>
      <c r="C168" s="1135" t="s">
        <v>1058</v>
      </c>
      <c r="D168" s="1136">
        <v>0</v>
      </c>
      <c r="E168" s="1136">
        <v>0</v>
      </c>
      <c r="F168" s="1136">
        <v>0</v>
      </c>
      <c r="G168" s="1136">
        <v>0</v>
      </c>
      <c r="H168" s="1119"/>
      <c r="I168" s="1119"/>
      <c r="J168" s="1119"/>
      <c r="K168" s="1119"/>
    </row>
    <row r="169" spans="1:11" ht="14.1" customHeight="1" x14ac:dyDescent="0.25">
      <c r="A169" s="1119"/>
      <c r="B169" s="1119"/>
      <c r="C169" s="1135" t="s">
        <v>1059</v>
      </c>
      <c r="D169" s="1136">
        <v>0</v>
      </c>
      <c r="E169" s="1136">
        <v>0</v>
      </c>
      <c r="F169" s="1136">
        <v>0</v>
      </c>
      <c r="G169" s="1136">
        <v>0</v>
      </c>
      <c r="H169" s="1119"/>
      <c r="I169" s="1119"/>
      <c r="J169" s="1119"/>
      <c r="K169" s="1119"/>
    </row>
    <row r="170" spans="1:11" ht="14.1" customHeight="1" x14ac:dyDescent="0.25">
      <c r="A170" s="1119"/>
      <c r="B170" s="1119"/>
      <c r="C170" s="1135" t="s">
        <v>1060</v>
      </c>
      <c r="D170" s="1136">
        <v>0</v>
      </c>
      <c r="E170" s="1136">
        <v>0</v>
      </c>
      <c r="F170" s="1136">
        <v>0</v>
      </c>
      <c r="G170" s="1136">
        <v>0</v>
      </c>
      <c r="H170" s="1119"/>
      <c r="I170" s="1119"/>
      <c r="J170" s="1119"/>
      <c r="K170" s="1119"/>
    </row>
    <row r="171" spans="1:11" ht="14.1" customHeight="1" x14ac:dyDescent="0.25">
      <c r="A171" s="1119"/>
      <c r="B171" s="1119"/>
      <c r="C171" s="1135" t="s">
        <v>1061</v>
      </c>
      <c r="D171" s="1136">
        <v>0</v>
      </c>
      <c r="E171" s="1136">
        <v>0</v>
      </c>
      <c r="F171" s="1136">
        <v>0</v>
      </c>
      <c r="G171" s="1136">
        <v>0</v>
      </c>
      <c r="H171" s="1119"/>
      <c r="I171" s="1119"/>
      <c r="J171" s="1119"/>
      <c r="K171" s="1119"/>
    </row>
    <row r="172" spans="1:11" ht="14.1" customHeight="1" x14ac:dyDescent="0.25">
      <c r="A172" s="1119"/>
      <c r="B172" s="1119"/>
      <c r="C172" s="1135" t="s">
        <v>1048</v>
      </c>
      <c r="D172" s="1136">
        <v>0</v>
      </c>
      <c r="E172" s="1136">
        <v>0</v>
      </c>
      <c r="F172" s="1136">
        <v>0</v>
      </c>
      <c r="G172" s="1136">
        <v>0</v>
      </c>
      <c r="H172" s="1119"/>
      <c r="I172" s="1119"/>
      <c r="J172" s="1119"/>
      <c r="K172" s="1119"/>
    </row>
    <row r="173" spans="1:11" ht="14.1" customHeight="1" x14ac:dyDescent="0.25">
      <c r="A173" s="1119"/>
      <c r="B173" s="1119"/>
      <c r="C173" s="1135" t="s">
        <v>1057</v>
      </c>
      <c r="D173" s="1136">
        <v>0</v>
      </c>
      <c r="E173" s="1136">
        <v>0</v>
      </c>
      <c r="F173" s="1136">
        <v>0</v>
      </c>
      <c r="G173" s="1136">
        <v>0</v>
      </c>
      <c r="H173" s="1119"/>
      <c r="I173" s="1119"/>
      <c r="J173" s="1119"/>
      <c r="K173" s="1119"/>
    </row>
    <row r="174" spans="1:11" ht="14.1" customHeight="1" x14ac:dyDescent="0.25">
      <c r="A174" s="1119"/>
      <c r="B174" s="1119"/>
      <c r="C174" s="1135" t="s">
        <v>1058</v>
      </c>
      <c r="D174" s="1136">
        <v>0</v>
      </c>
      <c r="E174" s="1136">
        <v>0</v>
      </c>
      <c r="F174" s="1136">
        <v>0</v>
      </c>
      <c r="G174" s="1136">
        <v>0</v>
      </c>
      <c r="H174" s="1119"/>
      <c r="I174" s="1119"/>
      <c r="J174" s="1119"/>
      <c r="K174" s="1119"/>
    </row>
    <row r="175" spans="1:11" ht="14.1" customHeight="1" x14ac:dyDescent="0.25">
      <c r="A175" s="1119"/>
      <c r="B175" s="1119"/>
      <c r="C175" s="1135" t="s">
        <v>1059</v>
      </c>
      <c r="D175" s="1136">
        <v>0</v>
      </c>
      <c r="E175" s="1136">
        <v>0</v>
      </c>
      <c r="F175" s="1136">
        <v>0</v>
      </c>
      <c r="G175" s="1136">
        <v>0</v>
      </c>
      <c r="H175" s="1119"/>
      <c r="I175" s="1119"/>
      <c r="J175" s="1119"/>
      <c r="K175" s="1119"/>
    </row>
    <row r="176" spans="1:11" ht="14.1" customHeight="1" x14ac:dyDescent="0.25">
      <c r="A176" s="1119"/>
      <c r="B176" s="1119"/>
      <c r="C176" s="1135" t="s">
        <v>1060</v>
      </c>
      <c r="D176" s="1136">
        <v>0</v>
      </c>
      <c r="E176" s="1136">
        <v>0</v>
      </c>
      <c r="F176" s="1136">
        <v>0</v>
      </c>
      <c r="G176" s="1136">
        <v>0</v>
      </c>
      <c r="H176" s="1119"/>
      <c r="I176" s="1119"/>
      <c r="J176" s="1119"/>
      <c r="K176" s="1119"/>
    </row>
    <row r="177" spans="1:11" ht="14.1" customHeight="1" x14ac:dyDescent="0.25">
      <c r="A177" s="1119"/>
      <c r="B177" s="1119"/>
      <c r="C177" s="1135" t="s">
        <v>1062</v>
      </c>
      <c r="D177" s="1136">
        <v>0</v>
      </c>
      <c r="E177" s="1136">
        <v>0</v>
      </c>
      <c r="F177" s="1136">
        <v>0</v>
      </c>
      <c r="G177" s="1136">
        <v>0</v>
      </c>
      <c r="H177" s="1119"/>
      <c r="I177" s="1119"/>
      <c r="J177" s="1119"/>
      <c r="K177" s="1119"/>
    </row>
    <row r="178" spans="1:11" ht="14.1" customHeight="1" x14ac:dyDescent="0.25">
      <c r="A178" s="1119"/>
      <c r="B178" s="1119"/>
      <c r="C178" s="1135" t="s">
        <v>1048</v>
      </c>
      <c r="D178" s="1136">
        <v>0</v>
      </c>
      <c r="E178" s="1136">
        <v>0</v>
      </c>
      <c r="F178" s="1136">
        <v>0</v>
      </c>
      <c r="G178" s="1136">
        <v>0</v>
      </c>
      <c r="H178" s="1119"/>
      <c r="I178" s="1119"/>
      <c r="J178" s="1119"/>
      <c r="K178" s="1119"/>
    </row>
    <row r="179" spans="1:11" ht="14.1" customHeight="1" x14ac:dyDescent="0.25">
      <c r="A179" s="1119"/>
      <c r="B179" s="1119"/>
      <c r="C179" s="1135" t="s">
        <v>1057</v>
      </c>
      <c r="D179" s="1136">
        <v>0</v>
      </c>
      <c r="E179" s="1136">
        <v>0</v>
      </c>
      <c r="F179" s="1136">
        <v>0</v>
      </c>
      <c r="G179" s="1136">
        <v>0</v>
      </c>
      <c r="H179" s="1119"/>
      <c r="I179" s="1119"/>
      <c r="J179" s="1119"/>
      <c r="K179" s="1119"/>
    </row>
    <row r="180" spans="1:11" ht="14.1" customHeight="1" x14ac:dyDescent="0.25">
      <c r="A180" s="1119"/>
      <c r="B180" s="1119"/>
      <c r="C180" s="1135" t="s">
        <v>1058</v>
      </c>
      <c r="D180" s="1136">
        <v>0</v>
      </c>
      <c r="E180" s="1136">
        <v>0</v>
      </c>
      <c r="F180" s="1136">
        <v>0</v>
      </c>
      <c r="G180" s="1136">
        <v>0</v>
      </c>
      <c r="H180" s="1119"/>
      <c r="I180" s="1119"/>
      <c r="J180" s="1119"/>
      <c r="K180" s="1119"/>
    </row>
    <row r="181" spans="1:11" ht="14.1" customHeight="1" x14ac:dyDescent="0.25">
      <c r="A181" s="1119"/>
      <c r="B181" s="1119"/>
      <c r="C181" s="1135" t="s">
        <v>1059</v>
      </c>
      <c r="D181" s="1136">
        <v>0</v>
      </c>
      <c r="E181" s="1136">
        <v>0</v>
      </c>
      <c r="F181" s="1136">
        <v>0</v>
      </c>
      <c r="G181" s="1136">
        <v>0</v>
      </c>
      <c r="H181" s="1119"/>
      <c r="I181" s="1119"/>
      <c r="J181" s="1119"/>
      <c r="K181" s="1119"/>
    </row>
    <row r="182" spans="1:11" ht="14.1" customHeight="1" x14ac:dyDescent="0.25">
      <c r="A182" s="1119"/>
      <c r="B182" s="1119"/>
      <c r="C182" s="1135" t="s">
        <v>1060</v>
      </c>
      <c r="D182" s="1136">
        <v>0</v>
      </c>
      <c r="E182" s="1136">
        <v>0</v>
      </c>
      <c r="F182" s="1136">
        <v>0</v>
      </c>
      <c r="G182" s="1136">
        <v>0</v>
      </c>
      <c r="H182" s="1119"/>
      <c r="I182" s="1119"/>
      <c r="J182" s="1119"/>
      <c r="K182" s="1119"/>
    </row>
    <row r="183" spans="1:11" ht="14.1" customHeight="1" x14ac:dyDescent="0.25">
      <c r="A183" s="1119"/>
      <c r="B183" s="1119"/>
      <c r="C183" s="1135" t="s">
        <v>1063</v>
      </c>
      <c r="D183" s="1136">
        <v>0</v>
      </c>
      <c r="E183" s="1136">
        <v>0</v>
      </c>
      <c r="F183" s="1136">
        <v>0</v>
      </c>
      <c r="G183" s="1136">
        <v>0</v>
      </c>
      <c r="H183" s="1119"/>
      <c r="I183" s="1119"/>
      <c r="J183" s="1119"/>
      <c r="K183" s="1119"/>
    </row>
    <row r="184" spans="1:11" ht="14.1" customHeight="1" x14ac:dyDescent="0.25">
      <c r="A184" s="1119"/>
      <c r="B184" s="1119"/>
      <c r="C184" s="1135" t="s">
        <v>1064</v>
      </c>
      <c r="D184" s="1136">
        <v>0</v>
      </c>
      <c r="E184" s="1136">
        <v>0</v>
      </c>
      <c r="F184" s="1136">
        <v>0</v>
      </c>
      <c r="G184" s="1136">
        <v>0</v>
      </c>
      <c r="H184" s="1119"/>
      <c r="I184" s="1119"/>
      <c r="J184" s="1119"/>
      <c r="K184" s="1119"/>
    </row>
    <row r="185" spans="1:11" ht="14.1" customHeight="1" x14ac:dyDescent="0.25">
      <c r="A185" s="1119"/>
      <c r="B185" s="1119"/>
      <c r="C185" s="1137" t="s">
        <v>572</v>
      </c>
      <c r="D185" s="1136">
        <v>0</v>
      </c>
      <c r="E185" s="1136">
        <v>38000000</v>
      </c>
      <c r="F185" s="1136">
        <v>38000000</v>
      </c>
      <c r="G185" s="1136">
        <v>38000000</v>
      </c>
      <c r="H185" s="1119"/>
      <c r="I185" s="1119"/>
      <c r="J185" s="1119"/>
      <c r="K185" s="1119"/>
    </row>
    <row r="186" spans="1:11" ht="14.1" customHeight="1" x14ac:dyDescent="0.25">
      <c r="A186" s="1119"/>
      <c r="B186" s="1119"/>
      <c r="C186" s="1256" t="s">
        <v>51</v>
      </c>
      <c r="D186" s="1257"/>
      <c r="E186" s="1257"/>
      <c r="F186" s="1257"/>
      <c r="G186" s="1257"/>
      <c r="H186" s="1119"/>
      <c r="I186" s="1119"/>
      <c r="J186" s="1119"/>
      <c r="K186" s="1119"/>
    </row>
    <row r="187" spans="1:11" ht="14.1" customHeight="1" x14ac:dyDescent="0.25">
      <c r="A187" s="1119"/>
      <c r="B187" s="1119"/>
      <c r="C187" s="1128" t="s">
        <v>1354</v>
      </c>
      <c r="D187" s="1256" t="s">
        <v>1355</v>
      </c>
      <c r="E187" s="1257"/>
      <c r="F187" s="1257"/>
      <c r="G187" s="1257"/>
      <c r="H187" s="1119"/>
      <c r="I187" s="1119"/>
      <c r="J187" s="1119"/>
      <c r="K187" s="1119"/>
    </row>
    <row r="188" spans="1:11" ht="14.1" customHeight="1" x14ac:dyDescent="0.25">
      <c r="A188" s="1119"/>
      <c r="B188" s="1119"/>
      <c r="C188" s="1129" t="s">
        <v>1022</v>
      </c>
      <c r="D188" s="1252" t="s">
        <v>1356</v>
      </c>
      <c r="E188" s="1253"/>
      <c r="F188" s="1253"/>
      <c r="G188" s="1253"/>
      <c r="H188" s="1119"/>
      <c r="I188" s="1119"/>
      <c r="J188" s="1119"/>
      <c r="K188" s="1119"/>
    </row>
    <row r="189" spans="1:11" ht="14.1" customHeight="1" x14ac:dyDescent="0.25">
      <c r="A189" s="1119"/>
      <c r="B189" s="1119"/>
      <c r="C189" s="1130" t="s">
        <v>1024</v>
      </c>
      <c r="D189" s="1254" t="s">
        <v>1357</v>
      </c>
      <c r="E189" s="1255"/>
      <c r="F189" s="1255"/>
      <c r="G189" s="1255"/>
      <c r="H189" s="1119"/>
      <c r="I189" s="1119"/>
      <c r="J189" s="1119"/>
      <c r="K189" s="1119"/>
    </row>
    <row r="190" spans="1:11" ht="14.1" customHeight="1" x14ac:dyDescent="0.25">
      <c r="A190" s="1119"/>
      <c r="B190" s="1119"/>
      <c r="C190" s="1130" t="s">
        <v>31</v>
      </c>
      <c r="D190" s="1254" t="s">
        <v>1358</v>
      </c>
      <c r="E190" s="1255"/>
      <c r="F190" s="1255"/>
      <c r="G190" s="1255"/>
      <c r="H190" s="1119"/>
      <c r="I190" s="1119"/>
      <c r="J190" s="1119"/>
      <c r="K190" s="1119"/>
    </row>
    <row r="191" spans="1:11" ht="15" customHeight="1" x14ac:dyDescent="0.25">
      <c r="A191" s="1119"/>
      <c r="B191" s="1119"/>
      <c r="C191" s="1131"/>
      <c r="D191" s="1132">
        <v>2024</v>
      </c>
      <c r="E191" s="1132">
        <v>2025</v>
      </c>
      <c r="F191" s="1132">
        <v>2026</v>
      </c>
      <c r="G191" s="1132">
        <v>2027</v>
      </c>
      <c r="H191" s="1119"/>
      <c r="I191" s="1119"/>
      <c r="J191" s="1119"/>
      <c r="K191" s="1119"/>
    </row>
    <row r="192" spans="1:11" ht="15" customHeight="1" x14ac:dyDescent="0.25">
      <c r="A192" s="1119"/>
      <c r="B192" s="1119"/>
      <c r="C192" s="1133"/>
      <c r="D192" s="1134" t="s">
        <v>13</v>
      </c>
      <c r="E192" s="1134" t="s">
        <v>14</v>
      </c>
      <c r="F192" s="1134" t="s">
        <v>14</v>
      </c>
      <c r="G192" s="1134" t="s">
        <v>14</v>
      </c>
      <c r="H192" s="1119"/>
      <c r="I192" s="1119"/>
      <c r="J192" s="1119"/>
      <c r="K192" s="1119"/>
    </row>
    <row r="193" spans="1:11" ht="14.1" customHeight="1" x14ac:dyDescent="0.25">
      <c r="A193" s="1119"/>
      <c r="B193" s="1119"/>
      <c r="C193" s="1123" t="s">
        <v>33</v>
      </c>
      <c r="D193" s="1127" t="s">
        <v>1359</v>
      </c>
      <c r="E193" s="1127" t="s">
        <v>1359</v>
      </c>
      <c r="F193" s="1127" t="s">
        <v>1359</v>
      </c>
      <c r="G193" s="1127" t="s">
        <v>1359</v>
      </c>
      <c r="H193" s="1119"/>
      <c r="I193" s="1119"/>
      <c r="J193" s="1119"/>
      <c r="K193" s="1119"/>
    </row>
    <row r="194" spans="1:11" ht="14.1" customHeight="1" x14ac:dyDescent="0.25">
      <c r="A194" s="1119"/>
      <c r="B194" s="1119"/>
      <c r="C194" s="1123" t="s">
        <v>1029</v>
      </c>
      <c r="D194" s="1127" t="s">
        <v>1039</v>
      </c>
      <c r="E194" s="1127" t="s">
        <v>1360</v>
      </c>
      <c r="F194" s="1127" t="s">
        <v>1144</v>
      </c>
      <c r="G194" s="1127" t="s">
        <v>1361</v>
      </c>
      <c r="H194" s="1119"/>
      <c r="I194" s="1119"/>
      <c r="J194" s="1119"/>
      <c r="K194" s="1119"/>
    </row>
    <row r="195" spans="1:11" ht="14.1" customHeight="1" x14ac:dyDescent="0.25">
      <c r="A195" s="1119"/>
      <c r="B195" s="1119"/>
      <c r="C195" s="1123" t="s">
        <v>1032</v>
      </c>
      <c r="D195" s="1127" t="s">
        <v>1039</v>
      </c>
      <c r="E195" s="1127" t="s">
        <v>1362</v>
      </c>
      <c r="F195" s="1127" t="s">
        <v>1363</v>
      </c>
      <c r="G195" s="1127" t="s">
        <v>1364</v>
      </c>
      <c r="H195" s="1119"/>
      <c r="I195" s="1119"/>
      <c r="J195" s="1119"/>
      <c r="K195" s="1119"/>
    </row>
    <row r="196" spans="1:11" ht="14.1" customHeight="1" x14ac:dyDescent="0.25">
      <c r="A196" s="1119"/>
      <c r="B196" s="1119"/>
      <c r="C196" s="1123" t="s">
        <v>1037</v>
      </c>
      <c r="D196" s="1127" t="s">
        <v>1038</v>
      </c>
      <c r="E196" s="1127" t="s">
        <v>1039</v>
      </c>
      <c r="F196" s="1127" t="s">
        <v>1039</v>
      </c>
      <c r="G196" s="1127" t="s">
        <v>1039</v>
      </c>
      <c r="H196" s="1119"/>
      <c r="I196" s="1119"/>
      <c r="J196" s="1119"/>
      <c r="K196" s="1119"/>
    </row>
    <row r="197" spans="1:11" ht="14.1" customHeight="1" x14ac:dyDescent="0.25">
      <c r="A197" s="1119"/>
      <c r="B197" s="1119"/>
      <c r="C197" s="1123" t="s">
        <v>1042</v>
      </c>
      <c r="D197" s="1127" t="s">
        <v>1038</v>
      </c>
      <c r="E197" s="1127" t="s">
        <v>1038</v>
      </c>
      <c r="F197" s="1127" t="s">
        <v>1365</v>
      </c>
      <c r="G197" s="1127" t="s">
        <v>1366</v>
      </c>
      <c r="H197" s="1119"/>
      <c r="I197" s="1119"/>
      <c r="J197" s="1119"/>
      <c r="K197" s="1119"/>
    </row>
    <row r="198" spans="1:11" ht="14.1" customHeight="1" x14ac:dyDescent="0.25">
      <c r="A198" s="1119"/>
      <c r="B198" s="1119"/>
      <c r="C198" s="1123" t="s">
        <v>39</v>
      </c>
      <c r="D198" s="1127" t="s">
        <v>1038</v>
      </c>
      <c r="E198" s="1127" t="s">
        <v>1038</v>
      </c>
      <c r="F198" s="1127" t="s">
        <v>1365</v>
      </c>
      <c r="G198" s="1127" t="s">
        <v>1366</v>
      </c>
      <c r="H198" s="1119"/>
      <c r="I198" s="1119"/>
      <c r="J198" s="1119"/>
      <c r="K198" s="1119"/>
    </row>
    <row r="199" spans="1:11" ht="14.1" customHeight="1" x14ac:dyDescent="0.25">
      <c r="A199" s="1119"/>
      <c r="B199" s="1119"/>
      <c r="C199" s="1250" t="s">
        <v>1046</v>
      </c>
      <c r="D199" s="1251"/>
      <c r="E199" s="1251"/>
      <c r="F199" s="1251"/>
      <c r="G199" s="1251"/>
      <c r="H199" s="1119"/>
      <c r="I199" s="1119"/>
      <c r="J199" s="1119"/>
      <c r="K199" s="1119"/>
    </row>
    <row r="200" spans="1:11" ht="14.1" customHeight="1" x14ac:dyDescent="0.25">
      <c r="A200" s="1119"/>
      <c r="B200" s="1119"/>
      <c r="C200" s="1131"/>
      <c r="D200" s="1132">
        <v>2024</v>
      </c>
      <c r="E200" s="1132">
        <v>2025</v>
      </c>
      <c r="F200" s="1132">
        <v>2026</v>
      </c>
      <c r="G200" s="1132">
        <v>2027</v>
      </c>
      <c r="H200" s="1119"/>
      <c r="I200" s="1119"/>
      <c r="J200" s="1119"/>
      <c r="K200" s="1119"/>
    </row>
    <row r="201" spans="1:11" ht="14.1" customHeight="1" x14ac:dyDescent="0.25">
      <c r="A201" s="1119"/>
      <c r="B201" s="1119"/>
      <c r="C201" s="1133"/>
      <c r="D201" s="1134" t="s">
        <v>13</v>
      </c>
      <c r="E201" s="1134" t="s">
        <v>14</v>
      </c>
      <c r="F201" s="1134" t="s">
        <v>14</v>
      </c>
      <c r="G201" s="1134" t="s">
        <v>14</v>
      </c>
      <c r="H201" s="1119"/>
      <c r="I201" s="1119"/>
      <c r="J201" s="1119"/>
      <c r="K201" s="1119"/>
    </row>
    <row r="202" spans="1:11" ht="14.1" customHeight="1" x14ac:dyDescent="0.25">
      <c r="A202" s="1119"/>
      <c r="B202" s="1119"/>
      <c r="C202" s="1135" t="s">
        <v>1047</v>
      </c>
      <c r="D202" s="1136">
        <v>0</v>
      </c>
      <c r="E202" s="1136">
        <v>0</v>
      </c>
      <c r="F202" s="1136">
        <v>0</v>
      </c>
      <c r="G202" s="1136">
        <v>0</v>
      </c>
      <c r="H202" s="1119"/>
      <c r="I202" s="1119"/>
      <c r="J202" s="1119"/>
      <c r="K202" s="1119"/>
    </row>
    <row r="203" spans="1:11" ht="14.1" customHeight="1" x14ac:dyDescent="0.25">
      <c r="A203" s="1119"/>
      <c r="B203" s="1119"/>
      <c r="C203" s="1135" t="s">
        <v>1048</v>
      </c>
      <c r="D203" s="1136">
        <v>0</v>
      </c>
      <c r="E203" s="1136">
        <v>0</v>
      </c>
      <c r="F203" s="1136">
        <v>0</v>
      </c>
      <c r="G203" s="1136">
        <v>0</v>
      </c>
      <c r="H203" s="1119"/>
      <c r="I203" s="1119"/>
      <c r="J203" s="1119"/>
      <c r="K203" s="1119"/>
    </row>
    <row r="204" spans="1:11" ht="14.1" customHeight="1" x14ac:dyDescent="0.25">
      <c r="A204" s="1119"/>
      <c r="B204" s="1119"/>
      <c r="C204" s="1135" t="s">
        <v>1049</v>
      </c>
      <c r="D204" s="1136">
        <v>0</v>
      </c>
      <c r="E204" s="1136">
        <v>0</v>
      </c>
      <c r="F204" s="1136">
        <v>0</v>
      </c>
      <c r="G204" s="1136">
        <v>0</v>
      </c>
      <c r="H204" s="1119"/>
      <c r="I204" s="1119"/>
      <c r="J204" s="1119"/>
      <c r="K204" s="1119"/>
    </row>
    <row r="205" spans="1:11" ht="14.1" customHeight="1" x14ac:dyDescent="0.25">
      <c r="A205" s="1119"/>
      <c r="B205" s="1119"/>
      <c r="C205" s="1135" t="s">
        <v>1050</v>
      </c>
      <c r="D205" s="1136">
        <v>0</v>
      </c>
      <c r="E205" s="1136">
        <v>0</v>
      </c>
      <c r="F205" s="1136">
        <v>0</v>
      </c>
      <c r="G205" s="1136">
        <v>0</v>
      </c>
      <c r="H205" s="1119"/>
      <c r="I205" s="1119"/>
      <c r="J205" s="1119"/>
      <c r="K205" s="1119"/>
    </row>
    <row r="206" spans="1:11" ht="14.1" customHeight="1" x14ac:dyDescent="0.25">
      <c r="A206" s="1119"/>
      <c r="B206" s="1119"/>
      <c r="C206" s="1135" t="s">
        <v>1048</v>
      </c>
      <c r="D206" s="1136">
        <v>0</v>
      </c>
      <c r="E206" s="1136">
        <v>0</v>
      </c>
      <c r="F206" s="1136">
        <v>0</v>
      </c>
      <c r="G206" s="1136">
        <v>0</v>
      </c>
      <c r="H206" s="1119"/>
      <c r="I206" s="1119"/>
      <c r="J206" s="1119"/>
      <c r="K206" s="1119"/>
    </row>
    <row r="207" spans="1:11" ht="14.1" customHeight="1" x14ac:dyDescent="0.25">
      <c r="A207" s="1119"/>
      <c r="B207" s="1119"/>
      <c r="C207" s="1135" t="s">
        <v>1049</v>
      </c>
      <c r="D207" s="1136">
        <v>0</v>
      </c>
      <c r="E207" s="1136">
        <v>0</v>
      </c>
      <c r="F207" s="1136">
        <v>0</v>
      </c>
      <c r="G207" s="1136">
        <v>0</v>
      </c>
      <c r="H207" s="1119"/>
      <c r="I207" s="1119"/>
      <c r="J207" s="1119"/>
      <c r="K207" s="1119"/>
    </row>
    <row r="208" spans="1:11" ht="14.1" customHeight="1" x14ac:dyDescent="0.25">
      <c r="A208" s="1119"/>
      <c r="B208" s="1119"/>
      <c r="C208" s="1135" t="s">
        <v>1051</v>
      </c>
      <c r="D208" s="1136">
        <v>0</v>
      </c>
      <c r="E208" s="1136">
        <v>0</v>
      </c>
      <c r="F208" s="1136">
        <v>0</v>
      </c>
      <c r="G208" s="1136">
        <v>0</v>
      </c>
      <c r="H208" s="1119"/>
      <c r="I208" s="1119"/>
      <c r="J208" s="1119"/>
      <c r="K208" s="1119"/>
    </row>
    <row r="209" spans="1:11" ht="14.1" customHeight="1" x14ac:dyDescent="0.25">
      <c r="A209" s="1119"/>
      <c r="B209" s="1119"/>
      <c r="C209" s="1135" t="s">
        <v>1048</v>
      </c>
      <c r="D209" s="1136">
        <v>0</v>
      </c>
      <c r="E209" s="1136">
        <v>0</v>
      </c>
      <c r="F209" s="1136">
        <v>0</v>
      </c>
      <c r="G209" s="1136">
        <v>0</v>
      </c>
      <c r="H209" s="1119"/>
      <c r="I209" s="1119"/>
      <c r="J209" s="1119"/>
      <c r="K209" s="1119"/>
    </row>
    <row r="210" spans="1:11" ht="14.1" customHeight="1" x14ac:dyDescent="0.25">
      <c r="A210" s="1119"/>
      <c r="B210" s="1119"/>
      <c r="C210" s="1135" t="s">
        <v>1049</v>
      </c>
      <c r="D210" s="1136">
        <v>0</v>
      </c>
      <c r="E210" s="1136">
        <v>0</v>
      </c>
      <c r="F210" s="1136">
        <v>0</v>
      </c>
      <c r="G210" s="1136">
        <v>0</v>
      </c>
      <c r="H210" s="1119"/>
      <c r="I210" s="1119"/>
      <c r="J210" s="1119"/>
      <c r="K210" s="1119"/>
    </row>
    <row r="211" spans="1:11" ht="14.1" customHeight="1" x14ac:dyDescent="0.25">
      <c r="A211" s="1119"/>
      <c r="B211" s="1119"/>
      <c r="C211" s="1135" t="s">
        <v>1052</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1053</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1054</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1055</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1056</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1057</v>
      </c>
      <c r="D225" s="1136">
        <v>0</v>
      </c>
      <c r="E225" s="1136">
        <v>0</v>
      </c>
      <c r="F225" s="1136">
        <v>0</v>
      </c>
      <c r="G225" s="1136">
        <v>0</v>
      </c>
      <c r="H225" s="1119"/>
      <c r="I225" s="1119"/>
      <c r="J225" s="1119"/>
      <c r="K225" s="1119"/>
    </row>
    <row r="226" spans="1:11" ht="14.1" customHeight="1" x14ac:dyDescent="0.25">
      <c r="A226" s="1119"/>
      <c r="B226" s="1119"/>
      <c r="C226" s="1135" t="s">
        <v>1058</v>
      </c>
      <c r="D226" s="1136">
        <v>0</v>
      </c>
      <c r="E226" s="1136">
        <v>0</v>
      </c>
      <c r="F226" s="1136">
        <v>0</v>
      </c>
      <c r="G226" s="1136">
        <v>0</v>
      </c>
      <c r="H226" s="1119"/>
      <c r="I226" s="1119"/>
      <c r="J226" s="1119"/>
      <c r="K226" s="1119"/>
    </row>
    <row r="227" spans="1:11" ht="14.1" customHeight="1" x14ac:dyDescent="0.25">
      <c r="A227" s="1119"/>
      <c r="B227" s="1119"/>
      <c r="C227" s="1135" t="s">
        <v>1059</v>
      </c>
      <c r="D227" s="1136">
        <v>0</v>
      </c>
      <c r="E227" s="1136">
        <v>0</v>
      </c>
      <c r="F227" s="1136">
        <v>0</v>
      </c>
      <c r="G227" s="1136">
        <v>0</v>
      </c>
      <c r="H227" s="1119"/>
      <c r="I227" s="1119"/>
      <c r="J227" s="1119"/>
      <c r="K227" s="1119"/>
    </row>
    <row r="228" spans="1:11" ht="14.1" customHeight="1" x14ac:dyDescent="0.25">
      <c r="A228" s="1119"/>
      <c r="B228" s="1119"/>
      <c r="C228" s="1135" t="s">
        <v>1060</v>
      </c>
      <c r="D228" s="1136">
        <v>0</v>
      </c>
      <c r="E228" s="1136">
        <v>0</v>
      </c>
      <c r="F228" s="1136">
        <v>0</v>
      </c>
      <c r="G228" s="1136">
        <v>0</v>
      </c>
      <c r="H228" s="1119"/>
      <c r="I228" s="1119"/>
      <c r="J228" s="1119"/>
      <c r="K228" s="1119"/>
    </row>
    <row r="229" spans="1:11" ht="14.1" customHeight="1" x14ac:dyDescent="0.25">
      <c r="A229" s="1119"/>
      <c r="B229" s="1119"/>
      <c r="C229" s="1135" t="s">
        <v>1061</v>
      </c>
      <c r="D229" s="1136">
        <v>0</v>
      </c>
      <c r="E229" s="1136">
        <v>100000000</v>
      </c>
      <c r="F229" s="1136">
        <v>50000000</v>
      </c>
      <c r="G229" s="1136">
        <v>10000000</v>
      </c>
      <c r="H229" s="1119"/>
      <c r="I229" s="1119"/>
      <c r="J229" s="1119"/>
      <c r="K229" s="1119"/>
    </row>
    <row r="230" spans="1:11" ht="14.1" customHeight="1" x14ac:dyDescent="0.25">
      <c r="A230" s="1119"/>
      <c r="B230" s="1119"/>
      <c r="C230" s="1135" t="s">
        <v>1048</v>
      </c>
      <c r="D230" s="1136">
        <v>0</v>
      </c>
      <c r="E230" s="1136">
        <v>100000000</v>
      </c>
      <c r="F230" s="1136">
        <v>50000000</v>
      </c>
      <c r="G230" s="1136">
        <v>10000000</v>
      </c>
      <c r="H230" s="1119"/>
      <c r="I230" s="1119"/>
      <c r="J230" s="1119"/>
      <c r="K230" s="1119"/>
    </row>
    <row r="231" spans="1:11" ht="14.1" customHeight="1" x14ac:dyDescent="0.25">
      <c r="A231" s="1119"/>
      <c r="B231" s="1119"/>
      <c r="C231" s="1135" t="s">
        <v>1057</v>
      </c>
      <c r="D231" s="1136">
        <v>0</v>
      </c>
      <c r="E231" s="1136">
        <v>0</v>
      </c>
      <c r="F231" s="1136">
        <v>0</v>
      </c>
      <c r="G231" s="1136">
        <v>0</v>
      </c>
      <c r="H231" s="1119"/>
      <c r="I231" s="1119"/>
      <c r="J231" s="1119"/>
      <c r="K231" s="1119"/>
    </row>
    <row r="232" spans="1:11" ht="14.1" customHeight="1" x14ac:dyDescent="0.25">
      <c r="A232" s="1119"/>
      <c r="B232" s="1119"/>
      <c r="C232" s="1135" t="s">
        <v>1058</v>
      </c>
      <c r="D232" s="1136">
        <v>0</v>
      </c>
      <c r="E232" s="1136">
        <v>0</v>
      </c>
      <c r="F232" s="1136">
        <v>0</v>
      </c>
      <c r="G232" s="1136">
        <v>0</v>
      </c>
      <c r="H232" s="1119"/>
      <c r="I232" s="1119"/>
      <c r="J232" s="1119"/>
      <c r="K232" s="1119"/>
    </row>
    <row r="233" spans="1:11" ht="14.1" customHeight="1" x14ac:dyDescent="0.25">
      <c r="A233" s="1119"/>
      <c r="B233" s="1119"/>
      <c r="C233" s="1135" t="s">
        <v>1059</v>
      </c>
      <c r="D233" s="1136">
        <v>0</v>
      </c>
      <c r="E233" s="1136">
        <v>0</v>
      </c>
      <c r="F233" s="1136">
        <v>0</v>
      </c>
      <c r="G233" s="1136">
        <v>0</v>
      </c>
      <c r="H233" s="1119"/>
      <c r="I233" s="1119"/>
      <c r="J233" s="1119"/>
      <c r="K233" s="1119"/>
    </row>
    <row r="234" spans="1:11" ht="14.1" customHeight="1" x14ac:dyDescent="0.25">
      <c r="A234" s="1119"/>
      <c r="B234" s="1119"/>
      <c r="C234" s="1135" t="s">
        <v>1060</v>
      </c>
      <c r="D234" s="1136">
        <v>0</v>
      </c>
      <c r="E234" s="1136">
        <v>0</v>
      </c>
      <c r="F234" s="1136">
        <v>0</v>
      </c>
      <c r="G234" s="1136">
        <v>0</v>
      </c>
      <c r="H234" s="1119"/>
      <c r="I234" s="1119"/>
      <c r="J234" s="1119"/>
      <c r="K234" s="1119"/>
    </row>
    <row r="235" spans="1:11" ht="14.1" customHeight="1" x14ac:dyDescent="0.25">
      <c r="A235" s="1119"/>
      <c r="B235" s="1119"/>
      <c r="C235" s="1135" t="s">
        <v>1062</v>
      </c>
      <c r="D235" s="1136">
        <v>0</v>
      </c>
      <c r="E235" s="1136">
        <v>0</v>
      </c>
      <c r="F235" s="1136">
        <v>0</v>
      </c>
      <c r="G235" s="1136">
        <v>0</v>
      </c>
      <c r="H235" s="1119"/>
      <c r="I235" s="1119"/>
      <c r="J235" s="1119"/>
      <c r="K235" s="1119"/>
    </row>
    <row r="236" spans="1:11" ht="14.1" customHeight="1" x14ac:dyDescent="0.25">
      <c r="A236" s="1119"/>
      <c r="B236" s="1119"/>
      <c r="C236" s="1135" t="s">
        <v>1048</v>
      </c>
      <c r="D236" s="1136">
        <v>0</v>
      </c>
      <c r="E236" s="1136">
        <v>0</v>
      </c>
      <c r="F236" s="1136">
        <v>0</v>
      </c>
      <c r="G236" s="1136">
        <v>0</v>
      </c>
      <c r="H236" s="1119"/>
      <c r="I236" s="1119"/>
      <c r="J236" s="1119"/>
      <c r="K236" s="1119"/>
    </row>
    <row r="237" spans="1:11" ht="14.1" customHeight="1" x14ac:dyDescent="0.25">
      <c r="A237" s="1119"/>
      <c r="B237" s="1119"/>
      <c r="C237" s="1135" t="s">
        <v>1057</v>
      </c>
      <c r="D237" s="1136">
        <v>0</v>
      </c>
      <c r="E237" s="1136">
        <v>0</v>
      </c>
      <c r="F237" s="1136">
        <v>0</v>
      </c>
      <c r="G237" s="1136">
        <v>0</v>
      </c>
      <c r="H237" s="1119"/>
      <c r="I237" s="1119"/>
      <c r="J237" s="1119"/>
      <c r="K237" s="1119"/>
    </row>
    <row r="238" spans="1:11" ht="14.1" customHeight="1" x14ac:dyDescent="0.25">
      <c r="A238" s="1119"/>
      <c r="B238" s="1119"/>
      <c r="C238" s="1135" t="s">
        <v>1058</v>
      </c>
      <c r="D238" s="1136">
        <v>0</v>
      </c>
      <c r="E238" s="1136">
        <v>0</v>
      </c>
      <c r="F238" s="1136">
        <v>0</v>
      </c>
      <c r="G238" s="1136">
        <v>0</v>
      </c>
      <c r="H238" s="1119"/>
      <c r="I238" s="1119"/>
      <c r="J238" s="1119"/>
      <c r="K238" s="1119"/>
    </row>
    <row r="239" spans="1:11" ht="14.1" customHeight="1" x14ac:dyDescent="0.25">
      <c r="A239" s="1119"/>
      <c r="B239" s="1119"/>
      <c r="C239" s="1135" t="s">
        <v>1059</v>
      </c>
      <c r="D239" s="1136">
        <v>0</v>
      </c>
      <c r="E239" s="1136">
        <v>0</v>
      </c>
      <c r="F239" s="1136">
        <v>0</v>
      </c>
      <c r="G239" s="1136">
        <v>0</v>
      </c>
      <c r="H239" s="1119"/>
      <c r="I239" s="1119"/>
      <c r="J239" s="1119"/>
      <c r="K239" s="1119"/>
    </row>
    <row r="240" spans="1:11" ht="14.1" customHeight="1" x14ac:dyDescent="0.25">
      <c r="A240" s="1119"/>
      <c r="B240" s="1119"/>
      <c r="C240" s="1135" t="s">
        <v>1060</v>
      </c>
      <c r="D240" s="1136">
        <v>0</v>
      </c>
      <c r="E240" s="1136">
        <v>0</v>
      </c>
      <c r="F240" s="1136">
        <v>0</v>
      </c>
      <c r="G240" s="1136">
        <v>0</v>
      </c>
      <c r="H240" s="1119"/>
      <c r="I240" s="1119"/>
      <c r="J240" s="1119"/>
      <c r="K240" s="1119"/>
    </row>
    <row r="241" spans="1:11" ht="14.1" customHeight="1" x14ac:dyDescent="0.25">
      <c r="A241" s="1119"/>
      <c r="B241" s="1119"/>
      <c r="C241" s="1135" t="s">
        <v>1063</v>
      </c>
      <c r="D241" s="1136">
        <v>0</v>
      </c>
      <c r="E241" s="1136">
        <v>0</v>
      </c>
      <c r="F241" s="1136">
        <v>0</v>
      </c>
      <c r="G241" s="1136">
        <v>0</v>
      </c>
      <c r="H241" s="1119"/>
      <c r="I241" s="1119"/>
      <c r="J241" s="1119"/>
      <c r="K241" s="1119"/>
    </row>
    <row r="242" spans="1:11" ht="14.1" customHeight="1" x14ac:dyDescent="0.25">
      <c r="A242" s="1119"/>
      <c r="B242" s="1119"/>
      <c r="C242" s="1135" t="s">
        <v>1064</v>
      </c>
      <c r="D242" s="1136">
        <v>0</v>
      </c>
      <c r="E242" s="1136">
        <v>0</v>
      </c>
      <c r="F242" s="1136">
        <v>0</v>
      </c>
      <c r="G242" s="1136">
        <v>0</v>
      </c>
      <c r="H242" s="1119"/>
      <c r="I242" s="1119"/>
      <c r="J242" s="1119"/>
      <c r="K242" s="1119"/>
    </row>
    <row r="243" spans="1:11" ht="14.1" customHeight="1" x14ac:dyDescent="0.25">
      <c r="A243" s="1119"/>
      <c r="B243" s="1119"/>
      <c r="C243" s="1137" t="s">
        <v>572</v>
      </c>
      <c r="D243" s="1136">
        <v>0</v>
      </c>
      <c r="E243" s="1136">
        <v>100000000</v>
      </c>
      <c r="F243" s="1136">
        <v>50000000</v>
      </c>
      <c r="G243" s="1136">
        <v>10000000</v>
      </c>
      <c r="H243" s="1119"/>
      <c r="I243" s="1119"/>
      <c r="J243" s="1119"/>
      <c r="K243" s="1119"/>
    </row>
    <row r="244" spans="1:11" ht="15" customHeight="1" x14ac:dyDescent="0.25">
      <c r="A244" s="1119"/>
      <c r="B244" s="1119"/>
      <c r="C244" s="1138" t="s">
        <v>1038</v>
      </c>
      <c r="D244" s="1139" t="s">
        <v>1038</v>
      </c>
      <c r="E244" s="1139" t="s">
        <v>1038</v>
      </c>
      <c r="F244" s="1139" t="s">
        <v>1038</v>
      </c>
      <c r="G244" s="1139" t="s">
        <v>1038</v>
      </c>
      <c r="H244" s="1119"/>
      <c r="I244" s="1119"/>
      <c r="J244" s="1119"/>
      <c r="K244" s="1119"/>
    </row>
    <row r="245" spans="1:11" ht="15" customHeight="1" x14ac:dyDescent="0.25">
      <c r="A245" s="1119"/>
      <c r="B245" s="1119"/>
      <c r="C245" s="1122" t="s">
        <v>1154</v>
      </c>
      <c r="D245" s="1140">
        <v>0</v>
      </c>
      <c r="E245" s="1140">
        <v>912900000</v>
      </c>
      <c r="F245" s="1140">
        <v>862900000</v>
      </c>
      <c r="G245" s="1140">
        <v>822900000</v>
      </c>
      <c r="H245" s="1119"/>
      <c r="I245" s="1119"/>
      <c r="J245" s="1119"/>
      <c r="K245" s="1119"/>
    </row>
    <row r="246" spans="1:11" ht="15" customHeight="1" x14ac:dyDescent="0.25">
      <c r="A246" s="1119"/>
      <c r="B246" s="1119"/>
      <c r="C246" s="1123" t="s">
        <v>1047</v>
      </c>
      <c r="D246" s="1141">
        <v>0</v>
      </c>
      <c r="E246" s="1141">
        <v>526500000</v>
      </c>
      <c r="F246" s="1141">
        <v>526500000</v>
      </c>
      <c r="G246" s="1141">
        <v>526500000</v>
      </c>
      <c r="H246" s="1119"/>
      <c r="I246" s="1119"/>
      <c r="J246" s="1119"/>
      <c r="K246" s="1119"/>
    </row>
    <row r="247" spans="1:11" ht="15" customHeight="1" x14ac:dyDescent="0.25">
      <c r="A247" s="1119"/>
      <c r="B247" s="1119"/>
      <c r="C247" s="1123" t="s">
        <v>1048</v>
      </c>
      <c r="D247" s="1141">
        <v>0</v>
      </c>
      <c r="E247" s="1141">
        <v>526500000</v>
      </c>
      <c r="F247" s="1141">
        <v>526500000</v>
      </c>
      <c r="G247" s="1141">
        <v>526500000</v>
      </c>
      <c r="H247" s="1119"/>
      <c r="I247" s="1119"/>
      <c r="J247" s="1119"/>
      <c r="K247" s="1119"/>
    </row>
    <row r="248" spans="1:11" ht="15" customHeight="1" x14ac:dyDescent="0.25">
      <c r="A248" s="1119"/>
      <c r="B248" s="1119"/>
      <c r="C248" s="1123" t="s">
        <v>1049</v>
      </c>
      <c r="D248" s="1141">
        <v>0</v>
      </c>
      <c r="E248" s="1141">
        <v>0</v>
      </c>
      <c r="F248" s="1141">
        <v>0</v>
      </c>
      <c r="G248" s="1141">
        <v>0</v>
      </c>
      <c r="H248" s="1119"/>
      <c r="I248" s="1119"/>
      <c r="J248" s="1119"/>
      <c r="K248" s="1119"/>
    </row>
    <row r="249" spans="1:11" ht="15" customHeight="1" x14ac:dyDescent="0.25">
      <c r="A249" s="1119"/>
      <c r="B249" s="1119"/>
      <c r="C249" s="1123" t="s">
        <v>1050</v>
      </c>
      <c r="D249" s="1141">
        <v>0</v>
      </c>
      <c r="E249" s="1141">
        <v>77400000</v>
      </c>
      <c r="F249" s="1141">
        <v>77400000</v>
      </c>
      <c r="G249" s="1141">
        <v>77400000</v>
      </c>
      <c r="H249" s="1119"/>
      <c r="I249" s="1119"/>
      <c r="J249" s="1119"/>
      <c r="K249" s="1119"/>
    </row>
    <row r="250" spans="1:11" ht="15" customHeight="1" x14ac:dyDescent="0.25">
      <c r="A250" s="1119"/>
      <c r="B250" s="1119"/>
      <c r="C250" s="1123" t="s">
        <v>1048</v>
      </c>
      <c r="D250" s="1141">
        <v>0</v>
      </c>
      <c r="E250" s="1141">
        <v>77400000</v>
      </c>
      <c r="F250" s="1141">
        <v>77400000</v>
      </c>
      <c r="G250" s="1141">
        <v>77400000</v>
      </c>
      <c r="H250" s="1119"/>
      <c r="I250" s="1119"/>
      <c r="J250" s="1119"/>
      <c r="K250" s="1119"/>
    </row>
    <row r="251" spans="1:11" ht="15" customHeight="1" x14ac:dyDescent="0.25">
      <c r="A251" s="1119"/>
      <c r="B251" s="1119"/>
      <c r="C251" s="1123" t="s">
        <v>1049</v>
      </c>
      <c r="D251" s="1141">
        <v>0</v>
      </c>
      <c r="E251" s="1141">
        <v>0</v>
      </c>
      <c r="F251" s="1141">
        <v>0</v>
      </c>
      <c r="G251" s="1141">
        <v>0</v>
      </c>
      <c r="H251" s="1119"/>
      <c r="I251" s="1119"/>
      <c r="J251" s="1119"/>
      <c r="K251" s="1119"/>
    </row>
    <row r="252" spans="1:11" ht="15" customHeight="1" x14ac:dyDescent="0.25">
      <c r="A252" s="1119"/>
      <c r="B252" s="1119"/>
      <c r="C252" s="1123" t="s">
        <v>1051</v>
      </c>
      <c r="D252" s="1141">
        <v>0</v>
      </c>
      <c r="E252" s="1141">
        <v>171000000</v>
      </c>
      <c r="F252" s="1141">
        <v>171000000</v>
      </c>
      <c r="G252" s="1141">
        <v>171000000</v>
      </c>
      <c r="H252" s="1119"/>
      <c r="I252" s="1119"/>
      <c r="J252" s="1119"/>
      <c r="K252" s="1119"/>
    </row>
    <row r="253" spans="1:11" ht="15" customHeight="1" x14ac:dyDescent="0.25">
      <c r="A253" s="1119"/>
      <c r="B253" s="1119"/>
      <c r="C253" s="1123" t="s">
        <v>1048</v>
      </c>
      <c r="D253" s="1141">
        <v>0</v>
      </c>
      <c r="E253" s="1141">
        <v>171000000</v>
      </c>
      <c r="F253" s="1141">
        <v>171000000</v>
      </c>
      <c r="G253" s="1141">
        <v>171000000</v>
      </c>
      <c r="H253" s="1119"/>
      <c r="I253" s="1119"/>
      <c r="J253" s="1119"/>
      <c r="K253" s="1119"/>
    </row>
    <row r="254" spans="1:11" ht="15" customHeight="1" x14ac:dyDescent="0.25">
      <c r="A254" s="1119"/>
      <c r="B254" s="1119"/>
      <c r="C254" s="1123" t="s">
        <v>1049</v>
      </c>
      <c r="D254" s="1141">
        <v>0</v>
      </c>
      <c r="E254" s="1141">
        <v>0</v>
      </c>
      <c r="F254" s="1141">
        <v>0</v>
      </c>
      <c r="G254" s="1141">
        <v>0</v>
      </c>
      <c r="H254" s="1119"/>
      <c r="I254" s="1119"/>
      <c r="J254" s="1119"/>
      <c r="K254" s="1119"/>
    </row>
    <row r="255" spans="1:11" ht="15" customHeight="1" x14ac:dyDescent="0.25">
      <c r="A255" s="1119"/>
      <c r="B255" s="1119"/>
      <c r="C255" s="1123" t="s">
        <v>1052</v>
      </c>
      <c r="D255" s="1141">
        <v>0</v>
      </c>
      <c r="E255" s="1141">
        <v>0</v>
      </c>
      <c r="F255" s="1141">
        <v>0</v>
      </c>
      <c r="G255" s="1141">
        <v>0</v>
      </c>
      <c r="H255" s="1119"/>
      <c r="I255" s="1119"/>
      <c r="J255" s="1119"/>
      <c r="K255" s="1119"/>
    </row>
    <row r="256" spans="1:11" ht="15" customHeight="1" x14ac:dyDescent="0.25">
      <c r="A256" s="1119"/>
      <c r="B256" s="1119"/>
      <c r="C256" s="1123" t="s">
        <v>1048</v>
      </c>
      <c r="D256" s="1141">
        <v>0</v>
      </c>
      <c r="E256" s="1141">
        <v>0</v>
      </c>
      <c r="F256" s="1141">
        <v>0</v>
      </c>
      <c r="G256" s="1141">
        <v>0</v>
      </c>
      <c r="H256" s="1119"/>
      <c r="I256" s="1119"/>
      <c r="J256" s="1119"/>
      <c r="K256" s="1119"/>
    </row>
    <row r="257" spans="1:11" ht="15" customHeight="1" x14ac:dyDescent="0.25">
      <c r="A257" s="1119"/>
      <c r="B257" s="1119"/>
      <c r="C257" s="1123" t="s">
        <v>1049</v>
      </c>
      <c r="D257" s="1141">
        <v>0</v>
      </c>
      <c r="E257" s="1141">
        <v>0</v>
      </c>
      <c r="F257" s="1141">
        <v>0</v>
      </c>
      <c r="G257" s="1141">
        <v>0</v>
      </c>
      <c r="H257" s="1119"/>
      <c r="I257" s="1119"/>
      <c r="J257" s="1119"/>
      <c r="K257" s="1119"/>
    </row>
    <row r="258" spans="1:11" ht="20.100000000000001" customHeight="1" x14ac:dyDescent="0.25">
      <c r="A258" s="1119"/>
      <c r="B258" s="1119"/>
      <c r="C258" s="1123" t="s">
        <v>1155</v>
      </c>
      <c r="D258" s="1142">
        <v>0</v>
      </c>
      <c r="E258" s="1142">
        <v>0</v>
      </c>
      <c r="F258" s="1142">
        <v>0</v>
      </c>
      <c r="G258" s="1142">
        <v>0</v>
      </c>
      <c r="H258" s="1119"/>
      <c r="I258" s="1119"/>
      <c r="J258" s="1119"/>
      <c r="K258" s="1119"/>
    </row>
    <row r="259" spans="1:11" ht="15" customHeight="1" x14ac:dyDescent="0.25">
      <c r="A259" s="1119"/>
      <c r="B259" s="1119"/>
      <c r="C259" s="1123" t="s">
        <v>1048</v>
      </c>
      <c r="D259" s="1141">
        <v>0</v>
      </c>
      <c r="E259" s="1141">
        <v>0</v>
      </c>
      <c r="F259" s="1141">
        <v>0</v>
      </c>
      <c r="G259" s="1141">
        <v>0</v>
      </c>
      <c r="H259" s="1119"/>
      <c r="I259" s="1119"/>
      <c r="J259" s="1119"/>
      <c r="K259" s="1119"/>
    </row>
    <row r="260" spans="1:11" ht="15" customHeight="1" x14ac:dyDescent="0.25">
      <c r="A260" s="1119"/>
      <c r="B260" s="1119"/>
      <c r="C260" s="1123" t="s">
        <v>1049</v>
      </c>
      <c r="D260" s="1141">
        <v>0</v>
      </c>
      <c r="E260" s="1141">
        <v>0</v>
      </c>
      <c r="F260" s="1141">
        <v>0</v>
      </c>
      <c r="G260" s="1141">
        <v>0</v>
      </c>
      <c r="H260" s="1119"/>
      <c r="I260" s="1119"/>
      <c r="J260" s="1119"/>
      <c r="K260" s="1119"/>
    </row>
    <row r="261" spans="1:11" ht="15" customHeight="1" x14ac:dyDescent="0.25">
      <c r="A261" s="1119"/>
      <c r="B261" s="1119"/>
      <c r="C261" s="1123" t="s">
        <v>1054</v>
      </c>
      <c r="D261" s="1141">
        <v>0</v>
      </c>
      <c r="E261" s="1141">
        <v>38000000</v>
      </c>
      <c r="F261" s="1141">
        <v>38000000</v>
      </c>
      <c r="G261" s="1141">
        <v>38000000</v>
      </c>
      <c r="H261" s="1119"/>
      <c r="I261" s="1119"/>
      <c r="J261" s="1119"/>
      <c r="K261" s="1119"/>
    </row>
    <row r="262" spans="1:11" ht="15" customHeight="1" x14ac:dyDescent="0.25">
      <c r="A262" s="1119"/>
      <c r="B262" s="1119"/>
      <c r="C262" s="1123" t="s">
        <v>1048</v>
      </c>
      <c r="D262" s="1141">
        <v>0</v>
      </c>
      <c r="E262" s="1141">
        <v>38000000</v>
      </c>
      <c r="F262" s="1141">
        <v>38000000</v>
      </c>
      <c r="G262" s="1141">
        <v>38000000</v>
      </c>
      <c r="H262" s="1119"/>
      <c r="I262" s="1119"/>
      <c r="J262" s="1119"/>
      <c r="K262" s="1119"/>
    </row>
    <row r="263" spans="1:11" ht="15" customHeight="1" x14ac:dyDescent="0.25">
      <c r="A263" s="1119"/>
      <c r="B263" s="1119"/>
      <c r="C263" s="1123" t="s">
        <v>1049</v>
      </c>
      <c r="D263" s="1141">
        <v>0</v>
      </c>
      <c r="E263" s="1141">
        <v>0</v>
      </c>
      <c r="F263" s="1141">
        <v>0</v>
      </c>
      <c r="G263" s="1141">
        <v>0</v>
      </c>
      <c r="H263" s="1119"/>
      <c r="I263" s="1119"/>
      <c r="J263" s="1119"/>
      <c r="K263" s="1119"/>
    </row>
    <row r="264" spans="1:11" ht="15" customHeight="1" x14ac:dyDescent="0.25">
      <c r="A264" s="1119"/>
      <c r="B264" s="1119"/>
      <c r="C264" s="1123" t="s">
        <v>1055</v>
      </c>
      <c r="D264" s="1141">
        <v>0</v>
      </c>
      <c r="E264" s="1141">
        <v>0</v>
      </c>
      <c r="F264" s="1141">
        <v>0</v>
      </c>
      <c r="G264" s="1141">
        <v>0</v>
      </c>
      <c r="H264" s="1119"/>
      <c r="I264" s="1119"/>
      <c r="J264" s="1119"/>
      <c r="K264" s="1119"/>
    </row>
    <row r="265" spans="1:11" ht="15" customHeight="1" x14ac:dyDescent="0.25">
      <c r="A265" s="1119"/>
      <c r="B265" s="1119"/>
      <c r="C265" s="1123" t="s">
        <v>1048</v>
      </c>
      <c r="D265" s="1141">
        <v>0</v>
      </c>
      <c r="E265" s="1141">
        <v>0</v>
      </c>
      <c r="F265" s="1141">
        <v>0</v>
      </c>
      <c r="G265" s="1141">
        <v>0</v>
      </c>
      <c r="H265" s="1119"/>
      <c r="I265" s="1119"/>
      <c r="J265" s="1119"/>
      <c r="K265" s="1119"/>
    </row>
    <row r="266" spans="1:11" ht="15" customHeight="1" x14ac:dyDescent="0.25">
      <c r="A266" s="1119"/>
      <c r="B266" s="1119"/>
      <c r="C266" s="1123" t="s">
        <v>1049</v>
      </c>
      <c r="D266" s="1141">
        <v>0</v>
      </c>
      <c r="E266" s="1141">
        <v>0</v>
      </c>
      <c r="F266" s="1141">
        <v>0</v>
      </c>
      <c r="G266" s="1141">
        <v>0</v>
      </c>
      <c r="H266" s="1119"/>
      <c r="I266" s="1119"/>
      <c r="J266" s="1119"/>
      <c r="K266" s="1119"/>
    </row>
    <row r="267" spans="1:11" ht="15" customHeight="1" x14ac:dyDescent="0.25">
      <c r="A267" s="1119"/>
      <c r="B267" s="1119"/>
      <c r="C267" s="1123" t="s">
        <v>1056</v>
      </c>
      <c r="D267" s="1141">
        <v>0</v>
      </c>
      <c r="E267" s="1141">
        <v>0</v>
      </c>
      <c r="F267" s="1141">
        <v>0</v>
      </c>
      <c r="G267" s="1141">
        <v>0</v>
      </c>
      <c r="H267" s="1119"/>
      <c r="I267" s="1119"/>
      <c r="J267" s="1119"/>
      <c r="K267" s="1119"/>
    </row>
    <row r="268" spans="1:11" ht="15" customHeight="1" x14ac:dyDescent="0.25">
      <c r="A268" s="1119"/>
      <c r="B268" s="1119"/>
      <c r="C268" s="1123" t="s">
        <v>1048</v>
      </c>
      <c r="D268" s="1141">
        <v>0</v>
      </c>
      <c r="E268" s="1141">
        <v>0</v>
      </c>
      <c r="F268" s="1141">
        <v>0</v>
      </c>
      <c r="G268" s="1141">
        <v>0</v>
      </c>
      <c r="H268" s="1119"/>
      <c r="I268" s="1119"/>
      <c r="J268" s="1119"/>
      <c r="K268" s="1119"/>
    </row>
    <row r="269" spans="1:11" ht="15" customHeight="1" x14ac:dyDescent="0.25">
      <c r="A269" s="1119"/>
      <c r="B269" s="1119"/>
      <c r="C269" s="1123" t="s">
        <v>1057</v>
      </c>
      <c r="D269" s="1141">
        <v>0</v>
      </c>
      <c r="E269" s="1141">
        <v>0</v>
      </c>
      <c r="F269" s="1141">
        <v>0</v>
      </c>
      <c r="G269" s="1141">
        <v>0</v>
      </c>
      <c r="H269" s="1119"/>
      <c r="I269" s="1119"/>
      <c r="J269" s="1119"/>
      <c r="K269" s="1119"/>
    </row>
    <row r="270" spans="1:11" ht="15" customHeight="1" x14ac:dyDescent="0.25">
      <c r="A270" s="1119"/>
      <c r="B270" s="1119"/>
      <c r="C270" s="1123" t="s">
        <v>1058</v>
      </c>
      <c r="D270" s="1141">
        <v>0</v>
      </c>
      <c r="E270" s="1141">
        <v>0</v>
      </c>
      <c r="F270" s="1141">
        <v>0</v>
      </c>
      <c r="G270" s="1141">
        <v>0</v>
      </c>
      <c r="H270" s="1119"/>
      <c r="I270" s="1119"/>
      <c r="J270" s="1119"/>
      <c r="K270" s="1119"/>
    </row>
    <row r="271" spans="1:11" ht="15" customHeight="1" x14ac:dyDescent="0.25">
      <c r="A271" s="1119"/>
      <c r="B271" s="1119"/>
      <c r="C271" s="1123" t="s">
        <v>1059</v>
      </c>
      <c r="D271" s="1141">
        <v>0</v>
      </c>
      <c r="E271" s="1141">
        <v>0</v>
      </c>
      <c r="F271" s="1141">
        <v>0</v>
      </c>
      <c r="G271" s="1141">
        <v>0</v>
      </c>
      <c r="H271" s="1119"/>
      <c r="I271" s="1119"/>
      <c r="J271" s="1119"/>
      <c r="K271" s="1119"/>
    </row>
    <row r="272" spans="1:11" ht="15" customHeight="1" x14ac:dyDescent="0.25">
      <c r="A272" s="1119"/>
      <c r="B272" s="1119"/>
      <c r="C272" s="1123" t="s">
        <v>1060</v>
      </c>
      <c r="D272" s="1141">
        <v>0</v>
      </c>
      <c r="E272" s="1141">
        <v>0</v>
      </c>
      <c r="F272" s="1141">
        <v>0</v>
      </c>
      <c r="G272" s="1141">
        <v>0</v>
      </c>
      <c r="H272" s="1119"/>
      <c r="I272" s="1119"/>
      <c r="J272" s="1119"/>
      <c r="K272" s="1119"/>
    </row>
    <row r="273" spans="1:11" ht="15" customHeight="1" x14ac:dyDescent="0.25">
      <c r="A273" s="1119"/>
      <c r="B273" s="1119"/>
      <c r="C273" s="1123" t="s">
        <v>1061</v>
      </c>
      <c r="D273" s="1141">
        <v>0</v>
      </c>
      <c r="E273" s="1141">
        <v>100000000</v>
      </c>
      <c r="F273" s="1141">
        <v>50000000</v>
      </c>
      <c r="G273" s="1141">
        <v>10000000</v>
      </c>
      <c r="H273" s="1119"/>
      <c r="I273" s="1119"/>
      <c r="J273" s="1119"/>
      <c r="K273" s="1119"/>
    </row>
    <row r="274" spans="1:11" ht="15" customHeight="1" x14ac:dyDescent="0.25">
      <c r="A274" s="1119"/>
      <c r="B274" s="1119"/>
      <c r="C274" s="1123" t="s">
        <v>1048</v>
      </c>
      <c r="D274" s="1141">
        <v>0</v>
      </c>
      <c r="E274" s="1141">
        <v>100000000</v>
      </c>
      <c r="F274" s="1141">
        <v>50000000</v>
      </c>
      <c r="G274" s="1141">
        <v>10000000</v>
      </c>
      <c r="H274" s="1119"/>
      <c r="I274" s="1119"/>
      <c r="J274" s="1119"/>
      <c r="K274" s="1119"/>
    </row>
    <row r="275" spans="1:11" ht="15" customHeight="1" x14ac:dyDescent="0.25">
      <c r="A275" s="1119"/>
      <c r="B275" s="1119"/>
      <c r="C275" s="1123" t="s">
        <v>1057</v>
      </c>
      <c r="D275" s="1141">
        <v>0</v>
      </c>
      <c r="E275" s="1141">
        <v>0</v>
      </c>
      <c r="F275" s="1141">
        <v>0</v>
      </c>
      <c r="G275" s="1141">
        <v>0</v>
      </c>
      <c r="H275" s="1119"/>
      <c r="I275" s="1119"/>
      <c r="J275" s="1119"/>
      <c r="K275" s="1119"/>
    </row>
    <row r="276" spans="1:11" ht="15" customHeight="1" x14ac:dyDescent="0.25">
      <c r="A276" s="1119"/>
      <c r="B276" s="1119"/>
      <c r="C276" s="1123" t="s">
        <v>1058</v>
      </c>
      <c r="D276" s="1141">
        <v>0</v>
      </c>
      <c r="E276" s="1141">
        <v>0</v>
      </c>
      <c r="F276" s="1141">
        <v>0</v>
      </c>
      <c r="G276" s="1141">
        <v>0</v>
      </c>
      <c r="H276" s="1119"/>
      <c r="I276" s="1119"/>
      <c r="J276" s="1119"/>
      <c r="K276" s="1119"/>
    </row>
    <row r="277" spans="1:11" ht="15" customHeight="1" x14ac:dyDescent="0.25">
      <c r="A277" s="1119"/>
      <c r="B277" s="1119"/>
      <c r="C277" s="1123" t="s">
        <v>1059</v>
      </c>
      <c r="D277" s="1141">
        <v>0</v>
      </c>
      <c r="E277" s="1141">
        <v>0</v>
      </c>
      <c r="F277" s="1141">
        <v>0</v>
      </c>
      <c r="G277" s="1141">
        <v>0</v>
      </c>
      <c r="H277" s="1119"/>
      <c r="I277" s="1119"/>
      <c r="J277" s="1119"/>
      <c r="K277" s="1119"/>
    </row>
    <row r="278" spans="1:11" ht="15" customHeight="1" x14ac:dyDescent="0.25">
      <c r="A278" s="1119"/>
      <c r="B278" s="1119"/>
      <c r="C278" s="1123" t="s">
        <v>1060</v>
      </c>
      <c r="D278" s="1141">
        <v>0</v>
      </c>
      <c r="E278" s="1141">
        <v>0</v>
      </c>
      <c r="F278" s="1141">
        <v>0</v>
      </c>
      <c r="G278" s="1141">
        <v>0</v>
      </c>
      <c r="H278" s="1119"/>
      <c r="I278" s="1119"/>
      <c r="J278" s="1119"/>
      <c r="K278" s="1119"/>
    </row>
    <row r="279" spans="1:11" ht="15" customHeight="1" x14ac:dyDescent="0.25">
      <c r="A279" s="1119"/>
      <c r="B279" s="1119"/>
      <c r="C279" s="1123" t="s">
        <v>1062</v>
      </c>
      <c r="D279" s="1141">
        <v>0</v>
      </c>
      <c r="E279" s="1141">
        <v>0</v>
      </c>
      <c r="F279" s="1141">
        <v>0</v>
      </c>
      <c r="G279" s="1141">
        <v>0</v>
      </c>
      <c r="H279" s="1119"/>
      <c r="I279" s="1119"/>
      <c r="J279" s="1119"/>
      <c r="K279" s="1119"/>
    </row>
    <row r="280" spans="1:11" ht="15" customHeight="1" x14ac:dyDescent="0.25">
      <c r="A280" s="1119"/>
      <c r="B280" s="1119"/>
      <c r="C280" s="1123" t="s">
        <v>1048</v>
      </c>
      <c r="D280" s="1141">
        <v>0</v>
      </c>
      <c r="E280" s="1141">
        <v>0</v>
      </c>
      <c r="F280" s="1141">
        <v>0</v>
      </c>
      <c r="G280" s="1141">
        <v>0</v>
      </c>
      <c r="H280" s="1119"/>
      <c r="I280" s="1119"/>
      <c r="J280" s="1119"/>
      <c r="K280" s="1119"/>
    </row>
    <row r="281" spans="1:11" ht="15" customHeight="1" x14ac:dyDescent="0.25">
      <c r="A281" s="1119"/>
      <c r="B281" s="1119"/>
      <c r="C281" s="1123" t="s">
        <v>1057</v>
      </c>
      <c r="D281" s="1141">
        <v>0</v>
      </c>
      <c r="E281" s="1141">
        <v>0</v>
      </c>
      <c r="F281" s="1141">
        <v>0</v>
      </c>
      <c r="G281" s="1141">
        <v>0</v>
      </c>
      <c r="H281" s="1119"/>
      <c r="I281" s="1119"/>
      <c r="J281" s="1119"/>
      <c r="K281" s="1119"/>
    </row>
    <row r="282" spans="1:11" ht="15" customHeight="1" x14ac:dyDescent="0.25">
      <c r="A282" s="1119"/>
      <c r="B282" s="1119"/>
      <c r="C282" s="1123" t="s">
        <v>1058</v>
      </c>
      <c r="D282" s="1141">
        <v>0</v>
      </c>
      <c r="E282" s="1141">
        <v>0</v>
      </c>
      <c r="F282" s="1141">
        <v>0</v>
      </c>
      <c r="G282" s="1141">
        <v>0</v>
      </c>
      <c r="H282" s="1119"/>
      <c r="I282" s="1119"/>
      <c r="J282" s="1119"/>
      <c r="K282" s="1119"/>
    </row>
    <row r="283" spans="1:11" ht="15" customHeight="1" x14ac:dyDescent="0.25">
      <c r="A283" s="1119"/>
      <c r="B283" s="1119"/>
      <c r="C283" s="1123" t="s">
        <v>1059</v>
      </c>
      <c r="D283" s="1141">
        <v>0</v>
      </c>
      <c r="E283" s="1141">
        <v>0</v>
      </c>
      <c r="F283" s="1141">
        <v>0</v>
      </c>
      <c r="G283" s="1141">
        <v>0</v>
      </c>
      <c r="H283" s="1119"/>
      <c r="I283" s="1119"/>
      <c r="J283" s="1119"/>
      <c r="K283" s="1119"/>
    </row>
    <row r="284" spans="1:11" ht="15" customHeight="1" x14ac:dyDescent="0.25">
      <c r="A284" s="1119"/>
      <c r="B284" s="1119"/>
      <c r="C284" s="1123" t="s">
        <v>1060</v>
      </c>
      <c r="D284" s="1141">
        <v>0</v>
      </c>
      <c r="E284" s="1141">
        <v>0</v>
      </c>
      <c r="F284" s="1141">
        <v>0</v>
      </c>
      <c r="G284" s="1141">
        <v>0</v>
      </c>
      <c r="H284" s="1119"/>
      <c r="I284" s="1119"/>
      <c r="J284" s="1119"/>
      <c r="K284" s="1119"/>
    </row>
    <row r="285" spans="1:11" ht="15" customHeight="1" x14ac:dyDescent="0.25">
      <c r="A285" s="1119"/>
      <c r="B285" s="1119"/>
      <c r="C285" s="1123" t="s">
        <v>1063</v>
      </c>
      <c r="D285" s="1141">
        <v>0</v>
      </c>
      <c r="E285" s="1141">
        <v>0</v>
      </c>
      <c r="F285" s="1141">
        <v>0</v>
      </c>
      <c r="G285" s="1141">
        <v>0</v>
      </c>
      <c r="H285" s="1119"/>
      <c r="I285" s="1119"/>
      <c r="J285" s="1119"/>
      <c r="K285" s="1119"/>
    </row>
    <row r="286" spans="1:11" ht="15" customHeight="1" x14ac:dyDescent="0.25">
      <c r="A286" s="1119"/>
      <c r="B286" s="1119"/>
      <c r="C286" s="1123" t="s">
        <v>1064</v>
      </c>
      <c r="D286" s="1141">
        <v>0</v>
      </c>
      <c r="E286" s="1141">
        <v>0</v>
      </c>
      <c r="F286" s="1141">
        <v>0</v>
      </c>
      <c r="G286" s="1141">
        <v>0</v>
      </c>
      <c r="H286" s="1119"/>
      <c r="I286" s="1119"/>
      <c r="J286" s="1119"/>
      <c r="K286" s="1119"/>
    </row>
    <row r="287" spans="1:11" ht="20.100000000000001" customHeight="1" x14ac:dyDescent="0.25">
      <c r="A287" s="1119"/>
      <c r="B287" s="1119"/>
      <c r="C287" s="1143" t="s">
        <v>1038</v>
      </c>
      <c r="D287" s="1119"/>
      <c r="E287" s="1119"/>
      <c r="F287" s="1119"/>
      <c r="G287" s="1119"/>
      <c r="H287" s="1119"/>
      <c r="I287" s="1119"/>
      <c r="J287" s="1119"/>
      <c r="K287" s="1119"/>
    </row>
  </sheetData>
  <mergeCells count="31">
    <mergeCell ref="C16:G16"/>
    <mergeCell ref="C1:G1"/>
    <mergeCell ref="C2:G2"/>
    <mergeCell ref="D3:G3"/>
    <mergeCell ref="D4:G4"/>
    <mergeCell ref="D5:G5"/>
    <mergeCell ref="D6:G6"/>
    <mergeCell ref="D7:G7"/>
    <mergeCell ref="C8:G8"/>
    <mergeCell ref="C9:G9"/>
    <mergeCell ref="D10:G10"/>
    <mergeCell ref="D11:G11"/>
    <mergeCell ref="D132:G132"/>
    <mergeCell ref="D17:G17"/>
    <mergeCell ref="D18:G18"/>
    <mergeCell ref="D19:G19"/>
    <mergeCell ref="D20:G20"/>
    <mergeCell ref="C29:G29"/>
    <mergeCell ref="D74:G74"/>
    <mergeCell ref="D75:G75"/>
    <mergeCell ref="D76:G76"/>
    <mergeCell ref="C85:G85"/>
    <mergeCell ref="D130:G130"/>
    <mergeCell ref="D131:G131"/>
    <mergeCell ref="C199:G199"/>
    <mergeCell ref="C141:G141"/>
    <mergeCell ref="C186:G186"/>
    <mergeCell ref="D187:G187"/>
    <mergeCell ref="D188:G188"/>
    <mergeCell ref="D189:G189"/>
    <mergeCell ref="D190:G190"/>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725C-2B0E-4BC3-9948-270EB1D02E82}">
  <sheetPr>
    <pageSetUpPr fitToPage="1"/>
  </sheetPr>
  <dimension ref="A2:M151"/>
  <sheetViews>
    <sheetView topLeftCell="A112" zoomScale="145" zoomScaleNormal="145" workbookViewId="0">
      <selection activeCell="C51" sqref="C51"/>
    </sheetView>
  </sheetViews>
  <sheetFormatPr defaultRowHeight="15" x14ac:dyDescent="0.25"/>
  <cols>
    <col min="1" max="1" width="7.7109375" customWidth="1"/>
    <col min="2" max="2" width="25.140625" customWidth="1"/>
    <col min="3" max="4" width="12.7109375" customWidth="1"/>
    <col min="5" max="5" width="15.5703125" customWidth="1"/>
    <col min="6" max="6" width="14.42578125" customWidth="1"/>
    <col min="7" max="7" width="21.42578125" customWidth="1"/>
    <col min="9" max="9" width="18.42578125" customWidth="1"/>
    <col min="10" max="10" width="11" customWidth="1"/>
    <col min="11" max="11" width="11" bestFit="1" customWidth="1"/>
  </cols>
  <sheetData>
    <row r="2" spans="1:8" ht="18" customHeight="1" x14ac:dyDescent="0.25">
      <c r="H2" s="51"/>
    </row>
    <row r="3" spans="1:8" ht="15.75" x14ac:dyDescent="0.25">
      <c r="A3" s="1392" t="s">
        <v>0</v>
      </c>
      <c r="B3" s="1392"/>
      <c r="C3" s="1392"/>
      <c r="D3" s="1392"/>
      <c r="E3" s="1392"/>
      <c r="F3" s="1392"/>
      <c r="G3" s="1392"/>
    </row>
    <row r="4" spans="1:8" ht="15.75" x14ac:dyDescent="0.25">
      <c r="A4" s="52"/>
      <c r="B4" s="1393" t="s">
        <v>1</v>
      </c>
      <c r="C4" s="1393"/>
      <c r="D4" s="1393"/>
      <c r="E4" s="1393"/>
      <c r="F4" s="1393"/>
      <c r="G4" s="52"/>
    </row>
    <row r="5" spans="1:8" ht="15" customHeight="1" thickBot="1" x14ac:dyDescent="0.3">
      <c r="A5" s="53"/>
      <c r="B5" s="53"/>
      <c r="C5" s="53"/>
      <c r="D5" s="53"/>
      <c r="E5" s="53"/>
      <c r="F5" s="313" t="s">
        <v>259</v>
      </c>
      <c r="G5" s="53"/>
    </row>
    <row r="6" spans="1:8" ht="32.25" customHeight="1" thickBot="1" x14ac:dyDescent="0.3">
      <c r="A6" s="53"/>
      <c r="B6" s="54" t="s">
        <v>2</v>
      </c>
      <c r="C6" s="1394" t="s">
        <v>74</v>
      </c>
      <c r="D6" s="1394"/>
      <c r="E6" s="1394"/>
      <c r="F6" s="1394"/>
      <c r="G6" s="53"/>
    </row>
    <row r="7" spans="1:8" ht="16.5" thickBot="1" x14ac:dyDescent="0.3">
      <c r="A7" s="53"/>
      <c r="B7" s="54" t="s">
        <v>4</v>
      </c>
      <c r="C7" s="1395" t="s">
        <v>75</v>
      </c>
      <c r="D7" s="1396"/>
      <c r="E7" s="1396"/>
      <c r="F7" s="1397"/>
      <c r="G7" s="53"/>
    </row>
    <row r="8" spans="1:8" ht="21.75" customHeight="1" thickBot="1" x14ac:dyDescent="0.3">
      <c r="A8" s="53"/>
      <c r="B8" s="54" t="s">
        <v>6</v>
      </c>
      <c r="C8" s="1398" t="s">
        <v>7</v>
      </c>
      <c r="D8" s="1399"/>
      <c r="E8" s="1399"/>
      <c r="F8" s="1400"/>
      <c r="G8" s="55"/>
    </row>
    <row r="9" spans="1:8" ht="20.25" customHeight="1" thickBot="1" x14ac:dyDescent="0.3">
      <c r="A9" s="53"/>
      <c r="B9" s="1401" t="s">
        <v>8</v>
      </c>
      <c r="C9" s="1402"/>
      <c r="D9" s="1402"/>
      <c r="E9" s="1402"/>
      <c r="F9" s="1403"/>
      <c r="G9" s="53"/>
    </row>
    <row r="10" spans="1:8" ht="23.25" customHeight="1" thickBot="1" x14ac:dyDescent="0.3">
      <c r="A10" s="53"/>
      <c r="B10" s="1404" t="s">
        <v>76</v>
      </c>
      <c r="C10" s="1405"/>
      <c r="D10" s="1405"/>
      <c r="E10" s="1405"/>
      <c r="F10" s="1406"/>
      <c r="G10" s="53"/>
    </row>
    <row r="11" spans="1:8" ht="16.5" thickBot="1" x14ac:dyDescent="0.3">
      <c r="A11" s="53"/>
      <c r="B11" s="1404"/>
      <c r="C11" s="1405"/>
      <c r="D11" s="1405"/>
      <c r="E11" s="1405"/>
      <c r="F11" s="1406"/>
      <c r="G11" s="53"/>
    </row>
    <row r="12" spans="1:8" ht="51" customHeight="1" thickBot="1" x14ac:dyDescent="0.3">
      <c r="A12" s="53"/>
      <c r="B12" s="1404"/>
      <c r="C12" s="1405"/>
      <c r="D12" s="1405"/>
      <c r="E12" s="1405"/>
      <c r="F12" s="1406"/>
      <c r="G12" s="53"/>
    </row>
    <row r="13" spans="1:8" ht="63.75" customHeight="1" thickBot="1" x14ac:dyDescent="0.3">
      <c r="A13" s="53"/>
      <c r="B13" s="56" t="s">
        <v>10</v>
      </c>
      <c r="C13" s="1407" t="s">
        <v>77</v>
      </c>
      <c r="D13" s="1408"/>
      <c r="E13" s="1408"/>
      <c r="F13" s="1409"/>
      <c r="G13" s="53"/>
    </row>
    <row r="14" spans="1:8" ht="15.75" customHeight="1" x14ac:dyDescent="0.25">
      <c r="A14" s="53"/>
      <c r="B14" s="1410" t="s">
        <v>78</v>
      </c>
      <c r="C14" s="57">
        <v>2024</v>
      </c>
      <c r="D14" s="57">
        <v>2025</v>
      </c>
      <c r="E14" s="57">
        <v>2026</v>
      </c>
      <c r="F14" s="57">
        <v>2027</v>
      </c>
      <c r="G14" s="53"/>
    </row>
    <row r="15" spans="1:8" ht="16.5" thickBot="1" x14ac:dyDescent="0.3">
      <c r="A15" s="53"/>
      <c r="B15" s="1411"/>
      <c r="C15" s="59" t="s">
        <v>13</v>
      </c>
      <c r="D15" s="59" t="s">
        <v>14</v>
      </c>
      <c r="E15" s="59" t="s">
        <v>14</v>
      </c>
      <c r="F15" s="59" t="s">
        <v>14</v>
      </c>
      <c r="G15" s="53"/>
    </row>
    <row r="16" spans="1:8" ht="95.25" thickBot="1" x14ac:dyDescent="0.3">
      <c r="A16" s="53"/>
      <c r="B16" s="60" t="s">
        <v>79</v>
      </c>
      <c r="C16" s="61">
        <v>0.1</v>
      </c>
      <c r="D16" s="62" t="s">
        <v>80</v>
      </c>
      <c r="E16" s="62" t="s">
        <v>80</v>
      </c>
      <c r="F16" s="62" t="s">
        <v>80</v>
      </c>
      <c r="G16" s="53"/>
    </row>
    <row r="17" spans="1:13" ht="81" customHeight="1" thickBot="1" x14ac:dyDescent="0.3">
      <c r="A17" s="55"/>
      <c r="B17" s="63" t="s">
        <v>81</v>
      </c>
      <c r="C17" s="61">
        <v>0.85</v>
      </c>
      <c r="D17" s="64" t="s">
        <v>82</v>
      </c>
      <c r="E17" s="64" t="s">
        <v>82</v>
      </c>
      <c r="F17" s="64" t="s">
        <v>82</v>
      </c>
      <c r="G17" s="53"/>
    </row>
    <row r="18" spans="1:13" ht="65.25" customHeight="1" thickBot="1" x14ac:dyDescent="0.3">
      <c r="A18" s="53"/>
      <c r="B18" s="65" t="s">
        <v>24</v>
      </c>
      <c r="C18" s="1412" t="s">
        <v>83</v>
      </c>
      <c r="D18" s="1413"/>
      <c r="E18" s="1413"/>
      <c r="F18" s="1414"/>
      <c r="G18" s="53"/>
    </row>
    <row r="19" spans="1:13" ht="19.5" customHeight="1" thickBot="1" x14ac:dyDescent="0.3">
      <c r="A19" s="53"/>
      <c r="B19" s="1398" t="s">
        <v>84</v>
      </c>
      <c r="C19" s="1399"/>
      <c r="D19" s="1399"/>
      <c r="E19" s="1399"/>
      <c r="F19" s="1400"/>
      <c r="G19" s="53"/>
    </row>
    <row r="20" spans="1:13" ht="111" thickBot="1" x14ac:dyDescent="0.3">
      <c r="A20" s="53"/>
      <c r="B20" s="66" t="s">
        <v>85</v>
      </c>
      <c r="C20" s="67">
        <v>0.20330000000000001</v>
      </c>
      <c r="D20" s="62" t="s">
        <v>86</v>
      </c>
      <c r="E20" s="62" t="s">
        <v>86</v>
      </c>
      <c r="F20" s="62" t="s">
        <v>86</v>
      </c>
      <c r="G20" s="53"/>
    </row>
    <row r="21" spans="1:13" ht="69.75" customHeight="1" thickBot="1" x14ac:dyDescent="0.3">
      <c r="A21" s="53"/>
      <c r="B21" s="66" t="s">
        <v>87</v>
      </c>
      <c r="C21" s="68">
        <v>0.37</v>
      </c>
      <c r="D21" s="62" t="s">
        <v>86</v>
      </c>
      <c r="E21" s="62" t="s">
        <v>86</v>
      </c>
      <c r="F21" s="62" t="s">
        <v>86</v>
      </c>
      <c r="G21" s="53"/>
    </row>
    <row r="22" spans="1:13" ht="83.25" customHeight="1" thickBot="1" x14ac:dyDescent="0.3">
      <c r="A22" s="53"/>
      <c r="B22" s="66" t="s">
        <v>88</v>
      </c>
      <c r="C22" s="67">
        <v>0.40400000000000003</v>
      </c>
      <c r="D22" s="62" t="s">
        <v>86</v>
      </c>
      <c r="E22" s="62" t="s">
        <v>86</v>
      </c>
      <c r="F22" s="69" t="s">
        <v>86</v>
      </c>
      <c r="G22" s="53"/>
    </row>
    <row r="23" spans="1:13" ht="32.25" thickBot="1" x14ac:dyDescent="0.3">
      <c r="A23" s="63"/>
      <c r="B23" s="70" t="s">
        <v>89</v>
      </c>
      <c r="C23" s="67">
        <v>0.22900000000000001</v>
      </c>
      <c r="D23" s="71" t="s">
        <v>86</v>
      </c>
      <c r="E23" s="72" t="s">
        <v>86</v>
      </c>
      <c r="F23" s="73" t="s">
        <v>86</v>
      </c>
      <c r="G23" s="74"/>
    </row>
    <row r="24" spans="1:13" ht="12.75" customHeight="1" thickBot="1" x14ac:dyDescent="0.3">
      <c r="A24" s="53"/>
      <c r="B24" s="1389" t="s">
        <v>90</v>
      </c>
      <c r="C24" s="1390"/>
      <c r="D24" s="1390"/>
      <c r="E24" s="1390"/>
      <c r="F24" s="1391"/>
      <c r="G24" s="53"/>
    </row>
    <row r="25" spans="1:13" ht="21" customHeight="1" thickBot="1" x14ac:dyDescent="0.3">
      <c r="A25" s="53"/>
      <c r="B25" s="1389" t="s">
        <v>26</v>
      </c>
      <c r="C25" s="1390"/>
      <c r="D25" s="1390"/>
      <c r="E25" s="1390"/>
      <c r="F25" s="1419"/>
      <c r="G25" s="53"/>
    </row>
    <row r="26" spans="1:13" ht="60" customHeight="1" thickBot="1" x14ac:dyDescent="0.3">
      <c r="A26" s="53"/>
      <c r="B26" s="75" t="s">
        <v>27</v>
      </c>
      <c r="C26" s="1412" t="s">
        <v>91</v>
      </c>
      <c r="D26" s="1420"/>
      <c r="E26" s="1420"/>
      <c r="F26" s="1421"/>
      <c r="G26" s="53"/>
    </row>
    <row r="27" spans="1:13" ht="16.5" thickBot="1" x14ac:dyDescent="0.3">
      <c r="A27" s="53"/>
      <c r="B27" s="76" t="s">
        <v>29</v>
      </c>
      <c r="C27" s="1422" t="s">
        <v>92</v>
      </c>
      <c r="D27" s="1423"/>
      <c r="E27" s="1423"/>
      <c r="F27" s="1424"/>
      <c r="G27" s="53"/>
    </row>
    <row r="28" spans="1:13" ht="16.5" thickBot="1" x14ac:dyDescent="0.3">
      <c r="A28" s="53"/>
      <c r="B28" s="66" t="s">
        <v>31</v>
      </c>
      <c r="C28" s="1425" t="s">
        <v>93</v>
      </c>
      <c r="D28" s="1426"/>
      <c r="E28" s="1426"/>
      <c r="F28" s="1427"/>
      <c r="G28" s="53"/>
    </row>
    <row r="29" spans="1:13" ht="15.75" x14ac:dyDescent="0.25">
      <c r="A29" s="53"/>
      <c r="B29" s="1410"/>
      <c r="C29" s="77">
        <v>2024</v>
      </c>
      <c r="D29" s="77">
        <v>2025</v>
      </c>
      <c r="E29" s="77">
        <v>2026</v>
      </c>
      <c r="F29" s="77">
        <v>2027</v>
      </c>
      <c r="G29" s="53"/>
      <c r="I29" s="78"/>
      <c r="J29" s="78"/>
      <c r="K29" s="78"/>
      <c r="L29" s="78"/>
      <c r="M29" s="78"/>
    </row>
    <row r="30" spans="1:13" ht="16.5" thickBot="1" x14ac:dyDescent="0.3">
      <c r="A30" s="53"/>
      <c r="B30" s="1411"/>
      <c r="C30" s="79" t="s">
        <v>13</v>
      </c>
      <c r="D30" s="79" t="s">
        <v>14</v>
      </c>
      <c r="E30" s="79" t="s">
        <v>14</v>
      </c>
      <c r="F30" s="79" t="s">
        <v>14</v>
      </c>
      <c r="G30" s="53"/>
    </row>
    <row r="31" spans="1:13" ht="16.5" thickBot="1" x14ac:dyDescent="0.3">
      <c r="A31" s="53"/>
      <c r="B31" s="66" t="s">
        <v>33</v>
      </c>
      <c r="C31" s="80">
        <v>2800</v>
      </c>
      <c r="D31" s="80">
        <v>2800</v>
      </c>
      <c r="E31" s="80">
        <v>2800</v>
      </c>
      <c r="F31" s="80">
        <v>2800</v>
      </c>
      <c r="G31" s="53"/>
    </row>
    <row r="32" spans="1:13" ht="84.75" customHeight="1" thickBot="1" x14ac:dyDescent="0.3">
      <c r="A32" s="53"/>
      <c r="B32" s="66" t="s">
        <v>35</v>
      </c>
      <c r="C32" s="81">
        <f>C61</f>
        <v>98884</v>
      </c>
      <c r="D32" s="81">
        <f t="shared" ref="D32:F32" si="0">D61</f>
        <v>101634</v>
      </c>
      <c r="E32" s="81">
        <f t="shared" si="0"/>
        <v>101634</v>
      </c>
      <c r="F32" s="81">
        <f t="shared" si="0"/>
        <v>102550</v>
      </c>
      <c r="G32" s="53"/>
    </row>
    <row r="33" spans="1:7" ht="84" customHeight="1" thickBot="1" x14ac:dyDescent="0.3">
      <c r="A33" s="53"/>
      <c r="B33" s="66" t="s">
        <v>36</v>
      </c>
      <c r="C33" s="81">
        <f>C32/C31</f>
        <v>35.315714285714286</v>
      </c>
      <c r="D33" s="81">
        <f t="shared" ref="D33:F33" si="1">D32/D31</f>
        <v>36.29785714285714</v>
      </c>
      <c r="E33" s="81">
        <f t="shared" si="1"/>
        <v>36.29785714285714</v>
      </c>
      <c r="F33" s="81">
        <f t="shared" si="1"/>
        <v>36.625</v>
      </c>
      <c r="G33" s="53"/>
    </row>
    <row r="34" spans="1:7" ht="79.5" customHeight="1" thickBot="1" x14ac:dyDescent="0.3">
      <c r="A34" s="53"/>
      <c r="B34" s="66" t="s">
        <v>37</v>
      </c>
      <c r="C34" s="58" t="s">
        <v>94</v>
      </c>
      <c r="D34" s="82">
        <f>D31/C31-1</f>
        <v>0</v>
      </c>
      <c r="E34" s="82">
        <f t="shared" ref="E34:F36" si="2">E31/D31-1</f>
        <v>0</v>
      </c>
      <c r="F34" s="82">
        <f t="shared" si="2"/>
        <v>0</v>
      </c>
      <c r="G34" s="53"/>
    </row>
    <row r="35" spans="1:7" ht="32.25" thickBot="1" x14ac:dyDescent="0.3">
      <c r="A35" s="53"/>
      <c r="B35" s="66" t="s">
        <v>38</v>
      </c>
      <c r="C35" s="58" t="s">
        <v>94</v>
      </c>
      <c r="D35" s="82">
        <f>D32/C32-1</f>
        <v>2.781036365842815E-2</v>
      </c>
      <c r="E35" s="82">
        <f t="shared" si="2"/>
        <v>0</v>
      </c>
      <c r="F35" s="82">
        <f t="shared" si="2"/>
        <v>9.0127319597772537E-3</v>
      </c>
      <c r="G35" s="53"/>
    </row>
    <row r="36" spans="1:7" ht="15.75" customHeight="1" thickBot="1" x14ac:dyDescent="0.3">
      <c r="A36" s="53"/>
      <c r="B36" s="66" t="s">
        <v>39</v>
      </c>
      <c r="C36" s="58" t="s">
        <v>94</v>
      </c>
      <c r="D36" s="82">
        <f>D33/C33-1</f>
        <v>2.7810363658427928E-2</v>
      </c>
      <c r="E36" s="82">
        <f t="shared" si="2"/>
        <v>0</v>
      </c>
      <c r="F36" s="82">
        <f t="shared" si="2"/>
        <v>9.0127319597772537E-3</v>
      </c>
      <c r="G36" s="53"/>
    </row>
    <row r="37" spans="1:7" ht="16.5" customHeight="1" thickBot="1" x14ac:dyDescent="0.3">
      <c r="A37" s="53"/>
      <c r="B37" s="1428" t="s">
        <v>95</v>
      </c>
      <c r="C37" s="1429"/>
      <c r="D37" s="1429"/>
      <c r="E37" s="1429"/>
      <c r="F37" s="1430"/>
      <c r="G37" s="53"/>
    </row>
    <row r="38" spans="1:7" ht="15.75" x14ac:dyDescent="0.25">
      <c r="A38" s="53"/>
      <c r="B38" s="1410"/>
      <c r="C38" s="77">
        <v>2024</v>
      </c>
      <c r="D38" s="77">
        <v>2025</v>
      </c>
      <c r="E38" s="77">
        <v>2026</v>
      </c>
      <c r="F38" s="77">
        <v>2027</v>
      </c>
      <c r="G38" s="83"/>
    </row>
    <row r="39" spans="1:7" ht="16.5" thickBot="1" x14ac:dyDescent="0.3">
      <c r="A39" s="53"/>
      <c r="B39" s="1411"/>
      <c r="C39" s="79" t="s">
        <v>13</v>
      </c>
      <c r="D39" s="79" t="s">
        <v>14</v>
      </c>
      <c r="E39" s="79" t="s">
        <v>14</v>
      </c>
      <c r="F39" s="79" t="s">
        <v>14</v>
      </c>
      <c r="G39" s="53"/>
    </row>
    <row r="40" spans="1:7" ht="16.5" thickBot="1" x14ac:dyDescent="0.3">
      <c r="A40" s="53"/>
      <c r="B40" s="84" t="s">
        <v>41</v>
      </c>
      <c r="C40" s="85">
        <f>C41</f>
        <v>79235</v>
      </c>
      <c r="D40" s="85">
        <f>D41</f>
        <v>77614</v>
      </c>
      <c r="E40" s="85">
        <f>E41</f>
        <v>77614</v>
      </c>
      <c r="F40" s="85">
        <f>F41</f>
        <v>77614</v>
      </c>
      <c r="G40" s="83"/>
    </row>
    <row r="41" spans="1:7" ht="16.5" thickBot="1" x14ac:dyDescent="0.3">
      <c r="A41" s="53"/>
      <c r="B41" s="86" t="s">
        <v>42</v>
      </c>
      <c r="C41" s="87">
        <v>79235</v>
      </c>
      <c r="D41" s="85">
        <v>77614</v>
      </c>
      <c r="E41" s="85">
        <v>77614</v>
      </c>
      <c r="F41" s="85">
        <v>77614</v>
      </c>
      <c r="G41" s="83"/>
    </row>
    <row r="42" spans="1:7" ht="22.5" customHeight="1" thickBot="1" x14ac:dyDescent="0.3">
      <c r="A42" s="53"/>
      <c r="B42" s="86" t="s">
        <v>43</v>
      </c>
      <c r="C42" s="88"/>
      <c r="D42" s="89"/>
      <c r="E42" s="89"/>
      <c r="F42" s="89"/>
      <c r="G42" s="83"/>
    </row>
    <row r="43" spans="1:7" ht="46.5" customHeight="1" thickBot="1" x14ac:dyDescent="0.3">
      <c r="A43" s="53"/>
      <c r="B43" s="84" t="s">
        <v>67</v>
      </c>
      <c r="C43" s="85">
        <f>C44</f>
        <v>12929</v>
      </c>
      <c r="D43" s="85">
        <f>D44</f>
        <v>12400</v>
      </c>
      <c r="E43" s="85">
        <f>E44</f>
        <v>12400</v>
      </c>
      <c r="F43" s="85">
        <f>F44</f>
        <v>12400</v>
      </c>
      <c r="G43" s="83"/>
    </row>
    <row r="44" spans="1:7" ht="16.5" thickBot="1" x14ac:dyDescent="0.3">
      <c r="A44" s="53"/>
      <c r="B44" s="86" t="s">
        <v>42</v>
      </c>
      <c r="C44" s="85">
        <v>12929</v>
      </c>
      <c r="D44" s="85">
        <v>12400</v>
      </c>
      <c r="E44" s="85">
        <v>12400</v>
      </c>
      <c r="F44" s="85">
        <v>12400</v>
      </c>
      <c r="G44" s="83"/>
    </row>
    <row r="45" spans="1:7" ht="16.5" thickBot="1" x14ac:dyDescent="0.3">
      <c r="A45" s="53"/>
      <c r="B45" s="86" t="s">
        <v>43</v>
      </c>
      <c r="C45" s="88"/>
      <c r="D45" s="85"/>
      <c r="E45" s="85"/>
      <c r="F45" s="85"/>
      <c r="G45" s="83"/>
    </row>
    <row r="46" spans="1:7" ht="32.25" thickBot="1" x14ac:dyDescent="0.3">
      <c r="A46" s="53"/>
      <c r="B46" s="84" t="s">
        <v>45</v>
      </c>
      <c r="C46" s="85">
        <f t="shared" ref="C46:F46" si="3">C47</f>
        <v>6476</v>
      </c>
      <c r="D46" s="85">
        <f t="shared" si="3"/>
        <v>11476</v>
      </c>
      <c r="E46" s="85">
        <f t="shared" si="3"/>
        <v>11476</v>
      </c>
      <c r="F46" s="85">
        <f t="shared" si="3"/>
        <v>12392</v>
      </c>
      <c r="G46" s="83"/>
    </row>
    <row r="47" spans="1:7" ht="16.5" thickBot="1" x14ac:dyDescent="0.3">
      <c r="A47" s="53"/>
      <c r="B47" s="86" t="s">
        <v>42</v>
      </c>
      <c r="C47" s="85">
        <v>6476</v>
      </c>
      <c r="D47" s="85">
        <v>11476</v>
      </c>
      <c r="E47" s="85">
        <v>11476</v>
      </c>
      <c r="F47" s="85">
        <v>12392</v>
      </c>
      <c r="G47" s="83"/>
    </row>
    <row r="48" spans="1:7" ht="17.25" customHeight="1" thickBot="1" x14ac:dyDescent="0.3">
      <c r="A48" s="53"/>
      <c r="B48" s="86" t="s">
        <v>43</v>
      </c>
      <c r="C48" s="88"/>
      <c r="D48" s="85"/>
      <c r="E48" s="85"/>
      <c r="F48" s="85"/>
      <c r="G48" s="83"/>
    </row>
    <row r="49" spans="1:13" ht="16.5" thickBot="1" x14ac:dyDescent="0.3">
      <c r="A49" s="53"/>
      <c r="B49" s="84" t="s">
        <v>46</v>
      </c>
      <c r="C49" s="88"/>
      <c r="D49" s="85"/>
      <c r="E49" s="85"/>
      <c r="F49" s="85"/>
      <c r="G49" s="53"/>
    </row>
    <row r="50" spans="1:13" ht="12.75" customHeight="1" thickBot="1" x14ac:dyDescent="0.3">
      <c r="A50" s="53"/>
      <c r="B50" s="86" t="s">
        <v>42</v>
      </c>
      <c r="C50" s="88"/>
      <c r="D50" s="85"/>
      <c r="E50" s="85"/>
      <c r="F50" s="85"/>
      <c r="G50" s="53"/>
    </row>
    <row r="51" spans="1:13" ht="9" customHeight="1" thickBot="1" x14ac:dyDescent="0.3">
      <c r="A51" s="53"/>
      <c r="B51" s="86" t="s">
        <v>43</v>
      </c>
      <c r="C51" s="88"/>
      <c r="D51" s="85"/>
      <c r="E51" s="85"/>
      <c r="F51" s="85"/>
      <c r="G51" s="53"/>
    </row>
    <row r="52" spans="1:13" ht="32.25" thickBot="1" x14ac:dyDescent="0.3">
      <c r="A52" s="53"/>
      <c r="B52" s="84" t="s">
        <v>47</v>
      </c>
      <c r="C52" s="88"/>
      <c r="D52" s="85"/>
      <c r="E52" s="85"/>
      <c r="F52" s="85"/>
      <c r="G52" s="53"/>
    </row>
    <row r="53" spans="1:13" ht="16.5" thickBot="1" x14ac:dyDescent="0.3">
      <c r="A53" s="53"/>
      <c r="B53" s="86" t="s">
        <v>42</v>
      </c>
      <c r="C53" s="88"/>
      <c r="D53" s="85"/>
      <c r="E53" s="85"/>
      <c r="F53" s="85"/>
      <c r="G53" s="53"/>
    </row>
    <row r="54" spans="1:13" ht="16.5" thickBot="1" x14ac:dyDescent="0.3">
      <c r="A54" s="53"/>
      <c r="B54" s="86" t="s">
        <v>43</v>
      </c>
      <c r="C54" s="88"/>
      <c r="D54" s="85"/>
      <c r="E54" s="85"/>
      <c r="F54" s="85"/>
      <c r="G54" s="53"/>
    </row>
    <row r="55" spans="1:13" ht="32.25" thickBot="1" x14ac:dyDescent="0.3">
      <c r="A55" s="53"/>
      <c r="B55" s="84" t="s">
        <v>48</v>
      </c>
      <c r="C55" s="88"/>
      <c r="D55" s="85"/>
      <c r="E55" s="85"/>
      <c r="F55" s="85"/>
      <c r="G55" s="53"/>
      <c r="I55" s="78"/>
      <c r="J55" s="78"/>
      <c r="K55" s="78"/>
      <c r="L55" s="78"/>
      <c r="M55" s="78"/>
    </row>
    <row r="56" spans="1:13" ht="16.5" thickBot="1" x14ac:dyDescent="0.3">
      <c r="A56" s="53"/>
      <c r="B56" s="86" t="s">
        <v>42</v>
      </c>
      <c r="C56" s="88"/>
      <c r="D56" s="85"/>
      <c r="E56" s="85"/>
      <c r="F56" s="85"/>
      <c r="G56" s="53"/>
    </row>
    <row r="57" spans="1:13" ht="16.5" thickBot="1" x14ac:dyDescent="0.3">
      <c r="A57" s="53"/>
      <c r="B57" s="86" t="s">
        <v>43</v>
      </c>
      <c r="C57" s="88"/>
      <c r="D57" s="85"/>
      <c r="E57" s="85"/>
      <c r="F57" s="85"/>
      <c r="G57" s="53"/>
    </row>
    <row r="58" spans="1:13" ht="15.75" customHeight="1" thickBot="1" x14ac:dyDescent="0.3">
      <c r="A58" s="53"/>
      <c r="B58" s="84" t="s">
        <v>49</v>
      </c>
      <c r="C58" s="88">
        <f>C59</f>
        <v>244</v>
      </c>
      <c r="D58" s="85">
        <f>D59</f>
        <v>144</v>
      </c>
      <c r="E58" s="85">
        <f>E59</f>
        <v>144</v>
      </c>
      <c r="F58" s="85">
        <f>F59</f>
        <v>144</v>
      </c>
      <c r="G58" s="53"/>
    </row>
    <row r="59" spans="1:13" ht="12.75" customHeight="1" thickBot="1" x14ac:dyDescent="0.3">
      <c r="A59" s="53"/>
      <c r="B59" s="86" t="s">
        <v>42</v>
      </c>
      <c r="C59" s="88">
        <v>244</v>
      </c>
      <c r="D59" s="90">
        <v>144</v>
      </c>
      <c r="E59" s="90">
        <v>144</v>
      </c>
      <c r="F59" s="90">
        <v>144</v>
      </c>
      <c r="G59" s="53"/>
    </row>
    <row r="60" spans="1:13" ht="15" customHeight="1" thickBot="1" x14ac:dyDescent="0.3">
      <c r="A60" s="53"/>
      <c r="B60" s="86" t="s">
        <v>43</v>
      </c>
      <c r="C60" s="88"/>
      <c r="D60" s="91"/>
      <c r="E60" s="92"/>
      <c r="F60" s="92"/>
      <c r="G60" s="53"/>
    </row>
    <row r="61" spans="1:13" ht="32.25" thickBot="1" x14ac:dyDescent="0.3">
      <c r="A61" s="53"/>
      <c r="B61" s="93" t="s">
        <v>62</v>
      </c>
      <c r="C61" s="88">
        <f>C58+C55+C52+C49+C46+C43+C40</f>
        <v>98884</v>
      </c>
      <c r="D61" s="94">
        <f t="shared" ref="D61:F61" si="4">D58+D55+D52+D49+D46+D43+D40</f>
        <v>101634</v>
      </c>
      <c r="E61" s="88">
        <f t="shared" si="4"/>
        <v>101634</v>
      </c>
      <c r="F61" s="88">
        <f t="shared" si="4"/>
        <v>102550</v>
      </c>
      <c r="G61" s="53"/>
    </row>
    <row r="62" spans="1:13" ht="16.5" thickBot="1" x14ac:dyDescent="0.3">
      <c r="A62" s="53"/>
      <c r="B62" s="95" t="s">
        <v>71</v>
      </c>
      <c r="C62" s="96">
        <f>IF(C61-C32=0,0,"Error")</f>
        <v>0</v>
      </c>
      <c r="D62" s="96">
        <f>IF(D61-D32=0,0,"Error")</f>
        <v>0</v>
      </c>
      <c r="E62" s="96">
        <f>IF(E61-E32=0,0,"Error")</f>
        <v>0</v>
      </c>
      <c r="F62" s="96">
        <f>IF(F61-F32=0,0,"Error")</f>
        <v>0</v>
      </c>
      <c r="G62" s="53"/>
    </row>
    <row r="63" spans="1:13" ht="16.5" thickBot="1" x14ac:dyDescent="0.3">
      <c r="A63" s="53"/>
      <c r="B63" s="1389" t="s">
        <v>96</v>
      </c>
      <c r="C63" s="1390"/>
      <c r="D63" s="1390"/>
      <c r="E63" s="1390"/>
      <c r="F63" s="1419"/>
      <c r="G63" s="53"/>
    </row>
    <row r="64" spans="1:13" ht="24.75" customHeight="1" thickBot="1" x14ac:dyDescent="0.3">
      <c r="A64" s="53"/>
      <c r="B64" s="1389" t="s">
        <v>97</v>
      </c>
      <c r="C64" s="1390"/>
      <c r="D64" s="1390"/>
      <c r="E64" s="1390"/>
      <c r="F64" s="1419"/>
      <c r="G64" s="53"/>
    </row>
    <row r="65" spans="1:7" ht="32.25" thickBot="1" x14ac:dyDescent="0.3">
      <c r="A65" s="53"/>
      <c r="B65" s="97" t="s">
        <v>98</v>
      </c>
      <c r="C65" s="1415" t="s">
        <v>99</v>
      </c>
      <c r="D65" s="1431"/>
      <c r="E65" s="1417"/>
      <c r="F65" s="1418"/>
      <c r="G65" s="53"/>
    </row>
    <row r="66" spans="1:7" ht="79.5" thickBot="1" x14ac:dyDescent="0.3">
      <c r="A66" s="53"/>
      <c r="B66" s="75" t="s">
        <v>100</v>
      </c>
      <c r="C66" s="98" t="s">
        <v>101</v>
      </c>
      <c r="D66" s="99" t="s">
        <v>54</v>
      </c>
      <c r="E66" s="1432" t="s">
        <v>102</v>
      </c>
      <c r="F66" s="1433"/>
      <c r="G66" s="53"/>
    </row>
    <row r="67" spans="1:7" ht="23.25" customHeight="1" thickBot="1" x14ac:dyDescent="0.3">
      <c r="A67" s="53"/>
      <c r="B67" s="100"/>
      <c r="C67" s="1415"/>
      <c r="D67" s="1416"/>
      <c r="E67" s="1417"/>
      <c r="F67" s="1418"/>
      <c r="G67" s="53"/>
    </row>
    <row r="68" spans="1:7" ht="12.75" customHeight="1" thickBot="1" x14ac:dyDescent="0.3">
      <c r="A68" s="53"/>
      <c r="B68" s="66" t="s">
        <v>29</v>
      </c>
      <c r="C68" s="1398" t="s">
        <v>103</v>
      </c>
      <c r="D68" s="1399"/>
      <c r="E68" s="1399"/>
      <c r="F68" s="1400"/>
      <c r="G68" s="53"/>
    </row>
    <row r="69" spans="1:7" ht="26.25" customHeight="1" thickBot="1" x14ac:dyDescent="0.3">
      <c r="A69" s="53"/>
      <c r="B69" s="66" t="s">
        <v>31</v>
      </c>
      <c r="C69" s="1425" t="s">
        <v>104</v>
      </c>
      <c r="D69" s="1426"/>
      <c r="E69" s="1426"/>
      <c r="F69" s="1427"/>
      <c r="G69" s="53"/>
    </row>
    <row r="70" spans="1:7" ht="26.25" customHeight="1" x14ac:dyDescent="0.25">
      <c r="A70" s="53"/>
      <c r="B70" s="1410"/>
      <c r="C70" s="77">
        <v>2024</v>
      </c>
      <c r="D70" s="77">
        <v>2025</v>
      </c>
      <c r="E70" s="77">
        <v>2026</v>
      </c>
      <c r="F70" s="77">
        <v>2027</v>
      </c>
      <c r="G70" s="53"/>
    </row>
    <row r="71" spans="1:7" ht="22.5" customHeight="1" thickBot="1" x14ac:dyDescent="0.3">
      <c r="A71" s="53"/>
      <c r="B71" s="1411"/>
      <c r="C71" s="79" t="s">
        <v>13</v>
      </c>
      <c r="D71" s="79" t="s">
        <v>14</v>
      </c>
      <c r="E71" s="79" t="s">
        <v>14</v>
      </c>
      <c r="F71" s="79" t="s">
        <v>14</v>
      </c>
      <c r="G71" s="53"/>
    </row>
    <row r="72" spans="1:7" ht="15.75" customHeight="1" thickBot="1" x14ac:dyDescent="0.3">
      <c r="A72" s="53"/>
      <c r="B72" s="66" t="s">
        <v>33</v>
      </c>
      <c r="C72" s="81">
        <v>17</v>
      </c>
      <c r="D72" s="81">
        <v>17</v>
      </c>
      <c r="E72" s="81">
        <v>17</v>
      </c>
      <c r="F72" s="81">
        <v>17</v>
      </c>
      <c r="G72" s="53"/>
    </row>
    <row r="73" spans="1:7" ht="16.5" thickBot="1" x14ac:dyDescent="0.3">
      <c r="A73" s="53"/>
      <c r="B73" s="66" t="s">
        <v>35</v>
      </c>
      <c r="C73" s="81">
        <v>1000</v>
      </c>
      <c r="D73" s="81">
        <f t="shared" ref="D73:F73" si="5">D86</f>
        <v>1000</v>
      </c>
      <c r="E73" s="81">
        <f t="shared" si="5"/>
        <v>1000</v>
      </c>
      <c r="F73" s="81">
        <f t="shared" si="5"/>
        <v>1000</v>
      </c>
      <c r="G73" s="53"/>
    </row>
    <row r="74" spans="1:7" ht="15.75" customHeight="1" thickBot="1" x14ac:dyDescent="0.3">
      <c r="A74" s="53"/>
      <c r="B74" s="66" t="s">
        <v>36</v>
      </c>
      <c r="C74" s="81">
        <f>C73/C72</f>
        <v>58.823529411764703</v>
      </c>
      <c r="D74" s="81">
        <f t="shared" ref="D74:F74" si="6">D73/D72</f>
        <v>58.823529411764703</v>
      </c>
      <c r="E74" s="81">
        <f t="shared" si="6"/>
        <v>58.823529411764703</v>
      </c>
      <c r="F74" s="81">
        <f t="shared" si="6"/>
        <v>58.823529411764703</v>
      </c>
      <c r="G74" s="53"/>
    </row>
    <row r="75" spans="1:7" ht="16.5" thickBot="1" x14ac:dyDescent="0.3">
      <c r="A75" s="53"/>
      <c r="B75" s="66" t="s">
        <v>37</v>
      </c>
      <c r="C75" s="58" t="s">
        <v>94</v>
      </c>
      <c r="D75" s="82">
        <f>D72/C72-1</f>
        <v>0</v>
      </c>
      <c r="E75" s="82">
        <f t="shared" ref="E75:F77" si="7">E72/D72-1</f>
        <v>0</v>
      </c>
      <c r="F75" s="82">
        <f t="shared" si="7"/>
        <v>0</v>
      </c>
      <c r="G75" s="53"/>
    </row>
    <row r="76" spans="1:7" ht="32.25" thickBot="1" x14ac:dyDescent="0.3">
      <c r="A76" s="53"/>
      <c r="B76" s="66" t="s">
        <v>38</v>
      </c>
      <c r="C76" s="58" t="s">
        <v>94</v>
      </c>
      <c r="D76" s="82">
        <f>D73/C73-1</f>
        <v>0</v>
      </c>
      <c r="E76" s="82">
        <f t="shared" si="7"/>
        <v>0</v>
      </c>
      <c r="F76" s="82">
        <f t="shared" si="7"/>
        <v>0</v>
      </c>
      <c r="G76" s="53"/>
    </row>
    <row r="77" spans="1:7" ht="15.75" customHeight="1" thickBot="1" x14ac:dyDescent="0.3">
      <c r="A77" s="53"/>
      <c r="B77" s="66" t="s">
        <v>39</v>
      </c>
      <c r="C77" s="58" t="s">
        <v>94</v>
      </c>
      <c r="D77" s="82">
        <f>D74/C74-1</f>
        <v>0</v>
      </c>
      <c r="E77" s="82">
        <f t="shared" si="7"/>
        <v>0</v>
      </c>
      <c r="F77" s="82">
        <f t="shared" si="7"/>
        <v>0</v>
      </c>
      <c r="G77" s="53"/>
    </row>
    <row r="78" spans="1:7" ht="16.5" customHeight="1" thickBot="1" x14ac:dyDescent="0.3">
      <c r="A78" s="53"/>
      <c r="B78" s="1438" t="s">
        <v>105</v>
      </c>
      <c r="C78" s="1439"/>
      <c r="D78" s="1439"/>
      <c r="E78" s="1439"/>
      <c r="F78" s="1440"/>
      <c r="G78" s="53"/>
    </row>
    <row r="79" spans="1:7" ht="17.25" customHeight="1" x14ac:dyDescent="0.25">
      <c r="A79" s="53"/>
      <c r="B79" s="1410"/>
      <c r="C79" s="77">
        <v>2024</v>
      </c>
      <c r="D79" s="77">
        <v>2025</v>
      </c>
      <c r="E79" s="77">
        <v>2026</v>
      </c>
      <c r="F79" s="77">
        <v>2027</v>
      </c>
      <c r="G79" s="53"/>
    </row>
    <row r="80" spans="1:7" ht="30" customHeight="1" thickBot="1" x14ac:dyDescent="0.3">
      <c r="A80" s="53"/>
      <c r="B80" s="1411"/>
      <c r="C80" s="79" t="s">
        <v>13</v>
      </c>
      <c r="D80" s="79" t="s">
        <v>14</v>
      </c>
      <c r="E80" s="79" t="s">
        <v>14</v>
      </c>
      <c r="F80" s="79" t="s">
        <v>14</v>
      </c>
      <c r="G80" s="53"/>
    </row>
    <row r="81" spans="1:7" ht="24" customHeight="1" thickBot="1" x14ac:dyDescent="0.3">
      <c r="A81" s="53"/>
      <c r="B81" s="84" t="s">
        <v>57</v>
      </c>
      <c r="C81" s="85"/>
      <c r="D81" s="85"/>
      <c r="E81" s="85"/>
      <c r="F81" s="85"/>
      <c r="G81" s="53"/>
    </row>
    <row r="82" spans="1:7" ht="22.5" customHeight="1" thickBot="1" x14ac:dyDescent="0.3">
      <c r="A82" s="53"/>
      <c r="B82" s="86" t="s">
        <v>42</v>
      </c>
      <c r="C82" s="85"/>
      <c r="D82" s="85"/>
      <c r="E82" s="85"/>
      <c r="F82" s="85"/>
      <c r="G82" s="53"/>
    </row>
    <row r="83" spans="1:7" ht="21" customHeight="1" thickBot="1" x14ac:dyDescent="0.3">
      <c r="A83" s="53"/>
      <c r="B83" s="86" t="s">
        <v>69</v>
      </c>
      <c r="C83" s="88"/>
      <c r="D83" s="89"/>
      <c r="E83" s="89"/>
      <c r="F83" s="89"/>
      <c r="G83" s="53"/>
    </row>
    <row r="84" spans="1:7" ht="21" customHeight="1" thickBot="1" x14ac:dyDescent="0.3">
      <c r="A84" s="53"/>
      <c r="B84" s="86" t="s">
        <v>59</v>
      </c>
      <c r="C84" s="85"/>
      <c r="D84" s="85"/>
      <c r="E84" s="85"/>
      <c r="F84" s="85"/>
      <c r="G84" s="53"/>
    </row>
    <row r="85" spans="1:7" ht="16.5" thickBot="1" x14ac:dyDescent="0.3">
      <c r="A85" s="53"/>
      <c r="B85" s="86" t="s">
        <v>60</v>
      </c>
      <c r="C85" s="88"/>
      <c r="D85" s="89"/>
      <c r="E85" s="89"/>
      <c r="F85" s="89"/>
      <c r="G85" s="53"/>
    </row>
    <row r="86" spans="1:7" ht="18.75" customHeight="1" thickBot="1" x14ac:dyDescent="0.3">
      <c r="A86" s="53"/>
      <c r="B86" s="84" t="s">
        <v>61</v>
      </c>
      <c r="C86" s="88">
        <f>C87+C88+C89+C90</f>
        <v>1000</v>
      </c>
      <c r="D86" s="88">
        <f t="shared" ref="D86:F86" si="8">D87+D88+D89+D90</f>
        <v>1000</v>
      </c>
      <c r="E86" s="88">
        <f t="shared" si="8"/>
        <v>1000</v>
      </c>
      <c r="F86" s="88">
        <f t="shared" si="8"/>
        <v>1000</v>
      </c>
      <c r="G86" s="53"/>
    </row>
    <row r="87" spans="1:7" ht="19.5" customHeight="1" thickBot="1" x14ac:dyDescent="0.3">
      <c r="A87" s="53"/>
      <c r="B87" s="86" t="s">
        <v>42</v>
      </c>
      <c r="C87" s="85">
        <v>1000</v>
      </c>
      <c r="D87" s="101">
        <v>1000</v>
      </c>
      <c r="E87" s="85">
        <v>1000</v>
      </c>
      <c r="F87" s="85">
        <v>1000</v>
      </c>
      <c r="G87" s="53"/>
    </row>
    <row r="88" spans="1:7" ht="18" customHeight="1" thickBot="1" x14ac:dyDescent="0.3">
      <c r="A88" s="53"/>
      <c r="B88" s="86" t="s">
        <v>69</v>
      </c>
      <c r="C88" s="88"/>
      <c r="D88" s="89"/>
      <c r="E88" s="89"/>
      <c r="F88" s="89"/>
      <c r="G88" s="53"/>
    </row>
    <row r="89" spans="1:7" ht="19.5" customHeight="1" thickBot="1" x14ac:dyDescent="0.3">
      <c r="A89" s="53"/>
      <c r="B89" s="86" t="s">
        <v>59</v>
      </c>
      <c r="C89" s="85"/>
      <c r="D89" s="85"/>
      <c r="E89" s="85"/>
      <c r="F89" s="85"/>
      <c r="G89" s="53"/>
    </row>
    <row r="90" spans="1:7" ht="16.5" thickBot="1" x14ac:dyDescent="0.3">
      <c r="A90" s="53"/>
      <c r="B90" s="86" t="s">
        <v>60</v>
      </c>
      <c r="C90" s="88"/>
      <c r="D90" s="89"/>
      <c r="E90" s="89"/>
      <c r="F90" s="89"/>
      <c r="G90" s="53"/>
    </row>
    <row r="91" spans="1:7" ht="32.25" thickBot="1" x14ac:dyDescent="0.3">
      <c r="A91" s="53"/>
      <c r="B91" s="93" t="s">
        <v>62</v>
      </c>
      <c r="C91" s="88">
        <v>1000</v>
      </c>
      <c r="D91" s="88">
        <v>1000</v>
      </c>
      <c r="E91" s="88">
        <v>1000</v>
      </c>
      <c r="F91" s="88">
        <v>1000</v>
      </c>
      <c r="G91" s="53"/>
    </row>
    <row r="92" spans="1:7" ht="19.5" customHeight="1" thickBot="1" x14ac:dyDescent="0.3">
      <c r="A92" s="53"/>
      <c r="B92" s="102"/>
      <c r="C92" s="1415"/>
      <c r="D92" s="1417"/>
      <c r="E92" s="1417"/>
      <c r="F92" s="1418"/>
      <c r="G92" s="53"/>
    </row>
    <row r="93" spans="1:7" ht="48" thickBot="1" x14ac:dyDescent="0.3">
      <c r="A93" s="53"/>
      <c r="B93" s="65" t="s">
        <v>64</v>
      </c>
      <c r="C93" s="103">
        <f>C73+C32</f>
        <v>99884</v>
      </c>
      <c r="D93" s="103">
        <f>D73+D32</f>
        <v>102634</v>
      </c>
      <c r="E93" s="103">
        <f>E73+E32</f>
        <v>102634</v>
      </c>
      <c r="F93" s="103">
        <f>F73+F32</f>
        <v>103550</v>
      </c>
      <c r="G93" s="53"/>
    </row>
    <row r="94" spans="1:7" ht="48" thickBot="1" x14ac:dyDescent="0.3">
      <c r="A94" s="53"/>
      <c r="B94" s="65" t="s">
        <v>65</v>
      </c>
      <c r="C94" s="103">
        <f>C95+C98+C101+C104+C107+C110+C113+C116+C121</f>
        <v>99884</v>
      </c>
      <c r="D94" s="103">
        <f t="shared" ref="D94:F94" si="9">D95+D98+D101+D104+D107+D110+D113+D116+D121</f>
        <v>102634</v>
      </c>
      <c r="E94" s="103">
        <f t="shared" si="9"/>
        <v>102634</v>
      </c>
      <c r="F94" s="103">
        <f t="shared" si="9"/>
        <v>103550</v>
      </c>
      <c r="G94" s="83"/>
    </row>
    <row r="95" spans="1:7" ht="16.5" thickBot="1" x14ac:dyDescent="0.3">
      <c r="A95" s="53"/>
      <c r="B95" s="84" t="s">
        <v>41</v>
      </c>
      <c r="C95" s="104">
        <f>C96+C97</f>
        <v>79235</v>
      </c>
      <c r="D95" s="105">
        <f t="shared" ref="D95:F95" si="10">D96+D97</f>
        <v>77614</v>
      </c>
      <c r="E95" s="105">
        <f>E96+E97</f>
        <v>77614</v>
      </c>
      <c r="F95" s="105">
        <f t="shared" si="10"/>
        <v>77614</v>
      </c>
      <c r="G95" s="83"/>
    </row>
    <row r="96" spans="1:7" ht="24.75" customHeight="1" thickBot="1" x14ac:dyDescent="0.3">
      <c r="A96" s="53"/>
      <c r="B96" s="86" t="s">
        <v>42</v>
      </c>
      <c r="C96" s="88">
        <f>C41</f>
        <v>79235</v>
      </c>
      <c r="D96" s="88">
        <f>D41</f>
        <v>77614</v>
      </c>
      <c r="E96" s="88">
        <f>E41</f>
        <v>77614</v>
      </c>
      <c r="F96" s="88">
        <f>F41</f>
        <v>77614</v>
      </c>
      <c r="G96" s="53"/>
    </row>
    <row r="97" spans="1:7" ht="15.75" customHeight="1" thickBot="1" x14ac:dyDescent="0.3">
      <c r="A97" s="53"/>
      <c r="B97" s="86" t="s">
        <v>66</v>
      </c>
      <c r="C97" s="88">
        <f>C42</f>
        <v>0</v>
      </c>
      <c r="D97" s="88">
        <f t="shared" ref="D97:F97" si="11">D42</f>
        <v>0</v>
      </c>
      <c r="E97" s="88">
        <f t="shared" si="11"/>
        <v>0</v>
      </c>
      <c r="F97" s="88">
        <f t="shared" si="11"/>
        <v>0</v>
      </c>
      <c r="G97" s="53"/>
    </row>
    <row r="98" spans="1:7" ht="32.25" thickBot="1" x14ac:dyDescent="0.3">
      <c r="A98" s="53"/>
      <c r="B98" s="84" t="s">
        <v>67</v>
      </c>
      <c r="C98" s="104">
        <f>C99+C100</f>
        <v>12929</v>
      </c>
      <c r="D98" s="104">
        <f t="shared" ref="D98:F98" si="12">D99+D100</f>
        <v>12400</v>
      </c>
      <c r="E98" s="104">
        <f t="shared" si="12"/>
        <v>12400</v>
      </c>
      <c r="F98" s="104">
        <f t="shared" si="12"/>
        <v>12400</v>
      </c>
      <c r="G98" s="83"/>
    </row>
    <row r="99" spans="1:7" ht="16.5" thickBot="1" x14ac:dyDescent="0.3">
      <c r="A99" s="53"/>
      <c r="B99" s="86" t="s">
        <v>42</v>
      </c>
      <c r="C99" s="85">
        <f t="shared" ref="C99:F100" si="13">C44</f>
        <v>12929</v>
      </c>
      <c r="D99" s="85">
        <f t="shared" si="13"/>
        <v>12400</v>
      </c>
      <c r="E99" s="85">
        <f t="shared" si="13"/>
        <v>12400</v>
      </c>
      <c r="F99" s="85">
        <f t="shared" si="13"/>
        <v>12400</v>
      </c>
      <c r="G99" s="53"/>
    </row>
    <row r="100" spans="1:7" ht="16.5" thickBot="1" x14ac:dyDescent="0.3">
      <c r="A100" s="53"/>
      <c r="B100" s="86" t="s">
        <v>66</v>
      </c>
      <c r="C100" s="88">
        <f t="shared" si="13"/>
        <v>0</v>
      </c>
      <c r="D100" s="88">
        <f t="shared" si="13"/>
        <v>0</v>
      </c>
      <c r="E100" s="88">
        <f t="shared" si="13"/>
        <v>0</v>
      </c>
      <c r="F100" s="88">
        <f t="shared" si="13"/>
        <v>0</v>
      </c>
      <c r="G100" s="53"/>
    </row>
    <row r="101" spans="1:7" ht="32.25" thickBot="1" x14ac:dyDescent="0.3">
      <c r="A101" s="53"/>
      <c r="B101" s="84" t="s">
        <v>45</v>
      </c>
      <c r="C101" s="104">
        <f>C102+C103</f>
        <v>6476</v>
      </c>
      <c r="D101" s="104">
        <f t="shared" ref="D101:F101" si="14">D102+D103</f>
        <v>11476</v>
      </c>
      <c r="E101" s="104">
        <f t="shared" si="14"/>
        <v>11476</v>
      </c>
      <c r="F101" s="104">
        <f t="shared" si="14"/>
        <v>12392</v>
      </c>
      <c r="G101" s="53"/>
    </row>
    <row r="102" spans="1:7" ht="16.5" thickBot="1" x14ac:dyDescent="0.3">
      <c r="A102" s="53"/>
      <c r="B102" s="86" t="s">
        <v>42</v>
      </c>
      <c r="C102" s="88">
        <f t="shared" ref="C102:E103" si="15">C47</f>
        <v>6476</v>
      </c>
      <c r="D102" s="88">
        <f t="shared" si="15"/>
        <v>11476</v>
      </c>
      <c r="E102" s="88">
        <f t="shared" si="15"/>
        <v>11476</v>
      </c>
      <c r="F102" s="85">
        <f>F47</f>
        <v>12392</v>
      </c>
      <c r="G102" s="53"/>
    </row>
    <row r="103" spans="1:7" ht="16.5" thickBot="1" x14ac:dyDescent="0.3">
      <c r="A103" s="53"/>
      <c r="B103" s="86" t="s">
        <v>66</v>
      </c>
      <c r="C103" s="88">
        <f t="shared" si="15"/>
        <v>0</v>
      </c>
      <c r="D103" s="88">
        <f t="shared" si="15"/>
        <v>0</v>
      </c>
      <c r="E103" s="88">
        <f t="shared" si="15"/>
        <v>0</v>
      </c>
      <c r="F103" s="88">
        <f>F48</f>
        <v>0</v>
      </c>
      <c r="G103" s="53"/>
    </row>
    <row r="104" spans="1:7" ht="16.5" thickBot="1" x14ac:dyDescent="0.3">
      <c r="A104" s="53"/>
      <c r="B104" s="84" t="s">
        <v>46</v>
      </c>
      <c r="C104" s="104">
        <f>C105+C106</f>
        <v>0</v>
      </c>
      <c r="D104" s="104">
        <f t="shared" ref="D104:F104" si="16">D105+D106</f>
        <v>0</v>
      </c>
      <c r="E104" s="104">
        <f t="shared" si="16"/>
        <v>0</v>
      </c>
      <c r="F104" s="104">
        <f t="shared" si="16"/>
        <v>0</v>
      </c>
      <c r="G104" s="53"/>
    </row>
    <row r="105" spans="1:7" ht="15.75" customHeight="1" thickBot="1" x14ac:dyDescent="0.3">
      <c r="A105" s="53"/>
      <c r="B105" s="86" t="s">
        <v>42</v>
      </c>
      <c r="C105" s="85">
        <f t="shared" ref="C105:F106" si="17">C50</f>
        <v>0</v>
      </c>
      <c r="D105" s="85">
        <f t="shared" si="17"/>
        <v>0</v>
      </c>
      <c r="E105" s="85">
        <f t="shared" si="17"/>
        <v>0</v>
      </c>
      <c r="F105" s="85">
        <f t="shared" si="17"/>
        <v>0</v>
      </c>
      <c r="G105" s="53"/>
    </row>
    <row r="106" spans="1:7" ht="16.5" thickBot="1" x14ac:dyDescent="0.3">
      <c r="A106" s="53"/>
      <c r="B106" s="86" t="s">
        <v>66</v>
      </c>
      <c r="C106" s="85">
        <f t="shared" si="17"/>
        <v>0</v>
      </c>
      <c r="D106" s="85">
        <f t="shared" si="17"/>
        <v>0</v>
      </c>
      <c r="E106" s="85">
        <f t="shared" si="17"/>
        <v>0</v>
      </c>
      <c r="F106" s="85">
        <f t="shared" si="17"/>
        <v>0</v>
      </c>
      <c r="G106" s="53"/>
    </row>
    <row r="107" spans="1:7" ht="32.25" thickBot="1" x14ac:dyDescent="0.3">
      <c r="A107" s="53"/>
      <c r="B107" s="84" t="s">
        <v>47</v>
      </c>
      <c r="C107" s="104">
        <f>C108+C109</f>
        <v>0</v>
      </c>
      <c r="D107" s="104">
        <f t="shared" ref="D107:F107" si="18">D108+D109</f>
        <v>0</v>
      </c>
      <c r="E107" s="104">
        <f t="shared" si="18"/>
        <v>0</v>
      </c>
      <c r="F107" s="104">
        <f t="shared" si="18"/>
        <v>0</v>
      </c>
      <c r="G107" s="53"/>
    </row>
    <row r="108" spans="1:7" ht="16.5" thickBot="1" x14ac:dyDescent="0.3">
      <c r="A108" s="53"/>
      <c r="B108" s="86" t="s">
        <v>42</v>
      </c>
      <c r="C108" s="85">
        <f>C53</f>
        <v>0</v>
      </c>
      <c r="D108" s="85">
        <f>D53</f>
        <v>0</v>
      </c>
      <c r="E108" s="85">
        <f t="shared" ref="E108:F108" si="19">E53</f>
        <v>0</v>
      </c>
      <c r="F108" s="85">
        <f t="shared" si="19"/>
        <v>0</v>
      </c>
      <c r="G108" s="53"/>
    </row>
    <row r="109" spans="1:7" ht="16.5" thickBot="1" x14ac:dyDescent="0.3">
      <c r="A109" s="53"/>
      <c r="B109" s="86" t="s">
        <v>66</v>
      </c>
      <c r="C109" s="85">
        <f t="shared" ref="C109:F115" si="20">C54</f>
        <v>0</v>
      </c>
      <c r="D109" s="85">
        <f t="shared" si="20"/>
        <v>0</v>
      </c>
      <c r="E109" s="85">
        <f t="shared" si="20"/>
        <v>0</v>
      </c>
      <c r="F109" s="85">
        <f t="shared" si="20"/>
        <v>0</v>
      </c>
      <c r="G109" s="53"/>
    </row>
    <row r="110" spans="1:7" ht="32.25" thickBot="1" x14ac:dyDescent="0.3">
      <c r="A110" s="53"/>
      <c r="B110" s="84" t="s">
        <v>48</v>
      </c>
      <c r="C110" s="85">
        <f t="shared" si="20"/>
        <v>0</v>
      </c>
      <c r="D110" s="85">
        <f t="shared" si="20"/>
        <v>0</v>
      </c>
      <c r="E110" s="85">
        <f t="shared" si="20"/>
        <v>0</v>
      </c>
      <c r="F110" s="85">
        <f t="shared" si="20"/>
        <v>0</v>
      </c>
      <c r="G110" s="53"/>
    </row>
    <row r="111" spans="1:7" ht="16.5" thickBot="1" x14ac:dyDescent="0.3">
      <c r="A111" s="53"/>
      <c r="B111" s="86" t="s">
        <v>42</v>
      </c>
      <c r="C111" s="85">
        <f t="shared" si="20"/>
        <v>0</v>
      </c>
      <c r="D111" s="85">
        <f t="shared" si="20"/>
        <v>0</v>
      </c>
      <c r="E111" s="85">
        <f t="shared" si="20"/>
        <v>0</v>
      </c>
      <c r="F111" s="85">
        <f t="shared" si="20"/>
        <v>0</v>
      </c>
      <c r="G111" s="53"/>
    </row>
    <row r="112" spans="1:7" ht="20.25" customHeight="1" thickBot="1" x14ac:dyDescent="0.3">
      <c r="A112" s="53"/>
      <c r="B112" s="86" t="s">
        <v>66</v>
      </c>
      <c r="C112" s="85">
        <f t="shared" si="20"/>
        <v>0</v>
      </c>
      <c r="D112" s="85">
        <f t="shared" si="20"/>
        <v>0</v>
      </c>
      <c r="E112" s="85">
        <f t="shared" si="20"/>
        <v>0</v>
      </c>
      <c r="F112" s="85">
        <f t="shared" si="20"/>
        <v>0</v>
      </c>
      <c r="G112" s="53"/>
    </row>
    <row r="113" spans="1:8" ht="32.25" thickBot="1" x14ac:dyDescent="0.3">
      <c r="A113" s="53"/>
      <c r="B113" s="84" t="s">
        <v>49</v>
      </c>
      <c r="C113" s="85">
        <f t="shared" si="20"/>
        <v>244</v>
      </c>
      <c r="D113" s="85">
        <f t="shared" si="20"/>
        <v>144</v>
      </c>
      <c r="E113" s="85">
        <f t="shared" si="20"/>
        <v>144</v>
      </c>
      <c r="F113" s="85">
        <f t="shared" si="20"/>
        <v>144</v>
      </c>
      <c r="G113" s="53"/>
    </row>
    <row r="114" spans="1:8" ht="16.5" thickBot="1" x14ac:dyDescent="0.3">
      <c r="A114" s="53"/>
      <c r="B114" s="86" t="s">
        <v>42</v>
      </c>
      <c r="C114" s="85">
        <f t="shared" si="20"/>
        <v>244</v>
      </c>
      <c r="D114" s="85">
        <f t="shared" si="20"/>
        <v>144</v>
      </c>
      <c r="E114" s="85">
        <f t="shared" si="20"/>
        <v>144</v>
      </c>
      <c r="F114" s="85">
        <f t="shared" si="20"/>
        <v>144</v>
      </c>
      <c r="G114" s="53"/>
    </row>
    <row r="115" spans="1:8" ht="16.5" thickBot="1" x14ac:dyDescent="0.3">
      <c r="A115" s="53"/>
      <c r="B115" s="86" t="s">
        <v>66</v>
      </c>
      <c r="C115" s="85">
        <f t="shared" si="20"/>
        <v>0</v>
      </c>
      <c r="D115" s="85">
        <f t="shared" si="20"/>
        <v>0</v>
      </c>
      <c r="E115" s="85">
        <f t="shared" si="20"/>
        <v>0</v>
      </c>
      <c r="F115" s="85">
        <f t="shared" si="20"/>
        <v>0</v>
      </c>
      <c r="G115" s="53"/>
    </row>
    <row r="116" spans="1:8" ht="15" customHeight="1" thickBot="1" x14ac:dyDescent="0.3">
      <c r="A116" s="53"/>
      <c r="B116" s="84" t="s">
        <v>68</v>
      </c>
      <c r="C116" s="85">
        <f>C81</f>
        <v>0</v>
      </c>
      <c r="D116" s="85">
        <f t="shared" ref="D116:F116" si="21">D81</f>
        <v>0</v>
      </c>
      <c r="E116" s="85">
        <f t="shared" si="21"/>
        <v>0</v>
      </c>
      <c r="F116" s="85">
        <f t="shared" si="21"/>
        <v>0</v>
      </c>
      <c r="G116" s="53"/>
    </row>
    <row r="117" spans="1:8" ht="15.75" customHeight="1" thickBot="1" x14ac:dyDescent="0.3">
      <c r="A117" s="53"/>
      <c r="B117" s="86" t="s">
        <v>42</v>
      </c>
      <c r="C117" s="85">
        <v>0</v>
      </c>
      <c r="D117" s="85">
        <v>0</v>
      </c>
      <c r="E117" s="85">
        <v>0</v>
      </c>
      <c r="F117" s="85">
        <v>0</v>
      </c>
      <c r="G117" s="53"/>
    </row>
    <row r="118" spans="1:8" ht="19.5" customHeight="1" thickBot="1" x14ac:dyDescent="0.3">
      <c r="A118" s="53"/>
      <c r="B118" s="86" t="s">
        <v>69</v>
      </c>
      <c r="C118" s="88"/>
      <c r="D118" s="89"/>
      <c r="E118" s="89"/>
      <c r="F118" s="89"/>
      <c r="G118" s="53"/>
    </row>
    <row r="119" spans="1:8" ht="16.5" thickBot="1" x14ac:dyDescent="0.3">
      <c r="A119" s="53"/>
      <c r="B119" s="86" t="s">
        <v>59</v>
      </c>
      <c r="C119" s="85"/>
      <c r="D119" s="85"/>
      <c r="E119" s="85"/>
      <c r="F119" s="85"/>
      <c r="G119" s="53"/>
      <c r="H119" s="106"/>
    </row>
    <row r="120" spans="1:8" ht="16.5" thickBot="1" x14ac:dyDescent="0.3">
      <c r="A120" s="53"/>
      <c r="B120" s="86" t="s">
        <v>60</v>
      </c>
      <c r="C120" s="88"/>
      <c r="D120" s="89"/>
      <c r="E120" s="89"/>
      <c r="F120" s="89"/>
      <c r="G120" s="53"/>
      <c r="H120" s="106"/>
    </row>
    <row r="121" spans="1:8" ht="16.5" thickBot="1" x14ac:dyDescent="0.3">
      <c r="A121" s="53"/>
      <c r="B121" s="84" t="s">
        <v>70</v>
      </c>
      <c r="C121" s="85">
        <f>C122</f>
        <v>1000</v>
      </c>
      <c r="D121" s="85">
        <f>D122</f>
        <v>1000</v>
      </c>
      <c r="E121" s="85">
        <f t="shared" ref="E121:F121" si="22">E122</f>
        <v>1000</v>
      </c>
      <c r="F121" s="85">
        <f t="shared" si="22"/>
        <v>1000</v>
      </c>
      <c r="G121" s="53"/>
      <c r="H121" s="107"/>
    </row>
    <row r="122" spans="1:8" ht="16.5" thickBot="1" x14ac:dyDescent="0.3">
      <c r="A122" s="53"/>
      <c r="B122" s="86" t="s">
        <v>42</v>
      </c>
      <c r="C122" s="85">
        <v>1000</v>
      </c>
      <c r="D122" s="85">
        <v>1000</v>
      </c>
      <c r="E122" s="85">
        <v>1000</v>
      </c>
      <c r="F122" s="85">
        <v>1000</v>
      </c>
      <c r="G122" s="53"/>
    </row>
    <row r="123" spans="1:8" ht="28.5" customHeight="1" thickBot="1" x14ac:dyDescent="0.3">
      <c r="A123" s="53"/>
      <c r="B123" s="86" t="s">
        <v>69</v>
      </c>
      <c r="C123" s="88"/>
      <c r="D123" s="89"/>
      <c r="E123" s="89"/>
      <c r="F123" s="89"/>
      <c r="G123" s="53"/>
    </row>
    <row r="124" spans="1:8" ht="16.5" thickBot="1" x14ac:dyDescent="0.3">
      <c r="A124" s="53"/>
      <c r="B124" s="86" t="s">
        <v>59</v>
      </c>
      <c r="C124" s="85"/>
      <c r="D124" s="85"/>
      <c r="E124" s="85"/>
      <c r="F124" s="85"/>
      <c r="G124" s="53"/>
    </row>
    <row r="125" spans="1:8" ht="16.5" thickBot="1" x14ac:dyDescent="0.3">
      <c r="A125" s="53"/>
      <c r="B125" s="86" t="s">
        <v>60</v>
      </c>
      <c r="C125" s="88"/>
      <c r="D125" s="89"/>
      <c r="E125" s="89"/>
      <c r="F125" s="89"/>
      <c r="G125" s="53"/>
    </row>
    <row r="126" spans="1:8" ht="16.5" thickBot="1" x14ac:dyDescent="0.3">
      <c r="A126" s="53"/>
      <c r="B126" s="95" t="s">
        <v>71</v>
      </c>
      <c r="C126" s="96">
        <f>IF(C94-C93=0,0,"Error")</f>
        <v>0</v>
      </c>
      <c r="D126" s="96">
        <f>IF(D94-D93=0,0,"Error")</f>
        <v>0</v>
      </c>
      <c r="E126" s="96">
        <f t="shared" ref="E126:F126" si="23">IF(E94-E93=0,0,"Error")</f>
        <v>0</v>
      </c>
      <c r="F126" s="96">
        <f t="shared" si="23"/>
        <v>0</v>
      </c>
      <c r="G126" s="53"/>
    </row>
    <row r="127" spans="1:8" ht="15" customHeight="1" x14ac:dyDescent="0.25">
      <c r="A127" s="53"/>
      <c r="B127" s="108"/>
      <c r="C127" s="109"/>
      <c r="D127" s="109"/>
      <c r="E127" s="109"/>
      <c r="F127" s="109"/>
      <c r="G127" s="53"/>
    </row>
    <row r="143" spans="1:2" x14ac:dyDescent="0.25">
      <c r="A143" s="1434"/>
      <c r="B143" s="114"/>
    </row>
    <row r="144" spans="1:2" x14ac:dyDescent="0.25">
      <c r="A144" s="1434"/>
      <c r="B144" s="114"/>
    </row>
    <row r="145" spans="1:6" x14ac:dyDescent="0.25">
      <c r="A145" s="1434"/>
      <c r="B145" s="114"/>
    </row>
    <row r="147" spans="1:6" ht="15.75" thickBot="1" x14ac:dyDescent="0.3"/>
    <row r="148" spans="1:6" x14ac:dyDescent="0.25">
      <c r="B148" s="1435"/>
    </row>
    <row r="149" spans="1:6" x14ac:dyDescent="0.25">
      <c r="B149" s="1436"/>
    </row>
    <row r="150" spans="1:6" ht="15.75" thickBot="1" x14ac:dyDescent="0.3">
      <c r="B150" s="1437"/>
    </row>
    <row r="151" spans="1:6" x14ac:dyDescent="0.25">
      <c r="C151" s="114"/>
      <c r="D151" s="115"/>
      <c r="E151" s="113"/>
      <c r="F151" s="114"/>
    </row>
  </sheetData>
  <mergeCells count="32">
    <mergeCell ref="A143:A145"/>
    <mergeCell ref="B148:B150"/>
    <mergeCell ref="C68:F68"/>
    <mergeCell ref="C69:F69"/>
    <mergeCell ref="B70:B71"/>
    <mergeCell ref="B78:F78"/>
    <mergeCell ref="B79:B80"/>
    <mergeCell ref="C92:F92"/>
    <mergeCell ref="C67:F67"/>
    <mergeCell ref="B25:F25"/>
    <mergeCell ref="C26:F26"/>
    <mergeCell ref="C27:F27"/>
    <mergeCell ref="C28:F28"/>
    <mergeCell ref="B29:B30"/>
    <mergeCell ref="B37:F37"/>
    <mergeCell ref="B38:B39"/>
    <mergeCell ref="B63:F63"/>
    <mergeCell ref="B64:F64"/>
    <mergeCell ref="C65:F65"/>
    <mergeCell ref="E66:F66"/>
    <mergeCell ref="B24:F24"/>
    <mergeCell ref="A3:G3"/>
    <mergeCell ref="B4:F4"/>
    <mergeCell ref="C6:F6"/>
    <mergeCell ref="C7:F7"/>
    <mergeCell ref="C8:F8"/>
    <mergeCell ref="B9:F9"/>
    <mergeCell ref="B10:F12"/>
    <mergeCell ref="C13:F13"/>
    <mergeCell ref="B14:B15"/>
    <mergeCell ref="C18:F18"/>
    <mergeCell ref="B19:F19"/>
  </mergeCells>
  <printOptions horizontalCentered="1" verticalCentered="1"/>
  <pageMargins left="0.7" right="0.7" top="0.75" bottom="0.75" header="0.3" footer="0.3"/>
  <pageSetup scale="73" fitToHeight="0" orientation="landscape" horizontalDpi="4294967294" verticalDpi="4294967294" r:id="rId1"/>
  <rowBreaks count="2" manualBreakCount="2">
    <brk id="43" max="16383" man="1"/>
    <brk id="78" max="1638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F57B-2053-4F25-ADC1-782595247C4E}">
  <dimension ref="A2:AD202"/>
  <sheetViews>
    <sheetView topLeftCell="A184" zoomScale="130" zoomScaleNormal="130" workbookViewId="0">
      <selection activeCell="C51" sqref="C51"/>
    </sheetView>
  </sheetViews>
  <sheetFormatPr defaultColWidth="9.140625" defaultRowHeight="12" x14ac:dyDescent="0.2"/>
  <cols>
    <col min="1" max="1" width="25.140625" style="117" customWidth="1"/>
    <col min="2" max="2" width="13.7109375" style="117" customWidth="1"/>
    <col min="3" max="3" width="10.85546875" style="117" customWidth="1"/>
    <col min="4" max="4" width="11.7109375" style="117" customWidth="1"/>
    <col min="5" max="5" width="14.85546875" style="117" customWidth="1"/>
    <col min="6" max="6" width="14" style="117" bestFit="1" customWidth="1"/>
    <col min="7" max="14" width="14" style="117" customWidth="1"/>
    <col min="15" max="16" width="10.7109375" style="117" customWidth="1"/>
    <col min="17" max="17" width="17.28515625" style="117" hidden="1" customWidth="1"/>
    <col min="18" max="19" width="15.85546875" style="117" hidden="1" customWidth="1"/>
    <col min="20" max="21" width="15.7109375" style="117" hidden="1" customWidth="1"/>
    <col min="22" max="22" width="16.42578125" style="117" hidden="1" customWidth="1"/>
    <col min="23" max="23" width="19" style="117" hidden="1" customWidth="1"/>
    <col min="24" max="24" width="17.85546875" style="117" hidden="1" customWidth="1"/>
    <col min="25" max="25" width="15.140625" style="117" hidden="1" customWidth="1"/>
    <col min="26" max="26" width="12.7109375" style="117" hidden="1" customWidth="1"/>
    <col min="27" max="27" width="14.140625" style="117" hidden="1" customWidth="1"/>
    <col min="28" max="28" width="9.140625" style="117" hidden="1" customWidth="1"/>
    <col min="29" max="30" width="0" style="117" hidden="1" customWidth="1"/>
    <col min="31" max="16384" width="9.140625" style="117"/>
  </cols>
  <sheetData>
    <row r="2" spans="1:5" x14ac:dyDescent="0.2">
      <c r="A2" s="116" t="s">
        <v>0</v>
      </c>
      <c r="B2" s="116"/>
      <c r="C2" s="116"/>
      <c r="D2" s="116"/>
      <c r="E2" s="116"/>
    </row>
    <row r="3" spans="1:5" x14ac:dyDescent="0.2">
      <c r="A3" s="1444" t="s">
        <v>1</v>
      </c>
      <c r="B3" s="1444"/>
      <c r="C3" s="1444"/>
      <c r="D3" s="1444"/>
      <c r="E3" s="1444"/>
    </row>
    <row r="4" spans="1:5" ht="12.75" thickBot="1" x14ac:dyDescent="0.25">
      <c r="E4" s="311" t="s">
        <v>259</v>
      </c>
    </row>
    <row r="5" spans="1:5" ht="24.75" thickBot="1" x14ac:dyDescent="0.25">
      <c r="A5" s="118" t="s">
        <v>2</v>
      </c>
      <c r="B5" s="1445" t="s">
        <v>106</v>
      </c>
      <c r="C5" s="1445"/>
      <c r="D5" s="1445"/>
      <c r="E5" s="1445"/>
    </row>
    <row r="6" spans="1:5" ht="12.75" thickBot="1" x14ac:dyDescent="0.25">
      <c r="A6" s="118" t="s">
        <v>4</v>
      </c>
      <c r="B6" s="1446" t="s">
        <v>107</v>
      </c>
      <c r="C6" s="1447"/>
      <c r="D6" s="1447"/>
      <c r="E6" s="1448"/>
    </row>
    <row r="7" spans="1:5" ht="12.75" thickBot="1" x14ac:dyDescent="0.25">
      <c r="A7" s="118" t="s">
        <v>6</v>
      </c>
      <c r="B7" s="1449" t="s">
        <v>7</v>
      </c>
      <c r="C7" s="1450"/>
      <c r="D7" s="1450"/>
      <c r="E7" s="1451"/>
    </row>
    <row r="8" spans="1:5" ht="12.75" thickBot="1" x14ac:dyDescent="0.25">
      <c r="A8" s="1452" t="s">
        <v>8</v>
      </c>
      <c r="B8" s="1453"/>
      <c r="C8" s="1453"/>
      <c r="D8" s="1453"/>
      <c r="E8" s="1454"/>
    </row>
    <row r="9" spans="1:5" ht="12.75" thickBot="1" x14ac:dyDescent="0.25">
      <c r="A9" s="1455" t="s">
        <v>108</v>
      </c>
      <c r="B9" s="1456"/>
      <c r="C9" s="1456"/>
      <c r="D9" s="1456"/>
      <c r="E9" s="1457"/>
    </row>
    <row r="10" spans="1:5" ht="12.75" thickBot="1" x14ac:dyDescent="0.25">
      <c r="A10" s="1455"/>
      <c r="B10" s="1456"/>
      <c r="C10" s="1456"/>
      <c r="D10" s="1456"/>
      <c r="E10" s="1457"/>
    </row>
    <row r="11" spans="1:5" ht="47.25" customHeight="1" thickBot="1" x14ac:dyDescent="0.25">
      <c r="A11" s="1455"/>
      <c r="B11" s="1456"/>
      <c r="C11" s="1456"/>
      <c r="D11" s="1456"/>
      <c r="E11" s="1457"/>
    </row>
    <row r="12" spans="1:5" ht="24.75" thickBot="1" x14ac:dyDescent="0.25">
      <c r="A12" s="119" t="s">
        <v>10</v>
      </c>
      <c r="B12" s="1455" t="s">
        <v>109</v>
      </c>
      <c r="C12" s="1456"/>
      <c r="D12" s="1456"/>
      <c r="E12" s="1457"/>
    </row>
    <row r="13" spans="1:5" x14ac:dyDescent="0.2">
      <c r="A13" s="1458" t="s">
        <v>12</v>
      </c>
      <c r="B13" s="120">
        <v>2024</v>
      </c>
      <c r="C13" s="120">
        <v>2025</v>
      </c>
      <c r="D13" s="120">
        <v>2026</v>
      </c>
      <c r="E13" s="120">
        <v>2027</v>
      </c>
    </row>
    <row r="14" spans="1:5" ht="12.75" thickBot="1" x14ac:dyDescent="0.25">
      <c r="A14" s="1459"/>
      <c r="B14" s="122" t="s">
        <v>13</v>
      </c>
      <c r="C14" s="122" t="s">
        <v>14</v>
      </c>
      <c r="D14" s="122" t="s">
        <v>14</v>
      </c>
      <c r="E14" s="122" t="s">
        <v>14</v>
      </c>
    </row>
    <row r="15" spans="1:5" ht="24.75" thickBot="1" x14ac:dyDescent="0.25">
      <c r="A15" s="123" t="s">
        <v>110</v>
      </c>
      <c r="B15" s="124">
        <v>2</v>
      </c>
      <c r="C15" s="124">
        <v>2</v>
      </c>
      <c r="D15" s="124">
        <v>2</v>
      </c>
      <c r="E15" s="124">
        <v>0</v>
      </c>
    </row>
    <row r="16" spans="1:5" ht="24.75" thickBot="1" x14ac:dyDescent="0.25">
      <c r="A16" s="125" t="s">
        <v>24</v>
      </c>
      <c r="B16" s="1460" t="s">
        <v>111</v>
      </c>
      <c r="C16" s="1461"/>
      <c r="D16" s="1461"/>
      <c r="E16" s="1462"/>
    </row>
    <row r="17" spans="1:26" ht="12.75" thickBot="1" x14ac:dyDescent="0.25">
      <c r="A17" s="1449" t="s">
        <v>84</v>
      </c>
      <c r="B17" s="1450"/>
      <c r="C17" s="1450"/>
      <c r="D17" s="1450"/>
      <c r="E17" s="1451"/>
    </row>
    <row r="18" spans="1:26" ht="12.75" thickBot="1" x14ac:dyDescent="0.25">
      <c r="A18" s="126"/>
      <c r="B18" s="127" t="s">
        <v>86</v>
      </c>
      <c r="C18" s="128" t="s">
        <v>86</v>
      </c>
      <c r="D18" s="128" t="s">
        <v>86</v>
      </c>
      <c r="E18" s="128" t="s">
        <v>86</v>
      </c>
    </row>
    <row r="19" spans="1:26" ht="96.75" thickBot="1" x14ac:dyDescent="0.25">
      <c r="A19" s="129" t="s">
        <v>112</v>
      </c>
      <c r="B19" s="130" t="s">
        <v>113</v>
      </c>
      <c r="C19" s="131">
        <v>0.45</v>
      </c>
      <c r="D19" s="131">
        <v>0.5</v>
      </c>
      <c r="E19" s="132">
        <v>0.55000000000000004</v>
      </c>
    </row>
    <row r="20" spans="1:26" ht="96.75" thickBot="1" x14ac:dyDescent="0.25">
      <c r="A20" s="129" t="s">
        <v>114</v>
      </c>
      <c r="B20" s="133" t="s">
        <v>115</v>
      </c>
      <c r="C20" s="134">
        <v>0.25</v>
      </c>
      <c r="D20" s="134">
        <v>0.3</v>
      </c>
      <c r="E20" s="132">
        <v>0.3</v>
      </c>
    </row>
    <row r="21" spans="1:26" ht="12.75" thickBot="1" x14ac:dyDescent="0.25">
      <c r="A21" s="135"/>
      <c r="B21" s="136"/>
      <c r="C21" s="137"/>
      <c r="D21" s="137"/>
      <c r="E21" s="138"/>
    </row>
    <row r="22" spans="1:26" ht="12.75" thickBot="1" x14ac:dyDescent="0.25">
      <c r="A22" s="1441" t="s">
        <v>90</v>
      </c>
      <c r="B22" s="1442"/>
      <c r="C22" s="1442"/>
      <c r="D22" s="1442"/>
      <c r="E22" s="1443"/>
    </row>
    <row r="23" spans="1:26" ht="12.75" thickBot="1" x14ac:dyDescent="0.25">
      <c r="A23" s="1441" t="s">
        <v>26</v>
      </c>
      <c r="B23" s="1442"/>
      <c r="C23" s="1442"/>
      <c r="D23" s="1442"/>
      <c r="E23" s="1443"/>
      <c r="S23" s="139"/>
    </row>
    <row r="24" spans="1:26" ht="12.75" thickBot="1" x14ac:dyDescent="0.25">
      <c r="A24" s="140" t="s">
        <v>116</v>
      </c>
      <c r="B24" s="1463" t="s">
        <v>117</v>
      </c>
      <c r="C24" s="1464"/>
      <c r="D24" s="1464"/>
      <c r="E24" s="1465"/>
    </row>
    <row r="25" spans="1:26" ht="29.25" customHeight="1" thickBot="1" x14ac:dyDescent="0.25">
      <c r="A25" s="141" t="s">
        <v>27</v>
      </c>
      <c r="B25" s="1466" t="s">
        <v>118</v>
      </c>
      <c r="C25" s="1467"/>
      <c r="D25" s="1467"/>
      <c r="E25" s="1468"/>
    </row>
    <row r="26" spans="1:26" ht="73.5" customHeight="1" thickBot="1" x14ac:dyDescent="0.25">
      <c r="A26" s="142" t="s">
        <v>29</v>
      </c>
      <c r="B26" s="1469" t="s">
        <v>119</v>
      </c>
      <c r="C26" s="1470"/>
      <c r="D26" s="1470"/>
      <c r="E26" s="1471"/>
      <c r="S26" s="139"/>
      <c r="T26" s="143"/>
      <c r="U26" s="143"/>
    </row>
    <row r="27" spans="1:26" ht="13.5" thickBot="1" x14ac:dyDescent="0.25">
      <c r="A27" s="142" t="s">
        <v>31</v>
      </c>
      <c r="B27" s="1472" t="s">
        <v>120</v>
      </c>
      <c r="C27" s="1473"/>
      <c r="D27" s="1473"/>
      <c r="E27" s="1474"/>
      <c r="Q27" s="144" t="s">
        <v>121</v>
      </c>
      <c r="R27" s="1475" t="s">
        <v>122</v>
      </c>
      <c r="S27" s="1476"/>
      <c r="T27" s="1476"/>
      <c r="U27" s="1477"/>
      <c r="V27" s="1480" t="s">
        <v>123</v>
      </c>
      <c r="W27" s="1475" t="s">
        <v>124</v>
      </c>
      <c r="X27" s="1477"/>
      <c r="Y27" s="1480" t="s">
        <v>125</v>
      </c>
      <c r="Z27" s="1480" t="s">
        <v>126</v>
      </c>
    </row>
    <row r="28" spans="1:26" ht="12.75" x14ac:dyDescent="0.2">
      <c r="A28" s="1478"/>
      <c r="B28" s="146">
        <v>2024</v>
      </c>
      <c r="C28" s="146">
        <v>2025</v>
      </c>
      <c r="D28" s="146">
        <v>2026</v>
      </c>
      <c r="E28" s="146">
        <v>2027</v>
      </c>
      <c r="Q28" s="144" t="s">
        <v>127</v>
      </c>
      <c r="R28" s="147" t="s">
        <v>128</v>
      </c>
      <c r="S28" s="147" t="s">
        <v>129</v>
      </c>
      <c r="T28" s="147" t="s">
        <v>130</v>
      </c>
      <c r="U28" s="147" t="s">
        <v>131</v>
      </c>
      <c r="V28" s="1481"/>
      <c r="W28" s="147" t="s">
        <v>132</v>
      </c>
      <c r="X28" s="147" t="s">
        <v>133</v>
      </c>
      <c r="Y28" s="1481"/>
      <c r="Z28" s="1481"/>
    </row>
    <row r="29" spans="1:26" ht="13.5" thickBot="1" x14ac:dyDescent="0.25">
      <c r="A29" s="1479"/>
      <c r="B29" s="149" t="s">
        <v>13</v>
      </c>
      <c r="C29" s="149" t="s">
        <v>14</v>
      </c>
      <c r="D29" s="149" t="s">
        <v>14</v>
      </c>
      <c r="E29" s="149" t="s">
        <v>14</v>
      </c>
      <c r="Q29" s="144" t="s">
        <v>134</v>
      </c>
      <c r="R29" s="150">
        <v>107177</v>
      </c>
      <c r="S29" s="150">
        <v>17186</v>
      </c>
      <c r="T29" s="150">
        <v>18500</v>
      </c>
      <c r="U29" s="150">
        <v>120</v>
      </c>
      <c r="V29" s="150">
        <f>R29+S29+T29+U29</f>
        <v>142983</v>
      </c>
      <c r="W29" s="150">
        <v>10000</v>
      </c>
      <c r="X29" s="150">
        <v>93000</v>
      </c>
      <c r="Y29" s="150">
        <f>W29+X29</f>
        <v>103000</v>
      </c>
      <c r="Z29" s="150">
        <f>V29+Y29</f>
        <v>245983</v>
      </c>
    </row>
    <row r="30" spans="1:26" ht="13.5" thickBot="1" x14ac:dyDescent="0.25">
      <c r="A30" s="142" t="s">
        <v>33</v>
      </c>
      <c r="B30" s="151">
        <v>8</v>
      </c>
      <c r="C30" s="151">
        <v>13</v>
      </c>
      <c r="D30" s="151">
        <v>19</v>
      </c>
      <c r="E30" s="151">
        <v>19</v>
      </c>
      <c r="Q30" s="152"/>
      <c r="R30" s="153"/>
      <c r="S30" s="152"/>
      <c r="T30" s="152"/>
      <c r="U30" s="152"/>
      <c r="V30" s="152"/>
      <c r="W30" s="152"/>
      <c r="X30" s="152"/>
      <c r="Y30" s="152"/>
      <c r="Z30" s="152"/>
    </row>
    <row r="31" spans="1:26" ht="13.5" thickBot="1" x14ac:dyDescent="0.25">
      <c r="A31" s="142" t="s">
        <v>35</v>
      </c>
      <c r="B31" s="151">
        <f>B39+B42+B45</f>
        <v>118063</v>
      </c>
      <c r="C31" s="151">
        <f t="shared" ref="C31:E31" si="0">C39+C42+C45</f>
        <v>126983</v>
      </c>
      <c r="D31" s="151">
        <f t="shared" si="0"/>
        <v>126983</v>
      </c>
      <c r="E31" s="151">
        <f t="shared" si="0"/>
        <v>126983</v>
      </c>
      <c r="Q31" s="152"/>
      <c r="R31" s="152"/>
      <c r="S31" s="152"/>
      <c r="T31" s="154"/>
      <c r="U31" s="154"/>
      <c r="V31" s="155"/>
      <c r="W31" s="152"/>
      <c r="X31" s="152"/>
      <c r="Y31" s="152"/>
      <c r="Z31" s="152"/>
    </row>
    <row r="32" spans="1:26" ht="13.5" thickBot="1" x14ac:dyDescent="0.25">
      <c r="A32" s="142" t="s">
        <v>36</v>
      </c>
      <c r="B32" s="156">
        <f>B31/B30</f>
        <v>14757.875</v>
      </c>
      <c r="C32" s="156">
        <f>C31/C30</f>
        <v>9767.9230769230762</v>
      </c>
      <c r="D32" s="156">
        <f>D31/D30</f>
        <v>6683.3157894736842</v>
      </c>
      <c r="E32" s="156">
        <f>E31/E30</f>
        <v>6683.3157894736842</v>
      </c>
      <c r="Q32" s="144" t="s">
        <v>135</v>
      </c>
      <c r="R32" s="1475" t="s">
        <v>122</v>
      </c>
      <c r="S32" s="1476"/>
      <c r="T32" s="1476"/>
      <c r="U32" s="1477"/>
      <c r="V32" s="1480" t="s">
        <v>123</v>
      </c>
      <c r="W32" s="1475" t="s">
        <v>124</v>
      </c>
      <c r="X32" s="1477"/>
      <c r="Y32" s="1480" t="s">
        <v>125</v>
      </c>
      <c r="Z32" s="1480" t="s">
        <v>126</v>
      </c>
    </row>
    <row r="33" spans="1:30" ht="13.5" thickBot="1" x14ac:dyDescent="0.25">
      <c r="A33" s="142" t="s">
        <v>37</v>
      </c>
      <c r="B33" s="148" t="s">
        <v>94</v>
      </c>
      <c r="C33" s="157"/>
      <c r="D33" s="157"/>
      <c r="E33" s="157"/>
      <c r="Q33" s="144" t="s">
        <v>127</v>
      </c>
      <c r="R33" s="147" t="s">
        <v>128</v>
      </c>
      <c r="S33" s="147" t="s">
        <v>129</v>
      </c>
      <c r="T33" s="147" t="s">
        <v>130</v>
      </c>
      <c r="U33" s="147" t="s">
        <v>131</v>
      </c>
      <c r="V33" s="1481"/>
      <c r="W33" s="147" t="s">
        <v>132</v>
      </c>
      <c r="X33" s="147" t="s">
        <v>133</v>
      </c>
      <c r="Y33" s="1481"/>
      <c r="Z33" s="1481"/>
      <c r="AA33" s="139"/>
      <c r="AB33" s="139"/>
      <c r="AC33" s="139"/>
      <c r="AD33" s="139"/>
    </row>
    <row r="34" spans="1:30" ht="13.5" thickBot="1" x14ac:dyDescent="0.25">
      <c r="A34" s="142" t="s">
        <v>38</v>
      </c>
      <c r="B34" s="148" t="s">
        <v>94</v>
      </c>
      <c r="C34" s="157"/>
      <c r="D34" s="157"/>
      <c r="E34" s="157"/>
      <c r="Q34" s="144" t="s">
        <v>134</v>
      </c>
      <c r="R34" s="150">
        <v>107177</v>
      </c>
      <c r="S34" s="150">
        <v>17186</v>
      </c>
      <c r="T34" s="150">
        <v>18500</v>
      </c>
      <c r="U34" s="150">
        <v>120</v>
      </c>
      <c r="V34" s="150">
        <f>R34+S34+T34+U34</f>
        <v>142983</v>
      </c>
      <c r="W34" s="150">
        <v>10000</v>
      </c>
      <c r="X34" s="150">
        <v>93000</v>
      </c>
      <c r="Y34" s="150">
        <f>W34+X34</f>
        <v>103000</v>
      </c>
      <c r="Z34" s="150">
        <f>V34+Y34</f>
        <v>245983</v>
      </c>
    </row>
    <row r="35" spans="1:30" ht="13.5" thickBot="1" x14ac:dyDescent="0.25">
      <c r="A35" s="142" t="s">
        <v>39</v>
      </c>
      <c r="B35" s="148" t="s">
        <v>94</v>
      </c>
      <c r="C35" s="157"/>
      <c r="D35" s="157"/>
      <c r="E35" s="157"/>
      <c r="Q35" s="152"/>
      <c r="R35" s="152"/>
      <c r="S35" s="152"/>
      <c r="T35" s="152"/>
      <c r="U35" s="152"/>
      <c r="V35" s="152"/>
      <c r="W35" s="152"/>
      <c r="X35" s="152"/>
      <c r="Y35" s="152"/>
      <c r="Z35" s="152"/>
    </row>
    <row r="36" spans="1:30" ht="13.5" thickBot="1" x14ac:dyDescent="0.25">
      <c r="A36" s="1482" t="s">
        <v>136</v>
      </c>
      <c r="B36" s="1483"/>
      <c r="C36" s="1483"/>
      <c r="D36" s="1483"/>
      <c r="E36" s="1484"/>
      <c r="Q36" s="152"/>
      <c r="R36" s="152"/>
      <c r="S36" s="152"/>
      <c r="T36" s="152"/>
      <c r="U36" s="152"/>
      <c r="V36" s="152"/>
      <c r="W36" s="152"/>
      <c r="X36" s="152"/>
      <c r="Y36" s="152"/>
      <c r="Z36" s="152"/>
    </row>
    <row r="37" spans="1:30" ht="12.75" x14ac:dyDescent="0.2">
      <c r="A37" s="1478"/>
      <c r="B37" s="146">
        <v>2024</v>
      </c>
      <c r="C37" s="146">
        <v>2025</v>
      </c>
      <c r="D37" s="146">
        <v>2026</v>
      </c>
      <c r="E37" s="146">
        <v>2027</v>
      </c>
      <c r="Q37" s="144" t="s">
        <v>137</v>
      </c>
      <c r="R37" s="1475" t="s">
        <v>122</v>
      </c>
      <c r="S37" s="1476"/>
      <c r="T37" s="1476"/>
      <c r="U37" s="1477"/>
      <c r="V37" s="1480" t="s">
        <v>123</v>
      </c>
      <c r="W37" s="144" t="s">
        <v>124</v>
      </c>
      <c r="X37" s="144"/>
      <c r="Y37" s="1480" t="s">
        <v>125</v>
      </c>
      <c r="Z37" s="1480" t="s">
        <v>126</v>
      </c>
    </row>
    <row r="38" spans="1:30" ht="13.5" thickBot="1" x14ac:dyDescent="0.25">
      <c r="A38" s="1479"/>
      <c r="B38" s="149" t="s">
        <v>13</v>
      </c>
      <c r="C38" s="149" t="s">
        <v>14</v>
      </c>
      <c r="D38" s="149" t="s">
        <v>14</v>
      </c>
      <c r="E38" s="149" t="s">
        <v>14</v>
      </c>
      <c r="Q38" s="144" t="s">
        <v>127</v>
      </c>
      <c r="R38" s="147" t="s">
        <v>128</v>
      </c>
      <c r="S38" s="147" t="s">
        <v>129</v>
      </c>
      <c r="T38" s="147" t="s">
        <v>130</v>
      </c>
      <c r="U38" s="147" t="s">
        <v>131</v>
      </c>
      <c r="V38" s="1481"/>
      <c r="W38" s="147" t="s">
        <v>132</v>
      </c>
      <c r="X38" s="147" t="s">
        <v>133</v>
      </c>
      <c r="Y38" s="1481"/>
      <c r="Z38" s="1481"/>
    </row>
    <row r="39" spans="1:30" ht="13.5" thickBot="1" x14ac:dyDescent="0.25">
      <c r="A39" s="158" t="s">
        <v>41</v>
      </c>
      <c r="B39" s="159">
        <f>B40</f>
        <v>98729</v>
      </c>
      <c r="C39" s="160">
        <f>C40</f>
        <v>107177</v>
      </c>
      <c r="D39" s="160">
        <f t="shared" ref="D39:E39" si="1">D40</f>
        <v>107177</v>
      </c>
      <c r="E39" s="160">
        <f t="shared" si="1"/>
        <v>107177</v>
      </c>
      <c r="Q39" s="144" t="s">
        <v>134</v>
      </c>
      <c r="R39" s="150">
        <v>107177</v>
      </c>
      <c r="S39" s="150">
        <v>17186</v>
      </c>
      <c r="T39" s="150">
        <v>18500</v>
      </c>
      <c r="U39" s="150">
        <v>120</v>
      </c>
      <c r="V39" s="150">
        <f>R39+S39+T39+U39</f>
        <v>142983</v>
      </c>
      <c r="W39" s="150">
        <v>10000</v>
      </c>
      <c r="X39" s="150">
        <v>93000</v>
      </c>
      <c r="Y39" s="150">
        <f>W39+X39</f>
        <v>103000</v>
      </c>
      <c r="Z39" s="150">
        <f>V39+Y39</f>
        <v>245983</v>
      </c>
    </row>
    <row r="40" spans="1:30" ht="12.75" thickBot="1" x14ac:dyDescent="0.25">
      <c r="A40" s="161" t="s">
        <v>42</v>
      </c>
      <c r="B40" s="162">
        <v>98729</v>
      </c>
      <c r="C40" s="163">
        <v>107177</v>
      </c>
      <c r="D40" s="163">
        <v>107177</v>
      </c>
      <c r="E40" s="163">
        <v>107177</v>
      </c>
    </row>
    <row r="41" spans="1:30" ht="12.75" thickBot="1" x14ac:dyDescent="0.25">
      <c r="A41" s="161" t="s">
        <v>43</v>
      </c>
      <c r="B41" s="162"/>
      <c r="C41" s="164"/>
      <c r="D41" s="164"/>
      <c r="E41" s="165"/>
    </row>
    <row r="42" spans="1:30" ht="24.75" thickBot="1" x14ac:dyDescent="0.25">
      <c r="A42" s="158" t="s">
        <v>67</v>
      </c>
      <c r="B42" s="159">
        <f>B43+B44</f>
        <v>16334</v>
      </c>
      <c r="C42" s="160">
        <f>C43+C44</f>
        <v>17186</v>
      </c>
      <c r="D42" s="160">
        <f>D43+D44</f>
        <v>17186</v>
      </c>
      <c r="E42" s="160">
        <f>E43+E44</f>
        <v>17186</v>
      </c>
    </row>
    <row r="43" spans="1:30" ht="13.5" thickBot="1" x14ac:dyDescent="0.25">
      <c r="A43" s="161" t="s">
        <v>42</v>
      </c>
      <c r="B43" s="166">
        <v>16334</v>
      </c>
      <c r="C43" s="167">
        <v>17186</v>
      </c>
      <c r="D43" s="167">
        <v>17186</v>
      </c>
      <c r="E43" s="167">
        <v>17186</v>
      </c>
      <c r="Q43" s="144" t="s">
        <v>138</v>
      </c>
      <c r="R43" s="1475" t="s">
        <v>122</v>
      </c>
      <c r="S43" s="1476"/>
      <c r="T43" s="1477"/>
      <c r="U43" s="145"/>
      <c r="V43" s="144" t="s">
        <v>123</v>
      </c>
      <c r="W43" s="144" t="s">
        <v>124</v>
      </c>
      <c r="X43" s="144"/>
      <c r="Y43" s="144" t="s">
        <v>125</v>
      </c>
      <c r="Z43" s="144" t="s">
        <v>126</v>
      </c>
    </row>
    <row r="44" spans="1:30" ht="13.5" thickBot="1" x14ac:dyDescent="0.25">
      <c r="A44" s="161" t="s">
        <v>43</v>
      </c>
      <c r="B44" s="162"/>
      <c r="C44" s="168"/>
      <c r="D44" s="168"/>
      <c r="E44" s="168"/>
      <c r="Q44" s="144" t="s">
        <v>127</v>
      </c>
      <c r="R44" s="147">
        <v>600</v>
      </c>
      <c r="S44" s="147">
        <v>601</v>
      </c>
      <c r="T44" s="147" t="s">
        <v>139</v>
      </c>
      <c r="U44" s="147"/>
      <c r="V44" s="147"/>
      <c r="W44" s="147">
        <v>230</v>
      </c>
      <c r="X44" s="147">
        <v>231</v>
      </c>
      <c r="Y44" s="147"/>
      <c r="Z44" s="147"/>
    </row>
    <row r="45" spans="1:30" ht="13.5" thickBot="1" x14ac:dyDescent="0.25">
      <c r="A45" s="158" t="s">
        <v>45</v>
      </c>
      <c r="B45" s="159">
        <f>B46+B47</f>
        <v>3000</v>
      </c>
      <c r="C45" s="160">
        <f>C46+C47</f>
        <v>2620</v>
      </c>
      <c r="D45" s="160">
        <f>D46+D47</f>
        <v>2620</v>
      </c>
      <c r="E45" s="160">
        <f>E46+E47</f>
        <v>2620</v>
      </c>
      <c r="F45" s="169"/>
      <c r="G45" s="169"/>
      <c r="H45" s="169"/>
      <c r="I45" s="169"/>
      <c r="J45" s="169"/>
      <c r="K45" s="169"/>
      <c r="L45" s="169"/>
      <c r="M45" s="169"/>
      <c r="N45" s="169"/>
      <c r="Q45" s="144" t="s">
        <v>134</v>
      </c>
      <c r="R45" s="150">
        <v>98729</v>
      </c>
      <c r="S45" s="150">
        <v>16334</v>
      </c>
      <c r="T45" s="150">
        <v>18620</v>
      </c>
      <c r="U45" s="150"/>
      <c r="V45" s="150">
        <f>SUM(R45:T45)</f>
        <v>133683</v>
      </c>
      <c r="W45" s="150">
        <v>10000</v>
      </c>
      <c r="X45" s="150">
        <v>193000</v>
      </c>
      <c r="Y45" s="150">
        <f>W45+X45</f>
        <v>203000</v>
      </c>
      <c r="Z45" s="150">
        <f>V45+Y45</f>
        <v>336683</v>
      </c>
    </row>
    <row r="46" spans="1:30" ht="12.75" thickBot="1" x14ac:dyDescent="0.25">
      <c r="A46" s="161" t="s">
        <v>42</v>
      </c>
      <c r="B46" s="167">
        <v>3000</v>
      </c>
      <c r="C46" s="167">
        <v>2620</v>
      </c>
      <c r="D46" s="167">
        <v>2620</v>
      </c>
      <c r="E46" s="167">
        <v>2620</v>
      </c>
    </row>
    <row r="47" spans="1:30" ht="12.75" thickBot="1" x14ac:dyDescent="0.25">
      <c r="A47" s="161" t="s">
        <v>43</v>
      </c>
      <c r="B47" s="162"/>
      <c r="C47" s="166"/>
      <c r="D47" s="166"/>
      <c r="E47" s="166"/>
    </row>
    <row r="48" spans="1:30" ht="12.75" thickBot="1" x14ac:dyDescent="0.25">
      <c r="A48" s="158" t="s">
        <v>46</v>
      </c>
      <c r="B48" s="170">
        <f>B49+B50</f>
        <v>0</v>
      </c>
      <c r="C48" s="170">
        <f>C49+C50</f>
        <v>0</v>
      </c>
      <c r="D48" s="170">
        <f>D49+D50</f>
        <v>0</v>
      </c>
      <c r="E48" s="170">
        <f>E49+E50</f>
        <v>0</v>
      </c>
      <c r="Q48" s="117" t="s">
        <v>140</v>
      </c>
    </row>
    <row r="49" spans="1:27" ht="15.75" customHeight="1" thickBot="1" x14ac:dyDescent="0.25">
      <c r="A49" s="161" t="s">
        <v>42</v>
      </c>
      <c r="B49" s="162"/>
      <c r="C49" s="166"/>
      <c r="D49" s="166"/>
      <c r="E49" s="166"/>
      <c r="Q49" s="1485" t="s">
        <v>141</v>
      </c>
      <c r="R49" s="1487">
        <v>2025</v>
      </c>
      <c r="S49" s="1488"/>
      <c r="T49" s="1488"/>
      <c r="U49" s="171"/>
      <c r="V49" s="1488">
        <v>2026</v>
      </c>
      <c r="W49" s="1488"/>
      <c r="X49" s="1489"/>
      <c r="Y49" s="1487">
        <v>2027</v>
      </c>
      <c r="Z49" s="1488"/>
      <c r="AA49" s="1489"/>
    </row>
    <row r="50" spans="1:27" ht="12.75" thickBot="1" x14ac:dyDescent="0.25">
      <c r="A50" s="161" t="s">
        <v>43</v>
      </c>
      <c r="B50" s="162"/>
      <c r="C50" s="166"/>
      <c r="D50" s="166"/>
      <c r="E50" s="166"/>
      <c r="Q50" s="1486"/>
      <c r="R50" s="172" t="s">
        <v>142</v>
      </c>
      <c r="S50" s="172" t="s">
        <v>143</v>
      </c>
      <c r="T50" s="172" t="s">
        <v>144</v>
      </c>
      <c r="U50" s="172"/>
      <c r="V50" s="172" t="s">
        <v>142</v>
      </c>
      <c r="W50" s="172" t="s">
        <v>143</v>
      </c>
      <c r="X50" s="172" t="s">
        <v>144</v>
      </c>
      <c r="Y50" s="172" t="s">
        <v>142</v>
      </c>
      <c r="Z50" s="172" t="s">
        <v>143</v>
      </c>
      <c r="AA50" s="172" t="s">
        <v>144</v>
      </c>
    </row>
    <row r="51" spans="1:27" ht="12.75" thickBot="1" x14ac:dyDescent="0.25">
      <c r="A51" s="158" t="s">
        <v>47</v>
      </c>
      <c r="B51" s="159">
        <f>B52+B53</f>
        <v>0</v>
      </c>
      <c r="C51" s="159">
        <f>C52+C53</f>
        <v>0</v>
      </c>
      <c r="D51" s="159">
        <f>D52+D53</f>
        <v>0</v>
      </c>
      <c r="E51" s="159">
        <f>E52+E53</f>
        <v>0</v>
      </c>
      <c r="Q51" s="173" t="s">
        <v>145</v>
      </c>
      <c r="R51" s="174">
        <v>93000000</v>
      </c>
      <c r="S51" s="174">
        <v>111131584</v>
      </c>
      <c r="T51" s="174">
        <v>-18131584</v>
      </c>
      <c r="U51" s="174"/>
      <c r="V51" s="174">
        <v>93000000</v>
      </c>
      <c r="W51" s="174">
        <v>105467456</v>
      </c>
      <c r="X51" s="174">
        <v>-12467456</v>
      </c>
      <c r="Y51" s="174">
        <v>93000000</v>
      </c>
      <c r="Z51" s="174">
        <v>93565824</v>
      </c>
      <c r="AA51" s="174">
        <v>-565824</v>
      </c>
    </row>
    <row r="52" spans="1:27" ht="12.75" thickBot="1" x14ac:dyDescent="0.25">
      <c r="A52" s="161" t="s">
        <v>42</v>
      </c>
      <c r="B52" s="162"/>
      <c r="C52" s="166"/>
      <c r="D52" s="166"/>
      <c r="E52" s="166"/>
      <c r="Q52" s="173" t="s">
        <v>146</v>
      </c>
      <c r="R52" s="174">
        <v>10000000</v>
      </c>
      <c r="S52" s="174">
        <v>1088000</v>
      </c>
      <c r="T52" s="174">
        <v>8912000</v>
      </c>
      <c r="U52" s="174"/>
      <c r="V52" s="174">
        <v>10000000</v>
      </c>
      <c r="W52" s="174">
        <v>2176000</v>
      </c>
      <c r="X52" s="174">
        <v>7824000</v>
      </c>
      <c r="Y52" s="174">
        <v>10000000</v>
      </c>
      <c r="Z52" s="174">
        <v>3120819.1999999997</v>
      </c>
      <c r="AA52" s="174">
        <v>6879180.8000000007</v>
      </c>
    </row>
    <row r="53" spans="1:27" ht="12.75" thickBot="1" x14ac:dyDescent="0.25">
      <c r="A53" s="161" t="s">
        <v>43</v>
      </c>
      <c r="B53" s="162"/>
      <c r="C53" s="166"/>
      <c r="D53" s="166"/>
      <c r="E53" s="166"/>
      <c r="Q53" s="172" t="s">
        <v>147</v>
      </c>
      <c r="R53" s="175">
        <v>103000000</v>
      </c>
      <c r="S53" s="175">
        <v>112219584</v>
      </c>
      <c r="T53" s="175"/>
      <c r="U53" s="175"/>
      <c r="V53" s="175">
        <v>103000000</v>
      </c>
      <c r="W53" s="175">
        <v>107643456</v>
      </c>
      <c r="X53" s="175"/>
      <c r="Y53" s="175">
        <v>103000000</v>
      </c>
      <c r="Z53" s="175">
        <v>96686643.200000003</v>
      </c>
      <c r="AA53" s="175"/>
    </row>
    <row r="54" spans="1:27" ht="12.75" thickBot="1" x14ac:dyDescent="0.25">
      <c r="A54" s="158" t="s">
        <v>48</v>
      </c>
      <c r="B54" s="159">
        <f>B55+B56</f>
        <v>0</v>
      </c>
      <c r="C54" s="159">
        <f>C55+C56</f>
        <v>0</v>
      </c>
      <c r="D54" s="159">
        <f>D55+D56</f>
        <v>0</v>
      </c>
      <c r="E54" s="159">
        <f>E55+E56</f>
        <v>0</v>
      </c>
      <c r="Q54" s="176"/>
      <c r="R54" s="176"/>
      <c r="S54" s="176"/>
      <c r="T54" s="176"/>
      <c r="U54" s="176"/>
      <c r="V54" s="176"/>
      <c r="W54" s="176"/>
      <c r="X54" s="176"/>
      <c r="Y54" s="176"/>
      <c r="Z54" s="176"/>
      <c r="AA54" s="176"/>
    </row>
    <row r="55" spans="1:27" ht="12.75" thickBot="1" x14ac:dyDescent="0.25">
      <c r="A55" s="161" t="s">
        <v>42</v>
      </c>
      <c r="B55" s="162"/>
      <c r="C55" s="166"/>
      <c r="D55" s="166"/>
      <c r="E55" s="166"/>
      <c r="Q55" s="172" t="s">
        <v>141</v>
      </c>
      <c r="R55" s="172">
        <v>2025</v>
      </c>
      <c r="S55" s="172">
        <v>2026</v>
      </c>
      <c r="T55" s="172">
        <v>2027</v>
      </c>
      <c r="U55" s="177"/>
      <c r="V55" s="176"/>
      <c r="W55" s="176"/>
      <c r="X55" s="176"/>
      <c r="Y55" s="176"/>
      <c r="Z55" s="176"/>
      <c r="AA55" s="176"/>
    </row>
    <row r="56" spans="1:27" ht="12.75" thickBot="1" x14ac:dyDescent="0.25">
      <c r="A56" s="161" t="s">
        <v>43</v>
      </c>
      <c r="B56" s="162"/>
      <c r="C56" s="166"/>
      <c r="D56" s="166"/>
      <c r="E56" s="166"/>
      <c r="Q56" s="173" t="s">
        <v>145</v>
      </c>
      <c r="R56" s="174">
        <v>1021430</v>
      </c>
      <c r="S56" s="174">
        <v>969370</v>
      </c>
      <c r="T56" s="174">
        <v>100284</v>
      </c>
      <c r="U56" s="178"/>
      <c r="V56" s="176"/>
      <c r="W56" s="176"/>
      <c r="X56" s="176"/>
      <c r="Y56" s="176"/>
      <c r="Z56" s="176"/>
      <c r="AA56" s="176"/>
    </row>
    <row r="57" spans="1:27" ht="24.75" thickBot="1" x14ac:dyDescent="0.25">
      <c r="A57" s="158" t="s">
        <v>49</v>
      </c>
      <c r="B57" s="159">
        <f>B58+B59</f>
        <v>0</v>
      </c>
      <c r="C57" s="159">
        <f>C58+C59</f>
        <v>0</v>
      </c>
      <c r="D57" s="159">
        <f>D58+D59</f>
        <v>0</v>
      </c>
      <c r="E57" s="159">
        <f>E58+E59</f>
        <v>0</v>
      </c>
      <c r="Q57" s="173" t="s">
        <v>146</v>
      </c>
      <c r="R57" s="174">
        <v>10000</v>
      </c>
      <c r="S57" s="174">
        <v>20000</v>
      </c>
      <c r="T57" s="174">
        <v>28684</v>
      </c>
      <c r="U57" s="178"/>
      <c r="V57" s="176"/>
      <c r="W57" s="176"/>
      <c r="X57" s="176"/>
      <c r="Y57" s="176"/>
      <c r="Z57" s="176"/>
      <c r="AA57" s="176"/>
    </row>
    <row r="58" spans="1:27" ht="12.75" thickBot="1" x14ac:dyDescent="0.25">
      <c r="A58" s="161" t="s">
        <v>42</v>
      </c>
      <c r="B58" s="162"/>
      <c r="C58" s="179">
        <v>0</v>
      </c>
      <c r="D58" s="179"/>
      <c r="E58" s="179"/>
      <c r="Q58" s="172" t="s">
        <v>147</v>
      </c>
      <c r="R58" s="175">
        <v>1031430</v>
      </c>
      <c r="S58" s="175">
        <v>989370</v>
      </c>
      <c r="T58" s="175">
        <v>128968</v>
      </c>
      <c r="U58" s="180"/>
      <c r="V58" s="176"/>
      <c r="W58" s="176"/>
      <c r="X58" s="176"/>
      <c r="Y58" s="176"/>
      <c r="Z58" s="176"/>
      <c r="AA58" s="176"/>
    </row>
    <row r="59" spans="1:27" ht="12.75" thickBot="1" x14ac:dyDescent="0.25">
      <c r="A59" s="161" t="s">
        <v>43</v>
      </c>
      <c r="B59" s="162"/>
      <c r="C59" s="181"/>
      <c r="D59" s="182"/>
      <c r="E59" s="182"/>
    </row>
    <row r="60" spans="1:27" ht="12.75" thickBot="1" x14ac:dyDescent="0.25">
      <c r="A60" s="183" t="s">
        <v>62</v>
      </c>
      <c r="B60" s="170">
        <f>B57+B54+B51+B48+B45+B42+B39</f>
        <v>118063</v>
      </c>
      <c r="C60" s="170">
        <f t="shared" ref="C60:E60" si="2">C57+C54+C51+C48+C45+C42+C39</f>
        <v>126983</v>
      </c>
      <c r="D60" s="170">
        <f t="shared" si="2"/>
        <v>126983</v>
      </c>
      <c r="E60" s="170">
        <f t="shared" si="2"/>
        <v>126983</v>
      </c>
    </row>
    <row r="61" spans="1:27" ht="12.75" thickBot="1" x14ac:dyDescent="0.25">
      <c r="A61" s="184" t="s">
        <v>71</v>
      </c>
      <c r="B61" s="185">
        <f>IF(B60-B31=0,0,)</f>
        <v>0</v>
      </c>
      <c r="C61" s="185">
        <f t="shared" ref="C61:E61" si="3">IF(C60-C31=0,0,)</f>
        <v>0</v>
      </c>
      <c r="D61" s="185">
        <f t="shared" si="3"/>
        <v>0</v>
      </c>
      <c r="E61" s="185">
        <f t="shared" si="3"/>
        <v>0</v>
      </c>
    </row>
    <row r="62" spans="1:27" ht="12.75" thickBot="1" x14ac:dyDescent="0.25">
      <c r="A62" s="140" t="s">
        <v>116</v>
      </c>
      <c r="B62" s="1463" t="s">
        <v>148</v>
      </c>
      <c r="C62" s="1464"/>
      <c r="D62" s="1464"/>
      <c r="E62" s="1465"/>
    </row>
    <row r="63" spans="1:27" ht="30" customHeight="1" thickBot="1" x14ac:dyDescent="0.25">
      <c r="A63" s="186" t="s">
        <v>149</v>
      </c>
      <c r="B63" s="1490" t="s">
        <v>150</v>
      </c>
      <c r="C63" s="1491"/>
      <c r="D63" s="1491"/>
      <c r="E63" s="1492"/>
    </row>
    <row r="64" spans="1:27" ht="80.25" customHeight="1" thickBot="1" x14ac:dyDescent="0.25">
      <c r="A64" s="142" t="s">
        <v>29</v>
      </c>
      <c r="B64" s="1493" t="s">
        <v>151</v>
      </c>
      <c r="C64" s="1494"/>
      <c r="D64" s="1494"/>
      <c r="E64" s="1495"/>
    </row>
    <row r="65" spans="1:5" ht="12.75" thickBot="1" x14ac:dyDescent="0.25">
      <c r="A65" s="142" t="s">
        <v>31</v>
      </c>
      <c r="B65" s="1496" t="s">
        <v>152</v>
      </c>
      <c r="C65" s="1497"/>
      <c r="D65" s="1497"/>
      <c r="E65" s="1498"/>
    </row>
    <row r="66" spans="1:5" x14ac:dyDescent="0.2">
      <c r="A66" s="1478"/>
      <c r="B66" s="146">
        <v>2024</v>
      </c>
      <c r="C66" s="146">
        <v>2025</v>
      </c>
      <c r="D66" s="146">
        <v>2026</v>
      </c>
      <c r="E66" s="146">
        <v>2027</v>
      </c>
    </row>
    <row r="67" spans="1:5" ht="12.75" thickBot="1" x14ac:dyDescent="0.25">
      <c r="A67" s="1479"/>
      <c r="B67" s="149" t="s">
        <v>13</v>
      </c>
      <c r="C67" s="149" t="s">
        <v>14</v>
      </c>
      <c r="D67" s="149" t="s">
        <v>14</v>
      </c>
      <c r="E67" s="149" t="s">
        <v>14</v>
      </c>
    </row>
    <row r="68" spans="1:5" ht="12.75" thickBot="1" x14ac:dyDescent="0.25">
      <c r="A68" s="142" t="s">
        <v>33</v>
      </c>
      <c r="B68" s="187">
        <v>0.25</v>
      </c>
      <c r="C68" s="187">
        <v>0.25</v>
      </c>
      <c r="D68" s="187">
        <v>0.25</v>
      </c>
      <c r="E68" s="187">
        <v>0.3</v>
      </c>
    </row>
    <row r="69" spans="1:5" ht="12.75" thickBot="1" x14ac:dyDescent="0.25">
      <c r="A69" s="142" t="s">
        <v>35</v>
      </c>
      <c r="B69" s="151">
        <f>B98</f>
        <v>7810</v>
      </c>
      <c r="C69" s="151">
        <f t="shared" ref="C69:E69" si="4">C98</f>
        <v>8000</v>
      </c>
      <c r="D69" s="151">
        <f t="shared" si="4"/>
        <v>8000</v>
      </c>
      <c r="E69" s="151">
        <f t="shared" si="4"/>
        <v>8000</v>
      </c>
    </row>
    <row r="70" spans="1:5" ht="12.75" thickBot="1" x14ac:dyDescent="0.25">
      <c r="A70" s="142" t="s">
        <v>36</v>
      </c>
      <c r="B70" s="151"/>
      <c r="C70" s="151"/>
      <c r="D70" s="151"/>
      <c r="E70" s="151"/>
    </row>
    <row r="71" spans="1:5" ht="12.75" thickBot="1" x14ac:dyDescent="0.25">
      <c r="A71" s="142" t="s">
        <v>37</v>
      </c>
      <c r="B71" s="121" t="s">
        <v>94</v>
      </c>
      <c r="C71" s="188"/>
      <c r="D71" s="188"/>
      <c r="E71" s="188"/>
    </row>
    <row r="72" spans="1:5" ht="12.75" thickBot="1" x14ac:dyDescent="0.25">
      <c r="A72" s="142" t="s">
        <v>38</v>
      </c>
      <c r="B72" s="121" t="s">
        <v>94</v>
      </c>
      <c r="C72" s="188"/>
      <c r="D72" s="188"/>
      <c r="E72" s="188"/>
    </row>
    <row r="73" spans="1:5" ht="12.75" thickBot="1" x14ac:dyDescent="0.25">
      <c r="A73" s="142" t="s">
        <v>39</v>
      </c>
      <c r="B73" s="121" t="s">
        <v>94</v>
      </c>
      <c r="C73" s="188"/>
      <c r="D73" s="188"/>
      <c r="E73" s="188"/>
    </row>
    <row r="74" spans="1:5" ht="12.75" thickBot="1" x14ac:dyDescent="0.25">
      <c r="A74" s="1482" t="s">
        <v>153</v>
      </c>
      <c r="B74" s="1483"/>
      <c r="C74" s="1483"/>
      <c r="D74" s="1483"/>
      <c r="E74" s="1484"/>
    </row>
    <row r="75" spans="1:5" x14ac:dyDescent="0.2">
      <c r="A75" s="1478"/>
      <c r="B75" s="146">
        <v>2024</v>
      </c>
      <c r="C75" s="146">
        <v>2025</v>
      </c>
      <c r="D75" s="146">
        <v>2026</v>
      </c>
      <c r="E75" s="146">
        <v>2027</v>
      </c>
    </row>
    <row r="76" spans="1:5" ht="12.75" thickBot="1" x14ac:dyDescent="0.25">
      <c r="A76" s="1479"/>
      <c r="B76" s="149" t="s">
        <v>13</v>
      </c>
      <c r="C76" s="149" t="s">
        <v>14</v>
      </c>
      <c r="D76" s="149" t="s">
        <v>14</v>
      </c>
      <c r="E76" s="149" t="s">
        <v>14</v>
      </c>
    </row>
    <row r="77" spans="1:5" ht="12.75" thickBot="1" x14ac:dyDescent="0.25">
      <c r="A77" s="158" t="s">
        <v>41</v>
      </c>
      <c r="B77" s="159">
        <f>B78+B79</f>
        <v>0</v>
      </c>
      <c r="C77" s="159">
        <f>C78+C79</f>
        <v>0</v>
      </c>
      <c r="D77" s="159">
        <f>D78+D79</f>
        <v>0</v>
      </c>
      <c r="E77" s="159">
        <f>E78+E79</f>
        <v>0</v>
      </c>
    </row>
    <row r="78" spans="1:5" ht="12.75" thickBot="1" x14ac:dyDescent="0.25">
      <c r="A78" s="161" t="s">
        <v>42</v>
      </c>
      <c r="B78" s="166">
        <v>0</v>
      </c>
      <c r="C78" s="166">
        <v>0</v>
      </c>
      <c r="D78" s="166">
        <v>0</v>
      </c>
      <c r="E78" s="166">
        <v>0</v>
      </c>
    </row>
    <row r="79" spans="1:5" ht="12.75" thickBot="1" x14ac:dyDescent="0.25">
      <c r="A79" s="161" t="s">
        <v>43</v>
      </c>
      <c r="B79" s="162"/>
      <c r="C79" s="164"/>
      <c r="D79" s="164"/>
      <c r="E79" s="164"/>
    </row>
    <row r="80" spans="1:5" ht="24.75" thickBot="1" x14ac:dyDescent="0.25">
      <c r="A80" s="158" t="s">
        <v>67</v>
      </c>
      <c r="B80" s="159">
        <f>B81+B82</f>
        <v>0</v>
      </c>
      <c r="C80" s="159">
        <f>C81+C82</f>
        <v>0</v>
      </c>
      <c r="D80" s="159">
        <f>D81+D82</f>
        <v>0</v>
      </c>
      <c r="E80" s="159">
        <f>E81+E82</f>
        <v>0</v>
      </c>
    </row>
    <row r="81" spans="1:5" ht="12.75" thickBot="1" x14ac:dyDescent="0.25">
      <c r="A81" s="161" t="s">
        <v>42</v>
      </c>
      <c r="B81" s="166"/>
      <c r="C81" s="166"/>
      <c r="D81" s="166"/>
      <c r="E81" s="166"/>
    </row>
    <row r="82" spans="1:5" ht="12.75" thickBot="1" x14ac:dyDescent="0.25">
      <c r="A82" s="161" t="s">
        <v>43</v>
      </c>
      <c r="B82" s="162"/>
      <c r="C82" s="166"/>
      <c r="D82" s="166"/>
      <c r="E82" s="166"/>
    </row>
    <row r="83" spans="1:5" ht="12.75" thickBot="1" x14ac:dyDescent="0.25">
      <c r="A83" s="158" t="s">
        <v>45</v>
      </c>
      <c r="B83" s="159">
        <f>B84+B85</f>
        <v>7810</v>
      </c>
      <c r="C83" s="160">
        <f>C84+C85</f>
        <v>8000</v>
      </c>
      <c r="D83" s="160">
        <f>D84+D85</f>
        <v>8000</v>
      </c>
      <c r="E83" s="160">
        <f>E84+E85</f>
        <v>8000</v>
      </c>
    </row>
    <row r="84" spans="1:5" ht="12.75" thickBot="1" x14ac:dyDescent="0.25">
      <c r="A84" s="161" t="s">
        <v>42</v>
      </c>
      <c r="B84" s="189">
        <v>7810</v>
      </c>
      <c r="C84" s="167">
        <v>8000</v>
      </c>
      <c r="D84" s="167">
        <v>8000</v>
      </c>
      <c r="E84" s="167">
        <v>8000</v>
      </c>
    </row>
    <row r="85" spans="1:5" ht="12.75" thickBot="1" x14ac:dyDescent="0.25">
      <c r="A85" s="161" t="s">
        <v>43</v>
      </c>
      <c r="B85" s="162"/>
      <c r="C85" s="166"/>
      <c r="D85" s="166"/>
      <c r="E85" s="166"/>
    </row>
    <row r="86" spans="1:5" ht="12.75" thickBot="1" x14ac:dyDescent="0.25">
      <c r="A86" s="158" t="s">
        <v>46</v>
      </c>
      <c r="B86" s="159">
        <f>B87+B88</f>
        <v>0</v>
      </c>
      <c r="C86" s="159">
        <f>C87+C88</f>
        <v>0</v>
      </c>
      <c r="D86" s="159">
        <f>D87+D88</f>
        <v>0</v>
      </c>
      <c r="E86" s="159">
        <f>E87+E88</f>
        <v>0</v>
      </c>
    </row>
    <row r="87" spans="1:5" ht="12.75" thickBot="1" x14ac:dyDescent="0.25">
      <c r="A87" s="161" t="s">
        <v>42</v>
      </c>
      <c r="B87" s="162"/>
      <c r="C87" s="166"/>
      <c r="D87" s="166"/>
      <c r="E87" s="166"/>
    </row>
    <row r="88" spans="1:5" ht="12.75" thickBot="1" x14ac:dyDescent="0.25">
      <c r="A88" s="161" t="s">
        <v>43</v>
      </c>
      <c r="B88" s="162"/>
      <c r="C88" s="166"/>
      <c r="D88" s="166"/>
      <c r="E88" s="166"/>
    </row>
    <row r="89" spans="1:5" ht="12.75" thickBot="1" x14ac:dyDescent="0.25">
      <c r="A89" s="158" t="s">
        <v>47</v>
      </c>
      <c r="B89" s="159">
        <f>B90+B91</f>
        <v>0</v>
      </c>
      <c r="C89" s="159">
        <f>C90+C91</f>
        <v>0</v>
      </c>
      <c r="D89" s="159">
        <f>D90+D91</f>
        <v>0</v>
      </c>
      <c r="E89" s="159">
        <f>E90+E91</f>
        <v>0</v>
      </c>
    </row>
    <row r="90" spans="1:5" ht="12.75" thickBot="1" x14ac:dyDescent="0.25">
      <c r="A90" s="161" t="s">
        <v>42</v>
      </c>
      <c r="B90" s="162"/>
      <c r="C90" s="166"/>
      <c r="D90" s="166"/>
      <c r="E90" s="166"/>
    </row>
    <row r="91" spans="1:5" ht="12.75" thickBot="1" x14ac:dyDescent="0.25">
      <c r="A91" s="161" t="s">
        <v>43</v>
      </c>
      <c r="B91" s="162"/>
      <c r="C91" s="166"/>
      <c r="D91" s="166"/>
      <c r="E91" s="166"/>
    </row>
    <row r="92" spans="1:5" ht="12.75" thickBot="1" x14ac:dyDescent="0.25">
      <c r="A92" s="158" t="s">
        <v>48</v>
      </c>
      <c r="B92" s="159">
        <f>B93+B94</f>
        <v>0</v>
      </c>
      <c r="C92" s="159">
        <f>C93+C94</f>
        <v>0</v>
      </c>
      <c r="D92" s="159">
        <f>D93+D94</f>
        <v>0</v>
      </c>
      <c r="E92" s="159">
        <f>E93+E94</f>
        <v>0</v>
      </c>
    </row>
    <row r="93" spans="1:5" ht="12.75" thickBot="1" x14ac:dyDescent="0.25">
      <c r="A93" s="161" t="s">
        <v>42</v>
      </c>
      <c r="B93" s="162"/>
      <c r="C93" s="166"/>
      <c r="D93" s="166"/>
      <c r="E93" s="166"/>
    </row>
    <row r="94" spans="1:5" ht="12.75" thickBot="1" x14ac:dyDescent="0.25">
      <c r="A94" s="161" t="s">
        <v>43</v>
      </c>
      <c r="B94" s="162"/>
      <c r="C94" s="166"/>
      <c r="D94" s="166"/>
      <c r="E94" s="166"/>
    </row>
    <row r="95" spans="1:5" ht="24.75" thickBot="1" x14ac:dyDescent="0.25">
      <c r="A95" s="158" t="s">
        <v>49</v>
      </c>
      <c r="B95" s="159">
        <f>B96+B97</f>
        <v>0</v>
      </c>
      <c r="C95" s="159">
        <f>C96+C97</f>
        <v>0</v>
      </c>
      <c r="D95" s="159">
        <f>D96+D97</f>
        <v>0</v>
      </c>
      <c r="E95" s="159">
        <f>E96+E97</f>
        <v>0</v>
      </c>
    </row>
    <row r="96" spans="1:5" ht="12.75" thickBot="1" x14ac:dyDescent="0.25">
      <c r="A96" s="161" t="s">
        <v>42</v>
      </c>
      <c r="B96" s="162"/>
      <c r="C96" s="166"/>
      <c r="D96" s="166"/>
      <c r="E96" s="166"/>
    </row>
    <row r="97" spans="1:5" ht="12.75" thickBot="1" x14ac:dyDescent="0.25">
      <c r="A97" s="190" t="s">
        <v>43</v>
      </c>
      <c r="B97" s="162"/>
      <c r="C97" s="166"/>
      <c r="D97" s="166"/>
      <c r="E97" s="166"/>
    </row>
    <row r="98" spans="1:5" ht="12.75" thickBot="1" x14ac:dyDescent="0.25">
      <c r="A98" s="191" t="s">
        <v>154</v>
      </c>
      <c r="B98" s="170">
        <f>B95+B92+B89+B86+B83+B80+B77</f>
        <v>7810</v>
      </c>
      <c r="C98" s="170">
        <f t="shared" ref="C98:E98" si="5">C95+C92+C89+C86+C83+C80+C77</f>
        <v>8000</v>
      </c>
      <c r="D98" s="170">
        <f t="shared" si="5"/>
        <v>8000</v>
      </c>
      <c r="E98" s="170">
        <f t="shared" si="5"/>
        <v>8000</v>
      </c>
    </row>
    <row r="99" spans="1:5" ht="12.75" thickBot="1" x14ac:dyDescent="0.25">
      <c r="A99" s="140" t="s">
        <v>71</v>
      </c>
      <c r="B99" s="185">
        <f>IF(B98-B69=0,0,)</f>
        <v>0</v>
      </c>
      <c r="C99" s="185">
        <f>IF(C98-C69=0,0,"Error")</f>
        <v>0</v>
      </c>
      <c r="D99" s="185">
        <f>IF(D98-D69=0,0,)</f>
        <v>0</v>
      </c>
      <c r="E99" s="185">
        <f>IF(E98-E69=0,0,)</f>
        <v>0</v>
      </c>
    </row>
    <row r="100" spans="1:5" ht="12.75" thickBot="1" x14ac:dyDescent="0.25">
      <c r="A100" s="140" t="s">
        <v>155</v>
      </c>
      <c r="B100" s="1499" t="s">
        <v>156</v>
      </c>
      <c r="C100" s="1500"/>
      <c r="D100" s="1500"/>
      <c r="E100" s="1501"/>
    </row>
    <row r="101" spans="1:5" ht="39" customHeight="1" thickBot="1" x14ac:dyDescent="0.25">
      <c r="A101" s="186" t="s">
        <v>157</v>
      </c>
      <c r="B101" s="1466" t="s">
        <v>158</v>
      </c>
      <c r="C101" s="1467"/>
      <c r="D101" s="1467"/>
      <c r="E101" s="1468"/>
    </row>
    <row r="102" spans="1:5" ht="64.5" customHeight="1" thickBot="1" x14ac:dyDescent="0.25">
      <c r="A102" s="142" t="s">
        <v>29</v>
      </c>
      <c r="B102" s="1493" t="s">
        <v>159</v>
      </c>
      <c r="C102" s="1494"/>
      <c r="D102" s="1494"/>
      <c r="E102" s="1495"/>
    </row>
    <row r="103" spans="1:5" ht="12.75" thickBot="1" x14ac:dyDescent="0.25">
      <c r="A103" s="142" t="s">
        <v>31</v>
      </c>
      <c r="B103" s="1496" t="s">
        <v>160</v>
      </c>
      <c r="C103" s="1497"/>
      <c r="D103" s="1497"/>
      <c r="E103" s="1498"/>
    </row>
    <row r="104" spans="1:5" x14ac:dyDescent="0.2">
      <c r="A104" s="1478"/>
      <c r="B104" s="146">
        <v>2024</v>
      </c>
      <c r="C104" s="146">
        <v>2025</v>
      </c>
      <c r="D104" s="146">
        <v>2026</v>
      </c>
      <c r="E104" s="146">
        <v>2027</v>
      </c>
    </row>
    <row r="105" spans="1:5" ht="12.75" thickBot="1" x14ac:dyDescent="0.25">
      <c r="A105" s="1479"/>
      <c r="B105" s="149" t="s">
        <v>13</v>
      </c>
      <c r="C105" s="149" t="s">
        <v>14</v>
      </c>
      <c r="D105" s="149" t="s">
        <v>14</v>
      </c>
      <c r="E105" s="149" t="s">
        <v>14</v>
      </c>
    </row>
    <row r="106" spans="1:5" ht="12.75" thickBot="1" x14ac:dyDescent="0.25">
      <c r="A106" s="142" t="s">
        <v>33</v>
      </c>
      <c r="B106" s="151">
        <v>150</v>
      </c>
      <c r="C106" s="151">
        <v>190</v>
      </c>
      <c r="D106" s="151">
        <v>275</v>
      </c>
      <c r="E106" s="151">
        <v>390</v>
      </c>
    </row>
    <row r="107" spans="1:5" ht="12.75" thickBot="1" x14ac:dyDescent="0.25">
      <c r="A107" s="142" t="s">
        <v>35</v>
      </c>
      <c r="B107" s="192">
        <f>+B136</f>
        <v>7810</v>
      </c>
      <c r="C107" s="192">
        <f t="shared" ref="C107:E107" si="6">+C136</f>
        <v>8000</v>
      </c>
      <c r="D107" s="192">
        <f t="shared" si="6"/>
        <v>8000</v>
      </c>
      <c r="E107" s="192">
        <f t="shared" si="6"/>
        <v>8000</v>
      </c>
    </row>
    <row r="108" spans="1:5" ht="12.75" thickBot="1" x14ac:dyDescent="0.25">
      <c r="A108" s="142" t="s">
        <v>36</v>
      </c>
      <c r="B108" s="151"/>
      <c r="C108" s="151"/>
      <c r="D108" s="151"/>
      <c r="E108" s="151"/>
    </row>
    <row r="109" spans="1:5" ht="12.75" thickBot="1" x14ac:dyDescent="0.25">
      <c r="A109" s="142" t="s">
        <v>37</v>
      </c>
      <c r="B109" s="121"/>
      <c r="C109" s="188"/>
      <c r="D109" s="188"/>
      <c r="E109" s="188"/>
    </row>
    <row r="110" spans="1:5" ht="12.75" thickBot="1" x14ac:dyDescent="0.25">
      <c r="A110" s="142" t="s">
        <v>38</v>
      </c>
      <c r="B110" s="121"/>
      <c r="C110" s="188"/>
      <c r="D110" s="188"/>
      <c r="E110" s="188"/>
    </row>
    <row r="111" spans="1:5" ht="12.75" thickBot="1" x14ac:dyDescent="0.25">
      <c r="A111" s="142" t="s">
        <v>39</v>
      </c>
      <c r="B111" s="121"/>
      <c r="C111" s="188"/>
      <c r="D111" s="188"/>
      <c r="E111" s="188"/>
    </row>
    <row r="112" spans="1:5" ht="12.75" thickBot="1" x14ac:dyDescent="0.25">
      <c r="A112" s="1482" t="s">
        <v>161</v>
      </c>
      <c r="B112" s="1483"/>
      <c r="C112" s="1483"/>
      <c r="D112" s="1483"/>
      <c r="E112" s="1484"/>
    </row>
    <row r="113" spans="1:5" x14ac:dyDescent="0.2">
      <c r="A113" s="1478"/>
      <c r="B113" s="146">
        <v>2024</v>
      </c>
      <c r="C113" s="146">
        <v>2025</v>
      </c>
      <c r="D113" s="146">
        <v>2026</v>
      </c>
      <c r="E113" s="146">
        <v>2027</v>
      </c>
    </row>
    <row r="114" spans="1:5" ht="12.75" thickBot="1" x14ac:dyDescent="0.25">
      <c r="A114" s="1479"/>
      <c r="B114" s="149" t="s">
        <v>13</v>
      </c>
      <c r="C114" s="149" t="s">
        <v>14</v>
      </c>
      <c r="D114" s="149" t="s">
        <v>14</v>
      </c>
      <c r="E114" s="149" t="s">
        <v>14</v>
      </c>
    </row>
    <row r="115" spans="1:5" ht="12.75" thickBot="1" x14ac:dyDescent="0.25">
      <c r="A115" s="158" t="s">
        <v>41</v>
      </c>
      <c r="B115" s="159">
        <f>B116+B117</f>
        <v>0</v>
      </c>
      <c r="C115" s="159">
        <f>C116+C117</f>
        <v>0</v>
      </c>
      <c r="D115" s="159">
        <f>D116+D117</f>
        <v>0</v>
      </c>
      <c r="E115" s="159">
        <f>E116+E117</f>
        <v>0</v>
      </c>
    </row>
    <row r="116" spans="1:5" ht="12.75" thickBot="1" x14ac:dyDescent="0.25">
      <c r="A116" s="161" t="s">
        <v>42</v>
      </c>
      <c r="B116" s="166"/>
      <c r="C116" s="166"/>
      <c r="D116" s="166"/>
      <c r="E116" s="166">
        <v>0</v>
      </c>
    </row>
    <row r="117" spans="1:5" ht="12.75" thickBot="1" x14ac:dyDescent="0.25">
      <c r="A117" s="161" t="s">
        <v>43</v>
      </c>
      <c r="B117" s="162"/>
      <c r="C117" s="164"/>
      <c r="D117" s="164"/>
      <c r="E117" s="164"/>
    </row>
    <row r="118" spans="1:5" ht="24.75" thickBot="1" x14ac:dyDescent="0.25">
      <c r="A118" s="158" t="s">
        <v>67</v>
      </c>
      <c r="B118" s="159">
        <f>B119+B120</f>
        <v>0</v>
      </c>
      <c r="C118" s="159">
        <f>C119+C120</f>
        <v>0</v>
      </c>
      <c r="D118" s="159">
        <f>D119+D120</f>
        <v>0</v>
      </c>
      <c r="E118" s="159">
        <f>E119+E120</f>
        <v>0</v>
      </c>
    </row>
    <row r="119" spans="1:5" ht="12.75" thickBot="1" x14ac:dyDescent="0.25">
      <c r="A119" s="161" t="s">
        <v>42</v>
      </c>
      <c r="B119" s="166"/>
      <c r="C119" s="166"/>
      <c r="D119" s="166"/>
      <c r="E119" s="166">
        <v>0</v>
      </c>
    </row>
    <row r="120" spans="1:5" ht="12.75" thickBot="1" x14ac:dyDescent="0.25">
      <c r="A120" s="161" t="s">
        <v>43</v>
      </c>
      <c r="B120" s="162"/>
      <c r="C120" s="166"/>
      <c r="D120" s="166"/>
      <c r="E120" s="166"/>
    </row>
    <row r="121" spans="1:5" ht="12.75" thickBot="1" x14ac:dyDescent="0.25">
      <c r="A121" s="158" t="s">
        <v>45</v>
      </c>
      <c r="B121" s="159">
        <f>B122+B123</f>
        <v>7810</v>
      </c>
      <c r="C121" s="159">
        <f>C122+C123</f>
        <v>7880</v>
      </c>
      <c r="D121" s="159">
        <f>D122+D123</f>
        <v>7880</v>
      </c>
      <c r="E121" s="159">
        <f>E122+E123</f>
        <v>7880</v>
      </c>
    </row>
    <row r="122" spans="1:5" ht="12.75" thickBot="1" x14ac:dyDescent="0.25">
      <c r="A122" s="161" t="s">
        <v>42</v>
      </c>
      <c r="B122" s="189">
        <v>7810</v>
      </c>
      <c r="C122" s="193">
        <f>8000-120</f>
        <v>7880</v>
      </c>
      <c r="D122" s="193">
        <f>8000-120</f>
        <v>7880</v>
      </c>
      <c r="E122" s="193">
        <f>8000-120</f>
        <v>7880</v>
      </c>
    </row>
    <row r="123" spans="1:5" ht="12.75" thickBot="1" x14ac:dyDescent="0.25">
      <c r="A123" s="161" t="s">
        <v>43</v>
      </c>
      <c r="B123" s="162"/>
      <c r="C123" s="166"/>
      <c r="D123" s="166"/>
      <c r="E123" s="166"/>
    </row>
    <row r="124" spans="1:5" ht="12.75" thickBot="1" x14ac:dyDescent="0.25">
      <c r="A124" s="158" t="s">
        <v>46</v>
      </c>
      <c r="B124" s="159">
        <f>B125+B126</f>
        <v>0</v>
      </c>
      <c r="C124" s="159">
        <f>C125+C126</f>
        <v>0</v>
      </c>
      <c r="D124" s="159">
        <f>D125+D126</f>
        <v>0</v>
      </c>
      <c r="E124" s="159">
        <f>E125+E126</f>
        <v>0</v>
      </c>
    </row>
    <row r="125" spans="1:5" ht="12.75" thickBot="1" x14ac:dyDescent="0.25">
      <c r="A125" s="161" t="s">
        <v>42</v>
      </c>
      <c r="B125" s="162"/>
      <c r="C125" s="166"/>
      <c r="D125" s="166"/>
      <c r="E125" s="166"/>
    </row>
    <row r="126" spans="1:5" ht="12.75" thickBot="1" x14ac:dyDescent="0.25">
      <c r="A126" s="161" t="s">
        <v>43</v>
      </c>
      <c r="B126" s="162"/>
      <c r="C126" s="166"/>
      <c r="D126" s="166"/>
      <c r="E126" s="166"/>
    </row>
    <row r="127" spans="1:5" ht="12.75" thickBot="1" x14ac:dyDescent="0.25">
      <c r="A127" s="158" t="s">
        <v>47</v>
      </c>
      <c r="B127" s="159">
        <f>B128+B129</f>
        <v>0</v>
      </c>
      <c r="C127" s="159">
        <f>C128+C129</f>
        <v>0</v>
      </c>
      <c r="D127" s="159">
        <f>D128+D129</f>
        <v>0</v>
      </c>
      <c r="E127" s="159">
        <f>E128+E129</f>
        <v>0</v>
      </c>
    </row>
    <row r="128" spans="1:5" ht="12.75" thickBot="1" x14ac:dyDescent="0.25">
      <c r="A128" s="161" t="s">
        <v>42</v>
      </c>
      <c r="B128" s="162"/>
      <c r="C128" s="166"/>
      <c r="D128" s="166"/>
      <c r="E128" s="166"/>
    </row>
    <row r="129" spans="1:5" ht="12.75" thickBot="1" x14ac:dyDescent="0.25">
      <c r="A129" s="161" t="s">
        <v>43</v>
      </c>
      <c r="B129" s="162"/>
      <c r="C129" s="166"/>
      <c r="D129" s="166"/>
      <c r="E129" s="166"/>
    </row>
    <row r="130" spans="1:5" ht="12.75" thickBot="1" x14ac:dyDescent="0.25">
      <c r="A130" s="158" t="s">
        <v>48</v>
      </c>
      <c r="B130" s="159">
        <f>B131+B132</f>
        <v>0</v>
      </c>
      <c r="C130" s="159">
        <f>C131+C132</f>
        <v>0</v>
      </c>
      <c r="D130" s="159">
        <f>D131+D132</f>
        <v>0</v>
      </c>
      <c r="E130" s="159">
        <f>E131+E132</f>
        <v>0</v>
      </c>
    </row>
    <row r="131" spans="1:5" ht="12.75" thickBot="1" x14ac:dyDescent="0.25">
      <c r="A131" s="161" t="s">
        <v>42</v>
      </c>
      <c r="B131" s="162"/>
      <c r="C131" s="166"/>
      <c r="D131" s="166"/>
      <c r="E131" s="166"/>
    </row>
    <row r="132" spans="1:5" ht="12.75" thickBot="1" x14ac:dyDescent="0.25">
      <c r="A132" s="161" t="s">
        <v>43</v>
      </c>
      <c r="B132" s="162"/>
      <c r="C132" s="166"/>
      <c r="D132" s="166"/>
      <c r="E132" s="166"/>
    </row>
    <row r="133" spans="1:5" ht="24.75" thickBot="1" x14ac:dyDescent="0.25">
      <c r="A133" s="158" t="s">
        <v>49</v>
      </c>
      <c r="B133" s="159">
        <f>B134+B135</f>
        <v>0</v>
      </c>
      <c r="C133" s="159">
        <f>C134+C135</f>
        <v>120</v>
      </c>
      <c r="D133" s="159">
        <f>D134+D135</f>
        <v>120</v>
      </c>
      <c r="E133" s="159">
        <f>E134+E135</f>
        <v>120</v>
      </c>
    </row>
    <row r="134" spans="1:5" ht="12.75" thickBot="1" x14ac:dyDescent="0.25">
      <c r="A134" s="161" t="s">
        <v>42</v>
      </c>
      <c r="B134" s="162"/>
      <c r="C134" s="166">
        <v>120</v>
      </c>
      <c r="D134" s="166">
        <v>120</v>
      </c>
      <c r="E134" s="166">
        <v>120</v>
      </c>
    </row>
    <row r="135" spans="1:5" ht="12.75" thickBot="1" x14ac:dyDescent="0.25">
      <c r="A135" s="161" t="s">
        <v>43</v>
      </c>
      <c r="B135" s="162"/>
      <c r="C135" s="166"/>
      <c r="D135" s="166"/>
      <c r="E135" s="166"/>
    </row>
    <row r="136" spans="1:5" ht="12.75" thickBot="1" x14ac:dyDescent="0.25">
      <c r="A136" s="194" t="s">
        <v>162</v>
      </c>
      <c r="B136" s="170">
        <f>+B122+B134</f>
        <v>7810</v>
      </c>
      <c r="C136" s="170">
        <f>C133+C130+C127+C124+C121+C118+C115</f>
        <v>8000</v>
      </c>
      <c r="D136" s="170">
        <f>D133+D130+D127+D124+D121+D118+D115</f>
        <v>8000</v>
      </c>
      <c r="E136" s="170">
        <f>E133+E130+E127+E124+E121+E118+E115</f>
        <v>8000</v>
      </c>
    </row>
    <row r="137" spans="1:5" ht="12.75" thickBot="1" x14ac:dyDescent="0.25">
      <c r="A137" s="140" t="s">
        <v>71</v>
      </c>
      <c r="B137" s="185">
        <f>IF(B136-B107=0,0,)</f>
        <v>0</v>
      </c>
      <c r="C137" s="185">
        <f t="shared" ref="C137:E137" si="7">IF(C136-C107=0,0,)</f>
        <v>0</v>
      </c>
      <c r="D137" s="185">
        <f t="shared" si="7"/>
        <v>0</v>
      </c>
      <c r="E137" s="185">
        <f t="shared" si="7"/>
        <v>0</v>
      </c>
    </row>
    <row r="138" spans="1:5" ht="12.75" thickBot="1" x14ac:dyDescent="0.25">
      <c r="A138" s="1441" t="s">
        <v>96</v>
      </c>
      <c r="B138" s="1442"/>
      <c r="C138" s="1442"/>
      <c r="D138" s="1442"/>
      <c r="E138" s="1443"/>
    </row>
    <row r="139" spans="1:5" ht="12.75" thickBot="1" x14ac:dyDescent="0.25">
      <c r="A139" s="1441" t="s">
        <v>97</v>
      </c>
      <c r="B139" s="1442"/>
      <c r="C139" s="1442"/>
      <c r="D139" s="1442"/>
      <c r="E139" s="1443"/>
    </row>
    <row r="140" spans="1:5" ht="24.75" thickBot="1" x14ac:dyDescent="0.25">
      <c r="A140" s="141" t="s">
        <v>98</v>
      </c>
      <c r="B140" s="1505" t="s">
        <v>163</v>
      </c>
      <c r="C140" s="1506"/>
      <c r="D140" s="1507"/>
      <c r="E140" s="1508"/>
    </row>
    <row r="141" spans="1:5" ht="60.75" thickBot="1" x14ac:dyDescent="0.25">
      <c r="A141" s="141" t="s">
        <v>100</v>
      </c>
      <c r="B141" s="195" t="s">
        <v>164</v>
      </c>
      <c r="C141" s="196" t="s">
        <v>54</v>
      </c>
      <c r="D141" s="1509" t="s">
        <v>165</v>
      </c>
      <c r="E141" s="1510"/>
    </row>
    <row r="142" spans="1:5" ht="191.25" customHeight="1" thickBot="1" x14ac:dyDescent="0.25">
      <c r="A142" s="142" t="s">
        <v>29</v>
      </c>
      <c r="B142" s="1511" t="s">
        <v>166</v>
      </c>
      <c r="C142" s="1512"/>
      <c r="D142" s="1512"/>
      <c r="E142" s="1513"/>
    </row>
    <row r="143" spans="1:5" ht="12.75" thickBot="1" x14ac:dyDescent="0.25">
      <c r="A143" s="142" t="s">
        <v>31</v>
      </c>
      <c r="B143" s="1502" t="s">
        <v>167</v>
      </c>
      <c r="C143" s="1503"/>
      <c r="D143" s="1503"/>
      <c r="E143" s="1504"/>
    </row>
    <row r="144" spans="1:5" x14ac:dyDescent="0.2">
      <c r="A144" s="1478"/>
      <c r="B144" s="146">
        <v>2024</v>
      </c>
      <c r="C144" s="146">
        <v>2025</v>
      </c>
      <c r="D144" s="146">
        <v>2026</v>
      </c>
      <c r="E144" s="146">
        <v>2027</v>
      </c>
    </row>
    <row r="145" spans="1:23" ht="12.75" thickBot="1" x14ac:dyDescent="0.25">
      <c r="A145" s="1479"/>
      <c r="B145" s="149" t="s">
        <v>13</v>
      </c>
      <c r="C145" s="149" t="s">
        <v>14</v>
      </c>
      <c r="D145" s="149" t="s">
        <v>14</v>
      </c>
      <c r="E145" s="149" t="s">
        <v>14</v>
      </c>
    </row>
    <row r="146" spans="1:23" ht="12.75" thickBot="1" x14ac:dyDescent="0.25">
      <c r="A146" s="142" t="s">
        <v>33</v>
      </c>
      <c r="B146" s="151">
        <v>1</v>
      </c>
      <c r="C146" s="151">
        <v>1</v>
      </c>
      <c r="D146" s="151">
        <v>1</v>
      </c>
      <c r="E146" s="151">
        <v>1</v>
      </c>
    </row>
    <row r="147" spans="1:23" ht="12.75" thickBot="1" x14ac:dyDescent="0.25">
      <c r="A147" s="142" t="s">
        <v>35</v>
      </c>
      <c r="B147" s="151">
        <f>B165</f>
        <v>203000</v>
      </c>
      <c r="C147" s="151">
        <f>C165</f>
        <v>103000</v>
      </c>
      <c r="D147" s="151">
        <f>D165</f>
        <v>103000</v>
      </c>
      <c r="E147" s="151">
        <f>E165</f>
        <v>103000</v>
      </c>
    </row>
    <row r="148" spans="1:23" ht="12.75" thickBot="1" x14ac:dyDescent="0.25">
      <c r="A148" s="142" t="s">
        <v>36</v>
      </c>
      <c r="B148" s="151">
        <f>B147/B146</f>
        <v>203000</v>
      </c>
      <c r="C148" s="151">
        <f>C147/C146</f>
        <v>103000</v>
      </c>
      <c r="D148" s="151">
        <f>D147/D146</f>
        <v>103000</v>
      </c>
      <c r="E148" s="151">
        <f>E147/E146</f>
        <v>103000</v>
      </c>
    </row>
    <row r="149" spans="1:23" ht="12.75" thickBot="1" x14ac:dyDescent="0.25">
      <c r="A149" s="142" t="s">
        <v>37</v>
      </c>
      <c r="B149" s="121" t="s">
        <v>94</v>
      </c>
      <c r="C149" s="188"/>
      <c r="D149" s="188"/>
      <c r="E149" s="188"/>
    </row>
    <row r="150" spans="1:23" ht="12.75" thickBot="1" x14ac:dyDescent="0.25">
      <c r="A150" s="142" t="s">
        <v>38</v>
      </c>
      <c r="B150" s="121" t="s">
        <v>94</v>
      </c>
      <c r="C150" s="188"/>
      <c r="D150" s="188"/>
      <c r="E150" s="188"/>
    </row>
    <row r="151" spans="1:23" ht="12.75" thickBot="1" x14ac:dyDescent="0.25">
      <c r="A151" s="142" t="s">
        <v>39</v>
      </c>
      <c r="B151" s="121" t="s">
        <v>94</v>
      </c>
      <c r="C151" s="188"/>
      <c r="D151" s="188"/>
      <c r="E151" s="188"/>
    </row>
    <row r="152" spans="1:23" ht="12.75" thickBot="1" x14ac:dyDescent="0.25">
      <c r="A152" s="1482" t="s">
        <v>168</v>
      </c>
      <c r="B152" s="1483"/>
      <c r="C152" s="1483"/>
      <c r="D152" s="1483"/>
      <c r="E152" s="1484"/>
    </row>
    <row r="153" spans="1:23" x14ac:dyDescent="0.2">
      <c r="A153" s="1478"/>
      <c r="B153" s="146">
        <v>2024</v>
      </c>
      <c r="C153" s="146">
        <v>2025</v>
      </c>
      <c r="D153" s="146">
        <v>2026</v>
      </c>
      <c r="E153" s="146">
        <v>2027</v>
      </c>
    </row>
    <row r="154" spans="1:23" ht="12.75" thickBot="1" x14ac:dyDescent="0.25">
      <c r="A154" s="1479"/>
      <c r="B154" s="149" t="s">
        <v>13</v>
      </c>
      <c r="C154" s="149" t="s">
        <v>14</v>
      </c>
      <c r="D154" s="149" t="s">
        <v>14</v>
      </c>
      <c r="E154" s="149" t="s">
        <v>14</v>
      </c>
      <c r="R154" s="197"/>
      <c r="T154" s="197"/>
      <c r="U154" s="197"/>
      <c r="W154" s="197"/>
    </row>
    <row r="155" spans="1:23" ht="12.75" thickBot="1" x14ac:dyDescent="0.25">
      <c r="A155" s="158" t="s">
        <v>57</v>
      </c>
      <c r="B155" s="159">
        <f>B156+B157+B158+B159</f>
        <v>203000</v>
      </c>
      <c r="C155" s="159">
        <f t="shared" ref="C155:E155" si="8">C156+C157+C158+C159</f>
        <v>103000</v>
      </c>
      <c r="D155" s="159">
        <f t="shared" si="8"/>
        <v>103000</v>
      </c>
      <c r="E155" s="159">
        <f t="shared" si="8"/>
        <v>103000</v>
      </c>
      <c r="R155" s="197"/>
      <c r="T155" s="197"/>
      <c r="U155" s="197"/>
      <c r="W155" s="197"/>
    </row>
    <row r="156" spans="1:23" ht="12.75" thickBot="1" x14ac:dyDescent="0.25">
      <c r="A156" s="161" t="s">
        <v>42</v>
      </c>
      <c r="B156" s="166"/>
      <c r="C156" s="166"/>
      <c r="D156" s="166"/>
      <c r="E156" s="166"/>
    </row>
    <row r="157" spans="1:23" ht="12.75" thickBot="1" x14ac:dyDescent="0.25">
      <c r="A157" s="161" t="s">
        <v>58</v>
      </c>
      <c r="B157" s="159">
        <v>193000</v>
      </c>
      <c r="C157" s="159">
        <v>93000</v>
      </c>
      <c r="D157" s="159">
        <v>93000</v>
      </c>
      <c r="E157" s="159">
        <v>93000</v>
      </c>
      <c r="R157" s="198"/>
    </row>
    <row r="158" spans="1:23" ht="12.75" thickBot="1" x14ac:dyDescent="0.25">
      <c r="A158" s="161" t="s">
        <v>59</v>
      </c>
      <c r="B158" s="166"/>
      <c r="C158" s="193">
        <v>0</v>
      </c>
      <c r="D158" s="193"/>
      <c r="E158" s="199"/>
      <c r="R158" s="198"/>
    </row>
    <row r="159" spans="1:23" ht="12.75" thickBot="1" x14ac:dyDescent="0.25">
      <c r="A159" s="161" t="s">
        <v>60</v>
      </c>
      <c r="B159" s="159">
        <v>10000</v>
      </c>
      <c r="C159" s="159">
        <v>10000</v>
      </c>
      <c r="D159" s="159">
        <v>10000</v>
      </c>
      <c r="E159" s="159">
        <v>10000</v>
      </c>
      <c r="O159" s="169"/>
    </row>
    <row r="160" spans="1:23" ht="12.75" thickBot="1" x14ac:dyDescent="0.25">
      <c r="A160" s="158" t="s">
        <v>61</v>
      </c>
      <c r="B160" s="170">
        <f>B161+B162+B163+B164</f>
        <v>0</v>
      </c>
      <c r="C160" s="170">
        <f t="shared" ref="C160:E160" si="9">C161+C162+C163+C164</f>
        <v>0</v>
      </c>
      <c r="D160" s="170">
        <f t="shared" si="9"/>
        <v>0</v>
      </c>
      <c r="E160" s="170">
        <f t="shared" si="9"/>
        <v>0</v>
      </c>
      <c r="F160" s="200"/>
      <c r="G160" s="200"/>
      <c r="H160" s="200"/>
      <c r="I160" s="200"/>
      <c r="J160" s="200"/>
      <c r="K160" s="200"/>
      <c r="L160" s="200"/>
      <c r="M160" s="200"/>
      <c r="N160" s="200"/>
    </row>
    <row r="161" spans="1:17" ht="12.75" thickBot="1" x14ac:dyDescent="0.25">
      <c r="A161" s="161" t="s">
        <v>42</v>
      </c>
      <c r="B161" s="162"/>
      <c r="C161" s="166"/>
      <c r="D161" s="166"/>
      <c r="E161" s="166"/>
      <c r="F161" s="197"/>
      <c r="G161" s="197"/>
      <c r="H161" s="197"/>
      <c r="I161" s="197"/>
      <c r="J161" s="197"/>
      <c r="K161" s="197"/>
      <c r="L161" s="197"/>
      <c r="M161" s="197"/>
      <c r="N161" s="197"/>
      <c r="O161" s="197"/>
      <c r="P161" s="197"/>
    </row>
    <row r="162" spans="1:17" ht="12.75" thickBot="1" x14ac:dyDescent="0.25">
      <c r="A162" s="161" t="s">
        <v>58</v>
      </c>
      <c r="B162" s="162"/>
      <c r="C162" s="166"/>
      <c r="D162" s="166"/>
      <c r="E162" s="166"/>
      <c r="F162" s="143"/>
      <c r="G162" s="143"/>
      <c r="H162" s="143"/>
      <c r="I162" s="143"/>
      <c r="J162" s="143"/>
      <c r="K162" s="143"/>
      <c r="L162" s="143"/>
      <c r="M162" s="143"/>
      <c r="N162" s="143"/>
    </row>
    <row r="163" spans="1:17" ht="12.75" thickBot="1" x14ac:dyDescent="0.25">
      <c r="A163" s="161" t="s">
        <v>59</v>
      </c>
      <c r="B163" s="162"/>
      <c r="C163" s="166"/>
      <c r="D163" s="166"/>
      <c r="E163" s="166"/>
    </row>
    <row r="164" spans="1:17" ht="12.75" thickBot="1" x14ac:dyDescent="0.25">
      <c r="A164" s="161" t="s">
        <v>60</v>
      </c>
      <c r="B164" s="162"/>
      <c r="C164" s="166"/>
      <c r="D164" s="166"/>
      <c r="E164" s="166"/>
    </row>
    <row r="165" spans="1:17" ht="12.75" thickBot="1" x14ac:dyDescent="0.25">
      <c r="A165" s="201" t="s">
        <v>62</v>
      </c>
      <c r="B165" s="170">
        <f>B155+B160</f>
        <v>203000</v>
      </c>
      <c r="C165" s="170">
        <f t="shared" ref="C165:E165" si="10">C155+C160</f>
        <v>103000</v>
      </c>
      <c r="D165" s="170">
        <f t="shared" si="10"/>
        <v>103000</v>
      </c>
      <c r="E165" s="170">
        <f t="shared" si="10"/>
        <v>103000</v>
      </c>
    </row>
    <row r="166" spans="1:17" ht="12.75" thickBot="1" x14ac:dyDescent="0.25">
      <c r="A166" s="140" t="s">
        <v>71</v>
      </c>
      <c r="B166" s="185">
        <f>B165-B147</f>
        <v>0</v>
      </c>
      <c r="C166" s="185">
        <f>C165-C147</f>
        <v>0</v>
      </c>
      <c r="D166" s="185">
        <f>D165-D147</f>
        <v>0</v>
      </c>
      <c r="E166" s="185">
        <f>E165-E147</f>
        <v>0</v>
      </c>
    </row>
    <row r="167" spans="1:17" ht="12.75" thickBot="1" x14ac:dyDescent="0.25">
      <c r="A167" s="202"/>
      <c r="B167" s="203"/>
      <c r="C167" s="203"/>
      <c r="D167" s="203"/>
      <c r="E167" s="203"/>
    </row>
    <row r="168" spans="1:17" ht="36.75" thickBot="1" x14ac:dyDescent="0.25">
      <c r="A168" s="125" t="s">
        <v>64</v>
      </c>
      <c r="B168" s="204">
        <f>B60+B98+B136+B165</f>
        <v>336683</v>
      </c>
      <c r="C168" s="204">
        <f>C60+C98+C136+C165</f>
        <v>245983</v>
      </c>
      <c r="D168" s="204">
        <f>D60+D98+D136+D165</f>
        <v>245983</v>
      </c>
      <c r="E168" s="204">
        <f>E60+E98+E136+E165</f>
        <v>245983</v>
      </c>
    </row>
    <row r="169" spans="1:17" ht="24.75" thickBot="1" x14ac:dyDescent="0.25">
      <c r="A169" s="125" t="s">
        <v>65</v>
      </c>
      <c r="B169" s="205">
        <f>B170+B173+B176+B191+B196</f>
        <v>336683</v>
      </c>
      <c r="C169" s="205">
        <f>C170+C173+C176+C191+C196+C188</f>
        <v>245983</v>
      </c>
      <c r="D169" s="205">
        <f>D170+D173+D176+D191+D196+D188</f>
        <v>245983</v>
      </c>
      <c r="E169" s="205">
        <f>E170+E173+E176+E191+E196+E188</f>
        <v>245983</v>
      </c>
    </row>
    <row r="170" spans="1:17" ht="12.75" thickBot="1" x14ac:dyDescent="0.25">
      <c r="A170" s="158" t="s">
        <v>41</v>
      </c>
      <c r="B170" s="204">
        <f>B171+B172</f>
        <v>98729</v>
      </c>
      <c r="C170" s="204">
        <f>C171+C172</f>
        <v>107177</v>
      </c>
      <c r="D170" s="204">
        <f>D171+D172</f>
        <v>107177</v>
      </c>
      <c r="E170" s="204">
        <f>E171+E172</f>
        <v>107177</v>
      </c>
    </row>
    <row r="171" spans="1:17" ht="12.75" thickBot="1" x14ac:dyDescent="0.25">
      <c r="A171" s="161" t="s">
        <v>42</v>
      </c>
      <c r="B171" s="162">
        <f t="shared" ref="B171:E174" si="11">B40+B78+B116</f>
        <v>98729</v>
      </c>
      <c r="C171" s="162">
        <f t="shared" si="11"/>
        <v>107177</v>
      </c>
      <c r="D171" s="162">
        <f t="shared" si="11"/>
        <v>107177</v>
      </c>
      <c r="E171" s="162">
        <f t="shared" si="11"/>
        <v>107177</v>
      </c>
      <c r="P171" s="169"/>
    </row>
    <row r="172" spans="1:17" ht="12.75" thickBot="1" x14ac:dyDescent="0.25">
      <c r="A172" s="161" t="s">
        <v>66</v>
      </c>
      <c r="B172" s="162">
        <f t="shared" si="11"/>
        <v>0</v>
      </c>
      <c r="C172" s="162">
        <f t="shared" si="11"/>
        <v>0</v>
      </c>
      <c r="D172" s="162">
        <f t="shared" si="11"/>
        <v>0</v>
      </c>
      <c r="E172" s="162">
        <f t="shared" si="11"/>
        <v>0</v>
      </c>
      <c r="O172" s="169"/>
      <c r="P172" s="169"/>
      <c r="Q172" s="169"/>
    </row>
    <row r="173" spans="1:17" ht="24.75" thickBot="1" x14ac:dyDescent="0.25">
      <c r="A173" s="158" t="s">
        <v>67</v>
      </c>
      <c r="B173" s="204">
        <f t="shared" si="11"/>
        <v>16334</v>
      </c>
      <c r="C173" s="204">
        <f t="shared" si="11"/>
        <v>17186</v>
      </c>
      <c r="D173" s="204">
        <f t="shared" si="11"/>
        <v>17186</v>
      </c>
      <c r="E173" s="204">
        <f t="shared" si="11"/>
        <v>17186</v>
      </c>
      <c r="O173" s="169"/>
    </row>
    <row r="174" spans="1:17" ht="12.75" thickBot="1" x14ac:dyDescent="0.25">
      <c r="A174" s="161" t="s">
        <v>42</v>
      </c>
      <c r="B174" s="166">
        <f t="shared" si="11"/>
        <v>16334</v>
      </c>
      <c r="C174" s="166">
        <f t="shared" si="11"/>
        <v>17186</v>
      </c>
      <c r="D174" s="166">
        <f t="shared" si="11"/>
        <v>17186</v>
      </c>
      <c r="E174" s="166">
        <f t="shared" si="11"/>
        <v>17186</v>
      </c>
    </row>
    <row r="175" spans="1:17" ht="12.75" thickBot="1" x14ac:dyDescent="0.25">
      <c r="A175" s="161" t="s">
        <v>66</v>
      </c>
      <c r="B175" s="162">
        <f>B44+B82+B117</f>
        <v>0</v>
      </c>
      <c r="C175" s="162">
        <f>C44+C82+C117</f>
        <v>0</v>
      </c>
      <c r="D175" s="162">
        <f>D44+D82+D117</f>
        <v>0</v>
      </c>
      <c r="E175" s="162">
        <f>E44+E82+E117</f>
        <v>0</v>
      </c>
      <c r="O175" s="169"/>
    </row>
    <row r="176" spans="1:17" ht="12.75" thickBot="1" x14ac:dyDescent="0.25">
      <c r="A176" s="158" t="s">
        <v>45</v>
      </c>
      <c r="B176" s="204">
        <f t="shared" ref="B176:E187" si="12">B45+B83+B121</f>
        <v>18620</v>
      </c>
      <c r="C176" s="204">
        <f>C45+C83+C121</f>
        <v>18500</v>
      </c>
      <c r="D176" s="204">
        <f t="shared" si="12"/>
        <v>18500</v>
      </c>
      <c r="E176" s="204">
        <f t="shared" si="12"/>
        <v>18500</v>
      </c>
    </row>
    <row r="177" spans="1:5" ht="12.75" thickBot="1" x14ac:dyDescent="0.25">
      <c r="A177" s="161" t="s">
        <v>42</v>
      </c>
      <c r="B177" s="162">
        <f t="shared" si="12"/>
        <v>18620</v>
      </c>
      <c r="C177" s="162">
        <f t="shared" si="12"/>
        <v>18500</v>
      </c>
      <c r="D177" s="162">
        <f t="shared" si="12"/>
        <v>18500</v>
      </c>
      <c r="E177" s="162">
        <f t="shared" si="12"/>
        <v>18500</v>
      </c>
    </row>
    <row r="178" spans="1:5" ht="12.75" thickBot="1" x14ac:dyDescent="0.25">
      <c r="A178" s="161" t="s">
        <v>66</v>
      </c>
      <c r="B178" s="162">
        <f t="shared" si="12"/>
        <v>0</v>
      </c>
      <c r="C178" s="162">
        <f t="shared" si="12"/>
        <v>0</v>
      </c>
      <c r="D178" s="162">
        <f t="shared" si="12"/>
        <v>0</v>
      </c>
      <c r="E178" s="162">
        <f t="shared" si="12"/>
        <v>0</v>
      </c>
    </row>
    <row r="179" spans="1:5" ht="12.75" thickBot="1" x14ac:dyDescent="0.25">
      <c r="A179" s="158" t="s">
        <v>46</v>
      </c>
      <c r="B179" s="204">
        <f t="shared" si="12"/>
        <v>0</v>
      </c>
      <c r="C179" s="204">
        <f t="shared" si="12"/>
        <v>0</v>
      </c>
      <c r="D179" s="204">
        <f t="shared" si="12"/>
        <v>0</v>
      </c>
      <c r="E179" s="204">
        <f t="shared" si="12"/>
        <v>0</v>
      </c>
    </row>
    <row r="180" spans="1:5" ht="12.75" thickBot="1" x14ac:dyDescent="0.25">
      <c r="A180" s="161" t="s">
        <v>42</v>
      </c>
      <c r="B180" s="166">
        <f t="shared" si="12"/>
        <v>0</v>
      </c>
      <c r="C180" s="166">
        <f t="shared" si="12"/>
        <v>0</v>
      </c>
      <c r="D180" s="166">
        <f t="shared" si="12"/>
        <v>0</v>
      </c>
      <c r="E180" s="166">
        <f t="shared" si="12"/>
        <v>0</v>
      </c>
    </row>
    <row r="181" spans="1:5" ht="12.75" thickBot="1" x14ac:dyDescent="0.25">
      <c r="A181" s="161" t="s">
        <v>66</v>
      </c>
      <c r="B181" s="162">
        <f t="shared" si="12"/>
        <v>0</v>
      </c>
      <c r="C181" s="162">
        <f t="shared" si="12"/>
        <v>0</v>
      </c>
      <c r="D181" s="162">
        <f t="shared" si="12"/>
        <v>0</v>
      </c>
      <c r="E181" s="162">
        <f t="shared" si="12"/>
        <v>0</v>
      </c>
    </row>
    <row r="182" spans="1:5" ht="12.75" thickBot="1" x14ac:dyDescent="0.25">
      <c r="A182" s="158" t="s">
        <v>47</v>
      </c>
      <c r="B182" s="204">
        <f t="shared" si="12"/>
        <v>0</v>
      </c>
      <c r="C182" s="204">
        <f t="shared" si="12"/>
        <v>0</v>
      </c>
      <c r="D182" s="204">
        <f t="shared" si="12"/>
        <v>0</v>
      </c>
      <c r="E182" s="204">
        <f t="shared" si="12"/>
        <v>0</v>
      </c>
    </row>
    <row r="183" spans="1:5" ht="12.75" thickBot="1" x14ac:dyDescent="0.25">
      <c r="A183" s="161" t="s">
        <v>42</v>
      </c>
      <c r="B183" s="166">
        <f t="shared" si="12"/>
        <v>0</v>
      </c>
      <c r="C183" s="166">
        <f t="shared" si="12"/>
        <v>0</v>
      </c>
      <c r="D183" s="166">
        <f t="shared" si="12"/>
        <v>0</v>
      </c>
      <c r="E183" s="166">
        <f t="shared" si="12"/>
        <v>0</v>
      </c>
    </row>
    <row r="184" spans="1:5" ht="12.75" thickBot="1" x14ac:dyDescent="0.25">
      <c r="A184" s="161" t="s">
        <v>66</v>
      </c>
      <c r="B184" s="162">
        <f t="shared" si="12"/>
        <v>0</v>
      </c>
      <c r="C184" s="162">
        <f t="shared" si="12"/>
        <v>0</v>
      </c>
      <c r="D184" s="162">
        <f t="shared" si="12"/>
        <v>0</v>
      </c>
      <c r="E184" s="162">
        <f t="shared" si="12"/>
        <v>0</v>
      </c>
    </row>
    <row r="185" spans="1:5" ht="12.75" thickBot="1" x14ac:dyDescent="0.25">
      <c r="A185" s="158" t="s">
        <v>48</v>
      </c>
      <c r="B185" s="204">
        <f t="shared" si="12"/>
        <v>0</v>
      </c>
      <c r="C185" s="204">
        <f t="shared" si="12"/>
        <v>0</v>
      </c>
      <c r="D185" s="204">
        <f t="shared" si="12"/>
        <v>0</v>
      </c>
      <c r="E185" s="204">
        <f t="shared" si="12"/>
        <v>0</v>
      </c>
    </row>
    <row r="186" spans="1:5" ht="12.75" thickBot="1" x14ac:dyDescent="0.25">
      <c r="A186" s="161" t="s">
        <v>42</v>
      </c>
      <c r="B186" s="166">
        <f t="shared" si="12"/>
        <v>0</v>
      </c>
      <c r="C186" s="166">
        <f t="shared" si="12"/>
        <v>0</v>
      </c>
      <c r="D186" s="166">
        <f t="shared" si="12"/>
        <v>0</v>
      </c>
      <c r="E186" s="166">
        <f t="shared" si="12"/>
        <v>0</v>
      </c>
    </row>
    <row r="187" spans="1:5" ht="12.75" thickBot="1" x14ac:dyDescent="0.25">
      <c r="A187" s="161" t="s">
        <v>66</v>
      </c>
      <c r="B187" s="162">
        <f t="shared" si="12"/>
        <v>0</v>
      </c>
      <c r="C187" s="162">
        <f t="shared" si="12"/>
        <v>0</v>
      </c>
      <c r="D187" s="162">
        <f t="shared" si="12"/>
        <v>0</v>
      </c>
      <c r="E187" s="162">
        <f t="shared" si="12"/>
        <v>0</v>
      </c>
    </row>
    <row r="188" spans="1:5" ht="24.75" thickBot="1" x14ac:dyDescent="0.25">
      <c r="A188" s="158" t="s">
        <v>49</v>
      </c>
      <c r="B188" s="204">
        <f>B189+B190</f>
        <v>0</v>
      </c>
      <c r="C188" s="204">
        <f>C189+C190</f>
        <v>120</v>
      </c>
      <c r="D188" s="204">
        <f t="shared" ref="D188:E188" si="13">D189+D190</f>
        <v>120</v>
      </c>
      <c r="E188" s="204">
        <f t="shared" si="13"/>
        <v>120</v>
      </c>
    </row>
    <row r="189" spans="1:5" ht="12.75" thickBot="1" x14ac:dyDescent="0.25">
      <c r="A189" s="161" t="s">
        <v>42</v>
      </c>
      <c r="B189" s="166"/>
      <c r="C189" s="166">
        <f t="shared" ref="C189:E190" si="14">C58+C96+C134</f>
        <v>120</v>
      </c>
      <c r="D189" s="166">
        <f t="shared" si="14"/>
        <v>120</v>
      </c>
      <c r="E189" s="166">
        <f t="shared" si="14"/>
        <v>120</v>
      </c>
    </row>
    <row r="190" spans="1:5" ht="12.75" thickBot="1" x14ac:dyDescent="0.25">
      <c r="A190" s="161" t="s">
        <v>66</v>
      </c>
      <c r="B190" s="162">
        <f>B59+B97+B135</f>
        <v>0</v>
      </c>
      <c r="C190" s="162">
        <f t="shared" si="14"/>
        <v>0</v>
      </c>
      <c r="D190" s="162">
        <f t="shared" si="14"/>
        <v>0</v>
      </c>
      <c r="E190" s="162">
        <f t="shared" si="14"/>
        <v>0</v>
      </c>
    </row>
    <row r="191" spans="1:5" ht="12.75" thickBot="1" x14ac:dyDescent="0.25">
      <c r="A191" s="158" t="s">
        <v>68</v>
      </c>
      <c r="B191" s="204">
        <f>B193+B195</f>
        <v>203000</v>
      </c>
      <c r="C191" s="204">
        <f t="shared" ref="C191:E191" si="15">C193+C195</f>
        <v>103000</v>
      </c>
      <c r="D191" s="204">
        <f t="shared" si="15"/>
        <v>103000</v>
      </c>
      <c r="E191" s="204">
        <f t="shared" si="15"/>
        <v>103000</v>
      </c>
    </row>
    <row r="192" spans="1:5" ht="12.75" thickBot="1" x14ac:dyDescent="0.25">
      <c r="A192" s="161" t="s">
        <v>42</v>
      </c>
      <c r="B192" s="204"/>
      <c r="C192" s="204"/>
      <c r="D192" s="204"/>
      <c r="E192" s="204"/>
    </row>
    <row r="193" spans="1:14" ht="12.75" thickBot="1" x14ac:dyDescent="0.25">
      <c r="A193" s="161" t="s">
        <v>69</v>
      </c>
      <c r="B193" s="204">
        <f>B157</f>
        <v>193000</v>
      </c>
      <c r="C193" s="204">
        <f t="shared" ref="C193:E193" si="16">C157</f>
        <v>93000</v>
      </c>
      <c r="D193" s="204">
        <f t="shared" si="16"/>
        <v>93000</v>
      </c>
      <c r="E193" s="204">
        <f t="shared" si="16"/>
        <v>93000</v>
      </c>
    </row>
    <row r="194" spans="1:14" ht="12.75" thickBot="1" x14ac:dyDescent="0.25">
      <c r="A194" s="161" t="s">
        <v>59</v>
      </c>
      <c r="B194" s="204"/>
      <c r="C194" s="204"/>
      <c r="D194" s="204"/>
      <c r="E194" s="204"/>
    </row>
    <row r="195" spans="1:14" ht="12.75" thickBot="1" x14ac:dyDescent="0.25">
      <c r="A195" s="161" t="s">
        <v>60</v>
      </c>
      <c r="B195" s="204">
        <f>B159</f>
        <v>10000</v>
      </c>
      <c r="C195" s="204">
        <f t="shared" ref="C195:E195" si="17">C159</f>
        <v>10000</v>
      </c>
      <c r="D195" s="204">
        <f t="shared" si="17"/>
        <v>10000</v>
      </c>
      <c r="E195" s="204">
        <f t="shared" si="17"/>
        <v>10000</v>
      </c>
    </row>
    <row r="196" spans="1:14" ht="12.75" thickBot="1" x14ac:dyDescent="0.25">
      <c r="A196" s="158" t="s">
        <v>70</v>
      </c>
      <c r="B196" s="159">
        <f>B198+B200</f>
        <v>0</v>
      </c>
      <c r="C196" s="159">
        <f t="shared" ref="C196:E196" si="18">C198+C200</f>
        <v>0</v>
      </c>
      <c r="D196" s="159">
        <f t="shared" si="18"/>
        <v>0</v>
      </c>
      <c r="E196" s="159">
        <f t="shared" si="18"/>
        <v>0</v>
      </c>
    </row>
    <row r="197" spans="1:14" ht="12.75" thickBot="1" x14ac:dyDescent="0.25">
      <c r="A197" s="161" t="s">
        <v>42</v>
      </c>
      <c r="B197" s="159"/>
      <c r="C197" s="159"/>
      <c r="D197" s="159"/>
      <c r="E197" s="159"/>
    </row>
    <row r="198" spans="1:14" ht="12.75" thickBot="1" x14ac:dyDescent="0.25">
      <c r="A198" s="161" t="s">
        <v>69</v>
      </c>
      <c r="B198" s="159">
        <v>0</v>
      </c>
      <c r="C198" s="159"/>
      <c r="D198" s="159"/>
      <c r="E198" s="159"/>
    </row>
    <row r="199" spans="1:14" ht="12.75" thickBot="1" x14ac:dyDescent="0.25">
      <c r="A199" s="161" t="s">
        <v>59</v>
      </c>
      <c r="B199" s="159"/>
      <c r="C199" s="159"/>
      <c r="D199" s="159"/>
      <c r="E199" s="159"/>
    </row>
    <row r="200" spans="1:14" ht="12.75" thickBot="1" x14ac:dyDescent="0.25">
      <c r="A200" s="161" t="s">
        <v>60</v>
      </c>
      <c r="B200" s="159">
        <v>0</v>
      </c>
      <c r="C200" s="159"/>
      <c r="D200" s="159"/>
      <c r="E200" s="159"/>
    </row>
    <row r="201" spans="1:14" ht="12.75" thickBot="1" x14ac:dyDescent="0.25">
      <c r="A201" s="140" t="s">
        <v>71</v>
      </c>
      <c r="B201" s="185">
        <f>IF(B169-B168=0,0,"Error")</f>
        <v>0</v>
      </c>
      <c r="C201" s="185">
        <f>IF(C169-C168=0,0,"Error")</f>
        <v>0</v>
      </c>
      <c r="D201" s="185">
        <f t="shared" ref="D201:E201" si="19">IF(D169-D168=0,0,"Error")</f>
        <v>0</v>
      </c>
      <c r="E201" s="185">
        <f t="shared" si="19"/>
        <v>0</v>
      </c>
      <c r="F201" s="200"/>
      <c r="G201" s="200"/>
      <c r="H201" s="200"/>
      <c r="I201" s="200"/>
      <c r="J201" s="200"/>
      <c r="K201" s="200"/>
      <c r="L201" s="200"/>
      <c r="M201" s="200"/>
      <c r="N201" s="200"/>
    </row>
    <row r="202" spans="1:14" x14ac:dyDescent="0.2">
      <c r="A202" s="206"/>
      <c r="B202" s="207"/>
      <c r="C202" s="207"/>
      <c r="D202" s="207"/>
      <c r="E202" s="207"/>
    </row>
  </sheetData>
  <mergeCells count="61">
    <mergeCell ref="B143:E143"/>
    <mergeCell ref="A144:A145"/>
    <mergeCell ref="A152:E152"/>
    <mergeCell ref="A153:A154"/>
    <mergeCell ref="A113:A114"/>
    <mergeCell ref="A138:E138"/>
    <mergeCell ref="A139:E139"/>
    <mergeCell ref="B140:E140"/>
    <mergeCell ref="D141:E141"/>
    <mergeCell ref="B142:E142"/>
    <mergeCell ref="Y49:AA49"/>
    <mergeCell ref="A112:E112"/>
    <mergeCell ref="B63:E63"/>
    <mergeCell ref="B64:E64"/>
    <mergeCell ref="B65:E65"/>
    <mergeCell ref="A66:A67"/>
    <mergeCell ref="A74:E74"/>
    <mergeCell ref="A75:A76"/>
    <mergeCell ref="B100:E100"/>
    <mergeCell ref="B101:E101"/>
    <mergeCell ref="B102:E102"/>
    <mergeCell ref="B103:E103"/>
    <mergeCell ref="A104:A105"/>
    <mergeCell ref="B62:E62"/>
    <mergeCell ref="A36:E36"/>
    <mergeCell ref="A37:A38"/>
    <mergeCell ref="R37:U37"/>
    <mergeCell ref="V37:V38"/>
    <mergeCell ref="R43:T43"/>
    <mergeCell ref="Q49:Q50"/>
    <mergeCell ref="R49:T49"/>
    <mergeCell ref="V49:X49"/>
    <mergeCell ref="Y37:Y38"/>
    <mergeCell ref="Z37:Z38"/>
    <mergeCell ref="W27:X27"/>
    <mergeCell ref="Y27:Y28"/>
    <mergeCell ref="Z27:Z28"/>
    <mergeCell ref="Z32:Z33"/>
    <mergeCell ref="A28:A29"/>
    <mergeCell ref="R32:U32"/>
    <mergeCell ref="V32:V33"/>
    <mergeCell ref="W32:X32"/>
    <mergeCell ref="Y32:Y33"/>
    <mergeCell ref="V27:V28"/>
    <mergeCell ref="B24:E24"/>
    <mergeCell ref="B25:E25"/>
    <mergeCell ref="B26:E26"/>
    <mergeCell ref="B27:E27"/>
    <mergeCell ref="R27:U27"/>
    <mergeCell ref="A23:E23"/>
    <mergeCell ref="A3:E3"/>
    <mergeCell ref="B5:E5"/>
    <mergeCell ref="B6:E6"/>
    <mergeCell ref="B7:E7"/>
    <mergeCell ref="A8:E8"/>
    <mergeCell ref="A9:E11"/>
    <mergeCell ref="B12:E12"/>
    <mergeCell ref="A13:A14"/>
    <mergeCell ref="B16:E16"/>
    <mergeCell ref="A17:E17"/>
    <mergeCell ref="A22:E22"/>
  </mergeCells>
  <pageMargins left="0.7" right="0.7" top="0.75" bottom="0.75" header="0.3" footer="0.3"/>
  <pageSetup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23D5-3CB2-4D19-85A0-A8340DD6FD06}">
  <sheetPr>
    <pageSetUpPr fitToPage="1"/>
  </sheetPr>
  <dimension ref="A1:BF174"/>
  <sheetViews>
    <sheetView topLeftCell="B153" zoomScale="78" zoomScaleNormal="78" zoomScaleSheetLayoutView="100" workbookViewId="0">
      <selection activeCell="C51" sqref="C51"/>
    </sheetView>
  </sheetViews>
  <sheetFormatPr defaultColWidth="9.140625" defaultRowHeight="15.75" x14ac:dyDescent="0.25"/>
  <cols>
    <col min="1" max="2" width="14.5703125" style="53" customWidth="1"/>
    <col min="3" max="3" width="30" style="53" customWidth="1"/>
    <col min="4" max="4" width="23.5703125" style="53" customWidth="1"/>
    <col min="5" max="5" width="24.5703125" style="53" customWidth="1"/>
    <col min="6" max="6" width="23.7109375" style="53" customWidth="1"/>
    <col min="7" max="7" width="29" style="53" customWidth="1"/>
    <col min="8" max="8" width="16.28515625" style="53" customWidth="1"/>
    <col min="9" max="9" width="19.5703125" style="208" customWidth="1"/>
    <col min="10" max="10" width="18.5703125" style="208" hidden="1" customWidth="1"/>
    <col min="11" max="11" width="16" style="208" hidden="1" customWidth="1"/>
    <col min="12" max="12" width="12.7109375" style="208" hidden="1" customWidth="1"/>
    <col min="13" max="13" width="6.42578125" style="208" hidden="1" customWidth="1"/>
    <col min="14" max="14" width="12.7109375" style="208" hidden="1" customWidth="1"/>
    <col min="15" max="15" width="6.85546875" style="208" hidden="1" customWidth="1"/>
    <col min="16" max="16" width="13.5703125" style="208" hidden="1" customWidth="1"/>
    <col min="17" max="17" width="8.85546875" style="208" hidden="1" customWidth="1"/>
    <col min="18" max="18" width="11.5703125" style="208" hidden="1" customWidth="1"/>
    <col min="19" max="22" width="0" style="208" hidden="1" customWidth="1"/>
    <col min="23" max="58" width="9.140625" style="208"/>
    <col min="59" max="16384" width="9.140625" style="53"/>
  </cols>
  <sheetData>
    <row r="1" spans="1:14" ht="27" customHeight="1" x14ac:dyDescent="0.25"/>
    <row r="2" spans="1:14" ht="27" customHeight="1" x14ac:dyDescent="0.25">
      <c r="A2" s="1392" t="s">
        <v>0</v>
      </c>
      <c r="B2" s="1392"/>
      <c r="C2" s="1392"/>
      <c r="D2" s="1392"/>
      <c r="E2" s="1392"/>
      <c r="F2" s="1392"/>
      <c r="G2" s="1392"/>
      <c r="H2" s="1392"/>
      <c r="I2" s="209"/>
      <c r="J2" s="209"/>
      <c r="K2" s="209"/>
      <c r="L2" s="209"/>
      <c r="M2" s="209"/>
      <c r="N2" s="209"/>
    </row>
    <row r="3" spans="1:14" ht="27" customHeight="1" x14ac:dyDescent="0.25">
      <c r="A3" s="52"/>
      <c r="B3" s="52"/>
      <c r="C3" s="1517" t="s">
        <v>1</v>
      </c>
      <c r="D3" s="1517"/>
      <c r="E3" s="1517"/>
      <c r="F3" s="1517"/>
      <c r="G3" s="1517"/>
      <c r="H3" s="52"/>
      <c r="I3" s="209"/>
      <c r="J3" s="209"/>
      <c r="K3" s="209"/>
      <c r="L3" s="209"/>
      <c r="M3" s="209"/>
      <c r="N3" s="209"/>
    </row>
    <row r="4" spans="1:14" ht="27" customHeight="1" thickBot="1" x14ac:dyDescent="0.3">
      <c r="G4" s="310" t="s">
        <v>259</v>
      </c>
    </row>
    <row r="5" spans="1:14" ht="27" customHeight="1" thickBot="1" x14ac:dyDescent="0.3">
      <c r="C5" s="210" t="s">
        <v>2</v>
      </c>
      <c r="D5" s="1518" t="s">
        <v>169</v>
      </c>
      <c r="E5" s="1519"/>
      <c r="F5" s="1519"/>
      <c r="G5" s="1520"/>
    </row>
    <row r="6" spans="1:14" ht="27" customHeight="1" thickBot="1" x14ac:dyDescent="0.3">
      <c r="C6" s="210" t="s">
        <v>4</v>
      </c>
      <c r="D6" s="1521" t="s">
        <v>170</v>
      </c>
      <c r="E6" s="1522"/>
      <c r="F6" s="1522"/>
      <c r="G6" s="1523"/>
    </row>
    <row r="7" spans="1:14" ht="32.25" thickBot="1" x14ac:dyDescent="0.3">
      <c r="C7" s="210" t="s">
        <v>6</v>
      </c>
      <c r="D7" s="1524" t="s">
        <v>7</v>
      </c>
      <c r="E7" s="1525"/>
      <c r="F7" s="1525"/>
      <c r="G7" s="1526"/>
    </row>
    <row r="8" spans="1:14" ht="27" customHeight="1" thickBot="1" x14ac:dyDescent="0.3">
      <c r="C8" s="1514" t="s">
        <v>8</v>
      </c>
      <c r="D8" s="1515"/>
      <c r="E8" s="1515"/>
      <c r="F8" s="1515"/>
      <c r="G8" s="1516"/>
    </row>
    <row r="9" spans="1:14" ht="180" customHeight="1" thickBot="1" x14ac:dyDescent="0.3">
      <c r="C9" s="1530" t="s">
        <v>171</v>
      </c>
      <c r="D9" s="1531"/>
      <c r="E9" s="1531"/>
      <c r="F9" s="1531"/>
      <c r="G9" s="1532"/>
    </row>
    <row r="10" spans="1:14" ht="41.25" customHeight="1" thickBot="1" x14ac:dyDescent="0.3">
      <c r="C10" s="211" t="s">
        <v>10</v>
      </c>
      <c r="D10" s="1533" t="s">
        <v>172</v>
      </c>
      <c r="E10" s="1534"/>
      <c r="F10" s="1534"/>
      <c r="G10" s="1535"/>
      <c r="H10" s="212"/>
      <c r="I10" s="213"/>
      <c r="J10" s="213"/>
      <c r="K10" s="213"/>
      <c r="L10" s="213"/>
      <c r="M10" s="213"/>
      <c r="N10" s="213"/>
    </row>
    <row r="11" spans="1:14" ht="27" customHeight="1" thickBot="1" x14ac:dyDescent="0.3">
      <c r="C11" s="1536" t="s">
        <v>12</v>
      </c>
      <c r="D11" s="214">
        <v>2024</v>
      </c>
      <c r="E11" s="214">
        <v>2025</v>
      </c>
      <c r="F11" s="214">
        <v>2026</v>
      </c>
      <c r="G11" s="214">
        <v>2027</v>
      </c>
    </row>
    <row r="12" spans="1:14" ht="27" customHeight="1" thickBot="1" x14ac:dyDescent="0.3">
      <c r="C12" s="1537"/>
      <c r="D12" s="215" t="s">
        <v>13</v>
      </c>
      <c r="E12" s="215" t="s">
        <v>14</v>
      </c>
      <c r="F12" s="215" t="s">
        <v>14</v>
      </c>
      <c r="G12" s="215" t="s">
        <v>14</v>
      </c>
    </row>
    <row r="13" spans="1:14" ht="69.75" customHeight="1" thickBot="1" x14ac:dyDescent="0.3">
      <c r="C13" s="216" t="s">
        <v>173</v>
      </c>
      <c r="D13" s="217">
        <v>0.9</v>
      </c>
      <c r="E13" s="217">
        <v>0.9</v>
      </c>
      <c r="F13" s="217">
        <v>0.9</v>
      </c>
      <c r="G13" s="217">
        <v>0.9</v>
      </c>
    </row>
    <row r="14" spans="1:14" ht="27" customHeight="1" thickBot="1" x14ac:dyDescent="0.3">
      <c r="C14" s="218" t="s">
        <v>174</v>
      </c>
      <c r="D14" s="217" t="s">
        <v>175</v>
      </c>
      <c r="E14" s="217" t="s">
        <v>18</v>
      </c>
      <c r="F14" s="217" t="s">
        <v>18</v>
      </c>
      <c r="G14" s="217" t="s">
        <v>18</v>
      </c>
    </row>
    <row r="15" spans="1:14" ht="36.75" customHeight="1" thickBot="1" x14ac:dyDescent="0.3">
      <c r="C15" s="218" t="s">
        <v>176</v>
      </c>
      <c r="D15" s="217" t="s">
        <v>175</v>
      </c>
      <c r="E15" s="217" t="s">
        <v>18</v>
      </c>
      <c r="F15" s="217" t="s">
        <v>18</v>
      </c>
      <c r="G15" s="217" t="s">
        <v>18</v>
      </c>
    </row>
    <row r="16" spans="1:14" ht="35.25" customHeight="1" thickBot="1" x14ac:dyDescent="0.3">
      <c r="C16" s="211" t="s">
        <v>24</v>
      </c>
      <c r="D16" s="1538" t="s">
        <v>177</v>
      </c>
      <c r="E16" s="1539"/>
      <c r="F16" s="1539"/>
      <c r="G16" s="1540"/>
    </row>
    <row r="17" spans="3:19" ht="27" customHeight="1" thickBot="1" x14ac:dyDescent="0.3">
      <c r="C17" s="1541" t="s">
        <v>84</v>
      </c>
      <c r="D17" s="1525"/>
      <c r="E17" s="1525"/>
      <c r="F17" s="1525"/>
      <c r="G17" s="1526"/>
      <c r="P17" s="219"/>
      <c r="R17" s="219"/>
    </row>
    <row r="18" spans="3:19" ht="40.5" customHeight="1" thickBot="1" x14ac:dyDescent="0.3">
      <c r="C18" s="220" t="s">
        <v>178</v>
      </c>
      <c r="D18" s="217">
        <v>0.6</v>
      </c>
      <c r="E18" s="217">
        <v>0.6</v>
      </c>
      <c r="F18" s="217">
        <v>0.7</v>
      </c>
      <c r="G18" s="217">
        <v>0.7</v>
      </c>
      <c r="O18" s="221"/>
    </row>
    <row r="19" spans="3:19" ht="33" customHeight="1" thickBot="1" x14ac:dyDescent="0.3">
      <c r="C19" s="218" t="s">
        <v>176</v>
      </c>
      <c r="D19" s="222" t="s">
        <v>175</v>
      </c>
      <c r="E19" s="223" t="s">
        <v>18</v>
      </c>
      <c r="F19" s="223" t="s">
        <v>18</v>
      </c>
      <c r="G19" s="223" t="s">
        <v>18</v>
      </c>
    </row>
    <row r="20" spans="3:19" ht="27" customHeight="1" thickBot="1" x14ac:dyDescent="0.3">
      <c r="C20" s="1542" t="s">
        <v>90</v>
      </c>
      <c r="D20" s="1543"/>
      <c r="E20" s="1543"/>
      <c r="F20" s="1543"/>
      <c r="G20" s="1544"/>
    </row>
    <row r="21" spans="3:19" ht="27" customHeight="1" thickBot="1" x14ac:dyDescent="0.3">
      <c r="C21" s="1542" t="s">
        <v>26</v>
      </c>
      <c r="D21" s="1543"/>
      <c r="E21" s="1543"/>
      <c r="F21" s="1543"/>
      <c r="G21" s="1544"/>
    </row>
    <row r="22" spans="3:19" ht="27" customHeight="1" thickBot="1" x14ac:dyDescent="0.3">
      <c r="C22" s="224" t="s">
        <v>27</v>
      </c>
      <c r="D22" s="1538" t="s">
        <v>179</v>
      </c>
      <c r="E22" s="1539"/>
      <c r="F22" s="1539"/>
      <c r="G22" s="1540"/>
    </row>
    <row r="23" spans="3:19" ht="35.25" customHeight="1" thickBot="1" x14ac:dyDescent="0.3">
      <c r="C23" s="218" t="s">
        <v>29</v>
      </c>
      <c r="D23" s="1533" t="s">
        <v>180</v>
      </c>
      <c r="E23" s="1545"/>
      <c r="F23" s="1545"/>
      <c r="G23" s="1546"/>
    </row>
    <row r="24" spans="3:19" ht="27" customHeight="1" thickBot="1" x14ac:dyDescent="0.3">
      <c r="C24" s="218" t="s">
        <v>31</v>
      </c>
      <c r="D24" s="1547" t="s">
        <v>181</v>
      </c>
      <c r="E24" s="1519"/>
      <c r="F24" s="1519"/>
      <c r="G24" s="1520"/>
    </row>
    <row r="25" spans="3:19" ht="27" customHeight="1" thickBot="1" x14ac:dyDescent="0.3">
      <c r="C25" s="1536"/>
      <c r="D25" s="214">
        <v>2024</v>
      </c>
      <c r="E25" s="214">
        <v>2025</v>
      </c>
      <c r="F25" s="214">
        <v>2026</v>
      </c>
      <c r="G25" s="214">
        <v>2027</v>
      </c>
    </row>
    <row r="26" spans="3:19" ht="27" customHeight="1" thickBot="1" x14ac:dyDescent="0.3">
      <c r="C26" s="1537"/>
      <c r="D26" s="214" t="s">
        <v>13</v>
      </c>
      <c r="E26" s="214" t="s">
        <v>14</v>
      </c>
      <c r="F26" s="214" t="s">
        <v>14</v>
      </c>
      <c r="G26" s="214" t="s">
        <v>14</v>
      </c>
    </row>
    <row r="27" spans="3:19" ht="27" customHeight="1" thickBot="1" x14ac:dyDescent="0.3">
      <c r="C27" s="218" t="s">
        <v>33</v>
      </c>
      <c r="D27" s="225">
        <v>8000</v>
      </c>
      <c r="E27" s="225">
        <v>8500</v>
      </c>
      <c r="F27" s="225">
        <v>8500</v>
      </c>
      <c r="G27" s="225">
        <v>8500</v>
      </c>
    </row>
    <row r="28" spans="3:19" ht="27" customHeight="1" thickBot="1" x14ac:dyDescent="0.3">
      <c r="C28" s="218" t="s">
        <v>35</v>
      </c>
      <c r="D28" s="226">
        <f>D57</f>
        <v>334214</v>
      </c>
      <c r="E28" s="226">
        <f>E57</f>
        <v>336764</v>
      </c>
      <c r="F28" s="226">
        <f t="shared" ref="F28:G28" si="0">F57</f>
        <v>336764</v>
      </c>
      <c r="G28" s="226">
        <f t="shared" si="0"/>
        <v>343896</v>
      </c>
    </row>
    <row r="29" spans="3:19" ht="27" customHeight="1" thickBot="1" x14ac:dyDescent="0.3">
      <c r="C29" s="218" t="s">
        <v>36</v>
      </c>
      <c r="D29" s="226">
        <f>D28/D27</f>
        <v>41.77675</v>
      </c>
      <c r="E29" s="226">
        <f t="shared" ref="E29:G29" si="1">E28/E27</f>
        <v>39.619294117647058</v>
      </c>
      <c r="F29" s="226">
        <f t="shared" si="1"/>
        <v>39.619294117647058</v>
      </c>
      <c r="G29" s="226">
        <f t="shared" si="1"/>
        <v>40.458352941176472</v>
      </c>
    </row>
    <row r="30" spans="3:19" ht="27" customHeight="1" thickBot="1" x14ac:dyDescent="0.3">
      <c r="C30" s="218" t="s">
        <v>37</v>
      </c>
      <c r="D30" s="215" t="s">
        <v>94</v>
      </c>
      <c r="E30" s="227">
        <f>E27/D27-1</f>
        <v>6.25E-2</v>
      </c>
      <c r="F30" s="227">
        <f t="shared" ref="F30:G32" si="2">F27/E27-1</f>
        <v>0</v>
      </c>
      <c r="G30" s="227">
        <f t="shared" si="2"/>
        <v>0</v>
      </c>
      <c r="O30" s="228"/>
      <c r="P30" s="228"/>
      <c r="Q30" s="228"/>
      <c r="R30" s="228"/>
      <c r="S30" s="228"/>
    </row>
    <row r="31" spans="3:19" ht="27" customHeight="1" thickBot="1" x14ac:dyDescent="0.3">
      <c r="C31" s="218" t="s">
        <v>38</v>
      </c>
      <c r="D31" s="215" t="s">
        <v>94</v>
      </c>
      <c r="E31" s="227">
        <f>E28/D28-1</f>
        <v>7.6298419575482335E-3</v>
      </c>
      <c r="F31" s="227">
        <f t="shared" si="2"/>
        <v>0</v>
      </c>
      <c r="G31" s="227">
        <f t="shared" si="2"/>
        <v>2.1178035657017924E-2</v>
      </c>
    </row>
    <row r="32" spans="3:19" ht="27" customHeight="1" thickBot="1" x14ac:dyDescent="0.3">
      <c r="C32" s="218" t="s">
        <v>39</v>
      </c>
      <c r="D32" s="215" t="s">
        <v>94</v>
      </c>
      <c r="E32" s="227">
        <f>E29/D29-1</f>
        <v>-5.1642501687013453E-2</v>
      </c>
      <c r="F32" s="227">
        <f t="shared" si="2"/>
        <v>0</v>
      </c>
      <c r="G32" s="227">
        <f t="shared" si="2"/>
        <v>2.1178035657017924E-2</v>
      </c>
    </row>
    <row r="33" spans="3:16" ht="27" customHeight="1" thickBot="1" x14ac:dyDescent="0.3">
      <c r="C33" s="1527" t="s">
        <v>182</v>
      </c>
      <c r="D33" s="1528"/>
      <c r="E33" s="1528"/>
      <c r="F33" s="1528"/>
      <c r="G33" s="1529"/>
    </row>
    <row r="34" spans="3:16" ht="27" customHeight="1" thickBot="1" x14ac:dyDescent="0.3">
      <c r="C34" s="1536"/>
      <c r="D34" s="214">
        <v>2024</v>
      </c>
      <c r="E34" s="214">
        <v>2025</v>
      </c>
      <c r="F34" s="214">
        <v>2026</v>
      </c>
      <c r="G34" s="214">
        <v>2027</v>
      </c>
    </row>
    <row r="35" spans="3:16" ht="27" customHeight="1" thickBot="1" x14ac:dyDescent="0.3">
      <c r="C35" s="1537"/>
      <c r="D35" s="214" t="s">
        <v>13</v>
      </c>
      <c r="E35" s="214" t="s">
        <v>14</v>
      </c>
      <c r="F35" s="214" t="s">
        <v>14</v>
      </c>
      <c r="G35" s="214" t="s">
        <v>14</v>
      </c>
    </row>
    <row r="36" spans="3:16" ht="27" customHeight="1" thickBot="1" x14ac:dyDescent="0.3">
      <c r="C36" s="229" t="s">
        <v>41</v>
      </c>
      <c r="D36" s="230">
        <f>D37+D38</f>
        <v>279625</v>
      </c>
      <c r="E36" s="230">
        <f>E37+E38</f>
        <v>280493</v>
      </c>
      <c r="F36" s="230">
        <f t="shared" ref="F36:G36" si="3">F37+F38</f>
        <v>280493</v>
      </c>
      <c r="G36" s="230">
        <f t="shared" si="3"/>
        <v>280493</v>
      </c>
    </row>
    <row r="37" spans="3:16" ht="27" customHeight="1" thickBot="1" x14ac:dyDescent="0.3">
      <c r="C37" s="231" t="s">
        <v>42</v>
      </c>
      <c r="D37" s="232">
        <v>279625</v>
      </c>
      <c r="E37" s="233">
        <v>280493</v>
      </c>
      <c r="F37" s="233">
        <v>280493</v>
      </c>
      <c r="G37" s="233">
        <v>280493</v>
      </c>
    </row>
    <row r="38" spans="3:16" ht="27" customHeight="1" thickBot="1" x14ac:dyDescent="0.3">
      <c r="C38" s="231" t="s">
        <v>43</v>
      </c>
      <c r="D38" s="233"/>
      <c r="E38" s="233"/>
      <c r="F38" s="233"/>
      <c r="G38" s="233"/>
      <c r="I38" s="228"/>
    </row>
    <row r="39" spans="3:16" ht="33.75" customHeight="1" thickBot="1" x14ac:dyDescent="0.3">
      <c r="C39" s="229" t="s">
        <v>67</v>
      </c>
      <c r="D39" s="230">
        <f>D40+D41</f>
        <v>34889</v>
      </c>
      <c r="E39" s="230">
        <f>E40+E41</f>
        <v>36871</v>
      </c>
      <c r="F39" s="230">
        <f t="shared" ref="F39:G39" si="4">F40+F41</f>
        <v>36871</v>
      </c>
      <c r="G39" s="230">
        <f t="shared" si="4"/>
        <v>36871</v>
      </c>
    </row>
    <row r="40" spans="3:16" ht="27" customHeight="1" thickBot="1" x14ac:dyDescent="0.3">
      <c r="C40" s="231" t="s">
        <v>42</v>
      </c>
      <c r="D40" s="232">
        <v>34889</v>
      </c>
      <c r="E40" s="230">
        <v>36871</v>
      </c>
      <c r="F40" s="230">
        <v>36871</v>
      </c>
      <c r="G40" s="230">
        <v>36871</v>
      </c>
      <c r="P40" s="228"/>
    </row>
    <row r="41" spans="3:16" ht="27" customHeight="1" thickBot="1" x14ac:dyDescent="0.3">
      <c r="C41" s="231" t="s">
        <v>43</v>
      </c>
      <c r="D41" s="233"/>
      <c r="E41" s="230"/>
      <c r="F41" s="230"/>
      <c r="G41" s="230"/>
      <c r="P41" s="228"/>
    </row>
    <row r="42" spans="3:16" ht="27" customHeight="1" thickBot="1" x14ac:dyDescent="0.3">
      <c r="C42" s="229" t="s">
        <v>45</v>
      </c>
      <c r="D42" s="233">
        <f>D43+D44</f>
        <v>19400</v>
      </c>
      <c r="E42" s="233">
        <f>E43+E44</f>
        <v>19400</v>
      </c>
      <c r="F42" s="233">
        <f t="shared" ref="F42:G42" si="5">F43+F44</f>
        <v>19400</v>
      </c>
      <c r="G42" s="233">
        <f t="shared" si="5"/>
        <v>26532</v>
      </c>
      <c r="I42" s="228"/>
    </row>
    <row r="43" spans="3:16" ht="27" customHeight="1" thickBot="1" x14ac:dyDescent="0.3">
      <c r="C43" s="231" t="s">
        <v>42</v>
      </c>
      <c r="D43" s="232">
        <v>19400</v>
      </c>
      <c r="E43" s="230">
        <v>19400</v>
      </c>
      <c r="F43" s="234">
        <v>19400</v>
      </c>
      <c r="G43" s="230">
        <v>26532</v>
      </c>
      <c r="I43" s="228"/>
    </row>
    <row r="44" spans="3:16" ht="27" customHeight="1" thickBot="1" x14ac:dyDescent="0.3">
      <c r="C44" s="231" t="s">
        <v>43</v>
      </c>
      <c r="D44" s="233"/>
      <c r="E44" s="230"/>
      <c r="F44" s="230"/>
      <c r="G44" s="230"/>
    </row>
    <row r="45" spans="3:16" ht="27" customHeight="1" thickBot="1" x14ac:dyDescent="0.3">
      <c r="C45" s="229" t="s">
        <v>46</v>
      </c>
      <c r="D45" s="233"/>
      <c r="E45" s="230"/>
      <c r="F45" s="230"/>
      <c r="G45" s="230"/>
      <c r="I45" s="228"/>
    </row>
    <row r="46" spans="3:16" ht="27" customHeight="1" thickBot="1" x14ac:dyDescent="0.3">
      <c r="C46" s="231" t="s">
        <v>42</v>
      </c>
      <c r="D46" s="233"/>
      <c r="E46" s="230"/>
      <c r="F46" s="230"/>
      <c r="G46" s="230"/>
      <c r="H46" s="83"/>
      <c r="I46" s="228"/>
    </row>
    <row r="47" spans="3:16" ht="27" customHeight="1" thickBot="1" x14ac:dyDescent="0.3">
      <c r="C47" s="231" t="s">
        <v>43</v>
      </c>
      <c r="D47" s="233"/>
      <c r="E47" s="230"/>
      <c r="F47" s="230"/>
      <c r="G47" s="230"/>
    </row>
    <row r="48" spans="3:16" ht="27" customHeight="1" thickBot="1" x14ac:dyDescent="0.3">
      <c r="C48" s="229" t="s">
        <v>47</v>
      </c>
      <c r="D48" s="233"/>
      <c r="E48" s="230"/>
      <c r="F48" s="230"/>
      <c r="G48" s="230"/>
    </row>
    <row r="49" spans="3:20" ht="27" customHeight="1" thickBot="1" x14ac:dyDescent="0.3">
      <c r="C49" s="231" t="s">
        <v>42</v>
      </c>
      <c r="D49" s="233"/>
      <c r="E49" s="230"/>
      <c r="F49" s="230"/>
      <c r="G49" s="230"/>
      <c r="H49" s="83"/>
    </row>
    <row r="50" spans="3:20" ht="27" customHeight="1" thickBot="1" x14ac:dyDescent="0.3">
      <c r="C50" s="231" t="s">
        <v>43</v>
      </c>
      <c r="D50" s="233"/>
      <c r="E50" s="230"/>
      <c r="F50" s="230"/>
      <c r="G50" s="230"/>
      <c r="H50" s="83"/>
    </row>
    <row r="51" spans="3:20" ht="27" customHeight="1" thickBot="1" x14ac:dyDescent="0.3">
      <c r="C51" s="229" t="s">
        <v>48</v>
      </c>
      <c r="D51" s="233">
        <f>D52+D53</f>
        <v>0</v>
      </c>
      <c r="E51" s="230">
        <f t="shared" ref="E51:G51" si="6">E52+E53</f>
        <v>0</v>
      </c>
      <c r="F51" s="230">
        <f t="shared" si="6"/>
        <v>0</v>
      </c>
      <c r="G51" s="230">
        <f t="shared" si="6"/>
        <v>0</v>
      </c>
    </row>
    <row r="52" spans="3:20" ht="27" customHeight="1" thickBot="1" x14ac:dyDescent="0.3">
      <c r="C52" s="231" t="s">
        <v>42</v>
      </c>
      <c r="D52" s="232"/>
      <c r="E52" s="230">
        <v>0</v>
      </c>
      <c r="F52" s="234">
        <v>0</v>
      </c>
      <c r="G52" s="234">
        <v>0</v>
      </c>
    </row>
    <row r="53" spans="3:20" ht="27" customHeight="1" thickBot="1" x14ac:dyDescent="0.3">
      <c r="C53" s="231" t="s">
        <v>43</v>
      </c>
      <c r="D53" s="233"/>
      <c r="E53" s="230"/>
      <c r="F53" s="230"/>
      <c r="G53" s="230"/>
    </row>
    <row r="54" spans="3:20" ht="33" customHeight="1" thickBot="1" x14ac:dyDescent="0.3">
      <c r="C54" s="229" t="s">
        <v>49</v>
      </c>
      <c r="D54" s="233">
        <f>D55</f>
        <v>300</v>
      </c>
      <c r="E54" s="230">
        <v>0</v>
      </c>
      <c r="F54" s="230">
        <f>E54*1.03*0.99</f>
        <v>0</v>
      </c>
      <c r="G54" s="230">
        <f>F54*1.03*0.99</f>
        <v>0</v>
      </c>
      <c r="P54" s="235"/>
    </row>
    <row r="55" spans="3:20" ht="27" customHeight="1" thickBot="1" x14ac:dyDescent="0.3">
      <c r="C55" s="231" t="s">
        <v>42</v>
      </c>
      <c r="D55" s="233">
        <v>300</v>
      </c>
      <c r="E55" s="236"/>
      <c r="F55" s="236"/>
      <c r="G55" s="236"/>
      <c r="R55" s="237"/>
      <c r="S55" s="237"/>
      <c r="T55" s="237"/>
    </row>
    <row r="56" spans="3:20" ht="27" customHeight="1" thickBot="1" x14ac:dyDescent="0.3">
      <c r="C56" s="231" t="s">
        <v>43</v>
      </c>
      <c r="D56" s="233"/>
      <c r="E56" s="238"/>
      <c r="F56" s="236"/>
      <c r="G56" s="236"/>
    </row>
    <row r="57" spans="3:20" ht="27" customHeight="1" thickBot="1" x14ac:dyDescent="0.3">
      <c r="C57" s="239" t="s">
        <v>62</v>
      </c>
      <c r="D57" s="233">
        <f>D54+D51+D48+D45+D42+D39+D36</f>
        <v>334214</v>
      </c>
      <c r="E57" s="233">
        <f>E54+E51+E48+E45+E42+E39+E36</f>
        <v>336764</v>
      </c>
      <c r="F57" s="233">
        <f t="shared" ref="F57" si="7">F54+F51+F48+F45+F42+F39+F36</f>
        <v>336764</v>
      </c>
      <c r="G57" s="233">
        <f>G54+G51+G48+G45+G42+G39+G36</f>
        <v>343896</v>
      </c>
    </row>
    <row r="58" spans="3:20" ht="27" customHeight="1" thickBot="1" x14ac:dyDescent="0.3">
      <c r="C58" s="240" t="s">
        <v>71</v>
      </c>
      <c r="D58" s="241">
        <f>IF(D57-D28=0,0,"Error")</f>
        <v>0</v>
      </c>
      <c r="E58" s="241">
        <f>IF(E57-E28=0,0,"Error")</f>
        <v>0</v>
      </c>
      <c r="F58" s="241">
        <f>IF(F57-F28=0,0,"Error")</f>
        <v>0</v>
      </c>
      <c r="G58" s="241">
        <f>IF(G57-G28=0,0,"Error")</f>
        <v>0</v>
      </c>
    </row>
    <row r="59" spans="3:20" ht="27" customHeight="1" thickBot="1" x14ac:dyDescent="0.3">
      <c r="C59" s="1542" t="s">
        <v>96</v>
      </c>
      <c r="D59" s="1543"/>
      <c r="E59" s="1543"/>
      <c r="F59" s="1543"/>
      <c r="G59" s="1544"/>
    </row>
    <row r="60" spans="3:20" ht="27" customHeight="1" thickBot="1" x14ac:dyDescent="0.3">
      <c r="C60" s="1542" t="s">
        <v>97</v>
      </c>
      <c r="D60" s="1543"/>
      <c r="E60" s="1543"/>
      <c r="F60" s="1543"/>
      <c r="G60" s="1544"/>
    </row>
    <row r="61" spans="3:20" ht="37.5" customHeight="1" thickBot="1" x14ac:dyDescent="0.3">
      <c r="C61" s="224" t="s">
        <v>98</v>
      </c>
      <c r="D61" s="1549" t="s">
        <v>183</v>
      </c>
      <c r="E61" s="1550"/>
      <c r="F61" s="1550"/>
      <c r="G61" s="1551"/>
    </row>
    <row r="62" spans="3:20" ht="57" customHeight="1" thickBot="1" x14ac:dyDescent="0.3">
      <c r="C62" s="224" t="s">
        <v>100</v>
      </c>
      <c r="D62" s="242" t="s">
        <v>184</v>
      </c>
      <c r="E62" s="243" t="s">
        <v>54</v>
      </c>
      <c r="F62" s="1552" t="s">
        <v>185</v>
      </c>
      <c r="G62" s="1553"/>
      <c r="O62" s="1554" t="s">
        <v>186</v>
      </c>
      <c r="P62" s="1555"/>
      <c r="Q62" s="1555"/>
      <c r="R62" s="1555"/>
      <c r="S62" s="1556"/>
    </row>
    <row r="63" spans="3:20" ht="27" customHeight="1" thickBot="1" x14ac:dyDescent="0.3">
      <c r="C63" s="244"/>
      <c r="D63" s="1563"/>
      <c r="E63" s="1563"/>
      <c r="F63" s="1563"/>
      <c r="G63" s="1564"/>
      <c r="O63" s="1557"/>
      <c r="P63" s="1558"/>
      <c r="Q63" s="1558"/>
      <c r="R63" s="1558"/>
      <c r="S63" s="1559"/>
    </row>
    <row r="64" spans="3:20" ht="36.75" customHeight="1" thickBot="1" x14ac:dyDescent="0.3">
      <c r="C64" s="218" t="s">
        <v>29</v>
      </c>
      <c r="D64" s="1565" t="s">
        <v>187</v>
      </c>
      <c r="E64" s="1566"/>
      <c r="F64" s="1566"/>
      <c r="G64" s="1567"/>
      <c r="O64" s="1560"/>
      <c r="P64" s="1561"/>
      <c r="Q64" s="1561"/>
      <c r="R64" s="1561"/>
      <c r="S64" s="1562"/>
    </row>
    <row r="65" spans="3:19" ht="27" customHeight="1" thickBot="1" x14ac:dyDescent="0.3">
      <c r="C65" s="218" t="s">
        <v>31</v>
      </c>
      <c r="D65" s="1568" t="s">
        <v>188</v>
      </c>
      <c r="E65" s="1569"/>
      <c r="F65" s="1569"/>
      <c r="G65" s="1570"/>
    </row>
    <row r="66" spans="3:19" ht="27" customHeight="1" thickBot="1" x14ac:dyDescent="0.3">
      <c r="C66" s="1536"/>
      <c r="D66" s="214">
        <v>2024</v>
      </c>
      <c r="E66" s="214">
        <v>2025</v>
      </c>
      <c r="F66" s="214">
        <v>2026</v>
      </c>
      <c r="G66" s="214">
        <v>2027</v>
      </c>
    </row>
    <row r="67" spans="3:19" ht="27" customHeight="1" thickBot="1" x14ac:dyDescent="0.3">
      <c r="C67" s="1537"/>
      <c r="D67" s="214" t="s">
        <v>13</v>
      </c>
      <c r="E67" s="214" t="s">
        <v>14</v>
      </c>
      <c r="F67" s="214" t="s">
        <v>14</v>
      </c>
      <c r="G67" s="214" t="s">
        <v>14</v>
      </c>
    </row>
    <row r="68" spans="3:19" ht="27" customHeight="1" thickBot="1" x14ac:dyDescent="0.3">
      <c r="C68" s="218" t="s">
        <v>33</v>
      </c>
      <c r="D68" s="226">
        <f>M77</f>
        <v>38</v>
      </c>
      <c r="E68" s="226">
        <f>O77</f>
        <v>120</v>
      </c>
      <c r="F68" s="226">
        <f>Q77</f>
        <v>47</v>
      </c>
      <c r="G68" s="226">
        <f>Q77</f>
        <v>47</v>
      </c>
    </row>
    <row r="69" spans="3:19" ht="27" customHeight="1" thickBot="1" x14ac:dyDescent="0.3">
      <c r="C69" s="218" t="s">
        <v>35</v>
      </c>
      <c r="D69" s="226">
        <v>1000</v>
      </c>
      <c r="E69" s="226">
        <v>1000</v>
      </c>
      <c r="F69" s="226">
        <v>1000</v>
      </c>
      <c r="G69" s="226">
        <v>1000</v>
      </c>
      <c r="M69" s="1548">
        <v>2024</v>
      </c>
      <c r="N69" s="1548"/>
      <c r="O69" s="1548">
        <v>2025</v>
      </c>
      <c r="P69" s="1548"/>
      <c r="Q69" s="1548">
        <v>2026</v>
      </c>
      <c r="R69" s="1548"/>
    </row>
    <row r="70" spans="3:19" ht="27" customHeight="1" thickBot="1" x14ac:dyDescent="0.3">
      <c r="C70" s="218" t="s">
        <v>36</v>
      </c>
      <c r="D70" s="226">
        <f>D69/D68</f>
        <v>26.315789473684209</v>
      </c>
      <c r="E70" s="226">
        <f>E69/E68</f>
        <v>8.3333333333333339</v>
      </c>
      <c r="F70" s="226">
        <f>F69/F68</f>
        <v>21.276595744680851</v>
      </c>
      <c r="G70" s="226">
        <f>G69/G68</f>
        <v>21.276595744680851</v>
      </c>
      <c r="K70" s="208" t="s">
        <v>189</v>
      </c>
      <c r="L70" s="245">
        <v>45000</v>
      </c>
      <c r="M70" s="245">
        <v>3</v>
      </c>
      <c r="N70" s="245">
        <f>M70*L70</f>
        <v>135000</v>
      </c>
      <c r="O70" s="208">
        <v>20</v>
      </c>
      <c r="P70" s="246">
        <f>O70*L70</f>
        <v>900000</v>
      </c>
      <c r="Q70" s="246">
        <v>10</v>
      </c>
      <c r="R70" s="246">
        <f>Q70*L70</f>
        <v>450000</v>
      </c>
    </row>
    <row r="71" spans="3:19" ht="27" customHeight="1" thickBot="1" x14ac:dyDescent="0.3">
      <c r="C71" s="218" t="s">
        <v>37</v>
      </c>
      <c r="D71" s="215" t="s">
        <v>94</v>
      </c>
      <c r="E71" s="227">
        <f>E68/D68-1</f>
        <v>2.1578947368421053</v>
      </c>
      <c r="F71" s="227">
        <f>F68/E68-M757</f>
        <v>0.39166666666666666</v>
      </c>
      <c r="G71" s="227">
        <f>G68/F68-1</f>
        <v>0</v>
      </c>
      <c r="K71" s="208" t="s">
        <v>190</v>
      </c>
      <c r="L71" s="245">
        <v>22000</v>
      </c>
      <c r="M71" s="245">
        <v>15</v>
      </c>
      <c r="N71" s="245">
        <f>M71*L71</f>
        <v>330000</v>
      </c>
      <c r="O71" s="228">
        <v>40</v>
      </c>
      <c r="P71" s="246">
        <f>O71*L71</f>
        <v>880000</v>
      </c>
      <c r="Q71" s="246">
        <v>10</v>
      </c>
      <c r="R71" s="246">
        <f>Q71*L71</f>
        <v>220000</v>
      </c>
      <c r="S71" s="228"/>
    </row>
    <row r="72" spans="3:19" ht="27" customHeight="1" thickBot="1" x14ac:dyDescent="0.3">
      <c r="C72" s="218" t="s">
        <v>38</v>
      </c>
      <c r="D72" s="215" t="s">
        <v>94</v>
      </c>
      <c r="E72" s="227">
        <f>E69/D69-1</f>
        <v>0</v>
      </c>
      <c r="F72" s="227">
        <f>F69/E69-1</f>
        <v>0</v>
      </c>
      <c r="G72" s="227">
        <f>G69/F69-1</f>
        <v>0</v>
      </c>
      <c r="L72" s="245"/>
      <c r="M72" s="245"/>
      <c r="N72" s="245">
        <f>M72*L72</f>
        <v>0</v>
      </c>
      <c r="Q72" s="246"/>
      <c r="R72" s="246">
        <f t="shared" ref="R72:R76" si="8">Q72*L72</f>
        <v>0</v>
      </c>
    </row>
    <row r="73" spans="3:19" ht="27" customHeight="1" thickBot="1" x14ac:dyDescent="0.3">
      <c r="C73" s="247" t="s">
        <v>39</v>
      </c>
      <c r="D73" s="215" t="s">
        <v>94</v>
      </c>
      <c r="E73" s="227">
        <f>E70/D70-1</f>
        <v>-0.68333333333333335</v>
      </c>
      <c r="F73" s="227">
        <f>F70/E70-1</f>
        <v>1.5531914893617018</v>
      </c>
      <c r="G73" s="227">
        <f>G70/F70-1</f>
        <v>0</v>
      </c>
      <c r="L73" s="245"/>
      <c r="M73" s="245"/>
      <c r="N73" s="245">
        <f>M73*L73</f>
        <v>0</v>
      </c>
      <c r="Q73" s="246"/>
      <c r="R73" s="246">
        <f t="shared" si="8"/>
        <v>0</v>
      </c>
    </row>
    <row r="74" spans="3:19" ht="27" customHeight="1" thickBot="1" x14ac:dyDescent="0.3">
      <c r="C74" s="1527" t="s">
        <v>191</v>
      </c>
      <c r="D74" s="1528"/>
      <c r="E74" s="1528"/>
      <c r="F74" s="1528"/>
      <c r="G74" s="1529"/>
      <c r="K74" s="208" t="s">
        <v>192</v>
      </c>
      <c r="L74" s="245">
        <v>55000</v>
      </c>
      <c r="M74" s="245">
        <v>5</v>
      </c>
      <c r="N74" s="245">
        <v>275000</v>
      </c>
      <c r="O74" s="208">
        <v>20</v>
      </c>
      <c r="P74" s="246">
        <f>L74*O74</f>
        <v>1100000</v>
      </c>
      <c r="Q74" s="246">
        <v>10</v>
      </c>
      <c r="R74" s="246">
        <f t="shared" si="8"/>
        <v>550000</v>
      </c>
    </row>
    <row r="75" spans="3:19" ht="27" customHeight="1" thickBot="1" x14ac:dyDescent="0.3">
      <c r="C75" s="1536"/>
      <c r="D75" s="214">
        <v>2024</v>
      </c>
      <c r="E75" s="214">
        <v>2025</v>
      </c>
      <c r="F75" s="214">
        <v>2026</v>
      </c>
      <c r="G75" s="214">
        <v>2027</v>
      </c>
      <c r="K75" s="208" t="s">
        <v>193</v>
      </c>
      <c r="L75" s="208">
        <v>6000</v>
      </c>
      <c r="M75" s="208">
        <v>10</v>
      </c>
      <c r="N75" s="208">
        <v>60000</v>
      </c>
      <c r="O75" s="208">
        <v>30</v>
      </c>
      <c r="P75" s="246">
        <f>L75*O75</f>
        <v>180000</v>
      </c>
      <c r="Q75" s="246">
        <v>10</v>
      </c>
      <c r="R75" s="246">
        <f t="shared" si="8"/>
        <v>60000</v>
      </c>
    </row>
    <row r="76" spans="3:19" ht="27" customHeight="1" thickBot="1" x14ac:dyDescent="0.3">
      <c r="C76" s="1537"/>
      <c r="D76" s="214" t="s">
        <v>13</v>
      </c>
      <c r="E76" s="214" t="s">
        <v>14</v>
      </c>
      <c r="F76" s="214" t="s">
        <v>14</v>
      </c>
      <c r="G76" s="214" t="s">
        <v>14</v>
      </c>
      <c r="K76" s="208" t="s">
        <v>194</v>
      </c>
      <c r="L76" s="208">
        <v>38000</v>
      </c>
      <c r="M76" s="208">
        <v>5</v>
      </c>
      <c r="N76" s="208">
        <v>190000</v>
      </c>
      <c r="O76" s="208">
        <v>10</v>
      </c>
      <c r="P76" s="228">
        <v>380000</v>
      </c>
      <c r="Q76" s="246">
        <v>7</v>
      </c>
      <c r="R76" s="246">
        <f t="shared" si="8"/>
        <v>266000</v>
      </c>
    </row>
    <row r="77" spans="3:19" ht="27" customHeight="1" thickBot="1" x14ac:dyDescent="0.3">
      <c r="C77" s="229" t="s">
        <v>57</v>
      </c>
      <c r="D77" s="230">
        <f>D78+D79+D80+D81</f>
        <v>0</v>
      </c>
      <c r="E77" s="230">
        <f t="shared" ref="E77:G77" si="9">E78+E79+E80+E81</f>
        <v>0</v>
      </c>
      <c r="F77" s="230">
        <f t="shared" si="9"/>
        <v>0</v>
      </c>
      <c r="G77" s="230">
        <f t="shared" si="9"/>
        <v>0</v>
      </c>
      <c r="M77" s="246">
        <f t="shared" ref="M77:R77" si="10">SUM(M70:M76)</f>
        <v>38</v>
      </c>
      <c r="N77" s="246">
        <f t="shared" si="10"/>
        <v>990000</v>
      </c>
      <c r="O77" s="208">
        <f t="shared" si="10"/>
        <v>120</v>
      </c>
      <c r="P77" s="246">
        <f t="shared" si="10"/>
        <v>3440000</v>
      </c>
      <c r="Q77" s="246">
        <f t="shared" si="10"/>
        <v>47</v>
      </c>
      <c r="R77" s="246">
        <f t="shared" si="10"/>
        <v>1546000</v>
      </c>
    </row>
    <row r="78" spans="3:19" ht="27" customHeight="1" thickBot="1" x14ac:dyDescent="0.3">
      <c r="C78" s="231" t="s">
        <v>42</v>
      </c>
      <c r="D78" s="230"/>
      <c r="E78" s="230"/>
      <c r="F78" s="230"/>
      <c r="G78" s="230"/>
    </row>
    <row r="79" spans="3:19" ht="27" customHeight="1" thickBot="1" x14ac:dyDescent="0.3">
      <c r="C79" s="231" t="s">
        <v>58</v>
      </c>
      <c r="D79" s="230"/>
      <c r="E79" s="230"/>
      <c r="F79" s="230"/>
      <c r="G79" s="230"/>
    </row>
    <row r="80" spans="3:19" ht="27" customHeight="1" thickBot="1" x14ac:dyDescent="0.3">
      <c r="C80" s="231" t="s">
        <v>59</v>
      </c>
      <c r="D80" s="230"/>
      <c r="E80" s="230"/>
      <c r="F80" s="230"/>
      <c r="G80" s="230"/>
    </row>
    <row r="81" spans="3:19" ht="27" customHeight="1" thickBot="1" x14ac:dyDescent="0.3">
      <c r="C81" s="231" t="s">
        <v>60</v>
      </c>
      <c r="D81" s="230"/>
      <c r="E81" s="230"/>
      <c r="F81" s="230"/>
      <c r="G81" s="230"/>
    </row>
    <row r="82" spans="3:19" ht="27" customHeight="1" thickBot="1" x14ac:dyDescent="0.3">
      <c r="C82" s="229" t="s">
        <v>61</v>
      </c>
      <c r="D82" s="233">
        <f>D83+D84+D85+D86</f>
        <v>1000</v>
      </c>
      <c r="E82" s="233">
        <f>SUM(E83:E86)</f>
        <v>1000</v>
      </c>
      <c r="F82" s="233">
        <f>SUM(F83:F86)</f>
        <v>1000</v>
      </c>
      <c r="G82" s="233">
        <f>SUM(G83:G86)</f>
        <v>1000</v>
      </c>
      <c r="M82" s="1548">
        <v>2024</v>
      </c>
      <c r="N82" s="1548"/>
      <c r="O82" s="1548">
        <v>2025</v>
      </c>
      <c r="P82" s="1548"/>
      <c r="Q82" s="1548">
        <v>2026</v>
      </c>
      <c r="R82" s="1548"/>
    </row>
    <row r="83" spans="3:19" ht="27" customHeight="1" thickBot="1" x14ac:dyDescent="0.3">
      <c r="C83" s="231" t="s">
        <v>42</v>
      </c>
      <c r="D83" s="233">
        <v>1000</v>
      </c>
      <c r="E83" s="230">
        <v>1000</v>
      </c>
      <c r="F83" s="109">
        <v>1000</v>
      </c>
      <c r="G83" s="230">
        <v>1000</v>
      </c>
      <c r="K83" s="208" t="s">
        <v>195</v>
      </c>
      <c r="L83" s="245">
        <v>150000</v>
      </c>
      <c r="M83" s="245">
        <v>6</v>
      </c>
      <c r="N83" s="245">
        <f>M83*L83</f>
        <v>900000</v>
      </c>
      <c r="O83" s="208">
        <v>20</v>
      </c>
      <c r="P83" s="246">
        <f>O83*L83</f>
        <v>3000000</v>
      </c>
      <c r="Q83" s="246">
        <v>10</v>
      </c>
      <c r="R83" s="246">
        <f>Q83*L83</f>
        <v>1500000</v>
      </c>
    </row>
    <row r="84" spans="3:19" ht="27" customHeight="1" thickBot="1" x14ac:dyDescent="0.3">
      <c r="C84" s="231" t="s">
        <v>58</v>
      </c>
      <c r="D84" s="233"/>
      <c r="E84" s="230"/>
      <c r="F84" s="230"/>
      <c r="G84" s="230"/>
      <c r="K84" s="208" t="s">
        <v>196</v>
      </c>
      <c r="L84" s="245">
        <v>50000</v>
      </c>
      <c r="M84" s="245">
        <v>2</v>
      </c>
      <c r="N84" s="245">
        <f>M84*L84</f>
        <v>100000</v>
      </c>
      <c r="O84" s="228">
        <v>15</v>
      </c>
      <c r="P84" s="246">
        <f>O84*L84</f>
        <v>750000</v>
      </c>
      <c r="Q84" s="246">
        <v>10</v>
      </c>
      <c r="R84" s="246">
        <f>Q84*L84</f>
        <v>500000</v>
      </c>
      <c r="S84" s="228"/>
    </row>
    <row r="85" spans="3:19" ht="27" customHeight="1" thickBot="1" x14ac:dyDescent="0.3">
      <c r="C85" s="231" t="s">
        <v>59</v>
      </c>
      <c r="D85" s="233"/>
      <c r="E85" s="230"/>
      <c r="F85" s="230"/>
      <c r="G85" s="230"/>
      <c r="K85" s="208" t="s">
        <v>197</v>
      </c>
      <c r="L85" s="245">
        <v>200000</v>
      </c>
      <c r="M85" s="245"/>
      <c r="N85" s="245">
        <f>M85*L85</f>
        <v>0</v>
      </c>
      <c r="O85" s="208">
        <v>2</v>
      </c>
      <c r="Q85" s="246"/>
      <c r="R85" s="246">
        <f t="shared" ref="R85:R86" si="11">Q85*L85</f>
        <v>0</v>
      </c>
    </row>
    <row r="86" spans="3:19" ht="27" customHeight="1" thickBot="1" x14ac:dyDescent="0.3">
      <c r="C86" s="231" t="s">
        <v>60</v>
      </c>
      <c r="D86" s="233"/>
      <c r="E86" s="230"/>
      <c r="F86" s="230"/>
      <c r="G86" s="230"/>
      <c r="K86" s="208" t="s">
        <v>198</v>
      </c>
      <c r="L86" s="245">
        <v>700000</v>
      </c>
      <c r="M86" s="245"/>
      <c r="N86" s="245">
        <f>M86*L86</f>
        <v>0</v>
      </c>
      <c r="O86" s="208">
        <v>1</v>
      </c>
      <c r="P86" s="228">
        <v>700000</v>
      </c>
      <c r="Q86" s="246"/>
      <c r="R86" s="246">
        <f t="shared" si="11"/>
        <v>0</v>
      </c>
    </row>
    <row r="87" spans="3:19" ht="33.75" customHeight="1" thickBot="1" x14ac:dyDescent="0.3">
      <c r="C87" s="239" t="s">
        <v>62</v>
      </c>
      <c r="D87" s="233">
        <f>D77+D82</f>
        <v>1000</v>
      </c>
      <c r="E87" s="233">
        <f>E77+E82</f>
        <v>1000</v>
      </c>
      <c r="F87" s="248">
        <f t="shared" ref="F87:G87" si="12">F77+F82</f>
        <v>1000</v>
      </c>
      <c r="G87" s="233">
        <f t="shared" si="12"/>
        <v>1000</v>
      </c>
      <c r="L87" s="245"/>
      <c r="M87" s="245"/>
      <c r="N87" s="245"/>
      <c r="P87" s="246"/>
      <c r="Q87" s="246"/>
      <c r="R87" s="246"/>
    </row>
    <row r="88" spans="3:19" ht="61.5" customHeight="1" thickBot="1" x14ac:dyDescent="0.3">
      <c r="C88" s="224" t="s">
        <v>149</v>
      </c>
      <c r="D88" s="249" t="s">
        <v>199</v>
      </c>
      <c r="E88" s="243" t="s">
        <v>54</v>
      </c>
      <c r="F88" s="1571" t="s">
        <v>200</v>
      </c>
      <c r="G88" s="1572"/>
      <c r="P88" s="246"/>
      <c r="Q88" s="246"/>
      <c r="R88" s="246"/>
    </row>
    <row r="89" spans="3:19" ht="36" customHeight="1" thickBot="1" x14ac:dyDescent="0.3">
      <c r="C89" s="218" t="s">
        <v>29</v>
      </c>
      <c r="D89" s="1565" t="s">
        <v>201</v>
      </c>
      <c r="E89" s="1566"/>
      <c r="F89" s="1566"/>
      <c r="G89" s="1567"/>
      <c r="P89" s="228"/>
      <c r="Q89" s="246"/>
      <c r="R89" s="246"/>
    </row>
    <row r="90" spans="3:19" ht="27" customHeight="1" thickBot="1" x14ac:dyDescent="0.3">
      <c r="C90" s="218" t="s">
        <v>31</v>
      </c>
      <c r="D90" s="1547" t="s">
        <v>202</v>
      </c>
      <c r="E90" s="1519"/>
      <c r="F90" s="1519"/>
      <c r="G90" s="1520"/>
      <c r="M90" s="246">
        <f t="shared" ref="M90:R90" si="13">SUM(M83:M89)</f>
        <v>8</v>
      </c>
      <c r="N90" s="246">
        <f t="shared" si="13"/>
        <v>1000000</v>
      </c>
      <c r="O90" s="208">
        <f>SUM(O83:O89)</f>
        <v>38</v>
      </c>
      <c r="P90" s="246">
        <f>SUM(P83:P89)</f>
        <v>4450000</v>
      </c>
      <c r="Q90" s="246">
        <f t="shared" si="13"/>
        <v>20</v>
      </c>
      <c r="R90" s="246">
        <f t="shared" si="13"/>
        <v>2000000</v>
      </c>
    </row>
    <row r="91" spans="3:19" ht="27" customHeight="1" thickBot="1" x14ac:dyDescent="0.3">
      <c r="C91" s="1536"/>
      <c r="D91" s="214">
        <v>2024</v>
      </c>
      <c r="E91" s="214">
        <v>2025</v>
      </c>
      <c r="F91" s="214">
        <v>2026</v>
      </c>
      <c r="G91" s="214">
        <v>2027</v>
      </c>
    </row>
    <row r="92" spans="3:19" ht="27" customHeight="1" thickBot="1" x14ac:dyDescent="0.3">
      <c r="C92" s="1537"/>
      <c r="D92" s="214" t="s">
        <v>13</v>
      </c>
      <c r="E92" s="214" t="s">
        <v>14</v>
      </c>
      <c r="F92" s="214" t="s">
        <v>14</v>
      </c>
      <c r="G92" s="214" t="s">
        <v>14</v>
      </c>
    </row>
    <row r="93" spans="3:19" ht="27" customHeight="1" thickBot="1" x14ac:dyDescent="0.3">
      <c r="C93" s="218" t="s">
        <v>33</v>
      </c>
      <c r="D93" s="250">
        <f>M90</f>
        <v>8</v>
      </c>
      <c r="E93" s="215">
        <f>O90</f>
        <v>38</v>
      </c>
      <c r="F93" s="250">
        <f>Q90</f>
        <v>20</v>
      </c>
      <c r="G93" s="250">
        <f>Q90</f>
        <v>20</v>
      </c>
    </row>
    <row r="94" spans="3:19" ht="27" customHeight="1" thickBot="1" x14ac:dyDescent="0.3">
      <c r="C94" s="218" t="s">
        <v>35</v>
      </c>
      <c r="D94" s="226">
        <v>1000</v>
      </c>
      <c r="E94" s="226">
        <v>1000</v>
      </c>
      <c r="F94" s="226">
        <v>1000</v>
      </c>
      <c r="G94" s="226">
        <v>1000</v>
      </c>
    </row>
    <row r="95" spans="3:19" ht="27" customHeight="1" thickBot="1" x14ac:dyDescent="0.3">
      <c r="C95" s="218" t="s">
        <v>36</v>
      </c>
      <c r="D95" s="226">
        <f>D94/D93</f>
        <v>125</v>
      </c>
      <c r="E95" s="226">
        <f>E94/E93</f>
        <v>26.315789473684209</v>
      </c>
      <c r="F95" s="226">
        <f>F94/F93</f>
        <v>50</v>
      </c>
      <c r="G95" s="226">
        <f>G94/G93</f>
        <v>50</v>
      </c>
    </row>
    <row r="96" spans="3:19" ht="27" customHeight="1" thickBot="1" x14ac:dyDescent="0.3">
      <c r="C96" s="218" t="s">
        <v>37</v>
      </c>
      <c r="D96" s="215" t="s">
        <v>94</v>
      </c>
      <c r="E96" s="227">
        <f t="shared" ref="E96:G98" si="14">E93/D93-1</f>
        <v>3.75</v>
      </c>
      <c r="F96" s="227">
        <f t="shared" si="14"/>
        <v>-0.47368421052631582</v>
      </c>
      <c r="G96" s="227">
        <f t="shared" si="14"/>
        <v>0</v>
      </c>
      <c r="O96" s="228"/>
      <c r="P96" s="228"/>
      <c r="Q96" s="228"/>
      <c r="R96" s="228"/>
      <c r="S96" s="228"/>
    </row>
    <row r="97" spans="3:7" ht="27" customHeight="1" thickBot="1" x14ac:dyDescent="0.3">
      <c r="C97" s="218" t="s">
        <v>38</v>
      </c>
      <c r="D97" s="215" t="s">
        <v>94</v>
      </c>
      <c r="E97" s="227">
        <f t="shared" si="14"/>
        <v>0</v>
      </c>
      <c r="F97" s="227">
        <f t="shared" si="14"/>
        <v>0</v>
      </c>
      <c r="G97" s="227">
        <f t="shared" si="14"/>
        <v>0</v>
      </c>
    </row>
    <row r="98" spans="3:7" ht="27" customHeight="1" thickBot="1" x14ac:dyDescent="0.3">
      <c r="C98" s="247" t="s">
        <v>39</v>
      </c>
      <c r="D98" s="215" t="s">
        <v>94</v>
      </c>
      <c r="E98" s="227">
        <f t="shared" si="14"/>
        <v>-0.78947368421052633</v>
      </c>
      <c r="F98" s="227">
        <f t="shared" si="14"/>
        <v>0.90000000000000013</v>
      </c>
      <c r="G98" s="227">
        <f t="shared" si="14"/>
        <v>0</v>
      </c>
    </row>
    <row r="99" spans="3:7" ht="27" customHeight="1" thickBot="1" x14ac:dyDescent="0.3">
      <c r="C99" s="1527" t="s">
        <v>203</v>
      </c>
      <c r="D99" s="1528"/>
      <c r="E99" s="1528"/>
      <c r="F99" s="1528"/>
      <c r="G99" s="1529"/>
    </row>
    <row r="100" spans="3:7" ht="27" customHeight="1" thickBot="1" x14ac:dyDescent="0.3">
      <c r="C100" s="1536"/>
      <c r="D100" s="214">
        <v>2024</v>
      </c>
      <c r="E100" s="214">
        <v>2025</v>
      </c>
      <c r="F100" s="214">
        <v>2026</v>
      </c>
      <c r="G100" s="214">
        <v>2027</v>
      </c>
    </row>
    <row r="101" spans="3:7" ht="27" customHeight="1" thickBot="1" x14ac:dyDescent="0.3">
      <c r="C101" s="1537"/>
      <c r="D101" s="214" t="s">
        <v>13</v>
      </c>
      <c r="E101" s="214" t="s">
        <v>14</v>
      </c>
      <c r="F101" s="214" t="s">
        <v>14</v>
      </c>
      <c r="G101" s="214" t="s">
        <v>14</v>
      </c>
    </row>
    <row r="102" spans="3:7" ht="27" customHeight="1" thickBot="1" x14ac:dyDescent="0.3">
      <c r="C102" s="229" t="s">
        <v>57</v>
      </c>
      <c r="D102" s="230">
        <f>D103+D104+D105+D106</f>
        <v>0</v>
      </c>
      <c r="E102" s="230">
        <f t="shared" ref="E102:G102" si="15">E103+E104+E105+E106</f>
        <v>0</v>
      </c>
      <c r="F102" s="230">
        <f t="shared" si="15"/>
        <v>0</v>
      </c>
      <c r="G102" s="230">
        <f t="shared" si="15"/>
        <v>0</v>
      </c>
    </row>
    <row r="103" spans="3:7" ht="27" customHeight="1" thickBot="1" x14ac:dyDescent="0.3">
      <c r="C103" s="231" t="s">
        <v>42</v>
      </c>
      <c r="D103" s="230"/>
      <c r="E103" s="230"/>
      <c r="F103" s="230"/>
      <c r="G103" s="230"/>
    </row>
    <row r="104" spans="3:7" ht="27" customHeight="1" thickBot="1" x14ac:dyDescent="0.3">
      <c r="C104" s="231" t="s">
        <v>58</v>
      </c>
      <c r="D104" s="230"/>
      <c r="E104" s="230"/>
      <c r="F104" s="230"/>
      <c r="G104" s="230"/>
    </row>
    <row r="105" spans="3:7" ht="27" customHeight="1" thickBot="1" x14ac:dyDescent="0.3">
      <c r="C105" s="231" t="s">
        <v>59</v>
      </c>
      <c r="D105" s="230"/>
      <c r="E105" s="230"/>
      <c r="F105" s="230"/>
      <c r="G105" s="230"/>
    </row>
    <row r="106" spans="3:7" ht="27" customHeight="1" thickBot="1" x14ac:dyDescent="0.3">
      <c r="C106" s="231" t="s">
        <v>60</v>
      </c>
      <c r="D106" s="230"/>
      <c r="E106" s="230"/>
      <c r="F106" s="230"/>
      <c r="G106" s="230"/>
    </row>
    <row r="107" spans="3:7" ht="27" customHeight="1" thickBot="1" x14ac:dyDescent="0.3">
      <c r="C107" s="229" t="s">
        <v>61</v>
      </c>
      <c r="D107" s="233">
        <f>D108+D109+D110+D111</f>
        <v>1000</v>
      </c>
      <c r="E107" s="233">
        <f>E108+E109+E110+E111</f>
        <v>1000</v>
      </c>
      <c r="F107" s="233">
        <f t="shared" ref="F107:G107" si="16">F108+F109+F110+F111</f>
        <v>1000</v>
      </c>
      <c r="G107" s="233">
        <f t="shared" si="16"/>
        <v>1000</v>
      </c>
    </row>
    <row r="108" spans="3:7" ht="27" customHeight="1" thickBot="1" x14ac:dyDescent="0.3">
      <c r="C108" s="231" t="s">
        <v>42</v>
      </c>
      <c r="D108" s="233">
        <v>1000</v>
      </c>
      <c r="E108" s="234">
        <v>1000</v>
      </c>
      <c r="F108" s="230">
        <v>1000</v>
      </c>
      <c r="G108" s="230">
        <v>1000</v>
      </c>
    </row>
    <row r="109" spans="3:7" ht="27" customHeight="1" thickBot="1" x14ac:dyDescent="0.3">
      <c r="C109" s="231" t="s">
        <v>58</v>
      </c>
      <c r="D109" s="233"/>
      <c r="E109" s="230"/>
      <c r="F109" s="230"/>
      <c r="G109" s="230"/>
    </row>
    <row r="110" spans="3:7" ht="27" customHeight="1" thickBot="1" x14ac:dyDescent="0.3">
      <c r="C110" s="231" t="s">
        <v>59</v>
      </c>
      <c r="D110" s="233"/>
      <c r="E110" s="230"/>
      <c r="F110" s="230"/>
      <c r="G110" s="230"/>
    </row>
    <row r="111" spans="3:7" ht="27" customHeight="1" thickBot="1" x14ac:dyDescent="0.3">
      <c r="C111" s="231" t="s">
        <v>60</v>
      </c>
      <c r="D111" s="233"/>
      <c r="E111" s="230"/>
      <c r="F111" s="230"/>
      <c r="G111" s="230"/>
    </row>
    <row r="112" spans="3:7" ht="27" customHeight="1" thickBot="1" x14ac:dyDescent="0.3">
      <c r="C112" s="239" t="s">
        <v>204</v>
      </c>
      <c r="D112" s="233">
        <f>D102+D107</f>
        <v>1000</v>
      </c>
      <c r="E112" s="233">
        <f t="shared" ref="E112:G112" si="17">E102+E107</f>
        <v>1000</v>
      </c>
      <c r="F112" s="233">
        <f t="shared" si="17"/>
        <v>1000</v>
      </c>
      <c r="G112" s="233">
        <f t="shared" si="17"/>
        <v>1000</v>
      </c>
    </row>
    <row r="113" spans="3:19" ht="32.25" hidden="1" thickBot="1" x14ac:dyDescent="0.3">
      <c r="C113" s="251" t="s">
        <v>205</v>
      </c>
      <c r="D113" s="252"/>
      <c r="E113" s="253" t="s">
        <v>54</v>
      </c>
      <c r="F113" s="252"/>
      <c r="G113" s="254"/>
    </row>
    <row r="114" spans="3:19" ht="17.25" hidden="1" customHeight="1" thickBot="1" x14ac:dyDescent="0.3">
      <c r="C114" s="255" t="s">
        <v>29</v>
      </c>
      <c r="D114" s="1577"/>
      <c r="E114" s="1577"/>
      <c r="F114" s="1577"/>
      <c r="G114" s="1578"/>
    </row>
    <row r="115" spans="3:19" ht="16.5" hidden="1" thickBot="1" x14ac:dyDescent="0.3">
      <c r="C115" s="255" t="s">
        <v>31</v>
      </c>
      <c r="D115" s="1579"/>
      <c r="E115" s="1579"/>
      <c r="F115" s="1579"/>
      <c r="G115" s="1580"/>
    </row>
    <row r="116" spans="3:19" ht="12.75" hidden="1" customHeight="1" thickBot="1" x14ac:dyDescent="0.3">
      <c r="C116" s="1573"/>
      <c r="D116" s="257">
        <v>2018</v>
      </c>
      <c r="E116" s="257">
        <v>2019</v>
      </c>
      <c r="F116" s="257">
        <v>2020</v>
      </c>
      <c r="G116" s="258">
        <v>2021</v>
      </c>
    </row>
    <row r="117" spans="3:19" ht="9" hidden="1" customHeight="1" thickBot="1" x14ac:dyDescent="0.3">
      <c r="C117" s="1573"/>
      <c r="D117" s="257" t="s">
        <v>13</v>
      </c>
      <c r="E117" s="257" t="s">
        <v>14</v>
      </c>
      <c r="F117" s="257" t="s">
        <v>14</v>
      </c>
      <c r="G117" s="258" t="s">
        <v>14</v>
      </c>
    </row>
    <row r="118" spans="3:19" ht="16.5" hidden="1" thickBot="1" x14ac:dyDescent="0.3">
      <c r="C118" s="255" t="s">
        <v>33</v>
      </c>
      <c r="D118" s="259"/>
      <c r="E118" s="259"/>
      <c r="F118" s="259"/>
      <c r="G118" s="260"/>
    </row>
    <row r="119" spans="3:19" ht="16.5" hidden="1" thickBot="1" x14ac:dyDescent="0.3">
      <c r="C119" s="255" t="s">
        <v>35</v>
      </c>
      <c r="D119" s="261">
        <f>D137</f>
        <v>0</v>
      </c>
      <c r="E119" s="261">
        <f t="shared" ref="E119:G119" si="18">E137</f>
        <v>0</v>
      </c>
      <c r="F119" s="261">
        <f t="shared" si="18"/>
        <v>0</v>
      </c>
      <c r="G119" s="262">
        <f t="shared" si="18"/>
        <v>0</v>
      </c>
    </row>
    <row r="120" spans="3:19" ht="16.5" hidden="1" thickBot="1" x14ac:dyDescent="0.3">
      <c r="C120" s="255" t="s">
        <v>36</v>
      </c>
      <c r="D120" s="261" t="e">
        <f>D119/D118</f>
        <v>#DIV/0!</v>
      </c>
      <c r="E120" s="261" t="e">
        <f t="shared" ref="E120:G120" si="19">E119/E118</f>
        <v>#DIV/0!</v>
      </c>
      <c r="F120" s="261" t="e">
        <f t="shared" si="19"/>
        <v>#DIV/0!</v>
      </c>
      <c r="G120" s="262" t="e">
        <f t="shared" si="19"/>
        <v>#DIV/0!</v>
      </c>
    </row>
    <row r="121" spans="3:19" ht="16.5" hidden="1" thickBot="1" x14ac:dyDescent="0.3">
      <c r="C121" s="255" t="s">
        <v>37</v>
      </c>
      <c r="D121" s="256" t="s">
        <v>94</v>
      </c>
      <c r="E121" s="263" t="e">
        <f>E118/D118-1</f>
        <v>#DIV/0!</v>
      </c>
      <c r="F121" s="263" t="e">
        <f t="shared" ref="F121:G123" si="20">F118/E118-1</f>
        <v>#DIV/0!</v>
      </c>
      <c r="G121" s="264" t="e">
        <f t="shared" si="20"/>
        <v>#DIV/0!</v>
      </c>
      <c r="O121" s="228"/>
      <c r="P121" s="228"/>
      <c r="Q121" s="228"/>
      <c r="R121" s="228"/>
      <c r="S121" s="228"/>
    </row>
    <row r="122" spans="3:19" ht="16.5" hidden="1" thickBot="1" x14ac:dyDescent="0.3">
      <c r="C122" s="255" t="s">
        <v>38</v>
      </c>
      <c r="D122" s="256" t="s">
        <v>94</v>
      </c>
      <c r="E122" s="263" t="e">
        <f>E119/D119-1</f>
        <v>#DIV/0!</v>
      </c>
      <c r="F122" s="263" t="e">
        <f t="shared" si="20"/>
        <v>#DIV/0!</v>
      </c>
      <c r="G122" s="264" t="e">
        <f t="shared" si="20"/>
        <v>#DIV/0!</v>
      </c>
    </row>
    <row r="123" spans="3:19" ht="32.25" hidden="1" thickBot="1" x14ac:dyDescent="0.3">
      <c r="C123" s="255" t="s">
        <v>39</v>
      </c>
      <c r="D123" s="256" t="s">
        <v>94</v>
      </c>
      <c r="E123" s="263" t="e">
        <f>E120/D120-1</f>
        <v>#DIV/0!</v>
      </c>
      <c r="F123" s="263" t="e">
        <f t="shared" si="20"/>
        <v>#DIV/0!</v>
      </c>
      <c r="G123" s="264" t="e">
        <f t="shared" si="20"/>
        <v>#DIV/0!</v>
      </c>
    </row>
    <row r="124" spans="3:19" ht="16.5" hidden="1" thickBot="1" x14ac:dyDescent="0.3">
      <c r="C124" s="1574" t="s">
        <v>206</v>
      </c>
      <c r="D124" s="1575"/>
      <c r="E124" s="1575"/>
      <c r="F124" s="1575"/>
      <c r="G124" s="1576"/>
    </row>
    <row r="125" spans="3:19" ht="12.75" hidden="1" customHeight="1" thickBot="1" x14ac:dyDescent="0.3">
      <c r="C125" s="1573"/>
      <c r="D125" s="257">
        <v>2018</v>
      </c>
      <c r="E125" s="257">
        <v>2019</v>
      </c>
      <c r="F125" s="257">
        <v>2020</v>
      </c>
      <c r="G125" s="258">
        <v>2021</v>
      </c>
    </row>
    <row r="126" spans="3:19" ht="9" hidden="1" customHeight="1" thickBot="1" x14ac:dyDescent="0.3">
      <c r="C126" s="1573"/>
      <c r="D126" s="257" t="s">
        <v>13</v>
      </c>
      <c r="E126" s="257" t="s">
        <v>14</v>
      </c>
      <c r="F126" s="257" t="s">
        <v>14</v>
      </c>
      <c r="G126" s="258" t="s">
        <v>14</v>
      </c>
    </row>
    <row r="127" spans="3:19" ht="16.5" hidden="1" thickBot="1" x14ac:dyDescent="0.3">
      <c r="C127" s="265" t="s">
        <v>57</v>
      </c>
      <c r="D127" s="266">
        <f>D128+D129+D130+D131</f>
        <v>0</v>
      </c>
      <c r="E127" s="266">
        <f t="shared" ref="E127:G127" si="21">E128+E129+E130+E131</f>
        <v>0</v>
      </c>
      <c r="F127" s="266">
        <f t="shared" si="21"/>
        <v>0</v>
      </c>
      <c r="G127" s="267">
        <f t="shared" si="21"/>
        <v>0</v>
      </c>
    </row>
    <row r="128" spans="3:19" ht="16.5" hidden="1" thickBot="1" x14ac:dyDescent="0.3">
      <c r="C128" s="268" t="s">
        <v>42</v>
      </c>
      <c r="D128" s="266"/>
      <c r="E128" s="266"/>
      <c r="F128" s="266"/>
      <c r="G128" s="267"/>
    </row>
    <row r="129" spans="3:7" ht="16.5" hidden="1" thickBot="1" x14ac:dyDescent="0.3">
      <c r="C129" s="268" t="s">
        <v>58</v>
      </c>
      <c r="D129" s="266"/>
      <c r="E129" s="266"/>
      <c r="F129" s="266"/>
      <c r="G129" s="267"/>
    </row>
    <row r="130" spans="3:7" ht="16.5" hidden="1" thickBot="1" x14ac:dyDescent="0.3">
      <c r="C130" s="268" t="s">
        <v>59</v>
      </c>
      <c r="D130" s="266"/>
      <c r="E130" s="266"/>
      <c r="F130" s="266"/>
      <c r="G130" s="267"/>
    </row>
    <row r="131" spans="3:7" ht="16.5" hidden="1" thickBot="1" x14ac:dyDescent="0.3">
      <c r="C131" s="268" t="s">
        <v>60</v>
      </c>
      <c r="D131" s="266"/>
      <c r="E131" s="266"/>
      <c r="F131" s="266"/>
      <c r="G131" s="267"/>
    </row>
    <row r="132" spans="3:7" ht="16.5" hidden="1" thickBot="1" x14ac:dyDescent="0.3">
      <c r="C132" s="265" t="s">
        <v>61</v>
      </c>
      <c r="D132" s="269">
        <f>D133+D134+D135+D136</f>
        <v>0</v>
      </c>
      <c r="E132" s="269">
        <f t="shared" ref="E132:G132" si="22">E133+E134+E135+E136</f>
        <v>0</v>
      </c>
      <c r="F132" s="269">
        <f t="shared" si="22"/>
        <v>0</v>
      </c>
      <c r="G132" s="270">
        <f t="shared" si="22"/>
        <v>0</v>
      </c>
    </row>
    <row r="133" spans="3:7" ht="16.5" hidden="1" thickBot="1" x14ac:dyDescent="0.3">
      <c r="C133" s="268" t="s">
        <v>42</v>
      </c>
      <c r="D133" s="269"/>
      <c r="E133" s="266"/>
      <c r="F133" s="266"/>
      <c r="G133" s="267"/>
    </row>
    <row r="134" spans="3:7" ht="16.5" hidden="1" thickBot="1" x14ac:dyDescent="0.3">
      <c r="C134" s="268" t="s">
        <v>58</v>
      </c>
      <c r="D134" s="269"/>
      <c r="E134" s="266"/>
      <c r="F134" s="266"/>
      <c r="G134" s="267"/>
    </row>
    <row r="135" spans="3:7" ht="16.5" hidden="1" thickBot="1" x14ac:dyDescent="0.3">
      <c r="C135" s="268" t="s">
        <v>59</v>
      </c>
      <c r="D135" s="269"/>
      <c r="E135" s="266"/>
      <c r="F135" s="266"/>
      <c r="G135" s="267"/>
    </row>
    <row r="136" spans="3:7" ht="16.5" hidden="1" thickBot="1" x14ac:dyDescent="0.3">
      <c r="C136" s="268" t="s">
        <v>60</v>
      </c>
      <c r="D136" s="269"/>
      <c r="E136" s="266"/>
      <c r="F136" s="266"/>
      <c r="G136" s="267"/>
    </row>
    <row r="137" spans="3:7" ht="16.5" hidden="1" thickBot="1" x14ac:dyDescent="0.3">
      <c r="C137" s="271" t="s">
        <v>207</v>
      </c>
      <c r="D137" s="272">
        <f>D127+D132</f>
        <v>0</v>
      </c>
      <c r="E137" s="272">
        <f t="shared" ref="E137:G137" si="23">E127+E132</f>
        <v>0</v>
      </c>
      <c r="F137" s="269">
        <f t="shared" si="23"/>
        <v>0</v>
      </c>
      <c r="G137" s="273">
        <f t="shared" si="23"/>
        <v>0</v>
      </c>
    </row>
    <row r="138" spans="3:7" ht="27" customHeight="1" thickBot="1" x14ac:dyDescent="0.3">
      <c r="C138" s="274"/>
      <c r="D138" s="275"/>
      <c r="E138" s="275"/>
      <c r="F138" s="276"/>
      <c r="G138" s="275"/>
    </row>
    <row r="139" spans="3:7" ht="48" thickBot="1" x14ac:dyDescent="0.3">
      <c r="C139" s="211" t="s">
        <v>64</v>
      </c>
      <c r="D139" s="277">
        <f>D28+D69+D94</f>
        <v>336214</v>
      </c>
      <c r="E139" s="277">
        <f t="shared" ref="E139:G139" si="24">E28+E69+E94</f>
        <v>338764</v>
      </c>
      <c r="F139" s="277">
        <f t="shared" si="24"/>
        <v>338764</v>
      </c>
      <c r="G139" s="277">
        <f t="shared" si="24"/>
        <v>345896</v>
      </c>
    </row>
    <row r="140" spans="3:7" ht="48" thickBot="1" x14ac:dyDescent="0.3">
      <c r="C140" s="211" t="s">
        <v>65</v>
      </c>
      <c r="D140" s="277">
        <f>D57+D87+D112</f>
        <v>336214</v>
      </c>
      <c r="E140" s="277">
        <f t="shared" ref="E140:G140" si="25">E57+E87+E112</f>
        <v>338764</v>
      </c>
      <c r="F140" s="277">
        <f t="shared" si="25"/>
        <v>338764</v>
      </c>
      <c r="G140" s="277">
        <f t="shared" si="25"/>
        <v>345896</v>
      </c>
    </row>
    <row r="141" spans="3:7" ht="27" customHeight="1" thickBot="1" x14ac:dyDescent="0.3">
      <c r="C141" s="229" t="s">
        <v>41</v>
      </c>
      <c r="D141" s="278">
        <f>D142+D143</f>
        <v>279625</v>
      </c>
      <c r="E141" s="278">
        <f t="shared" ref="E141:G141" si="26">E142+E143</f>
        <v>280493</v>
      </c>
      <c r="F141" s="278">
        <f t="shared" si="26"/>
        <v>280493</v>
      </c>
      <c r="G141" s="278">
        <f t="shared" si="26"/>
        <v>280493</v>
      </c>
    </row>
    <row r="142" spans="3:7" ht="27" customHeight="1" thickBot="1" x14ac:dyDescent="0.3">
      <c r="C142" s="231" t="s">
        <v>42</v>
      </c>
      <c r="D142" s="233">
        <f>D37</f>
        <v>279625</v>
      </c>
      <c r="E142" s="233">
        <f t="shared" ref="E142:G143" si="27">E37</f>
        <v>280493</v>
      </c>
      <c r="F142" s="233">
        <f t="shared" si="27"/>
        <v>280493</v>
      </c>
      <c r="G142" s="233">
        <f t="shared" si="27"/>
        <v>280493</v>
      </c>
    </row>
    <row r="143" spans="3:7" ht="27" customHeight="1" thickBot="1" x14ac:dyDescent="0.3">
      <c r="C143" s="231" t="s">
        <v>66</v>
      </c>
      <c r="D143" s="233">
        <f>D38</f>
        <v>0</v>
      </c>
      <c r="E143" s="233">
        <f t="shared" si="27"/>
        <v>0</v>
      </c>
      <c r="F143" s="233">
        <f t="shared" si="27"/>
        <v>0</v>
      </c>
      <c r="G143" s="233">
        <f t="shared" si="27"/>
        <v>0</v>
      </c>
    </row>
    <row r="144" spans="3:7" ht="35.25" customHeight="1" thickBot="1" x14ac:dyDescent="0.3">
      <c r="C144" s="229" t="s">
        <v>67</v>
      </c>
      <c r="D144" s="278">
        <f>D145+D146</f>
        <v>34889</v>
      </c>
      <c r="E144" s="278">
        <f t="shared" ref="E144:G144" si="28">E145+E146</f>
        <v>36871</v>
      </c>
      <c r="F144" s="278">
        <f t="shared" si="28"/>
        <v>36871</v>
      </c>
      <c r="G144" s="278">
        <f t="shared" si="28"/>
        <v>36871</v>
      </c>
    </row>
    <row r="145" spans="3:7" ht="27" customHeight="1" thickBot="1" x14ac:dyDescent="0.3">
      <c r="C145" s="231" t="s">
        <v>42</v>
      </c>
      <c r="D145" s="230">
        <f>D40</f>
        <v>34889</v>
      </c>
      <c r="E145" s="230">
        <f>E40</f>
        <v>36871</v>
      </c>
      <c r="F145" s="230">
        <v>36871</v>
      </c>
      <c r="G145" s="230">
        <f t="shared" ref="G145" si="29">G40</f>
        <v>36871</v>
      </c>
    </row>
    <row r="146" spans="3:7" ht="27" customHeight="1" thickBot="1" x14ac:dyDescent="0.3">
      <c r="C146" s="231" t="s">
        <v>66</v>
      </c>
      <c r="D146" s="233">
        <f>D41</f>
        <v>0</v>
      </c>
      <c r="E146" s="233">
        <f t="shared" ref="E146:G146" si="30">E41</f>
        <v>0</v>
      </c>
      <c r="F146" s="279">
        <f t="shared" si="30"/>
        <v>0</v>
      </c>
      <c r="G146" s="233">
        <f t="shared" si="30"/>
        <v>0</v>
      </c>
    </row>
    <row r="147" spans="3:7" ht="27" customHeight="1" thickBot="1" x14ac:dyDescent="0.3">
      <c r="C147" s="229" t="s">
        <v>45</v>
      </c>
      <c r="D147" s="278">
        <f>D148+D149</f>
        <v>19400</v>
      </c>
      <c r="E147" s="278">
        <f t="shared" ref="E147:G147" si="31">E148+E149</f>
        <v>19400</v>
      </c>
      <c r="F147" s="278">
        <f t="shared" si="31"/>
        <v>19400</v>
      </c>
      <c r="G147" s="278">
        <f t="shared" si="31"/>
        <v>26532</v>
      </c>
    </row>
    <row r="148" spans="3:7" ht="27" customHeight="1" thickBot="1" x14ac:dyDescent="0.3">
      <c r="C148" s="231" t="s">
        <v>42</v>
      </c>
      <c r="D148" s="233">
        <f>D43</f>
        <v>19400</v>
      </c>
      <c r="E148" s="233">
        <f t="shared" ref="E148:G149" si="32">E43</f>
        <v>19400</v>
      </c>
      <c r="F148" s="233">
        <f t="shared" si="32"/>
        <v>19400</v>
      </c>
      <c r="G148" s="233">
        <f t="shared" si="32"/>
        <v>26532</v>
      </c>
    </row>
    <row r="149" spans="3:7" ht="27" customHeight="1" thickBot="1" x14ac:dyDescent="0.3">
      <c r="C149" s="231" t="s">
        <v>66</v>
      </c>
      <c r="D149" s="233">
        <f>D44</f>
        <v>0</v>
      </c>
      <c r="E149" s="233">
        <f t="shared" si="32"/>
        <v>0</v>
      </c>
      <c r="F149" s="279">
        <f t="shared" si="32"/>
        <v>0</v>
      </c>
      <c r="G149" s="233">
        <f t="shared" si="32"/>
        <v>0</v>
      </c>
    </row>
    <row r="150" spans="3:7" ht="27" customHeight="1" thickBot="1" x14ac:dyDescent="0.3">
      <c r="C150" s="229" t="s">
        <v>46</v>
      </c>
      <c r="D150" s="278">
        <f>D151+D152</f>
        <v>0</v>
      </c>
      <c r="E150" s="278">
        <f t="shared" ref="E150:G150" si="33">E151+E152</f>
        <v>0</v>
      </c>
      <c r="F150" s="278">
        <f t="shared" si="33"/>
        <v>0</v>
      </c>
      <c r="G150" s="278">
        <f t="shared" si="33"/>
        <v>0</v>
      </c>
    </row>
    <row r="151" spans="3:7" ht="27" customHeight="1" thickBot="1" x14ac:dyDescent="0.3">
      <c r="C151" s="231" t="s">
        <v>42</v>
      </c>
      <c r="D151" s="230">
        <f>D46</f>
        <v>0</v>
      </c>
      <c r="E151" s="230">
        <f t="shared" ref="E151:G152" si="34">E46</f>
        <v>0</v>
      </c>
      <c r="F151" s="230">
        <f t="shared" si="34"/>
        <v>0</v>
      </c>
      <c r="G151" s="230">
        <f t="shared" si="34"/>
        <v>0</v>
      </c>
    </row>
    <row r="152" spans="3:7" ht="27" customHeight="1" thickBot="1" x14ac:dyDescent="0.3">
      <c r="C152" s="231" t="s">
        <v>66</v>
      </c>
      <c r="D152" s="233">
        <f>D47</f>
        <v>0</v>
      </c>
      <c r="E152" s="233">
        <f t="shared" si="34"/>
        <v>0</v>
      </c>
      <c r="F152" s="279">
        <f t="shared" si="34"/>
        <v>0</v>
      </c>
      <c r="G152" s="233">
        <f t="shared" si="34"/>
        <v>0</v>
      </c>
    </row>
    <row r="153" spans="3:7" ht="27" customHeight="1" thickBot="1" x14ac:dyDescent="0.3">
      <c r="C153" s="229" t="s">
        <v>47</v>
      </c>
      <c r="D153" s="278">
        <f>D154+D155</f>
        <v>0</v>
      </c>
      <c r="E153" s="278">
        <f t="shared" ref="E153:G153" si="35">E154+E155</f>
        <v>0</v>
      </c>
      <c r="F153" s="278">
        <f t="shared" si="35"/>
        <v>0</v>
      </c>
      <c r="G153" s="278">
        <f t="shared" si="35"/>
        <v>0</v>
      </c>
    </row>
    <row r="154" spans="3:7" ht="27" customHeight="1" thickBot="1" x14ac:dyDescent="0.3">
      <c r="C154" s="231" t="s">
        <v>42</v>
      </c>
      <c r="D154" s="230">
        <f>D49</f>
        <v>0</v>
      </c>
      <c r="E154" s="230">
        <f t="shared" ref="E154:G155" si="36">E49</f>
        <v>0</v>
      </c>
      <c r="F154" s="230">
        <f t="shared" si="36"/>
        <v>0</v>
      </c>
      <c r="G154" s="230">
        <f t="shared" si="36"/>
        <v>0</v>
      </c>
    </row>
    <row r="155" spans="3:7" ht="27" customHeight="1" thickBot="1" x14ac:dyDescent="0.3">
      <c r="C155" s="231" t="s">
        <v>66</v>
      </c>
      <c r="D155" s="233">
        <f>D50</f>
        <v>0</v>
      </c>
      <c r="E155" s="233">
        <f t="shared" si="36"/>
        <v>0</v>
      </c>
      <c r="F155" s="279">
        <f t="shared" si="36"/>
        <v>0</v>
      </c>
      <c r="G155" s="233">
        <f t="shared" si="36"/>
        <v>0</v>
      </c>
    </row>
    <row r="156" spans="3:7" ht="27" customHeight="1" thickBot="1" x14ac:dyDescent="0.3">
      <c r="C156" s="229" t="s">
        <v>48</v>
      </c>
      <c r="D156" s="278">
        <f>D157+D158</f>
        <v>0</v>
      </c>
      <c r="E156" s="278">
        <f>E157+E158</f>
        <v>0</v>
      </c>
      <c r="F156" s="278">
        <f t="shared" ref="F156:G156" si="37">F157+F158</f>
        <v>0</v>
      </c>
      <c r="G156" s="278">
        <f t="shared" si="37"/>
        <v>0</v>
      </c>
    </row>
    <row r="157" spans="3:7" ht="27" customHeight="1" thickBot="1" x14ac:dyDescent="0.3">
      <c r="C157" s="231" t="s">
        <v>42</v>
      </c>
      <c r="D157" s="230">
        <f>D52</f>
        <v>0</v>
      </c>
      <c r="E157" s="230">
        <f t="shared" ref="E157:G158" si="38">E52</f>
        <v>0</v>
      </c>
      <c r="F157" s="230">
        <f t="shared" si="38"/>
        <v>0</v>
      </c>
      <c r="G157" s="280">
        <f t="shared" si="38"/>
        <v>0</v>
      </c>
    </row>
    <row r="158" spans="3:7" ht="27" customHeight="1" thickBot="1" x14ac:dyDescent="0.3">
      <c r="C158" s="231" t="s">
        <v>66</v>
      </c>
      <c r="D158" s="233">
        <f>D53</f>
        <v>0</v>
      </c>
      <c r="E158" s="233">
        <f t="shared" si="38"/>
        <v>0</v>
      </c>
      <c r="F158" s="233">
        <f t="shared" si="38"/>
        <v>0</v>
      </c>
      <c r="G158" s="233">
        <f t="shared" si="38"/>
        <v>0</v>
      </c>
    </row>
    <row r="159" spans="3:7" ht="33" customHeight="1" thickBot="1" x14ac:dyDescent="0.3">
      <c r="C159" s="229" t="s">
        <v>49</v>
      </c>
      <c r="D159" s="278">
        <f>D54</f>
        <v>300</v>
      </c>
      <c r="E159" s="278">
        <f>E54</f>
        <v>0</v>
      </c>
      <c r="F159" s="281">
        <f>F54</f>
        <v>0</v>
      </c>
      <c r="G159" s="278">
        <f>G54</f>
        <v>0</v>
      </c>
    </row>
    <row r="160" spans="3:7" ht="27" customHeight="1" thickBot="1" x14ac:dyDescent="0.3">
      <c r="C160" s="231" t="s">
        <v>42</v>
      </c>
      <c r="D160" s="230">
        <f>D55</f>
        <v>300</v>
      </c>
      <c r="E160" s="230">
        <f t="shared" ref="E160:G161" si="39">E55</f>
        <v>0</v>
      </c>
      <c r="F160" s="230">
        <f t="shared" si="39"/>
        <v>0</v>
      </c>
      <c r="G160" s="230">
        <f t="shared" si="39"/>
        <v>0</v>
      </c>
    </row>
    <row r="161" spans="3:7" ht="27" customHeight="1" thickBot="1" x14ac:dyDescent="0.3">
      <c r="C161" s="231" t="s">
        <v>66</v>
      </c>
      <c r="D161" s="233">
        <f>D56</f>
        <v>0</v>
      </c>
      <c r="E161" s="233">
        <f t="shared" si="39"/>
        <v>0</v>
      </c>
      <c r="F161" s="233">
        <f t="shared" si="39"/>
        <v>0</v>
      </c>
      <c r="G161" s="233">
        <f t="shared" si="39"/>
        <v>0</v>
      </c>
    </row>
    <row r="162" spans="3:7" ht="27" customHeight="1" thickBot="1" x14ac:dyDescent="0.3">
      <c r="C162" s="229" t="s">
        <v>68</v>
      </c>
      <c r="D162" s="278">
        <f>D163+D164+D165+D166</f>
        <v>0</v>
      </c>
      <c r="E162" s="278">
        <f t="shared" ref="E162:G162" si="40">E163+E164+E165+E166</f>
        <v>0</v>
      </c>
      <c r="F162" s="281">
        <f t="shared" si="40"/>
        <v>0</v>
      </c>
      <c r="G162" s="278">
        <f t="shared" si="40"/>
        <v>0</v>
      </c>
    </row>
    <row r="163" spans="3:7" ht="27" customHeight="1" thickBot="1" x14ac:dyDescent="0.3">
      <c r="C163" s="231" t="s">
        <v>42</v>
      </c>
      <c r="D163" s="230">
        <f t="shared" ref="D163:G166" si="41">D78+D103+D128</f>
        <v>0</v>
      </c>
      <c r="E163" s="230">
        <f t="shared" si="41"/>
        <v>0</v>
      </c>
      <c r="F163" s="230">
        <f t="shared" si="41"/>
        <v>0</v>
      </c>
      <c r="G163" s="230">
        <f t="shared" si="41"/>
        <v>0</v>
      </c>
    </row>
    <row r="164" spans="3:7" ht="27" customHeight="1" thickBot="1" x14ac:dyDescent="0.3">
      <c r="C164" s="231" t="s">
        <v>69</v>
      </c>
      <c r="D164" s="230">
        <f t="shared" si="41"/>
        <v>0</v>
      </c>
      <c r="E164" s="230">
        <f t="shared" si="41"/>
        <v>0</v>
      </c>
      <c r="F164" s="230">
        <f t="shared" si="41"/>
        <v>0</v>
      </c>
      <c r="G164" s="280">
        <f t="shared" si="41"/>
        <v>0</v>
      </c>
    </row>
    <row r="165" spans="3:7" ht="27" customHeight="1" thickBot="1" x14ac:dyDescent="0.3">
      <c r="C165" s="231" t="s">
        <v>59</v>
      </c>
      <c r="D165" s="230">
        <f t="shared" si="41"/>
        <v>0</v>
      </c>
      <c r="E165" s="230">
        <f t="shared" si="41"/>
        <v>0</v>
      </c>
      <c r="F165" s="230">
        <f t="shared" si="41"/>
        <v>0</v>
      </c>
      <c r="G165" s="230">
        <f t="shared" si="41"/>
        <v>0</v>
      </c>
    </row>
    <row r="166" spans="3:7" ht="27" customHeight="1" thickBot="1" x14ac:dyDescent="0.3">
      <c r="C166" s="231" t="s">
        <v>60</v>
      </c>
      <c r="D166" s="230">
        <f t="shared" si="41"/>
        <v>0</v>
      </c>
      <c r="E166" s="230">
        <f t="shared" si="41"/>
        <v>0</v>
      </c>
      <c r="F166" s="230">
        <f t="shared" si="41"/>
        <v>0</v>
      </c>
      <c r="G166" s="280">
        <f t="shared" si="41"/>
        <v>0</v>
      </c>
    </row>
    <row r="167" spans="3:7" ht="27" customHeight="1" thickBot="1" x14ac:dyDescent="0.3">
      <c r="C167" s="229" t="s">
        <v>70</v>
      </c>
      <c r="D167" s="278">
        <f>D168+D169+D170+D171</f>
        <v>2000</v>
      </c>
      <c r="E167" s="278">
        <f t="shared" ref="E167:G167" si="42">E168+E169+E170+E171</f>
        <v>2000</v>
      </c>
      <c r="F167" s="278">
        <f>F168+F169+F170+F171</f>
        <v>2000</v>
      </c>
      <c r="G167" s="278">
        <f t="shared" si="42"/>
        <v>2000</v>
      </c>
    </row>
    <row r="168" spans="3:7" ht="27" customHeight="1" thickBot="1" x14ac:dyDescent="0.3">
      <c r="C168" s="231" t="s">
        <v>42</v>
      </c>
      <c r="D168" s="230">
        <f t="shared" ref="D168:G171" si="43">D83+D108+D133</f>
        <v>2000</v>
      </c>
      <c r="E168" s="230">
        <f t="shared" si="43"/>
        <v>2000</v>
      </c>
      <c r="F168" s="230">
        <f>F83+F108+F133</f>
        <v>2000</v>
      </c>
      <c r="G168" s="230">
        <f t="shared" si="43"/>
        <v>2000</v>
      </c>
    </row>
    <row r="169" spans="3:7" ht="27" customHeight="1" thickBot="1" x14ac:dyDescent="0.3">
      <c r="C169" s="231" t="s">
        <v>69</v>
      </c>
      <c r="D169" s="230">
        <f t="shared" si="43"/>
        <v>0</v>
      </c>
      <c r="E169" s="230">
        <f t="shared" si="43"/>
        <v>0</v>
      </c>
      <c r="F169" s="230">
        <f t="shared" si="43"/>
        <v>0</v>
      </c>
      <c r="G169" s="230">
        <f t="shared" si="43"/>
        <v>0</v>
      </c>
    </row>
    <row r="170" spans="3:7" ht="27" customHeight="1" thickBot="1" x14ac:dyDescent="0.3">
      <c r="C170" s="231" t="s">
        <v>59</v>
      </c>
      <c r="D170" s="230">
        <f t="shared" si="43"/>
        <v>0</v>
      </c>
      <c r="E170" s="230">
        <f t="shared" si="43"/>
        <v>0</v>
      </c>
      <c r="F170" s="230">
        <f t="shared" si="43"/>
        <v>0</v>
      </c>
      <c r="G170" s="230">
        <f t="shared" si="43"/>
        <v>0</v>
      </c>
    </row>
    <row r="171" spans="3:7" ht="27" customHeight="1" thickBot="1" x14ac:dyDescent="0.3">
      <c r="C171" s="282" t="s">
        <v>60</v>
      </c>
      <c r="D171" s="230">
        <f t="shared" si="43"/>
        <v>0</v>
      </c>
      <c r="E171" s="230">
        <f t="shared" si="43"/>
        <v>0</v>
      </c>
      <c r="F171" s="230">
        <f t="shared" si="43"/>
        <v>0</v>
      </c>
      <c r="G171" s="230">
        <f t="shared" si="43"/>
        <v>0</v>
      </c>
    </row>
    <row r="172" spans="3:7" ht="27" customHeight="1" thickBot="1" x14ac:dyDescent="0.3">
      <c r="C172" s="240" t="s">
        <v>71</v>
      </c>
      <c r="D172" s="283">
        <f>IF(D140-D139=0,0,"Error")</f>
        <v>0</v>
      </c>
      <c r="E172" s="241">
        <f>IF(E140-E139=0,0,"Error")</f>
        <v>0</v>
      </c>
      <c r="F172" s="283">
        <f>IF(F140-F139=0,0,"Error")</f>
        <v>0</v>
      </c>
      <c r="G172" s="241">
        <f>IF(G140-G139=0,0,"Error")</f>
        <v>0</v>
      </c>
    </row>
    <row r="173" spans="3:7" ht="27" customHeight="1" x14ac:dyDescent="0.25">
      <c r="C173" s="284"/>
      <c r="D173" s="281"/>
      <c r="E173" s="281"/>
      <c r="F173" s="281"/>
      <c r="G173" s="281"/>
    </row>
    <row r="174" spans="3:7" ht="27" customHeight="1" x14ac:dyDescent="0.25">
      <c r="C174" s="108"/>
      <c r="D174" s="109"/>
      <c r="E174" s="109"/>
      <c r="F174" s="109"/>
      <c r="G174" s="109"/>
    </row>
  </sheetData>
  <mergeCells count="47">
    <mergeCell ref="Q82:R82"/>
    <mergeCell ref="F88:G88"/>
    <mergeCell ref="C116:C117"/>
    <mergeCell ref="C124:G124"/>
    <mergeCell ref="C125:C126"/>
    <mergeCell ref="D90:G90"/>
    <mergeCell ref="C91:C92"/>
    <mergeCell ref="C99:G99"/>
    <mergeCell ref="C100:C101"/>
    <mergeCell ref="D114:G114"/>
    <mergeCell ref="D115:G115"/>
    <mergeCell ref="D89:G89"/>
    <mergeCell ref="D65:G65"/>
    <mergeCell ref="C66:C67"/>
    <mergeCell ref="M69:N69"/>
    <mergeCell ref="O69:P69"/>
    <mergeCell ref="C75:C76"/>
    <mergeCell ref="M82:N82"/>
    <mergeCell ref="O82:P82"/>
    <mergeCell ref="Q69:R69"/>
    <mergeCell ref="C74:G74"/>
    <mergeCell ref="C34:C35"/>
    <mergeCell ref="C59:G59"/>
    <mergeCell ref="C60:G60"/>
    <mergeCell ref="D61:G61"/>
    <mergeCell ref="F62:G62"/>
    <mergeCell ref="O62:S64"/>
    <mergeCell ref="D63:G63"/>
    <mergeCell ref="D64:G64"/>
    <mergeCell ref="C33:G33"/>
    <mergeCell ref="C9:G9"/>
    <mergeCell ref="D10:G10"/>
    <mergeCell ref="C11:C12"/>
    <mergeCell ref="D16:G16"/>
    <mergeCell ref="C17:G17"/>
    <mergeCell ref="C20:G20"/>
    <mergeCell ref="C21:G21"/>
    <mergeCell ref="D22:G22"/>
    <mergeCell ref="D23:G23"/>
    <mergeCell ref="D24:G24"/>
    <mergeCell ref="C25:C26"/>
    <mergeCell ref="C8:G8"/>
    <mergeCell ref="A2:H2"/>
    <mergeCell ref="C3:G3"/>
    <mergeCell ref="D5:G5"/>
    <mergeCell ref="D6:G6"/>
    <mergeCell ref="D7:G7"/>
  </mergeCells>
  <pageMargins left="0.7" right="0.7" top="0.75" bottom="0.75" header="0.3" footer="0.3"/>
  <pageSetup scale="6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40973-00A7-4877-9884-F231130EFF61}">
  <dimension ref="A2:K426"/>
  <sheetViews>
    <sheetView topLeftCell="A375" zoomScale="90" zoomScaleNormal="90" workbookViewId="0">
      <selection activeCell="C51" sqref="C51"/>
    </sheetView>
  </sheetViews>
  <sheetFormatPr defaultColWidth="9.140625" defaultRowHeight="15.75" x14ac:dyDescent="0.25"/>
  <cols>
    <col min="1" max="1" width="27.5703125" style="53" customWidth="1"/>
    <col min="2" max="2" width="18.7109375" style="53" customWidth="1"/>
    <col min="3" max="3" width="19" style="53" customWidth="1"/>
    <col min="4" max="4" width="17" style="53" customWidth="1"/>
    <col min="5" max="5" width="20.5703125" style="53" customWidth="1"/>
    <col min="6" max="6" width="13.140625" style="53" customWidth="1"/>
    <col min="7" max="7" width="18.42578125" style="53" customWidth="1"/>
    <col min="8" max="8" width="11" style="53" customWidth="1"/>
    <col min="9" max="9" width="11" style="53" bestFit="1" customWidth="1"/>
    <col min="10" max="16384" width="9.140625" style="53"/>
  </cols>
  <sheetData>
    <row r="2" spans="1:6" ht="18" customHeight="1" x14ac:dyDescent="0.25">
      <c r="A2" s="1581"/>
      <c r="B2" s="1581"/>
      <c r="C2" s="1581"/>
      <c r="D2" s="1581"/>
      <c r="E2" s="1581"/>
      <c r="F2" s="111"/>
    </row>
    <row r="3" spans="1:6" x14ac:dyDescent="0.25">
      <c r="A3" s="1517" t="s">
        <v>1</v>
      </c>
      <c r="B3" s="1517"/>
      <c r="C3" s="1517"/>
      <c r="D3" s="1517"/>
      <c r="E3" s="1517"/>
    </row>
    <row r="4" spans="1:6" ht="16.5" thickBot="1" x14ac:dyDescent="0.3">
      <c r="E4" s="310" t="s">
        <v>259</v>
      </c>
    </row>
    <row r="5" spans="1:6" ht="32.25" thickBot="1" x14ac:dyDescent="0.3">
      <c r="A5" s="54" t="s">
        <v>2</v>
      </c>
      <c r="B5" s="1394" t="s">
        <v>208</v>
      </c>
      <c r="C5" s="1394"/>
      <c r="D5" s="1394"/>
      <c r="E5" s="1394"/>
    </row>
    <row r="6" spans="1:6" ht="16.5" thickBot="1" x14ac:dyDescent="0.3">
      <c r="A6" s="54" t="s">
        <v>4</v>
      </c>
      <c r="B6" s="1395" t="s">
        <v>209</v>
      </c>
      <c r="C6" s="1396"/>
      <c r="D6" s="1396"/>
      <c r="E6" s="1397"/>
    </row>
    <row r="7" spans="1:6" ht="32.25" thickBot="1" x14ac:dyDescent="0.3">
      <c r="A7" s="54" t="s">
        <v>6</v>
      </c>
      <c r="B7" s="1398" t="s">
        <v>7</v>
      </c>
      <c r="C7" s="1399"/>
      <c r="D7" s="1399"/>
      <c r="E7" s="1400"/>
    </row>
    <row r="8" spans="1:6" ht="20.25" customHeight="1" thickBot="1" x14ac:dyDescent="0.3">
      <c r="A8" s="1401" t="s">
        <v>8</v>
      </c>
      <c r="B8" s="1402"/>
      <c r="C8" s="1402"/>
      <c r="D8" s="1402"/>
      <c r="E8" s="1403"/>
    </row>
    <row r="9" spans="1:6" ht="68.25" customHeight="1" thickBot="1" x14ac:dyDescent="0.3">
      <c r="A9" s="1404" t="s">
        <v>210</v>
      </c>
      <c r="B9" s="1405"/>
      <c r="C9" s="1405"/>
      <c r="D9" s="1405"/>
      <c r="E9" s="1406"/>
    </row>
    <row r="10" spans="1:6" ht="23.25" hidden="1" customHeight="1" thickBot="1" x14ac:dyDescent="0.3">
      <c r="A10" s="1404"/>
      <c r="B10" s="1405"/>
      <c r="C10" s="1405"/>
      <c r="D10" s="1405"/>
      <c r="E10" s="1406"/>
    </row>
    <row r="11" spans="1:6" ht="16.5" hidden="1" thickBot="1" x14ac:dyDescent="0.3">
      <c r="A11" s="1404"/>
      <c r="B11" s="1405"/>
      <c r="C11" s="1405"/>
      <c r="D11" s="1405"/>
      <c r="E11" s="1406"/>
    </row>
    <row r="12" spans="1:6" ht="109.5" customHeight="1" thickBot="1" x14ac:dyDescent="0.3">
      <c r="A12" s="56" t="s">
        <v>10</v>
      </c>
      <c r="B12" s="1587" t="s">
        <v>211</v>
      </c>
      <c r="C12" s="1588"/>
      <c r="D12" s="1588"/>
      <c r="E12" s="1589"/>
    </row>
    <row r="13" spans="1:6" ht="17.25" customHeight="1" x14ac:dyDescent="0.25">
      <c r="A13" s="1410" t="s">
        <v>78</v>
      </c>
      <c r="B13" s="57">
        <v>2024</v>
      </c>
      <c r="C13" s="57">
        <v>2025</v>
      </c>
      <c r="D13" s="57">
        <v>2026</v>
      </c>
      <c r="E13" s="57">
        <v>2027</v>
      </c>
    </row>
    <row r="14" spans="1:6" ht="28.5" customHeight="1" thickBot="1" x14ac:dyDescent="0.3">
      <c r="A14" s="1411"/>
      <c r="B14" s="59" t="s">
        <v>13</v>
      </c>
      <c r="C14" s="59" t="s">
        <v>14</v>
      </c>
      <c r="D14" s="59" t="s">
        <v>14</v>
      </c>
      <c r="E14" s="59" t="s">
        <v>14</v>
      </c>
    </row>
    <row r="15" spans="1:6" ht="48" customHeight="1" thickBot="1" x14ac:dyDescent="0.3">
      <c r="A15" s="70" t="s">
        <v>212</v>
      </c>
      <c r="B15" s="285">
        <v>600</v>
      </c>
      <c r="C15" s="285">
        <v>600</v>
      </c>
      <c r="D15" s="285">
        <v>600</v>
      </c>
      <c r="E15" s="285">
        <v>600</v>
      </c>
    </row>
    <row r="16" spans="1:6" ht="63.75" customHeight="1" thickBot="1" x14ac:dyDescent="0.3">
      <c r="A16" s="286" t="s">
        <v>213</v>
      </c>
      <c r="B16" s="287">
        <v>300</v>
      </c>
      <c r="C16" s="287">
        <v>300</v>
      </c>
      <c r="D16" s="287">
        <v>300</v>
      </c>
      <c r="E16" s="287">
        <v>300</v>
      </c>
    </row>
    <row r="17" spans="1:5" ht="63" customHeight="1" thickBot="1" x14ac:dyDescent="0.3">
      <c r="A17" s="70" t="s">
        <v>214</v>
      </c>
      <c r="B17" s="288">
        <v>24</v>
      </c>
      <c r="C17" s="288">
        <v>26</v>
      </c>
      <c r="D17" s="288">
        <v>28</v>
      </c>
      <c r="E17" s="288">
        <v>29</v>
      </c>
    </row>
    <row r="18" spans="1:5" ht="67.5" customHeight="1" thickBot="1" x14ac:dyDescent="0.3">
      <c r="A18" s="66" t="s">
        <v>215</v>
      </c>
      <c r="B18" s="288">
        <v>7300</v>
      </c>
      <c r="C18" s="288">
        <v>7600</v>
      </c>
      <c r="D18" s="288">
        <v>8000</v>
      </c>
      <c r="E18" s="288">
        <v>8300</v>
      </c>
    </row>
    <row r="19" spans="1:5" ht="65.25" customHeight="1" thickBot="1" x14ac:dyDescent="0.3">
      <c r="A19" s="289" t="s">
        <v>216</v>
      </c>
      <c r="B19" s="290">
        <v>4150</v>
      </c>
      <c r="C19" s="290">
        <v>4500</v>
      </c>
      <c r="D19" s="290">
        <v>4600</v>
      </c>
      <c r="E19" s="290">
        <v>5000</v>
      </c>
    </row>
    <row r="20" spans="1:5" ht="56.25" customHeight="1" thickBot="1" x14ac:dyDescent="0.3">
      <c r="A20" s="70" t="s">
        <v>217</v>
      </c>
      <c r="B20" s="288">
        <v>6</v>
      </c>
      <c r="C20" s="288">
        <v>6</v>
      </c>
      <c r="D20" s="288">
        <v>6</v>
      </c>
      <c r="E20" s="288">
        <v>6</v>
      </c>
    </row>
    <row r="21" spans="1:5" ht="53.25" customHeight="1" thickBot="1" x14ac:dyDescent="0.3">
      <c r="A21" s="66" t="s">
        <v>218</v>
      </c>
      <c r="B21" s="288">
        <v>108233</v>
      </c>
      <c r="C21" s="288">
        <v>110000</v>
      </c>
      <c r="D21" s="288">
        <v>110500</v>
      </c>
      <c r="E21" s="288">
        <v>110800</v>
      </c>
    </row>
    <row r="22" spans="1:5" ht="53.25" customHeight="1" thickBot="1" x14ac:dyDescent="0.3">
      <c r="A22" s="289" t="s">
        <v>219</v>
      </c>
      <c r="B22" s="288">
        <v>54117</v>
      </c>
      <c r="C22" s="288">
        <f t="shared" ref="C22:E22" si="0">C21*0.5</f>
        <v>55000</v>
      </c>
      <c r="D22" s="288">
        <f t="shared" si="0"/>
        <v>55250</v>
      </c>
      <c r="E22" s="288">
        <f t="shared" si="0"/>
        <v>55400</v>
      </c>
    </row>
    <row r="23" spans="1:5" ht="80.25" customHeight="1" thickBot="1" x14ac:dyDescent="0.3">
      <c r="A23" s="70" t="s">
        <v>220</v>
      </c>
      <c r="B23" s="288">
        <v>900</v>
      </c>
      <c r="C23" s="288">
        <v>950</v>
      </c>
      <c r="D23" s="288">
        <v>1000</v>
      </c>
      <c r="E23" s="288">
        <v>1000</v>
      </c>
    </row>
    <row r="24" spans="1:5" ht="72.75" customHeight="1" thickBot="1" x14ac:dyDescent="0.3">
      <c r="A24" s="289" t="s">
        <v>221</v>
      </c>
      <c r="B24" s="288">
        <v>450</v>
      </c>
      <c r="C24" s="288">
        <v>500</v>
      </c>
      <c r="D24" s="288">
        <v>520</v>
      </c>
      <c r="E24" s="288">
        <v>550</v>
      </c>
    </row>
    <row r="25" spans="1:5" ht="62.25" customHeight="1" thickBot="1" x14ac:dyDescent="0.3">
      <c r="A25" s="70" t="s">
        <v>222</v>
      </c>
      <c r="B25" s="288">
        <v>60</v>
      </c>
      <c r="C25" s="288">
        <v>80</v>
      </c>
      <c r="D25" s="288">
        <v>90</v>
      </c>
      <c r="E25" s="288">
        <v>100</v>
      </c>
    </row>
    <row r="26" spans="1:5" ht="42.75" customHeight="1" thickBot="1" x14ac:dyDescent="0.3">
      <c r="A26" s="289" t="s">
        <v>223</v>
      </c>
      <c r="B26" s="288">
        <v>35</v>
      </c>
      <c r="C26" s="288">
        <v>45</v>
      </c>
      <c r="D26" s="288">
        <v>50</v>
      </c>
      <c r="E26" s="288">
        <v>60</v>
      </c>
    </row>
    <row r="27" spans="1:5" ht="59.25" customHeight="1" x14ac:dyDescent="0.25">
      <c r="A27" s="291" t="s">
        <v>224</v>
      </c>
      <c r="B27" s="287">
        <v>1000</v>
      </c>
      <c r="C27" s="287">
        <v>2000</v>
      </c>
      <c r="D27" s="287">
        <v>2500</v>
      </c>
      <c r="E27" s="287">
        <v>3000</v>
      </c>
    </row>
    <row r="28" spans="1:5" ht="59.25" customHeight="1" x14ac:dyDescent="0.25">
      <c r="A28" s="292" t="s">
        <v>225</v>
      </c>
      <c r="B28" s="287">
        <v>600</v>
      </c>
      <c r="C28" s="287">
        <v>1100</v>
      </c>
      <c r="D28" s="287">
        <v>1300</v>
      </c>
      <c r="E28" s="287">
        <v>1700</v>
      </c>
    </row>
    <row r="29" spans="1:5" ht="16.5" thickBot="1" x14ac:dyDescent="0.3">
      <c r="A29" s="1586" t="s">
        <v>84</v>
      </c>
      <c r="B29" s="1590"/>
      <c r="C29" s="1590"/>
      <c r="D29" s="1590"/>
      <c r="E29" s="1591"/>
    </row>
    <row r="30" spans="1:5" ht="16.5" thickBot="1" x14ac:dyDescent="0.3">
      <c r="A30" s="1592" t="s">
        <v>90</v>
      </c>
      <c r="B30" s="1593"/>
      <c r="C30" s="1593"/>
      <c r="D30" s="1593"/>
      <c r="E30" s="1391"/>
    </row>
    <row r="31" spans="1:5" ht="21.75" customHeight="1" thickBot="1" x14ac:dyDescent="0.3">
      <c r="A31" s="1389" t="s">
        <v>26</v>
      </c>
      <c r="B31" s="1390"/>
      <c r="C31" s="1390"/>
      <c r="D31" s="1390"/>
      <c r="E31" s="1419"/>
    </row>
    <row r="32" spans="1:5" ht="19.5" customHeight="1" thickBot="1" x14ac:dyDescent="0.3">
      <c r="A32" s="75" t="s">
        <v>27</v>
      </c>
      <c r="B32" s="1412" t="s">
        <v>226</v>
      </c>
      <c r="C32" s="1420"/>
      <c r="D32" s="1420"/>
      <c r="E32" s="1421"/>
    </row>
    <row r="33" spans="1:11" ht="58.5" customHeight="1" thickBot="1" x14ac:dyDescent="0.3">
      <c r="A33" s="76" t="s">
        <v>29</v>
      </c>
      <c r="B33" s="1422" t="s">
        <v>227</v>
      </c>
      <c r="C33" s="1423"/>
      <c r="D33" s="1423"/>
      <c r="E33" s="1424"/>
    </row>
    <row r="34" spans="1:11" ht="16.5" thickBot="1" x14ac:dyDescent="0.3">
      <c r="A34" s="66" t="s">
        <v>31</v>
      </c>
      <c r="B34" s="1582" t="s">
        <v>228</v>
      </c>
      <c r="C34" s="1583"/>
      <c r="D34" s="1583"/>
      <c r="E34" s="1584"/>
    </row>
    <row r="35" spans="1:11" x14ac:dyDescent="0.25">
      <c r="A35" s="1585"/>
      <c r="B35" s="293"/>
      <c r="C35" s="293"/>
      <c r="D35" s="293"/>
      <c r="E35" s="293"/>
    </row>
    <row r="36" spans="1:11" ht="16.5" thickBot="1" x14ac:dyDescent="0.3">
      <c r="A36" s="1586"/>
      <c r="B36" s="257" t="s">
        <v>13</v>
      </c>
      <c r="C36" s="257" t="s">
        <v>14</v>
      </c>
      <c r="D36" s="257" t="s">
        <v>14</v>
      </c>
      <c r="E36" s="257" t="s">
        <v>14</v>
      </c>
      <c r="G36" s="83"/>
      <c r="H36" s="83"/>
      <c r="I36" s="83"/>
      <c r="J36" s="83"/>
      <c r="K36" s="83"/>
    </row>
    <row r="37" spans="1:11" ht="16.5" thickBot="1" x14ac:dyDescent="0.3">
      <c r="A37" s="66" t="s">
        <v>33</v>
      </c>
      <c r="B37" s="294">
        <v>80</v>
      </c>
      <c r="C37" s="294">
        <v>80</v>
      </c>
      <c r="D37" s="294">
        <v>80</v>
      </c>
      <c r="E37" s="294">
        <v>80</v>
      </c>
    </row>
    <row r="38" spans="1:11" ht="16.5" thickBot="1" x14ac:dyDescent="0.3">
      <c r="A38" s="66" t="s">
        <v>35</v>
      </c>
      <c r="B38" s="81">
        <f>B67</f>
        <v>165954</v>
      </c>
      <c r="C38" s="81">
        <f t="shared" ref="C38:E38" si="1">C67</f>
        <v>231854</v>
      </c>
      <c r="D38" s="81">
        <f t="shared" si="1"/>
        <v>231854</v>
      </c>
      <c r="E38" s="81">
        <f t="shared" si="1"/>
        <v>231854</v>
      </c>
    </row>
    <row r="39" spans="1:11" ht="26.25" customHeight="1" thickBot="1" x14ac:dyDescent="0.3">
      <c r="A39" s="66" t="s">
        <v>36</v>
      </c>
      <c r="B39" s="81">
        <f>B38/B37</f>
        <v>2074.4250000000002</v>
      </c>
      <c r="C39" s="81">
        <f t="shared" ref="C39:E39" si="2">C38/C37</f>
        <v>2898.1750000000002</v>
      </c>
      <c r="D39" s="81">
        <f t="shared" si="2"/>
        <v>2898.1750000000002</v>
      </c>
      <c r="E39" s="81">
        <f t="shared" si="2"/>
        <v>2898.1750000000002</v>
      </c>
    </row>
    <row r="40" spans="1:11" ht="21" customHeight="1" thickBot="1" x14ac:dyDescent="0.3">
      <c r="A40" s="66" t="s">
        <v>37</v>
      </c>
      <c r="B40" s="58" t="s">
        <v>94</v>
      </c>
      <c r="C40" s="82">
        <f>C37/B37-1</f>
        <v>0</v>
      </c>
      <c r="D40" s="82">
        <f t="shared" ref="D40:E42" si="3">D37/C37-1</f>
        <v>0</v>
      </c>
      <c r="E40" s="82">
        <f t="shared" si="3"/>
        <v>0</v>
      </c>
    </row>
    <row r="41" spans="1:11" ht="39.75" customHeight="1" thickBot="1" x14ac:dyDescent="0.3">
      <c r="A41" s="66" t="s">
        <v>38</v>
      </c>
      <c r="B41" s="58" t="s">
        <v>94</v>
      </c>
      <c r="C41" s="82">
        <f>C38/B38-1</f>
        <v>0.39709799100955689</v>
      </c>
      <c r="D41" s="82">
        <f t="shared" si="3"/>
        <v>0</v>
      </c>
      <c r="E41" s="82">
        <f t="shared" si="3"/>
        <v>0</v>
      </c>
    </row>
    <row r="42" spans="1:11" ht="32.25" thickBot="1" x14ac:dyDescent="0.3">
      <c r="A42" s="66" t="s">
        <v>39</v>
      </c>
      <c r="B42" s="58" t="s">
        <v>94</v>
      </c>
      <c r="C42" s="82">
        <f>C39/B39-1</f>
        <v>0.39709799100955689</v>
      </c>
      <c r="D42" s="82">
        <f t="shared" si="3"/>
        <v>0</v>
      </c>
      <c r="E42" s="82">
        <f t="shared" si="3"/>
        <v>0</v>
      </c>
    </row>
    <row r="43" spans="1:11" ht="27" customHeight="1" thickBot="1" x14ac:dyDescent="0.3">
      <c r="A43" s="1438" t="s">
        <v>182</v>
      </c>
      <c r="B43" s="1439"/>
      <c r="C43" s="1439"/>
      <c r="D43" s="1439"/>
      <c r="E43" s="1440"/>
    </row>
    <row r="44" spans="1:11" x14ac:dyDescent="0.25">
      <c r="A44" s="1410"/>
      <c r="B44" s="77">
        <v>2024</v>
      </c>
      <c r="C44" s="77">
        <v>2025</v>
      </c>
      <c r="D44" s="77">
        <v>2026</v>
      </c>
      <c r="E44" s="77">
        <v>2027</v>
      </c>
    </row>
    <row r="45" spans="1:11" ht="16.5" thickBot="1" x14ac:dyDescent="0.3">
      <c r="A45" s="1411"/>
      <c r="B45" s="295" t="s">
        <v>13</v>
      </c>
      <c r="C45" s="295" t="s">
        <v>14</v>
      </c>
      <c r="D45" s="295" t="s">
        <v>14</v>
      </c>
      <c r="E45" s="295" t="s">
        <v>14</v>
      </c>
    </row>
    <row r="46" spans="1:11" ht="16.5" thickBot="1" x14ac:dyDescent="0.3">
      <c r="A46" s="84" t="s">
        <v>41</v>
      </c>
      <c r="B46" s="85">
        <v>32649</v>
      </c>
      <c r="C46" s="85">
        <f t="shared" ref="C46:E46" si="4">SUM(C47:C48)</f>
        <v>38049</v>
      </c>
      <c r="D46" s="85">
        <f t="shared" si="4"/>
        <v>38049</v>
      </c>
      <c r="E46" s="85">
        <f t="shared" si="4"/>
        <v>38049</v>
      </c>
    </row>
    <row r="47" spans="1:11" ht="16.5" thickBot="1" x14ac:dyDescent="0.3">
      <c r="A47" s="86" t="s">
        <v>42</v>
      </c>
      <c r="B47" s="94">
        <v>32649</v>
      </c>
      <c r="C47" s="88">
        <v>38049</v>
      </c>
      <c r="D47" s="88">
        <v>38049</v>
      </c>
      <c r="E47" s="88">
        <v>38049</v>
      </c>
    </row>
    <row r="48" spans="1:11" ht="16.5" thickBot="1" x14ac:dyDescent="0.3">
      <c r="A48" s="86" t="s">
        <v>43</v>
      </c>
      <c r="B48" s="88"/>
      <c r="C48" s="89"/>
      <c r="D48" s="89"/>
      <c r="E48" s="89"/>
    </row>
    <row r="49" spans="1:11" ht="32.25" thickBot="1" x14ac:dyDescent="0.3">
      <c r="A49" s="84" t="s">
        <v>67</v>
      </c>
      <c r="B49" s="85">
        <f>SUM(B50:B51)</f>
        <v>6635</v>
      </c>
      <c r="C49" s="85">
        <f t="shared" ref="C49:E49" si="5">SUM(C50:C51)</f>
        <v>6935</v>
      </c>
      <c r="D49" s="85">
        <f t="shared" si="5"/>
        <v>6935</v>
      </c>
      <c r="E49" s="85">
        <f t="shared" si="5"/>
        <v>6935</v>
      </c>
    </row>
    <row r="50" spans="1:11" ht="16.5" thickBot="1" x14ac:dyDescent="0.3">
      <c r="A50" s="86" t="s">
        <v>42</v>
      </c>
      <c r="B50" s="94">
        <v>6635</v>
      </c>
      <c r="C50" s="85">
        <v>6935</v>
      </c>
      <c r="D50" s="85">
        <v>6935</v>
      </c>
      <c r="E50" s="85">
        <v>6935</v>
      </c>
    </row>
    <row r="51" spans="1:11" ht="16.5" thickBot="1" x14ac:dyDescent="0.3">
      <c r="A51" s="86" t="s">
        <v>43</v>
      </c>
      <c r="B51" s="88"/>
      <c r="C51" s="85"/>
      <c r="D51" s="85"/>
      <c r="E51" s="85"/>
    </row>
    <row r="52" spans="1:11" ht="16.5" thickBot="1" x14ac:dyDescent="0.3">
      <c r="A52" s="84" t="s">
        <v>45</v>
      </c>
      <c r="B52" s="85">
        <f>SUM(B53:B54)</f>
        <v>26270</v>
      </c>
      <c r="C52" s="85">
        <f t="shared" ref="C52:E52" si="6">SUM(C53:C54)</f>
        <v>7270</v>
      </c>
      <c r="D52" s="85">
        <f t="shared" si="6"/>
        <v>7270</v>
      </c>
      <c r="E52" s="85">
        <f t="shared" si="6"/>
        <v>7270</v>
      </c>
    </row>
    <row r="53" spans="1:11" ht="16.5" thickBot="1" x14ac:dyDescent="0.3">
      <c r="A53" s="86" t="s">
        <v>42</v>
      </c>
      <c r="B53" s="88">
        <v>26270</v>
      </c>
      <c r="C53" s="85">
        <v>7270</v>
      </c>
      <c r="D53" s="85">
        <v>7270</v>
      </c>
      <c r="E53" s="85">
        <v>7270</v>
      </c>
    </row>
    <row r="54" spans="1:11" ht="16.5" thickBot="1" x14ac:dyDescent="0.3">
      <c r="A54" s="86" t="s">
        <v>43</v>
      </c>
      <c r="B54" s="88"/>
      <c r="C54" s="85"/>
      <c r="D54" s="85"/>
      <c r="E54" s="85"/>
    </row>
    <row r="55" spans="1:11" ht="24.75" customHeight="1" thickBot="1" x14ac:dyDescent="0.3">
      <c r="A55" s="84" t="s">
        <v>46</v>
      </c>
      <c r="B55" s="88"/>
      <c r="C55" s="85"/>
      <c r="D55" s="85"/>
      <c r="E55" s="85"/>
    </row>
    <row r="56" spans="1:11" ht="16.5" thickBot="1" x14ac:dyDescent="0.3">
      <c r="A56" s="86" t="s">
        <v>42</v>
      </c>
      <c r="B56" s="88"/>
      <c r="C56" s="85"/>
      <c r="D56" s="85"/>
      <c r="E56" s="85"/>
    </row>
    <row r="57" spans="1:11" ht="12.75" customHeight="1" thickBot="1" x14ac:dyDescent="0.3">
      <c r="A57" s="86" t="s">
        <v>43</v>
      </c>
      <c r="B57" s="88"/>
      <c r="C57" s="85"/>
      <c r="D57" s="85"/>
      <c r="E57" s="85"/>
    </row>
    <row r="58" spans="1:11" ht="15" customHeight="1" thickBot="1" x14ac:dyDescent="0.3">
      <c r="A58" s="84" t="s">
        <v>47</v>
      </c>
      <c r="B58" s="88">
        <f>SUM(B59:B60)</f>
        <v>80000</v>
      </c>
      <c r="C58" s="88">
        <f t="shared" ref="C58:E58" si="7">SUM(C59:C60)</f>
        <v>159200</v>
      </c>
      <c r="D58" s="88">
        <f>SUM(D59:D60)</f>
        <v>159200</v>
      </c>
      <c r="E58" s="88">
        <f t="shared" si="7"/>
        <v>159200</v>
      </c>
    </row>
    <row r="59" spans="1:11" ht="16.5" thickBot="1" x14ac:dyDescent="0.3">
      <c r="A59" s="86" t="s">
        <v>42</v>
      </c>
      <c r="B59" s="88">
        <v>80000</v>
      </c>
      <c r="C59" s="85">
        <v>159200</v>
      </c>
      <c r="D59" s="85">
        <v>159200</v>
      </c>
      <c r="E59" s="85">
        <v>159200</v>
      </c>
      <c r="G59" s="83"/>
    </row>
    <row r="60" spans="1:11" ht="16.5" thickBot="1" x14ac:dyDescent="0.3">
      <c r="A60" s="86" t="s">
        <v>43</v>
      </c>
      <c r="B60" s="88"/>
      <c r="C60" s="85"/>
      <c r="D60" s="85"/>
      <c r="E60" s="85"/>
    </row>
    <row r="61" spans="1:11" ht="16.5" thickBot="1" x14ac:dyDescent="0.3">
      <c r="A61" s="84" t="s">
        <v>48</v>
      </c>
      <c r="B61" s="88">
        <f>SUM(B62:B63)</f>
        <v>20400</v>
      </c>
      <c r="C61" s="88">
        <f t="shared" ref="C61:E61" si="8">SUM(C62:C63)</f>
        <v>20400</v>
      </c>
      <c r="D61" s="88">
        <f t="shared" si="8"/>
        <v>20400</v>
      </c>
      <c r="E61" s="88">
        <f t="shared" si="8"/>
        <v>20400</v>
      </c>
    </row>
    <row r="62" spans="1:11" ht="16.5" thickBot="1" x14ac:dyDescent="0.3">
      <c r="A62" s="86" t="s">
        <v>42</v>
      </c>
      <c r="B62" s="88">
        <v>20400</v>
      </c>
      <c r="C62" s="85">
        <v>20400</v>
      </c>
      <c r="D62" s="85">
        <v>20400</v>
      </c>
      <c r="E62" s="85">
        <v>20400</v>
      </c>
      <c r="G62" s="83"/>
      <c r="H62" s="83"/>
      <c r="I62" s="83"/>
      <c r="J62" s="83"/>
      <c r="K62" s="83"/>
    </row>
    <row r="63" spans="1:11" ht="16.5" thickBot="1" x14ac:dyDescent="0.3">
      <c r="A63" s="86" t="s">
        <v>43</v>
      </c>
      <c r="B63" s="88"/>
      <c r="C63" s="85"/>
      <c r="D63" s="85"/>
      <c r="E63" s="85"/>
    </row>
    <row r="64" spans="1:11" ht="22.5" customHeight="1" thickBot="1" x14ac:dyDescent="0.3">
      <c r="A64" s="84" t="s">
        <v>49</v>
      </c>
      <c r="B64" s="88"/>
      <c r="C64" s="85"/>
      <c r="D64" s="85"/>
      <c r="E64" s="85"/>
    </row>
    <row r="65" spans="1:5" ht="15.75" customHeight="1" thickBot="1" x14ac:dyDescent="0.3">
      <c r="A65" s="86" t="s">
        <v>42</v>
      </c>
      <c r="B65" s="88"/>
      <c r="C65" s="92"/>
      <c r="D65" s="92"/>
      <c r="E65" s="92"/>
    </row>
    <row r="66" spans="1:5" ht="18" customHeight="1" thickBot="1" x14ac:dyDescent="0.3">
      <c r="A66" s="86" t="s">
        <v>43</v>
      </c>
      <c r="B66" s="88"/>
      <c r="C66" s="91"/>
      <c r="D66" s="92"/>
      <c r="E66" s="92"/>
    </row>
    <row r="67" spans="1:5" ht="36.75" customHeight="1" thickBot="1" x14ac:dyDescent="0.3">
      <c r="A67" s="93" t="s">
        <v>62</v>
      </c>
      <c r="B67" s="88">
        <f>B64+B61+B58+B55+B52+B49+B46</f>
        <v>165954</v>
      </c>
      <c r="C67" s="94">
        <f t="shared" ref="C67:E67" si="9">C64+C61+C58+C55+C52+C49+C46</f>
        <v>231854</v>
      </c>
      <c r="D67" s="88">
        <f t="shared" si="9"/>
        <v>231854</v>
      </c>
      <c r="E67" s="88">
        <f t="shared" si="9"/>
        <v>231854</v>
      </c>
    </row>
    <row r="68" spans="1:5" ht="22.5" customHeight="1" thickBot="1" x14ac:dyDescent="0.3">
      <c r="A68" s="95" t="s">
        <v>71</v>
      </c>
      <c r="B68" s="96">
        <f>IF(B67-B38=0,0,"Error")</f>
        <v>0</v>
      </c>
      <c r="C68" s="96">
        <f>IF(C67-C38=0,0,"Error")</f>
        <v>0</v>
      </c>
      <c r="D68" s="96">
        <f>IF(D67-D38=0,0,"Error")</f>
        <v>0</v>
      </c>
      <c r="E68" s="96">
        <f>IF(E67-E38=0,0,"Error")</f>
        <v>0</v>
      </c>
    </row>
    <row r="69" spans="1:5" ht="22.5" customHeight="1" thickBot="1" x14ac:dyDescent="0.3">
      <c r="A69" s="1592" t="s">
        <v>229</v>
      </c>
      <c r="B69" s="1593"/>
      <c r="C69" s="1593"/>
      <c r="D69" s="1593"/>
      <c r="E69" s="1391"/>
    </row>
    <row r="70" spans="1:5" ht="22.5" customHeight="1" thickBot="1" x14ac:dyDescent="0.3">
      <c r="A70" s="1389" t="s">
        <v>26</v>
      </c>
      <c r="B70" s="1390"/>
      <c r="C70" s="1390"/>
      <c r="D70" s="1390"/>
      <c r="E70" s="1419"/>
    </row>
    <row r="71" spans="1:5" ht="22.5" customHeight="1" thickBot="1" x14ac:dyDescent="0.3">
      <c r="A71" s="75" t="s">
        <v>149</v>
      </c>
      <c r="B71" s="1412" t="s">
        <v>230</v>
      </c>
      <c r="C71" s="1420"/>
      <c r="D71" s="1420"/>
      <c r="E71" s="1421"/>
    </row>
    <row r="72" spans="1:5" ht="44.25" customHeight="1" thickBot="1" x14ac:dyDescent="0.3">
      <c r="A72" s="76" t="s">
        <v>29</v>
      </c>
      <c r="B72" s="1422" t="s">
        <v>231</v>
      </c>
      <c r="C72" s="1423"/>
      <c r="D72" s="1423"/>
      <c r="E72" s="1424"/>
    </row>
    <row r="73" spans="1:5" ht="22.5" customHeight="1" thickBot="1" x14ac:dyDescent="0.3">
      <c r="A73" s="66" t="s">
        <v>31</v>
      </c>
      <c r="B73" s="1425"/>
      <c r="C73" s="1426"/>
      <c r="D73" s="1426"/>
      <c r="E73" s="1427"/>
    </row>
    <row r="74" spans="1:5" ht="22.5" customHeight="1" x14ac:dyDescent="0.25">
      <c r="A74" s="1410"/>
      <c r="B74" s="77">
        <v>2024</v>
      </c>
      <c r="C74" s="77">
        <v>2025</v>
      </c>
      <c r="D74" s="77">
        <v>2026</v>
      </c>
      <c r="E74" s="77">
        <v>2027</v>
      </c>
    </row>
    <row r="75" spans="1:5" ht="22.5" customHeight="1" thickBot="1" x14ac:dyDescent="0.3">
      <c r="A75" s="1411"/>
      <c r="B75" s="79" t="s">
        <v>13</v>
      </c>
      <c r="C75" s="79" t="s">
        <v>14</v>
      </c>
      <c r="D75" s="79" t="s">
        <v>14</v>
      </c>
      <c r="E75" s="79" t="s">
        <v>14</v>
      </c>
    </row>
    <row r="76" spans="1:5" ht="22.5" customHeight="1" thickBot="1" x14ac:dyDescent="0.3">
      <c r="A76" s="66" t="s">
        <v>33</v>
      </c>
      <c r="B76" s="294">
        <v>600</v>
      </c>
      <c r="C76" s="294">
        <v>600</v>
      </c>
      <c r="D76" s="294">
        <v>600</v>
      </c>
      <c r="E76" s="294">
        <v>600</v>
      </c>
    </row>
    <row r="77" spans="1:5" ht="22.5" customHeight="1" thickBot="1" x14ac:dyDescent="0.3">
      <c r="A77" s="66" t="s">
        <v>35</v>
      </c>
      <c r="B77" s="81">
        <f>B106</f>
        <v>0</v>
      </c>
      <c r="C77" s="81">
        <f t="shared" ref="C77:E77" si="10">C106</f>
        <v>1000</v>
      </c>
      <c r="D77" s="81">
        <f t="shared" si="10"/>
        <v>1000</v>
      </c>
      <c r="E77" s="81">
        <f t="shared" si="10"/>
        <v>1000</v>
      </c>
    </row>
    <row r="78" spans="1:5" ht="22.5" customHeight="1" thickBot="1" x14ac:dyDescent="0.3">
      <c r="A78" s="66" t="s">
        <v>36</v>
      </c>
      <c r="B78" s="81">
        <f>B77/B76</f>
        <v>0</v>
      </c>
      <c r="C78" s="81">
        <f t="shared" ref="C78:E78" si="11">C77/C76</f>
        <v>1.6666666666666667</v>
      </c>
      <c r="D78" s="81">
        <f t="shared" si="11"/>
        <v>1.6666666666666667</v>
      </c>
      <c r="E78" s="81">
        <f t="shared" si="11"/>
        <v>1.6666666666666667</v>
      </c>
    </row>
    <row r="79" spans="1:5" ht="22.5" customHeight="1" thickBot="1" x14ac:dyDescent="0.3">
      <c r="A79" s="66" t="s">
        <v>37</v>
      </c>
      <c r="B79" s="58" t="s">
        <v>94</v>
      </c>
      <c r="C79" s="82">
        <f>C76/B76-1</f>
        <v>0</v>
      </c>
      <c r="D79" s="82">
        <f t="shared" ref="D79:E81" si="12">D76/C76-1</f>
        <v>0</v>
      </c>
      <c r="E79" s="82">
        <f t="shared" si="12"/>
        <v>0</v>
      </c>
    </row>
    <row r="80" spans="1:5" ht="22.5" customHeight="1" thickBot="1" x14ac:dyDescent="0.3">
      <c r="A80" s="66" t="s">
        <v>38</v>
      </c>
      <c r="B80" s="58" t="s">
        <v>94</v>
      </c>
      <c r="C80" s="82" t="e">
        <f>C77/B77-1</f>
        <v>#DIV/0!</v>
      </c>
      <c r="D80" s="82">
        <f t="shared" si="12"/>
        <v>0</v>
      </c>
      <c r="E80" s="82">
        <f t="shared" si="12"/>
        <v>0</v>
      </c>
    </row>
    <row r="81" spans="1:5" ht="22.5" customHeight="1" thickBot="1" x14ac:dyDescent="0.3">
      <c r="A81" s="66" t="s">
        <v>39</v>
      </c>
      <c r="B81" s="58" t="s">
        <v>94</v>
      </c>
      <c r="C81" s="82" t="e">
        <f>C78/B78-1</f>
        <v>#DIV/0!</v>
      </c>
      <c r="D81" s="82">
        <f t="shared" si="12"/>
        <v>0</v>
      </c>
      <c r="E81" s="82">
        <f t="shared" si="12"/>
        <v>0</v>
      </c>
    </row>
    <row r="82" spans="1:5" ht="22.5" customHeight="1" thickBot="1" x14ac:dyDescent="0.3">
      <c r="A82" s="1438" t="s">
        <v>232</v>
      </c>
      <c r="B82" s="1439"/>
      <c r="C82" s="1439"/>
      <c r="D82" s="1439"/>
      <c r="E82" s="1440"/>
    </row>
    <row r="83" spans="1:5" ht="22.5" customHeight="1" x14ac:dyDescent="0.25">
      <c r="A83" s="1410"/>
      <c r="B83" s="77">
        <v>2024</v>
      </c>
      <c r="C83" s="77">
        <v>2025</v>
      </c>
      <c r="D83" s="77">
        <v>2026</v>
      </c>
      <c r="E83" s="77">
        <v>2027</v>
      </c>
    </row>
    <row r="84" spans="1:5" ht="22.5" customHeight="1" thickBot="1" x14ac:dyDescent="0.3">
      <c r="A84" s="1411"/>
      <c r="B84" s="79" t="s">
        <v>13</v>
      </c>
      <c r="C84" s="79" t="s">
        <v>14</v>
      </c>
      <c r="D84" s="79" t="s">
        <v>14</v>
      </c>
      <c r="E84" s="79" t="s">
        <v>14</v>
      </c>
    </row>
    <row r="85" spans="1:5" ht="22.5" customHeight="1" thickBot="1" x14ac:dyDescent="0.3">
      <c r="A85" s="84" t="s">
        <v>41</v>
      </c>
      <c r="B85" s="85">
        <f>SUM(B86:B87)</f>
        <v>0</v>
      </c>
      <c r="C85" s="85">
        <f t="shared" ref="C85:E85" si="13">SUM(C86:C87)</f>
        <v>0</v>
      </c>
      <c r="D85" s="85">
        <f t="shared" si="13"/>
        <v>0</v>
      </c>
      <c r="E85" s="85">
        <f t="shared" si="13"/>
        <v>0</v>
      </c>
    </row>
    <row r="86" spans="1:5" ht="22.5" customHeight="1" thickBot="1" x14ac:dyDescent="0.3">
      <c r="A86" s="86" t="s">
        <v>42</v>
      </c>
      <c r="B86" s="94"/>
      <c r="C86" s="88"/>
      <c r="D86" s="88"/>
      <c r="E86" s="88"/>
    </row>
    <row r="87" spans="1:5" ht="22.5" customHeight="1" thickBot="1" x14ac:dyDescent="0.3">
      <c r="A87" s="86" t="s">
        <v>43</v>
      </c>
      <c r="B87" s="88"/>
      <c r="C87" s="89"/>
      <c r="D87" s="89"/>
      <c r="E87" s="89"/>
    </row>
    <row r="88" spans="1:5" ht="22.5" customHeight="1" thickBot="1" x14ac:dyDescent="0.3">
      <c r="A88" s="84" t="s">
        <v>67</v>
      </c>
      <c r="B88" s="85">
        <f>SUM(B89:B90)</f>
        <v>0</v>
      </c>
      <c r="C88" s="85">
        <f t="shared" ref="C88:E88" si="14">SUM(C89:C90)</f>
        <v>0</v>
      </c>
      <c r="D88" s="85">
        <f t="shared" si="14"/>
        <v>0</v>
      </c>
      <c r="E88" s="85">
        <f t="shared" si="14"/>
        <v>0</v>
      </c>
    </row>
    <row r="89" spans="1:5" ht="22.5" customHeight="1" thickBot="1" x14ac:dyDescent="0.3">
      <c r="A89" s="86" t="s">
        <v>42</v>
      </c>
      <c r="B89" s="94"/>
      <c r="C89" s="85"/>
      <c r="D89" s="85"/>
      <c r="E89" s="85"/>
    </row>
    <row r="90" spans="1:5" ht="22.5" customHeight="1" thickBot="1" x14ac:dyDescent="0.3">
      <c r="A90" s="86" t="s">
        <v>43</v>
      </c>
      <c r="B90" s="88"/>
      <c r="C90" s="85"/>
      <c r="D90" s="85"/>
      <c r="E90" s="85"/>
    </row>
    <row r="91" spans="1:5" ht="22.5" customHeight="1" thickBot="1" x14ac:dyDescent="0.3">
      <c r="A91" s="84" t="s">
        <v>45</v>
      </c>
      <c r="B91" s="85">
        <f>SUM(B92:B93)</f>
        <v>0</v>
      </c>
      <c r="C91" s="85">
        <f t="shared" ref="C91:E91" si="15">SUM(C92:C93)</f>
        <v>0</v>
      </c>
      <c r="D91" s="85">
        <f t="shared" si="15"/>
        <v>0</v>
      </c>
      <c r="E91" s="85">
        <f t="shared" si="15"/>
        <v>0</v>
      </c>
    </row>
    <row r="92" spans="1:5" ht="22.5" customHeight="1" thickBot="1" x14ac:dyDescent="0.3">
      <c r="A92" s="86" t="s">
        <v>42</v>
      </c>
      <c r="B92" s="88"/>
      <c r="C92" s="85"/>
      <c r="D92" s="85"/>
      <c r="E92" s="85"/>
    </row>
    <row r="93" spans="1:5" ht="22.5" customHeight="1" thickBot="1" x14ac:dyDescent="0.3">
      <c r="A93" s="86" t="s">
        <v>43</v>
      </c>
      <c r="B93" s="88"/>
      <c r="C93" s="85"/>
      <c r="D93" s="85"/>
      <c r="E93" s="85"/>
    </row>
    <row r="94" spans="1:5" ht="22.5" customHeight="1" thickBot="1" x14ac:dyDescent="0.3">
      <c r="A94" s="84" t="s">
        <v>46</v>
      </c>
      <c r="B94" s="88"/>
      <c r="C94" s="85"/>
      <c r="D94" s="85"/>
      <c r="E94" s="85"/>
    </row>
    <row r="95" spans="1:5" ht="22.5" customHeight="1" thickBot="1" x14ac:dyDescent="0.3">
      <c r="A95" s="86" t="s">
        <v>42</v>
      </c>
      <c r="B95" s="88"/>
      <c r="C95" s="85"/>
      <c r="D95" s="85"/>
      <c r="E95" s="85"/>
    </row>
    <row r="96" spans="1:5" ht="22.5" customHeight="1" thickBot="1" x14ac:dyDescent="0.3">
      <c r="A96" s="86" t="s">
        <v>43</v>
      </c>
      <c r="B96" s="88"/>
      <c r="C96" s="85"/>
      <c r="D96" s="85"/>
      <c r="E96" s="85"/>
    </row>
    <row r="97" spans="1:5" ht="22.5" customHeight="1" thickBot="1" x14ac:dyDescent="0.3">
      <c r="A97" s="84" t="s">
        <v>47</v>
      </c>
      <c r="B97" s="88">
        <f>SUM(B98:B99)</f>
        <v>0</v>
      </c>
      <c r="C97" s="88">
        <f t="shared" ref="C97:E97" si="16">SUM(C98:C99)</f>
        <v>1000</v>
      </c>
      <c r="D97" s="88">
        <f t="shared" si="16"/>
        <v>1000</v>
      </c>
      <c r="E97" s="88">
        <f t="shared" si="16"/>
        <v>1000</v>
      </c>
    </row>
    <row r="98" spans="1:5" ht="22.5" customHeight="1" thickBot="1" x14ac:dyDescent="0.3">
      <c r="A98" s="86" t="s">
        <v>42</v>
      </c>
      <c r="B98" s="88"/>
      <c r="C98" s="88">
        <v>1000</v>
      </c>
      <c r="D98" s="88">
        <v>1000</v>
      </c>
      <c r="E98" s="88">
        <v>1000</v>
      </c>
    </row>
    <row r="99" spans="1:5" ht="22.5" customHeight="1" thickBot="1" x14ac:dyDescent="0.3">
      <c r="A99" s="86" t="s">
        <v>43</v>
      </c>
      <c r="B99" s="88"/>
      <c r="C99" s="85"/>
      <c r="D99" s="85"/>
      <c r="E99" s="85"/>
    </row>
    <row r="100" spans="1:5" ht="22.5" customHeight="1" thickBot="1" x14ac:dyDescent="0.3">
      <c r="A100" s="84" t="s">
        <v>48</v>
      </c>
      <c r="B100" s="88">
        <f>SUM(B101:B102)</f>
        <v>0</v>
      </c>
      <c r="C100" s="88">
        <f t="shared" ref="C100:E100" si="17">SUM(C101:C102)</f>
        <v>0</v>
      </c>
      <c r="D100" s="88">
        <f t="shared" si="17"/>
        <v>0</v>
      </c>
      <c r="E100" s="88">
        <f t="shared" si="17"/>
        <v>0</v>
      </c>
    </row>
    <row r="101" spans="1:5" ht="22.5" customHeight="1" thickBot="1" x14ac:dyDescent="0.3">
      <c r="A101" s="86" t="s">
        <v>42</v>
      </c>
      <c r="B101" s="88">
        <v>0</v>
      </c>
      <c r="C101" s="85">
        <v>0</v>
      </c>
      <c r="D101" s="85">
        <v>0</v>
      </c>
      <c r="E101" s="85">
        <v>0</v>
      </c>
    </row>
    <row r="102" spans="1:5" ht="22.5" customHeight="1" thickBot="1" x14ac:dyDescent="0.3">
      <c r="A102" s="86" t="s">
        <v>43</v>
      </c>
      <c r="B102" s="88"/>
      <c r="C102" s="85"/>
      <c r="D102" s="85"/>
      <c r="E102" s="85"/>
    </row>
    <row r="103" spans="1:5" ht="22.5" customHeight="1" thickBot="1" x14ac:dyDescent="0.3">
      <c r="A103" s="84" t="s">
        <v>49</v>
      </c>
      <c r="B103" s="88"/>
      <c r="C103" s="85"/>
      <c r="D103" s="85"/>
      <c r="E103" s="85"/>
    </row>
    <row r="104" spans="1:5" ht="22.5" customHeight="1" thickBot="1" x14ac:dyDescent="0.3">
      <c r="A104" s="86" t="s">
        <v>42</v>
      </c>
      <c r="B104" s="88"/>
      <c r="C104" s="92"/>
      <c r="D104" s="92"/>
      <c r="E104" s="92"/>
    </row>
    <row r="105" spans="1:5" ht="22.5" customHeight="1" thickBot="1" x14ac:dyDescent="0.3">
      <c r="A105" s="296" t="s">
        <v>43</v>
      </c>
      <c r="B105" s="88"/>
      <c r="C105" s="91"/>
      <c r="D105" s="92"/>
      <c r="E105" s="92"/>
    </row>
    <row r="106" spans="1:5" ht="35.25" customHeight="1" thickBot="1" x14ac:dyDescent="0.3">
      <c r="A106" s="297" t="s">
        <v>154</v>
      </c>
      <c r="B106" s="88">
        <f>B103+B100+B97+B94+B91+B88+B85</f>
        <v>0</v>
      </c>
      <c r="C106" s="94">
        <f t="shared" ref="C106:E106" si="18">C103+C100+C97+C94+C91+C88+C85</f>
        <v>1000</v>
      </c>
      <c r="D106" s="88">
        <f t="shared" si="18"/>
        <v>1000</v>
      </c>
      <c r="E106" s="88">
        <f t="shared" si="18"/>
        <v>1000</v>
      </c>
    </row>
    <row r="107" spans="1:5" ht="22.5" customHeight="1" thickBot="1" x14ac:dyDescent="0.3">
      <c r="A107" s="95" t="s">
        <v>71</v>
      </c>
      <c r="B107" s="96">
        <f>IF(B106-B77=0,0,"Error")</f>
        <v>0</v>
      </c>
      <c r="C107" s="96">
        <f>IF(C106-C77=0,0,"Error")</f>
        <v>0</v>
      </c>
      <c r="D107" s="96">
        <f>IF(D106-D77=0,0,"Error")</f>
        <v>0</v>
      </c>
      <c r="E107" s="96">
        <f>IF(E106-E77=0,0,"Error")</f>
        <v>0</v>
      </c>
    </row>
    <row r="108" spans="1:5" ht="22.5" customHeight="1" thickBot="1" x14ac:dyDescent="0.3">
      <c r="A108" s="1592" t="s">
        <v>90</v>
      </c>
      <c r="B108" s="1593"/>
      <c r="C108" s="1593"/>
      <c r="D108" s="1593"/>
      <c r="E108" s="1391"/>
    </row>
    <row r="109" spans="1:5" ht="22.5" customHeight="1" thickBot="1" x14ac:dyDescent="0.3">
      <c r="A109" s="1389" t="s">
        <v>26</v>
      </c>
      <c r="B109" s="1390"/>
      <c r="C109" s="1390"/>
      <c r="D109" s="1390"/>
      <c r="E109" s="1419"/>
    </row>
    <row r="110" spans="1:5" ht="22.5" customHeight="1" thickBot="1" x14ac:dyDescent="0.3">
      <c r="A110" s="75" t="s">
        <v>157</v>
      </c>
      <c r="B110" s="1412" t="s">
        <v>233</v>
      </c>
      <c r="C110" s="1420"/>
      <c r="D110" s="1420"/>
      <c r="E110" s="1421"/>
    </row>
    <row r="111" spans="1:5" ht="22.5" customHeight="1" thickBot="1" x14ac:dyDescent="0.3">
      <c r="A111" s="76" t="s">
        <v>29</v>
      </c>
      <c r="B111" s="1422"/>
      <c r="C111" s="1423"/>
      <c r="D111" s="1423"/>
      <c r="E111" s="1424"/>
    </row>
    <row r="112" spans="1:5" ht="22.5" customHeight="1" thickBot="1" x14ac:dyDescent="0.3">
      <c r="A112" s="66" t="s">
        <v>31</v>
      </c>
      <c r="B112" s="1425"/>
      <c r="C112" s="1426"/>
      <c r="D112" s="1426"/>
      <c r="E112" s="1427"/>
    </row>
    <row r="113" spans="1:5" ht="22.5" customHeight="1" x14ac:dyDescent="0.25">
      <c r="A113" s="1410"/>
      <c r="B113" s="77">
        <v>2024</v>
      </c>
      <c r="C113" s="77">
        <v>2025</v>
      </c>
      <c r="D113" s="77">
        <v>2026</v>
      </c>
      <c r="E113" s="77">
        <v>2027</v>
      </c>
    </row>
    <row r="114" spans="1:5" ht="22.5" customHeight="1" thickBot="1" x14ac:dyDescent="0.3">
      <c r="A114" s="1411"/>
      <c r="B114" s="79" t="s">
        <v>13</v>
      </c>
      <c r="C114" s="79" t="s">
        <v>14</v>
      </c>
      <c r="D114" s="79" t="s">
        <v>14</v>
      </c>
      <c r="E114" s="79" t="s">
        <v>14</v>
      </c>
    </row>
    <row r="115" spans="1:5" ht="22.5" customHeight="1" thickBot="1" x14ac:dyDescent="0.3">
      <c r="A115" s="66" t="s">
        <v>33</v>
      </c>
      <c r="B115" s="294">
        <v>5</v>
      </c>
      <c r="C115" s="294">
        <v>5</v>
      </c>
      <c r="D115" s="294">
        <v>5</v>
      </c>
      <c r="E115" s="294">
        <v>5</v>
      </c>
    </row>
    <row r="116" spans="1:5" ht="22.5" customHeight="1" thickBot="1" x14ac:dyDescent="0.3">
      <c r="A116" s="66" t="s">
        <v>35</v>
      </c>
      <c r="B116" s="81">
        <f>B145</f>
        <v>0</v>
      </c>
      <c r="C116" s="81">
        <f t="shared" ref="C116:E116" si="19">C145</f>
        <v>500</v>
      </c>
      <c r="D116" s="81">
        <f t="shared" si="19"/>
        <v>500</v>
      </c>
      <c r="E116" s="81">
        <f t="shared" si="19"/>
        <v>500</v>
      </c>
    </row>
    <row r="117" spans="1:5" ht="22.5" customHeight="1" thickBot="1" x14ac:dyDescent="0.3">
      <c r="A117" s="66" t="s">
        <v>36</v>
      </c>
      <c r="B117" s="81">
        <f>B116/B115</f>
        <v>0</v>
      </c>
      <c r="C117" s="81">
        <f t="shared" ref="C117:E117" si="20">C116/C115</f>
        <v>100</v>
      </c>
      <c r="D117" s="81">
        <f t="shared" si="20"/>
        <v>100</v>
      </c>
      <c r="E117" s="81">
        <f t="shared" si="20"/>
        <v>100</v>
      </c>
    </row>
    <row r="118" spans="1:5" ht="22.5" customHeight="1" thickBot="1" x14ac:dyDescent="0.3">
      <c r="A118" s="66" t="s">
        <v>37</v>
      </c>
      <c r="B118" s="58" t="s">
        <v>94</v>
      </c>
      <c r="C118" s="82">
        <f>C115/B115-1</f>
        <v>0</v>
      </c>
      <c r="D118" s="82">
        <f t="shared" ref="D118:E120" si="21">D115/C115-1</f>
        <v>0</v>
      </c>
      <c r="E118" s="82">
        <f t="shared" si="21"/>
        <v>0</v>
      </c>
    </row>
    <row r="119" spans="1:5" ht="22.5" customHeight="1" thickBot="1" x14ac:dyDescent="0.3">
      <c r="A119" s="66" t="s">
        <v>38</v>
      </c>
      <c r="B119" s="58" t="s">
        <v>94</v>
      </c>
      <c r="C119" s="82" t="e">
        <f>C116/B116-1</f>
        <v>#DIV/0!</v>
      </c>
      <c r="D119" s="82">
        <f t="shared" si="21"/>
        <v>0</v>
      </c>
      <c r="E119" s="82">
        <f t="shared" si="21"/>
        <v>0</v>
      </c>
    </row>
    <row r="120" spans="1:5" ht="22.5" customHeight="1" thickBot="1" x14ac:dyDescent="0.3">
      <c r="A120" s="66" t="s">
        <v>39</v>
      </c>
      <c r="B120" s="58" t="s">
        <v>94</v>
      </c>
      <c r="C120" s="82" t="e">
        <f>C117/B117-1</f>
        <v>#DIV/0!</v>
      </c>
      <c r="D120" s="82">
        <f t="shared" si="21"/>
        <v>0</v>
      </c>
      <c r="E120" s="82">
        <f t="shared" si="21"/>
        <v>0</v>
      </c>
    </row>
    <row r="121" spans="1:5" ht="22.5" customHeight="1" thickBot="1" x14ac:dyDescent="0.3">
      <c r="A121" s="1438" t="s">
        <v>234</v>
      </c>
      <c r="B121" s="1439"/>
      <c r="C121" s="1439"/>
      <c r="D121" s="1439"/>
      <c r="E121" s="1440"/>
    </row>
    <row r="122" spans="1:5" ht="22.5" customHeight="1" x14ac:dyDescent="0.25">
      <c r="A122" s="1410"/>
      <c r="B122" s="77">
        <v>2024</v>
      </c>
      <c r="C122" s="77">
        <v>2025</v>
      </c>
      <c r="D122" s="77">
        <v>2026</v>
      </c>
      <c r="E122" s="77">
        <v>2027</v>
      </c>
    </row>
    <row r="123" spans="1:5" ht="22.5" customHeight="1" thickBot="1" x14ac:dyDescent="0.3">
      <c r="A123" s="1411"/>
      <c r="B123" s="79" t="s">
        <v>13</v>
      </c>
      <c r="C123" s="79" t="s">
        <v>14</v>
      </c>
      <c r="D123" s="79" t="s">
        <v>14</v>
      </c>
      <c r="E123" s="79" t="s">
        <v>14</v>
      </c>
    </row>
    <row r="124" spans="1:5" ht="22.5" customHeight="1" thickBot="1" x14ac:dyDescent="0.3">
      <c r="A124" s="84" t="s">
        <v>41</v>
      </c>
      <c r="B124" s="85">
        <f>SUM(B125:B126)</f>
        <v>0</v>
      </c>
      <c r="C124" s="85">
        <f t="shared" ref="C124:E124" si="22">SUM(C125:C126)</f>
        <v>0</v>
      </c>
      <c r="D124" s="85">
        <f t="shared" si="22"/>
        <v>0</v>
      </c>
      <c r="E124" s="85">
        <f t="shared" si="22"/>
        <v>0</v>
      </c>
    </row>
    <row r="125" spans="1:5" ht="22.5" customHeight="1" thickBot="1" x14ac:dyDescent="0.3">
      <c r="A125" s="86" t="s">
        <v>42</v>
      </c>
      <c r="B125" s="94"/>
      <c r="C125" s="88"/>
      <c r="D125" s="88"/>
      <c r="E125" s="88"/>
    </row>
    <row r="126" spans="1:5" ht="22.5" customHeight="1" thickBot="1" x14ac:dyDescent="0.3">
      <c r="A126" s="86" t="s">
        <v>43</v>
      </c>
      <c r="B126" s="88"/>
      <c r="C126" s="89"/>
      <c r="D126" s="89"/>
      <c r="E126" s="89"/>
    </row>
    <row r="127" spans="1:5" ht="22.5" customHeight="1" thickBot="1" x14ac:dyDescent="0.3">
      <c r="A127" s="84" t="s">
        <v>67</v>
      </c>
      <c r="B127" s="85">
        <f>SUM(B128:B129)</f>
        <v>0</v>
      </c>
      <c r="C127" s="85">
        <f t="shared" ref="C127:E127" si="23">SUM(C128:C129)</f>
        <v>0</v>
      </c>
      <c r="D127" s="85">
        <f t="shared" si="23"/>
        <v>0</v>
      </c>
      <c r="E127" s="85">
        <f t="shared" si="23"/>
        <v>0</v>
      </c>
    </row>
    <row r="128" spans="1:5" ht="22.5" customHeight="1" thickBot="1" x14ac:dyDescent="0.3">
      <c r="A128" s="86" t="s">
        <v>42</v>
      </c>
      <c r="B128" s="94"/>
      <c r="C128" s="85"/>
      <c r="D128" s="85"/>
      <c r="E128" s="85"/>
    </row>
    <row r="129" spans="1:5" ht="22.5" customHeight="1" thickBot="1" x14ac:dyDescent="0.3">
      <c r="A129" s="86" t="s">
        <v>43</v>
      </c>
      <c r="B129" s="88"/>
      <c r="C129" s="85"/>
      <c r="D129" s="85"/>
      <c r="E129" s="85"/>
    </row>
    <row r="130" spans="1:5" ht="22.5" customHeight="1" thickBot="1" x14ac:dyDescent="0.3">
      <c r="A130" s="84" t="s">
        <v>45</v>
      </c>
      <c r="B130" s="85">
        <f>SUM(B131:B132)</f>
        <v>0</v>
      </c>
      <c r="C130" s="85">
        <f t="shared" ref="C130:E130" si="24">SUM(C131:C132)</f>
        <v>0</v>
      </c>
      <c r="D130" s="85">
        <f t="shared" si="24"/>
        <v>0</v>
      </c>
      <c r="E130" s="85">
        <f t="shared" si="24"/>
        <v>0</v>
      </c>
    </row>
    <row r="131" spans="1:5" ht="22.5" customHeight="1" thickBot="1" x14ac:dyDescent="0.3">
      <c r="A131" s="86" t="s">
        <v>42</v>
      </c>
      <c r="B131" s="88"/>
      <c r="C131" s="85"/>
      <c r="D131" s="85"/>
      <c r="E131" s="85"/>
    </row>
    <row r="132" spans="1:5" ht="22.5" customHeight="1" thickBot="1" x14ac:dyDescent="0.3">
      <c r="A132" s="86" t="s">
        <v>43</v>
      </c>
      <c r="B132" s="88"/>
      <c r="C132" s="85"/>
      <c r="D132" s="85"/>
      <c r="E132" s="85"/>
    </row>
    <row r="133" spans="1:5" ht="22.5" customHeight="1" thickBot="1" x14ac:dyDescent="0.3">
      <c r="A133" s="84" t="s">
        <v>46</v>
      </c>
      <c r="B133" s="88"/>
      <c r="C133" s="85"/>
      <c r="D133" s="85"/>
      <c r="E133" s="85"/>
    </row>
    <row r="134" spans="1:5" ht="22.5" customHeight="1" thickBot="1" x14ac:dyDescent="0.3">
      <c r="A134" s="86" t="s">
        <v>42</v>
      </c>
      <c r="B134" s="88"/>
      <c r="C134" s="85"/>
      <c r="D134" s="85"/>
      <c r="E134" s="85"/>
    </row>
    <row r="135" spans="1:5" ht="22.5" customHeight="1" thickBot="1" x14ac:dyDescent="0.3">
      <c r="A135" s="86" t="s">
        <v>43</v>
      </c>
      <c r="B135" s="88"/>
      <c r="C135" s="85"/>
      <c r="D135" s="85"/>
      <c r="E135" s="85"/>
    </row>
    <row r="136" spans="1:5" ht="22.5" customHeight="1" thickBot="1" x14ac:dyDescent="0.3">
      <c r="A136" s="84" t="s">
        <v>47</v>
      </c>
      <c r="B136" s="88">
        <f>SUM(B137:B138)</f>
        <v>0</v>
      </c>
      <c r="C136" s="88">
        <f t="shared" ref="C136:E136" si="25">SUM(C137:C138)</f>
        <v>500</v>
      </c>
      <c r="D136" s="88">
        <f t="shared" si="25"/>
        <v>500</v>
      </c>
      <c r="E136" s="88">
        <f t="shared" si="25"/>
        <v>500</v>
      </c>
    </row>
    <row r="137" spans="1:5" ht="22.5" customHeight="1" thickBot="1" x14ac:dyDescent="0.3">
      <c r="A137" s="86" t="s">
        <v>42</v>
      </c>
      <c r="B137" s="88"/>
      <c r="C137" s="88">
        <v>500</v>
      </c>
      <c r="D137" s="88">
        <v>500</v>
      </c>
      <c r="E137" s="88">
        <v>500</v>
      </c>
    </row>
    <row r="138" spans="1:5" ht="22.5" customHeight="1" thickBot="1" x14ac:dyDescent="0.3">
      <c r="A138" s="86" t="s">
        <v>43</v>
      </c>
      <c r="B138" s="88"/>
      <c r="C138" s="85"/>
      <c r="D138" s="85"/>
      <c r="E138" s="85"/>
    </row>
    <row r="139" spans="1:5" ht="22.5" customHeight="1" thickBot="1" x14ac:dyDescent="0.3">
      <c r="A139" s="84" t="s">
        <v>48</v>
      </c>
      <c r="B139" s="88">
        <f>SUM(B140:B141)</f>
        <v>0</v>
      </c>
      <c r="C139" s="88">
        <f t="shared" ref="C139:E139" si="26">SUM(C140:C141)</f>
        <v>0</v>
      </c>
      <c r="D139" s="88">
        <f t="shared" si="26"/>
        <v>0</v>
      </c>
      <c r="E139" s="88">
        <f t="shared" si="26"/>
        <v>0</v>
      </c>
    </row>
    <row r="140" spans="1:5" ht="22.5" customHeight="1" thickBot="1" x14ac:dyDescent="0.3">
      <c r="A140" s="86" t="s">
        <v>42</v>
      </c>
      <c r="B140" s="88"/>
      <c r="C140" s="85"/>
      <c r="D140" s="85"/>
      <c r="E140" s="85"/>
    </row>
    <row r="141" spans="1:5" ht="22.5" customHeight="1" thickBot="1" x14ac:dyDescent="0.3">
      <c r="A141" s="86" t="s">
        <v>43</v>
      </c>
      <c r="B141" s="88"/>
      <c r="C141" s="85"/>
      <c r="D141" s="85"/>
      <c r="E141" s="85"/>
    </row>
    <row r="142" spans="1:5" ht="22.5" customHeight="1" thickBot="1" x14ac:dyDescent="0.3">
      <c r="A142" s="84" t="s">
        <v>49</v>
      </c>
      <c r="B142" s="88"/>
      <c r="C142" s="85"/>
      <c r="D142" s="85"/>
      <c r="E142" s="85"/>
    </row>
    <row r="143" spans="1:5" ht="22.5" customHeight="1" thickBot="1" x14ac:dyDescent="0.3">
      <c r="A143" s="86" t="s">
        <v>42</v>
      </c>
      <c r="B143" s="88"/>
      <c r="C143" s="92"/>
      <c r="D143" s="92"/>
      <c r="E143" s="92"/>
    </row>
    <row r="144" spans="1:5" ht="22.5" customHeight="1" thickBot="1" x14ac:dyDescent="0.3">
      <c r="A144" s="86" t="s">
        <v>43</v>
      </c>
      <c r="B144" s="88"/>
      <c r="C144" s="91"/>
      <c r="D144" s="92"/>
      <c r="E144" s="92"/>
    </row>
    <row r="145" spans="1:5" ht="22.5" customHeight="1" thickBot="1" x14ac:dyDescent="0.3">
      <c r="A145" s="93" t="s">
        <v>162</v>
      </c>
      <c r="B145" s="88">
        <f>B142+B139+B136+B133+B130+B127+B124</f>
        <v>0</v>
      </c>
      <c r="C145" s="94">
        <f t="shared" ref="C145:E145" si="27">C142+C139+C136+C133+C130+C127+C124</f>
        <v>500</v>
      </c>
      <c r="D145" s="88">
        <f t="shared" si="27"/>
        <v>500</v>
      </c>
      <c r="E145" s="88">
        <f t="shared" si="27"/>
        <v>500</v>
      </c>
    </row>
    <row r="146" spans="1:5" ht="22.5" customHeight="1" thickBot="1" x14ac:dyDescent="0.3">
      <c r="A146" s="95" t="s">
        <v>71</v>
      </c>
      <c r="B146" s="96">
        <f>IF(B145-B116=0,0,"Error")</f>
        <v>0</v>
      </c>
      <c r="C146" s="96">
        <f>IF(C145-C116=0,0,"Error")</f>
        <v>0</v>
      </c>
      <c r="D146" s="96">
        <f>IF(D145-D116=0,0,"Error")</f>
        <v>0</v>
      </c>
      <c r="E146" s="96">
        <f>IF(E145-E116=0,0,"Error")</f>
        <v>0</v>
      </c>
    </row>
    <row r="147" spans="1:5" ht="16.5" thickBot="1" x14ac:dyDescent="0.3">
      <c r="A147" s="1389" t="s">
        <v>96</v>
      </c>
      <c r="B147" s="1390"/>
      <c r="C147" s="1390"/>
      <c r="D147" s="1390"/>
      <c r="E147" s="1419"/>
    </row>
    <row r="148" spans="1:5" ht="34.5" customHeight="1" thickBot="1" x14ac:dyDescent="0.3">
      <c r="A148" s="1389" t="s">
        <v>97</v>
      </c>
      <c r="B148" s="1390"/>
      <c r="C148" s="1390"/>
      <c r="D148" s="1390"/>
      <c r="E148" s="1419"/>
    </row>
    <row r="149" spans="1:5" ht="33.75" customHeight="1" thickBot="1" x14ac:dyDescent="0.3">
      <c r="A149" s="97" t="s">
        <v>98</v>
      </c>
      <c r="B149" s="1415" t="s">
        <v>235</v>
      </c>
      <c r="C149" s="1417"/>
      <c r="D149" s="1417"/>
      <c r="E149" s="1418"/>
    </row>
    <row r="150" spans="1:5" ht="42" customHeight="1" thickBot="1" x14ac:dyDescent="0.3">
      <c r="A150" s="75" t="s">
        <v>100</v>
      </c>
      <c r="B150" s="98" t="s">
        <v>236</v>
      </c>
      <c r="C150" s="298" t="s">
        <v>54</v>
      </c>
      <c r="D150" s="1594"/>
      <c r="E150" s="1433"/>
    </row>
    <row r="151" spans="1:5" ht="16.5" thickBot="1" x14ac:dyDescent="0.3">
      <c r="A151" s="100"/>
      <c r="B151" s="1415"/>
      <c r="C151" s="1417"/>
      <c r="D151" s="1417"/>
      <c r="E151" s="1418"/>
    </row>
    <row r="152" spans="1:5" ht="23.25" customHeight="1" thickBot="1" x14ac:dyDescent="0.3">
      <c r="A152" s="66" t="s">
        <v>29</v>
      </c>
      <c r="B152" s="1398"/>
      <c r="C152" s="1399"/>
      <c r="D152" s="1399"/>
      <c r="E152" s="1400"/>
    </row>
    <row r="153" spans="1:5" ht="18" customHeight="1" thickBot="1" x14ac:dyDescent="0.3">
      <c r="A153" s="66" t="s">
        <v>31</v>
      </c>
      <c r="B153" s="1425"/>
      <c r="C153" s="1426"/>
      <c r="D153" s="1426"/>
      <c r="E153" s="1427"/>
    </row>
    <row r="154" spans="1:5" ht="26.25" customHeight="1" x14ac:dyDescent="0.25">
      <c r="A154" s="1410"/>
      <c r="B154" s="77">
        <v>2024</v>
      </c>
      <c r="C154" s="77">
        <v>2025</v>
      </c>
      <c r="D154" s="77">
        <v>2026</v>
      </c>
      <c r="E154" s="77">
        <v>2027</v>
      </c>
    </row>
    <row r="155" spans="1:5" ht="26.25" customHeight="1" thickBot="1" x14ac:dyDescent="0.3">
      <c r="A155" s="1411"/>
      <c r="B155" s="79" t="s">
        <v>13</v>
      </c>
      <c r="C155" s="79" t="s">
        <v>14</v>
      </c>
      <c r="D155" s="79" t="s">
        <v>14</v>
      </c>
      <c r="E155" s="79" t="s">
        <v>14</v>
      </c>
    </row>
    <row r="156" spans="1:5" ht="22.5" customHeight="1" thickBot="1" x14ac:dyDescent="0.3">
      <c r="A156" s="66" t="s">
        <v>33</v>
      </c>
      <c r="B156" s="81">
        <v>15</v>
      </c>
      <c r="C156" s="81">
        <v>10</v>
      </c>
      <c r="D156" s="81">
        <v>10</v>
      </c>
      <c r="E156" s="81">
        <v>10</v>
      </c>
    </row>
    <row r="157" spans="1:5" ht="15.75" customHeight="1" thickBot="1" x14ac:dyDescent="0.3">
      <c r="A157" s="66" t="s">
        <v>35</v>
      </c>
      <c r="B157" s="81">
        <v>3000</v>
      </c>
      <c r="C157" s="81">
        <f>C175</f>
        <v>0</v>
      </c>
      <c r="D157" s="81">
        <f t="shared" ref="D157:E157" si="28">D175</f>
        <v>0</v>
      </c>
      <c r="E157" s="81">
        <f t="shared" si="28"/>
        <v>0</v>
      </c>
    </row>
    <row r="158" spans="1:5" ht="16.5" thickBot="1" x14ac:dyDescent="0.3">
      <c r="A158" s="66" t="s">
        <v>36</v>
      </c>
      <c r="B158" s="81">
        <f>B157/B156</f>
        <v>200</v>
      </c>
      <c r="C158" s="81">
        <f t="shared" ref="C158:E158" si="29">C157/C156</f>
        <v>0</v>
      </c>
      <c r="D158" s="81">
        <f t="shared" si="29"/>
        <v>0</v>
      </c>
      <c r="E158" s="81">
        <f t="shared" si="29"/>
        <v>0</v>
      </c>
    </row>
    <row r="159" spans="1:5" ht="15.75" customHeight="1" thickBot="1" x14ac:dyDescent="0.3">
      <c r="A159" s="66" t="s">
        <v>37</v>
      </c>
      <c r="B159" s="58" t="s">
        <v>94</v>
      </c>
      <c r="C159" s="82">
        <f>C156/B156-1</f>
        <v>-0.33333333333333337</v>
      </c>
      <c r="D159" s="82">
        <f t="shared" ref="D159:E161" si="30">D156/C156-1</f>
        <v>0</v>
      </c>
      <c r="E159" s="82">
        <f t="shared" si="30"/>
        <v>0</v>
      </c>
    </row>
    <row r="160" spans="1:5" ht="32.25" thickBot="1" x14ac:dyDescent="0.3">
      <c r="A160" s="66" t="s">
        <v>38</v>
      </c>
      <c r="B160" s="58" t="s">
        <v>94</v>
      </c>
      <c r="C160" s="82">
        <f>C157/B157-1</f>
        <v>-1</v>
      </c>
      <c r="D160" s="82" t="e">
        <f t="shared" si="30"/>
        <v>#DIV/0!</v>
      </c>
      <c r="E160" s="82" t="e">
        <f t="shared" si="30"/>
        <v>#DIV/0!</v>
      </c>
    </row>
    <row r="161" spans="1:5" ht="32.25" thickBot="1" x14ac:dyDescent="0.3">
      <c r="A161" s="66" t="s">
        <v>39</v>
      </c>
      <c r="B161" s="58" t="s">
        <v>94</v>
      </c>
      <c r="C161" s="82">
        <f>C158/B158-1</f>
        <v>-1</v>
      </c>
      <c r="D161" s="82" t="e">
        <f t="shared" si="30"/>
        <v>#DIV/0!</v>
      </c>
      <c r="E161" s="82" t="e">
        <f t="shared" si="30"/>
        <v>#DIV/0!</v>
      </c>
    </row>
    <row r="162" spans="1:5" ht="16.5" thickBot="1" x14ac:dyDescent="0.3">
      <c r="A162" s="1438" t="s">
        <v>182</v>
      </c>
      <c r="B162" s="1439"/>
      <c r="C162" s="1439"/>
      <c r="D162" s="1439"/>
      <c r="E162" s="1440"/>
    </row>
    <row r="163" spans="1:5" x14ac:dyDescent="0.25">
      <c r="A163" s="1410"/>
      <c r="B163" s="77">
        <v>2024</v>
      </c>
      <c r="C163" s="77">
        <v>2025</v>
      </c>
      <c r="D163" s="77">
        <v>2026</v>
      </c>
      <c r="E163" s="77">
        <v>2027</v>
      </c>
    </row>
    <row r="164" spans="1:5" ht="16.5" thickBot="1" x14ac:dyDescent="0.3">
      <c r="A164" s="1411"/>
      <c r="B164" s="79" t="s">
        <v>13</v>
      </c>
      <c r="C164" s="79" t="s">
        <v>14</v>
      </c>
      <c r="D164" s="79" t="s">
        <v>14</v>
      </c>
      <c r="E164" s="79" t="s">
        <v>14</v>
      </c>
    </row>
    <row r="165" spans="1:5" ht="20.25" customHeight="1" thickBot="1" x14ac:dyDescent="0.3">
      <c r="A165" s="84" t="s">
        <v>57</v>
      </c>
      <c r="B165" s="85">
        <f>SUM(B166:B169)</f>
        <v>0</v>
      </c>
      <c r="C165" s="85">
        <f t="shared" ref="C165:E165" si="31">SUM(C166:C169)</f>
        <v>0</v>
      </c>
      <c r="D165" s="85">
        <f t="shared" si="31"/>
        <v>0</v>
      </c>
      <c r="E165" s="85">
        <f t="shared" si="31"/>
        <v>0</v>
      </c>
    </row>
    <row r="166" spans="1:5" ht="23.25" customHeight="1" thickBot="1" x14ac:dyDescent="0.3">
      <c r="A166" s="86" t="s">
        <v>42</v>
      </c>
      <c r="B166" s="85"/>
      <c r="C166" s="85"/>
      <c r="D166" s="85"/>
      <c r="E166" s="85"/>
    </row>
    <row r="167" spans="1:5" ht="16.5" thickBot="1" x14ac:dyDescent="0.3">
      <c r="A167" s="86" t="s">
        <v>69</v>
      </c>
      <c r="B167" s="88"/>
      <c r="C167" s="89"/>
      <c r="D167" s="89"/>
      <c r="E167" s="89"/>
    </row>
    <row r="168" spans="1:5" ht="16.5" thickBot="1" x14ac:dyDescent="0.3">
      <c r="A168" s="86" t="s">
        <v>59</v>
      </c>
      <c r="B168" s="85"/>
      <c r="C168" s="85"/>
      <c r="D168" s="85"/>
      <c r="E168" s="85"/>
    </row>
    <row r="169" spans="1:5" ht="15.75" customHeight="1" thickBot="1" x14ac:dyDescent="0.3">
      <c r="A169" s="86" t="s">
        <v>60</v>
      </c>
      <c r="B169" s="88"/>
      <c r="C169" s="89"/>
      <c r="D169" s="89"/>
      <c r="E169" s="89"/>
    </row>
    <row r="170" spans="1:5" ht="16.5" thickBot="1" x14ac:dyDescent="0.3">
      <c r="A170" s="84" t="s">
        <v>61</v>
      </c>
      <c r="B170" s="88">
        <f>SUM(B171:B174)</f>
        <v>3000</v>
      </c>
      <c r="C170" s="88">
        <f t="shared" ref="C170:E170" si="32">SUM(C171:C174)</f>
        <v>0</v>
      </c>
      <c r="D170" s="88">
        <f t="shared" si="32"/>
        <v>0</v>
      </c>
      <c r="E170" s="88">
        <f t="shared" si="32"/>
        <v>0</v>
      </c>
    </row>
    <row r="171" spans="1:5" ht="16.5" thickBot="1" x14ac:dyDescent="0.3">
      <c r="A171" s="86" t="s">
        <v>42</v>
      </c>
      <c r="B171" s="85">
        <v>3000</v>
      </c>
      <c r="C171" s="85">
        <v>0</v>
      </c>
      <c r="D171" s="85">
        <v>0</v>
      </c>
      <c r="E171" s="85">
        <v>0</v>
      </c>
    </row>
    <row r="172" spans="1:5" ht="16.5" thickBot="1" x14ac:dyDescent="0.3">
      <c r="A172" s="86" t="s">
        <v>69</v>
      </c>
      <c r="B172" s="88"/>
      <c r="C172" s="85">
        <v>0</v>
      </c>
      <c r="D172" s="85">
        <v>0</v>
      </c>
      <c r="E172" s="85">
        <v>0</v>
      </c>
    </row>
    <row r="173" spans="1:5" ht="16.5" thickBot="1" x14ac:dyDescent="0.3">
      <c r="A173" s="86" t="s">
        <v>59</v>
      </c>
      <c r="B173" s="85"/>
      <c r="C173" s="85"/>
      <c r="D173" s="85"/>
      <c r="E173" s="85"/>
    </row>
    <row r="174" spans="1:5" ht="16.5" thickBot="1" x14ac:dyDescent="0.3">
      <c r="A174" s="296" t="s">
        <v>60</v>
      </c>
      <c r="B174" s="299"/>
      <c r="C174" s="85"/>
      <c r="D174" s="300"/>
      <c r="E174" s="300"/>
    </row>
    <row r="175" spans="1:5" ht="16.5" thickBot="1" x14ac:dyDescent="0.3">
      <c r="A175" s="301" t="s">
        <v>62</v>
      </c>
      <c r="B175" s="302">
        <f>B170+B165</f>
        <v>3000</v>
      </c>
      <c r="C175" s="302">
        <f t="shared" ref="C175:E175" si="33">C170+C165</f>
        <v>0</v>
      </c>
      <c r="D175" s="302">
        <f t="shared" si="33"/>
        <v>0</v>
      </c>
      <c r="E175" s="302">
        <f t="shared" si="33"/>
        <v>0</v>
      </c>
    </row>
    <row r="176" spans="1:5" ht="32.25" thickBot="1" x14ac:dyDescent="0.3">
      <c r="A176" s="97" t="s">
        <v>98</v>
      </c>
      <c r="B176" s="1415" t="s">
        <v>237</v>
      </c>
      <c r="C176" s="1417"/>
      <c r="D176" s="1417"/>
      <c r="E176" s="1418"/>
    </row>
    <row r="177" spans="1:5" ht="48" thickBot="1" x14ac:dyDescent="0.3">
      <c r="A177" s="75" t="s">
        <v>238</v>
      </c>
      <c r="B177" s="98" t="s">
        <v>239</v>
      </c>
      <c r="C177" s="298" t="s">
        <v>54</v>
      </c>
      <c r="D177" s="1594"/>
      <c r="E177" s="1433"/>
    </row>
    <row r="178" spans="1:5" ht="16.5" thickBot="1" x14ac:dyDescent="0.3">
      <c r="A178" s="100"/>
      <c r="B178" s="1415"/>
      <c r="C178" s="1417"/>
      <c r="D178" s="1417"/>
      <c r="E178" s="1418"/>
    </row>
    <row r="179" spans="1:5" ht="16.5" thickBot="1" x14ac:dyDescent="0.3">
      <c r="A179" s="66" t="s">
        <v>29</v>
      </c>
      <c r="B179" s="1398"/>
      <c r="C179" s="1399"/>
      <c r="D179" s="1399"/>
      <c r="E179" s="1400"/>
    </row>
    <row r="180" spans="1:5" ht="16.5" thickBot="1" x14ac:dyDescent="0.3">
      <c r="A180" s="66" t="s">
        <v>31</v>
      </c>
      <c r="B180" s="1425"/>
      <c r="C180" s="1426"/>
      <c r="D180" s="1426"/>
      <c r="E180" s="1427"/>
    </row>
    <row r="181" spans="1:5" x14ac:dyDescent="0.25">
      <c r="A181" s="1410"/>
      <c r="B181" s="77">
        <v>2024</v>
      </c>
      <c r="C181" s="77">
        <v>2025</v>
      </c>
      <c r="D181" s="77">
        <v>2026</v>
      </c>
      <c r="E181" s="77">
        <v>2027</v>
      </c>
    </row>
    <row r="182" spans="1:5" ht="16.5" thickBot="1" x14ac:dyDescent="0.3">
      <c r="A182" s="1411"/>
      <c r="B182" s="79" t="s">
        <v>13</v>
      </c>
      <c r="C182" s="79" t="s">
        <v>14</v>
      </c>
      <c r="D182" s="79" t="s">
        <v>14</v>
      </c>
      <c r="E182" s="79" t="s">
        <v>14</v>
      </c>
    </row>
    <row r="183" spans="1:5" ht="16.5" thickBot="1" x14ac:dyDescent="0.3">
      <c r="A183" s="66" t="s">
        <v>33</v>
      </c>
      <c r="B183" s="303">
        <v>6</v>
      </c>
      <c r="C183" s="81">
        <v>7</v>
      </c>
      <c r="D183" s="81">
        <v>7</v>
      </c>
      <c r="E183" s="81">
        <v>7</v>
      </c>
    </row>
    <row r="184" spans="1:5" ht="16.5" thickBot="1" x14ac:dyDescent="0.3">
      <c r="A184" s="66" t="s">
        <v>35</v>
      </c>
      <c r="B184" s="303">
        <v>2000000</v>
      </c>
      <c r="C184" s="81">
        <f>C202</f>
        <v>100000</v>
      </c>
      <c r="D184" s="81">
        <f t="shared" ref="D184:E184" si="34">D202</f>
        <v>100000</v>
      </c>
      <c r="E184" s="81">
        <f t="shared" si="34"/>
        <v>50000</v>
      </c>
    </row>
    <row r="185" spans="1:5" ht="16.5" thickBot="1" x14ac:dyDescent="0.3">
      <c r="A185" s="66" t="s">
        <v>36</v>
      </c>
      <c r="B185" s="81">
        <f>B184/B183</f>
        <v>333333.33333333331</v>
      </c>
      <c r="C185" s="81">
        <f t="shared" ref="C185:E185" si="35">C184/C183</f>
        <v>14285.714285714286</v>
      </c>
      <c r="D185" s="81">
        <f t="shared" si="35"/>
        <v>14285.714285714286</v>
      </c>
      <c r="E185" s="81">
        <f t="shared" si="35"/>
        <v>7142.8571428571431</v>
      </c>
    </row>
    <row r="186" spans="1:5" ht="16.5" thickBot="1" x14ac:dyDescent="0.3">
      <c r="A186" s="66" t="s">
        <v>37</v>
      </c>
      <c r="B186" s="58" t="s">
        <v>94</v>
      </c>
      <c r="C186" s="82">
        <f>C183/B183-1</f>
        <v>0.16666666666666674</v>
      </c>
      <c r="D186" s="82">
        <f t="shared" ref="D186:E188" si="36">D183/C183-1</f>
        <v>0</v>
      </c>
      <c r="E186" s="82">
        <f t="shared" si="36"/>
        <v>0</v>
      </c>
    </row>
    <row r="187" spans="1:5" ht="32.25" thickBot="1" x14ac:dyDescent="0.3">
      <c r="A187" s="66" t="s">
        <v>38</v>
      </c>
      <c r="B187" s="58" t="s">
        <v>94</v>
      </c>
      <c r="C187" s="82">
        <f>C184/B184-1</f>
        <v>-0.95</v>
      </c>
      <c r="D187" s="82">
        <f t="shared" si="36"/>
        <v>0</v>
      </c>
      <c r="E187" s="82">
        <f t="shared" si="36"/>
        <v>-0.5</v>
      </c>
    </row>
    <row r="188" spans="1:5" ht="32.25" thickBot="1" x14ac:dyDescent="0.3">
      <c r="A188" s="66" t="s">
        <v>39</v>
      </c>
      <c r="B188" s="58" t="s">
        <v>94</v>
      </c>
      <c r="C188" s="82">
        <f>C185/B185-1</f>
        <v>-0.95714285714285718</v>
      </c>
      <c r="D188" s="82">
        <f t="shared" si="36"/>
        <v>0</v>
      </c>
      <c r="E188" s="82">
        <f t="shared" si="36"/>
        <v>-0.5</v>
      </c>
    </row>
    <row r="189" spans="1:5" ht="16.5" thickBot="1" x14ac:dyDescent="0.3">
      <c r="A189" s="1438" t="s">
        <v>182</v>
      </c>
      <c r="B189" s="1439"/>
      <c r="C189" s="1439"/>
      <c r="D189" s="1439"/>
      <c r="E189" s="1440"/>
    </row>
    <row r="190" spans="1:5" x14ac:dyDescent="0.25">
      <c r="A190" s="1410"/>
      <c r="B190" s="77">
        <v>2024</v>
      </c>
      <c r="C190" s="77">
        <v>2025</v>
      </c>
      <c r="D190" s="77">
        <v>2026</v>
      </c>
      <c r="E190" s="77">
        <v>2027</v>
      </c>
    </row>
    <row r="191" spans="1:5" ht="16.5" thickBot="1" x14ac:dyDescent="0.3">
      <c r="A191" s="1411"/>
      <c r="B191" s="79" t="s">
        <v>13</v>
      </c>
      <c r="C191" s="79" t="s">
        <v>14</v>
      </c>
      <c r="D191" s="79" t="s">
        <v>14</v>
      </c>
      <c r="E191" s="79" t="s">
        <v>14</v>
      </c>
    </row>
    <row r="192" spans="1:5" ht="16.5" thickBot="1" x14ac:dyDescent="0.3">
      <c r="A192" s="84" t="s">
        <v>57</v>
      </c>
      <c r="B192" s="85">
        <f>SUM(B193:B196)</f>
        <v>0</v>
      </c>
      <c r="C192" s="85">
        <f t="shared" ref="C192:E192" si="37">SUM(C193:C196)</f>
        <v>0</v>
      </c>
      <c r="D192" s="85">
        <f t="shared" si="37"/>
        <v>0</v>
      </c>
      <c r="E192" s="85">
        <f t="shared" si="37"/>
        <v>0</v>
      </c>
    </row>
    <row r="193" spans="1:5" ht="16.5" thickBot="1" x14ac:dyDescent="0.3">
      <c r="A193" s="86" t="s">
        <v>42</v>
      </c>
      <c r="B193" s="85"/>
      <c r="C193" s="85"/>
      <c r="D193" s="85"/>
      <c r="E193" s="85"/>
    </row>
    <row r="194" spans="1:5" ht="16.5" thickBot="1" x14ac:dyDescent="0.3">
      <c r="A194" s="86" t="s">
        <v>69</v>
      </c>
      <c r="B194" s="88"/>
      <c r="C194" s="89"/>
      <c r="D194" s="89"/>
      <c r="E194" s="89"/>
    </row>
    <row r="195" spans="1:5" ht="16.5" thickBot="1" x14ac:dyDescent="0.3">
      <c r="A195" s="86" t="s">
        <v>59</v>
      </c>
      <c r="B195" s="85"/>
      <c r="C195" s="85"/>
      <c r="D195" s="85"/>
      <c r="E195" s="85"/>
    </row>
    <row r="196" spans="1:5" ht="16.5" thickBot="1" x14ac:dyDescent="0.3">
      <c r="A196" s="86" t="s">
        <v>60</v>
      </c>
      <c r="B196" s="88"/>
      <c r="C196" s="89"/>
      <c r="D196" s="89"/>
      <c r="E196" s="89"/>
    </row>
    <row r="197" spans="1:5" ht="16.5" thickBot="1" x14ac:dyDescent="0.3">
      <c r="A197" s="84" t="s">
        <v>61</v>
      </c>
      <c r="B197" s="88">
        <f>SUM(B198:B201)</f>
        <v>2000</v>
      </c>
      <c r="C197" s="88">
        <f t="shared" ref="C197:E197" si="38">SUM(C198:C201)</f>
        <v>100000</v>
      </c>
      <c r="D197" s="88">
        <f t="shared" si="38"/>
        <v>100000</v>
      </c>
      <c r="E197" s="88">
        <f t="shared" si="38"/>
        <v>50000</v>
      </c>
    </row>
    <row r="198" spans="1:5" ht="16.5" thickBot="1" x14ac:dyDescent="0.3">
      <c r="A198" s="86" t="s">
        <v>42</v>
      </c>
      <c r="B198" s="85">
        <v>2000</v>
      </c>
      <c r="C198" s="101">
        <v>50000</v>
      </c>
      <c r="D198" s="101">
        <v>50000</v>
      </c>
      <c r="E198" s="101">
        <v>50000</v>
      </c>
    </row>
    <row r="199" spans="1:5" ht="16.5" thickBot="1" x14ac:dyDescent="0.3">
      <c r="A199" s="86" t="s">
        <v>69</v>
      </c>
      <c r="B199" s="88"/>
      <c r="C199" s="101">
        <v>50000</v>
      </c>
      <c r="D199" s="101">
        <v>50000</v>
      </c>
      <c r="E199" s="89"/>
    </row>
    <row r="200" spans="1:5" ht="16.5" thickBot="1" x14ac:dyDescent="0.3">
      <c r="A200" s="86" t="s">
        <v>59</v>
      </c>
      <c r="B200" s="85"/>
      <c r="C200" s="85"/>
      <c r="D200" s="85"/>
      <c r="E200" s="85"/>
    </row>
    <row r="201" spans="1:5" ht="16.5" thickBot="1" x14ac:dyDescent="0.3">
      <c r="A201" s="296" t="s">
        <v>60</v>
      </c>
      <c r="B201" s="299"/>
      <c r="C201" s="300"/>
      <c r="D201" s="300"/>
      <c r="E201" s="300"/>
    </row>
    <row r="202" spans="1:5" ht="16.5" thickBot="1" x14ac:dyDescent="0.3">
      <c r="A202" s="301" t="s">
        <v>154</v>
      </c>
      <c r="B202" s="302">
        <f>B198+B192</f>
        <v>2000</v>
      </c>
      <c r="C202" s="302">
        <f>C197</f>
        <v>100000</v>
      </c>
      <c r="D202" s="302">
        <f t="shared" ref="D202:E202" si="39">D197</f>
        <v>100000</v>
      </c>
      <c r="E202" s="302">
        <f t="shared" si="39"/>
        <v>50000</v>
      </c>
    </row>
    <row r="203" spans="1:5" ht="32.25" thickBot="1" x14ac:dyDescent="0.3">
      <c r="A203" s="97" t="s">
        <v>98</v>
      </c>
      <c r="B203" s="1415" t="s">
        <v>240</v>
      </c>
      <c r="C203" s="1417"/>
      <c r="D203" s="1417"/>
      <c r="E203" s="1418"/>
    </row>
    <row r="204" spans="1:5" ht="48" thickBot="1" x14ac:dyDescent="0.3">
      <c r="A204" s="75" t="s">
        <v>241</v>
      </c>
      <c r="B204" s="98" t="s">
        <v>242</v>
      </c>
      <c r="C204" s="298" t="s">
        <v>54</v>
      </c>
      <c r="D204" s="1594"/>
      <c r="E204" s="1433"/>
    </row>
    <row r="205" spans="1:5" ht="16.5" thickBot="1" x14ac:dyDescent="0.3">
      <c r="A205" s="100"/>
      <c r="B205" s="1415"/>
      <c r="C205" s="1417"/>
      <c r="D205" s="1417"/>
      <c r="E205" s="1418"/>
    </row>
    <row r="206" spans="1:5" ht="16.5" thickBot="1" x14ac:dyDescent="0.3">
      <c r="A206" s="66" t="s">
        <v>29</v>
      </c>
      <c r="B206" s="1398"/>
      <c r="C206" s="1399"/>
      <c r="D206" s="1399"/>
      <c r="E206" s="1400"/>
    </row>
    <row r="207" spans="1:5" ht="16.5" thickBot="1" x14ac:dyDescent="0.3">
      <c r="A207" s="66" t="s">
        <v>31</v>
      </c>
      <c r="B207" s="1425"/>
      <c r="C207" s="1426"/>
      <c r="D207" s="1426"/>
      <c r="E207" s="1427"/>
    </row>
    <row r="208" spans="1:5" x14ac:dyDescent="0.25">
      <c r="A208" s="1410"/>
      <c r="B208" s="77">
        <v>2024</v>
      </c>
      <c r="C208" s="77">
        <v>2025</v>
      </c>
      <c r="D208" s="77">
        <v>2026</v>
      </c>
      <c r="E208" s="77">
        <v>2027</v>
      </c>
    </row>
    <row r="209" spans="1:5" ht="16.5" thickBot="1" x14ac:dyDescent="0.3">
      <c r="A209" s="1411"/>
      <c r="B209" s="79" t="s">
        <v>13</v>
      </c>
      <c r="C209" s="79" t="s">
        <v>14</v>
      </c>
      <c r="D209" s="79" t="s">
        <v>14</v>
      </c>
      <c r="E209" s="79" t="s">
        <v>14</v>
      </c>
    </row>
    <row r="210" spans="1:5" ht="16.5" thickBot="1" x14ac:dyDescent="0.3">
      <c r="A210" s="66" t="s">
        <v>33</v>
      </c>
      <c r="B210" s="81">
        <v>1</v>
      </c>
      <c r="C210" s="81">
        <v>0</v>
      </c>
      <c r="D210" s="81">
        <v>0</v>
      </c>
      <c r="E210" s="81">
        <v>0</v>
      </c>
    </row>
    <row r="211" spans="1:5" ht="16.5" thickBot="1" x14ac:dyDescent="0.3">
      <c r="A211" s="66" t="s">
        <v>35</v>
      </c>
      <c r="B211" s="81">
        <f>B229</f>
        <v>9000</v>
      </c>
      <c r="C211" s="81">
        <f>C229</f>
        <v>0</v>
      </c>
      <c r="D211" s="81">
        <f t="shared" ref="D211:E211" si="40">D229</f>
        <v>0</v>
      </c>
      <c r="E211" s="81">
        <f t="shared" si="40"/>
        <v>0</v>
      </c>
    </row>
    <row r="212" spans="1:5" ht="16.5" thickBot="1" x14ac:dyDescent="0.3">
      <c r="A212" s="66" t="s">
        <v>36</v>
      </c>
      <c r="B212" s="81"/>
      <c r="C212" s="81"/>
      <c r="D212" s="81"/>
      <c r="E212" s="81"/>
    </row>
    <row r="213" spans="1:5" ht="16.5" thickBot="1" x14ac:dyDescent="0.3">
      <c r="A213" s="66" t="s">
        <v>37</v>
      </c>
      <c r="B213" s="58" t="s">
        <v>94</v>
      </c>
      <c r="C213" s="82">
        <f>C210/B210-1</f>
        <v>-1</v>
      </c>
      <c r="D213" s="82" t="e">
        <f t="shared" ref="D213:E215" si="41">D210/C210-1</f>
        <v>#DIV/0!</v>
      </c>
      <c r="E213" s="82" t="e">
        <f t="shared" si="41"/>
        <v>#DIV/0!</v>
      </c>
    </row>
    <row r="214" spans="1:5" ht="32.25" thickBot="1" x14ac:dyDescent="0.3">
      <c r="A214" s="66" t="s">
        <v>38</v>
      </c>
      <c r="B214" s="58" t="s">
        <v>94</v>
      </c>
      <c r="C214" s="82">
        <f>C211/B211-1</f>
        <v>-1</v>
      </c>
      <c r="D214" s="82" t="e">
        <f t="shared" si="41"/>
        <v>#DIV/0!</v>
      </c>
      <c r="E214" s="82" t="e">
        <f t="shared" si="41"/>
        <v>#DIV/0!</v>
      </c>
    </row>
    <row r="215" spans="1:5" ht="32.25" thickBot="1" x14ac:dyDescent="0.3">
      <c r="A215" s="66" t="s">
        <v>39</v>
      </c>
      <c r="B215" s="58" t="s">
        <v>94</v>
      </c>
      <c r="C215" s="82" t="e">
        <f>C212/B212-1</f>
        <v>#DIV/0!</v>
      </c>
      <c r="D215" s="82" t="e">
        <f t="shared" si="41"/>
        <v>#DIV/0!</v>
      </c>
      <c r="E215" s="82" t="e">
        <f t="shared" si="41"/>
        <v>#DIV/0!</v>
      </c>
    </row>
    <row r="216" spans="1:5" ht="16.5" customHeight="1" thickBot="1" x14ac:dyDescent="0.3">
      <c r="A216" s="1438" t="s">
        <v>182</v>
      </c>
      <c r="B216" s="1439"/>
      <c r="C216" s="1439"/>
      <c r="D216" s="1439"/>
      <c r="E216" s="1440"/>
    </row>
    <row r="217" spans="1:5" x14ac:dyDescent="0.25">
      <c r="A217" s="1410"/>
      <c r="B217" s="77">
        <v>2024</v>
      </c>
      <c r="C217" s="77">
        <v>2025</v>
      </c>
      <c r="D217" s="77">
        <v>2026</v>
      </c>
      <c r="E217" s="77">
        <v>2027</v>
      </c>
    </row>
    <row r="218" spans="1:5" ht="16.5" thickBot="1" x14ac:dyDescent="0.3">
      <c r="A218" s="1411"/>
      <c r="B218" s="79" t="s">
        <v>13</v>
      </c>
      <c r="C218" s="79" t="s">
        <v>14</v>
      </c>
      <c r="D218" s="79" t="s">
        <v>14</v>
      </c>
      <c r="E218" s="79" t="s">
        <v>14</v>
      </c>
    </row>
    <row r="219" spans="1:5" ht="16.5" thickBot="1" x14ac:dyDescent="0.3">
      <c r="A219" s="84" t="s">
        <v>57</v>
      </c>
      <c r="B219" s="85">
        <f>SUM(B220:B223)</f>
        <v>0</v>
      </c>
      <c r="C219" s="85">
        <f t="shared" ref="C219:E219" si="42">SUM(C220:C223)</f>
        <v>0</v>
      </c>
      <c r="D219" s="85">
        <f t="shared" si="42"/>
        <v>0</v>
      </c>
      <c r="E219" s="85">
        <f t="shared" si="42"/>
        <v>0</v>
      </c>
    </row>
    <row r="220" spans="1:5" ht="16.5" thickBot="1" x14ac:dyDescent="0.3">
      <c r="A220" s="86" t="s">
        <v>42</v>
      </c>
      <c r="B220" s="85"/>
      <c r="C220" s="85"/>
      <c r="D220" s="85"/>
      <c r="E220" s="85"/>
    </row>
    <row r="221" spans="1:5" ht="16.5" thickBot="1" x14ac:dyDescent="0.3">
      <c r="A221" s="86" t="s">
        <v>69</v>
      </c>
      <c r="B221" s="88"/>
      <c r="C221" s="89"/>
      <c r="D221" s="89"/>
      <c r="E221" s="89"/>
    </row>
    <row r="222" spans="1:5" ht="16.5" thickBot="1" x14ac:dyDescent="0.3">
      <c r="A222" s="86" t="s">
        <v>59</v>
      </c>
      <c r="B222" s="85"/>
      <c r="C222" s="85"/>
      <c r="D222" s="85"/>
      <c r="E222" s="85"/>
    </row>
    <row r="223" spans="1:5" ht="16.5" thickBot="1" x14ac:dyDescent="0.3">
      <c r="A223" s="86" t="s">
        <v>60</v>
      </c>
      <c r="B223" s="88"/>
      <c r="C223" s="89"/>
      <c r="D223" s="89"/>
      <c r="E223" s="89"/>
    </row>
    <row r="224" spans="1:5" ht="16.5" thickBot="1" x14ac:dyDescent="0.3">
      <c r="A224" s="84" t="s">
        <v>61</v>
      </c>
      <c r="B224" s="88">
        <f>SUM(B225:B228)</f>
        <v>9000</v>
      </c>
      <c r="C224" s="88">
        <f t="shared" ref="C224:E224" si="43">SUM(C225:C228)</f>
        <v>0</v>
      </c>
      <c r="D224" s="88">
        <f t="shared" si="43"/>
        <v>0</v>
      </c>
      <c r="E224" s="88">
        <f t="shared" si="43"/>
        <v>0</v>
      </c>
    </row>
    <row r="225" spans="1:5" ht="16.5" thickBot="1" x14ac:dyDescent="0.3">
      <c r="A225" s="86" t="s">
        <v>42</v>
      </c>
      <c r="B225" s="85">
        <v>9000</v>
      </c>
      <c r="C225" s="101"/>
      <c r="D225" s="101"/>
      <c r="E225" s="101"/>
    </row>
    <row r="226" spans="1:5" ht="16.5" thickBot="1" x14ac:dyDescent="0.3">
      <c r="A226" s="86" t="s">
        <v>69</v>
      </c>
      <c r="B226" s="88"/>
      <c r="C226" s="89"/>
      <c r="D226" s="89"/>
      <c r="E226" s="89"/>
    </row>
    <row r="227" spans="1:5" ht="16.5" thickBot="1" x14ac:dyDescent="0.3">
      <c r="A227" s="86" t="s">
        <v>59</v>
      </c>
      <c r="B227" s="85"/>
      <c r="C227" s="85"/>
      <c r="D227" s="85"/>
      <c r="E227" s="85"/>
    </row>
    <row r="228" spans="1:5" ht="16.5" thickBot="1" x14ac:dyDescent="0.3">
      <c r="A228" s="296" t="s">
        <v>60</v>
      </c>
      <c r="B228" s="299"/>
      <c r="C228" s="300"/>
      <c r="D228" s="300"/>
      <c r="E228" s="300"/>
    </row>
    <row r="229" spans="1:5" ht="16.5" thickBot="1" x14ac:dyDescent="0.3">
      <c r="A229" s="301" t="s">
        <v>162</v>
      </c>
      <c r="B229" s="302">
        <f>B225+B219</f>
        <v>9000</v>
      </c>
      <c r="C229" s="302">
        <f t="shared" ref="C229:E229" si="44">C225+C219</f>
        <v>0</v>
      </c>
      <c r="D229" s="302">
        <f t="shared" si="44"/>
        <v>0</v>
      </c>
      <c r="E229" s="302">
        <f t="shared" si="44"/>
        <v>0</v>
      </c>
    </row>
    <row r="230" spans="1:5" ht="32.25" thickBot="1" x14ac:dyDescent="0.3">
      <c r="A230" s="97" t="s">
        <v>98</v>
      </c>
      <c r="B230" s="1415" t="s">
        <v>243</v>
      </c>
      <c r="C230" s="1417"/>
      <c r="D230" s="1417"/>
      <c r="E230" s="1418"/>
    </row>
    <row r="231" spans="1:5" ht="48" thickBot="1" x14ac:dyDescent="0.3">
      <c r="A231" s="75" t="s">
        <v>244</v>
      </c>
      <c r="B231" s="98" t="s">
        <v>245</v>
      </c>
      <c r="C231" s="298" t="s">
        <v>54</v>
      </c>
      <c r="D231" s="1594"/>
      <c r="E231" s="1433"/>
    </row>
    <row r="232" spans="1:5" ht="16.5" thickBot="1" x14ac:dyDescent="0.3">
      <c r="A232" s="100"/>
      <c r="B232" s="1415"/>
      <c r="C232" s="1417"/>
      <c r="D232" s="1417"/>
      <c r="E232" s="1418"/>
    </row>
    <row r="233" spans="1:5" ht="16.5" thickBot="1" x14ac:dyDescent="0.3">
      <c r="A233" s="66" t="s">
        <v>29</v>
      </c>
      <c r="B233" s="1398"/>
      <c r="C233" s="1399"/>
      <c r="D233" s="1399"/>
      <c r="E233" s="1400"/>
    </row>
    <row r="234" spans="1:5" ht="16.5" thickBot="1" x14ac:dyDescent="0.3">
      <c r="A234" s="66" t="s">
        <v>31</v>
      </c>
      <c r="B234" s="1425"/>
      <c r="C234" s="1426"/>
      <c r="D234" s="1426"/>
      <c r="E234" s="1427"/>
    </row>
    <row r="235" spans="1:5" x14ac:dyDescent="0.25">
      <c r="A235" s="1410"/>
      <c r="B235" s="77">
        <v>2024</v>
      </c>
      <c r="C235" s="77">
        <v>2025</v>
      </c>
      <c r="D235" s="77">
        <v>2026</v>
      </c>
      <c r="E235" s="77">
        <v>2027</v>
      </c>
    </row>
    <row r="236" spans="1:5" ht="16.5" thickBot="1" x14ac:dyDescent="0.3">
      <c r="A236" s="1411"/>
      <c r="B236" s="79" t="s">
        <v>13</v>
      </c>
      <c r="C236" s="79" t="s">
        <v>14</v>
      </c>
      <c r="D236" s="79" t="s">
        <v>14</v>
      </c>
      <c r="E236" s="79" t="s">
        <v>14</v>
      </c>
    </row>
    <row r="237" spans="1:5" ht="16.5" thickBot="1" x14ac:dyDescent="0.3">
      <c r="A237" s="66" t="s">
        <v>33</v>
      </c>
      <c r="B237" s="81">
        <v>1</v>
      </c>
      <c r="C237" s="81">
        <v>0</v>
      </c>
      <c r="D237" s="81">
        <v>0</v>
      </c>
      <c r="E237" s="81">
        <v>0</v>
      </c>
    </row>
    <row r="238" spans="1:5" ht="16.5" thickBot="1" x14ac:dyDescent="0.3">
      <c r="A238" s="66" t="s">
        <v>35</v>
      </c>
      <c r="B238" s="81">
        <f>B256</f>
        <v>9000</v>
      </c>
      <c r="C238" s="81">
        <f>C256</f>
        <v>0</v>
      </c>
      <c r="D238" s="81">
        <f t="shared" ref="D238:E238" si="45">D256</f>
        <v>0</v>
      </c>
      <c r="E238" s="81">
        <f t="shared" si="45"/>
        <v>0</v>
      </c>
    </row>
    <row r="239" spans="1:5" ht="16.5" thickBot="1" x14ac:dyDescent="0.3">
      <c r="A239" s="66" t="s">
        <v>36</v>
      </c>
      <c r="B239" s="81"/>
      <c r="C239" s="81"/>
      <c r="D239" s="81"/>
      <c r="E239" s="81"/>
    </row>
    <row r="240" spans="1:5" ht="16.5" thickBot="1" x14ac:dyDescent="0.3">
      <c r="A240" s="66" t="s">
        <v>37</v>
      </c>
      <c r="B240" s="58" t="s">
        <v>94</v>
      </c>
      <c r="C240" s="82">
        <f>C237/B237-1</f>
        <v>-1</v>
      </c>
      <c r="D240" s="82" t="e">
        <f t="shared" ref="D240:E242" si="46">D237/C237-1</f>
        <v>#DIV/0!</v>
      </c>
      <c r="E240" s="82" t="e">
        <f t="shared" si="46"/>
        <v>#DIV/0!</v>
      </c>
    </row>
    <row r="241" spans="1:5" ht="32.25" thickBot="1" x14ac:dyDescent="0.3">
      <c r="A241" s="66" t="s">
        <v>38</v>
      </c>
      <c r="B241" s="58" t="s">
        <v>94</v>
      </c>
      <c r="C241" s="82">
        <f>C238/B238-1</f>
        <v>-1</v>
      </c>
      <c r="D241" s="82" t="e">
        <f t="shared" si="46"/>
        <v>#DIV/0!</v>
      </c>
      <c r="E241" s="82" t="e">
        <f t="shared" si="46"/>
        <v>#DIV/0!</v>
      </c>
    </row>
    <row r="242" spans="1:5" ht="32.25" thickBot="1" x14ac:dyDescent="0.3">
      <c r="A242" s="66" t="s">
        <v>39</v>
      </c>
      <c r="B242" s="58" t="s">
        <v>94</v>
      </c>
      <c r="C242" s="82" t="e">
        <f>C239/B239-1</f>
        <v>#DIV/0!</v>
      </c>
      <c r="D242" s="82" t="e">
        <f t="shared" si="46"/>
        <v>#DIV/0!</v>
      </c>
      <c r="E242" s="82" t="e">
        <f t="shared" si="46"/>
        <v>#DIV/0!</v>
      </c>
    </row>
    <row r="243" spans="1:5" ht="16.5" thickBot="1" x14ac:dyDescent="0.3">
      <c r="A243" s="1438" t="s">
        <v>182</v>
      </c>
      <c r="B243" s="1439"/>
      <c r="C243" s="1439"/>
      <c r="D243" s="1439"/>
      <c r="E243" s="1440"/>
    </row>
    <row r="244" spans="1:5" x14ac:dyDescent="0.25">
      <c r="A244" s="1410"/>
      <c r="B244" s="77">
        <v>2024</v>
      </c>
      <c r="C244" s="77">
        <v>2025</v>
      </c>
      <c r="D244" s="77">
        <v>2026</v>
      </c>
      <c r="E244" s="77">
        <v>2027</v>
      </c>
    </row>
    <row r="245" spans="1:5" ht="16.5" thickBot="1" x14ac:dyDescent="0.3">
      <c r="A245" s="1411"/>
      <c r="B245" s="79" t="s">
        <v>13</v>
      </c>
      <c r="C245" s="79" t="s">
        <v>14</v>
      </c>
      <c r="D245" s="79" t="s">
        <v>14</v>
      </c>
      <c r="E245" s="79" t="s">
        <v>14</v>
      </c>
    </row>
    <row r="246" spans="1:5" ht="16.5" thickBot="1" x14ac:dyDescent="0.3">
      <c r="A246" s="84" t="s">
        <v>57</v>
      </c>
      <c r="B246" s="85">
        <f>SUM(B247:B250)</f>
        <v>0</v>
      </c>
      <c r="C246" s="85">
        <f t="shared" ref="C246:E246" si="47">SUM(C247:C250)</f>
        <v>0</v>
      </c>
      <c r="D246" s="85">
        <f t="shared" si="47"/>
        <v>0</v>
      </c>
      <c r="E246" s="85">
        <f t="shared" si="47"/>
        <v>0</v>
      </c>
    </row>
    <row r="247" spans="1:5" ht="16.5" thickBot="1" x14ac:dyDescent="0.3">
      <c r="A247" s="86" t="s">
        <v>42</v>
      </c>
      <c r="B247" s="85"/>
      <c r="C247" s="85"/>
      <c r="D247" s="85"/>
      <c r="E247" s="85"/>
    </row>
    <row r="248" spans="1:5" ht="16.5" thickBot="1" x14ac:dyDescent="0.3">
      <c r="A248" s="86" t="s">
        <v>69</v>
      </c>
      <c r="B248" s="88"/>
      <c r="C248" s="89"/>
      <c r="D248" s="89"/>
      <c r="E248" s="89"/>
    </row>
    <row r="249" spans="1:5" ht="16.5" thickBot="1" x14ac:dyDescent="0.3">
      <c r="A249" s="86" t="s">
        <v>59</v>
      </c>
      <c r="B249" s="85"/>
      <c r="C249" s="85"/>
      <c r="D249" s="85"/>
      <c r="E249" s="85"/>
    </row>
    <row r="250" spans="1:5" ht="16.5" thickBot="1" x14ac:dyDescent="0.3">
      <c r="A250" s="86" t="s">
        <v>60</v>
      </c>
      <c r="B250" s="88"/>
      <c r="C250" s="89"/>
      <c r="D250" s="89"/>
      <c r="E250" s="89"/>
    </row>
    <row r="251" spans="1:5" ht="16.5" thickBot="1" x14ac:dyDescent="0.3">
      <c r="A251" s="84" t="s">
        <v>61</v>
      </c>
      <c r="B251" s="88">
        <f>SUM(B252:B255)</f>
        <v>9000</v>
      </c>
      <c r="C251" s="88">
        <f t="shared" ref="C251:E251" si="48">SUM(C252:C255)</f>
        <v>0</v>
      </c>
      <c r="D251" s="88">
        <f t="shared" si="48"/>
        <v>0</v>
      </c>
      <c r="E251" s="88">
        <f t="shared" si="48"/>
        <v>0</v>
      </c>
    </row>
    <row r="252" spans="1:5" ht="16.5" thickBot="1" x14ac:dyDescent="0.3">
      <c r="A252" s="86" t="s">
        <v>42</v>
      </c>
      <c r="B252" s="85">
        <v>9000</v>
      </c>
      <c r="C252" s="101"/>
      <c r="D252" s="101"/>
      <c r="E252" s="101"/>
    </row>
    <row r="253" spans="1:5" ht="16.5" thickBot="1" x14ac:dyDescent="0.3">
      <c r="A253" s="86" t="s">
        <v>69</v>
      </c>
      <c r="B253" s="88"/>
      <c r="C253" s="89"/>
      <c r="D253" s="89"/>
      <c r="E253" s="89"/>
    </row>
    <row r="254" spans="1:5" ht="16.5" thickBot="1" x14ac:dyDescent="0.3">
      <c r="A254" s="86" t="s">
        <v>59</v>
      </c>
      <c r="B254" s="85"/>
      <c r="C254" s="85"/>
      <c r="D254" s="85"/>
      <c r="E254" s="85"/>
    </row>
    <row r="255" spans="1:5" ht="16.5" thickBot="1" x14ac:dyDescent="0.3">
      <c r="A255" s="296" t="s">
        <v>60</v>
      </c>
      <c r="B255" s="299"/>
      <c r="C255" s="300"/>
      <c r="D255" s="300"/>
      <c r="E255" s="300"/>
    </row>
    <row r="256" spans="1:5" ht="16.5" thickBot="1" x14ac:dyDescent="0.3">
      <c r="A256" s="301" t="s">
        <v>246</v>
      </c>
      <c r="B256" s="302">
        <f>B252+B246</f>
        <v>9000</v>
      </c>
      <c r="C256" s="302">
        <f t="shared" ref="C256:E256" si="49">C252+C246</f>
        <v>0</v>
      </c>
      <c r="D256" s="302">
        <f t="shared" si="49"/>
        <v>0</v>
      </c>
      <c r="E256" s="302">
        <f t="shared" si="49"/>
        <v>0</v>
      </c>
    </row>
    <row r="257" spans="1:5" ht="32.25" thickBot="1" x14ac:dyDescent="0.3">
      <c r="A257" s="97" t="s">
        <v>98</v>
      </c>
      <c r="B257" s="1415" t="s">
        <v>247</v>
      </c>
      <c r="C257" s="1417"/>
      <c r="D257" s="1417"/>
      <c r="E257" s="1418"/>
    </row>
    <row r="258" spans="1:5" ht="48" thickBot="1" x14ac:dyDescent="0.3">
      <c r="A258" s="75" t="s">
        <v>248</v>
      </c>
      <c r="B258" s="98" t="s">
        <v>249</v>
      </c>
      <c r="C258" s="298" t="s">
        <v>54</v>
      </c>
      <c r="D258" s="1594"/>
      <c r="E258" s="1433"/>
    </row>
    <row r="259" spans="1:5" ht="16.5" thickBot="1" x14ac:dyDescent="0.3">
      <c r="A259" s="100"/>
      <c r="B259" s="1415"/>
      <c r="C259" s="1417"/>
      <c r="D259" s="1417"/>
      <c r="E259" s="1418"/>
    </row>
    <row r="260" spans="1:5" ht="16.5" thickBot="1" x14ac:dyDescent="0.3">
      <c r="A260" s="66" t="s">
        <v>29</v>
      </c>
      <c r="B260" s="1398"/>
      <c r="C260" s="1399"/>
      <c r="D260" s="1399"/>
      <c r="E260" s="1400"/>
    </row>
    <row r="261" spans="1:5" ht="16.5" thickBot="1" x14ac:dyDescent="0.3">
      <c r="A261" s="66" t="s">
        <v>31</v>
      </c>
      <c r="B261" s="1425"/>
      <c r="C261" s="1426"/>
      <c r="D261" s="1426"/>
      <c r="E261" s="1427"/>
    </row>
    <row r="262" spans="1:5" x14ac:dyDescent="0.25">
      <c r="A262" s="1410"/>
      <c r="B262" s="77">
        <v>2024</v>
      </c>
      <c r="C262" s="77">
        <v>2025</v>
      </c>
      <c r="D262" s="77">
        <v>2026</v>
      </c>
      <c r="E262" s="77">
        <v>2027</v>
      </c>
    </row>
    <row r="263" spans="1:5" ht="16.5" thickBot="1" x14ac:dyDescent="0.3">
      <c r="A263" s="1411"/>
      <c r="B263" s="79" t="s">
        <v>13</v>
      </c>
      <c r="C263" s="79" t="s">
        <v>14</v>
      </c>
      <c r="D263" s="79" t="s">
        <v>14</v>
      </c>
      <c r="E263" s="79" t="s">
        <v>14</v>
      </c>
    </row>
    <row r="264" spans="1:5" ht="16.5" thickBot="1" x14ac:dyDescent="0.3">
      <c r="A264" s="66" t="s">
        <v>33</v>
      </c>
      <c r="B264" s="81">
        <v>1</v>
      </c>
      <c r="C264" s="81">
        <v>0</v>
      </c>
      <c r="D264" s="81">
        <v>0</v>
      </c>
      <c r="E264" s="81">
        <v>0</v>
      </c>
    </row>
    <row r="265" spans="1:5" ht="16.5" thickBot="1" x14ac:dyDescent="0.3">
      <c r="A265" s="66" t="s">
        <v>35</v>
      </c>
      <c r="B265" s="81">
        <f>B283</f>
        <v>9000</v>
      </c>
      <c r="C265" s="81">
        <f>C283</f>
        <v>0</v>
      </c>
      <c r="D265" s="81">
        <f t="shared" ref="D265:E265" si="50">D283</f>
        <v>0</v>
      </c>
      <c r="E265" s="81">
        <f t="shared" si="50"/>
        <v>0</v>
      </c>
    </row>
    <row r="266" spans="1:5" ht="16.5" thickBot="1" x14ac:dyDescent="0.3">
      <c r="A266" s="66" t="s">
        <v>36</v>
      </c>
      <c r="B266" s="81"/>
      <c r="C266" s="81"/>
      <c r="D266" s="81"/>
      <c r="E266" s="81"/>
    </row>
    <row r="267" spans="1:5" ht="16.5" thickBot="1" x14ac:dyDescent="0.3">
      <c r="A267" s="66" t="s">
        <v>37</v>
      </c>
      <c r="B267" s="58" t="s">
        <v>94</v>
      </c>
      <c r="C267" s="82">
        <f>C264/B264-1</f>
        <v>-1</v>
      </c>
      <c r="D267" s="82" t="e">
        <f t="shared" ref="D267:E269" si="51">D264/C264-1</f>
        <v>#DIV/0!</v>
      </c>
      <c r="E267" s="82" t="e">
        <f t="shared" si="51"/>
        <v>#DIV/0!</v>
      </c>
    </row>
    <row r="268" spans="1:5" ht="32.25" thickBot="1" x14ac:dyDescent="0.3">
      <c r="A268" s="66" t="s">
        <v>38</v>
      </c>
      <c r="B268" s="58" t="s">
        <v>94</v>
      </c>
      <c r="C268" s="82">
        <f>C265/B265-1</f>
        <v>-1</v>
      </c>
      <c r="D268" s="82" t="e">
        <f t="shared" si="51"/>
        <v>#DIV/0!</v>
      </c>
      <c r="E268" s="82" t="e">
        <f t="shared" si="51"/>
        <v>#DIV/0!</v>
      </c>
    </row>
    <row r="269" spans="1:5" ht="32.25" thickBot="1" x14ac:dyDescent="0.3">
      <c r="A269" s="66" t="s">
        <v>39</v>
      </c>
      <c r="B269" s="58" t="s">
        <v>94</v>
      </c>
      <c r="C269" s="82" t="e">
        <f>C266/B266-1</f>
        <v>#DIV/0!</v>
      </c>
      <c r="D269" s="82" t="e">
        <f t="shared" si="51"/>
        <v>#DIV/0!</v>
      </c>
      <c r="E269" s="82" t="e">
        <f t="shared" si="51"/>
        <v>#DIV/0!</v>
      </c>
    </row>
    <row r="270" spans="1:5" ht="16.5" thickBot="1" x14ac:dyDescent="0.3">
      <c r="A270" s="1438" t="s">
        <v>250</v>
      </c>
      <c r="B270" s="1439"/>
      <c r="C270" s="1439"/>
      <c r="D270" s="1439"/>
      <c r="E270" s="1440"/>
    </row>
    <row r="271" spans="1:5" x14ac:dyDescent="0.25">
      <c r="A271" s="1410"/>
      <c r="B271" s="77">
        <v>2024</v>
      </c>
      <c r="C271" s="77">
        <v>2025</v>
      </c>
      <c r="D271" s="77">
        <v>2026</v>
      </c>
      <c r="E271" s="77">
        <v>2027</v>
      </c>
    </row>
    <row r="272" spans="1:5" ht="16.5" thickBot="1" x14ac:dyDescent="0.3">
      <c r="A272" s="1411"/>
      <c r="B272" s="79" t="s">
        <v>13</v>
      </c>
      <c r="C272" s="79" t="s">
        <v>14</v>
      </c>
      <c r="D272" s="79" t="s">
        <v>14</v>
      </c>
      <c r="E272" s="79" t="s">
        <v>14</v>
      </c>
    </row>
    <row r="273" spans="1:5" ht="16.5" thickBot="1" x14ac:dyDescent="0.3">
      <c r="A273" s="84" t="s">
        <v>57</v>
      </c>
      <c r="B273" s="85">
        <f>SUM(B274:B277)</f>
        <v>0</v>
      </c>
      <c r="C273" s="85">
        <f t="shared" ref="C273:E273" si="52">SUM(C274:C277)</f>
        <v>0</v>
      </c>
      <c r="D273" s="85">
        <f t="shared" si="52"/>
        <v>0</v>
      </c>
      <c r="E273" s="85">
        <f t="shared" si="52"/>
        <v>0</v>
      </c>
    </row>
    <row r="274" spans="1:5" ht="16.5" thickBot="1" x14ac:dyDescent="0.3">
      <c r="A274" s="86" t="s">
        <v>42</v>
      </c>
      <c r="B274" s="85"/>
      <c r="C274" s="85"/>
      <c r="D274" s="85"/>
      <c r="E274" s="85"/>
    </row>
    <row r="275" spans="1:5" ht="16.5" thickBot="1" x14ac:dyDescent="0.3">
      <c r="A275" s="86" t="s">
        <v>69</v>
      </c>
      <c r="B275" s="88"/>
      <c r="C275" s="89"/>
      <c r="D275" s="89"/>
      <c r="E275" s="89"/>
    </row>
    <row r="276" spans="1:5" ht="16.5" thickBot="1" x14ac:dyDescent="0.3">
      <c r="A276" s="86" t="s">
        <v>59</v>
      </c>
      <c r="B276" s="85"/>
      <c r="C276" s="85"/>
      <c r="D276" s="85"/>
      <c r="E276" s="85"/>
    </row>
    <row r="277" spans="1:5" ht="16.5" thickBot="1" x14ac:dyDescent="0.3">
      <c r="A277" s="86" t="s">
        <v>60</v>
      </c>
      <c r="B277" s="88"/>
      <c r="C277" s="89"/>
      <c r="D277" s="89"/>
      <c r="E277" s="89"/>
    </row>
    <row r="278" spans="1:5" ht="16.5" thickBot="1" x14ac:dyDescent="0.3">
      <c r="A278" s="84" t="s">
        <v>61</v>
      </c>
      <c r="B278" s="88">
        <f>SUM(B279:B282)</f>
        <v>9000</v>
      </c>
      <c r="C278" s="88">
        <f t="shared" ref="C278:E278" si="53">SUM(C279:C282)</f>
        <v>0</v>
      </c>
      <c r="D278" s="88">
        <f t="shared" si="53"/>
        <v>0</v>
      </c>
      <c r="E278" s="88">
        <f t="shared" si="53"/>
        <v>0</v>
      </c>
    </row>
    <row r="279" spans="1:5" ht="16.5" thickBot="1" x14ac:dyDescent="0.3">
      <c r="A279" s="86" t="s">
        <v>42</v>
      </c>
      <c r="B279" s="85">
        <v>9000</v>
      </c>
      <c r="C279" s="101"/>
      <c r="D279" s="101"/>
      <c r="E279" s="101"/>
    </row>
    <row r="280" spans="1:5" ht="16.5" thickBot="1" x14ac:dyDescent="0.3">
      <c r="A280" s="86" t="s">
        <v>69</v>
      </c>
      <c r="B280" s="88"/>
      <c r="C280" s="89"/>
      <c r="D280" s="89"/>
      <c r="E280" s="89"/>
    </row>
    <row r="281" spans="1:5" ht="16.5" thickBot="1" x14ac:dyDescent="0.3">
      <c r="A281" s="86" t="s">
        <v>59</v>
      </c>
      <c r="B281" s="85"/>
      <c r="C281" s="85"/>
      <c r="D281" s="85"/>
      <c r="E281" s="85"/>
    </row>
    <row r="282" spans="1:5" ht="16.5" thickBot="1" x14ac:dyDescent="0.3">
      <c r="A282" s="296" t="s">
        <v>60</v>
      </c>
      <c r="B282" s="299"/>
      <c r="C282" s="300"/>
      <c r="D282" s="300"/>
      <c r="E282" s="300"/>
    </row>
    <row r="283" spans="1:5" ht="16.5" thickBot="1" x14ac:dyDescent="0.3">
      <c r="A283" s="301" t="s">
        <v>62</v>
      </c>
      <c r="B283" s="302">
        <f>B279+B273</f>
        <v>9000</v>
      </c>
      <c r="C283" s="302">
        <f t="shared" ref="C283:E283" si="54">C279+C273</f>
        <v>0</v>
      </c>
      <c r="D283" s="302">
        <f t="shared" si="54"/>
        <v>0</v>
      </c>
      <c r="E283" s="302">
        <f t="shared" si="54"/>
        <v>0</v>
      </c>
    </row>
    <row r="284" spans="1:5" ht="32.25" thickBot="1" x14ac:dyDescent="0.3">
      <c r="A284" s="97" t="s">
        <v>98</v>
      </c>
      <c r="B284" s="1415" t="s">
        <v>251</v>
      </c>
      <c r="C284" s="1417"/>
      <c r="D284" s="1417"/>
      <c r="E284" s="1418"/>
    </row>
    <row r="285" spans="1:5" ht="47.25" customHeight="1" thickBot="1" x14ac:dyDescent="0.3">
      <c r="A285" s="75" t="s">
        <v>252</v>
      </c>
      <c r="B285" s="98" t="s">
        <v>253</v>
      </c>
      <c r="C285" s="298" t="s">
        <v>54</v>
      </c>
      <c r="D285" s="1594"/>
      <c r="E285" s="1433"/>
    </row>
    <row r="286" spans="1:5" ht="16.5" thickBot="1" x14ac:dyDescent="0.3">
      <c r="A286" s="100"/>
      <c r="B286" s="1415"/>
      <c r="C286" s="1417"/>
      <c r="D286" s="1417"/>
      <c r="E286" s="1418"/>
    </row>
    <row r="287" spans="1:5" ht="16.5" thickBot="1" x14ac:dyDescent="0.3">
      <c r="A287" s="66" t="s">
        <v>29</v>
      </c>
      <c r="B287" s="1398"/>
      <c r="C287" s="1399"/>
      <c r="D287" s="1399"/>
      <c r="E287" s="1400"/>
    </row>
    <row r="288" spans="1:5" ht="16.5" thickBot="1" x14ac:dyDescent="0.3">
      <c r="A288" s="66" t="s">
        <v>31</v>
      </c>
      <c r="B288" s="1425"/>
      <c r="C288" s="1426"/>
      <c r="D288" s="1426"/>
      <c r="E288" s="1427"/>
    </row>
    <row r="289" spans="1:5" x14ac:dyDescent="0.25">
      <c r="A289" s="1410"/>
      <c r="B289" s="77">
        <v>2024</v>
      </c>
      <c r="C289" s="77">
        <v>2025</v>
      </c>
      <c r="D289" s="77">
        <v>2026</v>
      </c>
      <c r="E289" s="77">
        <v>2027</v>
      </c>
    </row>
    <row r="290" spans="1:5" ht="16.5" thickBot="1" x14ac:dyDescent="0.3">
      <c r="A290" s="1411"/>
      <c r="B290" s="79" t="s">
        <v>13</v>
      </c>
      <c r="C290" s="79" t="s">
        <v>14</v>
      </c>
      <c r="D290" s="79" t="s">
        <v>14</v>
      </c>
      <c r="E290" s="79" t="s">
        <v>14</v>
      </c>
    </row>
    <row r="291" spans="1:5" ht="16.5" thickBot="1" x14ac:dyDescent="0.3">
      <c r="A291" s="66" t="s">
        <v>33</v>
      </c>
      <c r="B291" s="81">
        <v>1</v>
      </c>
      <c r="C291" s="81">
        <v>0</v>
      </c>
      <c r="D291" s="81">
        <v>0</v>
      </c>
      <c r="E291" s="81">
        <v>0</v>
      </c>
    </row>
    <row r="292" spans="1:5" ht="16.5" thickBot="1" x14ac:dyDescent="0.3">
      <c r="A292" s="66" t="s">
        <v>35</v>
      </c>
      <c r="B292" s="81">
        <f>B310</f>
        <v>4500</v>
      </c>
      <c r="C292" s="81">
        <f>C310</f>
        <v>0</v>
      </c>
      <c r="D292" s="81">
        <f t="shared" ref="D292:E292" si="55">D310</f>
        <v>0</v>
      </c>
      <c r="E292" s="81">
        <f t="shared" si="55"/>
        <v>0</v>
      </c>
    </row>
    <row r="293" spans="1:5" ht="16.5" thickBot="1" x14ac:dyDescent="0.3">
      <c r="A293" s="66" t="s">
        <v>36</v>
      </c>
      <c r="B293" s="81"/>
      <c r="C293" s="81"/>
      <c r="D293" s="81"/>
      <c r="E293" s="81"/>
    </row>
    <row r="294" spans="1:5" ht="16.5" thickBot="1" x14ac:dyDescent="0.3">
      <c r="A294" s="66" t="s">
        <v>37</v>
      </c>
      <c r="B294" s="58" t="s">
        <v>94</v>
      </c>
      <c r="C294" s="82">
        <f>C291/B291-1</f>
        <v>-1</v>
      </c>
      <c r="D294" s="82" t="e">
        <f t="shared" ref="D294:E296" si="56">D291/C291-1</f>
        <v>#DIV/0!</v>
      </c>
      <c r="E294" s="82" t="e">
        <f t="shared" si="56"/>
        <v>#DIV/0!</v>
      </c>
    </row>
    <row r="295" spans="1:5" ht="32.25" thickBot="1" x14ac:dyDescent="0.3">
      <c r="A295" s="66" t="s">
        <v>38</v>
      </c>
      <c r="B295" s="58" t="s">
        <v>94</v>
      </c>
      <c r="C295" s="82">
        <f>C292/B292-1</f>
        <v>-1</v>
      </c>
      <c r="D295" s="82" t="e">
        <f t="shared" si="56"/>
        <v>#DIV/0!</v>
      </c>
      <c r="E295" s="82" t="e">
        <f t="shared" si="56"/>
        <v>#DIV/0!</v>
      </c>
    </row>
    <row r="296" spans="1:5" ht="32.25" thickBot="1" x14ac:dyDescent="0.3">
      <c r="A296" s="66" t="s">
        <v>39</v>
      </c>
      <c r="B296" s="58" t="s">
        <v>94</v>
      </c>
      <c r="C296" s="82" t="e">
        <f>C293/B293-1</f>
        <v>#DIV/0!</v>
      </c>
      <c r="D296" s="82" t="e">
        <f t="shared" si="56"/>
        <v>#DIV/0!</v>
      </c>
      <c r="E296" s="82" t="e">
        <f t="shared" si="56"/>
        <v>#DIV/0!</v>
      </c>
    </row>
    <row r="297" spans="1:5" ht="16.5" thickBot="1" x14ac:dyDescent="0.3">
      <c r="A297" s="1438" t="s">
        <v>250</v>
      </c>
      <c r="B297" s="1439"/>
      <c r="C297" s="1439"/>
      <c r="D297" s="1439"/>
      <c r="E297" s="1440"/>
    </row>
    <row r="298" spans="1:5" x14ac:dyDescent="0.25">
      <c r="A298" s="1410"/>
      <c r="B298" s="77">
        <v>2024</v>
      </c>
      <c r="C298" s="77">
        <v>2025</v>
      </c>
      <c r="D298" s="77">
        <v>2026</v>
      </c>
      <c r="E298" s="77">
        <v>2027</v>
      </c>
    </row>
    <row r="299" spans="1:5" ht="16.5" thickBot="1" x14ac:dyDescent="0.3">
      <c r="A299" s="1411"/>
      <c r="B299" s="79" t="s">
        <v>13</v>
      </c>
      <c r="C299" s="79" t="s">
        <v>14</v>
      </c>
      <c r="D299" s="79" t="s">
        <v>14</v>
      </c>
      <c r="E299" s="79" t="s">
        <v>14</v>
      </c>
    </row>
    <row r="300" spans="1:5" ht="16.5" thickBot="1" x14ac:dyDescent="0.3">
      <c r="A300" s="84" t="s">
        <v>57</v>
      </c>
      <c r="B300" s="85">
        <f>SUM(B301:B304)</f>
        <v>0</v>
      </c>
      <c r="C300" s="85">
        <f t="shared" ref="C300:E300" si="57">SUM(C301:C304)</f>
        <v>0</v>
      </c>
      <c r="D300" s="85">
        <f t="shared" si="57"/>
        <v>0</v>
      </c>
      <c r="E300" s="85">
        <f t="shared" si="57"/>
        <v>0</v>
      </c>
    </row>
    <row r="301" spans="1:5" ht="16.5" thickBot="1" x14ac:dyDescent="0.3">
      <c r="A301" s="86" t="s">
        <v>42</v>
      </c>
      <c r="B301" s="85"/>
      <c r="C301" s="85"/>
      <c r="D301" s="85"/>
      <c r="E301" s="85"/>
    </row>
    <row r="302" spans="1:5" ht="16.5" thickBot="1" x14ac:dyDescent="0.3">
      <c r="A302" s="86" t="s">
        <v>69</v>
      </c>
      <c r="B302" s="88"/>
      <c r="C302" s="89"/>
      <c r="D302" s="89"/>
      <c r="E302" s="89"/>
    </row>
    <row r="303" spans="1:5" ht="16.5" thickBot="1" x14ac:dyDescent="0.3">
      <c r="A303" s="86" t="s">
        <v>59</v>
      </c>
      <c r="B303" s="85"/>
      <c r="C303" s="85"/>
      <c r="D303" s="85"/>
      <c r="E303" s="85"/>
    </row>
    <row r="304" spans="1:5" ht="16.5" thickBot="1" x14ac:dyDescent="0.3">
      <c r="A304" s="86" t="s">
        <v>60</v>
      </c>
      <c r="B304" s="88"/>
      <c r="C304" s="89"/>
      <c r="D304" s="89"/>
      <c r="E304" s="89"/>
    </row>
    <row r="305" spans="1:5" ht="16.5" thickBot="1" x14ac:dyDescent="0.3">
      <c r="A305" s="84" t="s">
        <v>61</v>
      </c>
      <c r="B305" s="88">
        <f>SUM(B306:B309)</f>
        <v>4500</v>
      </c>
      <c r="C305" s="88">
        <f t="shared" ref="C305:E305" si="58">SUM(C306:C309)</f>
        <v>0</v>
      </c>
      <c r="D305" s="88">
        <f t="shared" si="58"/>
        <v>0</v>
      </c>
      <c r="E305" s="88">
        <f t="shared" si="58"/>
        <v>0</v>
      </c>
    </row>
    <row r="306" spans="1:5" ht="16.5" thickBot="1" x14ac:dyDescent="0.3">
      <c r="A306" s="86" t="s">
        <v>42</v>
      </c>
      <c r="B306" s="85">
        <v>4500</v>
      </c>
      <c r="C306" s="101"/>
      <c r="D306" s="101"/>
      <c r="E306" s="101"/>
    </row>
    <row r="307" spans="1:5" ht="16.5" thickBot="1" x14ac:dyDescent="0.3">
      <c r="A307" s="86" t="s">
        <v>69</v>
      </c>
      <c r="B307" s="88"/>
      <c r="C307" s="89"/>
      <c r="D307" s="89"/>
      <c r="E307" s="89"/>
    </row>
    <row r="308" spans="1:5" ht="16.5" thickBot="1" x14ac:dyDescent="0.3">
      <c r="A308" s="86" t="s">
        <v>59</v>
      </c>
      <c r="B308" s="85"/>
      <c r="C308" s="85"/>
      <c r="D308" s="85"/>
      <c r="E308" s="85"/>
    </row>
    <row r="309" spans="1:5" ht="16.5" thickBot="1" x14ac:dyDescent="0.3">
      <c r="A309" s="296" t="s">
        <v>60</v>
      </c>
      <c r="B309" s="299"/>
      <c r="C309" s="300"/>
      <c r="D309" s="300"/>
      <c r="E309" s="300"/>
    </row>
    <row r="310" spans="1:5" ht="16.5" thickBot="1" x14ac:dyDescent="0.3">
      <c r="A310" s="301" t="s">
        <v>62</v>
      </c>
      <c r="B310" s="302">
        <f>B306+B300</f>
        <v>4500</v>
      </c>
      <c r="C310" s="302">
        <f t="shared" ref="C310:E310" si="59">C306+C300</f>
        <v>0</v>
      </c>
      <c r="D310" s="302">
        <f t="shared" si="59"/>
        <v>0</v>
      </c>
      <c r="E310" s="302">
        <f t="shared" si="59"/>
        <v>0</v>
      </c>
    </row>
    <row r="311" spans="1:5" ht="32.25" thickBot="1" x14ac:dyDescent="0.3">
      <c r="A311" s="97" t="s">
        <v>98</v>
      </c>
      <c r="B311" s="1415" t="s">
        <v>254</v>
      </c>
      <c r="C311" s="1417"/>
      <c r="D311" s="1417"/>
      <c r="E311" s="1418"/>
    </row>
    <row r="312" spans="1:5" ht="48" thickBot="1" x14ac:dyDescent="0.3">
      <c r="A312" s="75" t="s">
        <v>255</v>
      </c>
      <c r="B312" s="98" t="s">
        <v>256</v>
      </c>
      <c r="C312" s="298" t="s">
        <v>54</v>
      </c>
      <c r="D312" s="1594"/>
      <c r="E312" s="1433"/>
    </row>
    <row r="313" spans="1:5" ht="16.5" thickBot="1" x14ac:dyDescent="0.3">
      <c r="A313" s="100"/>
      <c r="B313" s="1415"/>
      <c r="C313" s="1417"/>
      <c r="D313" s="1417"/>
      <c r="E313" s="1418"/>
    </row>
    <row r="314" spans="1:5" ht="16.5" thickBot="1" x14ac:dyDescent="0.3">
      <c r="A314" s="66" t="s">
        <v>29</v>
      </c>
      <c r="B314" s="1398"/>
      <c r="C314" s="1399"/>
      <c r="D314" s="1399"/>
      <c r="E314" s="1400"/>
    </row>
    <row r="315" spans="1:5" ht="16.5" thickBot="1" x14ac:dyDescent="0.3">
      <c r="A315" s="66" t="s">
        <v>31</v>
      </c>
      <c r="B315" s="1425"/>
      <c r="C315" s="1426"/>
      <c r="D315" s="1426"/>
      <c r="E315" s="1427"/>
    </row>
    <row r="316" spans="1:5" x14ac:dyDescent="0.25">
      <c r="A316" s="1410"/>
      <c r="B316" s="77">
        <v>2024</v>
      </c>
      <c r="C316" s="77">
        <v>2025</v>
      </c>
      <c r="D316" s="77">
        <v>2026</v>
      </c>
      <c r="E316" s="77">
        <v>2027</v>
      </c>
    </row>
    <row r="317" spans="1:5" ht="16.5" thickBot="1" x14ac:dyDescent="0.3">
      <c r="A317" s="1411"/>
      <c r="B317" s="79" t="s">
        <v>13</v>
      </c>
      <c r="C317" s="79" t="s">
        <v>14</v>
      </c>
      <c r="D317" s="79" t="s">
        <v>14</v>
      </c>
      <c r="E317" s="79" t="s">
        <v>14</v>
      </c>
    </row>
    <row r="318" spans="1:5" ht="16.5" thickBot="1" x14ac:dyDescent="0.3">
      <c r="A318" s="66" t="s">
        <v>33</v>
      </c>
      <c r="B318" s="81">
        <v>1</v>
      </c>
      <c r="C318" s="81">
        <v>0</v>
      </c>
      <c r="D318" s="81">
        <v>0</v>
      </c>
      <c r="E318" s="81">
        <v>0</v>
      </c>
    </row>
    <row r="319" spans="1:5" ht="16.5" thickBot="1" x14ac:dyDescent="0.3">
      <c r="A319" s="66" t="s">
        <v>35</v>
      </c>
      <c r="B319" s="81">
        <f>B337</f>
        <v>6750</v>
      </c>
      <c r="C319" s="81">
        <f>C337</f>
        <v>0</v>
      </c>
      <c r="D319" s="81">
        <f t="shared" ref="D319:E319" si="60">D337</f>
        <v>0</v>
      </c>
      <c r="E319" s="81">
        <f t="shared" si="60"/>
        <v>0</v>
      </c>
    </row>
    <row r="320" spans="1:5" ht="16.5" thickBot="1" x14ac:dyDescent="0.3">
      <c r="A320" s="66" t="s">
        <v>36</v>
      </c>
      <c r="B320" s="81"/>
      <c r="C320" s="81"/>
      <c r="D320" s="81"/>
      <c r="E320" s="81"/>
    </row>
    <row r="321" spans="1:5" ht="16.5" thickBot="1" x14ac:dyDescent="0.3">
      <c r="A321" s="66" t="s">
        <v>37</v>
      </c>
      <c r="B321" s="58" t="s">
        <v>94</v>
      </c>
      <c r="C321" s="82">
        <f>C318/B318-1</f>
        <v>-1</v>
      </c>
      <c r="D321" s="82" t="e">
        <f t="shared" ref="D321:E323" si="61">D318/C318-1</f>
        <v>#DIV/0!</v>
      </c>
      <c r="E321" s="82" t="e">
        <f t="shared" si="61"/>
        <v>#DIV/0!</v>
      </c>
    </row>
    <row r="322" spans="1:5" ht="32.25" thickBot="1" x14ac:dyDescent="0.3">
      <c r="A322" s="66" t="s">
        <v>38</v>
      </c>
      <c r="B322" s="58" t="s">
        <v>94</v>
      </c>
      <c r="C322" s="82">
        <f>C319/B319-1</f>
        <v>-1</v>
      </c>
      <c r="D322" s="82" t="e">
        <f t="shared" si="61"/>
        <v>#DIV/0!</v>
      </c>
      <c r="E322" s="82" t="e">
        <f t="shared" si="61"/>
        <v>#DIV/0!</v>
      </c>
    </row>
    <row r="323" spans="1:5" ht="16.5" customHeight="1" thickBot="1" x14ac:dyDescent="0.3">
      <c r="A323" s="66" t="s">
        <v>39</v>
      </c>
      <c r="B323" s="58" t="s">
        <v>94</v>
      </c>
      <c r="C323" s="82" t="e">
        <f>C320/B320-1</f>
        <v>#DIV/0!</v>
      </c>
      <c r="D323" s="82" t="e">
        <f t="shared" si="61"/>
        <v>#DIV/0!</v>
      </c>
      <c r="E323" s="82" t="e">
        <f t="shared" si="61"/>
        <v>#DIV/0!</v>
      </c>
    </row>
    <row r="324" spans="1:5" ht="16.5" thickBot="1" x14ac:dyDescent="0.3">
      <c r="A324" s="1438" t="s">
        <v>250</v>
      </c>
      <c r="B324" s="1439"/>
      <c r="C324" s="1439"/>
      <c r="D324" s="1439"/>
      <c r="E324" s="1440"/>
    </row>
    <row r="325" spans="1:5" x14ac:dyDescent="0.25">
      <c r="A325" s="1410"/>
      <c r="B325" s="77">
        <v>2024</v>
      </c>
      <c r="C325" s="77">
        <v>2025</v>
      </c>
      <c r="D325" s="77">
        <v>2026</v>
      </c>
      <c r="E325" s="77">
        <v>2027</v>
      </c>
    </row>
    <row r="326" spans="1:5" ht="16.5" thickBot="1" x14ac:dyDescent="0.3">
      <c r="A326" s="1411"/>
      <c r="B326" s="79" t="s">
        <v>13</v>
      </c>
      <c r="C326" s="79" t="s">
        <v>14</v>
      </c>
      <c r="D326" s="79" t="s">
        <v>14</v>
      </c>
      <c r="E326" s="79" t="s">
        <v>14</v>
      </c>
    </row>
    <row r="327" spans="1:5" ht="16.5" thickBot="1" x14ac:dyDescent="0.3">
      <c r="A327" s="84" t="s">
        <v>57</v>
      </c>
      <c r="B327" s="85">
        <f>SUM(B328:B331)</f>
        <v>0</v>
      </c>
      <c r="C327" s="85">
        <f t="shared" ref="C327:E327" si="62">SUM(C328:C331)</f>
        <v>0</v>
      </c>
      <c r="D327" s="85">
        <f t="shared" si="62"/>
        <v>0</v>
      </c>
      <c r="E327" s="85">
        <f t="shared" si="62"/>
        <v>0</v>
      </c>
    </row>
    <row r="328" spans="1:5" ht="16.5" thickBot="1" x14ac:dyDescent="0.3">
      <c r="A328" s="86" t="s">
        <v>42</v>
      </c>
      <c r="B328" s="85"/>
      <c r="C328" s="85"/>
      <c r="D328" s="85"/>
      <c r="E328" s="85"/>
    </row>
    <row r="329" spans="1:5" ht="16.5" thickBot="1" x14ac:dyDescent="0.3">
      <c r="A329" s="86" t="s">
        <v>69</v>
      </c>
      <c r="B329" s="88"/>
      <c r="C329" s="89"/>
      <c r="D329" s="89"/>
      <c r="E329" s="89"/>
    </row>
    <row r="330" spans="1:5" ht="16.5" thickBot="1" x14ac:dyDescent="0.3">
      <c r="A330" s="86" t="s">
        <v>59</v>
      </c>
      <c r="B330" s="85"/>
      <c r="C330" s="85"/>
      <c r="D330" s="85"/>
      <c r="E330" s="85"/>
    </row>
    <row r="331" spans="1:5" ht="16.5" thickBot="1" x14ac:dyDescent="0.3">
      <c r="A331" s="86" t="s">
        <v>60</v>
      </c>
      <c r="B331" s="88"/>
      <c r="C331" s="89"/>
      <c r="D331" s="89"/>
      <c r="E331" s="89"/>
    </row>
    <row r="332" spans="1:5" ht="16.5" thickBot="1" x14ac:dyDescent="0.3">
      <c r="A332" s="84" t="s">
        <v>61</v>
      </c>
      <c r="B332" s="88">
        <f>SUM(B333:B336)</f>
        <v>6750</v>
      </c>
      <c r="C332" s="88">
        <f t="shared" ref="C332:E332" si="63">SUM(C333:C336)</f>
        <v>0</v>
      </c>
      <c r="D332" s="88">
        <f t="shared" si="63"/>
        <v>0</v>
      </c>
      <c r="E332" s="88">
        <f t="shared" si="63"/>
        <v>0</v>
      </c>
    </row>
    <row r="333" spans="1:5" ht="16.5" thickBot="1" x14ac:dyDescent="0.3">
      <c r="A333" s="86" t="s">
        <v>42</v>
      </c>
      <c r="B333" s="85">
        <v>6750</v>
      </c>
      <c r="C333" s="101"/>
      <c r="D333" s="101"/>
      <c r="E333" s="101"/>
    </row>
    <row r="334" spans="1:5" ht="16.5" thickBot="1" x14ac:dyDescent="0.3">
      <c r="A334" s="86" t="s">
        <v>69</v>
      </c>
      <c r="B334" s="88"/>
      <c r="C334" s="89"/>
      <c r="D334" s="89"/>
      <c r="E334" s="89"/>
    </row>
    <row r="335" spans="1:5" ht="16.5" thickBot="1" x14ac:dyDescent="0.3">
      <c r="A335" s="86" t="s">
        <v>59</v>
      </c>
      <c r="B335" s="85"/>
      <c r="C335" s="85"/>
      <c r="D335" s="85"/>
      <c r="E335" s="85"/>
    </row>
    <row r="336" spans="1:5" ht="16.5" thickBot="1" x14ac:dyDescent="0.3">
      <c r="A336" s="296" t="s">
        <v>60</v>
      </c>
      <c r="B336" s="299"/>
      <c r="C336" s="300"/>
      <c r="D336" s="300"/>
      <c r="E336" s="300"/>
    </row>
    <row r="337" spans="1:5" ht="16.5" thickBot="1" x14ac:dyDescent="0.3">
      <c r="A337" s="301" t="s">
        <v>62</v>
      </c>
      <c r="B337" s="302">
        <f>B333+B327</f>
        <v>6750</v>
      </c>
      <c r="C337" s="302">
        <f t="shared" ref="C337:E337" si="64">C333+C327</f>
        <v>0</v>
      </c>
      <c r="D337" s="302">
        <f t="shared" si="64"/>
        <v>0</v>
      </c>
      <c r="E337" s="302">
        <f t="shared" si="64"/>
        <v>0</v>
      </c>
    </row>
    <row r="338" spans="1:5" ht="32.25" thickBot="1" x14ac:dyDescent="0.3">
      <c r="A338" s="97" t="s">
        <v>98</v>
      </c>
      <c r="B338" s="1415" t="s">
        <v>257</v>
      </c>
      <c r="C338" s="1417"/>
      <c r="D338" s="1417"/>
      <c r="E338" s="1418"/>
    </row>
    <row r="339" spans="1:5" ht="48" thickBot="1" x14ac:dyDescent="0.3">
      <c r="A339" s="75" t="s">
        <v>255</v>
      </c>
      <c r="B339" s="98" t="s">
        <v>258</v>
      </c>
      <c r="C339" s="298" t="s">
        <v>54</v>
      </c>
      <c r="D339" s="1594"/>
      <c r="E339" s="1433"/>
    </row>
    <row r="340" spans="1:5" ht="16.5" thickBot="1" x14ac:dyDescent="0.3">
      <c r="A340" s="100"/>
      <c r="B340" s="1415"/>
      <c r="C340" s="1417"/>
      <c r="D340" s="1417"/>
      <c r="E340" s="1418"/>
    </row>
    <row r="341" spans="1:5" ht="16.5" thickBot="1" x14ac:dyDescent="0.3">
      <c r="A341" s="66" t="s">
        <v>29</v>
      </c>
      <c r="B341" s="1398"/>
      <c r="C341" s="1399"/>
      <c r="D341" s="1399"/>
      <c r="E341" s="1400"/>
    </row>
    <row r="342" spans="1:5" ht="16.5" thickBot="1" x14ac:dyDescent="0.3">
      <c r="A342" s="66" t="s">
        <v>31</v>
      </c>
      <c r="B342" s="1425"/>
      <c r="C342" s="1426"/>
      <c r="D342" s="1426"/>
      <c r="E342" s="1427"/>
    </row>
    <row r="343" spans="1:5" x14ac:dyDescent="0.25">
      <c r="A343" s="1410"/>
      <c r="B343" s="77">
        <v>2024</v>
      </c>
      <c r="C343" s="77">
        <v>2025</v>
      </c>
      <c r="D343" s="77">
        <v>2026</v>
      </c>
      <c r="E343" s="77">
        <v>2027</v>
      </c>
    </row>
    <row r="344" spans="1:5" ht="16.5" thickBot="1" x14ac:dyDescent="0.3">
      <c r="A344" s="1411"/>
      <c r="B344" s="79" t="s">
        <v>13</v>
      </c>
      <c r="C344" s="79" t="s">
        <v>14</v>
      </c>
      <c r="D344" s="79" t="s">
        <v>14</v>
      </c>
      <c r="E344" s="79" t="s">
        <v>14</v>
      </c>
    </row>
    <row r="345" spans="1:5" ht="16.5" thickBot="1" x14ac:dyDescent="0.3">
      <c r="A345" s="66" t="s">
        <v>33</v>
      </c>
      <c r="B345" s="81">
        <v>1</v>
      </c>
      <c r="C345" s="81">
        <v>0</v>
      </c>
      <c r="D345" s="81">
        <v>0</v>
      </c>
      <c r="E345" s="81">
        <v>0</v>
      </c>
    </row>
    <row r="346" spans="1:5" ht="16.5" thickBot="1" x14ac:dyDescent="0.3">
      <c r="A346" s="66" t="s">
        <v>35</v>
      </c>
      <c r="B346" s="81">
        <f>B364</f>
        <v>6750</v>
      </c>
      <c r="C346" s="81">
        <f>C364</f>
        <v>0</v>
      </c>
      <c r="D346" s="81">
        <f t="shared" ref="D346:E346" si="65">D364</f>
        <v>0</v>
      </c>
      <c r="E346" s="81">
        <f t="shared" si="65"/>
        <v>0</v>
      </c>
    </row>
    <row r="347" spans="1:5" ht="16.5" thickBot="1" x14ac:dyDescent="0.3">
      <c r="A347" s="66" t="s">
        <v>36</v>
      </c>
      <c r="B347" s="81"/>
      <c r="C347" s="81"/>
      <c r="D347" s="81"/>
      <c r="E347" s="81"/>
    </row>
    <row r="348" spans="1:5" ht="16.5" thickBot="1" x14ac:dyDescent="0.3">
      <c r="A348" s="66" t="s">
        <v>37</v>
      </c>
      <c r="B348" s="58" t="s">
        <v>94</v>
      </c>
      <c r="C348" s="82">
        <f>C345/B345-1</f>
        <v>-1</v>
      </c>
      <c r="D348" s="82" t="e">
        <f t="shared" ref="D348:E350" si="66">D345/C345-1</f>
        <v>#DIV/0!</v>
      </c>
      <c r="E348" s="82" t="e">
        <f t="shared" si="66"/>
        <v>#DIV/0!</v>
      </c>
    </row>
    <row r="349" spans="1:5" ht="32.25" thickBot="1" x14ac:dyDescent="0.3">
      <c r="A349" s="66" t="s">
        <v>38</v>
      </c>
      <c r="B349" s="58" t="s">
        <v>94</v>
      </c>
      <c r="C349" s="82">
        <f>C346/B346-1</f>
        <v>-1</v>
      </c>
      <c r="D349" s="82" t="e">
        <f t="shared" si="66"/>
        <v>#DIV/0!</v>
      </c>
      <c r="E349" s="82" t="e">
        <f t="shared" si="66"/>
        <v>#DIV/0!</v>
      </c>
    </row>
    <row r="350" spans="1:5" ht="32.25" thickBot="1" x14ac:dyDescent="0.3">
      <c r="A350" s="66" t="s">
        <v>39</v>
      </c>
      <c r="B350" s="58" t="s">
        <v>94</v>
      </c>
      <c r="C350" s="82" t="e">
        <f>C347/B347-1</f>
        <v>#DIV/0!</v>
      </c>
      <c r="D350" s="82" t="e">
        <f t="shared" si="66"/>
        <v>#DIV/0!</v>
      </c>
      <c r="E350" s="82" t="e">
        <f t="shared" si="66"/>
        <v>#DIV/0!</v>
      </c>
    </row>
    <row r="351" spans="1:5" ht="16.5" thickBot="1" x14ac:dyDescent="0.3">
      <c r="A351" s="1438" t="s">
        <v>250</v>
      </c>
      <c r="B351" s="1439"/>
      <c r="C351" s="1439"/>
      <c r="D351" s="1439"/>
      <c r="E351" s="1440"/>
    </row>
    <row r="352" spans="1:5" x14ac:dyDescent="0.25">
      <c r="A352" s="1410"/>
      <c r="B352" s="77">
        <v>2024</v>
      </c>
      <c r="C352" s="77">
        <v>2025</v>
      </c>
      <c r="D352" s="77">
        <v>2026</v>
      </c>
      <c r="E352" s="77">
        <v>2027</v>
      </c>
    </row>
    <row r="353" spans="1:7" ht="16.5" thickBot="1" x14ac:dyDescent="0.3">
      <c r="A353" s="1411"/>
      <c r="B353" s="79" t="s">
        <v>13</v>
      </c>
      <c r="C353" s="79" t="s">
        <v>14</v>
      </c>
      <c r="D353" s="79" t="s">
        <v>14</v>
      </c>
      <c r="E353" s="79" t="s">
        <v>14</v>
      </c>
    </row>
    <row r="354" spans="1:7" ht="16.5" thickBot="1" x14ac:dyDescent="0.3">
      <c r="A354" s="84" t="s">
        <v>57</v>
      </c>
      <c r="B354" s="85">
        <f>SUM(B355:B358)</f>
        <v>0</v>
      </c>
      <c r="C354" s="85">
        <f t="shared" ref="C354:E354" si="67">SUM(C355:C358)</f>
        <v>0</v>
      </c>
      <c r="D354" s="85">
        <f t="shared" si="67"/>
        <v>0</v>
      </c>
      <c r="E354" s="85">
        <f t="shared" si="67"/>
        <v>0</v>
      </c>
    </row>
    <row r="355" spans="1:7" ht="16.5" thickBot="1" x14ac:dyDescent="0.3">
      <c r="A355" s="86" t="s">
        <v>42</v>
      </c>
      <c r="B355" s="85"/>
      <c r="C355" s="85"/>
      <c r="D355" s="85"/>
      <c r="E355" s="85"/>
    </row>
    <row r="356" spans="1:7" ht="16.5" thickBot="1" x14ac:dyDescent="0.3">
      <c r="A356" s="86" t="s">
        <v>69</v>
      </c>
      <c r="B356" s="88"/>
      <c r="C356" s="89"/>
      <c r="D356" s="89"/>
      <c r="E356" s="89"/>
    </row>
    <row r="357" spans="1:7" ht="16.5" thickBot="1" x14ac:dyDescent="0.3">
      <c r="A357" s="86" t="s">
        <v>59</v>
      </c>
      <c r="B357" s="85"/>
      <c r="C357" s="85"/>
      <c r="D357" s="85"/>
      <c r="E357" s="85"/>
    </row>
    <row r="358" spans="1:7" ht="16.5" thickBot="1" x14ac:dyDescent="0.3">
      <c r="A358" s="86" t="s">
        <v>60</v>
      </c>
      <c r="B358" s="88"/>
      <c r="C358" s="89"/>
      <c r="D358" s="89"/>
      <c r="E358" s="89"/>
    </row>
    <row r="359" spans="1:7" ht="16.5" thickBot="1" x14ac:dyDescent="0.3">
      <c r="A359" s="84" t="s">
        <v>61</v>
      </c>
      <c r="B359" s="88">
        <f>SUM(B360:B363)</f>
        <v>6750</v>
      </c>
      <c r="C359" s="88">
        <f t="shared" ref="C359:E359" si="68">SUM(C360:C363)</f>
        <v>0</v>
      </c>
      <c r="D359" s="88">
        <f t="shared" si="68"/>
        <v>0</v>
      </c>
      <c r="E359" s="88">
        <f t="shared" si="68"/>
        <v>0</v>
      </c>
    </row>
    <row r="360" spans="1:7" ht="16.5" thickBot="1" x14ac:dyDescent="0.3">
      <c r="A360" s="86" t="s">
        <v>42</v>
      </c>
      <c r="B360" s="85">
        <v>6750</v>
      </c>
      <c r="C360" s="101"/>
      <c r="D360" s="101"/>
      <c r="E360" s="101"/>
    </row>
    <row r="361" spans="1:7" ht="16.5" thickBot="1" x14ac:dyDescent="0.3">
      <c r="A361" s="86" t="s">
        <v>69</v>
      </c>
      <c r="B361" s="88"/>
      <c r="C361" s="89"/>
      <c r="D361" s="89"/>
      <c r="E361" s="89"/>
    </row>
    <row r="362" spans="1:7" ht="16.5" thickBot="1" x14ac:dyDescent="0.3">
      <c r="A362" s="86" t="s">
        <v>59</v>
      </c>
      <c r="B362" s="85"/>
      <c r="C362" s="85"/>
      <c r="D362" s="85"/>
      <c r="E362" s="85"/>
    </row>
    <row r="363" spans="1:7" ht="16.5" thickBot="1" x14ac:dyDescent="0.3">
      <c r="A363" s="296" t="s">
        <v>60</v>
      </c>
      <c r="B363" s="299"/>
      <c r="C363" s="300"/>
      <c r="D363" s="300"/>
      <c r="E363" s="300"/>
    </row>
    <row r="364" spans="1:7" ht="16.5" thickBot="1" x14ac:dyDescent="0.3">
      <c r="A364" s="301" t="s">
        <v>62</v>
      </c>
      <c r="B364" s="302">
        <f>B360+B354</f>
        <v>6750</v>
      </c>
      <c r="C364" s="302">
        <f t="shared" ref="C364:E364" si="69">C360+C354</f>
        <v>0</v>
      </c>
      <c r="D364" s="302">
        <f t="shared" si="69"/>
        <v>0</v>
      </c>
      <c r="E364" s="302">
        <f t="shared" si="69"/>
        <v>0</v>
      </c>
    </row>
    <row r="365" spans="1:7" ht="51" customHeight="1" thickBot="1" x14ac:dyDescent="0.3">
      <c r="A365" s="304" t="s">
        <v>64</v>
      </c>
      <c r="B365" s="305">
        <f>B364+B337+B310+B283+B256+B229+B202+B175+B145+B106+B67</f>
        <v>215954</v>
      </c>
      <c r="C365" s="305">
        <f t="shared" ref="C365:E365" si="70">C364+C337+C310+C283+C256+C229+C202+C175+C145+C106+C67</f>
        <v>333354</v>
      </c>
      <c r="D365" s="305">
        <f t="shared" si="70"/>
        <v>333354</v>
      </c>
      <c r="E365" s="305">
        <f t="shared" si="70"/>
        <v>283354</v>
      </c>
    </row>
    <row r="366" spans="1:7" ht="47.25" customHeight="1" thickBot="1" x14ac:dyDescent="0.3">
      <c r="A366" s="306" t="s">
        <v>65</v>
      </c>
      <c r="B366" s="307">
        <f>B367+B370+B373+B379+B393+B382</f>
        <v>215954</v>
      </c>
      <c r="C366" s="307">
        <f t="shared" ref="C366:E366" si="71">C367+C370+C373+C379+C393+C382</f>
        <v>333354</v>
      </c>
      <c r="D366" s="307">
        <f t="shared" si="71"/>
        <v>333354</v>
      </c>
      <c r="E366" s="307">
        <f t="shared" si="71"/>
        <v>283354</v>
      </c>
      <c r="F366" s="83"/>
      <c r="G366" s="83"/>
    </row>
    <row r="367" spans="1:7" ht="16.5" thickBot="1" x14ac:dyDescent="0.3">
      <c r="A367" s="84" t="s">
        <v>41</v>
      </c>
      <c r="B367" s="104">
        <f>B368+B369</f>
        <v>32649</v>
      </c>
      <c r="C367" s="105">
        <f t="shared" ref="C367:E367" si="72">C368+C369</f>
        <v>38049</v>
      </c>
      <c r="D367" s="105">
        <f>D368+D369</f>
        <v>38049</v>
      </c>
      <c r="E367" s="105">
        <f t="shared" si="72"/>
        <v>38049</v>
      </c>
    </row>
    <row r="368" spans="1:7" ht="16.5" thickBot="1" x14ac:dyDescent="0.3">
      <c r="A368" s="86" t="s">
        <v>42</v>
      </c>
      <c r="B368" s="88">
        <f t="shared" ref="B368:E369" si="73">B47</f>
        <v>32649</v>
      </c>
      <c r="C368" s="88">
        <f t="shared" si="73"/>
        <v>38049</v>
      </c>
      <c r="D368" s="88">
        <f t="shared" si="73"/>
        <v>38049</v>
      </c>
      <c r="E368" s="88">
        <f t="shared" si="73"/>
        <v>38049</v>
      </c>
    </row>
    <row r="369" spans="1:5" ht="24.75" customHeight="1" thickBot="1" x14ac:dyDescent="0.3">
      <c r="A369" s="86" t="s">
        <v>66</v>
      </c>
      <c r="B369" s="88">
        <f t="shared" si="73"/>
        <v>0</v>
      </c>
      <c r="C369" s="88">
        <f t="shared" si="73"/>
        <v>0</v>
      </c>
      <c r="D369" s="88">
        <f t="shared" si="73"/>
        <v>0</v>
      </c>
      <c r="E369" s="88">
        <f t="shared" si="73"/>
        <v>0</v>
      </c>
    </row>
    <row r="370" spans="1:5" ht="15.75" customHeight="1" thickBot="1" x14ac:dyDescent="0.3">
      <c r="A370" s="84" t="s">
        <v>67</v>
      </c>
      <c r="B370" s="104">
        <f>SUM(B371:B372)</f>
        <v>6635</v>
      </c>
      <c r="C370" s="104">
        <f t="shared" ref="C370:E370" si="74">SUM(C371:C372)</f>
        <v>6935</v>
      </c>
      <c r="D370" s="104">
        <f t="shared" si="74"/>
        <v>6935</v>
      </c>
      <c r="E370" s="104">
        <f t="shared" si="74"/>
        <v>6935</v>
      </c>
    </row>
    <row r="371" spans="1:5" ht="16.5" thickBot="1" x14ac:dyDescent="0.3">
      <c r="A371" s="86" t="s">
        <v>42</v>
      </c>
      <c r="B371" s="85">
        <f>B50</f>
        <v>6635</v>
      </c>
      <c r="C371" s="85">
        <f>C50</f>
        <v>6935</v>
      </c>
      <c r="D371" s="85">
        <f>D50</f>
        <v>6935</v>
      </c>
      <c r="E371" s="85">
        <f>E50</f>
        <v>6935</v>
      </c>
    </row>
    <row r="372" spans="1:5" ht="16.5" thickBot="1" x14ac:dyDescent="0.3">
      <c r="A372" s="86" t="s">
        <v>66</v>
      </c>
      <c r="B372" s="88"/>
      <c r="C372" s="88"/>
      <c r="D372" s="88"/>
      <c r="E372" s="88"/>
    </row>
    <row r="373" spans="1:5" ht="16.5" thickBot="1" x14ac:dyDescent="0.3">
      <c r="A373" s="84" t="s">
        <v>45</v>
      </c>
      <c r="B373" s="104">
        <f>SUM(B374:B375)</f>
        <v>26270</v>
      </c>
      <c r="C373" s="104">
        <f t="shared" ref="C373:E373" si="75">SUM(C374:C375)</f>
        <v>7270</v>
      </c>
      <c r="D373" s="104">
        <f t="shared" si="75"/>
        <v>7270</v>
      </c>
      <c r="E373" s="104">
        <f t="shared" si="75"/>
        <v>7270</v>
      </c>
    </row>
    <row r="374" spans="1:5" ht="16.5" thickBot="1" x14ac:dyDescent="0.3">
      <c r="A374" s="86" t="s">
        <v>42</v>
      </c>
      <c r="B374" s="88">
        <f>B53</f>
        <v>26270</v>
      </c>
      <c r="C374" s="88">
        <f>C53</f>
        <v>7270</v>
      </c>
      <c r="D374" s="88">
        <f>D53</f>
        <v>7270</v>
      </c>
      <c r="E374" s="88">
        <f>E53</f>
        <v>7270</v>
      </c>
    </row>
    <row r="375" spans="1:5" ht="16.5" thickBot="1" x14ac:dyDescent="0.3">
      <c r="A375" s="86" t="s">
        <v>66</v>
      </c>
      <c r="B375" s="88"/>
      <c r="C375" s="88"/>
      <c r="D375" s="88"/>
      <c r="E375" s="88"/>
    </row>
    <row r="376" spans="1:5" ht="16.5" thickBot="1" x14ac:dyDescent="0.3">
      <c r="A376" s="84" t="s">
        <v>46</v>
      </c>
      <c r="B376" s="104">
        <f>B377+B378</f>
        <v>0</v>
      </c>
      <c r="C376" s="104">
        <f t="shared" ref="C376:E376" si="76">C377+C378</f>
        <v>0</v>
      </c>
      <c r="D376" s="104">
        <f t="shared" si="76"/>
        <v>0</v>
      </c>
      <c r="E376" s="104">
        <f t="shared" si="76"/>
        <v>0</v>
      </c>
    </row>
    <row r="377" spans="1:5" ht="16.5" thickBot="1" x14ac:dyDescent="0.3">
      <c r="A377" s="86" t="s">
        <v>42</v>
      </c>
      <c r="B377" s="85">
        <f t="shared" ref="B377:E378" si="77">B56</f>
        <v>0</v>
      </c>
      <c r="C377" s="85">
        <f t="shared" si="77"/>
        <v>0</v>
      </c>
      <c r="D377" s="85">
        <f t="shared" si="77"/>
        <v>0</v>
      </c>
      <c r="E377" s="85">
        <f t="shared" si="77"/>
        <v>0</v>
      </c>
    </row>
    <row r="378" spans="1:5" ht="15.75" customHeight="1" thickBot="1" x14ac:dyDescent="0.3">
      <c r="A378" s="86" t="s">
        <v>66</v>
      </c>
      <c r="B378" s="85">
        <f t="shared" si="77"/>
        <v>0</v>
      </c>
      <c r="C378" s="85">
        <f t="shared" si="77"/>
        <v>0</v>
      </c>
      <c r="D378" s="85">
        <f t="shared" si="77"/>
        <v>0</v>
      </c>
      <c r="E378" s="85">
        <f t="shared" si="77"/>
        <v>0</v>
      </c>
    </row>
    <row r="379" spans="1:5" ht="32.25" thickBot="1" x14ac:dyDescent="0.3">
      <c r="A379" s="84" t="s">
        <v>47</v>
      </c>
      <c r="B379" s="104">
        <f>B380+B381</f>
        <v>80000</v>
      </c>
      <c r="C379" s="104">
        <f t="shared" ref="C379:E379" si="78">C380+C381</f>
        <v>160700</v>
      </c>
      <c r="D379" s="104">
        <f t="shared" si="78"/>
        <v>160700</v>
      </c>
      <c r="E379" s="104">
        <f t="shared" si="78"/>
        <v>160700</v>
      </c>
    </row>
    <row r="380" spans="1:5" ht="16.5" thickBot="1" x14ac:dyDescent="0.3">
      <c r="A380" s="86" t="s">
        <v>42</v>
      </c>
      <c r="B380" s="85">
        <f>B137+B98+B59</f>
        <v>80000</v>
      </c>
      <c r="C380" s="85">
        <f t="shared" ref="C380:E380" si="79">C137+C98+C59</f>
        <v>160700</v>
      </c>
      <c r="D380" s="85">
        <f t="shared" si="79"/>
        <v>160700</v>
      </c>
      <c r="E380" s="85">
        <f t="shared" si="79"/>
        <v>160700</v>
      </c>
    </row>
    <row r="381" spans="1:5" ht="16.5" thickBot="1" x14ac:dyDescent="0.3">
      <c r="A381" s="86" t="s">
        <v>66</v>
      </c>
      <c r="B381" s="85">
        <f t="shared" ref="B381:E387" si="80">B60</f>
        <v>0</v>
      </c>
      <c r="C381" s="85">
        <f t="shared" si="80"/>
        <v>0</v>
      </c>
      <c r="D381" s="85">
        <f t="shared" si="80"/>
        <v>0</v>
      </c>
      <c r="E381" s="85">
        <f t="shared" si="80"/>
        <v>0</v>
      </c>
    </row>
    <row r="382" spans="1:5" ht="16.5" thickBot="1" x14ac:dyDescent="0.3">
      <c r="A382" s="84" t="s">
        <v>48</v>
      </c>
      <c r="B382" s="104">
        <f t="shared" si="80"/>
        <v>20400</v>
      </c>
      <c r="C382" s="104">
        <f t="shared" si="80"/>
        <v>20400</v>
      </c>
      <c r="D382" s="104">
        <f t="shared" si="80"/>
        <v>20400</v>
      </c>
      <c r="E382" s="104">
        <f t="shared" si="80"/>
        <v>20400</v>
      </c>
    </row>
    <row r="383" spans="1:5" ht="16.5" thickBot="1" x14ac:dyDescent="0.3">
      <c r="A383" s="86" t="s">
        <v>42</v>
      </c>
      <c r="B383" s="85">
        <f t="shared" si="80"/>
        <v>20400</v>
      </c>
      <c r="C383" s="85">
        <f t="shared" si="80"/>
        <v>20400</v>
      </c>
      <c r="D383" s="85">
        <f t="shared" si="80"/>
        <v>20400</v>
      </c>
      <c r="E383" s="85">
        <f t="shared" si="80"/>
        <v>20400</v>
      </c>
    </row>
    <row r="384" spans="1:5" ht="16.5" thickBot="1" x14ac:dyDescent="0.3">
      <c r="A384" s="86" t="s">
        <v>66</v>
      </c>
      <c r="B384" s="85">
        <f t="shared" si="80"/>
        <v>0</v>
      </c>
      <c r="C384" s="85">
        <f t="shared" si="80"/>
        <v>0</v>
      </c>
      <c r="D384" s="85">
        <f t="shared" si="80"/>
        <v>0</v>
      </c>
      <c r="E384" s="85">
        <f t="shared" si="80"/>
        <v>0</v>
      </c>
    </row>
    <row r="385" spans="1:6" ht="26.25" customHeight="1" thickBot="1" x14ac:dyDescent="0.3">
      <c r="A385" s="84" t="s">
        <v>49</v>
      </c>
      <c r="B385" s="85">
        <f t="shared" si="80"/>
        <v>0</v>
      </c>
      <c r="C385" s="85">
        <f t="shared" si="80"/>
        <v>0</v>
      </c>
      <c r="D385" s="85">
        <f t="shared" si="80"/>
        <v>0</v>
      </c>
      <c r="E385" s="85">
        <f t="shared" si="80"/>
        <v>0</v>
      </c>
    </row>
    <row r="386" spans="1:6" ht="16.5" thickBot="1" x14ac:dyDescent="0.3">
      <c r="A386" s="86" t="s">
        <v>42</v>
      </c>
      <c r="B386" s="85">
        <f t="shared" si="80"/>
        <v>0</v>
      </c>
      <c r="C386" s="85">
        <f t="shared" si="80"/>
        <v>0</v>
      </c>
      <c r="D386" s="85">
        <f t="shared" si="80"/>
        <v>0</v>
      </c>
      <c r="E386" s="85">
        <f t="shared" si="80"/>
        <v>0</v>
      </c>
    </row>
    <row r="387" spans="1:6" ht="16.5" thickBot="1" x14ac:dyDescent="0.3">
      <c r="A387" s="86" t="s">
        <v>66</v>
      </c>
      <c r="B387" s="85">
        <f t="shared" si="80"/>
        <v>0</v>
      </c>
      <c r="C387" s="85">
        <f t="shared" si="80"/>
        <v>0</v>
      </c>
      <c r="D387" s="85">
        <f t="shared" si="80"/>
        <v>0</v>
      </c>
      <c r="E387" s="85">
        <f t="shared" si="80"/>
        <v>0</v>
      </c>
    </row>
    <row r="388" spans="1:6" ht="16.5" thickBot="1" x14ac:dyDescent="0.3">
      <c r="A388" s="84" t="s">
        <v>68</v>
      </c>
      <c r="B388" s="85">
        <f>B165</f>
        <v>0</v>
      </c>
      <c r="C388" s="85">
        <f>C165</f>
        <v>0</v>
      </c>
      <c r="D388" s="85">
        <f>D165</f>
        <v>0</v>
      </c>
      <c r="E388" s="85">
        <f>E165</f>
        <v>0</v>
      </c>
    </row>
    <row r="389" spans="1:6" ht="15" customHeight="1" thickBot="1" x14ac:dyDescent="0.3">
      <c r="A389" s="86" t="s">
        <v>42</v>
      </c>
      <c r="B389" s="85">
        <v>0</v>
      </c>
      <c r="C389" s="85">
        <v>0</v>
      </c>
      <c r="D389" s="85">
        <v>0</v>
      </c>
      <c r="E389" s="85">
        <v>0</v>
      </c>
    </row>
    <row r="390" spans="1:6" ht="15.75" customHeight="1" thickBot="1" x14ac:dyDescent="0.3">
      <c r="A390" s="86" t="s">
        <v>69</v>
      </c>
      <c r="B390" s="88"/>
      <c r="C390" s="89"/>
      <c r="D390" s="89"/>
      <c r="E390" s="89"/>
    </row>
    <row r="391" spans="1:6" ht="19.5" customHeight="1" thickBot="1" x14ac:dyDescent="0.3">
      <c r="A391" s="86" t="s">
        <v>59</v>
      </c>
      <c r="B391" s="85"/>
      <c r="C391" s="85"/>
      <c r="D391" s="85"/>
      <c r="E391" s="85"/>
    </row>
    <row r="392" spans="1:6" ht="16.5" thickBot="1" x14ac:dyDescent="0.3">
      <c r="A392" s="86" t="s">
        <v>60</v>
      </c>
      <c r="B392" s="88"/>
      <c r="C392" s="89"/>
      <c r="D392" s="89"/>
      <c r="E392" s="89"/>
      <c r="F392" s="308"/>
    </row>
    <row r="393" spans="1:6" ht="16.5" thickBot="1" x14ac:dyDescent="0.3">
      <c r="A393" s="84" t="s">
        <v>70</v>
      </c>
      <c r="B393" s="85">
        <f>SUM(B394:B397)</f>
        <v>50000</v>
      </c>
      <c r="C393" s="85">
        <f t="shared" ref="C393:E393" si="81">SUM(C394:C397)</f>
        <v>100000</v>
      </c>
      <c r="D393" s="85">
        <f t="shared" si="81"/>
        <v>100000</v>
      </c>
      <c r="E393" s="85">
        <f t="shared" si="81"/>
        <v>50000</v>
      </c>
      <c r="F393" s="308"/>
    </row>
    <row r="394" spans="1:6" ht="21.75" customHeight="1" thickBot="1" x14ac:dyDescent="0.3">
      <c r="A394" s="86" t="s">
        <v>42</v>
      </c>
      <c r="B394" s="85">
        <f>B360+B333+B306+B279+B252+B225+B198+B171</f>
        <v>50000</v>
      </c>
      <c r="C394" s="85">
        <f t="shared" ref="C394:E395" si="82">C360+C333+C306+C279+C252+C225+C198+C171</f>
        <v>50000</v>
      </c>
      <c r="D394" s="85">
        <f t="shared" si="82"/>
        <v>50000</v>
      </c>
      <c r="E394" s="85">
        <f t="shared" si="82"/>
        <v>50000</v>
      </c>
      <c r="F394" s="309"/>
    </row>
    <row r="395" spans="1:6" ht="19.5" customHeight="1" thickBot="1" x14ac:dyDescent="0.3">
      <c r="A395" s="86" t="s">
        <v>69</v>
      </c>
      <c r="B395" s="88"/>
      <c r="C395" s="85">
        <f t="shared" si="82"/>
        <v>50000</v>
      </c>
      <c r="D395" s="85">
        <f t="shared" si="82"/>
        <v>50000</v>
      </c>
      <c r="E395" s="89"/>
    </row>
    <row r="396" spans="1:6" ht="18" customHeight="1" thickBot="1" x14ac:dyDescent="0.3">
      <c r="A396" s="86" t="s">
        <v>59</v>
      </c>
      <c r="B396" s="85"/>
      <c r="C396" s="85"/>
      <c r="D396" s="85"/>
      <c r="E396" s="85"/>
    </row>
    <row r="397" spans="1:6" ht="16.5" thickBot="1" x14ac:dyDescent="0.3">
      <c r="A397" s="86" t="s">
        <v>60</v>
      </c>
      <c r="B397" s="88"/>
      <c r="C397" s="89"/>
      <c r="D397" s="89"/>
      <c r="E397" s="89"/>
    </row>
    <row r="398" spans="1:6" ht="16.5" thickBot="1" x14ac:dyDescent="0.3">
      <c r="A398" s="95" t="s">
        <v>71</v>
      </c>
      <c r="B398" s="96">
        <f>IF(B366-B365=0,0,"Error")</f>
        <v>0</v>
      </c>
      <c r="C398" s="96">
        <f>IF(C366-C365=0,0,"Error")</f>
        <v>0</v>
      </c>
      <c r="D398" s="96">
        <f>IF(D366-D365=0,0,"Error")</f>
        <v>0</v>
      </c>
      <c r="E398" s="96">
        <f>IF(E366-E365=0,0,"Error")</f>
        <v>0</v>
      </c>
    </row>
    <row r="399" spans="1:6" x14ac:dyDescent="0.25">
      <c r="A399" s="108"/>
      <c r="B399" s="109"/>
      <c r="C399" s="109"/>
      <c r="D399" s="109"/>
      <c r="E399" s="109"/>
    </row>
    <row r="418" spans="1:5" x14ac:dyDescent="0.25">
      <c r="A418" s="110"/>
    </row>
    <row r="419" spans="1:5" x14ac:dyDescent="0.25">
      <c r="A419" s="110"/>
    </row>
    <row r="420" spans="1:5" x14ac:dyDescent="0.25">
      <c r="A420" s="110"/>
    </row>
    <row r="422" spans="1:5" ht="16.5" thickBot="1" x14ac:dyDescent="0.3"/>
    <row r="423" spans="1:5" x14ac:dyDescent="0.25">
      <c r="A423" s="1595"/>
    </row>
    <row r="424" spans="1:5" x14ac:dyDescent="0.25">
      <c r="A424" s="1596"/>
    </row>
    <row r="425" spans="1:5" ht="16.5" thickBot="1" x14ac:dyDescent="0.3">
      <c r="A425" s="1597"/>
    </row>
    <row r="426" spans="1:5" x14ac:dyDescent="0.25">
      <c r="B426" s="110"/>
      <c r="C426" s="111"/>
      <c r="D426" s="112"/>
      <c r="E426" s="110"/>
    </row>
  </sheetData>
  <mergeCells count="101">
    <mergeCell ref="B342:E342"/>
    <mergeCell ref="A343:A344"/>
    <mergeCell ref="A351:E351"/>
    <mergeCell ref="A352:A353"/>
    <mergeCell ref="A423:A425"/>
    <mergeCell ref="A324:E324"/>
    <mergeCell ref="A325:A326"/>
    <mergeCell ref="B338:E338"/>
    <mergeCell ref="D339:E339"/>
    <mergeCell ref="B340:E340"/>
    <mergeCell ref="B341:E341"/>
    <mergeCell ref="B311:E311"/>
    <mergeCell ref="D312:E312"/>
    <mergeCell ref="B313:E313"/>
    <mergeCell ref="B314:E314"/>
    <mergeCell ref="B315:E315"/>
    <mergeCell ref="A316:A317"/>
    <mergeCell ref="B286:E286"/>
    <mergeCell ref="B287:E287"/>
    <mergeCell ref="B288:E288"/>
    <mergeCell ref="A289:A290"/>
    <mergeCell ref="A297:E297"/>
    <mergeCell ref="A298:A299"/>
    <mergeCell ref="B261:E261"/>
    <mergeCell ref="A262:A263"/>
    <mergeCell ref="A270:E270"/>
    <mergeCell ref="A271:A272"/>
    <mergeCell ref="B284:E284"/>
    <mergeCell ref="D285:E285"/>
    <mergeCell ref="A243:E243"/>
    <mergeCell ref="A244:A245"/>
    <mergeCell ref="B257:E257"/>
    <mergeCell ref="D258:E258"/>
    <mergeCell ref="B259:E259"/>
    <mergeCell ref="B260:E260"/>
    <mergeCell ref="B230:E230"/>
    <mergeCell ref="D231:E231"/>
    <mergeCell ref="B232:E232"/>
    <mergeCell ref="B233:E233"/>
    <mergeCell ref="B234:E234"/>
    <mergeCell ref="A235:A236"/>
    <mergeCell ref="B205:E205"/>
    <mergeCell ref="B206:E206"/>
    <mergeCell ref="B207:E207"/>
    <mergeCell ref="A208:A209"/>
    <mergeCell ref="A216:E216"/>
    <mergeCell ref="A217:A218"/>
    <mergeCell ref="B180:E180"/>
    <mergeCell ref="A181:A182"/>
    <mergeCell ref="A189:E189"/>
    <mergeCell ref="A190:A191"/>
    <mergeCell ref="B203:E203"/>
    <mergeCell ref="D204:E204"/>
    <mergeCell ref="A162:E162"/>
    <mergeCell ref="A163:A164"/>
    <mergeCell ref="B176:E176"/>
    <mergeCell ref="D177:E177"/>
    <mergeCell ref="B178:E178"/>
    <mergeCell ref="B179:E179"/>
    <mergeCell ref="B149:E149"/>
    <mergeCell ref="D150:E150"/>
    <mergeCell ref="B151:E151"/>
    <mergeCell ref="B152:E152"/>
    <mergeCell ref="B153:E153"/>
    <mergeCell ref="A154:A155"/>
    <mergeCell ref="B112:E112"/>
    <mergeCell ref="A113:A114"/>
    <mergeCell ref="A121:E121"/>
    <mergeCell ref="A122:A123"/>
    <mergeCell ref="A147:E147"/>
    <mergeCell ref="A148:E148"/>
    <mergeCell ref="A82:E82"/>
    <mergeCell ref="A83:A84"/>
    <mergeCell ref="A108:E108"/>
    <mergeCell ref="A109:E109"/>
    <mergeCell ref="B110:E110"/>
    <mergeCell ref="B111:E111"/>
    <mergeCell ref="A69:E69"/>
    <mergeCell ref="A70:E70"/>
    <mergeCell ref="B71:E71"/>
    <mergeCell ref="B72:E72"/>
    <mergeCell ref="B73:E73"/>
    <mergeCell ref="A74:A75"/>
    <mergeCell ref="A35:A36"/>
    <mergeCell ref="A43:E43"/>
    <mergeCell ref="A44:A45"/>
    <mergeCell ref="A9:E11"/>
    <mergeCell ref="B12:E12"/>
    <mergeCell ref="A13:A14"/>
    <mergeCell ref="A29:E29"/>
    <mergeCell ref="A30:E30"/>
    <mergeCell ref="A31:E31"/>
    <mergeCell ref="A2:E2"/>
    <mergeCell ref="A3:E3"/>
    <mergeCell ref="B5:E5"/>
    <mergeCell ref="B6:E6"/>
    <mergeCell ref="B7:E7"/>
    <mergeCell ref="A8:E8"/>
    <mergeCell ref="B32:E32"/>
    <mergeCell ref="B33:E33"/>
    <mergeCell ref="B34:E34"/>
  </mergeCells>
  <printOptions horizontalCentered="1" verticalCentered="1"/>
  <pageMargins left="0.7" right="0.7" top="0.75" bottom="0.75" header="0.3" footer="0.3"/>
  <pageSetup scale="85" orientation="landscape" r:id="rId1"/>
  <rowBreaks count="2" manualBreakCount="2">
    <brk id="50" max="16383" man="1"/>
    <brk id="16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2E7F5-F95F-44DF-97DF-E8AD76633BD3}">
  <dimension ref="B2:L238"/>
  <sheetViews>
    <sheetView view="pageBreakPreview" topLeftCell="A223" zoomScale="142" zoomScaleNormal="100" zoomScaleSheetLayoutView="142" workbookViewId="0">
      <selection activeCell="C51" sqref="C51"/>
    </sheetView>
  </sheetViews>
  <sheetFormatPr defaultRowHeight="15" x14ac:dyDescent="0.25"/>
  <cols>
    <col min="1" max="1" width="7.140625" customWidth="1"/>
    <col min="2" max="2" width="12" customWidth="1"/>
    <col min="3" max="3" width="18.85546875" customWidth="1"/>
    <col min="4" max="7" width="11.7109375" customWidth="1"/>
    <col min="10" max="10" width="11" customWidth="1"/>
    <col min="11" max="11" width="11" bestFit="1" customWidth="1"/>
  </cols>
  <sheetData>
    <row r="2" spans="2:8" ht="18" customHeight="1" x14ac:dyDescent="0.25">
      <c r="B2" s="1339" t="s">
        <v>0</v>
      </c>
      <c r="C2" s="1339"/>
      <c r="D2" s="1339"/>
      <c r="E2" s="1339"/>
      <c r="F2" s="1339"/>
      <c r="G2" s="1339"/>
      <c r="H2" s="1339"/>
    </row>
    <row r="3" spans="2:8" ht="18" customHeight="1" x14ac:dyDescent="0.25">
      <c r="B3" s="314"/>
      <c r="C3" s="1276" t="s">
        <v>1</v>
      </c>
      <c r="D3" s="1276"/>
      <c r="E3" s="1276"/>
      <c r="F3" s="1276"/>
      <c r="G3" s="1276"/>
      <c r="H3" s="314"/>
    </row>
    <row r="4" spans="2:8" ht="15.75" thickBot="1" x14ac:dyDescent="0.3">
      <c r="G4" s="311" t="s">
        <v>259</v>
      </c>
    </row>
    <row r="5" spans="2:8" ht="26.25" thickBot="1" x14ac:dyDescent="0.3">
      <c r="C5" s="315" t="s">
        <v>2</v>
      </c>
      <c r="D5" s="1601" t="s">
        <v>260</v>
      </c>
      <c r="E5" s="1601"/>
      <c r="F5" s="1601"/>
      <c r="G5" s="1601"/>
    </row>
    <row r="6" spans="2:8" ht="15.75" thickBot="1" x14ac:dyDescent="0.3">
      <c r="C6" s="315" t="s">
        <v>4</v>
      </c>
      <c r="D6" s="1602" t="s">
        <v>261</v>
      </c>
      <c r="E6" s="1603"/>
      <c r="F6" s="1603"/>
      <c r="G6" s="1604"/>
    </row>
    <row r="7" spans="2:8" ht="26.25" thickBot="1" x14ac:dyDescent="0.3">
      <c r="C7" s="315" t="s">
        <v>6</v>
      </c>
      <c r="D7" s="1605" t="s">
        <v>7</v>
      </c>
      <c r="E7" s="1606"/>
      <c r="F7" s="1606"/>
      <c r="G7" s="1607"/>
    </row>
    <row r="8" spans="2:8" ht="15.75" thickBot="1" x14ac:dyDescent="0.3">
      <c r="C8" s="1598" t="s">
        <v>8</v>
      </c>
      <c r="D8" s="1599"/>
      <c r="E8" s="1599"/>
      <c r="F8" s="1599"/>
      <c r="G8" s="1600"/>
    </row>
    <row r="9" spans="2:8" ht="15.75" thickBot="1" x14ac:dyDescent="0.3">
      <c r="C9" s="1455" t="s">
        <v>262</v>
      </c>
      <c r="D9" s="1456"/>
      <c r="E9" s="1456"/>
      <c r="F9" s="1456"/>
      <c r="G9" s="1457"/>
    </row>
    <row r="10" spans="2:8" ht="36.75" customHeight="1" thickBot="1" x14ac:dyDescent="0.3">
      <c r="C10" s="1455"/>
      <c r="D10" s="1456"/>
      <c r="E10" s="1456"/>
      <c r="F10" s="1456"/>
      <c r="G10" s="1457"/>
    </row>
    <row r="11" spans="2:8" ht="15.75" thickBot="1" x14ac:dyDescent="0.3">
      <c r="C11" s="1455"/>
      <c r="D11" s="1456"/>
      <c r="E11" s="1456"/>
      <c r="F11" s="1456"/>
      <c r="G11" s="1457"/>
    </row>
    <row r="12" spans="2:8" ht="38.25" customHeight="1" thickBot="1" x14ac:dyDescent="0.3">
      <c r="C12" s="316" t="s">
        <v>10</v>
      </c>
      <c r="D12" s="1611" t="s">
        <v>263</v>
      </c>
      <c r="E12" s="1612"/>
      <c r="F12" s="1612"/>
      <c r="G12" s="1613"/>
    </row>
    <row r="13" spans="2:8" ht="23.25" customHeight="1" x14ac:dyDescent="0.25">
      <c r="C13" s="1614" t="s">
        <v>12</v>
      </c>
      <c r="D13" s="317">
        <v>2024</v>
      </c>
      <c r="E13" s="317">
        <v>2025</v>
      </c>
      <c r="F13" s="317">
        <v>2026</v>
      </c>
      <c r="G13" s="317">
        <v>2027</v>
      </c>
    </row>
    <row r="14" spans="2:8" ht="15.75" thickBot="1" x14ac:dyDescent="0.3">
      <c r="C14" s="1615"/>
      <c r="D14" s="319" t="s">
        <v>13</v>
      </c>
      <c r="E14" s="319" t="s">
        <v>14</v>
      </c>
      <c r="F14" s="319" t="s">
        <v>14</v>
      </c>
      <c r="G14" s="319" t="s">
        <v>14</v>
      </c>
    </row>
    <row r="15" spans="2:8" ht="18.75" customHeight="1" thickBot="1" x14ac:dyDescent="0.3">
      <c r="C15" s="320" t="s">
        <v>264</v>
      </c>
      <c r="D15" s="321" t="s">
        <v>175</v>
      </c>
      <c r="E15" s="321" t="s">
        <v>18</v>
      </c>
      <c r="F15" s="321" t="s">
        <v>18</v>
      </c>
      <c r="G15" s="321" t="s">
        <v>18</v>
      </c>
    </row>
    <row r="16" spans="2:8" ht="15.75" thickBot="1" x14ac:dyDescent="0.3">
      <c r="C16" s="320" t="s">
        <v>265</v>
      </c>
      <c r="D16" s="321" t="s">
        <v>266</v>
      </c>
      <c r="E16" s="321" t="s">
        <v>266</v>
      </c>
      <c r="F16" s="321" t="s">
        <v>266</v>
      </c>
      <c r="G16" s="321" t="s">
        <v>266</v>
      </c>
    </row>
    <row r="17" spans="3:12" ht="15.75" thickBot="1" x14ac:dyDescent="0.3">
      <c r="C17" s="320"/>
      <c r="D17" s="321"/>
      <c r="E17" s="321"/>
      <c r="F17" s="321"/>
      <c r="G17" s="321"/>
    </row>
    <row r="18" spans="3:12" ht="32.25" customHeight="1" thickBot="1" x14ac:dyDescent="0.3">
      <c r="C18" s="125" t="s">
        <v>24</v>
      </c>
      <c r="D18" s="1616" t="s">
        <v>267</v>
      </c>
      <c r="E18" s="1617"/>
      <c r="F18" s="1617"/>
      <c r="G18" s="1618"/>
    </row>
    <row r="19" spans="3:12" ht="23.25" customHeight="1" thickBot="1" x14ac:dyDescent="0.3">
      <c r="C19" s="1619" t="s">
        <v>84</v>
      </c>
      <c r="D19" s="1620"/>
      <c r="E19" s="1620"/>
      <c r="F19" s="1620"/>
      <c r="G19" s="1621"/>
      <c r="J19" s="322"/>
      <c r="L19" s="322"/>
    </row>
    <row r="20" spans="3:12" ht="40.5" customHeight="1" thickBot="1" x14ac:dyDescent="0.3">
      <c r="C20" s="320" t="s">
        <v>268</v>
      </c>
      <c r="D20" s="323" t="s">
        <v>269</v>
      </c>
      <c r="E20" s="323" t="s">
        <v>269</v>
      </c>
      <c r="F20" s="323" t="s">
        <v>269</v>
      </c>
      <c r="G20" s="323" t="s">
        <v>269</v>
      </c>
      <c r="I20" s="324"/>
    </row>
    <row r="21" spans="3:12" ht="30.75" customHeight="1" thickBot="1" x14ac:dyDescent="0.3">
      <c r="C21" s="320" t="s">
        <v>176</v>
      </c>
      <c r="D21" s="325">
        <v>2</v>
      </c>
      <c r="E21" s="326">
        <v>2</v>
      </c>
      <c r="F21" s="326">
        <v>2</v>
      </c>
      <c r="G21" s="326">
        <v>2</v>
      </c>
    </row>
    <row r="22" spans="3:12" ht="24" customHeight="1" thickBot="1" x14ac:dyDescent="0.3">
      <c r="C22" s="1622" t="s">
        <v>90</v>
      </c>
      <c r="D22" s="1623"/>
      <c r="E22" s="1623"/>
      <c r="F22" s="1623"/>
      <c r="G22" s="1624"/>
    </row>
    <row r="23" spans="3:12" ht="15.75" thickBot="1" x14ac:dyDescent="0.3">
      <c r="C23" s="1330" t="s">
        <v>26</v>
      </c>
      <c r="D23" s="1331"/>
      <c r="E23" s="1331"/>
      <c r="F23" s="1331"/>
      <c r="G23" s="1332"/>
    </row>
    <row r="24" spans="3:12" ht="18.75" customHeight="1" thickBot="1" x14ac:dyDescent="0.3">
      <c r="C24" s="328" t="s">
        <v>27</v>
      </c>
      <c r="D24" s="1625" t="s">
        <v>270</v>
      </c>
      <c r="E24" s="1626"/>
      <c r="F24" s="1626"/>
      <c r="G24" s="1627"/>
    </row>
    <row r="25" spans="3:12" ht="36.75" customHeight="1" thickBot="1" x14ac:dyDescent="0.3">
      <c r="C25" s="320" t="s">
        <v>29</v>
      </c>
      <c r="D25" s="1336" t="s">
        <v>271</v>
      </c>
      <c r="E25" s="1337"/>
      <c r="F25" s="1337"/>
      <c r="G25" s="1338"/>
    </row>
    <row r="26" spans="3:12" ht="15.75" thickBot="1" x14ac:dyDescent="0.3">
      <c r="C26" s="320" t="s">
        <v>31</v>
      </c>
      <c r="D26" s="1628" t="s">
        <v>272</v>
      </c>
      <c r="E26" s="1629"/>
      <c r="F26" s="1629"/>
      <c r="G26" s="1630"/>
    </row>
    <row r="27" spans="3:12" ht="12.75" customHeight="1" x14ac:dyDescent="0.25">
      <c r="C27" s="1614"/>
      <c r="D27" s="317">
        <v>2024</v>
      </c>
      <c r="E27" s="317">
        <v>2025</v>
      </c>
      <c r="F27" s="317">
        <v>2026</v>
      </c>
      <c r="G27" s="317">
        <v>2027</v>
      </c>
    </row>
    <row r="28" spans="3:12" ht="9" customHeight="1" thickBot="1" x14ac:dyDescent="0.3">
      <c r="C28" s="1615"/>
      <c r="D28" s="329" t="s">
        <v>13</v>
      </c>
      <c r="E28" s="329" t="s">
        <v>14</v>
      </c>
      <c r="F28" s="329" t="s">
        <v>14</v>
      </c>
      <c r="G28" s="329" t="s">
        <v>14</v>
      </c>
    </row>
    <row r="29" spans="3:12" ht="15.75" thickBot="1" x14ac:dyDescent="0.3">
      <c r="C29" s="320" t="s">
        <v>33</v>
      </c>
      <c r="D29" s="330">
        <v>4</v>
      </c>
      <c r="E29" s="330">
        <v>4</v>
      </c>
      <c r="F29" s="330">
        <v>4</v>
      </c>
      <c r="G29" s="330">
        <v>4</v>
      </c>
    </row>
    <row r="30" spans="3:12" ht="15.75" thickBot="1" x14ac:dyDescent="0.3">
      <c r="C30" s="320" t="s">
        <v>35</v>
      </c>
      <c r="D30" s="331">
        <v>132466.5</v>
      </c>
      <c r="E30" s="332">
        <v>133025</v>
      </c>
      <c r="F30" s="332">
        <v>132646</v>
      </c>
      <c r="G30" s="332">
        <v>132646</v>
      </c>
    </row>
    <row r="31" spans="3:12" ht="23.25" thickBot="1" x14ac:dyDescent="0.3">
      <c r="C31" s="320" t="s">
        <v>36</v>
      </c>
      <c r="D31" s="331">
        <f>D30/D29</f>
        <v>33116.625</v>
      </c>
      <c r="E31" s="330">
        <f t="shared" ref="E31:G31" si="0">E30/E29</f>
        <v>33256.25</v>
      </c>
      <c r="F31" s="330">
        <f t="shared" si="0"/>
        <v>33161.5</v>
      </c>
      <c r="G31" s="330">
        <f t="shared" si="0"/>
        <v>33161.5</v>
      </c>
    </row>
    <row r="32" spans="3:12" ht="15.75" thickBot="1" x14ac:dyDescent="0.3">
      <c r="C32" s="320" t="s">
        <v>37</v>
      </c>
      <c r="D32" s="318" t="s">
        <v>94</v>
      </c>
      <c r="E32" s="333">
        <f>E29/D29-1</f>
        <v>0</v>
      </c>
      <c r="F32" s="333">
        <f t="shared" ref="F32:G34" si="1">F29/E29-1</f>
        <v>0</v>
      </c>
      <c r="G32" s="333">
        <f t="shared" si="1"/>
        <v>0</v>
      </c>
      <c r="I32" s="78"/>
      <c r="J32" s="78"/>
      <c r="K32" s="78"/>
      <c r="L32" s="78"/>
    </row>
    <row r="33" spans="3:10" ht="23.25" thickBot="1" x14ac:dyDescent="0.3">
      <c r="C33" s="320" t="s">
        <v>38</v>
      </c>
      <c r="D33" s="318" t="s">
        <v>94</v>
      </c>
      <c r="E33" s="333">
        <f>E30/D30-1</f>
        <v>4.2161603122299329E-3</v>
      </c>
      <c r="F33" s="333">
        <f t="shared" si="1"/>
        <v>-2.8490885171960079E-3</v>
      </c>
      <c r="G33" s="333">
        <f t="shared" si="1"/>
        <v>0</v>
      </c>
    </row>
    <row r="34" spans="3:10" ht="20.25" customHeight="1" thickBot="1" x14ac:dyDescent="0.3">
      <c r="C34" s="320" t="s">
        <v>39</v>
      </c>
      <c r="D34" s="318" t="s">
        <v>94</v>
      </c>
      <c r="E34" s="333">
        <f>E31/D31-1</f>
        <v>4.2161603122299329E-3</v>
      </c>
      <c r="F34" s="333">
        <f t="shared" si="1"/>
        <v>-2.8490885171960079E-3</v>
      </c>
      <c r="G34" s="333">
        <f t="shared" si="1"/>
        <v>0</v>
      </c>
    </row>
    <row r="35" spans="3:10" ht="15.75" thickBot="1" x14ac:dyDescent="0.3">
      <c r="C35" s="1608" t="s">
        <v>273</v>
      </c>
      <c r="D35" s="1609"/>
      <c r="E35" s="1609"/>
      <c r="F35" s="1609"/>
      <c r="G35" s="1610"/>
    </row>
    <row r="36" spans="3:10" ht="12.75" customHeight="1" x14ac:dyDescent="0.25">
      <c r="C36" s="1614"/>
      <c r="D36" s="317">
        <v>2024</v>
      </c>
      <c r="E36" s="317">
        <v>2025</v>
      </c>
      <c r="F36" s="317">
        <v>2026</v>
      </c>
      <c r="G36" s="317">
        <v>2027</v>
      </c>
    </row>
    <row r="37" spans="3:10" ht="9" customHeight="1" thickBot="1" x14ac:dyDescent="0.3">
      <c r="C37" s="1615"/>
      <c r="D37" s="329" t="s">
        <v>13</v>
      </c>
      <c r="E37" s="329" t="s">
        <v>14</v>
      </c>
      <c r="F37" s="329" t="s">
        <v>14</v>
      </c>
      <c r="G37" s="329" t="s">
        <v>14</v>
      </c>
    </row>
    <row r="38" spans="3:10" ht="15.75" thickBot="1" x14ac:dyDescent="0.3">
      <c r="C38" s="158" t="s">
        <v>41</v>
      </c>
      <c r="D38" s="334">
        <v>16566.5</v>
      </c>
      <c r="E38" s="335">
        <v>17340</v>
      </c>
      <c r="F38" s="335">
        <v>16961</v>
      </c>
      <c r="G38" s="335">
        <v>16961</v>
      </c>
    </row>
    <row r="39" spans="3:10" ht="15.75" thickBot="1" x14ac:dyDescent="0.3">
      <c r="C39" s="161" t="s">
        <v>42</v>
      </c>
      <c r="D39" s="334">
        <v>16566.5</v>
      </c>
      <c r="E39" s="336">
        <v>17340</v>
      </c>
      <c r="F39" s="335">
        <v>16961</v>
      </c>
      <c r="G39" s="335">
        <v>16961</v>
      </c>
    </row>
    <row r="40" spans="3:10" ht="15.75" thickBot="1" x14ac:dyDescent="0.3">
      <c r="C40" s="161" t="s">
        <v>43</v>
      </c>
      <c r="D40" s="334"/>
      <c r="E40" s="334"/>
      <c r="F40" s="334"/>
      <c r="G40" s="334"/>
    </row>
    <row r="41" spans="3:10" ht="36.75" thickBot="1" x14ac:dyDescent="0.3">
      <c r="C41" s="158" t="s">
        <v>67</v>
      </c>
      <c r="D41" s="335">
        <v>2700</v>
      </c>
      <c r="E41" s="335">
        <v>2685</v>
      </c>
      <c r="F41" s="335">
        <v>2685</v>
      </c>
      <c r="G41" s="335">
        <v>2685</v>
      </c>
    </row>
    <row r="42" spans="3:10" ht="15.75" thickBot="1" x14ac:dyDescent="0.3">
      <c r="C42" s="161" t="s">
        <v>42</v>
      </c>
      <c r="D42" s="335">
        <v>2700</v>
      </c>
      <c r="E42" s="335">
        <v>2685</v>
      </c>
      <c r="F42" s="335">
        <v>2685</v>
      </c>
      <c r="G42" s="335">
        <v>2685</v>
      </c>
      <c r="J42" s="78"/>
    </row>
    <row r="43" spans="3:10" ht="15.75" thickBot="1" x14ac:dyDescent="0.3">
      <c r="C43" s="161" t="s">
        <v>43</v>
      </c>
      <c r="D43" s="334"/>
      <c r="E43" s="335"/>
      <c r="F43" s="335"/>
      <c r="G43" s="335"/>
      <c r="J43" s="78"/>
    </row>
    <row r="44" spans="3:10" ht="23.25" customHeight="1" thickBot="1" x14ac:dyDescent="0.3">
      <c r="C44" s="158" t="s">
        <v>45</v>
      </c>
      <c r="D44" s="334">
        <f>D45+D46</f>
        <v>0</v>
      </c>
      <c r="E44" s="337">
        <v>0</v>
      </c>
      <c r="F44" s="337">
        <v>0</v>
      </c>
      <c r="G44" s="337">
        <v>0</v>
      </c>
    </row>
    <row r="45" spans="3:10" ht="15.75" thickBot="1" x14ac:dyDescent="0.3">
      <c r="C45" s="161" t="s">
        <v>42</v>
      </c>
      <c r="D45" s="336"/>
      <c r="E45" s="336"/>
      <c r="F45" s="336"/>
      <c r="G45" s="336"/>
    </row>
    <row r="46" spans="3:10" ht="15.75" thickBot="1" x14ac:dyDescent="0.3">
      <c r="C46" s="161" t="s">
        <v>43</v>
      </c>
      <c r="D46" s="334"/>
      <c r="E46" s="335"/>
      <c r="F46" s="335"/>
      <c r="G46" s="335"/>
    </row>
    <row r="47" spans="3:10" ht="15.75" thickBot="1" x14ac:dyDescent="0.3">
      <c r="C47" s="158" t="s">
        <v>46</v>
      </c>
      <c r="D47" s="334"/>
      <c r="E47" s="335"/>
      <c r="F47" s="335"/>
      <c r="G47" s="335"/>
    </row>
    <row r="48" spans="3:10" ht="15.75" thickBot="1" x14ac:dyDescent="0.3">
      <c r="C48" s="161" t="s">
        <v>42</v>
      </c>
      <c r="D48" s="334"/>
      <c r="E48" s="335"/>
      <c r="F48" s="335"/>
      <c r="G48" s="335"/>
    </row>
    <row r="49" spans="3:12" ht="15.75" thickBot="1" x14ac:dyDescent="0.3">
      <c r="C49" s="161" t="s">
        <v>43</v>
      </c>
      <c r="D49" s="334"/>
      <c r="E49" s="335"/>
      <c r="F49" s="335"/>
      <c r="G49" s="335"/>
    </row>
    <row r="50" spans="3:12" ht="21.75" customHeight="1" thickBot="1" x14ac:dyDescent="0.3">
      <c r="C50" s="158" t="s">
        <v>47</v>
      </c>
      <c r="D50" s="334">
        <v>113000</v>
      </c>
      <c r="E50" s="337">
        <v>113000</v>
      </c>
      <c r="F50" s="337">
        <v>113000</v>
      </c>
      <c r="G50" s="337">
        <v>113000</v>
      </c>
    </row>
    <row r="51" spans="3:12" ht="15.75" thickBot="1" x14ac:dyDescent="0.3">
      <c r="C51" s="161" t="s">
        <v>42</v>
      </c>
      <c r="D51" s="334">
        <v>113000</v>
      </c>
      <c r="E51" s="337">
        <v>113000</v>
      </c>
      <c r="F51" s="337">
        <v>113000</v>
      </c>
      <c r="G51" s="337">
        <v>113000</v>
      </c>
    </row>
    <row r="52" spans="3:12" ht="15.75" thickBot="1" x14ac:dyDescent="0.3">
      <c r="C52" s="161" t="s">
        <v>43</v>
      </c>
      <c r="D52" s="334"/>
      <c r="E52" s="335"/>
      <c r="F52" s="335"/>
      <c r="G52" s="335"/>
    </row>
    <row r="53" spans="3:12" ht="24.75" thickBot="1" x14ac:dyDescent="0.3">
      <c r="C53" s="158" t="s">
        <v>48</v>
      </c>
      <c r="D53" s="334">
        <f>D54+D55</f>
        <v>0</v>
      </c>
      <c r="E53" s="335">
        <f t="shared" ref="E53:G53" si="2">E54+E55</f>
        <v>0</v>
      </c>
      <c r="F53" s="335">
        <f t="shared" si="2"/>
        <v>0</v>
      </c>
      <c r="G53" s="335">
        <f t="shared" si="2"/>
        <v>0</v>
      </c>
    </row>
    <row r="54" spans="3:12" ht="15.75" thickBot="1" x14ac:dyDescent="0.3">
      <c r="C54" s="161" t="s">
        <v>42</v>
      </c>
      <c r="D54" s="336"/>
      <c r="E54" s="335">
        <v>0</v>
      </c>
      <c r="F54" s="338">
        <v>0</v>
      </c>
      <c r="G54" s="338">
        <v>0</v>
      </c>
    </row>
    <row r="55" spans="3:12" ht="15.75" thickBot="1" x14ac:dyDescent="0.3">
      <c r="C55" s="161" t="s">
        <v>43</v>
      </c>
      <c r="D55" s="334"/>
      <c r="E55" s="335"/>
      <c r="F55" s="335"/>
      <c r="G55" s="335"/>
    </row>
    <row r="56" spans="3:12" ht="24.75" thickBot="1" x14ac:dyDescent="0.3">
      <c r="C56" s="158" t="s">
        <v>49</v>
      </c>
      <c r="D56" s="334">
        <v>200</v>
      </c>
      <c r="E56" s="335">
        <v>0</v>
      </c>
      <c r="F56" s="335">
        <f>E56*1.03*0.99</f>
        <v>0</v>
      </c>
      <c r="G56" s="335">
        <f>F56*1.03*0.99</f>
        <v>0</v>
      </c>
      <c r="J56" s="339"/>
    </row>
    <row r="57" spans="3:12" ht="15.75" thickBot="1" x14ac:dyDescent="0.3">
      <c r="C57" s="161" t="s">
        <v>42</v>
      </c>
      <c r="D57" s="334">
        <v>200</v>
      </c>
      <c r="E57" s="340"/>
      <c r="F57" s="340"/>
      <c r="G57" s="340"/>
      <c r="L57" s="341"/>
    </row>
    <row r="58" spans="3:12" ht="15.75" thickBot="1" x14ac:dyDescent="0.3">
      <c r="C58" s="161" t="s">
        <v>43</v>
      </c>
      <c r="D58" s="334"/>
      <c r="E58" s="342"/>
      <c r="F58" s="340"/>
      <c r="G58" s="340"/>
    </row>
    <row r="59" spans="3:12" ht="24" customHeight="1" thickBot="1" x14ac:dyDescent="0.3">
      <c r="C59" s="183" t="s">
        <v>62</v>
      </c>
      <c r="D59" s="334">
        <f>D56+D53+D50+D47+D44+D41+D38</f>
        <v>132466.5</v>
      </c>
      <c r="E59" s="343">
        <f>E56+E53+E50+E47+E44+E41+E38</f>
        <v>133025</v>
      </c>
      <c r="F59" s="343">
        <f t="shared" ref="F59:G59" si="3">F56+F53+F50+F47+F44+F41+F38</f>
        <v>132646</v>
      </c>
      <c r="G59" s="343">
        <f t="shared" si="3"/>
        <v>132646</v>
      </c>
    </row>
    <row r="60" spans="3:12" ht="15.75" thickBot="1" x14ac:dyDescent="0.3">
      <c r="C60" s="140" t="s">
        <v>71</v>
      </c>
      <c r="D60" s="344">
        <f>IF(D59-D30=0,0,"Error")</f>
        <v>0</v>
      </c>
      <c r="E60" s="344">
        <f>IF(E59-E30=0,0,"Error")</f>
        <v>0</v>
      </c>
      <c r="F60" s="344">
        <f>IF(F59-F30=0,0,"Error")</f>
        <v>0</v>
      </c>
      <c r="G60" s="344">
        <f>IF(G59-G30=0,0,"Error")</f>
        <v>0</v>
      </c>
    </row>
    <row r="61" spans="3:12" ht="23.25" thickBot="1" x14ac:dyDescent="0.3">
      <c r="C61" s="345" t="s">
        <v>274</v>
      </c>
      <c r="D61" s="1634" t="s">
        <v>275</v>
      </c>
      <c r="E61" s="1635"/>
      <c r="F61" s="1635"/>
      <c r="G61" s="1636"/>
    </row>
    <row r="62" spans="3:12" ht="45" customHeight="1" thickBot="1" x14ac:dyDescent="0.3">
      <c r="C62" s="320" t="s">
        <v>29</v>
      </c>
      <c r="D62" s="1634" t="s">
        <v>276</v>
      </c>
      <c r="E62" s="1637"/>
      <c r="F62" s="1637"/>
      <c r="G62" s="1638"/>
    </row>
    <row r="63" spans="3:12" ht="15.75" thickBot="1" x14ac:dyDescent="0.3">
      <c r="C63" s="320" t="s">
        <v>31</v>
      </c>
      <c r="D63" s="1639" t="s">
        <v>277</v>
      </c>
      <c r="E63" s="1640"/>
      <c r="F63" s="1640"/>
      <c r="G63" s="1641"/>
    </row>
    <row r="64" spans="3:12" ht="12.75" customHeight="1" x14ac:dyDescent="0.25">
      <c r="C64" s="1614"/>
      <c r="D64" s="317">
        <v>2024</v>
      </c>
      <c r="E64" s="317">
        <v>2025</v>
      </c>
      <c r="F64" s="317">
        <v>2026</v>
      </c>
      <c r="G64" s="317">
        <v>2027</v>
      </c>
    </row>
    <row r="65" spans="3:7" ht="9" customHeight="1" thickBot="1" x14ac:dyDescent="0.3">
      <c r="C65" s="1615"/>
      <c r="D65" s="329" t="s">
        <v>13</v>
      </c>
      <c r="E65" s="329" t="s">
        <v>14</v>
      </c>
      <c r="F65" s="329" t="s">
        <v>14</v>
      </c>
      <c r="G65" s="329" t="s">
        <v>14</v>
      </c>
    </row>
    <row r="66" spans="3:7" ht="15.75" thickBot="1" x14ac:dyDescent="0.3">
      <c r="C66" s="320" t="s">
        <v>33</v>
      </c>
      <c r="D66" s="331">
        <v>2</v>
      </c>
      <c r="E66" s="331">
        <v>2</v>
      </c>
      <c r="F66" s="331">
        <v>2</v>
      </c>
      <c r="G66" s="331">
        <v>2</v>
      </c>
    </row>
    <row r="67" spans="3:7" ht="15.75" thickBot="1" x14ac:dyDescent="0.3">
      <c r="C67" s="320" t="s">
        <v>35</v>
      </c>
      <c r="D67" s="332">
        <v>9575</v>
      </c>
      <c r="E67" s="332">
        <v>9575</v>
      </c>
      <c r="F67" s="332">
        <v>9954</v>
      </c>
      <c r="G67" s="332">
        <v>9683</v>
      </c>
    </row>
    <row r="68" spans="3:7" ht="23.25" thickBot="1" x14ac:dyDescent="0.3">
      <c r="C68" s="320" t="s">
        <v>36</v>
      </c>
      <c r="D68" s="332">
        <f>D67/D66</f>
        <v>4787.5</v>
      </c>
      <c r="E68" s="332">
        <f t="shared" ref="E68:G68" si="4">E67/E66</f>
        <v>4787.5</v>
      </c>
      <c r="F68" s="332">
        <f t="shared" si="4"/>
        <v>4977</v>
      </c>
      <c r="G68" s="332">
        <f t="shared" si="4"/>
        <v>4841.5</v>
      </c>
    </row>
    <row r="69" spans="3:7" ht="15.75" thickBot="1" x14ac:dyDescent="0.3">
      <c r="C69" s="320" t="s">
        <v>37</v>
      </c>
      <c r="D69" s="318"/>
      <c r="E69" s="333">
        <f>E66/D66-1</f>
        <v>0</v>
      </c>
      <c r="F69" s="333">
        <f>F66/E66-1</f>
        <v>0</v>
      </c>
      <c r="G69" s="333">
        <f>G66/F66-1</f>
        <v>0</v>
      </c>
    </row>
    <row r="70" spans="3:7" ht="23.25" thickBot="1" x14ac:dyDescent="0.3">
      <c r="C70" s="320" t="s">
        <v>38</v>
      </c>
      <c r="D70" s="318"/>
      <c r="E70" s="333">
        <f>E67/D67-1</f>
        <v>0</v>
      </c>
      <c r="F70" s="333">
        <f t="shared" ref="F70:G71" si="5">F67/E67-1</f>
        <v>3.958224543080946E-2</v>
      </c>
      <c r="G70" s="333">
        <f t="shared" si="5"/>
        <v>-2.7225236085995586E-2</v>
      </c>
    </row>
    <row r="71" spans="3:7" ht="20.25" customHeight="1" thickBot="1" x14ac:dyDescent="0.3">
      <c r="C71" s="320" t="s">
        <v>39</v>
      </c>
      <c r="D71" s="318"/>
      <c r="E71" s="333">
        <f>E68/D68-1</f>
        <v>0</v>
      </c>
      <c r="F71" s="333">
        <f t="shared" si="5"/>
        <v>3.958224543080946E-2</v>
      </c>
      <c r="G71" s="333">
        <f t="shared" si="5"/>
        <v>-2.7225236085995586E-2</v>
      </c>
    </row>
    <row r="72" spans="3:7" ht="24.75" customHeight="1" thickBot="1" x14ac:dyDescent="0.3">
      <c r="C72" s="1608" t="s">
        <v>278</v>
      </c>
      <c r="D72" s="1609"/>
      <c r="E72" s="1609"/>
      <c r="F72" s="1609"/>
      <c r="G72" s="1610"/>
    </row>
    <row r="73" spans="3:7" ht="12.75" customHeight="1" x14ac:dyDescent="0.25">
      <c r="C73" s="1614"/>
      <c r="D73" s="317">
        <v>2024</v>
      </c>
      <c r="E73" s="317">
        <v>2025</v>
      </c>
      <c r="F73" s="317">
        <v>2026</v>
      </c>
      <c r="G73" s="317">
        <v>2027</v>
      </c>
    </row>
    <row r="74" spans="3:7" ht="9" customHeight="1" thickBot="1" x14ac:dyDescent="0.3">
      <c r="C74" s="1615"/>
      <c r="D74" s="329" t="s">
        <v>13</v>
      </c>
      <c r="E74" s="329" t="s">
        <v>14</v>
      </c>
      <c r="F74" s="329" t="s">
        <v>14</v>
      </c>
      <c r="G74" s="329" t="s">
        <v>14</v>
      </c>
    </row>
    <row r="75" spans="3:7" ht="24.75" customHeight="1" thickBot="1" x14ac:dyDescent="0.3">
      <c r="C75" s="158" t="s">
        <v>41</v>
      </c>
      <c r="D75" s="335"/>
      <c r="E75" s="335"/>
      <c r="F75" s="335"/>
      <c r="G75" s="335"/>
    </row>
    <row r="76" spans="3:7" ht="15.75" thickBot="1" x14ac:dyDescent="0.3">
      <c r="C76" s="161" t="s">
        <v>42</v>
      </c>
      <c r="D76" s="334"/>
      <c r="E76" s="346"/>
      <c r="F76" s="346"/>
      <c r="G76" s="346"/>
    </row>
    <row r="77" spans="3:7" ht="15.75" thickBot="1" x14ac:dyDescent="0.3">
      <c r="C77" s="161" t="s">
        <v>43</v>
      </c>
      <c r="D77" s="334"/>
      <c r="E77" s="346"/>
      <c r="F77" s="346"/>
      <c r="G77" s="346"/>
    </row>
    <row r="78" spans="3:7" ht="24.75" customHeight="1" thickBot="1" x14ac:dyDescent="0.3">
      <c r="C78" s="158" t="s">
        <v>67</v>
      </c>
      <c r="D78" s="335"/>
      <c r="E78" s="335"/>
      <c r="F78" s="335"/>
      <c r="G78" s="335"/>
    </row>
    <row r="79" spans="3:7" ht="15.75" thickBot="1" x14ac:dyDescent="0.3">
      <c r="C79" s="161" t="s">
        <v>42</v>
      </c>
      <c r="D79" s="334"/>
      <c r="E79" s="335"/>
      <c r="F79" s="335"/>
      <c r="G79" s="335"/>
    </row>
    <row r="80" spans="3:7" ht="15.75" thickBot="1" x14ac:dyDescent="0.3">
      <c r="C80" s="161" t="s">
        <v>43</v>
      </c>
      <c r="D80" s="334"/>
      <c r="E80" s="335"/>
      <c r="F80" s="335"/>
      <c r="G80" s="335"/>
    </row>
    <row r="81" spans="3:7" ht="24.75" customHeight="1" thickBot="1" x14ac:dyDescent="0.3">
      <c r="C81" s="158" t="s">
        <v>45</v>
      </c>
      <c r="D81" s="334">
        <v>9575</v>
      </c>
      <c r="E81" s="335">
        <v>9575</v>
      </c>
      <c r="F81" s="335">
        <v>9954</v>
      </c>
      <c r="G81" s="335">
        <v>9683</v>
      </c>
    </row>
    <row r="82" spans="3:7" ht="15.75" thickBot="1" x14ac:dyDescent="0.3">
      <c r="C82" s="161" t="s">
        <v>42</v>
      </c>
      <c r="D82" s="334">
        <v>9575</v>
      </c>
      <c r="E82" s="335">
        <v>9575</v>
      </c>
      <c r="F82" s="335">
        <v>9954</v>
      </c>
      <c r="G82" s="335">
        <v>9683</v>
      </c>
    </row>
    <row r="83" spans="3:7" ht="15.75" thickBot="1" x14ac:dyDescent="0.3">
      <c r="C83" s="161" t="s">
        <v>43</v>
      </c>
      <c r="D83" s="334"/>
      <c r="E83" s="335"/>
      <c r="F83" s="335"/>
      <c r="G83" s="335"/>
    </row>
    <row r="84" spans="3:7" ht="15.75" thickBot="1" x14ac:dyDescent="0.3">
      <c r="C84" s="158" t="s">
        <v>46</v>
      </c>
      <c r="D84" s="334"/>
      <c r="E84" s="335"/>
      <c r="F84" s="335"/>
      <c r="G84" s="335"/>
    </row>
    <row r="85" spans="3:7" ht="15.75" thickBot="1" x14ac:dyDescent="0.3">
      <c r="C85" s="161" t="s">
        <v>42</v>
      </c>
      <c r="D85" s="334"/>
      <c r="E85" s="335"/>
      <c r="F85" s="335"/>
      <c r="G85" s="335"/>
    </row>
    <row r="86" spans="3:7" ht="15.75" thickBot="1" x14ac:dyDescent="0.3">
      <c r="C86" s="161" t="s">
        <v>43</v>
      </c>
      <c r="D86" s="334"/>
      <c r="E86" s="335"/>
      <c r="F86" s="335"/>
      <c r="G86" s="335"/>
    </row>
    <row r="87" spans="3:7" ht="24.75" thickBot="1" x14ac:dyDescent="0.3">
      <c r="C87" s="158" t="s">
        <v>47</v>
      </c>
      <c r="D87" s="334"/>
      <c r="E87" s="335"/>
      <c r="F87" s="335"/>
      <c r="G87" s="335"/>
    </row>
    <row r="88" spans="3:7" ht="15.75" thickBot="1" x14ac:dyDescent="0.3">
      <c r="C88" s="161" t="s">
        <v>42</v>
      </c>
      <c r="D88" s="334"/>
      <c r="E88" s="335"/>
      <c r="F88" s="335"/>
      <c r="G88" s="335"/>
    </row>
    <row r="89" spans="3:7" ht="15" customHeight="1" thickBot="1" x14ac:dyDescent="0.3">
      <c r="C89" s="161" t="s">
        <v>43</v>
      </c>
      <c r="D89" s="334"/>
      <c r="E89" s="335"/>
      <c r="F89" s="335"/>
      <c r="G89" s="335"/>
    </row>
    <row r="90" spans="3:7" ht="24.75" thickBot="1" x14ac:dyDescent="0.3">
      <c r="C90" s="158" t="s">
        <v>48</v>
      </c>
      <c r="D90" s="334">
        <v>0</v>
      </c>
      <c r="E90" s="335">
        <v>0</v>
      </c>
      <c r="F90" s="335">
        <v>0</v>
      </c>
      <c r="G90" s="335">
        <v>0</v>
      </c>
    </row>
    <row r="91" spans="3:7" ht="15.75" thickBot="1" x14ac:dyDescent="0.3">
      <c r="C91" s="161" t="s">
        <v>42</v>
      </c>
      <c r="D91" s="334"/>
      <c r="E91" s="335"/>
      <c r="F91" s="335"/>
      <c r="G91" s="335"/>
    </row>
    <row r="92" spans="3:7" ht="15.75" thickBot="1" x14ac:dyDescent="0.3">
      <c r="C92" s="161" t="s">
        <v>43</v>
      </c>
      <c r="D92" s="334"/>
      <c r="E92" s="335"/>
      <c r="F92" s="335"/>
      <c r="G92" s="335"/>
    </row>
    <row r="93" spans="3:7" ht="24.75" thickBot="1" x14ac:dyDescent="0.3">
      <c r="C93" s="158" t="s">
        <v>49</v>
      </c>
      <c r="D93" s="334"/>
      <c r="E93" s="335"/>
      <c r="F93" s="335"/>
      <c r="G93" s="335"/>
    </row>
    <row r="94" spans="3:7" ht="15.75" thickBot="1" x14ac:dyDescent="0.3">
      <c r="C94" s="161" t="s">
        <v>42</v>
      </c>
      <c r="D94" s="334"/>
      <c r="E94" s="335"/>
      <c r="F94" s="335"/>
      <c r="G94" s="335"/>
    </row>
    <row r="95" spans="3:7" ht="15.75" thickBot="1" x14ac:dyDescent="0.3">
      <c r="C95" s="161" t="s">
        <v>43</v>
      </c>
      <c r="D95" s="334"/>
      <c r="E95" s="335"/>
      <c r="F95" s="335"/>
      <c r="G95" s="335"/>
    </row>
    <row r="96" spans="3:7" ht="24.75" thickBot="1" x14ac:dyDescent="0.3">
      <c r="C96" s="194" t="s">
        <v>50</v>
      </c>
      <c r="D96" s="334">
        <f>D93+D90+D87+D84+D81+D78+D75</f>
        <v>9575</v>
      </c>
      <c r="E96" s="334">
        <f t="shared" ref="E96:G96" si="6">E93+E90+E87+E84+E81+E78+E75</f>
        <v>9575</v>
      </c>
      <c r="F96" s="334">
        <f t="shared" si="6"/>
        <v>9954</v>
      </c>
      <c r="G96" s="334">
        <f t="shared" si="6"/>
        <v>9683</v>
      </c>
    </row>
    <row r="97" spans="3:12" ht="17.25" customHeight="1" thickBot="1" x14ac:dyDescent="0.3">
      <c r="C97" s="140" t="s">
        <v>71</v>
      </c>
      <c r="D97" s="344">
        <f>IF(D96-D67=0,0,"Error")</f>
        <v>0</v>
      </c>
      <c r="E97" s="344">
        <f>IF(E96-E67=0,0,"Error")</f>
        <v>0</v>
      </c>
      <c r="F97" s="344">
        <f>IF(F96-F67=0,0,"Error")</f>
        <v>0</v>
      </c>
      <c r="G97" s="344">
        <f>IF(G96-G67=0,0,"Error")</f>
        <v>0</v>
      </c>
    </row>
    <row r="98" spans="3:12" ht="15.75" thickBot="1" x14ac:dyDescent="0.3">
      <c r="C98" s="1330" t="s">
        <v>96</v>
      </c>
      <c r="D98" s="1331"/>
      <c r="E98" s="1331"/>
      <c r="F98" s="1331"/>
      <c r="G98" s="1332"/>
    </row>
    <row r="99" spans="3:12" ht="15.75" thickBot="1" x14ac:dyDescent="0.3">
      <c r="C99" s="1642" t="s">
        <v>97</v>
      </c>
      <c r="D99" s="1643"/>
      <c r="E99" s="1643"/>
      <c r="F99" s="1643"/>
      <c r="G99" s="1644"/>
    </row>
    <row r="100" spans="3:12" ht="23.25" thickBot="1" x14ac:dyDescent="0.3">
      <c r="C100" s="328" t="s">
        <v>98</v>
      </c>
      <c r="D100" s="1645"/>
      <c r="E100" s="1646"/>
      <c r="F100" s="1647"/>
      <c r="G100" s="1648"/>
    </row>
    <row r="101" spans="3:12" ht="34.5" thickBot="1" x14ac:dyDescent="0.3">
      <c r="C101" s="347" t="s">
        <v>100</v>
      </c>
      <c r="D101" s="348" t="s">
        <v>279</v>
      </c>
      <c r="E101" s="349" t="s">
        <v>54</v>
      </c>
      <c r="F101" s="350" t="s">
        <v>280</v>
      </c>
      <c r="G101" s="351"/>
    </row>
    <row r="102" spans="3:12" ht="15.75" thickBot="1" x14ac:dyDescent="0.3">
      <c r="C102" s="352"/>
      <c r="D102" s="1649"/>
      <c r="E102" s="1650"/>
      <c r="F102" s="1651"/>
      <c r="G102" s="1652"/>
    </row>
    <row r="103" spans="3:12" ht="30" customHeight="1" thickBot="1" x14ac:dyDescent="0.3">
      <c r="C103" s="320" t="s">
        <v>29</v>
      </c>
      <c r="D103" s="1631" t="s">
        <v>282</v>
      </c>
      <c r="E103" s="1632"/>
      <c r="F103" s="1632"/>
      <c r="G103" s="1633"/>
    </row>
    <row r="104" spans="3:12" ht="15.75" thickBot="1" x14ac:dyDescent="0.3">
      <c r="C104" s="320" t="s">
        <v>31</v>
      </c>
      <c r="D104" s="1653" t="s">
        <v>283</v>
      </c>
      <c r="E104" s="1654"/>
      <c r="F104" s="1654"/>
      <c r="G104" s="1655"/>
    </row>
    <row r="105" spans="3:12" ht="12.75" customHeight="1" x14ac:dyDescent="0.25">
      <c r="C105" s="1614"/>
      <c r="D105" s="317">
        <v>2024</v>
      </c>
      <c r="E105" s="317">
        <v>2025</v>
      </c>
      <c r="F105" s="317">
        <v>2026</v>
      </c>
      <c r="G105" s="317">
        <v>2027</v>
      </c>
    </row>
    <row r="106" spans="3:12" ht="9" customHeight="1" thickBot="1" x14ac:dyDescent="0.3">
      <c r="C106" s="1615"/>
      <c r="D106" s="329" t="s">
        <v>13</v>
      </c>
      <c r="E106" s="329" t="s">
        <v>14</v>
      </c>
      <c r="F106" s="329" t="s">
        <v>14</v>
      </c>
      <c r="G106" s="329" t="s">
        <v>14</v>
      </c>
    </row>
    <row r="107" spans="3:12" ht="15.75" thickBot="1" x14ac:dyDescent="0.3">
      <c r="C107" s="320" t="s">
        <v>33</v>
      </c>
      <c r="D107" s="331">
        <v>2</v>
      </c>
      <c r="E107" s="332"/>
      <c r="F107" s="332"/>
      <c r="G107" s="332"/>
    </row>
    <row r="108" spans="3:12" ht="15.75" thickBot="1" x14ac:dyDescent="0.3">
      <c r="C108" s="320" t="s">
        <v>35</v>
      </c>
      <c r="D108" s="353">
        <v>200</v>
      </c>
      <c r="E108" s="332"/>
      <c r="F108" s="332"/>
      <c r="G108" s="332"/>
    </row>
    <row r="109" spans="3:12" ht="23.25" thickBot="1" x14ac:dyDescent="0.3">
      <c r="C109" s="320" t="s">
        <v>36</v>
      </c>
      <c r="D109" s="332">
        <f t="shared" ref="D109:G109" si="7">D108/D107</f>
        <v>100</v>
      </c>
      <c r="E109" s="332" t="e">
        <f t="shared" si="7"/>
        <v>#DIV/0!</v>
      </c>
      <c r="F109" s="332" t="e">
        <f t="shared" si="7"/>
        <v>#DIV/0!</v>
      </c>
      <c r="G109" s="332" t="e">
        <f t="shared" si="7"/>
        <v>#DIV/0!</v>
      </c>
    </row>
    <row r="110" spans="3:12" ht="15.75" thickBot="1" x14ac:dyDescent="0.3">
      <c r="C110" s="320" t="s">
        <v>37</v>
      </c>
      <c r="D110" s="354" t="s">
        <v>94</v>
      </c>
      <c r="E110" s="333">
        <f>E107/D107-1</f>
        <v>-1</v>
      </c>
      <c r="F110" s="333" t="e">
        <f t="shared" ref="F110:G112" si="8">F107/E107-1</f>
        <v>#DIV/0!</v>
      </c>
      <c r="G110" s="333" t="e">
        <f t="shared" si="8"/>
        <v>#DIV/0!</v>
      </c>
      <c r="I110" s="78"/>
      <c r="J110" s="78"/>
      <c r="K110" s="78"/>
      <c r="L110" s="78"/>
    </row>
    <row r="111" spans="3:12" ht="23.25" thickBot="1" x14ac:dyDescent="0.3">
      <c r="C111" s="320" t="s">
        <v>38</v>
      </c>
      <c r="D111" s="318" t="s">
        <v>94</v>
      </c>
      <c r="E111" s="333">
        <f>E108/D108-1</f>
        <v>-1</v>
      </c>
      <c r="F111" s="333" t="e">
        <f t="shared" si="8"/>
        <v>#DIV/0!</v>
      </c>
      <c r="G111" s="333" t="e">
        <f t="shared" si="8"/>
        <v>#DIV/0!</v>
      </c>
    </row>
    <row r="112" spans="3:12" ht="21.75" customHeight="1" thickBot="1" x14ac:dyDescent="0.3">
      <c r="C112" s="320" t="s">
        <v>39</v>
      </c>
      <c r="D112" s="318" t="s">
        <v>94</v>
      </c>
      <c r="E112" s="333" t="e">
        <f>E109/D109-1</f>
        <v>#DIV/0!</v>
      </c>
      <c r="F112" s="333" t="e">
        <f t="shared" si="8"/>
        <v>#DIV/0!</v>
      </c>
      <c r="G112" s="333" t="e">
        <f t="shared" si="8"/>
        <v>#DIV/0!</v>
      </c>
    </row>
    <row r="113" spans="3:7" ht="15.75" thickBot="1" x14ac:dyDescent="0.3">
      <c r="C113" s="1608" t="s">
        <v>284</v>
      </c>
      <c r="D113" s="1609"/>
      <c r="E113" s="1609"/>
      <c r="F113" s="1609"/>
      <c r="G113" s="1610"/>
    </row>
    <row r="114" spans="3:7" ht="12.75" customHeight="1" x14ac:dyDescent="0.25">
      <c r="C114" s="1614"/>
      <c r="D114" s="317">
        <v>2023</v>
      </c>
      <c r="E114" s="317">
        <v>2024</v>
      </c>
      <c r="F114" s="317">
        <v>2025</v>
      </c>
      <c r="G114" s="317">
        <v>2026</v>
      </c>
    </row>
    <row r="115" spans="3:7" ht="9" customHeight="1" thickBot="1" x14ac:dyDescent="0.3">
      <c r="C115" s="1615"/>
      <c r="D115" s="329" t="s">
        <v>13</v>
      </c>
      <c r="E115" s="329" t="s">
        <v>14</v>
      </c>
      <c r="F115" s="329" t="s">
        <v>14</v>
      </c>
      <c r="G115" s="329" t="s">
        <v>14</v>
      </c>
    </row>
    <row r="116" spans="3:7" ht="26.25" customHeight="1" thickBot="1" x14ac:dyDescent="0.3">
      <c r="C116" s="158" t="s">
        <v>57</v>
      </c>
      <c r="D116" s="335">
        <f>D117+D118+D119+D120</f>
        <v>0</v>
      </c>
      <c r="E116" s="335">
        <f t="shared" ref="E116:G116" si="9">E117+E118+E119+E120</f>
        <v>0</v>
      </c>
      <c r="F116" s="335">
        <f t="shared" si="9"/>
        <v>0</v>
      </c>
      <c r="G116" s="335">
        <f t="shared" si="9"/>
        <v>0</v>
      </c>
    </row>
    <row r="117" spans="3:7" ht="15.75" thickBot="1" x14ac:dyDescent="0.3">
      <c r="C117" s="161" t="s">
        <v>42</v>
      </c>
      <c r="D117" s="335"/>
      <c r="E117" s="335"/>
      <c r="F117" s="335"/>
      <c r="G117" s="335"/>
    </row>
    <row r="118" spans="3:7" ht="15.75" thickBot="1" x14ac:dyDescent="0.3">
      <c r="C118" s="161" t="s">
        <v>58</v>
      </c>
      <c r="D118" s="335"/>
      <c r="E118" s="335"/>
      <c r="F118" s="335"/>
      <c r="G118" s="335"/>
    </row>
    <row r="119" spans="3:7" ht="15.75" thickBot="1" x14ac:dyDescent="0.3">
      <c r="C119" s="161" t="s">
        <v>59</v>
      </c>
      <c r="D119" s="335"/>
      <c r="E119" s="335"/>
      <c r="F119" s="335"/>
      <c r="G119" s="335"/>
    </row>
    <row r="120" spans="3:7" ht="15.75" thickBot="1" x14ac:dyDescent="0.3">
      <c r="C120" s="161" t="s">
        <v>60</v>
      </c>
      <c r="D120" s="335"/>
      <c r="E120" s="335"/>
      <c r="F120" s="335"/>
      <c r="G120" s="335"/>
    </row>
    <row r="121" spans="3:7" ht="24.75" thickBot="1" x14ac:dyDescent="0.3">
      <c r="C121" s="158" t="s">
        <v>61</v>
      </c>
      <c r="D121" s="334">
        <v>200</v>
      </c>
      <c r="E121" s="334"/>
      <c r="F121" s="334"/>
      <c r="G121" s="334"/>
    </row>
    <row r="122" spans="3:7" ht="15.75" thickBot="1" x14ac:dyDescent="0.3">
      <c r="C122" s="161" t="s">
        <v>42</v>
      </c>
      <c r="D122" s="334">
        <v>200</v>
      </c>
      <c r="E122" s="335"/>
      <c r="F122" s="335"/>
      <c r="G122" s="335"/>
    </row>
    <row r="123" spans="3:7" ht="15.75" thickBot="1" x14ac:dyDescent="0.3">
      <c r="C123" s="161" t="s">
        <v>58</v>
      </c>
      <c r="D123" s="334"/>
      <c r="E123" s="335"/>
      <c r="F123" s="335"/>
      <c r="G123" s="335"/>
    </row>
    <row r="124" spans="3:7" ht="15.75" thickBot="1" x14ac:dyDescent="0.3">
      <c r="C124" s="161" t="s">
        <v>59</v>
      </c>
      <c r="D124" s="334"/>
      <c r="E124" s="335"/>
      <c r="F124" s="335"/>
      <c r="G124" s="335"/>
    </row>
    <row r="125" spans="3:7" ht="15.75" thickBot="1" x14ac:dyDescent="0.3">
      <c r="C125" s="161" t="s">
        <v>60</v>
      </c>
      <c r="D125" s="334"/>
      <c r="E125" s="335"/>
      <c r="F125" s="335"/>
      <c r="G125" s="335"/>
    </row>
    <row r="126" spans="3:7" ht="22.5" customHeight="1" thickBot="1" x14ac:dyDescent="0.3">
      <c r="C126" s="201" t="s">
        <v>62</v>
      </c>
      <c r="D126" s="336">
        <f>D116+D121</f>
        <v>200</v>
      </c>
      <c r="E126" s="334">
        <f t="shared" ref="E126:G126" si="10">E116+E121</f>
        <v>0</v>
      </c>
      <c r="F126" s="334">
        <f t="shared" si="10"/>
        <v>0</v>
      </c>
      <c r="G126" s="334">
        <f t="shared" si="10"/>
        <v>0</v>
      </c>
    </row>
    <row r="127" spans="3:7" ht="34.5" thickBot="1" x14ac:dyDescent="0.3">
      <c r="C127" s="347" t="s">
        <v>238</v>
      </c>
      <c r="D127" s="355" t="s">
        <v>285</v>
      </c>
      <c r="E127" s="349" t="s">
        <v>54</v>
      </c>
      <c r="F127" s="350" t="s">
        <v>286</v>
      </c>
      <c r="G127" s="351"/>
    </row>
    <row r="128" spans="3:7" ht="15.75" thickBot="1" x14ac:dyDescent="0.3">
      <c r="C128" s="320" t="s">
        <v>29</v>
      </c>
      <c r="D128" s="1619" t="s">
        <v>287</v>
      </c>
      <c r="E128" s="1620"/>
      <c r="F128" s="1620"/>
      <c r="G128" s="1621"/>
    </row>
    <row r="129" spans="3:12" ht="15.75" thickBot="1" x14ac:dyDescent="0.3">
      <c r="C129" s="320" t="s">
        <v>31</v>
      </c>
      <c r="D129" s="1653" t="s">
        <v>283</v>
      </c>
      <c r="E129" s="1654"/>
      <c r="F129" s="1654"/>
      <c r="G129" s="1655"/>
    </row>
    <row r="130" spans="3:12" ht="12.75" customHeight="1" x14ac:dyDescent="0.25">
      <c r="C130" s="1614"/>
      <c r="D130" s="317">
        <v>2024</v>
      </c>
      <c r="E130" s="317">
        <v>2025</v>
      </c>
      <c r="F130" s="317">
        <v>2026</v>
      </c>
      <c r="G130" s="317">
        <v>2027</v>
      </c>
    </row>
    <row r="131" spans="3:12" ht="9" customHeight="1" thickBot="1" x14ac:dyDescent="0.3">
      <c r="C131" s="1615"/>
      <c r="D131" s="329" t="s">
        <v>13</v>
      </c>
      <c r="E131" s="329" t="s">
        <v>14</v>
      </c>
      <c r="F131" s="329" t="s">
        <v>14</v>
      </c>
      <c r="G131" s="329" t="s">
        <v>14</v>
      </c>
    </row>
    <row r="132" spans="3:12" ht="15.75" thickBot="1" x14ac:dyDescent="0.3">
      <c r="C132" s="320" t="s">
        <v>33</v>
      </c>
      <c r="D132" s="318">
        <v>6</v>
      </c>
      <c r="E132" s="318"/>
      <c r="F132" s="320"/>
      <c r="G132" s="320"/>
    </row>
    <row r="133" spans="3:12" ht="15.75" thickBot="1" x14ac:dyDescent="0.3">
      <c r="C133" s="320" t="s">
        <v>35</v>
      </c>
      <c r="D133" s="332">
        <v>800</v>
      </c>
      <c r="E133" s="332"/>
      <c r="F133" s="332">
        <v>0</v>
      </c>
      <c r="G133" s="332">
        <f t="shared" ref="G133" si="11">G151</f>
        <v>0</v>
      </c>
    </row>
    <row r="134" spans="3:12" ht="23.25" thickBot="1" x14ac:dyDescent="0.3">
      <c r="C134" s="320" t="s">
        <v>36</v>
      </c>
      <c r="D134" s="332">
        <f>D133/D132</f>
        <v>133.33333333333334</v>
      </c>
      <c r="E134" s="332" t="e">
        <f>E133/E132</f>
        <v>#DIV/0!</v>
      </c>
      <c r="F134" s="332" t="e">
        <f t="shared" ref="F134:G134" si="12">F133/F132</f>
        <v>#DIV/0!</v>
      </c>
      <c r="G134" s="332" t="e">
        <f t="shared" si="12"/>
        <v>#DIV/0!</v>
      </c>
    </row>
    <row r="135" spans="3:12" ht="15.75" thickBot="1" x14ac:dyDescent="0.3">
      <c r="C135" s="320" t="s">
        <v>37</v>
      </c>
      <c r="D135" s="318" t="s">
        <v>94</v>
      </c>
      <c r="E135" s="333">
        <f>E132/D132-1</f>
        <v>-1</v>
      </c>
      <c r="F135" s="333" t="e">
        <f t="shared" ref="F135:G137" si="13">F132/E132-1</f>
        <v>#DIV/0!</v>
      </c>
      <c r="G135" s="333" t="e">
        <f t="shared" si="13"/>
        <v>#DIV/0!</v>
      </c>
      <c r="I135" s="78"/>
      <c r="J135" s="78"/>
      <c r="K135" s="78"/>
      <c r="L135" s="78"/>
    </row>
    <row r="136" spans="3:12" ht="23.25" thickBot="1" x14ac:dyDescent="0.3">
      <c r="C136" s="320" t="s">
        <v>38</v>
      </c>
      <c r="D136" s="318" t="s">
        <v>94</v>
      </c>
      <c r="E136" s="333">
        <f>E133/D133-1</f>
        <v>-1</v>
      </c>
      <c r="F136" s="333" t="e">
        <f t="shared" si="13"/>
        <v>#DIV/0!</v>
      </c>
      <c r="G136" s="333" t="e">
        <f t="shared" si="13"/>
        <v>#DIV/0!</v>
      </c>
    </row>
    <row r="137" spans="3:12" ht="20.25" customHeight="1" thickBot="1" x14ac:dyDescent="0.3">
      <c r="C137" s="320" t="s">
        <v>39</v>
      </c>
      <c r="D137" s="318" t="s">
        <v>94</v>
      </c>
      <c r="E137" s="333" t="e">
        <f>E134/D134-1</f>
        <v>#DIV/0!</v>
      </c>
      <c r="F137" s="333" t="e">
        <f t="shared" si="13"/>
        <v>#DIV/0!</v>
      </c>
      <c r="G137" s="333" t="e">
        <f t="shared" si="13"/>
        <v>#DIV/0!</v>
      </c>
    </row>
    <row r="138" spans="3:12" ht="15.75" thickBot="1" x14ac:dyDescent="0.3">
      <c r="C138" s="1608" t="s">
        <v>288</v>
      </c>
      <c r="D138" s="1609"/>
      <c r="E138" s="1609"/>
      <c r="F138" s="1609"/>
      <c r="G138" s="1610"/>
    </row>
    <row r="139" spans="3:12" ht="18" customHeight="1" x14ac:dyDescent="0.25">
      <c r="C139" s="1614"/>
      <c r="D139" s="317">
        <v>2024</v>
      </c>
      <c r="E139" s="317">
        <v>2025</v>
      </c>
      <c r="F139" s="317">
        <v>2026</v>
      </c>
      <c r="G139" s="317">
        <v>2027</v>
      </c>
    </row>
    <row r="140" spans="3:12" ht="17.25" customHeight="1" thickBot="1" x14ac:dyDescent="0.3">
      <c r="C140" s="1615"/>
      <c r="D140" s="329" t="s">
        <v>13</v>
      </c>
      <c r="E140" s="329" t="s">
        <v>14</v>
      </c>
      <c r="F140" s="329" t="s">
        <v>14</v>
      </c>
      <c r="G140" s="329" t="s">
        <v>14</v>
      </c>
    </row>
    <row r="141" spans="3:12" ht="24.75" thickBot="1" x14ac:dyDescent="0.3">
      <c r="C141" s="158" t="s">
        <v>57</v>
      </c>
      <c r="D141" s="335">
        <f>D142+D143+D144+D145</f>
        <v>0</v>
      </c>
      <c r="E141" s="335">
        <f t="shared" ref="E141:G141" si="14">E142+E143+E144+E145</f>
        <v>0</v>
      </c>
      <c r="F141" s="335">
        <f t="shared" si="14"/>
        <v>0</v>
      </c>
      <c r="G141" s="335">
        <f t="shared" si="14"/>
        <v>0</v>
      </c>
    </row>
    <row r="142" spans="3:12" ht="15.75" thickBot="1" x14ac:dyDescent="0.3">
      <c r="C142" s="161" t="s">
        <v>42</v>
      </c>
      <c r="D142" s="335"/>
      <c r="E142" s="335"/>
      <c r="F142" s="335"/>
      <c r="G142" s="335"/>
    </row>
    <row r="143" spans="3:12" ht="15.75" thickBot="1" x14ac:dyDescent="0.3">
      <c r="C143" s="161" t="s">
        <v>58</v>
      </c>
      <c r="D143" s="335"/>
      <c r="E143" s="335"/>
      <c r="F143" s="335"/>
      <c r="G143" s="335"/>
    </row>
    <row r="144" spans="3:12" ht="15.75" thickBot="1" x14ac:dyDescent="0.3">
      <c r="C144" s="161" t="s">
        <v>59</v>
      </c>
      <c r="D144" s="335"/>
      <c r="E144" s="335"/>
      <c r="F144" s="335"/>
      <c r="G144" s="335"/>
    </row>
    <row r="145" spans="3:7" ht="15.75" thickBot="1" x14ac:dyDescent="0.3">
      <c r="C145" s="161" t="s">
        <v>60</v>
      </c>
      <c r="D145" s="335"/>
      <c r="E145" s="335"/>
      <c r="F145" s="335"/>
      <c r="G145" s="335"/>
    </row>
    <row r="146" spans="3:7" ht="24.75" thickBot="1" x14ac:dyDescent="0.3">
      <c r="C146" s="158" t="s">
        <v>61</v>
      </c>
      <c r="D146" s="334">
        <v>800</v>
      </c>
      <c r="E146" s="334">
        <v>0</v>
      </c>
      <c r="F146" s="334">
        <f t="shared" ref="F146:G146" si="15">F147+F148+F149+F150</f>
        <v>0</v>
      </c>
      <c r="G146" s="334">
        <f t="shared" si="15"/>
        <v>0</v>
      </c>
    </row>
    <row r="147" spans="3:7" ht="15.75" thickBot="1" x14ac:dyDescent="0.3">
      <c r="C147" s="161" t="s">
        <v>42</v>
      </c>
      <c r="D147" s="334">
        <v>800</v>
      </c>
      <c r="E147" s="335">
        <v>0</v>
      </c>
      <c r="F147" s="335"/>
      <c r="G147" s="335"/>
    </row>
    <row r="148" spans="3:7" ht="15.75" thickBot="1" x14ac:dyDescent="0.3">
      <c r="C148" s="161" t="s">
        <v>58</v>
      </c>
      <c r="D148" s="334"/>
      <c r="E148" s="335"/>
      <c r="F148" s="335"/>
      <c r="G148" s="335"/>
    </row>
    <row r="149" spans="3:7" ht="15.75" thickBot="1" x14ac:dyDescent="0.3">
      <c r="C149" s="161" t="s">
        <v>59</v>
      </c>
      <c r="D149" s="334"/>
      <c r="E149" s="335"/>
      <c r="F149" s="335"/>
      <c r="G149" s="335"/>
    </row>
    <row r="150" spans="3:7" ht="15.75" thickBot="1" x14ac:dyDescent="0.3">
      <c r="C150" s="161" t="s">
        <v>60</v>
      </c>
      <c r="D150" s="334"/>
      <c r="E150" s="335"/>
      <c r="F150" s="335"/>
      <c r="G150" s="335"/>
    </row>
    <row r="151" spans="3:7" ht="24.75" thickBot="1" x14ac:dyDescent="0.3">
      <c r="C151" s="183" t="s">
        <v>207</v>
      </c>
      <c r="D151" s="334">
        <f>D141+D146</f>
        <v>800</v>
      </c>
      <c r="E151" s="334">
        <f t="shared" ref="E151:G151" si="16">E141+E146</f>
        <v>0</v>
      </c>
      <c r="F151" s="334">
        <f t="shared" si="16"/>
        <v>0</v>
      </c>
      <c r="G151" s="334">
        <f t="shared" si="16"/>
        <v>0</v>
      </c>
    </row>
    <row r="152" spans="3:7" ht="25.5" customHeight="1" thickBot="1" x14ac:dyDescent="0.3">
      <c r="C152" s="356" t="s">
        <v>63</v>
      </c>
      <c r="D152" s="1649"/>
      <c r="E152" s="1651"/>
      <c r="F152" s="1656"/>
      <c r="G152" s="1652"/>
    </row>
    <row r="153" spans="3:7" ht="34.5" thickBot="1" x14ac:dyDescent="0.3">
      <c r="C153" s="347" t="s">
        <v>289</v>
      </c>
      <c r="D153" s="355" t="s">
        <v>290</v>
      </c>
      <c r="E153" s="349" t="s">
        <v>54</v>
      </c>
      <c r="F153" s="350"/>
      <c r="G153" s="351"/>
    </row>
    <row r="154" spans="3:7" ht="25.5" customHeight="1" thickBot="1" x14ac:dyDescent="0.3">
      <c r="C154" s="320" t="s">
        <v>29</v>
      </c>
      <c r="D154" s="1619"/>
      <c r="E154" s="1620"/>
      <c r="F154" s="1620"/>
      <c r="G154" s="1621"/>
    </row>
    <row r="155" spans="3:7" ht="25.5" customHeight="1" thickBot="1" x14ac:dyDescent="0.3">
      <c r="C155" s="320" t="s">
        <v>31</v>
      </c>
      <c r="D155" s="1653" t="s">
        <v>283</v>
      </c>
      <c r="E155" s="1654"/>
      <c r="F155" s="1654"/>
      <c r="G155" s="1655"/>
    </row>
    <row r="156" spans="3:7" ht="25.5" customHeight="1" x14ac:dyDescent="0.25">
      <c r="C156" s="1614"/>
      <c r="D156" s="317">
        <v>2024</v>
      </c>
      <c r="E156" s="317">
        <v>2025</v>
      </c>
      <c r="F156" s="317">
        <v>2026</v>
      </c>
      <c r="G156" s="317">
        <v>2027</v>
      </c>
    </row>
    <row r="157" spans="3:7" ht="25.5" customHeight="1" thickBot="1" x14ac:dyDescent="0.3">
      <c r="C157" s="1615"/>
      <c r="D157" s="329" t="s">
        <v>13</v>
      </c>
      <c r="E157" s="329" t="s">
        <v>14</v>
      </c>
      <c r="F157" s="329" t="s">
        <v>14</v>
      </c>
      <c r="G157" s="329" t="s">
        <v>14</v>
      </c>
    </row>
    <row r="158" spans="3:7" ht="15.75" thickBot="1" x14ac:dyDescent="0.3">
      <c r="C158" s="320" t="s">
        <v>33</v>
      </c>
      <c r="D158" s="318"/>
      <c r="E158" s="318">
        <v>5</v>
      </c>
      <c r="F158" s="318">
        <v>5</v>
      </c>
      <c r="G158" s="318">
        <v>5</v>
      </c>
    </row>
    <row r="159" spans="3:7" ht="15.75" thickBot="1" x14ac:dyDescent="0.3">
      <c r="C159" s="320" t="s">
        <v>35</v>
      </c>
      <c r="D159" s="332"/>
      <c r="E159" s="331">
        <v>1000</v>
      </c>
      <c r="F159" s="331">
        <v>1000</v>
      </c>
      <c r="G159" s="331">
        <v>1000</v>
      </c>
    </row>
    <row r="160" spans="3:7" ht="23.25" thickBot="1" x14ac:dyDescent="0.3">
      <c r="C160" s="320" t="s">
        <v>36</v>
      </c>
      <c r="D160" s="332" t="e">
        <f>D159/D158</f>
        <v>#DIV/0!</v>
      </c>
      <c r="E160" s="332">
        <f>E159/E158</f>
        <v>200</v>
      </c>
      <c r="F160" s="332">
        <f t="shared" ref="F160:G160" si="17">F159/F158</f>
        <v>200</v>
      </c>
      <c r="G160" s="332">
        <f t="shared" si="17"/>
        <v>200</v>
      </c>
    </row>
    <row r="161" spans="3:7" ht="25.5" customHeight="1" thickBot="1" x14ac:dyDescent="0.3">
      <c r="C161" s="320" t="s">
        <v>37</v>
      </c>
      <c r="D161" s="318" t="s">
        <v>94</v>
      </c>
      <c r="E161" s="333" t="e">
        <f>E158/D158-1</f>
        <v>#DIV/0!</v>
      </c>
      <c r="F161" s="333">
        <f t="shared" ref="F161:G163" si="18">F158/E158-1</f>
        <v>0</v>
      </c>
      <c r="G161" s="333">
        <f t="shared" si="18"/>
        <v>0</v>
      </c>
    </row>
    <row r="162" spans="3:7" ht="25.5" customHeight="1" thickBot="1" x14ac:dyDescent="0.3">
      <c r="C162" s="320" t="s">
        <v>38</v>
      </c>
      <c r="D162" s="318" t="s">
        <v>94</v>
      </c>
      <c r="E162" s="333" t="e">
        <f>E159/D159-1</f>
        <v>#DIV/0!</v>
      </c>
      <c r="F162" s="333">
        <f t="shared" si="18"/>
        <v>0</v>
      </c>
      <c r="G162" s="333">
        <f t="shared" si="18"/>
        <v>0</v>
      </c>
    </row>
    <row r="163" spans="3:7" ht="25.5" customHeight="1" thickBot="1" x14ac:dyDescent="0.3">
      <c r="C163" s="320" t="s">
        <v>39</v>
      </c>
      <c r="D163" s="318" t="s">
        <v>94</v>
      </c>
      <c r="E163" s="333" t="e">
        <f>E160/D160-1</f>
        <v>#DIV/0!</v>
      </c>
      <c r="F163" s="333">
        <f t="shared" si="18"/>
        <v>0</v>
      </c>
      <c r="G163" s="333">
        <f t="shared" si="18"/>
        <v>0</v>
      </c>
    </row>
    <row r="164" spans="3:7" ht="25.5" customHeight="1" thickBot="1" x14ac:dyDescent="0.3">
      <c r="C164" s="1608" t="s">
        <v>288</v>
      </c>
      <c r="D164" s="1609"/>
      <c r="E164" s="1609"/>
      <c r="F164" s="1609"/>
      <c r="G164" s="1610"/>
    </row>
    <row r="165" spans="3:7" ht="25.5" customHeight="1" x14ac:dyDescent="0.25">
      <c r="C165" s="1614"/>
      <c r="D165" s="317">
        <v>2024</v>
      </c>
      <c r="E165" s="317">
        <v>2025</v>
      </c>
      <c r="F165" s="317">
        <v>2026</v>
      </c>
      <c r="G165" s="317">
        <v>2027</v>
      </c>
    </row>
    <row r="166" spans="3:7" ht="25.5" customHeight="1" thickBot="1" x14ac:dyDescent="0.3">
      <c r="C166" s="1615"/>
      <c r="D166" s="329" t="s">
        <v>13</v>
      </c>
      <c r="E166" s="329" t="s">
        <v>14</v>
      </c>
      <c r="F166" s="329" t="s">
        <v>14</v>
      </c>
      <c r="G166" s="329" t="s">
        <v>14</v>
      </c>
    </row>
    <row r="167" spans="3:7" ht="25.5" customHeight="1" thickBot="1" x14ac:dyDescent="0.3">
      <c r="C167" s="158" t="s">
        <v>57</v>
      </c>
      <c r="D167" s="335">
        <f>D168+D169+D170+D171</f>
        <v>0</v>
      </c>
      <c r="E167" s="335">
        <f t="shared" ref="E167:G167" si="19">E168+E169+E170+E171</f>
        <v>0</v>
      </c>
      <c r="F167" s="335">
        <f t="shared" si="19"/>
        <v>0</v>
      </c>
      <c r="G167" s="335">
        <f t="shared" si="19"/>
        <v>0</v>
      </c>
    </row>
    <row r="168" spans="3:7" ht="25.5" customHeight="1" thickBot="1" x14ac:dyDescent="0.3">
      <c r="C168" s="161" t="s">
        <v>42</v>
      </c>
      <c r="D168" s="335"/>
      <c r="E168" s="335"/>
      <c r="F168" s="335"/>
      <c r="G168" s="335"/>
    </row>
    <row r="169" spans="3:7" ht="25.5" customHeight="1" thickBot="1" x14ac:dyDescent="0.3">
      <c r="C169" s="161" t="s">
        <v>58</v>
      </c>
      <c r="D169" s="335"/>
      <c r="E169" s="335"/>
      <c r="F169" s="335"/>
      <c r="G169" s="335"/>
    </row>
    <row r="170" spans="3:7" ht="25.5" customHeight="1" thickBot="1" x14ac:dyDescent="0.3">
      <c r="C170" s="161" t="s">
        <v>59</v>
      </c>
      <c r="D170" s="335"/>
      <c r="E170" s="335"/>
      <c r="F170" s="335"/>
      <c r="G170" s="335"/>
    </row>
    <row r="171" spans="3:7" ht="25.5" customHeight="1" thickBot="1" x14ac:dyDescent="0.3">
      <c r="C171" s="161" t="s">
        <v>60</v>
      </c>
      <c r="D171" s="335"/>
      <c r="E171" s="335"/>
      <c r="F171" s="335"/>
      <c r="G171" s="335"/>
    </row>
    <row r="172" spans="3:7" ht="25.5" customHeight="1" thickBot="1" x14ac:dyDescent="0.3">
      <c r="C172" s="158" t="s">
        <v>61</v>
      </c>
      <c r="D172" s="334"/>
      <c r="E172" s="334">
        <v>1000</v>
      </c>
      <c r="F172" s="334">
        <v>1000</v>
      </c>
      <c r="G172" s="334">
        <v>1000</v>
      </c>
    </row>
    <row r="173" spans="3:7" ht="25.5" customHeight="1" thickBot="1" x14ac:dyDescent="0.3">
      <c r="C173" s="161" t="s">
        <v>42</v>
      </c>
      <c r="D173" s="334"/>
      <c r="E173" s="335">
        <v>1000</v>
      </c>
      <c r="F173" s="335">
        <v>1000</v>
      </c>
      <c r="G173" s="335">
        <v>1000</v>
      </c>
    </row>
    <row r="174" spans="3:7" ht="25.5" customHeight="1" thickBot="1" x14ac:dyDescent="0.3">
      <c r="C174" s="161" t="s">
        <v>58</v>
      </c>
      <c r="D174" s="334"/>
      <c r="E174" s="335"/>
      <c r="F174" s="335"/>
      <c r="G174" s="335"/>
    </row>
    <row r="175" spans="3:7" ht="25.5" customHeight="1" thickBot="1" x14ac:dyDescent="0.3">
      <c r="C175" s="161" t="s">
        <v>59</v>
      </c>
      <c r="D175" s="334"/>
      <c r="E175" s="335"/>
      <c r="F175" s="335"/>
      <c r="G175" s="335"/>
    </row>
    <row r="176" spans="3:7" ht="25.5" customHeight="1" thickBot="1" x14ac:dyDescent="0.3">
      <c r="C176" s="161" t="s">
        <v>60</v>
      </c>
      <c r="D176" s="334"/>
      <c r="E176" s="335"/>
      <c r="F176" s="335"/>
      <c r="G176" s="335"/>
    </row>
    <row r="177" spans="3:12" ht="25.5" customHeight="1" thickBot="1" x14ac:dyDescent="0.3">
      <c r="C177" s="183" t="s">
        <v>207</v>
      </c>
      <c r="D177" s="334">
        <f>D167+D172</f>
        <v>0</v>
      </c>
      <c r="E177" s="334">
        <f t="shared" ref="E177:G177" si="20">E167+E172</f>
        <v>1000</v>
      </c>
      <c r="F177" s="334">
        <f t="shared" si="20"/>
        <v>1000</v>
      </c>
      <c r="G177" s="334">
        <f t="shared" si="20"/>
        <v>1000</v>
      </c>
    </row>
    <row r="178" spans="3:12" ht="34.5" thickBot="1" x14ac:dyDescent="0.3">
      <c r="C178" s="328" t="s">
        <v>205</v>
      </c>
      <c r="D178" s="357"/>
      <c r="E178" s="358" t="s">
        <v>54</v>
      </c>
      <c r="F178" s="359"/>
      <c r="G178" s="360"/>
    </row>
    <row r="179" spans="3:12" ht="17.25" customHeight="1" thickBot="1" x14ac:dyDescent="0.3">
      <c r="C179" s="320" t="s">
        <v>29</v>
      </c>
      <c r="D179" s="1619"/>
      <c r="E179" s="1620"/>
      <c r="F179" s="1620"/>
      <c r="G179" s="1621"/>
    </row>
    <row r="180" spans="3:12" ht="15.75" thickBot="1" x14ac:dyDescent="0.3">
      <c r="C180" s="320" t="s">
        <v>31</v>
      </c>
      <c r="D180" s="1628"/>
      <c r="E180" s="1629"/>
      <c r="F180" s="1629"/>
      <c r="G180" s="1630"/>
    </row>
    <row r="181" spans="3:12" ht="12.75" customHeight="1" x14ac:dyDescent="0.25">
      <c r="C181" s="1614"/>
      <c r="D181" s="317">
        <v>2024</v>
      </c>
      <c r="E181" s="317">
        <v>2025</v>
      </c>
      <c r="F181" s="317">
        <v>2026</v>
      </c>
      <c r="G181" s="317">
        <v>2027</v>
      </c>
    </row>
    <row r="182" spans="3:12" ht="9" customHeight="1" thickBot="1" x14ac:dyDescent="0.3">
      <c r="C182" s="1615"/>
      <c r="D182" s="329" t="s">
        <v>13</v>
      </c>
      <c r="E182" s="329" t="s">
        <v>14</v>
      </c>
      <c r="F182" s="329" t="s">
        <v>14</v>
      </c>
      <c r="G182" s="329" t="s">
        <v>14</v>
      </c>
    </row>
    <row r="183" spans="3:12" ht="15.75" thickBot="1" x14ac:dyDescent="0.3">
      <c r="C183" s="320" t="s">
        <v>33</v>
      </c>
      <c r="D183" s="320"/>
      <c r="E183" s="320"/>
      <c r="F183" s="320"/>
      <c r="G183" s="320"/>
    </row>
    <row r="184" spans="3:12" ht="15.75" thickBot="1" x14ac:dyDescent="0.3">
      <c r="C184" s="320" t="s">
        <v>35</v>
      </c>
      <c r="D184" s="332">
        <f>D202</f>
        <v>0</v>
      </c>
      <c r="E184" s="332">
        <f t="shared" ref="E184:G184" si="21">E202</f>
        <v>0</v>
      </c>
      <c r="F184" s="332">
        <f t="shared" si="21"/>
        <v>0</v>
      </c>
      <c r="G184" s="332">
        <f t="shared" si="21"/>
        <v>0</v>
      </c>
    </row>
    <row r="185" spans="3:12" ht="23.25" thickBot="1" x14ac:dyDescent="0.3">
      <c r="C185" s="320" t="s">
        <v>36</v>
      </c>
      <c r="D185" s="332" t="e">
        <f>D184/D183</f>
        <v>#DIV/0!</v>
      </c>
      <c r="E185" s="332" t="e">
        <f t="shared" ref="E185:G185" si="22">E184/E183</f>
        <v>#DIV/0!</v>
      </c>
      <c r="F185" s="332" t="e">
        <f t="shared" si="22"/>
        <v>#DIV/0!</v>
      </c>
      <c r="G185" s="332" t="e">
        <f t="shared" si="22"/>
        <v>#DIV/0!</v>
      </c>
    </row>
    <row r="186" spans="3:12" ht="15.75" thickBot="1" x14ac:dyDescent="0.3">
      <c r="C186" s="320" t="s">
        <v>37</v>
      </c>
      <c r="D186" s="318" t="s">
        <v>94</v>
      </c>
      <c r="E186" s="333" t="e">
        <f>E183/D183-1</f>
        <v>#DIV/0!</v>
      </c>
      <c r="F186" s="333" t="e">
        <f t="shared" ref="F186:G188" si="23">F183/E183-1</f>
        <v>#DIV/0!</v>
      </c>
      <c r="G186" s="333" t="e">
        <f t="shared" si="23"/>
        <v>#DIV/0!</v>
      </c>
      <c r="I186" s="78"/>
      <c r="J186" s="78"/>
      <c r="K186" s="78"/>
      <c r="L186" s="78"/>
    </row>
    <row r="187" spans="3:12" ht="23.25" thickBot="1" x14ac:dyDescent="0.3">
      <c r="C187" s="320" t="s">
        <v>38</v>
      </c>
      <c r="D187" s="318" t="s">
        <v>94</v>
      </c>
      <c r="E187" s="333" t="e">
        <f>E184/D184-1</f>
        <v>#DIV/0!</v>
      </c>
      <c r="F187" s="333" t="e">
        <f t="shared" si="23"/>
        <v>#DIV/0!</v>
      </c>
      <c r="G187" s="333" t="e">
        <f t="shared" si="23"/>
        <v>#DIV/0!</v>
      </c>
    </row>
    <row r="188" spans="3:12" ht="23.25" customHeight="1" thickBot="1" x14ac:dyDescent="0.3">
      <c r="C188" s="320" t="s">
        <v>39</v>
      </c>
      <c r="D188" s="318" t="s">
        <v>94</v>
      </c>
      <c r="E188" s="333" t="e">
        <f>E185/D185-1</f>
        <v>#DIV/0!</v>
      </c>
      <c r="F188" s="333" t="e">
        <f t="shared" si="23"/>
        <v>#DIV/0!</v>
      </c>
      <c r="G188" s="333" t="e">
        <f t="shared" si="23"/>
        <v>#DIV/0!</v>
      </c>
    </row>
    <row r="189" spans="3:12" ht="15.75" thickBot="1" x14ac:dyDescent="0.3">
      <c r="C189" s="1608" t="s">
        <v>291</v>
      </c>
      <c r="D189" s="1609"/>
      <c r="E189" s="1609"/>
      <c r="F189" s="1609"/>
      <c r="G189" s="1610"/>
    </row>
    <row r="190" spans="3:12" ht="12.75" customHeight="1" x14ac:dyDescent="0.25">
      <c r="C190" s="1614"/>
      <c r="D190" s="317">
        <v>2024</v>
      </c>
      <c r="E190" s="317">
        <v>2025</v>
      </c>
      <c r="F190" s="317">
        <v>2026</v>
      </c>
      <c r="G190" s="317">
        <v>2027</v>
      </c>
    </row>
    <row r="191" spans="3:12" ht="9" customHeight="1" thickBot="1" x14ac:dyDescent="0.3">
      <c r="C191" s="1615"/>
      <c r="D191" s="329" t="s">
        <v>13</v>
      </c>
      <c r="E191" s="329" t="s">
        <v>14</v>
      </c>
      <c r="F191" s="329" t="s">
        <v>14</v>
      </c>
      <c r="G191" s="329" t="s">
        <v>14</v>
      </c>
    </row>
    <row r="192" spans="3:12" ht="25.5" customHeight="1" thickBot="1" x14ac:dyDescent="0.3">
      <c r="C192" s="158" t="s">
        <v>57</v>
      </c>
      <c r="D192" s="335">
        <f>D193+D194+D195+D196</f>
        <v>0</v>
      </c>
      <c r="E192" s="335">
        <f t="shared" ref="E192:G192" si="24">E193+E194+E195+E196</f>
        <v>0</v>
      </c>
      <c r="F192" s="335">
        <f t="shared" si="24"/>
        <v>0</v>
      </c>
      <c r="G192" s="335">
        <f t="shared" si="24"/>
        <v>0</v>
      </c>
    </row>
    <row r="193" spans="3:7" ht="15.75" thickBot="1" x14ac:dyDescent="0.3">
      <c r="C193" s="161" t="s">
        <v>42</v>
      </c>
      <c r="D193" s="335"/>
      <c r="E193" s="335"/>
      <c r="F193" s="335"/>
      <c r="G193" s="335"/>
    </row>
    <row r="194" spans="3:7" ht="15.75" thickBot="1" x14ac:dyDescent="0.3">
      <c r="C194" s="161" t="s">
        <v>58</v>
      </c>
      <c r="D194" s="335"/>
      <c r="E194" s="335"/>
      <c r="F194" s="335"/>
      <c r="G194" s="335"/>
    </row>
    <row r="195" spans="3:7" ht="15.75" thickBot="1" x14ac:dyDescent="0.3">
      <c r="C195" s="161" t="s">
        <v>59</v>
      </c>
      <c r="D195" s="335"/>
      <c r="E195" s="335"/>
      <c r="F195" s="335"/>
      <c r="G195" s="335"/>
    </row>
    <row r="196" spans="3:7" ht="15.75" thickBot="1" x14ac:dyDescent="0.3">
      <c r="C196" s="161" t="s">
        <v>60</v>
      </c>
      <c r="D196" s="335"/>
      <c r="E196" s="335"/>
      <c r="F196" s="335"/>
      <c r="G196" s="335"/>
    </row>
    <row r="197" spans="3:7" ht="24.75" thickBot="1" x14ac:dyDescent="0.3">
      <c r="C197" s="158" t="s">
        <v>61</v>
      </c>
      <c r="D197" s="334">
        <f>D198+D199+D200+D201</f>
        <v>0</v>
      </c>
      <c r="E197" s="334">
        <f t="shared" ref="E197:G197" si="25">E198+E199+E200+E201</f>
        <v>0</v>
      </c>
      <c r="F197" s="334">
        <f t="shared" si="25"/>
        <v>0</v>
      </c>
      <c r="G197" s="334">
        <f t="shared" si="25"/>
        <v>0</v>
      </c>
    </row>
    <row r="198" spans="3:7" ht="15.75" thickBot="1" x14ac:dyDescent="0.3">
      <c r="C198" s="161" t="s">
        <v>42</v>
      </c>
      <c r="D198" s="334"/>
      <c r="E198" s="334"/>
      <c r="F198" s="334"/>
      <c r="G198" s="334"/>
    </row>
    <row r="199" spans="3:7" ht="15.75" thickBot="1" x14ac:dyDescent="0.3">
      <c r="C199" s="161" t="s">
        <v>58</v>
      </c>
      <c r="D199" s="334"/>
      <c r="E199" s="334"/>
      <c r="F199" s="334"/>
      <c r="G199" s="334"/>
    </row>
    <row r="200" spans="3:7" ht="15.75" thickBot="1" x14ac:dyDescent="0.3">
      <c r="C200" s="161" t="s">
        <v>59</v>
      </c>
      <c r="D200" s="334"/>
      <c r="E200" s="334"/>
      <c r="F200" s="334"/>
      <c r="G200" s="334"/>
    </row>
    <row r="201" spans="3:7" ht="15.75" thickBot="1" x14ac:dyDescent="0.3">
      <c r="C201" s="161" t="s">
        <v>60</v>
      </c>
      <c r="D201" s="334"/>
      <c r="E201" s="334"/>
      <c r="F201" s="334"/>
      <c r="G201" s="334"/>
    </row>
    <row r="202" spans="3:7" ht="24.75" thickBot="1" x14ac:dyDescent="0.3">
      <c r="C202" s="183" t="s">
        <v>50</v>
      </c>
      <c r="D202" s="334">
        <f>D192+D197</f>
        <v>0</v>
      </c>
      <c r="E202" s="334">
        <f t="shared" ref="E202:G202" si="26">E192+E197</f>
        <v>0</v>
      </c>
      <c r="F202" s="334">
        <f t="shared" si="26"/>
        <v>0</v>
      </c>
      <c r="G202" s="334">
        <f t="shared" si="26"/>
        <v>0</v>
      </c>
    </row>
    <row r="203" spans="3:7" ht="15.75" thickBot="1" x14ac:dyDescent="0.3">
      <c r="C203" s="202"/>
      <c r="D203" s="361"/>
      <c r="E203" s="361"/>
      <c r="F203" s="361"/>
      <c r="G203" s="361"/>
    </row>
    <row r="204" spans="3:7" ht="41.25" customHeight="1" thickBot="1" x14ac:dyDescent="0.3">
      <c r="C204" s="125" t="s">
        <v>64</v>
      </c>
      <c r="D204" s="362">
        <f>+D108+D30+D67+D133</f>
        <v>143041.5</v>
      </c>
      <c r="E204" s="363">
        <f>+E108+E30+E67+E133+E159</f>
        <v>143600</v>
      </c>
      <c r="F204" s="363">
        <f t="shared" ref="F204:G204" si="27">+F108+F30+F67+F133+F159</f>
        <v>143600</v>
      </c>
      <c r="G204" s="363">
        <f t="shared" si="27"/>
        <v>143329</v>
      </c>
    </row>
    <row r="205" spans="3:7" ht="36.75" thickBot="1" x14ac:dyDescent="0.3">
      <c r="C205" s="125" t="s">
        <v>65</v>
      </c>
      <c r="D205" s="362">
        <f>+D151+D96+D59+D126+D177</f>
        <v>143041.5</v>
      </c>
      <c r="E205" s="363">
        <f t="shared" ref="E205:G205" si="28">+E151+E96+E59+E126+E177</f>
        <v>143600</v>
      </c>
      <c r="F205" s="363">
        <f t="shared" si="28"/>
        <v>143600</v>
      </c>
      <c r="G205" s="363">
        <f t="shared" si="28"/>
        <v>143329</v>
      </c>
    </row>
    <row r="206" spans="3:7" ht="15.75" thickBot="1" x14ac:dyDescent="0.3">
      <c r="C206" s="158" t="s">
        <v>41</v>
      </c>
      <c r="D206" s="364">
        <f>D207+D208</f>
        <v>16566.5</v>
      </c>
      <c r="E206" s="365">
        <f t="shared" ref="E206:G206" si="29">E207+E208</f>
        <v>17340</v>
      </c>
      <c r="F206" s="365">
        <f t="shared" si="29"/>
        <v>16961</v>
      </c>
      <c r="G206" s="365">
        <f t="shared" si="29"/>
        <v>16961</v>
      </c>
    </row>
    <row r="207" spans="3:7" ht="15.75" thickBot="1" x14ac:dyDescent="0.3">
      <c r="C207" s="161" t="s">
        <v>42</v>
      </c>
      <c r="D207" s="366">
        <f t="shared" ref="D207:G208" si="30">D39+D76</f>
        <v>16566.5</v>
      </c>
      <c r="E207" s="334">
        <f t="shared" si="30"/>
        <v>17340</v>
      </c>
      <c r="F207" s="334">
        <f t="shared" si="30"/>
        <v>16961</v>
      </c>
      <c r="G207" s="334">
        <f t="shared" si="30"/>
        <v>16961</v>
      </c>
    </row>
    <row r="208" spans="3:7" ht="15.75" thickBot="1" x14ac:dyDescent="0.3">
      <c r="C208" s="161" t="s">
        <v>66</v>
      </c>
      <c r="D208" s="334">
        <f t="shared" si="30"/>
        <v>0</v>
      </c>
      <c r="E208" s="334">
        <f t="shared" si="30"/>
        <v>0</v>
      </c>
      <c r="F208" s="334">
        <f t="shared" si="30"/>
        <v>0</v>
      </c>
      <c r="G208" s="334">
        <f t="shared" si="30"/>
        <v>0</v>
      </c>
    </row>
    <row r="209" spans="3:7" ht="36.75" thickBot="1" x14ac:dyDescent="0.3">
      <c r="C209" s="158" t="s">
        <v>67</v>
      </c>
      <c r="D209" s="365">
        <f>D210+D211</f>
        <v>2700</v>
      </c>
      <c r="E209" s="365">
        <f t="shared" ref="E209:G209" si="31">E210+E211</f>
        <v>2685</v>
      </c>
      <c r="F209" s="365">
        <f t="shared" si="31"/>
        <v>2685</v>
      </c>
      <c r="G209" s="365">
        <f t="shared" si="31"/>
        <v>2685</v>
      </c>
    </row>
    <row r="210" spans="3:7" ht="15.75" thickBot="1" x14ac:dyDescent="0.3">
      <c r="C210" s="161" t="s">
        <v>42</v>
      </c>
      <c r="D210" s="335">
        <f>D42+D79</f>
        <v>2700</v>
      </c>
      <c r="E210" s="335">
        <f>E42+E79</f>
        <v>2685</v>
      </c>
      <c r="F210" s="335">
        <f>F42+F79</f>
        <v>2685</v>
      </c>
      <c r="G210" s="335">
        <f>G42+G79</f>
        <v>2685</v>
      </c>
    </row>
    <row r="211" spans="3:7" ht="15.75" thickBot="1" x14ac:dyDescent="0.3">
      <c r="C211" s="161" t="s">
        <v>66</v>
      </c>
      <c r="D211" s="334">
        <f>D43+D77</f>
        <v>0</v>
      </c>
      <c r="E211" s="334">
        <f>E43+E77</f>
        <v>0</v>
      </c>
      <c r="F211" s="334">
        <f>F43+F77</f>
        <v>0</v>
      </c>
      <c r="G211" s="334">
        <f>G43+G77</f>
        <v>0</v>
      </c>
    </row>
    <row r="212" spans="3:7" ht="24.75" thickBot="1" x14ac:dyDescent="0.3">
      <c r="C212" s="158" t="s">
        <v>45</v>
      </c>
      <c r="D212" s="365">
        <f>D213+D214</f>
        <v>9575</v>
      </c>
      <c r="E212" s="365">
        <f t="shared" ref="E212:G212" si="32">E213+E214</f>
        <v>9575</v>
      </c>
      <c r="F212" s="365">
        <f t="shared" si="32"/>
        <v>9954</v>
      </c>
      <c r="G212" s="365">
        <f t="shared" si="32"/>
        <v>9683</v>
      </c>
    </row>
    <row r="213" spans="3:7" ht="15.75" thickBot="1" x14ac:dyDescent="0.3">
      <c r="C213" s="161" t="s">
        <v>42</v>
      </c>
      <c r="D213" s="334">
        <f t="shared" ref="D213:G214" si="33">D45+D82</f>
        <v>9575</v>
      </c>
      <c r="E213" s="334">
        <f t="shared" si="33"/>
        <v>9575</v>
      </c>
      <c r="F213" s="334">
        <f t="shared" si="33"/>
        <v>9954</v>
      </c>
      <c r="G213" s="334">
        <f t="shared" si="33"/>
        <v>9683</v>
      </c>
    </row>
    <row r="214" spans="3:7" ht="15.75" thickBot="1" x14ac:dyDescent="0.3">
      <c r="C214" s="161" t="s">
        <v>66</v>
      </c>
      <c r="D214" s="334">
        <f t="shared" si="33"/>
        <v>0</v>
      </c>
      <c r="E214" s="334">
        <f t="shared" si="33"/>
        <v>0</v>
      </c>
      <c r="F214" s="334">
        <f t="shared" si="33"/>
        <v>0</v>
      </c>
      <c r="G214" s="334">
        <f t="shared" si="33"/>
        <v>0</v>
      </c>
    </row>
    <row r="215" spans="3:7" ht="15.75" thickBot="1" x14ac:dyDescent="0.3">
      <c r="C215" s="158" t="s">
        <v>46</v>
      </c>
      <c r="D215" s="365">
        <f>D216+D217</f>
        <v>0</v>
      </c>
      <c r="E215" s="365">
        <f t="shared" ref="E215:G215" si="34">E216+E217</f>
        <v>0</v>
      </c>
      <c r="F215" s="365">
        <f t="shared" si="34"/>
        <v>0</v>
      </c>
      <c r="G215" s="365">
        <f t="shared" si="34"/>
        <v>0</v>
      </c>
    </row>
    <row r="216" spans="3:7" ht="15.75" thickBot="1" x14ac:dyDescent="0.3">
      <c r="C216" s="161" t="s">
        <v>42</v>
      </c>
      <c r="D216" s="335">
        <f t="shared" ref="D216:G217" si="35">D48+D85</f>
        <v>0</v>
      </c>
      <c r="E216" s="335">
        <f t="shared" si="35"/>
        <v>0</v>
      </c>
      <c r="F216" s="335">
        <f t="shared" si="35"/>
        <v>0</v>
      </c>
      <c r="G216" s="335">
        <f t="shared" si="35"/>
        <v>0</v>
      </c>
    </row>
    <row r="217" spans="3:7" ht="15.75" thickBot="1" x14ac:dyDescent="0.3">
      <c r="C217" s="161" t="s">
        <v>66</v>
      </c>
      <c r="D217" s="334">
        <f t="shared" si="35"/>
        <v>0</v>
      </c>
      <c r="E217" s="334">
        <f t="shared" si="35"/>
        <v>0</v>
      </c>
      <c r="F217" s="334">
        <f t="shared" si="35"/>
        <v>0</v>
      </c>
      <c r="G217" s="334">
        <f t="shared" si="35"/>
        <v>0</v>
      </c>
    </row>
    <row r="218" spans="3:7" ht="24.75" thickBot="1" x14ac:dyDescent="0.3">
      <c r="C218" s="158" t="s">
        <v>47</v>
      </c>
      <c r="D218" s="365">
        <f>D219+D220</f>
        <v>113000</v>
      </c>
      <c r="E218" s="365">
        <f t="shared" ref="E218:G218" si="36">E219+E220</f>
        <v>113000</v>
      </c>
      <c r="F218" s="365">
        <f t="shared" si="36"/>
        <v>113000</v>
      </c>
      <c r="G218" s="365">
        <f t="shared" si="36"/>
        <v>113000</v>
      </c>
    </row>
    <row r="219" spans="3:7" ht="15.75" thickBot="1" x14ac:dyDescent="0.3">
      <c r="C219" s="161" t="s">
        <v>42</v>
      </c>
      <c r="D219" s="335">
        <f t="shared" ref="D219:G220" si="37">D51+D88</f>
        <v>113000</v>
      </c>
      <c r="E219" s="335">
        <f t="shared" si="37"/>
        <v>113000</v>
      </c>
      <c r="F219" s="335">
        <f t="shared" si="37"/>
        <v>113000</v>
      </c>
      <c r="G219" s="335">
        <f t="shared" si="37"/>
        <v>113000</v>
      </c>
    </row>
    <row r="220" spans="3:7" ht="15.75" thickBot="1" x14ac:dyDescent="0.3">
      <c r="C220" s="161" t="s">
        <v>66</v>
      </c>
      <c r="D220" s="334">
        <f t="shared" si="37"/>
        <v>0</v>
      </c>
      <c r="E220" s="334">
        <f t="shared" si="37"/>
        <v>0</v>
      </c>
      <c r="F220" s="334">
        <f t="shared" si="37"/>
        <v>0</v>
      </c>
      <c r="G220" s="334">
        <f t="shared" si="37"/>
        <v>0</v>
      </c>
    </row>
    <row r="221" spans="3:7" ht="24.75" thickBot="1" x14ac:dyDescent="0.3">
      <c r="C221" s="158" t="s">
        <v>48</v>
      </c>
      <c r="D221" s="365">
        <f>D222+D223</f>
        <v>0</v>
      </c>
      <c r="E221" s="365">
        <f>E222+E223</f>
        <v>0</v>
      </c>
      <c r="F221" s="365">
        <f t="shared" ref="F221:G221" si="38">F222+F223</f>
        <v>0</v>
      </c>
      <c r="G221" s="365">
        <f t="shared" si="38"/>
        <v>0</v>
      </c>
    </row>
    <row r="222" spans="3:7" ht="15.75" thickBot="1" x14ac:dyDescent="0.3">
      <c r="C222" s="161" t="s">
        <v>42</v>
      </c>
      <c r="D222" s="335">
        <f t="shared" ref="D222:G223" si="39">D54+D91</f>
        <v>0</v>
      </c>
      <c r="E222" s="335">
        <f t="shared" si="39"/>
        <v>0</v>
      </c>
      <c r="F222" s="335">
        <f t="shared" si="39"/>
        <v>0</v>
      </c>
      <c r="G222" s="335">
        <f t="shared" si="39"/>
        <v>0</v>
      </c>
    </row>
    <row r="223" spans="3:7" ht="15.75" thickBot="1" x14ac:dyDescent="0.3">
      <c r="C223" s="161" t="s">
        <v>66</v>
      </c>
      <c r="D223" s="334">
        <f t="shared" si="39"/>
        <v>0</v>
      </c>
      <c r="E223" s="334">
        <f t="shared" si="39"/>
        <v>0</v>
      </c>
      <c r="F223" s="334">
        <f t="shared" si="39"/>
        <v>0</v>
      </c>
      <c r="G223" s="334">
        <f t="shared" si="39"/>
        <v>0</v>
      </c>
    </row>
    <row r="224" spans="3:7" ht="24.75" thickBot="1" x14ac:dyDescent="0.3">
      <c r="C224" s="158" t="s">
        <v>49</v>
      </c>
      <c r="D224" s="365">
        <f>D56</f>
        <v>200</v>
      </c>
      <c r="E224" s="365">
        <f>E56</f>
        <v>0</v>
      </c>
      <c r="F224" s="365">
        <f>F56</f>
        <v>0</v>
      </c>
      <c r="G224" s="365">
        <f>G56</f>
        <v>0</v>
      </c>
    </row>
    <row r="225" spans="3:7" ht="15.75" thickBot="1" x14ac:dyDescent="0.3">
      <c r="C225" s="161" t="s">
        <v>42</v>
      </c>
      <c r="D225" s="335">
        <f t="shared" ref="D225:G226" si="40">D57+D94</f>
        <v>200</v>
      </c>
      <c r="E225" s="335">
        <f t="shared" si="40"/>
        <v>0</v>
      </c>
      <c r="F225" s="335">
        <f t="shared" si="40"/>
        <v>0</v>
      </c>
      <c r="G225" s="335">
        <f t="shared" si="40"/>
        <v>0</v>
      </c>
    </row>
    <row r="226" spans="3:7" ht="15.75" thickBot="1" x14ac:dyDescent="0.3">
      <c r="C226" s="161" t="s">
        <v>66</v>
      </c>
      <c r="D226" s="334">
        <f t="shared" si="40"/>
        <v>0</v>
      </c>
      <c r="E226" s="334">
        <f t="shared" si="40"/>
        <v>0</v>
      </c>
      <c r="F226" s="334">
        <f t="shared" si="40"/>
        <v>0</v>
      </c>
      <c r="G226" s="334">
        <f t="shared" si="40"/>
        <v>0</v>
      </c>
    </row>
    <row r="227" spans="3:7" ht="24" customHeight="1" thickBot="1" x14ac:dyDescent="0.3">
      <c r="C227" s="158" t="s">
        <v>68</v>
      </c>
      <c r="D227" s="365">
        <f>D228+D229+D230+D231</f>
        <v>0</v>
      </c>
      <c r="E227" s="365">
        <f t="shared" ref="E227:G227" si="41">E228+E229+E230+E231</f>
        <v>0</v>
      </c>
      <c r="F227" s="365">
        <f t="shared" si="41"/>
        <v>0</v>
      </c>
      <c r="G227" s="365">
        <f t="shared" si="41"/>
        <v>0</v>
      </c>
    </row>
    <row r="228" spans="3:7" ht="15.75" thickBot="1" x14ac:dyDescent="0.3">
      <c r="C228" s="161" t="s">
        <v>42</v>
      </c>
      <c r="D228" s="335">
        <f>D117+D142+D193</f>
        <v>0</v>
      </c>
      <c r="E228" s="335">
        <f t="shared" ref="E228:G231" si="42">E117+E142+E193</f>
        <v>0</v>
      </c>
      <c r="F228" s="335">
        <f t="shared" si="42"/>
        <v>0</v>
      </c>
      <c r="G228" s="335">
        <f t="shared" si="42"/>
        <v>0</v>
      </c>
    </row>
    <row r="229" spans="3:7" ht="15.75" thickBot="1" x14ac:dyDescent="0.3">
      <c r="C229" s="161" t="s">
        <v>69</v>
      </c>
      <c r="D229" s="335">
        <f>D118+D143+D194</f>
        <v>0</v>
      </c>
      <c r="E229" s="335">
        <f t="shared" si="42"/>
        <v>0</v>
      </c>
      <c r="F229" s="335">
        <f t="shared" si="42"/>
        <v>0</v>
      </c>
      <c r="G229" s="335">
        <f t="shared" si="42"/>
        <v>0</v>
      </c>
    </row>
    <row r="230" spans="3:7" ht="15.75" thickBot="1" x14ac:dyDescent="0.3">
      <c r="C230" s="161" t="s">
        <v>59</v>
      </c>
      <c r="D230" s="335">
        <f>D119+D144+D195</f>
        <v>0</v>
      </c>
      <c r="E230" s="335">
        <f t="shared" si="42"/>
        <v>0</v>
      </c>
      <c r="F230" s="335">
        <f t="shared" si="42"/>
        <v>0</v>
      </c>
      <c r="G230" s="335">
        <f t="shared" si="42"/>
        <v>0</v>
      </c>
    </row>
    <row r="231" spans="3:7" ht="15.75" thickBot="1" x14ac:dyDescent="0.3">
      <c r="C231" s="161" t="s">
        <v>60</v>
      </c>
      <c r="D231" s="335">
        <f>D120+D145+D196</f>
        <v>0</v>
      </c>
      <c r="E231" s="335">
        <f t="shared" si="42"/>
        <v>0</v>
      </c>
      <c r="F231" s="335">
        <f t="shared" si="42"/>
        <v>0</v>
      </c>
      <c r="G231" s="335">
        <f t="shared" si="42"/>
        <v>0</v>
      </c>
    </row>
    <row r="232" spans="3:7" ht="24.75" thickBot="1" x14ac:dyDescent="0.3">
      <c r="C232" s="158" t="s">
        <v>70</v>
      </c>
      <c r="D232" s="365">
        <f>D233+D234+D235+D236</f>
        <v>1000</v>
      </c>
      <c r="E232" s="365">
        <f>E233+E234+E235+E236</f>
        <v>1000</v>
      </c>
      <c r="F232" s="365">
        <f t="shared" ref="F232:G232" si="43">F233+F234+F235+F236</f>
        <v>1000</v>
      </c>
      <c r="G232" s="365">
        <f t="shared" si="43"/>
        <v>1000</v>
      </c>
    </row>
    <row r="233" spans="3:7" ht="15.75" thickBot="1" x14ac:dyDescent="0.3">
      <c r="C233" s="161" t="s">
        <v>42</v>
      </c>
      <c r="D233" s="335">
        <f>D122+D147+D173</f>
        <v>1000</v>
      </c>
      <c r="E233" s="335">
        <f t="shared" ref="E233:G233" si="44">E122+E147+E173</f>
        <v>1000</v>
      </c>
      <c r="F233" s="335">
        <f t="shared" si="44"/>
        <v>1000</v>
      </c>
      <c r="G233" s="335">
        <f t="shared" si="44"/>
        <v>1000</v>
      </c>
    </row>
    <row r="234" spans="3:7" ht="15.75" thickBot="1" x14ac:dyDescent="0.3">
      <c r="C234" s="161" t="s">
        <v>69</v>
      </c>
      <c r="D234" s="335">
        <f>D123+D148+D199</f>
        <v>0</v>
      </c>
      <c r="E234" s="335">
        <f t="shared" ref="E234:G236" si="45">E123+E148+E199</f>
        <v>0</v>
      </c>
      <c r="F234" s="335">
        <f t="shared" si="45"/>
        <v>0</v>
      </c>
      <c r="G234" s="335">
        <f t="shared" si="45"/>
        <v>0</v>
      </c>
    </row>
    <row r="235" spans="3:7" ht="15.75" thickBot="1" x14ac:dyDescent="0.3">
      <c r="C235" s="161" t="s">
        <v>59</v>
      </c>
      <c r="D235" s="335">
        <f>D124+D149+D200</f>
        <v>0</v>
      </c>
      <c r="E235" s="335">
        <f t="shared" si="45"/>
        <v>0</v>
      </c>
      <c r="F235" s="335">
        <f t="shared" si="45"/>
        <v>0</v>
      </c>
      <c r="G235" s="335">
        <f t="shared" si="45"/>
        <v>0</v>
      </c>
    </row>
    <row r="236" spans="3:7" ht="15.75" thickBot="1" x14ac:dyDescent="0.3">
      <c r="C236" s="161" t="s">
        <v>60</v>
      </c>
      <c r="D236" s="335">
        <f>D125+D150+D201</f>
        <v>0</v>
      </c>
      <c r="E236" s="335">
        <f t="shared" si="45"/>
        <v>0</v>
      </c>
      <c r="F236" s="335">
        <f t="shared" si="45"/>
        <v>0</v>
      </c>
      <c r="G236" s="335">
        <f t="shared" si="45"/>
        <v>0</v>
      </c>
    </row>
    <row r="237" spans="3:7" ht="15.75" thickBot="1" x14ac:dyDescent="0.3">
      <c r="C237" s="140" t="s">
        <v>71</v>
      </c>
      <c r="D237" s="344">
        <f>IF(D205-D204=0,0,"Error")</f>
        <v>0</v>
      </c>
      <c r="E237" s="344">
        <f>IF(E205-E204=0,0,"Error")</f>
        <v>0</v>
      </c>
      <c r="F237" s="344">
        <f>IF(F205-F204=0,0,"Error")</f>
        <v>0</v>
      </c>
      <c r="G237" s="344">
        <f>IF(G205-G204=0,0,"Error")</f>
        <v>0</v>
      </c>
    </row>
    <row r="238" spans="3:7" x14ac:dyDescent="0.25">
      <c r="C238" s="206"/>
      <c r="D238" s="367"/>
      <c r="E238" s="367"/>
      <c r="F238" s="367"/>
      <c r="G238" s="367"/>
    </row>
  </sheetData>
  <mergeCells count="50">
    <mergeCell ref="C189:G189"/>
    <mergeCell ref="C190:C191"/>
    <mergeCell ref="C156:C157"/>
    <mergeCell ref="C164:G164"/>
    <mergeCell ref="C165:C166"/>
    <mergeCell ref="D179:G179"/>
    <mergeCell ref="D180:G180"/>
    <mergeCell ref="C181:C182"/>
    <mergeCell ref="D155:G155"/>
    <mergeCell ref="D104:G104"/>
    <mergeCell ref="C105:C106"/>
    <mergeCell ref="C113:G113"/>
    <mergeCell ref="C114:C115"/>
    <mergeCell ref="D128:G128"/>
    <mergeCell ref="D129:G129"/>
    <mergeCell ref="C130:C131"/>
    <mergeCell ref="C138:G138"/>
    <mergeCell ref="C139:C140"/>
    <mergeCell ref="D152:G152"/>
    <mergeCell ref="D154:G154"/>
    <mergeCell ref="D103:G103"/>
    <mergeCell ref="C36:C37"/>
    <mergeCell ref="D61:G61"/>
    <mergeCell ref="D62:G62"/>
    <mergeCell ref="D63:G63"/>
    <mergeCell ref="C64:C65"/>
    <mergeCell ref="C72:G72"/>
    <mergeCell ref="C73:C74"/>
    <mergeCell ref="C98:G98"/>
    <mergeCell ref="C99:G99"/>
    <mergeCell ref="D100:G100"/>
    <mergeCell ref="D102:G102"/>
    <mergeCell ref="C35:G35"/>
    <mergeCell ref="C9:G11"/>
    <mergeCell ref="D12:G12"/>
    <mergeCell ref="C13:C14"/>
    <mergeCell ref="D18:G18"/>
    <mergeCell ref="C19:G19"/>
    <mergeCell ref="C22:G22"/>
    <mergeCell ref="C23:G23"/>
    <mergeCell ref="D24:G24"/>
    <mergeCell ref="D25:G25"/>
    <mergeCell ref="D26:G26"/>
    <mergeCell ref="C27:C28"/>
    <mergeCell ref="C8:G8"/>
    <mergeCell ref="B2:H2"/>
    <mergeCell ref="C3:G3"/>
    <mergeCell ref="D5:G5"/>
    <mergeCell ref="D6:G6"/>
    <mergeCell ref="D7:G7"/>
  </mergeCells>
  <pageMargins left="0.31496062992125984" right="0.31496062992125984" top="0.74803149606299213" bottom="0.74803149606299213" header="0.31496062992125984" footer="0.31496062992125984"/>
  <pageSetup scale="77" orientation="portrait" r:id="rId1"/>
  <rowBreaks count="3" manualBreakCount="3">
    <brk id="60" max="10" man="1"/>
    <brk id="252" max="10" man="1"/>
    <brk id="331" max="1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B1-96DA-47C0-BCC9-6EC62B8320F1}">
  <sheetPr>
    <tabColor theme="2"/>
  </sheetPr>
  <dimension ref="A1:S1357"/>
  <sheetViews>
    <sheetView topLeftCell="B15" zoomScale="130" zoomScaleNormal="130" workbookViewId="0">
      <selection activeCell="G311" sqref="G311"/>
    </sheetView>
  </sheetViews>
  <sheetFormatPr defaultRowHeight="15" x14ac:dyDescent="0.25"/>
  <cols>
    <col min="1" max="1" width="10.5703125" customWidth="1"/>
    <col min="2" max="2" width="37.5703125" customWidth="1"/>
    <col min="3" max="3" width="20.28515625" customWidth="1"/>
    <col min="4" max="4" width="16" customWidth="1"/>
    <col min="5" max="5" width="17.140625" customWidth="1"/>
    <col min="6" max="6" width="19.85546875" customWidth="1"/>
    <col min="7" max="7" width="19.140625" customWidth="1"/>
    <col min="8" max="8" width="12.7109375" style="370" customWidth="1"/>
    <col min="9" max="9" width="14.28515625" style="370" customWidth="1"/>
    <col min="10" max="10" width="11" style="370" bestFit="1" customWidth="1"/>
    <col min="11" max="11" width="15.85546875" style="370" customWidth="1"/>
    <col min="12" max="13" width="9.140625" style="370"/>
    <col min="14" max="14" width="13" style="370" customWidth="1"/>
    <col min="15" max="15" width="12.7109375" style="370" customWidth="1"/>
    <col min="16" max="16" width="12.28515625" style="370" customWidth="1"/>
    <col min="17" max="17" width="10.85546875" style="370" customWidth="1"/>
    <col min="18" max="19" width="9.140625" style="370"/>
  </cols>
  <sheetData>
    <row r="1" spans="1:7" ht="21" x14ac:dyDescent="0.35">
      <c r="A1" s="369"/>
      <c r="B1" s="1671" t="s">
        <v>292</v>
      </c>
      <c r="C1" s="1671"/>
      <c r="D1" s="1671"/>
      <c r="E1" s="1671"/>
      <c r="F1" s="311" t="s">
        <v>259</v>
      </c>
      <c r="G1" s="369"/>
    </row>
    <row r="2" spans="1:7" ht="18" customHeight="1" x14ac:dyDescent="0.25">
      <c r="A2" s="1367" t="s">
        <v>0</v>
      </c>
      <c r="B2" s="1367"/>
      <c r="C2" s="1367"/>
      <c r="D2" s="1367"/>
      <c r="E2" s="1367"/>
      <c r="F2" s="1367"/>
      <c r="G2" s="1367"/>
    </row>
    <row r="3" spans="1:7" ht="18" customHeight="1" thickBot="1" x14ac:dyDescent="0.3">
      <c r="A3" s="1"/>
      <c r="B3" s="1672" t="s">
        <v>1</v>
      </c>
      <c r="C3" s="1672"/>
      <c r="D3" s="1672"/>
      <c r="E3" s="1672"/>
      <c r="F3" s="1672"/>
      <c r="G3" s="1"/>
    </row>
    <row r="4" spans="1:7" ht="17.25" thickTop="1" thickBot="1" x14ac:dyDescent="0.3">
      <c r="A4" s="2"/>
      <c r="B4" s="437"/>
      <c r="C4" s="438"/>
      <c r="D4" s="438"/>
      <c r="E4" s="438"/>
      <c r="F4" s="439"/>
      <c r="G4" s="2"/>
    </row>
    <row r="5" spans="1:7" ht="21.75" customHeight="1" thickBot="1" x14ac:dyDescent="0.3">
      <c r="A5" s="2"/>
      <c r="B5" s="440" t="s">
        <v>2</v>
      </c>
      <c r="C5" s="1673" t="s">
        <v>293</v>
      </c>
      <c r="D5" s="1673"/>
      <c r="E5" s="1673"/>
      <c r="F5" s="1674"/>
      <c r="G5" s="2"/>
    </row>
    <row r="6" spans="1:7" ht="19.5" thickBot="1" x14ac:dyDescent="0.3">
      <c r="A6" s="2"/>
      <c r="B6" s="440" t="s">
        <v>4</v>
      </c>
      <c r="C6" s="1675" t="s">
        <v>294</v>
      </c>
      <c r="D6" s="1676"/>
      <c r="E6" s="1676"/>
      <c r="F6" s="1677"/>
      <c r="G6" s="2"/>
    </row>
    <row r="7" spans="1:7" ht="38.25" thickBot="1" x14ac:dyDescent="0.3">
      <c r="A7" s="2"/>
      <c r="B7" s="440" t="s">
        <v>6</v>
      </c>
      <c r="C7" s="1678" t="s">
        <v>7</v>
      </c>
      <c r="D7" s="1679"/>
      <c r="E7" s="1679"/>
      <c r="F7" s="1680"/>
      <c r="G7" s="2"/>
    </row>
    <row r="8" spans="1:7" ht="19.5" thickBot="1" x14ac:dyDescent="0.35">
      <c r="A8" s="2"/>
      <c r="B8" s="1657" t="s">
        <v>8</v>
      </c>
      <c r="C8" s="1658"/>
      <c r="D8" s="1658"/>
      <c r="E8" s="1658"/>
      <c r="F8" s="1659"/>
      <c r="G8" s="2"/>
    </row>
    <row r="9" spans="1:7" ht="16.5" thickBot="1" x14ac:dyDescent="0.3">
      <c r="A9" s="2"/>
      <c r="B9" s="1660" t="s">
        <v>293</v>
      </c>
      <c r="C9" s="1661"/>
      <c r="D9" s="1661"/>
      <c r="E9" s="1661"/>
      <c r="F9" s="1662"/>
      <c r="G9" s="2"/>
    </row>
    <row r="10" spans="1:7" ht="0.75" customHeight="1" thickBot="1" x14ac:dyDescent="0.3">
      <c r="A10" s="2"/>
      <c r="B10" s="1660"/>
      <c r="C10" s="1661"/>
      <c r="D10" s="1661"/>
      <c r="E10" s="1661"/>
      <c r="F10" s="1662"/>
      <c r="G10" s="2"/>
    </row>
    <row r="11" spans="1:7" ht="105.75" customHeight="1" thickBot="1" x14ac:dyDescent="0.3">
      <c r="A11" s="2"/>
      <c r="B11" s="441" t="s">
        <v>10</v>
      </c>
      <c r="C11" s="1663" t="s">
        <v>295</v>
      </c>
      <c r="D11" s="1664"/>
      <c r="E11" s="1664"/>
      <c r="F11" s="1665"/>
      <c r="G11" s="2"/>
    </row>
    <row r="12" spans="1:7" ht="23.25" customHeight="1" x14ac:dyDescent="0.25">
      <c r="A12" s="2"/>
      <c r="B12" s="1666" t="s">
        <v>12</v>
      </c>
      <c r="C12" s="14">
        <v>2024</v>
      </c>
      <c r="D12" s="14">
        <v>2025</v>
      </c>
      <c r="E12" s="14">
        <v>2026</v>
      </c>
      <c r="F12" s="442">
        <v>2027</v>
      </c>
      <c r="G12" s="2"/>
    </row>
    <row r="13" spans="1:7" ht="16.5" thickBot="1" x14ac:dyDescent="0.3">
      <c r="A13" s="2"/>
      <c r="B13" s="1667"/>
      <c r="C13" s="371" t="s">
        <v>13</v>
      </c>
      <c r="D13" s="371" t="s">
        <v>14</v>
      </c>
      <c r="E13" s="371" t="s">
        <v>14</v>
      </c>
      <c r="F13" s="443" t="s">
        <v>14</v>
      </c>
      <c r="G13" s="2"/>
    </row>
    <row r="14" spans="1:7" ht="45.75" thickBot="1" x14ac:dyDescent="0.3">
      <c r="A14" s="2"/>
      <c r="B14" s="444" t="s">
        <v>296</v>
      </c>
      <c r="C14" s="372">
        <v>3434799</v>
      </c>
      <c r="D14" s="373">
        <v>0.2</v>
      </c>
      <c r="E14" s="373">
        <v>0.2</v>
      </c>
      <c r="F14" s="445">
        <v>0.2</v>
      </c>
      <c r="G14" s="2"/>
    </row>
    <row r="15" spans="1:7" ht="95.25" thickBot="1" x14ac:dyDescent="0.3">
      <c r="A15" s="2"/>
      <c r="B15" s="446" t="s">
        <v>297</v>
      </c>
      <c r="C15" s="374">
        <v>400000</v>
      </c>
      <c r="D15" s="373">
        <v>1</v>
      </c>
      <c r="E15" s="373">
        <v>1</v>
      </c>
      <c r="F15" s="445">
        <v>1</v>
      </c>
      <c r="G15" s="2"/>
    </row>
    <row r="16" spans="1:7" ht="79.5" thickBot="1" x14ac:dyDescent="0.3">
      <c r="A16" s="2"/>
      <c r="B16" s="446" t="s">
        <v>298</v>
      </c>
      <c r="C16" s="374">
        <v>125590</v>
      </c>
      <c r="D16" s="373">
        <v>0.3</v>
      </c>
      <c r="E16" s="373">
        <v>0.3</v>
      </c>
      <c r="F16" s="445">
        <v>0.3</v>
      </c>
      <c r="G16" s="2"/>
    </row>
    <row r="17" spans="1:12" ht="105" customHeight="1" thickBot="1" x14ac:dyDescent="0.3">
      <c r="A17" s="2"/>
      <c r="B17" s="446" t="s">
        <v>299</v>
      </c>
      <c r="C17" s="374">
        <v>2375500</v>
      </c>
      <c r="D17" s="373">
        <v>0.3</v>
      </c>
      <c r="E17" s="373">
        <v>0.5</v>
      </c>
      <c r="F17" s="445">
        <v>0.2</v>
      </c>
      <c r="G17" s="2"/>
    </row>
    <row r="18" spans="1:12" ht="16.5" thickBot="1" x14ac:dyDescent="0.3">
      <c r="A18" s="2"/>
      <c r="B18" s="447"/>
      <c r="C18" s="375"/>
      <c r="D18" s="375"/>
      <c r="E18" s="375"/>
      <c r="F18" s="448"/>
      <c r="G18" s="2"/>
    </row>
    <row r="19" spans="1:12" ht="111.75" customHeight="1" thickBot="1" x14ac:dyDescent="0.3">
      <c r="A19" s="2"/>
      <c r="B19" s="449" t="s">
        <v>24</v>
      </c>
      <c r="C19" s="1382" t="s">
        <v>300</v>
      </c>
      <c r="D19" s="1377"/>
      <c r="E19" s="1377"/>
      <c r="F19" s="1668"/>
      <c r="G19" s="2"/>
    </row>
    <row r="20" spans="1:12" ht="39.75" customHeight="1" thickBot="1" x14ac:dyDescent="0.3">
      <c r="A20" s="2"/>
      <c r="B20" s="1669" t="s">
        <v>301</v>
      </c>
      <c r="C20" s="1273"/>
      <c r="D20" s="1273"/>
      <c r="E20" s="1273"/>
      <c r="F20" s="1670"/>
      <c r="G20" s="2"/>
      <c r="I20" s="376"/>
      <c r="K20" s="376"/>
    </row>
    <row r="21" spans="1:12" ht="98.25" customHeight="1" thickBot="1" x14ac:dyDescent="0.3">
      <c r="A21" s="2"/>
      <c r="B21" s="447" t="s">
        <v>302</v>
      </c>
      <c r="C21" s="372">
        <v>590000</v>
      </c>
      <c r="D21" s="373">
        <v>0.44700000000000001</v>
      </c>
      <c r="E21" s="373">
        <v>0.40600000000000003</v>
      </c>
      <c r="F21" s="445">
        <v>0.14349999999999999</v>
      </c>
      <c r="G21" s="2"/>
      <c r="H21" s="377"/>
      <c r="I21" s="378"/>
    </row>
    <row r="22" spans="1:12" ht="24" customHeight="1" thickBot="1" x14ac:dyDescent="0.3">
      <c r="A22" s="2"/>
      <c r="B22" s="1688" t="s">
        <v>90</v>
      </c>
      <c r="C22" s="1300"/>
      <c r="D22" s="1300"/>
      <c r="E22" s="1300"/>
      <c r="F22" s="1689"/>
      <c r="G22" s="2"/>
    </row>
    <row r="23" spans="1:12" ht="16.5" thickBot="1" x14ac:dyDescent="0.3">
      <c r="A23" s="2"/>
      <c r="B23" s="1688" t="s">
        <v>26</v>
      </c>
      <c r="C23" s="1300"/>
      <c r="D23" s="1300"/>
      <c r="E23" s="1300"/>
      <c r="F23" s="1689"/>
      <c r="G23" s="2"/>
    </row>
    <row r="24" spans="1:12" ht="18.75" customHeight="1" thickBot="1" x14ac:dyDescent="0.3">
      <c r="A24" s="2"/>
      <c r="B24" s="450" t="s">
        <v>27</v>
      </c>
      <c r="C24" s="1295" t="s">
        <v>303</v>
      </c>
      <c r="D24" s="1685"/>
      <c r="E24" s="1685"/>
      <c r="F24" s="1686"/>
      <c r="G24" s="2"/>
    </row>
    <row r="25" spans="1:12" ht="56.25" customHeight="1" thickBot="1" x14ac:dyDescent="0.3">
      <c r="A25" s="2"/>
      <c r="B25" s="447" t="s">
        <v>29</v>
      </c>
      <c r="C25" s="1690" t="s">
        <v>304</v>
      </c>
      <c r="D25" s="1691"/>
      <c r="E25" s="1691"/>
      <c r="F25" s="1692"/>
      <c r="G25" s="2"/>
    </row>
    <row r="26" spans="1:12" ht="32.25" customHeight="1" thickBot="1" x14ac:dyDescent="0.3">
      <c r="A26" s="2"/>
      <c r="B26" s="447" t="s">
        <v>31</v>
      </c>
      <c r="C26" s="1287" t="s">
        <v>305</v>
      </c>
      <c r="D26" s="1288"/>
      <c r="E26" s="1288"/>
      <c r="F26" s="1687"/>
      <c r="G26" s="2"/>
    </row>
    <row r="27" spans="1:12" ht="12.75" customHeight="1" x14ac:dyDescent="0.25">
      <c r="A27" s="2"/>
      <c r="B27" s="1666"/>
      <c r="C27" s="14">
        <v>2024</v>
      </c>
      <c r="D27" s="14">
        <v>2025</v>
      </c>
      <c r="E27" s="14">
        <v>2026</v>
      </c>
      <c r="F27" s="442">
        <v>2027</v>
      </c>
      <c r="G27" s="2"/>
    </row>
    <row r="28" spans="1:12" ht="19.5" customHeight="1" thickBot="1" x14ac:dyDescent="0.3">
      <c r="A28" s="2"/>
      <c r="B28" s="1683"/>
      <c r="C28" s="16" t="s">
        <v>13</v>
      </c>
      <c r="D28" s="16" t="s">
        <v>14</v>
      </c>
      <c r="E28" s="16" t="s">
        <v>14</v>
      </c>
      <c r="F28" s="451" t="s">
        <v>14</v>
      </c>
      <c r="G28" s="2"/>
    </row>
    <row r="29" spans="1:12" ht="16.5" thickBot="1" x14ac:dyDescent="0.3">
      <c r="A29" s="2"/>
      <c r="B29" s="447" t="s">
        <v>33</v>
      </c>
      <c r="C29" s="379">
        <v>117</v>
      </c>
      <c r="D29" s="379">
        <v>120</v>
      </c>
      <c r="E29" s="379">
        <v>120</v>
      </c>
      <c r="F29" s="452">
        <v>120</v>
      </c>
      <c r="G29" s="2"/>
    </row>
    <row r="30" spans="1:12" ht="16.5" thickBot="1" x14ac:dyDescent="0.3">
      <c r="A30" s="2"/>
      <c r="B30" s="447" t="s">
        <v>35</v>
      </c>
      <c r="C30" s="379">
        <f>C59</f>
        <v>3086486</v>
      </c>
      <c r="D30" s="379">
        <f>D59</f>
        <v>4710002</v>
      </c>
      <c r="E30" s="379">
        <f t="shared" ref="E30:F30" si="0">E59</f>
        <v>4665762</v>
      </c>
      <c r="F30" s="452">
        <f t="shared" si="0"/>
        <v>4434431</v>
      </c>
      <c r="G30" s="39"/>
    </row>
    <row r="31" spans="1:12" ht="16.5" thickBot="1" x14ac:dyDescent="0.3">
      <c r="A31" s="2"/>
      <c r="B31" s="447" t="s">
        <v>36</v>
      </c>
      <c r="C31" s="379">
        <f>C30/C29</f>
        <v>26380.222222222223</v>
      </c>
      <c r="D31" s="379">
        <f t="shared" ref="D31:F31" si="1">D30/D29</f>
        <v>39250.01666666667</v>
      </c>
      <c r="E31" s="379">
        <f t="shared" si="1"/>
        <v>38881.35</v>
      </c>
      <c r="F31" s="452">
        <f t="shared" si="1"/>
        <v>36953.591666666667</v>
      </c>
      <c r="G31" s="2"/>
    </row>
    <row r="32" spans="1:12" ht="16.5" thickBot="1" x14ac:dyDescent="0.3">
      <c r="A32" s="2"/>
      <c r="B32" s="447" t="s">
        <v>37</v>
      </c>
      <c r="C32" s="15" t="s">
        <v>94</v>
      </c>
      <c r="D32" s="19">
        <f>D29/C29-1</f>
        <v>2.564102564102555E-2</v>
      </c>
      <c r="E32" s="19">
        <f t="shared" ref="E32:F34" si="2">E29/D29-1</f>
        <v>0</v>
      </c>
      <c r="F32" s="453">
        <f t="shared" si="2"/>
        <v>0</v>
      </c>
      <c r="G32" s="2"/>
      <c r="H32" s="381"/>
      <c r="I32" s="381"/>
      <c r="J32" s="381"/>
      <c r="K32" s="381"/>
      <c r="L32" s="381"/>
    </row>
    <row r="33" spans="1:9" ht="16.5" thickBot="1" x14ac:dyDescent="0.3">
      <c r="A33" s="2"/>
      <c r="B33" s="447" t="s">
        <v>38</v>
      </c>
      <c r="C33" s="15" t="s">
        <v>94</v>
      </c>
      <c r="D33" s="19">
        <f>D30/C30-1</f>
        <v>0.5260078937665682</v>
      </c>
      <c r="E33" s="19">
        <f t="shared" si="2"/>
        <v>-9.3927773279076643E-3</v>
      </c>
      <c r="F33" s="453">
        <f t="shared" si="2"/>
        <v>-4.9580540113276284E-2</v>
      </c>
      <c r="G33" s="2"/>
    </row>
    <row r="34" spans="1:9" ht="16.5" thickBot="1" x14ac:dyDescent="0.3">
      <c r="A34" s="2"/>
      <c r="B34" s="447" t="s">
        <v>39</v>
      </c>
      <c r="C34" s="15" t="s">
        <v>94</v>
      </c>
      <c r="D34" s="19">
        <f>D31/C31-1</f>
        <v>0.48785769642240417</v>
      </c>
      <c r="E34" s="19">
        <f t="shared" si="2"/>
        <v>-9.3927773279078863E-3</v>
      </c>
      <c r="F34" s="453">
        <f t="shared" si="2"/>
        <v>-4.9580540113276172E-2</v>
      </c>
      <c r="G34" s="2"/>
    </row>
    <row r="35" spans="1:9" ht="16.5" thickBot="1" x14ac:dyDescent="0.3">
      <c r="A35" s="2"/>
      <c r="B35" s="1681" t="s">
        <v>56</v>
      </c>
      <c r="C35" s="1318"/>
      <c r="D35" s="1318"/>
      <c r="E35" s="1318"/>
      <c r="F35" s="1682"/>
      <c r="G35" s="2"/>
    </row>
    <row r="36" spans="1:9" ht="12.75" customHeight="1" x14ac:dyDescent="0.25">
      <c r="A36" s="2"/>
      <c r="B36" s="1666"/>
      <c r="C36" s="14">
        <v>2024</v>
      </c>
      <c r="D36" s="14">
        <v>2025</v>
      </c>
      <c r="E36" s="14">
        <v>2026</v>
      </c>
      <c r="F36" s="442">
        <v>2027</v>
      </c>
      <c r="G36" s="2"/>
    </row>
    <row r="37" spans="1:9" ht="22.5" customHeight="1" thickBot="1" x14ac:dyDescent="0.3">
      <c r="A37" s="2"/>
      <c r="B37" s="1683"/>
      <c r="C37" s="16" t="s">
        <v>13</v>
      </c>
      <c r="D37" s="16" t="s">
        <v>14</v>
      </c>
      <c r="E37" s="16" t="s">
        <v>14</v>
      </c>
      <c r="F37" s="451" t="s">
        <v>14</v>
      </c>
      <c r="G37" s="2"/>
    </row>
    <row r="38" spans="1:9" ht="16.5" thickBot="1" x14ac:dyDescent="0.3">
      <c r="A38" s="2"/>
      <c r="B38" s="454" t="s">
        <v>41</v>
      </c>
      <c r="C38" s="21">
        <f t="shared" ref="C38:D38" si="3">C39+C40</f>
        <v>597967</v>
      </c>
      <c r="D38" s="21">
        <f t="shared" si="3"/>
        <v>734027</v>
      </c>
      <c r="E38" s="21">
        <f>E39+E40</f>
        <v>734027</v>
      </c>
      <c r="F38" s="455">
        <f>F39+F40</f>
        <v>734027</v>
      </c>
      <c r="G38" s="2"/>
    </row>
    <row r="39" spans="1:9" ht="16.5" thickBot="1" x14ac:dyDescent="0.3">
      <c r="A39" s="2"/>
      <c r="B39" s="456" t="s">
        <v>42</v>
      </c>
      <c r="C39" s="21">
        <v>597967</v>
      </c>
      <c r="D39" s="21">
        <v>734027</v>
      </c>
      <c r="E39" s="21">
        <v>734027</v>
      </c>
      <c r="F39" s="455">
        <v>734027</v>
      </c>
      <c r="G39" s="2"/>
    </row>
    <row r="40" spans="1:9" ht="16.5" thickBot="1" x14ac:dyDescent="0.3">
      <c r="A40" s="2"/>
      <c r="B40" s="456" t="s">
        <v>43</v>
      </c>
      <c r="C40" s="24"/>
      <c r="D40" s="24"/>
      <c r="E40" s="24"/>
      <c r="F40" s="457"/>
      <c r="G40" s="2"/>
    </row>
    <row r="41" spans="1:9" ht="32.25" thickBot="1" x14ac:dyDescent="0.3">
      <c r="A41" s="2"/>
      <c r="B41" s="454" t="s">
        <v>67</v>
      </c>
      <c r="C41" s="21">
        <f>C42+C43</f>
        <v>104211</v>
      </c>
      <c r="D41" s="21">
        <f t="shared" ref="D41:F41" si="4">D42+D43</f>
        <v>124211</v>
      </c>
      <c r="E41" s="21">
        <f t="shared" si="4"/>
        <v>124211</v>
      </c>
      <c r="F41" s="455">
        <f t="shared" si="4"/>
        <v>124211</v>
      </c>
      <c r="G41" s="2"/>
    </row>
    <row r="42" spans="1:9" ht="16.5" thickBot="1" x14ac:dyDescent="0.3">
      <c r="A42" s="2"/>
      <c r="B42" s="458" t="s">
        <v>42</v>
      </c>
      <c r="C42" s="435">
        <f>124211-20000</f>
        <v>104211</v>
      </c>
      <c r="D42" s="21">
        <v>124211</v>
      </c>
      <c r="E42" s="21">
        <v>124211</v>
      </c>
      <c r="F42" s="455">
        <v>124211</v>
      </c>
      <c r="G42" s="2"/>
    </row>
    <row r="43" spans="1:9" ht="16.5" thickBot="1" x14ac:dyDescent="0.3">
      <c r="A43" s="2"/>
      <c r="B43" s="458" t="s">
        <v>43</v>
      </c>
      <c r="C43" s="436"/>
      <c r="D43" s="21"/>
      <c r="E43" s="21"/>
      <c r="F43" s="455"/>
      <c r="G43" s="2"/>
    </row>
    <row r="44" spans="1:9" ht="16.5" thickBot="1" x14ac:dyDescent="0.3">
      <c r="A44" s="2"/>
      <c r="B44" s="459" t="s">
        <v>45</v>
      </c>
      <c r="C44" s="436">
        <f>C45+C46</f>
        <v>2362808</v>
      </c>
      <c r="D44" s="21">
        <f>D45+D46</f>
        <v>3830764</v>
      </c>
      <c r="E44" s="21">
        <f t="shared" ref="E44:F44" si="5">E45+E46</f>
        <v>3786524</v>
      </c>
      <c r="F44" s="455">
        <f t="shared" si="5"/>
        <v>3555193</v>
      </c>
      <c r="G44" s="2"/>
    </row>
    <row r="45" spans="1:9" ht="16.5" thickBot="1" x14ac:dyDescent="0.3">
      <c r="A45" s="2"/>
      <c r="B45" s="458" t="s">
        <v>42</v>
      </c>
      <c r="C45" s="436">
        <v>2362808</v>
      </c>
      <c r="D45" s="21">
        <v>3830764</v>
      </c>
      <c r="E45" s="21">
        <v>3786524</v>
      </c>
      <c r="F45" s="455">
        <v>3555193</v>
      </c>
      <c r="G45" s="2"/>
    </row>
    <row r="46" spans="1:9" ht="16.5" thickBot="1" x14ac:dyDescent="0.3">
      <c r="A46" s="2"/>
      <c r="B46" s="458" t="s">
        <v>43</v>
      </c>
      <c r="C46" s="434"/>
      <c r="D46" s="21"/>
      <c r="E46" s="21"/>
      <c r="F46" s="455"/>
      <c r="G46" s="2"/>
      <c r="I46" s="383"/>
    </row>
    <row r="47" spans="1:9" ht="16.5" thickBot="1" x14ac:dyDescent="0.3">
      <c r="A47" s="2"/>
      <c r="B47" s="454" t="s">
        <v>46</v>
      </c>
      <c r="C47" s="24"/>
      <c r="D47" s="21"/>
      <c r="E47" s="21"/>
      <c r="F47" s="455"/>
      <c r="G47" s="2"/>
    </row>
    <row r="48" spans="1:9" ht="16.5" thickBot="1" x14ac:dyDescent="0.3">
      <c r="A48" s="2"/>
      <c r="B48" s="456" t="s">
        <v>42</v>
      </c>
      <c r="C48" s="24"/>
      <c r="D48" s="21"/>
      <c r="E48" s="21"/>
      <c r="F48" s="455"/>
      <c r="G48" s="2"/>
    </row>
    <row r="49" spans="1:13" ht="16.5" thickBot="1" x14ac:dyDescent="0.3">
      <c r="A49" s="2"/>
      <c r="B49" s="456" t="s">
        <v>43</v>
      </c>
      <c r="C49" s="24"/>
      <c r="D49" s="21"/>
      <c r="E49" s="21"/>
      <c r="F49" s="455"/>
      <c r="G49" s="2"/>
    </row>
    <row r="50" spans="1:13" ht="16.5" thickBot="1" x14ac:dyDescent="0.3">
      <c r="A50" s="2"/>
      <c r="B50" s="454" t="s">
        <v>47</v>
      </c>
      <c r="C50" s="24"/>
      <c r="D50" s="21"/>
      <c r="E50" s="21"/>
      <c r="F50" s="455"/>
      <c r="G50" s="2"/>
    </row>
    <row r="51" spans="1:13" ht="16.5" thickBot="1" x14ac:dyDescent="0.3">
      <c r="A51" s="2"/>
      <c r="B51" s="456" t="s">
        <v>42</v>
      </c>
      <c r="C51" s="24"/>
      <c r="D51" s="21"/>
      <c r="E51" s="21"/>
      <c r="F51" s="455"/>
      <c r="G51" s="2"/>
    </row>
    <row r="52" spans="1:13" ht="16.5" thickBot="1" x14ac:dyDescent="0.3">
      <c r="A52" s="2"/>
      <c r="B52" s="456" t="s">
        <v>43</v>
      </c>
      <c r="C52" s="24"/>
      <c r="D52" s="21"/>
      <c r="E52" s="21"/>
      <c r="F52" s="455"/>
      <c r="G52" s="2"/>
    </row>
    <row r="53" spans="1:13" ht="16.5" thickBot="1" x14ac:dyDescent="0.3">
      <c r="A53" s="2"/>
      <c r="B53" s="454" t="s">
        <v>48</v>
      </c>
      <c r="C53" s="24">
        <f>C54+C55</f>
        <v>21000</v>
      </c>
      <c r="D53" s="21">
        <f t="shared" ref="D53:F53" si="6">D54+D55</f>
        <v>21000</v>
      </c>
      <c r="E53" s="21">
        <f t="shared" si="6"/>
        <v>21000</v>
      </c>
      <c r="F53" s="455">
        <f t="shared" si="6"/>
        <v>21000</v>
      </c>
      <c r="G53" s="2"/>
    </row>
    <row r="54" spans="1:13" ht="16.5" thickBot="1" x14ac:dyDescent="0.3">
      <c r="A54" s="2"/>
      <c r="B54" s="456" t="s">
        <v>42</v>
      </c>
      <c r="C54" s="23">
        <v>21000</v>
      </c>
      <c r="D54" s="23">
        <v>21000</v>
      </c>
      <c r="E54" s="23">
        <v>21000</v>
      </c>
      <c r="F54" s="460">
        <v>21000</v>
      </c>
      <c r="G54" s="2"/>
    </row>
    <row r="55" spans="1:13" ht="16.5" thickBot="1" x14ac:dyDescent="0.3">
      <c r="A55" s="2"/>
      <c r="B55" s="456" t="s">
        <v>43</v>
      </c>
      <c r="C55" s="24"/>
      <c r="D55" s="21"/>
      <c r="E55" s="21"/>
      <c r="F55" s="455"/>
      <c r="G55" s="2"/>
    </row>
    <row r="56" spans="1:13" ht="32.25" thickBot="1" x14ac:dyDescent="0.3">
      <c r="A56" s="2"/>
      <c r="B56" s="454" t="s">
        <v>49</v>
      </c>
      <c r="C56" s="24">
        <v>500</v>
      </c>
      <c r="D56" s="24">
        <f t="shared" ref="D56:F56" si="7">D57+D58</f>
        <v>0</v>
      </c>
      <c r="E56" s="24">
        <f t="shared" si="7"/>
        <v>0</v>
      </c>
      <c r="F56" s="457">
        <f t="shared" si="7"/>
        <v>0</v>
      </c>
      <c r="G56" s="2"/>
      <c r="I56" s="384"/>
    </row>
    <row r="57" spans="1:13" ht="16.5" thickBot="1" x14ac:dyDescent="0.3">
      <c r="A57" s="2"/>
      <c r="B57" s="456" t="s">
        <v>42</v>
      </c>
      <c r="C57" s="24">
        <v>500</v>
      </c>
      <c r="D57" s="385"/>
      <c r="E57" s="385"/>
      <c r="F57" s="461"/>
      <c r="G57" s="2"/>
      <c r="K57" s="386"/>
      <c r="L57" s="386"/>
      <c r="M57" s="386"/>
    </row>
    <row r="58" spans="1:13" ht="16.5" thickBot="1" x14ac:dyDescent="0.3">
      <c r="A58" s="2"/>
      <c r="B58" s="456" t="s">
        <v>43</v>
      </c>
      <c r="C58" s="24"/>
      <c r="D58" s="387"/>
      <c r="E58" s="385"/>
      <c r="F58" s="461"/>
      <c r="G58" s="2"/>
    </row>
    <row r="59" spans="1:13" ht="16.5" thickBot="1" x14ac:dyDescent="0.3">
      <c r="A59" s="2"/>
      <c r="B59" s="462" t="s">
        <v>62</v>
      </c>
      <c r="C59" s="24">
        <f>C56+C53+C50+C47+C44+C41+C38</f>
        <v>3086486</v>
      </c>
      <c r="D59" s="24">
        <f>D56+D53+D50+D47+D44+D41+D38</f>
        <v>4710002</v>
      </c>
      <c r="E59" s="24">
        <f>E56+E53+E50+E47+E44+E41+E38</f>
        <v>4665762</v>
      </c>
      <c r="F59" s="457">
        <f>F56+F53+F50+F47+F44+F41+F38</f>
        <v>4434431</v>
      </c>
      <c r="G59" s="2"/>
    </row>
    <row r="60" spans="1:13" ht="16.5" thickBot="1" x14ac:dyDescent="0.3">
      <c r="A60" s="2"/>
      <c r="B60" s="463" t="s">
        <v>71</v>
      </c>
      <c r="C60" s="388">
        <f>IF(C59-C30=0,0,"Error")</f>
        <v>0</v>
      </c>
      <c r="D60" s="388">
        <f>IF(D59-D30=0,0,"Error")</f>
        <v>0</v>
      </c>
      <c r="E60" s="388">
        <f>IF(E59-E30=0,0,"Error")</f>
        <v>0</v>
      </c>
      <c r="F60" s="464">
        <f>IF(F59-F30=0,0,"Error")</f>
        <v>0</v>
      </c>
      <c r="G60" s="2"/>
      <c r="H60" s="381"/>
    </row>
    <row r="61" spans="1:13" ht="16.5" hidden="1" thickBot="1" x14ac:dyDescent="0.3">
      <c r="A61" s="2"/>
      <c r="B61" s="465" t="s">
        <v>306</v>
      </c>
      <c r="C61" s="1684"/>
      <c r="D61" s="1685"/>
      <c r="E61" s="1685"/>
      <c r="F61" s="1686"/>
      <c r="G61" s="2"/>
    </row>
    <row r="62" spans="1:13" ht="26.25" hidden="1" customHeight="1" thickBot="1" x14ac:dyDescent="0.3">
      <c r="A62" s="2"/>
      <c r="B62" s="447" t="s">
        <v>29</v>
      </c>
      <c r="C62" s="1272"/>
      <c r="D62" s="1273"/>
      <c r="E62" s="1273"/>
      <c r="F62" s="1670"/>
      <c r="G62" s="2"/>
    </row>
    <row r="63" spans="1:13" ht="16.5" hidden="1" thickBot="1" x14ac:dyDescent="0.3">
      <c r="A63" s="2"/>
      <c r="B63" s="447" t="s">
        <v>31</v>
      </c>
      <c r="C63" s="1287"/>
      <c r="D63" s="1288"/>
      <c r="E63" s="1288"/>
      <c r="F63" s="1687"/>
      <c r="G63" s="2"/>
    </row>
    <row r="64" spans="1:13" ht="12.75" hidden="1" customHeight="1" x14ac:dyDescent="0.25">
      <c r="A64" s="2"/>
      <c r="B64" s="1666"/>
      <c r="C64" s="14">
        <v>2018</v>
      </c>
      <c r="D64" s="14">
        <v>2019</v>
      </c>
      <c r="E64" s="14">
        <v>2024</v>
      </c>
      <c r="F64" s="442">
        <v>2025</v>
      </c>
      <c r="G64" s="2"/>
    </row>
    <row r="65" spans="1:7" ht="9" hidden="1" customHeight="1" thickBot="1" x14ac:dyDescent="0.3">
      <c r="A65" s="2"/>
      <c r="B65" s="1683"/>
      <c r="C65" s="16" t="s">
        <v>13</v>
      </c>
      <c r="D65" s="16" t="s">
        <v>14</v>
      </c>
      <c r="E65" s="16" t="s">
        <v>14</v>
      </c>
      <c r="F65" s="451" t="s">
        <v>14</v>
      </c>
      <c r="G65" s="2"/>
    </row>
    <row r="66" spans="1:7" ht="16.5" hidden="1" thickBot="1" x14ac:dyDescent="0.3">
      <c r="A66" s="2"/>
      <c r="B66" s="447" t="s">
        <v>33</v>
      </c>
      <c r="C66" s="6"/>
      <c r="D66" s="6"/>
      <c r="E66" s="6"/>
      <c r="F66" s="466"/>
      <c r="G66" s="2"/>
    </row>
    <row r="67" spans="1:7" ht="16.5" hidden="1" thickBot="1" x14ac:dyDescent="0.3">
      <c r="A67" s="2"/>
      <c r="B67" s="447" t="s">
        <v>35</v>
      </c>
      <c r="C67" s="379">
        <f>C96</f>
        <v>0</v>
      </c>
      <c r="D67" s="379">
        <f t="shared" ref="D67:F67" si="8">D96</f>
        <v>0</v>
      </c>
      <c r="E67" s="379">
        <f t="shared" si="8"/>
        <v>0</v>
      </c>
      <c r="F67" s="452">
        <f t="shared" si="8"/>
        <v>0</v>
      </c>
      <c r="G67" s="2"/>
    </row>
    <row r="68" spans="1:7" ht="16.5" hidden="1" thickBot="1" x14ac:dyDescent="0.3">
      <c r="A68" s="2"/>
      <c r="B68" s="447" t="s">
        <v>36</v>
      </c>
      <c r="C68" s="379" t="e">
        <f>C67/C66</f>
        <v>#DIV/0!</v>
      </c>
      <c r="D68" s="379" t="e">
        <f>D67/D66</f>
        <v>#DIV/0!</v>
      </c>
      <c r="E68" s="379" t="e">
        <f>E67/E66</f>
        <v>#DIV/0!</v>
      </c>
      <c r="F68" s="452" t="e">
        <f>F67/F66</f>
        <v>#DIV/0!</v>
      </c>
      <c r="G68" s="2"/>
    </row>
    <row r="69" spans="1:7" ht="16.5" hidden="1" thickBot="1" x14ac:dyDescent="0.3">
      <c r="A69" s="2"/>
      <c r="B69" s="447" t="s">
        <v>37</v>
      </c>
      <c r="C69" s="15"/>
      <c r="D69" s="19" t="e">
        <f>D66/C66-1</f>
        <v>#DIV/0!</v>
      </c>
      <c r="E69" s="19" t="e">
        <f>E66/D66-1</f>
        <v>#DIV/0!</v>
      </c>
      <c r="F69" s="453" t="e">
        <f>F66/E66-1</f>
        <v>#DIV/0!</v>
      </c>
      <c r="G69" s="2"/>
    </row>
    <row r="70" spans="1:7" ht="16.5" hidden="1" thickBot="1" x14ac:dyDescent="0.3">
      <c r="A70" s="2"/>
      <c r="B70" s="447" t="s">
        <v>38</v>
      </c>
      <c r="C70" s="15"/>
      <c r="D70" s="19" t="e">
        <f>D67/C67-1</f>
        <v>#DIV/0!</v>
      </c>
      <c r="E70" s="19" t="e">
        <f t="shared" ref="E70:F71" si="9">E67/D67-1</f>
        <v>#DIV/0!</v>
      </c>
      <c r="F70" s="453" t="e">
        <f t="shared" si="9"/>
        <v>#DIV/0!</v>
      </c>
      <c r="G70" s="2"/>
    </row>
    <row r="71" spans="1:7" ht="16.5" hidden="1" thickBot="1" x14ac:dyDescent="0.3">
      <c r="A71" s="2"/>
      <c r="B71" s="447" t="s">
        <v>39</v>
      </c>
      <c r="C71" s="15"/>
      <c r="D71" s="19" t="e">
        <f>D68/C68-1</f>
        <v>#DIV/0!</v>
      </c>
      <c r="E71" s="19" t="e">
        <f t="shared" si="9"/>
        <v>#DIV/0!</v>
      </c>
      <c r="F71" s="453" t="e">
        <f t="shared" si="9"/>
        <v>#DIV/0!</v>
      </c>
      <c r="G71" s="2"/>
    </row>
    <row r="72" spans="1:7" ht="24.75" hidden="1" customHeight="1" thickBot="1" x14ac:dyDescent="0.3">
      <c r="A72" s="2"/>
      <c r="B72" s="1681" t="s">
        <v>307</v>
      </c>
      <c r="C72" s="1318"/>
      <c r="D72" s="1318"/>
      <c r="E72" s="1318"/>
      <c r="F72" s="1682"/>
      <c r="G72" s="2"/>
    </row>
    <row r="73" spans="1:7" ht="12.75" hidden="1" customHeight="1" x14ac:dyDescent="0.25">
      <c r="A73" s="2"/>
      <c r="B73" s="1666"/>
      <c r="C73" s="14">
        <v>2018</v>
      </c>
      <c r="D73" s="14">
        <v>2019</v>
      </c>
      <c r="E73" s="14">
        <v>2024</v>
      </c>
      <c r="F73" s="442">
        <v>2025</v>
      </c>
      <c r="G73" s="2"/>
    </row>
    <row r="74" spans="1:7" ht="9" hidden="1" customHeight="1" thickBot="1" x14ac:dyDescent="0.3">
      <c r="A74" s="2"/>
      <c r="B74" s="1683"/>
      <c r="C74" s="16" t="s">
        <v>13</v>
      </c>
      <c r="D74" s="16" t="s">
        <v>14</v>
      </c>
      <c r="E74" s="16" t="s">
        <v>14</v>
      </c>
      <c r="F74" s="451" t="s">
        <v>14</v>
      </c>
      <c r="G74" s="2"/>
    </row>
    <row r="75" spans="1:7" ht="24.75" hidden="1" customHeight="1" thickBot="1" x14ac:dyDescent="0.3">
      <c r="A75" s="2"/>
      <c r="B75" s="454" t="s">
        <v>41</v>
      </c>
      <c r="C75" s="21"/>
      <c r="D75" s="21"/>
      <c r="E75" s="21"/>
      <c r="F75" s="455"/>
      <c r="G75" s="2"/>
    </row>
    <row r="76" spans="1:7" ht="38.25" hidden="1" customHeight="1" thickBot="1" x14ac:dyDescent="0.3">
      <c r="A76" s="2"/>
      <c r="B76" s="456" t="s">
        <v>42</v>
      </c>
      <c r="C76" s="24"/>
      <c r="D76" s="389"/>
      <c r="E76" s="389"/>
      <c r="F76" s="467"/>
      <c r="G76" s="2"/>
    </row>
    <row r="77" spans="1:7" ht="24.75" hidden="1" customHeight="1" thickBot="1" x14ac:dyDescent="0.3">
      <c r="A77" s="2"/>
      <c r="B77" s="456" t="s">
        <v>43</v>
      </c>
      <c r="C77" s="24"/>
      <c r="D77" s="389"/>
      <c r="E77" s="389"/>
      <c r="F77" s="467"/>
      <c r="G77" s="2"/>
    </row>
    <row r="78" spans="1:7" ht="24.75" hidden="1" customHeight="1" thickBot="1" x14ac:dyDescent="0.3">
      <c r="A78" s="2"/>
      <c r="B78" s="454" t="s">
        <v>67</v>
      </c>
      <c r="C78" s="21"/>
      <c r="D78" s="21"/>
      <c r="E78" s="21"/>
      <c r="F78" s="455"/>
      <c r="G78" s="2"/>
    </row>
    <row r="79" spans="1:7" ht="16.5" hidden="1" thickBot="1" x14ac:dyDescent="0.3">
      <c r="A79" s="2"/>
      <c r="B79" s="456" t="s">
        <v>42</v>
      </c>
      <c r="C79" s="24"/>
      <c r="D79" s="21"/>
      <c r="E79" s="21"/>
      <c r="F79" s="455"/>
      <c r="G79" s="2"/>
    </row>
    <row r="80" spans="1:7" ht="16.5" hidden="1" thickBot="1" x14ac:dyDescent="0.3">
      <c r="A80" s="2"/>
      <c r="B80" s="456" t="s">
        <v>43</v>
      </c>
      <c r="C80" s="24"/>
      <c r="D80" s="21"/>
      <c r="E80" s="21"/>
      <c r="F80" s="455"/>
      <c r="G80" s="2"/>
    </row>
    <row r="81" spans="1:7" ht="24.75" hidden="1" customHeight="1" thickBot="1" x14ac:dyDescent="0.3">
      <c r="A81" s="2"/>
      <c r="B81" s="454" t="s">
        <v>45</v>
      </c>
      <c r="C81" s="24">
        <v>0</v>
      </c>
      <c r="D81" s="21">
        <v>0</v>
      </c>
      <c r="E81" s="21">
        <v>0</v>
      </c>
      <c r="F81" s="455">
        <v>0</v>
      </c>
      <c r="G81" s="2"/>
    </row>
    <row r="82" spans="1:7" ht="16.5" hidden="1" thickBot="1" x14ac:dyDescent="0.3">
      <c r="A82" s="2"/>
      <c r="B82" s="456" t="s">
        <v>42</v>
      </c>
      <c r="C82" s="24"/>
      <c r="D82" s="21"/>
      <c r="E82" s="21"/>
      <c r="F82" s="455"/>
      <c r="G82" s="2"/>
    </row>
    <row r="83" spans="1:7" ht="16.5" hidden="1" thickBot="1" x14ac:dyDescent="0.3">
      <c r="A83" s="2"/>
      <c r="B83" s="456" t="s">
        <v>43</v>
      </c>
      <c r="C83" s="24"/>
      <c r="D83" s="21"/>
      <c r="E83" s="21"/>
      <c r="F83" s="455"/>
      <c r="G83" s="2"/>
    </row>
    <row r="84" spans="1:7" ht="16.5" hidden="1" thickBot="1" x14ac:dyDescent="0.3">
      <c r="A84" s="2"/>
      <c r="B84" s="454" t="s">
        <v>46</v>
      </c>
      <c r="C84" s="24"/>
      <c r="D84" s="21"/>
      <c r="E84" s="21"/>
      <c r="F84" s="455"/>
      <c r="G84" s="2"/>
    </row>
    <row r="85" spans="1:7" ht="16.5" hidden="1" thickBot="1" x14ac:dyDescent="0.3">
      <c r="A85" s="2"/>
      <c r="B85" s="456" t="s">
        <v>42</v>
      </c>
      <c r="C85" s="24"/>
      <c r="D85" s="21"/>
      <c r="E85" s="21"/>
      <c r="F85" s="455"/>
      <c r="G85" s="2"/>
    </row>
    <row r="86" spans="1:7" ht="16.5" hidden="1" thickBot="1" x14ac:dyDescent="0.3">
      <c r="A86" s="2"/>
      <c r="B86" s="456" t="s">
        <v>43</v>
      </c>
      <c r="C86" s="24"/>
      <c r="D86" s="21"/>
      <c r="E86" s="21"/>
      <c r="F86" s="455"/>
      <c r="G86" s="2"/>
    </row>
    <row r="87" spans="1:7" ht="16.5" hidden="1" thickBot="1" x14ac:dyDescent="0.3">
      <c r="A87" s="2"/>
      <c r="B87" s="454" t="s">
        <v>47</v>
      </c>
      <c r="C87" s="24"/>
      <c r="D87" s="21"/>
      <c r="E87" s="21"/>
      <c r="F87" s="455"/>
      <c r="G87" s="2"/>
    </row>
    <row r="88" spans="1:7" ht="16.5" hidden="1" thickBot="1" x14ac:dyDescent="0.3">
      <c r="A88" s="2"/>
      <c r="B88" s="456" t="s">
        <v>42</v>
      </c>
      <c r="C88" s="24"/>
      <c r="D88" s="21"/>
      <c r="E88" s="21"/>
      <c r="F88" s="455"/>
      <c r="G88" s="2"/>
    </row>
    <row r="89" spans="1:7" ht="16.5" hidden="1" thickBot="1" x14ac:dyDescent="0.3">
      <c r="A89" s="2"/>
      <c r="B89" s="456" t="s">
        <v>43</v>
      </c>
      <c r="C89" s="24"/>
      <c r="D89" s="21"/>
      <c r="E89" s="21"/>
      <c r="F89" s="455"/>
      <c r="G89" s="2"/>
    </row>
    <row r="90" spans="1:7" ht="16.5" hidden="1" thickBot="1" x14ac:dyDescent="0.3">
      <c r="A90" s="2"/>
      <c r="B90" s="454" t="s">
        <v>48</v>
      </c>
      <c r="C90" s="24"/>
      <c r="D90" s="21"/>
      <c r="E90" s="21"/>
      <c r="F90" s="455"/>
      <c r="G90" s="2"/>
    </row>
    <row r="91" spans="1:7" ht="16.5" hidden="1" thickBot="1" x14ac:dyDescent="0.3">
      <c r="A91" s="2"/>
      <c r="B91" s="456" t="s">
        <v>42</v>
      </c>
      <c r="C91" s="24"/>
      <c r="D91" s="21"/>
      <c r="E91" s="21"/>
      <c r="F91" s="455"/>
      <c r="G91" s="2"/>
    </row>
    <row r="92" spans="1:7" ht="16.5" hidden="1" thickBot="1" x14ac:dyDescent="0.3">
      <c r="A92" s="2"/>
      <c r="B92" s="456" t="s">
        <v>43</v>
      </c>
      <c r="C92" s="24"/>
      <c r="D92" s="21"/>
      <c r="E92" s="21"/>
      <c r="F92" s="455"/>
      <c r="G92" s="2"/>
    </row>
    <row r="93" spans="1:7" ht="32.25" hidden="1" thickBot="1" x14ac:dyDescent="0.3">
      <c r="A93" s="2"/>
      <c r="B93" s="454" t="s">
        <v>49</v>
      </c>
      <c r="C93" s="24"/>
      <c r="D93" s="21"/>
      <c r="E93" s="21"/>
      <c r="F93" s="455"/>
      <c r="G93" s="2"/>
    </row>
    <row r="94" spans="1:7" ht="16.5" hidden="1" thickBot="1" x14ac:dyDescent="0.3">
      <c r="A94" s="2"/>
      <c r="B94" s="456" t="s">
        <v>42</v>
      </c>
      <c r="C94" s="24"/>
      <c r="D94" s="21"/>
      <c r="E94" s="21"/>
      <c r="F94" s="455"/>
      <c r="G94" s="2"/>
    </row>
    <row r="95" spans="1:7" ht="16.5" hidden="1" thickBot="1" x14ac:dyDescent="0.3">
      <c r="A95" s="2"/>
      <c r="B95" s="456" t="s">
        <v>43</v>
      </c>
      <c r="C95" s="24"/>
      <c r="D95" s="21"/>
      <c r="E95" s="21"/>
      <c r="F95" s="455"/>
      <c r="G95" s="2"/>
    </row>
    <row r="96" spans="1:7" ht="16.5" hidden="1" thickBot="1" x14ac:dyDescent="0.3">
      <c r="A96" s="2"/>
      <c r="B96" s="468" t="s">
        <v>50</v>
      </c>
      <c r="C96" s="24">
        <f>C93+C90+C87+C84+C81+C78+C75</f>
        <v>0</v>
      </c>
      <c r="D96" s="24">
        <f t="shared" ref="D96:F96" si="10">D93+D90+D87+D84+D81+D78+D75</f>
        <v>0</v>
      </c>
      <c r="E96" s="24">
        <f t="shared" si="10"/>
        <v>0</v>
      </c>
      <c r="F96" s="457">
        <f t="shared" si="10"/>
        <v>0</v>
      </c>
      <c r="G96" s="2"/>
    </row>
    <row r="97" spans="1:7" ht="17.25" hidden="1" customHeight="1" thickBot="1" x14ac:dyDescent="0.3">
      <c r="A97" s="2"/>
      <c r="B97" s="463" t="s">
        <v>71</v>
      </c>
      <c r="C97" s="388">
        <f>IF(C96-C67=0,0,"Error")</f>
        <v>0</v>
      </c>
      <c r="D97" s="388">
        <f>IF(D96-D67=0,0,"Error")</f>
        <v>0</v>
      </c>
      <c r="E97" s="388">
        <f>IF(E96-E67=0,0,"Error")</f>
        <v>0</v>
      </c>
      <c r="F97" s="464">
        <f>IF(F96-F67=0,0,"Error")</f>
        <v>0</v>
      </c>
      <c r="G97" s="2"/>
    </row>
    <row r="98" spans="1:7" ht="16.5" hidden="1" thickBot="1" x14ac:dyDescent="0.3">
      <c r="A98" s="2"/>
      <c r="B98" s="465" t="s">
        <v>308</v>
      </c>
      <c r="C98" s="1684"/>
      <c r="D98" s="1685"/>
      <c r="E98" s="1685"/>
      <c r="F98" s="1686"/>
      <c r="G98" s="2"/>
    </row>
    <row r="99" spans="1:7" ht="26.25" hidden="1" customHeight="1" thickBot="1" x14ac:dyDescent="0.3">
      <c r="A99" s="2"/>
      <c r="B99" s="447" t="s">
        <v>29</v>
      </c>
      <c r="C99" s="1272"/>
      <c r="D99" s="1273"/>
      <c r="E99" s="1273"/>
      <c r="F99" s="1670"/>
      <c r="G99" s="2"/>
    </row>
    <row r="100" spans="1:7" ht="16.5" hidden="1" thickBot="1" x14ac:dyDescent="0.3">
      <c r="A100" s="2"/>
      <c r="B100" s="447" t="s">
        <v>31</v>
      </c>
      <c r="C100" s="1287"/>
      <c r="D100" s="1288"/>
      <c r="E100" s="1288"/>
      <c r="F100" s="1687"/>
      <c r="G100" s="2"/>
    </row>
    <row r="101" spans="1:7" ht="12.75" hidden="1" customHeight="1" x14ac:dyDescent="0.25">
      <c r="A101" s="2"/>
      <c r="B101" s="1666"/>
      <c r="C101" s="14">
        <v>2018</v>
      </c>
      <c r="D101" s="14">
        <v>2019</v>
      </c>
      <c r="E101" s="14">
        <v>2024</v>
      </c>
      <c r="F101" s="442">
        <v>2025</v>
      </c>
      <c r="G101" s="2"/>
    </row>
    <row r="102" spans="1:7" ht="9" hidden="1" customHeight="1" thickBot="1" x14ac:dyDescent="0.3">
      <c r="A102" s="2"/>
      <c r="B102" s="1683"/>
      <c r="C102" s="16" t="s">
        <v>13</v>
      </c>
      <c r="D102" s="16" t="s">
        <v>14</v>
      </c>
      <c r="E102" s="16" t="s">
        <v>14</v>
      </c>
      <c r="F102" s="451" t="s">
        <v>14</v>
      </c>
      <c r="G102" s="2"/>
    </row>
    <row r="103" spans="1:7" ht="16.5" hidden="1" thickBot="1" x14ac:dyDescent="0.3">
      <c r="A103" s="2"/>
      <c r="B103" s="447" t="s">
        <v>33</v>
      </c>
      <c r="C103" s="390"/>
      <c r="D103" s="390"/>
      <c r="E103" s="390"/>
      <c r="F103" s="469"/>
      <c r="G103" s="2"/>
    </row>
    <row r="104" spans="1:7" ht="16.5" hidden="1" thickBot="1" x14ac:dyDescent="0.3">
      <c r="A104" s="2"/>
      <c r="B104" s="447" t="s">
        <v>35</v>
      </c>
      <c r="C104" s="379">
        <f>C133</f>
        <v>0</v>
      </c>
      <c r="D104" s="379">
        <f t="shared" ref="D104:F104" si="11">D133</f>
        <v>0</v>
      </c>
      <c r="E104" s="379">
        <f t="shared" si="11"/>
        <v>0</v>
      </c>
      <c r="F104" s="452">
        <f t="shared" si="11"/>
        <v>0</v>
      </c>
      <c r="G104" s="2"/>
    </row>
    <row r="105" spans="1:7" ht="16.5" hidden="1" thickBot="1" x14ac:dyDescent="0.3">
      <c r="A105" s="2"/>
      <c r="B105" s="447" t="s">
        <v>36</v>
      </c>
      <c r="C105" s="379" t="e">
        <f>C104/C103</f>
        <v>#DIV/0!</v>
      </c>
      <c r="D105" s="379" t="e">
        <f>D104/D103</f>
        <v>#DIV/0!</v>
      </c>
      <c r="E105" s="379" t="e">
        <f>E104/E103</f>
        <v>#DIV/0!</v>
      </c>
      <c r="F105" s="452" t="e">
        <f>F104/F103</f>
        <v>#DIV/0!</v>
      </c>
      <c r="G105" s="2"/>
    </row>
    <row r="106" spans="1:7" ht="16.5" hidden="1" thickBot="1" x14ac:dyDescent="0.3">
      <c r="A106" s="2"/>
      <c r="B106" s="447" t="s">
        <v>37</v>
      </c>
      <c r="C106" s="15"/>
      <c r="D106" s="19" t="e">
        <f>D103/C103-1</f>
        <v>#DIV/0!</v>
      </c>
      <c r="E106" s="19" t="e">
        <f>E103/D103-1</f>
        <v>#DIV/0!</v>
      </c>
      <c r="F106" s="453" t="e">
        <f>F103/E103-1</f>
        <v>#DIV/0!</v>
      </c>
      <c r="G106" s="2"/>
    </row>
    <row r="107" spans="1:7" ht="16.5" hidden="1" thickBot="1" x14ac:dyDescent="0.3">
      <c r="A107" s="2"/>
      <c r="B107" s="447" t="s">
        <v>38</v>
      </c>
      <c r="C107" s="15"/>
      <c r="D107" s="19" t="e">
        <f>D104/C104-1</f>
        <v>#DIV/0!</v>
      </c>
      <c r="E107" s="19" t="e">
        <f t="shared" ref="E107:F108" si="12">E104/D104-1</f>
        <v>#DIV/0!</v>
      </c>
      <c r="F107" s="453" t="e">
        <f t="shared" si="12"/>
        <v>#DIV/0!</v>
      </c>
      <c r="G107" s="2"/>
    </row>
    <row r="108" spans="1:7" ht="16.5" hidden="1" thickBot="1" x14ac:dyDescent="0.3">
      <c r="A108" s="2"/>
      <c r="B108" s="447" t="s">
        <v>39</v>
      </c>
      <c r="C108" s="15"/>
      <c r="D108" s="19" t="e">
        <f>D105/C105-1</f>
        <v>#DIV/0!</v>
      </c>
      <c r="E108" s="19" t="e">
        <f t="shared" si="12"/>
        <v>#DIV/0!</v>
      </c>
      <c r="F108" s="453" t="e">
        <f t="shared" si="12"/>
        <v>#DIV/0!</v>
      </c>
      <c r="G108" s="2"/>
    </row>
    <row r="109" spans="1:7" ht="24.75" hidden="1" customHeight="1" thickBot="1" x14ac:dyDescent="0.3">
      <c r="A109" s="2"/>
      <c r="B109" s="1681" t="s">
        <v>307</v>
      </c>
      <c r="C109" s="1318"/>
      <c r="D109" s="1318"/>
      <c r="E109" s="1318"/>
      <c r="F109" s="1682"/>
      <c r="G109" s="2"/>
    </row>
    <row r="110" spans="1:7" ht="12.75" hidden="1" customHeight="1" x14ac:dyDescent="0.25">
      <c r="A110" s="2"/>
      <c r="B110" s="1666"/>
      <c r="C110" s="14">
        <v>2018</v>
      </c>
      <c r="D110" s="14">
        <v>2019</v>
      </c>
      <c r="E110" s="14">
        <v>2024</v>
      </c>
      <c r="F110" s="442">
        <v>2025</v>
      </c>
      <c r="G110" s="2"/>
    </row>
    <row r="111" spans="1:7" ht="9" hidden="1" customHeight="1" thickBot="1" x14ac:dyDescent="0.3">
      <c r="A111" s="2"/>
      <c r="B111" s="1683"/>
      <c r="C111" s="16" t="s">
        <v>13</v>
      </c>
      <c r="D111" s="16" t="s">
        <v>14</v>
      </c>
      <c r="E111" s="16" t="s">
        <v>14</v>
      </c>
      <c r="F111" s="451" t="s">
        <v>14</v>
      </c>
      <c r="G111" s="2"/>
    </row>
    <row r="112" spans="1:7" ht="24.75" hidden="1" customHeight="1" thickBot="1" x14ac:dyDescent="0.3">
      <c r="A112" s="2"/>
      <c r="B112" s="454" t="s">
        <v>41</v>
      </c>
      <c r="C112" s="21"/>
      <c r="D112" s="21"/>
      <c r="E112" s="21"/>
      <c r="F112" s="455"/>
      <c r="G112" s="2"/>
    </row>
    <row r="113" spans="1:7" ht="16.5" hidden="1" thickBot="1" x14ac:dyDescent="0.3">
      <c r="A113" s="2"/>
      <c r="B113" s="456" t="s">
        <v>42</v>
      </c>
      <c r="C113" s="24"/>
      <c r="D113" s="389"/>
      <c r="E113" s="389"/>
      <c r="F113" s="467"/>
      <c r="G113" s="2"/>
    </row>
    <row r="114" spans="1:7" ht="16.5" hidden="1" thickBot="1" x14ac:dyDescent="0.3">
      <c r="A114" s="2"/>
      <c r="B114" s="456" t="s">
        <v>43</v>
      </c>
      <c r="C114" s="24"/>
      <c r="D114" s="389"/>
      <c r="E114" s="389"/>
      <c r="F114" s="467"/>
      <c r="G114" s="2"/>
    </row>
    <row r="115" spans="1:7" ht="24.75" hidden="1" customHeight="1" thickBot="1" x14ac:dyDescent="0.3">
      <c r="A115" s="2"/>
      <c r="B115" s="454" t="s">
        <v>67</v>
      </c>
      <c r="C115" s="21"/>
      <c r="D115" s="21"/>
      <c r="E115" s="21"/>
      <c r="F115" s="455"/>
      <c r="G115" s="2"/>
    </row>
    <row r="116" spans="1:7" ht="16.5" hidden="1" thickBot="1" x14ac:dyDescent="0.3">
      <c r="A116" s="2"/>
      <c r="B116" s="456" t="s">
        <v>42</v>
      </c>
      <c r="C116" s="24"/>
      <c r="D116" s="21"/>
      <c r="E116" s="21"/>
      <c r="F116" s="455"/>
      <c r="G116" s="2"/>
    </row>
    <row r="117" spans="1:7" ht="16.5" hidden="1" thickBot="1" x14ac:dyDescent="0.3">
      <c r="A117" s="2"/>
      <c r="B117" s="456" t="s">
        <v>43</v>
      </c>
      <c r="C117" s="24"/>
      <c r="D117" s="21"/>
      <c r="E117" s="21"/>
      <c r="F117" s="455"/>
      <c r="G117" s="2"/>
    </row>
    <row r="118" spans="1:7" ht="24.75" hidden="1" customHeight="1" thickBot="1" x14ac:dyDescent="0.3">
      <c r="A118" s="2"/>
      <c r="B118" s="454" t="s">
        <v>45</v>
      </c>
      <c r="C118" s="24">
        <v>0</v>
      </c>
      <c r="D118" s="21">
        <v>0</v>
      </c>
      <c r="E118" s="21">
        <v>0</v>
      </c>
      <c r="F118" s="455">
        <v>0</v>
      </c>
      <c r="G118" s="2"/>
    </row>
    <row r="119" spans="1:7" ht="16.5" hidden="1" thickBot="1" x14ac:dyDescent="0.3">
      <c r="A119" s="2"/>
      <c r="B119" s="456" t="s">
        <v>42</v>
      </c>
      <c r="C119" s="24"/>
      <c r="D119" s="21"/>
      <c r="E119" s="21"/>
      <c r="F119" s="455"/>
      <c r="G119" s="2"/>
    </row>
    <row r="120" spans="1:7" ht="16.5" hidden="1" thickBot="1" x14ac:dyDescent="0.3">
      <c r="A120" s="2"/>
      <c r="B120" s="456" t="s">
        <v>43</v>
      </c>
      <c r="C120" s="24"/>
      <c r="D120" s="21"/>
      <c r="E120" s="21"/>
      <c r="F120" s="455"/>
      <c r="G120" s="2"/>
    </row>
    <row r="121" spans="1:7" ht="16.5" hidden="1" thickBot="1" x14ac:dyDescent="0.3">
      <c r="A121" s="2"/>
      <c r="B121" s="454" t="s">
        <v>46</v>
      </c>
      <c r="C121" s="24"/>
      <c r="D121" s="21"/>
      <c r="E121" s="21"/>
      <c r="F121" s="455"/>
      <c r="G121" s="2"/>
    </row>
    <row r="122" spans="1:7" ht="16.5" hidden="1" thickBot="1" x14ac:dyDescent="0.3">
      <c r="A122" s="2"/>
      <c r="B122" s="456" t="s">
        <v>42</v>
      </c>
      <c r="C122" s="24"/>
      <c r="D122" s="21"/>
      <c r="E122" s="21"/>
      <c r="F122" s="455"/>
      <c r="G122" s="2"/>
    </row>
    <row r="123" spans="1:7" ht="16.5" hidden="1" thickBot="1" x14ac:dyDescent="0.3">
      <c r="A123" s="2"/>
      <c r="B123" s="456" t="s">
        <v>43</v>
      </c>
      <c r="C123" s="24"/>
      <c r="D123" s="21"/>
      <c r="E123" s="21"/>
      <c r="F123" s="455"/>
      <c r="G123" s="2"/>
    </row>
    <row r="124" spans="1:7" ht="16.5" hidden="1" thickBot="1" x14ac:dyDescent="0.3">
      <c r="A124" s="2"/>
      <c r="B124" s="454" t="s">
        <v>47</v>
      </c>
      <c r="C124" s="24"/>
      <c r="D124" s="21"/>
      <c r="E124" s="21"/>
      <c r="F124" s="455"/>
      <c r="G124" s="2"/>
    </row>
    <row r="125" spans="1:7" ht="16.5" hidden="1" thickBot="1" x14ac:dyDescent="0.3">
      <c r="A125" s="2"/>
      <c r="B125" s="456" t="s">
        <v>42</v>
      </c>
      <c r="C125" s="24"/>
      <c r="D125" s="21"/>
      <c r="E125" s="21"/>
      <c r="F125" s="455"/>
      <c r="G125" s="2"/>
    </row>
    <row r="126" spans="1:7" ht="15" hidden="1" customHeight="1" thickBot="1" x14ac:dyDescent="0.3">
      <c r="A126" s="2"/>
      <c r="B126" s="456" t="s">
        <v>43</v>
      </c>
      <c r="C126" s="24"/>
      <c r="D126" s="21"/>
      <c r="E126" s="21"/>
      <c r="F126" s="455"/>
      <c r="G126" s="2"/>
    </row>
    <row r="127" spans="1:7" ht="16.5" hidden="1" thickBot="1" x14ac:dyDescent="0.3">
      <c r="A127" s="2"/>
      <c r="B127" s="454" t="s">
        <v>48</v>
      </c>
      <c r="C127" s="24">
        <v>0</v>
      </c>
      <c r="D127" s="21">
        <v>0</v>
      </c>
      <c r="E127" s="21">
        <v>0</v>
      </c>
      <c r="F127" s="455">
        <v>0</v>
      </c>
      <c r="G127" s="2"/>
    </row>
    <row r="128" spans="1:7" ht="16.5" hidden="1" thickBot="1" x14ac:dyDescent="0.3">
      <c r="A128" s="2"/>
      <c r="B128" s="456" t="s">
        <v>42</v>
      </c>
      <c r="C128" s="24"/>
      <c r="D128" s="21"/>
      <c r="E128" s="21"/>
      <c r="F128" s="455"/>
      <c r="G128" s="2"/>
    </row>
    <row r="129" spans="1:12" ht="16.5" hidden="1" thickBot="1" x14ac:dyDescent="0.3">
      <c r="A129" s="2"/>
      <c r="B129" s="456" t="s">
        <v>43</v>
      </c>
      <c r="C129" s="24"/>
      <c r="D129" s="21"/>
      <c r="E129" s="21"/>
      <c r="F129" s="455"/>
      <c r="G129" s="2"/>
    </row>
    <row r="130" spans="1:12" ht="32.25" hidden="1" thickBot="1" x14ac:dyDescent="0.3">
      <c r="A130" s="2"/>
      <c r="B130" s="454" t="s">
        <v>49</v>
      </c>
      <c r="C130" s="24"/>
      <c r="D130" s="21"/>
      <c r="E130" s="21"/>
      <c r="F130" s="455"/>
      <c r="G130" s="2"/>
    </row>
    <row r="131" spans="1:12" ht="16.5" hidden="1" thickBot="1" x14ac:dyDescent="0.3">
      <c r="A131" s="2"/>
      <c r="B131" s="456" t="s">
        <v>42</v>
      </c>
      <c r="C131" s="24"/>
      <c r="D131" s="21"/>
      <c r="E131" s="21"/>
      <c r="F131" s="455"/>
      <c r="G131" s="2"/>
    </row>
    <row r="132" spans="1:12" ht="16.5" hidden="1" thickBot="1" x14ac:dyDescent="0.3">
      <c r="A132" s="2"/>
      <c r="B132" s="456" t="s">
        <v>43</v>
      </c>
      <c r="C132" s="24"/>
      <c r="D132" s="21"/>
      <c r="E132" s="21"/>
      <c r="F132" s="455"/>
      <c r="G132" s="2"/>
    </row>
    <row r="133" spans="1:12" ht="16.5" hidden="1" thickBot="1" x14ac:dyDescent="0.3">
      <c r="A133" s="2"/>
      <c r="B133" s="468" t="s">
        <v>50</v>
      </c>
      <c r="C133" s="24">
        <f>C130+C127+C124+C121+C118+C115+C112</f>
        <v>0</v>
      </c>
      <c r="D133" s="24">
        <f t="shared" ref="D133:F133" si="13">D130+D127+D124+D121+D118+D115+D112</f>
        <v>0</v>
      </c>
      <c r="E133" s="24">
        <f t="shared" si="13"/>
        <v>0</v>
      </c>
      <c r="F133" s="457">
        <f t="shared" si="13"/>
        <v>0</v>
      </c>
      <c r="G133" s="2"/>
    </row>
    <row r="134" spans="1:12" ht="17.25" hidden="1" customHeight="1" thickBot="1" x14ac:dyDescent="0.3">
      <c r="A134" s="2"/>
      <c r="B134" s="463" t="s">
        <v>71</v>
      </c>
      <c r="C134" s="388">
        <f>IF(C133-C104=0,0,"Error")</f>
        <v>0</v>
      </c>
      <c r="D134" s="388">
        <f>IF(D133-D104=0,0,"Error")</f>
        <v>0</v>
      </c>
      <c r="E134" s="388">
        <f>IF(E133-E104=0,0,"Error")</f>
        <v>0</v>
      </c>
      <c r="F134" s="464">
        <f>IF(F133-F104=0,0,"Error")</f>
        <v>0</v>
      </c>
      <c r="G134" s="2"/>
    </row>
    <row r="135" spans="1:12" ht="18.75" customHeight="1" thickBot="1" x14ac:dyDescent="0.3">
      <c r="A135" s="2"/>
      <c r="B135" s="450" t="s">
        <v>149</v>
      </c>
      <c r="C135" s="1295" t="s">
        <v>309</v>
      </c>
      <c r="D135" s="1685"/>
      <c r="E135" s="1685"/>
      <c r="F135" s="1686"/>
      <c r="G135" s="2"/>
    </row>
    <row r="136" spans="1:12" ht="49.5" customHeight="1" thickBot="1" x14ac:dyDescent="0.3">
      <c r="A136" s="2"/>
      <c r="B136" s="447" t="s">
        <v>29</v>
      </c>
      <c r="C136" s="1690" t="s">
        <v>310</v>
      </c>
      <c r="D136" s="1691"/>
      <c r="E136" s="1691"/>
      <c r="F136" s="1692"/>
      <c r="G136" s="2"/>
    </row>
    <row r="137" spans="1:12" ht="16.5" thickBot="1" x14ac:dyDescent="0.3">
      <c r="A137" s="2"/>
      <c r="B137" s="447" t="s">
        <v>31</v>
      </c>
      <c r="C137" s="1287" t="s">
        <v>311</v>
      </c>
      <c r="D137" s="1288"/>
      <c r="E137" s="1288"/>
      <c r="F137" s="1687"/>
      <c r="G137" s="2"/>
    </row>
    <row r="138" spans="1:12" ht="12.75" customHeight="1" x14ac:dyDescent="0.25">
      <c r="A138" s="2"/>
      <c r="B138" s="1666"/>
      <c r="C138" s="14">
        <v>2024</v>
      </c>
      <c r="D138" s="14">
        <v>2025</v>
      </c>
      <c r="E138" s="14">
        <v>2026</v>
      </c>
      <c r="F138" s="442">
        <v>2027</v>
      </c>
      <c r="G138" s="2"/>
    </row>
    <row r="139" spans="1:12" ht="22.5" customHeight="1" thickBot="1" x14ac:dyDescent="0.3">
      <c r="A139" s="2"/>
      <c r="B139" s="1683"/>
      <c r="C139" s="16" t="s">
        <v>13</v>
      </c>
      <c r="D139" s="16" t="s">
        <v>14</v>
      </c>
      <c r="E139" s="16" t="s">
        <v>14</v>
      </c>
      <c r="F139" s="451" t="s">
        <v>14</v>
      </c>
      <c r="G139" s="2"/>
    </row>
    <row r="140" spans="1:12" ht="16.5" thickBot="1" x14ac:dyDescent="0.3">
      <c r="A140" s="2"/>
      <c r="B140" s="447" t="s">
        <v>33</v>
      </c>
      <c r="C140" s="379">
        <v>1</v>
      </c>
      <c r="D140" s="379">
        <v>1</v>
      </c>
      <c r="E140" s="379">
        <v>1</v>
      </c>
      <c r="F140" s="452">
        <v>1</v>
      </c>
      <c r="G140" s="2"/>
    </row>
    <row r="141" spans="1:12" ht="16.5" thickBot="1" x14ac:dyDescent="0.3">
      <c r="A141" s="2"/>
      <c r="B141" s="447" t="s">
        <v>35</v>
      </c>
      <c r="C141" s="379">
        <v>2200000</v>
      </c>
      <c r="D141" s="379">
        <f>D170</f>
        <v>2700000</v>
      </c>
      <c r="E141" s="379">
        <f t="shared" ref="E141:F141" si="14">E170</f>
        <v>2700000</v>
      </c>
      <c r="F141" s="452">
        <f t="shared" si="14"/>
        <v>2500000</v>
      </c>
      <c r="G141" s="2"/>
    </row>
    <row r="142" spans="1:12" ht="16.5" thickBot="1" x14ac:dyDescent="0.3">
      <c r="A142" s="2"/>
      <c r="B142" s="447" t="s">
        <v>36</v>
      </c>
      <c r="C142" s="379">
        <v>2200000</v>
      </c>
      <c r="D142" s="379">
        <f t="shared" ref="D142:F142" si="15">D141/D140</f>
        <v>2700000</v>
      </c>
      <c r="E142" s="379">
        <f t="shared" si="15"/>
        <v>2700000</v>
      </c>
      <c r="F142" s="452">
        <f t="shared" si="15"/>
        <v>2500000</v>
      </c>
      <c r="G142" s="2"/>
    </row>
    <row r="143" spans="1:12" ht="16.5" thickBot="1" x14ac:dyDescent="0.3">
      <c r="A143" s="2"/>
      <c r="B143" s="447" t="s">
        <v>37</v>
      </c>
      <c r="C143" s="15" t="s">
        <v>94</v>
      </c>
      <c r="D143" s="19">
        <f>D140/C140-1</f>
        <v>0</v>
      </c>
      <c r="E143" s="19">
        <f t="shared" ref="E143:F145" si="16">E140/D140-1</f>
        <v>0</v>
      </c>
      <c r="F143" s="453">
        <f t="shared" si="16"/>
        <v>0</v>
      </c>
      <c r="G143" s="2"/>
      <c r="H143" s="381"/>
      <c r="I143" s="381"/>
      <c r="J143" s="381"/>
      <c r="K143" s="381"/>
      <c r="L143" s="381"/>
    </row>
    <row r="144" spans="1:12" ht="16.5" thickBot="1" x14ac:dyDescent="0.3">
      <c r="A144" s="2"/>
      <c r="B144" s="447" t="s">
        <v>38</v>
      </c>
      <c r="C144" s="15" t="s">
        <v>94</v>
      </c>
      <c r="D144" s="19">
        <f>D141/C141-1</f>
        <v>0.22727272727272729</v>
      </c>
      <c r="E144" s="19">
        <f t="shared" si="16"/>
        <v>0</v>
      </c>
      <c r="F144" s="453">
        <f t="shared" si="16"/>
        <v>-7.407407407407407E-2</v>
      </c>
      <c r="G144" s="2"/>
    </row>
    <row r="145" spans="1:7" ht="16.5" thickBot="1" x14ac:dyDescent="0.3">
      <c r="A145" s="2"/>
      <c r="B145" s="447" t="s">
        <v>39</v>
      </c>
      <c r="C145" s="15" t="s">
        <v>94</v>
      </c>
      <c r="D145" s="19">
        <f>D142/C142-1</f>
        <v>0.22727272727272729</v>
      </c>
      <c r="E145" s="19">
        <f t="shared" si="16"/>
        <v>0</v>
      </c>
      <c r="F145" s="453">
        <f t="shared" si="16"/>
        <v>-7.407407407407407E-2</v>
      </c>
      <c r="G145" s="2"/>
    </row>
    <row r="146" spans="1:7" ht="16.5" thickBot="1" x14ac:dyDescent="0.3">
      <c r="A146" s="2"/>
      <c r="B146" s="1681" t="s">
        <v>312</v>
      </c>
      <c r="C146" s="1318"/>
      <c r="D146" s="1318"/>
      <c r="E146" s="1318"/>
      <c r="F146" s="1682"/>
      <c r="G146" s="2"/>
    </row>
    <row r="147" spans="1:7" ht="12.75" customHeight="1" x14ac:dyDescent="0.25">
      <c r="A147" s="2"/>
      <c r="B147" s="1666"/>
      <c r="C147" s="14">
        <v>2024</v>
      </c>
      <c r="D147" s="14">
        <v>2025</v>
      </c>
      <c r="E147" s="14">
        <v>2026</v>
      </c>
      <c r="F147" s="442">
        <v>2027</v>
      </c>
      <c r="G147" s="2"/>
    </row>
    <row r="148" spans="1:7" ht="27" customHeight="1" thickBot="1" x14ac:dyDescent="0.3">
      <c r="A148" s="2"/>
      <c r="B148" s="1683"/>
      <c r="C148" s="16" t="s">
        <v>13</v>
      </c>
      <c r="D148" s="16" t="s">
        <v>14</v>
      </c>
      <c r="E148" s="16" t="s">
        <v>14</v>
      </c>
      <c r="F148" s="451" t="s">
        <v>14</v>
      </c>
      <c r="G148" s="2"/>
    </row>
    <row r="149" spans="1:7" ht="16.5" thickBot="1" x14ac:dyDescent="0.3">
      <c r="A149" s="2"/>
      <c r="B149" s="454" t="s">
        <v>41</v>
      </c>
      <c r="C149" s="21"/>
      <c r="D149" s="21">
        <f>D150+D151</f>
        <v>0</v>
      </c>
      <c r="E149" s="21">
        <f t="shared" ref="E149:F149" si="17">E150+E151</f>
        <v>0</v>
      </c>
      <c r="F149" s="455">
        <f t="shared" si="17"/>
        <v>0</v>
      </c>
      <c r="G149" s="2"/>
    </row>
    <row r="150" spans="1:7" ht="16.5" thickBot="1" x14ac:dyDescent="0.3">
      <c r="A150" s="2"/>
      <c r="B150" s="456" t="s">
        <v>42</v>
      </c>
      <c r="C150" s="23"/>
      <c r="D150" s="23"/>
      <c r="E150" s="23"/>
      <c r="F150" s="460"/>
      <c r="G150" s="2"/>
    </row>
    <row r="151" spans="1:7" ht="16.5" thickBot="1" x14ac:dyDescent="0.3">
      <c r="A151" s="2"/>
      <c r="B151" s="456" t="s">
        <v>43</v>
      </c>
      <c r="C151" s="24"/>
      <c r="D151" s="24"/>
      <c r="E151" s="24"/>
      <c r="F151" s="457"/>
      <c r="G151" s="2"/>
    </row>
    <row r="152" spans="1:7" ht="32.25" thickBot="1" x14ac:dyDescent="0.3">
      <c r="A152" s="2"/>
      <c r="B152" s="454" t="s">
        <v>67</v>
      </c>
      <c r="C152" s="21"/>
      <c r="D152" s="21">
        <f>D153+D154</f>
        <v>0</v>
      </c>
      <c r="E152" s="21">
        <f t="shared" ref="E152:F152" si="18">E153+E154</f>
        <v>0</v>
      </c>
      <c r="F152" s="455">
        <f t="shared" si="18"/>
        <v>0</v>
      </c>
      <c r="G152" s="2"/>
    </row>
    <row r="153" spans="1:7" ht="16.5" thickBot="1" x14ac:dyDescent="0.3">
      <c r="A153" s="2"/>
      <c r="B153" s="456" t="s">
        <v>42</v>
      </c>
      <c r="C153" s="23"/>
      <c r="D153" s="21"/>
      <c r="E153" s="21"/>
      <c r="F153" s="455"/>
      <c r="G153" s="2"/>
    </row>
    <row r="154" spans="1:7" ht="16.5" thickBot="1" x14ac:dyDescent="0.3">
      <c r="A154" s="2"/>
      <c r="B154" s="456" t="s">
        <v>43</v>
      </c>
      <c r="C154" s="24"/>
      <c r="D154" s="21"/>
      <c r="E154" s="21"/>
      <c r="F154" s="455"/>
      <c r="G154" s="2"/>
    </row>
    <row r="155" spans="1:7" ht="16.5" thickBot="1" x14ac:dyDescent="0.3">
      <c r="A155" s="2"/>
      <c r="B155" s="454" t="s">
        <v>45</v>
      </c>
      <c r="C155" s="21">
        <v>2200000</v>
      </c>
      <c r="D155" s="21">
        <f>D156+D157</f>
        <v>2700000</v>
      </c>
      <c r="E155" s="21">
        <f t="shared" ref="E155:F155" si="19">E156+E157</f>
        <v>2700000</v>
      </c>
      <c r="F155" s="455">
        <f t="shared" si="19"/>
        <v>2500000</v>
      </c>
      <c r="G155" s="2"/>
    </row>
    <row r="156" spans="1:7" ht="16.5" thickBot="1" x14ac:dyDescent="0.3">
      <c r="A156" s="2"/>
      <c r="B156" s="456" t="s">
        <v>42</v>
      </c>
      <c r="C156" s="23">
        <v>2200000</v>
      </c>
      <c r="D156" s="21">
        <v>2700000</v>
      </c>
      <c r="E156" s="21">
        <v>2700000</v>
      </c>
      <c r="F156" s="455">
        <v>2500000</v>
      </c>
      <c r="G156" s="2"/>
    </row>
    <row r="157" spans="1:7" ht="16.5" thickBot="1" x14ac:dyDescent="0.3">
      <c r="A157" s="2"/>
      <c r="B157" s="456" t="s">
        <v>43</v>
      </c>
      <c r="C157" s="24"/>
      <c r="D157" s="21"/>
      <c r="E157" s="21"/>
      <c r="F157" s="455"/>
      <c r="G157" s="2"/>
    </row>
    <row r="158" spans="1:7" ht="16.5" thickBot="1" x14ac:dyDescent="0.3">
      <c r="A158" s="2"/>
      <c r="B158" s="454" t="s">
        <v>46</v>
      </c>
      <c r="C158" s="24"/>
      <c r="D158" s="21"/>
      <c r="E158" s="21"/>
      <c r="F158" s="455"/>
      <c r="G158" s="2"/>
    </row>
    <row r="159" spans="1:7" ht="16.5" thickBot="1" x14ac:dyDescent="0.3">
      <c r="A159" s="2"/>
      <c r="B159" s="456" t="s">
        <v>42</v>
      </c>
      <c r="C159" s="24"/>
      <c r="D159" s="21"/>
      <c r="E159" s="21"/>
      <c r="F159" s="455"/>
      <c r="G159" s="2"/>
    </row>
    <row r="160" spans="1:7" ht="16.5" thickBot="1" x14ac:dyDescent="0.3">
      <c r="A160" s="2"/>
      <c r="B160" s="456" t="s">
        <v>43</v>
      </c>
      <c r="C160" s="24"/>
      <c r="D160" s="21"/>
      <c r="E160" s="21"/>
      <c r="F160" s="455"/>
      <c r="G160" s="2"/>
    </row>
    <row r="161" spans="1:13" ht="16.5" thickBot="1" x14ac:dyDescent="0.3">
      <c r="A161" s="2"/>
      <c r="B161" s="454" t="s">
        <v>47</v>
      </c>
      <c r="C161" s="24"/>
      <c r="D161" s="21"/>
      <c r="E161" s="21"/>
      <c r="F161" s="455"/>
      <c r="G161" s="2"/>
    </row>
    <row r="162" spans="1:13" ht="16.5" thickBot="1" x14ac:dyDescent="0.3">
      <c r="A162" s="2"/>
      <c r="B162" s="456" t="s">
        <v>42</v>
      </c>
      <c r="C162" s="24"/>
      <c r="D162" s="21"/>
      <c r="E162" s="21"/>
      <c r="F162" s="455"/>
      <c r="G162" s="2"/>
    </row>
    <row r="163" spans="1:13" ht="16.5" thickBot="1" x14ac:dyDescent="0.3">
      <c r="A163" s="2"/>
      <c r="B163" s="456" t="s">
        <v>43</v>
      </c>
      <c r="C163" s="24"/>
      <c r="D163" s="21"/>
      <c r="E163" s="21"/>
      <c r="F163" s="455"/>
      <c r="G163" s="2"/>
    </row>
    <row r="164" spans="1:13" ht="16.5" thickBot="1" x14ac:dyDescent="0.3">
      <c r="A164" s="2"/>
      <c r="B164" s="454" t="s">
        <v>48</v>
      </c>
      <c r="C164" s="24">
        <f>C165+C166</f>
        <v>0</v>
      </c>
      <c r="D164" s="21">
        <f t="shared" ref="D164:F164" si="20">D165+D166</f>
        <v>0</v>
      </c>
      <c r="E164" s="21">
        <f t="shared" si="20"/>
        <v>0</v>
      </c>
      <c r="F164" s="455">
        <f t="shared" si="20"/>
        <v>0</v>
      </c>
      <c r="G164" s="2"/>
    </row>
    <row r="165" spans="1:13" ht="16.5" thickBot="1" x14ac:dyDescent="0.3">
      <c r="A165" s="2"/>
      <c r="B165" s="456" t="s">
        <v>42</v>
      </c>
      <c r="C165" s="23"/>
      <c r="D165" s="21"/>
      <c r="E165" s="21"/>
      <c r="F165" s="455"/>
      <c r="G165" s="2"/>
    </row>
    <row r="166" spans="1:13" ht="16.5" thickBot="1" x14ac:dyDescent="0.3">
      <c r="A166" s="2"/>
      <c r="B166" s="456" t="s">
        <v>43</v>
      </c>
      <c r="C166" s="24"/>
      <c r="D166" s="21"/>
      <c r="E166" s="21"/>
      <c r="F166" s="455"/>
      <c r="G166" s="2"/>
    </row>
    <row r="167" spans="1:13" ht="32.25" thickBot="1" x14ac:dyDescent="0.3">
      <c r="A167" s="2"/>
      <c r="B167" s="454" t="s">
        <v>49</v>
      </c>
      <c r="C167" s="24">
        <f>C168+C169</f>
        <v>0</v>
      </c>
      <c r="D167" s="24">
        <f t="shared" ref="D167:F167" si="21">D168+D169</f>
        <v>0</v>
      </c>
      <c r="E167" s="24">
        <f t="shared" si="21"/>
        <v>0</v>
      </c>
      <c r="F167" s="457">
        <f t="shared" si="21"/>
        <v>0</v>
      </c>
      <c r="G167" s="2"/>
      <c r="I167" s="384"/>
    </row>
    <row r="168" spans="1:13" ht="16.5" thickBot="1" x14ac:dyDescent="0.3">
      <c r="A168" s="2"/>
      <c r="B168" s="456" t="s">
        <v>42</v>
      </c>
      <c r="C168" s="24"/>
      <c r="D168" s="385"/>
      <c r="E168" s="385"/>
      <c r="F168" s="461"/>
      <c r="G168" s="2"/>
      <c r="K168" s="386"/>
      <c r="L168" s="386"/>
      <c r="M168" s="386"/>
    </row>
    <row r="169" spans="1:13" ht="16.5" thickBot="1" x14ac:dyDescent="0.3">
      <c r="A169" s="2"/>
      <c r="B169" s="456" t="s">
        <v>43</v>
      </c>
      <c r="C169" s="24"/>
      <c r="D169" s="387"/>
      <c r="E169" s="385"/>
      <c r="F169" s="461"/>
      <c r="G169" s="2"/>
    </row>
    <row r="170" spans="1:13" ht="16.5" thickBot="1" x14ac:dyDescent="0.3">
      <c r="A170" s="2"/>
      <c r="B170" s="462" t="s">
        <v>62</v>
      </c>
      <c r="C170" s="24">
        <f>C167+C164+C161+C158+C155+C152+C149</f>
        <v>2200000</v>
      </c>
      <c r="D170" s="24">
        <f>D167+D164+D161+D158+D155+D152+D149</f>
        <v>2700000</v>
      </c>
      <c r="E170" s="24">
        <f t="shared" ref="E170:F170" si="22">E167+E164+E161+E158+E155+E152+E149</f>
        <v>2700000</v>
      </c>
      <c r="F170" s="457">
        <f t="shared" si="22"/>
        <v>2500000</v>
      </c>
      <c r="G170" s="2"/>
    </row>
    <row r="171" spans="1:13" ht="12.75" customHeight="1" thickBot="1" x14ac:dyDescent="0.3">
      <c r="A171" s="2"/>
      <c r="B171" s="463" t="s">
        <v>71</v>
      </c>
      <c r="C171" s="388">
        <f>IF(C170-C141=0,0,"Error")</f>
        <v>0</v>
      </c>
      <c r="D171" s="388">
        <f>IF(D170-D141=0,0,"Error")</f>
        <v>0</v>
      </c>
      <c r="E171" s="388">
        <f>IF(E170-E141=0,0,"Error")</f>
        <v>0</v>
      </c>
      <c r="F171" s="464">
        <f>IF(F170-F141=0,0,"Error")</f>
        <v>0</v>
      </c>
      <c r="G171" s="2"/>
    </row>
    <row r="172" spans="1:13" ht="18.75" hidden="1" customHeight="1" thickBot="1" x14ac:dyDescent="0.3">
      <c r="A172" s="2"/>
      <c r="B172" s="450" t="s">
        <v>149</v>
      </c>
      <c r="C172" s="1295" t="s">
        <v>313</v>
      </c>
      <c r="D172" s="1296"/>
      <c r="E172" s="1296"/>
      <c r="F172" s="1699"/>
      <c r="G172" s="2"/>
    </row>
    <row r="173" spans="1:13" ht="31.5" hidden="1" customHeight="1" thickBot="1" x14ac:dyDescent="0.3">
      <c r="A173" s="2"/>
      <c r="B173" s="447" t="s">
        <v>29</v>
      </c>
      <c r="C173" s="1690" t="s">
        <v>313</v>
      </c>
      <c r="D173" s="1691"/>
      <c r="E173" s="1691"/>
      <c r="F173" s="1692"/>
      <c r="G173" s="2"/>
    </row>
    <row r="174" spans="1:13" ht="16.5" hidden="1" thickBot="1" x14ac:dyDescent="0.3">
      <c r="A174" s="2"/>
      <c r="B174" s="447" t="s">
        <v>31</v>
      </c>
      <c r="C174" s="1287" t="s">
        <v>311</v>
      </c>
      <c r="D174" s="1288"/>
      <c r="E174" s="1288"/>
      <c r="F174" s="1687"/>
      <c r="G174" s="2"/>
    </row>
    <row r="175" spans="1:13" ht="12.75" hidden="1" customHeight="1" thickBot="1" x14ac:dyDescent="0.3">
      <c r="A175" s="2"/>
      <c r="B175" s="1666"/>
      <c r="C175" s="14">
        <v>2023</v>
      </c>
      <c r="D175" s="14">
        <v>2024</v>
      </c>
      <c r="E175" s="14">
        <v>2025</v>
      </c>
      <c r="F175" s="442">
        <v>2026</v>
      </c>
      <c r="G175" s="2"/>
    </row>
    <row r="176" spans="1:13" ht="9" hidden="1" customHeight="1" thickBot="1" x14ac:dyDescent="0.3">
      <c r="A176" s="2"/>
      <c r="B176" s="1683"/>
      <c r="C176" s="16" t="s">
        <v>13</v>
      </c>
      <c r="D176" s="16" t="s">
        <v>14</v>
      </c>
      <c r="E176" s="16" t="s">
        <v>14</v>
      </c>
      <c r="F176" s="451" t="s">
        <v>14</v>
      </c>
      <c r="G176" s="2"/>
    </row>
    <row r="177" spans="1:12" ht="1.5" hidden="1" customHeight="1" thickBot="1" x14ac:dyDescent="0.3">
      <c r="A177" s="2"/>
      <c r="B177" s="447" t="s">
        <v>33</v>
      </c>
      <c r="C177" s="379">
        <v>0</v>
      </c>
      <c r="D177" s="379">
        <v>0</v>
      </c>
      <c r="E177" s="379">
        <v>0</v>
      </c>
      <c r="F177" s="452">
        <v>0</v>
      </c>
      <c r="G177" s="2"/>
    </row>
    <row r="178" spans="1:12" ht="16.5" hidden="1" thickBot="1" x14ac:dyDescent="0.3">
      <c r="A178" s="2"/>
      <c r="B178" s="447" t="s">
        <v>35</v>
      </c>
      <c r="C178" s="379">
        <f>C207</f>
        <v>0</v>
      </c>
      <c r="D178" s="379">
        <f>D207</f>
        <v>0</v>
      </c>
      <c r="E178" s="379">
        <f t="shared" ref="E178:F178" si="23">E207</f>
        <v>0</v>
      </c>
      <c r="F178" s="452">
        <f t="shared" si="23"/>
        <v>0</v>
      </c>
      <c r="G178" s="2"/>
    </row>
    <row r="179" spans="1:12" ht="16.5" hidden="1" thickBot="1" x14ac:dyDescent="0.3">
      <c r="A179" s="2"/>
      <c r="B179" s="447" t="s">
        <v>36</v>
      </c>
      <c r="C179" s="379" t="e">
        <f>C178/C177</f>
        <v>#DIV/0!</v>
      </c>
      <c r="D179" s="379" t="e">
        <f t="shared" ref="D179:F179" si="24">D178/D177</f>
        <v>#DIV/0!</v>
      </c>
      <c r="E179" s="379" t="e">
        <f t="shared" si="24"/>
        <v>#DIV/0!</v>
      </c>
      <c r="F179" s="452" t="e">
        <f t="shared" si="24"/>
        <v>#DIV/0!</v>
      </c>
      <c r="G179" s="2"/>
    </row>
    <row r="180" spans="1:12" ht="16.5" hidden="1" thickBot="1" x14ac:dyDescent="0.3">
      <c r="A180" s="2"/>
      <c r="B180" s="447" t="s">
        <v>37</v>
      </c>
      <c r="C180" s="15" t="s">
        <v>94</v>
      </c>
      <c r="D180" s="19" t="e">
        <f>D177/C177-1</f>
        <v>#DIV/0!</v>
      </c>
      <c r="E180" s="19" t="e">
        <f t="shared" ref="E180:F182" si="25">E177/D177-1</f>
        <v>#DIV/0!</v>
      </c>
      <c r="F180" s="453" t="e">
        <f t="shared" si="25"/>
        <v>#DIV/0!</v>
      </c>
      <c r="G180" s="2"/>
      <c r="H180" s="381"/>
      <c r="I180" s="381"/>
      <c r="J180" s="381"/>
      <c r="K180" s="381"/>
      <c r="L180" s="381"/>
    </row>
    <row r="181" spans="1:12" ht="16.5" hidden="1" thickBot="1" x14ac:dyDescent="0.3">
      <c r="A181" s="2"/>
      <c r="B181" s="447" t="s">
        <v>38</v>
      </c>
      <c r="C181" s="15" t="s">
        <v>94</v>
      </c>
      <c r="D181" s="19" t="e">
        <f>D178/C178-1</f>
        <v>#DIV/0!</v>
      </c>
      <c r="E181" s="19" t="e">
        <f t="shared" si="25"/>
        <v>#DIV/0!</v>
      </c>
      <c r="F181" s="453" t="e">
        <f t="shared" si="25"/>
        <v>#DIV/0!</v>
      </c>
      <c r="G181" s="2"/>
    </row>
    <row r="182" spans="1:12" ht="16.5" hidden="1" thickBot="1" x14ac:dyDescent="0.3">
      <c r="A182" s="2"/>
      <c r="B182" s="447" t="s">
        <v>39</v>
      </c>
      <c r="C182" s="15" t="s">
        <v>94</v>
      </c>
      <c r="D182" s="19" t="e">
        <f>D179/C179-1</f>
        <v>#DIV/0!</v>
      </c>
      <c r="E182" s="19" t="e">
        <f t="shared" si="25"/>
        <v>#DIV/0!</v>
      </c>
      <c r="F182" s="453" t="e">
        <f t="shared" si="25"/>
        <v>#DIV/0!</v>
      </c>
      <c r="G182" s="2"/>
    </row>
    <row r="183" spans="1:12" ht="16.5" hidden="1" thickBot="1" x14ac:dyDescent="0.3">
      <c r="A183" s="2"/>
      <c r="B183" s="1681" t="s">
        <v>312</v>
      </c>
      <c r="C183" s="1318"/>
      <c r="D183" s="1318"/>
      <c r="E183" s="1318"/>
      <c r="F183" s="1682"/>
      <c r="G183" s="2"/>
    </row>
    <row r="184" spans="1:12" ht="1.5" hidden="1" customHeight="1" thickBot="1" x14ac:dyDescent="0.3">
      <c r="A184" s="2"/>
      <c r="B184" s="1666"/>
      <c r="C184" s="14">
        <v>2023</v>
      </c>
      <c r="D184" s="14">
        <v>2024</v>
      </c>
      <c r="E184" s="14">
        <v>2025</v>
      </c>
      <c r="F184" s="442">
        <v>2026</v>
      </c>
      <c r="G184" s="2"/>
    </row>
    <row r="185" spans="1:12" ht="9" hidden="1" customHeight="1" thickBot="1" x14ac:dyDescent="0.3">
      <c r="A185" s="2"/>
      <c r="B185" s="1683"/>
      <c r="C185" s="16" t="s">
        <v>13</v>
      </c>
      <c r="D185" s="16" t="s">
        <v>14</v>
      </c>
      <c r="E185" s="16" t="s">
        <v>14</v>
      </c>
      <c r="F185" s="451" t="s">
        <v>14</v>
      </c>
      <c r="G185" s="2"/>
    </row>
    <row r="186" spans="1:12" ht="16.5" hidden="1" thickBot="1" x14ac:dyDescent="0.3">
      <c r="A186" s="2"/>
      <c r="B186" s="454" t="s">
        <v>41</v>
      </c>
      <c r="C186" s="21"/>
      <c r="D186" s="21">
        <f>D187+D188</f>
        <v>0</v>
      </c>
      <c r="E186" s="21">
        <f t="shared" ref="E186:F186" si="26">E187+E188</f>
        <v>0</v>
      </c>
      <c r="F186" s="455">
        <f t="shared" si="26"/>
        <v>0</v>
      </c>
      <c r="G186" s="2"/>
    </row>
    <row r="187" spans="1:12" ht="16.5" hidden="1" thickBot="1" x14ac:dyDescent="0.3">
      <c r="A187" s="2"/>
      <c r="B187" s="456" t="s">
        <v>42</v>
      </c>
      <c r="C187" s="23"/>
      <c r="D187" s="23"/>
      <c r="E187" s="23"/>
      <c r="F187" s="460"/>
      <c r="G187" s="2"/>
    </row>
    <row r="188" spans="1:12" ht="16.5" hidden="1" thickBot="1" x14ac:dyDescent="0.3">
      <c r="A188" s="2"/>
      <c r="B188" s="456" t="s">
        <v>43</v>
      </c>
      <c r="C188" s="24"/>
      <c r="D188" s="24"/>
      <c r="E188" s="24"/>
      <c r="F188" s="457"/>
      <c r="G188" s="2"/>
    </row>
    <row r="189" spans="1:12" ht="32.25" hidden="1" thickBot="1" x14ac:dyDescent="0.3">
      <c r="A189" s="2"/>
      <c r="B189" s="454" t="s">
        <v>67</v>
      </c>
      <c r="C189" s="21"/>
      <c r="D189" s="21">
        <f>D190+D191</f>
        <v>0</v>
      </c>
      <c r="E189" s="21">
        <f t="shared" ref="E189:F189" si="27">E190+E191</f>
        <v>0</v>
      </c>
      <c r="F189" s="455">
        <f t="shared" si="27"/>
        <v>0</v>
      </c>
      <c r="G189" s="2"/>
    </row>
    <row r="190" spans="1:12" ht="16.5" hidden="1" thickBot="1" x14ac:dyDescent="0.3">
      <c r="A190" s="2"/>
      <c r="B190" s="456" t="s">
        <v>42</v>
      </c>
      <c r="C190" s="23"/>
      <c r="D190" s="21"/>
      <c r="E190" s="21"/>
      <c r="F190" s="455"/>
      <c r="G190" s="2"/>
    </row>
    <row r="191" spans="1:12" ht="16.5" hidden="1" thickBot="1" x14ac:dyDescent="0.3">
      <c r="A191" s="2"/>
      <c r="B191" s="456" t="s">
        <v>43</v>
      </c>
      <c r="C191" s="24"/>
      <c r="D191" s="21"/>
      <c r="E191" s="21"/>
      <c r="F191" s="455"/>
      <c r="G191" s="2"/>
    </row>
    <row r="192" spans="1:12" ht="16.5" hidden="1" thickBot="1" x14ac:dyDescent="0.3">
      <c r="A192" s="2"/>
      <c r="B192" s="454" t="s">
        <v>45</v>
      </c>
      <c r="C192" s="21">
        <f>C193+C194</f>
        <v>0</v>
      </c>
      <c r="D192" s="21">
        <f>D193+D194</f>
        <v>0</v>
      </c>
      <c r="E192" s="21">
        <f t="shared" ref="E192:F192" si="28">E193+E194</f>
        <v>0</v>
      </c>
      <c r="F192" s="455">
        <f t="shared" si="28"/>
        <v>0</v>
      </c>
      <c r="G192" s="2"/>
    </row>
    <row r="193" spans="1:13" ht="16.5" hidden="1" thickBot="1" x14ac:dyDescent="0.3">
      <c r="A193" s="2"/>
      <c r="B193" s="456" t="s">
        <v>42</v>
      </c>
      <c r="C193" s="391"/>
      <c r="D193" s="392"/>
      <c r="E193" s="392"/>
      <c r="F193" s="470"/>
      <c r="G193" s="2"/>
    </row>
    <row r="194" spans="1:13" ht="16.5" hidden="1" thickBot="1" x14ac:dyDescent="0.3">
      <c r="A194" s="2"/>
      <c r="B194" s="456" t="s">
        <v>43</v>
      </c>
      <c r="C194" s="24"/>
      <c r="D194" s="21"/>
      <c r="E194" s="21"/>
      <c r="F194" s="455"/>
      <c r="G194" s="2"/>
    </row>
    <row r="195" spans="1:13" ht="16.5" hidden="1" thickBot="1" x14ac:dyDescent="0.3">
      <c r="A195" s="2"/>
      <c r="B195" s="454" t="s">
        <v>46</v>
      </c>
      <c r="C195" s="24"/>
      <c r="D195" s="21"/>
      <c r="E195" s="21"/>
      <c r="F195" s="455"/>
      <c r="G195" s="2"/>
    </row>
    <row r="196" spans="1:13" ht="16.5" hidden="1" thickBot="1" x14ac:dyDescent="0.3">
      <c r="A196" s="2"/>
      <c r="B196" s="456" t="s">
        <v>42</v>
      </c>
      <c r="C196" s="24"/>
      <c r="D196" s="21"/>
      <c r="E196" s="21"/>
      <c r="F196" s="455"/>
      <c r="G196" s="2"/>
    </row>
    <row r="197" spans="1:13" ht="16.5" hidden="1" thickBot="1" x14ac:dyDescent="0.3">
      <c r="A197" s="2"/>
      <c r="B197" s="456" t="s">
        <v>43</v>
      </c>
      <c r="C197" s="24"/>
      <c r="D197" s="21"/>
      <c r="E197" s="21"/>
      <c r="F197" s="455"/>
      <c r="G197" s="2"/>
    </row>
    <row r="198" spans="1:13" ht="16.5" hidden="1" thickBot="1" x14ac:dyDescent="0.3">
      <c r="A198" s="2"/>
      <c r="B198" s="454" t="s">
        <v>47</v>
      </c>
      <c r="C198" s="24"/>
      <c r="D198" s="21"/>
      <c r="E198" s="21"/>
      <c r="F198" s="455"/>
      <c r="G198" s="2"/>
    </row>
    <row r="199" spans="1:13" ht="16.5" hidden="1" thickBot="1" x14ac:dyDescent="0.3">
      <c r="A199" s="2"/>
      <c r="B199" s="456" t="s">
        <v>42</v>
      </c>
      <c r="C199" s="24"/>
      <c r="D199" s="21"/>
      <c r="E199" s="21"/>
      <c r="F199" s="455"/>
      <c r="G199" s="2"/>
    </row>
    <row r="200" spans="1:13" ht="16.5" hidden="1" thickBot="1" x14ac:dyDescent="0.3">
      <c r="A200" s="2"/>
      <c r="B200" s="456" t="s">
        <v>43</v>
      </c>
      <c r="C200" s="24"/>
      <c r="D200" s="21"/>
      <c r="E200" s="21"/>
      <c r="F200" s="455"/>
      <c r="G200" s="2"/>
    </row>
    <row r="201" spans="1:13" ht="16.5" hidden="1" thickBot="1" x14ac:dyDescent="0.3">
      <c r="A201" s="2"/>
      <c r="B201" s="454" t="s">
        <v>48</v>
      </c>
      <c r="C201" s="24">
        <f>C202+C203</f>
        <v>0</v>
      </c>
      <c r="D201" s="21">
        <f t="shared" ref="D201:F201" si="29">D202+D203</f>
        <v>0</v>
      </c>
      <c r="E201" s="21">
        <f t="shared" si="29"/>
        <v>0</v>
      </c>
      <c r="F201" s="455">
        <f t="shared" si="29"/>
        <v>0</v>
      </c>
      <c r="G201" s="2"/>
    </row>
    <row r="202" spans="1:13" ht="16.5" hidden="1" thickBot="1" x14ac:dyDescent="0.3">
      <c r="A202" s="2"/>
      <c r="B202" s="456" t="s">
        <v>42</v>
      </c>
      <c r="C202" s="23"/>
      <c r="D202" s="21"/>
      <c r="E202" s="21"/>
      <c r="F202" s="455"/>
      <c r="G202" s="2"/>
    </row>
    <row r="203" spans="1:13" ht="16.5" hidden="1" thickBot="1" x14ac:dyDescent="0.3">
      <c r="A203" s="2"/>
      <c r="B203" s="456" t="s">
        <v>43</v>
      </c>
      <c r="C203" s="24"/>
      <c r="D203" s="21"/>
      <c r="E203" s="21"/>
      <c r="F203" s="455"/>
      <c r="G203" s="2"/>
    </row>
    <row r="204" spans="1:13" ht="32.25" hidden="1" thickBot="1" x14ac:dyDescent="0.3">
      <c r="A204" s="2"/>
      <c r="B204" s="454" t="s">
        <v>49</v>
      </c>
      <c r="C204" s="24">
        <f>C205+C206</f>
        <v>0</v>
      </c>
      <c r="D204" s="24">
        <f t="shared" ref="D204:F204" si="30">D205+D206</f>
        <v>0</v>
      </c>
      <c r="E204" s="24">
        <f t="shared" si="30"/>
        <v>0</v>
      </c>
      <c r="F204" s="457">
        <f t="shared" si="30"/>
        <v>0</v>
      </c>
      <c r="G204" s="2"/>
      <c r="I204" s="384"/>
    </row>
    <row r="205" spans="1:13" ht="16.5" hidden="1" thickBot="1" x14ac:dyDescent="0.3">
      <c r="A205" s="2"/>
      <c r="B205" s="456" t="s">
        <v>42</v>
      </c>
      <c r="C205" s="24"/>
      <c r="D205" s="385"/>
      <c r="E205" s="385"/>
      <c r="F205" s="461"/>
      <c r="G205" s="2"/>
      <c r="K205" s="386"/>
      <c r="L205" s="386"/>
      <c r="M205" s="386"/>
    </row>
    <row r="206" spans="1:13" ht="16.5" hidden="1" thickBot="1" x14ac:dyDescent="0.3">
      <c r="A206" s="2"/>
      <c r="B206" s="456" t="s">
        <v>43</v>
      </c>
      <c r="C206" s="24"/>
      <c r="D206" s="387"/>
      <c r="E206" s="385"/>
      <c r="F206" s="461"/>
      <c r="G206" s="2"/>
    </row>
    <row r="207" spans="1:13" ht="16.5" hidden="1" thickBot="1" x14ac:dyDescent="0.3">
      <c r="A207" s="2"/>
      <c r="B207" s="462" t="s">
        <v>154</v>
      </c>
      <c r="C207" s="24">
        <f>C204+C201+C198+C195+C192+C189+C186</f>
        <v>0</v>
      </c>
      <c r="D207" s="24">
        <f>D204+D201+D198+D195+D192+D189+D186</f>
        <v>0</v>
      </c>
      <c r="E207" s="24">
        <f t="shared" ref="E207:F207" si="31">E204+E201+E198+E195+E192+E189+E186</f>
        <v>0</v>
      </c>
      <c r="F207" s="457">
        <f t="shared" si="31"/>
        <v>0</v>
      </c>
      <c r="G207" s="2"/>
    </row>
    <row r="208" spans="1:13" ht="16.5" hidden="1" thickBot="1" x14ac:dyDescent="0.3">
      <c r="A208" s="2"/>
      <c r="B208" s="463" t="s">
        <v>71</v>
      </c>
      <c r="C208" s="388">
        <f>IF(C207-C178=0,0,"Error")</f>
        <v>0</v>
      </c>
      <c r="D208" s="388">
        <f>IF(D207-D178=0,0,"Error")</f>
        <v>0</v>
      </c>
      <c r="E208" s="388">
        <f>IF(E207-E178=0,0,"Error")</f>
        <v>0</v>
      </c>
      <c r="F208" s="464">
        <f>IF(F207-F178=0,0,"Error")</f>
        <v>0</v>
      </c>
      <c r="G208" s="2"/>
    </row>
    <row r="209" spans="1:12" ht="16.5" thickBot="1" x14ac:dyDescent="0.3">
      <c r="A209" s="2"/>
      <c r="B209" s="1688" t="s">
        <v>96</v>
      </c>
      <c r="C209" s="1300"/>
      <c r="D209" s="1300"/>
      <c r="E209" s="1300"/>
      <c r="F209" s="1689"/>
      <c r="G209" s="2"/>
    </row>
    <row r="210" spans="1:12" ht="16.5" thickBot="1" x14ac:dyDescent="0.3">
      <c r="A210" s="2"/>
      <c r="B210" s="1688" t="s">
        <v>97</v>
      </c>
      <c r="C210" s="1300"/>
      <c r="D210" s="1300"/>
      <c r="E210" s="1300"/>
      <c r="F210" s="1689"/>
      <c r="G210" s="2"/>
    </row>
    <row r="211" spans="1:12" ht="16.5" thickBot="1" x14ac:dyDescent="0.3">
      <c r="A211" s="2"/>
      <c r="B211" s="450" t="s">
        <v>98</v>
      </c>
      <c r="C211" s="1693" t="s">
        <v>314</v>
      </c>
      <c r="D211" s="1694"/>
      <c r="E211" s="1695"/>
      <c r="F211" s="1696"/>
      <c r="G211" s="2"/>
    </row>
    <row r="212" spans="1:12" ht="48.75" customHeight="1" thickBot="1" x14ac:dyDescent="0.3">
      <c r="A212" s="2"/>
      <c r="B212" s="450" t="s">
        <v>100</v>
      </c>
      <c r="C212" s="393" t="s">
        <v>314</v>
      </c>
      <c r="D212" s="394" t="s">
        <v>54</v>
      </c>
      <c r="E212" s="1697" t="s">
        <v>286</v>
      </c>
      <c r="F212" s="1698"/>
      <c r="G212" s="2"/>
      <c r="H212" s="1700"/>
      <c r="I212" s="1700"/>
      <c r="J212" s="1700"/>
      <c r="K212" s="1700"/>
      <c r="L212" s="1700"/>
    </row>
    <row r="213" spans="1:12" ht="17.25" customHeight="1" thickBot="1" x14ac:dyDescent="0.3">
      <c r="A213" s="2"/>
      <c r="B213" s="447" t="s">
        <v>29</v>
      </c>
      <c r="C213" s="1704" t="s">
        <v>314</v>
      </c>
      <c r="D213" s="1705"/>
      <c r="E213" s="1705"/>
      <c r="F213" s="1706"/>
      <c r="G213" s="2"/>
      <c r="H213" s="1700"/>
      <c r="I213" s="1700"/>
      <c r="J213" s="1700"/>
      <c r="K213" s="1700"/>
      <c r="L213" s="1700"/>
    </row>
    <row r="214" spans="1:12" ht="16.5" thickBot="1" x14ac:dyDescent="0.3">
      <c r="A214" s="2"/>
      <c r="B214" s="447" t="s">
        <v>31</v>
      </c>
      <c r="C214" s="1707" t="s">
        <v>202</v>
      </c>
      <c r="D214" s="1708"/>
      <c r="E214" s="1708"/>
      <c r="F214" s="1709"/>
      <c r="G214" s="2"/>
    </row>
    <row r="215" spans="1:12" ht="12.75" customHeight="1" x14ac:dyDescent="0.25">
      <c r="A215" s="2"/>
      <c r="B215" s="1666"/>
      <c r="C215" s="14">
        <v>2024</v>
      </c>
      <c r="D215" s="14">
        <v>2025</v>
      </c>
      <c r="E215" s="14">
        <v>2026</v>
      </c>
      <c r="F215" s="442">
        <v>2027</v>
      </c>
      <c r="G215" s="2"/>
    </row>
    <row r="216" spans="1:12" ht="18.75" customHeight="1" thickBot="1" x14ac:dyDescent="0.3">
      <c r="A216" s="2"/>
      <c r="B216" s="1683"/>
      <c r="C216" s="16" t="s">
        <v>13</v>
      </c>
      <c r="D216" s="16" t="s">
        <v>14</v>
      </c>
      <c r="E216" s="16" t="s">
        <v>14</v>
      </c>
      <c r="F216" s="451" t="s">
        <v>14</v>
      </c>
      <c r="G216" s="2"/>
    </row>
    <row r="217" spans="1:12" ht="16.5" thickBot="1" x14ac:dyDescent="0.3">
      <c r="A217" s="2"/>
      <c r="B217" s="447" t="s">
        <v>33</v>
      </c>
      <c r="C217" s="379">
        <v>1</v>
      </c>
      <c r="D217" s="379">
        <v>1</v>
      </c>
      <c r="E217" s="379">
        <v>1</v>
      </c>
      <c r="F217" s="452">
        <v>1</v>
      </c>
      <c r="G217" s="2"/>
    </row>
    <row r="218" spans="1:12" ht="16.5" thickBot="1" x14ac:dyDescent="0.3">
      <c r="A218" s="2"/>
      <c r="B218" s="447" t="s">
        <v>35</v>
      </c>
      <c r="C218" s="379">
        <f t="shared" ref="C218:F218" si="32">C236</f>
        <v>20000</v>
      </c>
      <c r="D218" s="379">
        <f t="shared" si="32"/>
        <v>10000</v>
      </c>
      <c r="E218" s="379">
        <f t="shared" si="32"/>
        <v>20000</v>
      </c>
      <c r="F218" s="452">
        <f t="shared" si="32"/>
        <v>20000</v>
      </c>
      <c r="G218" s="39"/>
    </row>
    <row r="219" spans="1:12" ht="16.5" thickBot="1" x14ac:dyDescent="0.3">
      <c r="A219" s="2"/>
      <c r="B219" s="447" t="s">
        <v>36</v>
      </c>
      <c r="C219" s="379">
        <v>20000</v>
      </c>
      <c r="D219" s="379">
        <v>10000</v>
      </c>
      <c r="E219" s="379">
        <v>20000</v>
      </c>
      <c r="F219" s="452">
        <v>20000</v>
      </c>
      <c r="G219" s="39"/>
    </row>
    <row r="220" spans="1:12" ht="16.5" thickBot="1" x14ac:dyDescent="0.3">
      <c r="A220" s="2"/>
      <c r="B220" s="447" t="s">
        <v>37</v>
      </c>
      <c r="C220" s="15" t="s">
        <v>94</v>
      </c>
      <c r="D220" s="19">
        <f>D217/C217-1</f>
        <v>0</v>
      </c>
      <c r="E220" s="19">
        <f t="shared" ref="E220:F222" si="33">E217/D217-1</f>
        <v>0</v>
      </c>
      <c r="F220" s="453">
        <f t="shared" si="33"/>
        <v>0</v>
      </c>
      <c r="G220" s="39"/>
      <c r="H220" s="381"/>
      <c r="I220" s="381"/>
      <c r="J220" s="381"/>
      <c r="K220" s="381"/>
      <c r="L220" s="381"/>
    </row>
    <row r="221" spans="1:12" ht="16.5" thickBot="1" x14ac:dyDescent="0.3">
      <c r="A221" s="2"/>
      <c r="B221" s="447" t="s">
        <v>38</v>
      </c>
      <c r="C221" s="15" t="s">
        <v>94</v>
      </c>
      <c r="D221" s="19">
        <f>D218/C218-1</f>
        <v>-0.5</v>
      </c>
      <c r="E221" s="19">
        <f t="shared" si="33"/>
        <v>1</v>
      </c>
      <c r="F221" s="453">
        <f t="shared" si="33"/>
        <v>0</v>
      </c>
      <c r="G221" s="39"/>
    </row>
    <row r="222" spans="1:12" ht="16.5" thickBot="1" x14ac:dyDescent="0.3">
      <c r="A222" s="2"/>
      <c r="B222" s="447" t="s">
        <v>39</v>
      </c>
      <c r="C222" s="15" t="s">
        <v>94</v>
      </c>
      <c r="D222" s="19">
        <f>D219/C219-1</f>
        <v>-0.5</v>
      </c>
      <c r="E222" s="19">
        <f t="shared" si="33"/>
        <v>1</v>
      </c>
      <c r="F222" s="453">
        <f t="shared" si="33"/>
        <v>0</v>
      </c>
      <c r="G222" s="39"/>
    </row>
    <row r="223" spans="1:12" ht="16.5" thickBot="1" x14ac:dyDescent="0.3">
      <c r="A223" s="2"/>
      <c r="B223" s="1681" t="s">
        <v>315</v>
      </c>
      <c r="C223" s="1318"/>
      <c r="D223" s="1318"/>
      <c r="E223" s="1318"/>
      <c r="F223" s="1682"/>
      <c r="G223" s="39"/>
    </row>
    <row r="224" spans="1:12" ht="12.75" customHeight="1" x14ac:dyDescent="0.25">
      <c r="A224" s="2"/>
      <c r="B224" s="1666"/>
      <c r="C224" s="14">
        <v>2024</v>
      </c>
      <c r="D224" s="14">
        <v>2025</v>
      </c>
      <c r="E224" s="14">
        <v>2026</v>
      </c>
      <c r="F224" s="442">
        <v>2027</v>
      </c>
      <c r="G224" s="39"/>
    </row>
    <row r="225" spans="1:19" ht="18" customHeight="1" thickBot="1" x14ac:dyDescent="0.3">
      <c r="A225" s="2"/>
      <c r="B225" s="1683"/>
      <c r="C225" s="16" t="s">
        <v>13</v>
      </c>
      <c r="D225" s="16" t="s">
        <v>14</v>
      </c>
      <c r="E225" s="16" t="s">
        <v>14</v>
      </c>
      <c r="F225" s="451" t="s">
        <v>14</v>
      </c>
      <c r="G225" s="39"/>
    </row>
    <row r="226" spans="1:19" ht="16.5" thickBot="1" x14ac:dyDescent="0.3">
      <c r="A226" s="2"/>
      <c r="B226" s="454" t="s">
        <v>57</v>
      </c>
      <c r="C226" s="21">
        <f>C227+C228+C229+C230</f>
        <v>0</v>
      </c>
      <c r="D226" s="21">
        <f t="shared" ref="D226:F226" si="34">D227+D228+D229+D230</f>
        <v>0</v>
      </c>
      <c r="E226" s="21">
        <f t="shared" si="34"/>
        <v>0</v>
      </c>
      <c r="F226" s="455">
        <f t="shared" si="34"/>
        <v>0</v>
      </c>
      <c r="G226" s="39"/>
    </row>
    <row r="227" spans="1:19" ht="16.5" thickBot="1" x14ac:dyDescent="0.3">
      <c r="A227" s="2"/>
      <c r="B227" s="456" t="s">
        <v>42</v>
      </c>
      <c r="C227" s="21"/>
      <c r="D227" s="21"/>
      <c r="E227" s="21"/>
      <c r="F227" s="455"/>
      <c r="G227" s="39"/>
      <c r="O227" s="1700"/>
      <c r="P227" s="1700"/>
      <c r="Q227" s="1700"/>
      <c r="R227" s="1700"/>
      <c r="S227" s="1700"/>
    </row>
    <row r="228" spans="1:19" ht="16.5" thickBot="1" x14ac:dyDescent="0.3">
      <c r="A228" s="2"/>
      <c r="B228" s="456" t="s">
        <v>58</v>
      </c>
      <c r="C228" s="21"/>
      <c r="D228" s="21"/>
      <c r="E228" s="21"/>
      <c r="F228" s="455"/>
      <c r="G228" s="39"/>
      <c r="O228" s="1700"/>
      <c r="P228" s="1700"/>
      <c r="Q228" s="1700"/>
      <c r="R228" s="1700"/>
      <c r="S228" s="1700"/>
    </row>
    <row r="229" spans="1:19" ht="16.5" thickBot="1" x14ac:dyDescent="0.3">
      <c r="A229" s="2"/>
      <c r="B229" s="456" t="s">
        <v>59</v>
      </c>
      <c r="C229" s="21"/>
      <c r="D229" s="21"/>
      <c r="E229" s="21"/>
      <c r="F229" s="455"/>
      <c r="G229" s="39"/>
      <c r="O229" s="1700"/>
      <c r="P229" s="1700"/>
      <c r="Q229" s="1700"/>
      <c r="R229" s="1700"/>
      <c r="S229" s="1700"/>
    </row>
    <row r="230" spans="1:19" ht="16.5" thickBot="1" x14ac:dyDescent="0.3">
      <c r="A230" s="2"/>
      <c r="B230" s="456" t="s">
        <v>60</v>
      </c>
      <c r="C230" s="21"/>
      <c r="D230" s="21"/>
      <c r="E230" s="21"/>
      <c r="F230" s="455"/>
      <c r="G230" s="39"/>
    </row>
    <row r="231" spans="1:19" ht="16.5" thickBot="1" x14ac:dyDescent="0.3">
      <c r="A231" s="2"/>
      <c r="B231" s="454" t="s">
        <v>61</v>
      </c>
      <c r="C231" s="24">
        <f t="shared" ref="C231:F231" si="35">C232+C233+C234+C235</f>
        <v>20000</v>
      </c>
      <c r="D231" s="24">
        <f t="shared" si="35"/>
        <v>10000</v>
      </c>
      <c r="E231" s="24">
        <f t="shared" si="35"/>
        <v>20000</v>
      </c>
      <c r="F231" s="457">
        <f t="shared" si="35"/>
        <v>20000</v>
      </c>
      <c r="G231" s="39"/>
    </row>
    <row r="232" spans="1:19" ht="16.5" thickBot="1" x14ac:dyDescent="0.3">
      <c r="A232" s="2"/>
      <c r="B232" s="456" t="s">
        <v>42</v>
      </c>
      <c r="C232" s="23">
        <v>20000</v>
      </c>
      <c r="D232" s="379">
        <v>10000</v>
      </c>
      <c r="E232" s="379">
        <v>20000</v>
      </c>
      <c r="F232" s="452">
        <v>20000</v>
      </c>
      <c r="G232" s="39"/>
      <c r="H232" s="395"/>
      <c r="I232" s="395"/>
      <c r="J232" s="395"/>
      <c r="L232" s="381"/>
    </row>
    <row r="233" spans="1:19" ht="16.5" thickBot="1" x14ac:dyDescent="0.3">
      <c r="A233" s="2"/>
      <c r="B233" s="456" t="s">
        <v>58</v>
      </c>
      <c r="C233" s="24"/>
      <c r="D233" s="21"/>
      <c r="E233" s="21"/>
      <c r="F233" s="455"/>
      <c r="G233" s="39"/>
    </row>
    <row r="234" spans="1:19" ht="16.5" thickBot="1" x14ac:dyDescent="0.3">
      <c r="A234" s="2"/>
      <c r="B234" s="456" t="s">
        <v>59</v>
      </c>
      <c r="C234" s="24"/>
      <c r="D234" s="21"/>
      <c r="E234" s="21"/>
      <c r="F234" s="455"/>
      <c r="G234" s="39"/>
    </row>
    <row r="235" spans="1:19" ht="16.5" thickBot="1" x14ac:dyDescent="0.3">
      <c r="A235" s="2"/>
      <c r="B235" s="456" t="s">
        <v>60</v>
      </c>
      <c r="C235" s="24"/>
      <c r="D235" s="21"/>
      <c r="E235" s="21"/>
      <c r="F235" s="455"/>
      <c r="G235" s="39"/>
    </row>
    <row r="236" spans="1:19" ht="14.25" customHeight="1" thickBot="1" x14ac:dyDescent="0.3">
      <c r="A236" s="2"/>
      <c r="B236" s="471" t="s">
        <v>62</v>
      </c>
      <c r="C236" s="24">
        <f>C226+C231</f>
        <v>20000</v>
      </c>
      <c r="D236" s="24">
        <f t="shared" ref="D236:F236" si="36">D226+D231</f>
        <v>10000</v>
      </c>
      <c r="E236" s="24">
        <f t="shared" si="36"/>
        <v>20000</v>
      </c>
      <c r="F236" s="457">
        <f t="shared" si="36"/>
        <v>20000</v>
      </c>
      <c r="G236" s="39"/>
    </row>
    <row r="237" spans="1:19" ht="15.75" customHeight="1" thickBot="1" x14ac:dyDescent="0.3">
      <c r="A237" s="2"/>
      <c r="B237" s="472" t="s">
        <v>63</v>
      </c>
      <c r="C237" s="1308"/>
      <c r="D237" s="1321"/>
      <c r="E237" s="1321"/>
      <c r="F237" s="1701"/>
      <c r="G237" s="39"/>
    </row>
    <row r="238" spans="1:19" ht="31.5" customHeight="1" thickBot="1" x14ac:dyDescent="0.3">
      <c r="A238" s="2"/>
      <c r="B238" s="450" t="s">
        <v>149</v>
      </c>
      <c r="C238" s="396" t="s">
        <v>316</v>
      </c>
      <c r="D238" s="397" t="s">
        <v>54</v>
      </c>
      <c r="E238" s="1702" t="s">
        <v>317</v>
      </c>
      <c r="F238" s="1703"/>
      <c r="G238" s="39"/>
    </row>
    <row r="239" spans="1:19" ht="24" customHeight="1" thickBot="1" x14ac:dyDescent="0.3">
      <c r="A239" s="2"/>
      <c r="B239" s="447" t="s">
        <v>29</v>
      </c>
      <c r="C239" s="1704"/>
      <c r="D239" s="1705"/>
      <c r="E239" s="1705"/>
      <c r="F239" s="1706"/>
      <c r="G239" s="39"/>
    </row>
    <row r="240" spans="1:19" ht="16.5" customHeight="1" thickBot="1" x14ac:dyDescent="0.3">
      <c r="A240" s="2"/>
      <c r="B240" s="447" t="s">
        <v>31</v>
      </c>
      <c r="C240" s="1707" t="s">
        <v>318</v>
      </c>
      <c r="D240" s="1708"/>
      <c r="E240" s="1708"/>
      <c r="F240" s="1709"/>
      <c r="G240" s="39"/>
    </row>
    <row r="241" spans="1:12" ht="18.75" customHeight="1" x14ac:dyDescent="0.25">
      <c r="A241" s="2"/>
      <c r="B241" s="1666"/>
      <c r="C241" s="14">
        <v>2024</v>
      </c>
      <c r="D241" s="14">
        <v>2025</v>
      </c>
      <c r="E241" s="14">
        <v>2026</v>
      </c>
      <c r="F241" s="442">
        <v>2027</v>
      </c>
      <c r="G241" s="39"/>
    </row>
    <row r="242" spans="1:12" ht="18.75" customHeight="1" thickBot="1" x14ac:dyDescent="0.3">
      <c r="A242" s="2"/>
      <c r="B242" s="1683"/>
      <c r="C242" s="16" t="s">
        <v>13</v>
      </c>
      <c r="D242" s="16" t="s">
        <v>14</v>
      </c>
      <c r="E242" s="16" t="s">
        <v>14</v>
      </c>
      <c r="F242" s="451" t="s">
        <v>14</v>
      </c>
      <c r="G242" s="39"/>
    </row>
    <row r="243" spans="1:12" ht="16.5" customHeight="1" thickBot="1" x14ac:dyDescent="0.3">
      <c r="A243" s="2"/>
      <c r="B243" s="447" t="s">
        <v>33</v>
      </c>
      <c r="C243" s="6"/>
      <c r="D243" s="15">
        <v>1</v>
      </c>
      <c r="E243" s="15"/>
      <c r="F243" s="466"/>
      <c r="G243" s="39"/>
    </row>
    <row r="244" spans="1:12" ht="19.5" customHeight="1" thickBot="1" x14ac:dyDescent="0.3">
      <c r="A244" s="2"/>
      <c r="B244" s="447" t="s">
        <v>35</v>
      </c>
      <c r="C244" s="379">
        <f>C262</f>
        <v>0</v>
      </c>
      <c r="D244" s="379">
        <f>D262</f>
        <v>4000</v>
      </c>
      <c r="E244" s="379">
        <f t="shared" ref="E244:F244" si="37">E262</f>
        <v>0</v>
      </c>
      <c r="F244" s="452">
        <f t="shared" si="37"/>
        <v>0</v>
      </c>
      <c r="G244" s="39"/>
    </row>
    <row r="245" spans="1:12" ht="16.5" customHeight="1" thickBot="1" x14ac:dyDescent="0.3">
      <c r="A245" s="2"/>
      <c r="B245" s="447" t="s">
        <v>36</v>
      </c>
      <c r="C245" s="379" t="e">
        <f>C244/C243</f>
        <v>#DIV/0!</v>
      </c>
      <c r="D245" s="379">
        <f t="shared" ref="D245:F245" si="38">D244/D243</f>
        <v>4000</v>
      </c>
      <c r="E245" s="379" t="e">
        <f t="shared" si="38"/>
        <v>#DIV/0!</v>
      </c>
      <c r="F245" s="452" t="e">
        <f t="shared" si="38"/>
        <v>#DIV/0!</v>
      </c>
      <c r="G245" s="39"/>
    </row>
    <row r="246" spans="1:12" ht="16.5" customHeight="1" thickBot="1" x14ac:dyDescent="0.3">
      <c r="A246" s="2"/>
      <c r="B246" s="447" t="s">
        <v>37</v>
      </c>
      <c r="C246" s="15" t="s">
        <v>94</v>
      </c>
      <c r="D246" s="19" t="e">
        <f>D243/C243-1</f>
        <v>#DIV/0!</v>
      </c>
      <c r="E246" s="19">
        <f t="shared" ref="E246:F248" si="39">E243/D243-1</f>
        <v>-1</v>
      </c>
      <c r="F246" s="453" t="e">
        <f t="shared" si="39"/>
        <v>#DIV/0!</v>
      </c>
      <c r="G246" s="39"/>
      <c r="H246" s="381"/>
      <c r="I246" s="381"/>
      <c r="J246" s="381"/>
      <c r="K246" s="381"/>
      <c r="L246" s="381"/>
    </row>
    <row r="247" spans="1:12" ht="13.5" customHeight="1" thickBot="1" x14ac:dyDescent="0.3">
      <c r="A247" s="2"/>
      <c r="B247" s="447" t="s">
        <v>38</v>
      </c>
      <c r="C247" s="15" t="s">
        <v>94</v>
      </c>
      <c r="D247" s="19" t="e">
        <f>D244/C244-1</f>
        <v>#DIV/0!</v>
      </c>
      <c r="E247" s="19">
        <f t="shared" si="39"/>
        <v>-1</v>
      </c>
      <c r="F247" s="453" t="e">
        <f t="shared" si="39"/>
        <v>#DIV/0!</v>
      </c>
      <c r="G247" s="39"/>
    </row>
    <row r="248" spans="1:12" ht="24" customHeight="1" thickBot="1" x14ac:dyDescent="0.3">
      <c r="A248" s="2"/>
      <c r="B248" s="447" t="s">
        <v>39</v>
      </c>
      <c r="C248" s="15" t="s">
        <v>94</v>
      </c>
      <c r="D248" s="19" t="e">
        <f>D245/C245-1</f>
        <v>#DIV/0!</v>
      </c>
      <c r="E248" s="19" t="e">
        <f t="shared" si="39"/>
        <v>#DIV/0!</v>
      </c>
      <c r="F248" s="453" t="e">
        <f t="shared" si="39"/>
        <v>#DIV/0!</v>
      </c>
      <c r="G248" s="39"/>
    </row>
    <row r="249" spans="1:12" ht="18.75" customHeight="1" thickBot="1" x14ac:dyDescent="0.3">
      <c r="A249" s="2"/>
      <c r="B249" s="1681" t="s">
        <v>312</v>
      </c>
      <c r="C249" s="1318"/>
      <c r="D249" s="1318"/>
      <c r="E249" s="1318"/>
      <c r="F249" s="1682"/>
      <c r="G249" s="39"/>
    </row>
    <row r="250" spans="1:12" ht="17.25" customHeight="1" x14ac:dyDescent="0.25">
      <c r="A250" s="2"/>
      <c r="B250" s="1666"/>
      <c r="C250" s="14">
        <v>2024</v>
      </c>
      <c r="D250" s="14">
        <v>2025</v>
      </c>
      <c r="E250" s="14">
        <v>2026</v>
      </c>
      <c r="F250" s="442">
        <v>2027</v>
      </c>
      <c r="G250" s="39"/>
    </row>
    <row r="251" spans="1:12" ht="18" customHeight="1" thickBot="1" x14ac:dyDescent="0.3">
      <c r="A251" s="2"/>
      <c r="B251" s="1683"/>
      <c r="C251" s="16" t="s">
        <v>13</v>
      </c>
      <c r="D251" s="16" t="s">
        <v>14</v>
      </c>
      <c r="E251" s="16" t="s">
        <v>14</v>
      </c>
      <c r="F251" s="451" t="s">
        <v>14</v>
      </c>
      <c r="G251" s="39"/>
    </row>
    <row r="252" spans="1:12" ht="17.25" customHeight="1" thickBot="1" x14ac:dyDescent="0.3">
      <c r="A252" s="2"/>
      <c r="B252" s="454" t="s">
        <v>57</v>
      </c>
      <c r="C252" s="21">
        <f>C253+C254+C255+C256</f>
        <v>0</v>
      </c>
      <c r="D252" s="21">
        <f t="shared" ref="D252:F252" si="40">D253+D254+D255+D256</f>
        <v>0</v>
      </c>
      <c r="E252" s="21">
        <f t="shared" si="40"/>
        <v>0</v>
      </c>
      <c r="F252" s="455">
        <f t="shared" si="40"/>
        <v>0</v>
      </c>
      <c r="G252" s="39"/>
    </row>
    <row r="253" spans="1:12" ht="18" customHeight="1" thickBot="1" x14ac:dyDescent="0.3">
      <c r="A253" s="2"/>
      <c r="B253" s="456" t="s">
        <v>42</v>
      </c>
      <c r="C253" s="21"/>
      <c r="D253" s="21"/>
      <c r="E253" s="21"/>
      <c r="F253" s="455"/>
      <c r="G253" s="39"/>
    </row>
    <row r="254" spans="1:12" ht="13.5" customHeight="1" thickBot="1" x14ac:dyDescent="0.3">
      <c r="A254" s="2"/>
      <c r="B254" s="456" t="s">
        <v>58</v>
      </c>
      <c r="C254" s="21"/>
      <c r="D254" s="21"/>
      <c r="E254" s="21"/>
      <c r="F254" s="455"/>
      <c r="G254" s="39"/>
    </row>
    <row r="255" spans="1:12" ht="14.25" customHeight="1" thickBot="1" x14ac:dyDescent="0.3">
      <c r="A255" s="2"/>
      <c r="B255" s="456" t="s">
        <v>59</v>
      </c>
      <c r="C255" s="21"/>
      <c r="D255" s="21"/>
      <c r="E255" s="21"/>
      <c r="F255" s="455"/>
      <c r="G255" s="39"/>
    </row>
    <row r="256" spans="1:12" ht="16.5" customHeight="1" thickBot="1" x14ac:dyDescent="0.3">
      <c r="A256" s="2"/>
      <c r="B256" s="456" t="s">
        <v>60</v>
      </c>
      <c r="C256" s="21"/>
      <c r="D256" s="21"/>
      <c r="E256" s="21"/>
      <c r="F256" s="455"/>
      <c r="G256" s="39"/>
    </row>
    <row r="257" spans="1:12" ht="18.75" customHeight="1" thickBot="1" x14ac:dyDescent="0.3">
      <c r="A257" s="2"/>
      <c r="B257" s="454" t="s">
        <v>61</v>
      </c>
      <c r="C257" s="24">
        <f>C258+C259+C260+C261</f>
        <v>0</v>
      </c>
      <c r="D257" s="24">
        <f t="shared" ref="D257:F257" si="41">D258+D259+D260+D261</f>
        <v>4000</v>
      </c>
      <c r="E257" s="24">
        <f t="shared" si="41"/>
        <v>0</v>
      </c>
      <c r="F257" s="457">
        <f t="shared" si="41"/>
        <v>0</v>
      </c>
      <c r="G257" s="39"/>
    </row>
    <row r="258" spans="1:12" ht="16.5" customHeight="1" thickBot="1" x14ac:dyDescent="0.3">
      <c r="A258" s="2"/>
      <c r="B258" s="456" t="s">
        <v>42</v>
      </c>
      <c r="C258" s="24">
        <v>0</v>
      </c>
      <c r="D258" s="24">
        <v>4000</v>
      </c>
      <c r="E258" s="24">
        <v>0</v>
      </c>
      <c r="F258" s="457">
        <v>0</v>
      </c>
      <c r="G258" s="39"/>
    </row>
    <row r="259" spans="1:12" ht="18.75" customHeight="1" thickBot="1" x14ac:dyDescent="0.3">
      <c r="A259" s="2"/>
      <c r="B259" s="456" t="s">
        <v>58</v>
      </c>
      <c r="C259" s="24"/>
      <c r="D259" s="24"/>
      <c r="E259" s="24"/>
      <c r="F259" s="457"/>
      <c r="G259" s="39"/>
    </row>
    <row r="260" spans="1:12" ht="18" customHeight="1" thickBot="1" x14ac:dyDescent="0.3">
      <c r="A260" s="2"/>
      <c r="B260" s="456" t="s">
        <v>59</v>
      </c>
      <c r="C260" s="24"/>
      <c r="D260" s="24"/>
      <c r="E260" s="24"/>
      <c r="F260" s="457"/>
      <c r="G260" s="39"/>
    </row>
    <row r="261" spans="1:12" ht="19.5" customHeight="1" thickBot="1" x14ac:dyDescent="0.3">
      <c r="A261" s="2"/>
      <c r="B261" s="456" t="s">
        <v>60</v>
      </c>
      <c r="C261" s="24"/>
      <c r="D261" s="24"/>
      <c r="E261" s="24"/>
      <c r="F261" s="457"/>
      <c r="G261" s="39"/>
    </row>
    <row r="262" spans="1:12" ht="17.25" customHeight="1" thickBot="1" x14ac:dyDescent="0.3">
      <c r="A262" s="2"/>
      <c r="B262" s="462" t="s">
        <v>154</v>
      </c>
      <c r="C262" s="24">
        <f>C252+C257</f>
        <v>0</v>
      </c>
      <c r="D262" s="24">
        <f t="shared" ref="D262:F262" si="42">D252+D257</f>
        <v>4000</v>
      </c>
      <c r="E262" s="24">
        <f t="shared" si="42"/>
        <v>0</v>
      </c>
      <c r="F262" s="457">
        <f t="shared" si="42"/>
        <v>0</v>
      </c>
      <c r="G262" s="39"/>
    </row>
    <row r="263" spans="1:12" ht="16.5" thickBot="1" x14ac:dyDescent="0.3">
      <c r="A263" s="2"/>
      <c r="B263" s="1688" t="s">
        <v>51</v>
      </c>
      <c r="C263" s="1300"/>
      <c r="D263" s="1300"/>
      <c r="E263" s="1300"/>
      <c r="F263" s="1689"/>
      <c r="G263" s="39"/>
    </row>
    <row r="264" spans="1:12" ht="16.5" thickBot="1" x14ac:dyDescent="0.3">
      <c r="A264" s="2"/>
      <c r="B264" s="1688" t="s">
        <v>319</v>
      </c>
      <c r="C264" s="1300"/>
      <c r="D264" s="1300"/>
      <c r="E264" s="1300"/>
      <c r="F264" s="1689"/>
      <c r="G264" s="39"/>
    </row>
    <row r="265" spans="1:12" ht="16.5" thickBot="1" x14ac:dyDescent="0.3">
      <c r="A265" s="2"/>
      <c r="B265" s="450" t="s">
        <v>98</v>
      </c>
      <c r="C265" s="1710" t="s">
        <v>320</v>
      </c>
      <c r="D265" s="1711"/>
      <c r="E265" s="1711"/>
      <c r="F265" s="1712"/>
      <c r="G265" s="39"/>
    </row>
    <row r="266" spans="1:12" ht="57" customHeight="1" thickBot="1" x14ac:dyDescent="0.3">
      <c r="A266" s="2"/>
      <c r="B266" s="450" t="s">
        <v>27</v>
      </c>
      <c r="C266" s="398" t="s">
        <v>321</v>
      </c>
      <c r="D266" s="397" t="s">
        <v>54</v>
      </c>
      <c r="E266" s="1707" t="s">
        <v>322</v>
      </c>
      <c r="F266" s="1709"/>
      <c r="G266" s="39"/>
      <c r="H266" s="1700"/>
      <c r="I266" s="1700"/>
      <c r="J266" s="1700"/>
      <c r="K266" s="1700"/>
      <c r="L266" s="1700"/>
    </row>
    <row r="267" spans="1:12" ht="16.5" thickBot="1" x14ac:dyDescent="0.3">
      <c r="A267" s="2"/>
      <c r="B267" s="473"/>
      <c r="C267" s="1704" t="s">
        <v>321</v>
      </c>
      <c r="D267" s="1705"/>
      <c r="E267" s="1705"/>
      <c r="F267" s="1706"/>
      <c r="G267" s="39"/>
      <c r="H267" s="1700"/>
      <c r="I267" s="1700"/>
      <c r="J267" s="1700"/>
      <c r="K267" s="1700"/>
      <c r="L267" s="1700"/>
    </row>
    <row r="268" spans="1:12" ht="17.25" customHeight="1" thickBot="1" x14ac:dyDescent="0.3">
      <c r="A268" s="2"/>
      <c r="B268" s="447" t="s">
        <v>29</v>
      </c>
      <c r="C268" s="1704"/>
      <c r="D268" s="1705"/>
      <c r="E268" s="1705"/>
      <c r="F268" s="1706"/>
      <c r="G268" s="39"/>
      <c r="H268" s="1700"/>
      <c r="I268" s="1700"/>
      <c r="J268" s="1700"/>
      <c r="K268" s="1700"/>
      <c r="L268" s="1700"/>
    </row>
    <row r="269" spans="1:12" ht="16.5" thickBot="1" x14ac:dyDescent="0.3">
      <c r="A269" s="2"/>
      <c r="B269" s="447" t="s">
        <v>31</v>
      </c>
      <c r="C269" s="1707" t="s">
        <v>323</v>
      </c>
      <c r="D269" s="1708"/>
      <c r="E269" s="1708"/>
      <c r="F269" s="1709"/>
      <c r="G269" s="39"/>
    </row>
    <row r="270" spans="1:12" ht="12.75" customHeight="1" x14ac:dyDescent="0.25">
      <c r="A270" s="2"/>
      <c r="B270" s="1666"/>
      <c r="C270" s="14">
        <v>2024</v>
      </c>
      <c r="D270" s="14">
        <v>2025</v>
      </c>
      <c r="E270" s="14">
        <v>2026</v>
      </c>
      <c r="F270" s="442">
        <v>2027</v>
      </c>
      <c r="G270" s="39"/>
    </row>
    <row r="271" spans="1:12" ht="21.75" customHeight="1" thickBot="1" x14ac:dyDescent="0.3">
      <c r="A271" s="2"/>
      <c r="B271" s="1683"/>
      <c r="C271" s="16" t="s">
        <v>13</v>
      </c>
      <c r="D271" s="16" t="s">
        <v>14</v>
      </c>
      <c r="E271" s="16" t="s">
        <v>14</v>
      </c>
      <c r="F271" s="451" t="s">
        <v>14</v>
      </c>
      <c r="G271" s="39"/>
    </row>
    <row r="272" spans="1:12" ht="16.5" thickBot="1" x14ac:dyDescent="0.3">
      <c r="A272" s="2"/>
      <c r="B272" s="447" t="s">
        <v>33</v>
      </c>
      <c r="C272" s="379">
        <v>1</v>
      </c>
      <c r="D272" s="379">
        <v>1</v>
      </c>
      <c r="E272" s="379">
        <v>1</v>
      </c>
      <c r="F272" s="452">
        <v>1</v>
      </c>
      <c r="G272" s="39"/>
    </row>
    <row r="273" spans="1:12" ht="16.5" thickBot="1" x14ac:dyDescent="0.3">
      <c r="A273" s="2"/>
      <c r="B273" s="447" t="s">
        <v>35</v>
      </c>
      <c r="C273" s="379">
        <f t="shared" ref="C273:D273" si="43">C291</f>
        <v>0</v>
      </c>
      <c r="D273" s="379">
        <f t="shared" si="43"/>
        <v>214857</v>
      </c>
      <c r="E273" s="379">
        <f>E291</f>
        <v>536143</v>
      </c>
      <c r="F273" s="452">
        <v>109000</v>
      </c>
      <c r="G273" s="39"/>
    </row>
    <row r="274" spans="1:12" ht="16.5" thickBot="1" x14ac:dyDescent="0.3">
      <c r="A274" s="2"/>
      <c r="B274" s="447" t="s">
        <v>36</v>
      </c>
      <c r="C274" s="379">
        <v>0</v>
      </c>
      <c r="D274" s="379">
        <v>214857</v>
      </c>
      <c r="E274" s="379">
        <v>536143</v>
      </c>
      <c r="F274" s="452">
        <v>109000</v>
      </c>
      <c r="G274" s="39"/>
    </row>
    <row r="275" spans="1:12" ht="16.5" thickBot="1" x14ac:dyDescent="0.3">
      <c r="A275" s="2"/>
      <c r="B275" s="447" t="s">
        <v>37</v>
      </c>
      <c r="C275" s="15" t="s">
        <v>94</v>
      </c>
      <c r="D275" s="19">
        <f>D272/C272-1</f>
        <v>0</v>
      </c>
      <c r="E275" s="19">
        <f t="shared" ref="E275:F277" si="44">E272/D272-1</f>
        <v>0</v>
      </c>
      <c r="F275" s="453">
        <f t="shared" si="44"/>
        <v>0</v>
      </c>
      <c r="G275" s="39"/>
      <c r="H275" s="381"/>
      <c r="I275" s="381"/>
      <c r="J275" s="381"/>
      <c r="K275" s="381"/>
      <c r="L275" s="381"/>
    </row>
    <row r="276" spans="1:12" ht="16.5" thickBot="1" x14ac:dyDescent="0.3">
      <c r="A276" s="2"/>
      <c r="B276" s="447" t="s">
        <v>38</v>
      </c>
      <c r="C276" s="15" t="s">
        <v>94</v>
      </c>
      <c r="D276" s="19" t="e">
        <f>D273/C273-1</f>
        <v>#DIV/0!</v>
      </c>
      <c r="E276" s="19">
        <f t="shared" si="44"/>
        <v>1.4953480687154714</v>
      </c>
      <c r="F276" s="453">
        <f t="shared" si="44"/>
        <v>-0.79669603072314665</v>
      </c>
      <c r="G276" s="39"/>
    </row>
    <row r="277" spans="1:12" ht="16.5" thickBot="1" x14ac:dyDescent="0.3">
      <c r="A277" s="2"/>
      <c r="B277" s="447" t="s">
        <v>39</v>
      </c>
      <c r="C277" s="15" t="s">
        <v>94</v>
      </c>
      <c r="D277" s="19" t="e">
        <f>D274/C274-1</f>
        <v>#DIV/0!</v>
      </c>
      <c r="E277" s="19">
        <f t="shared" si="44"/>
        <v>1.4953480687154714</v>
      </c>
      <c r="F277" s="453">
        <f t="shared" si="44"/>
        <v>-0.79669603072314665</v>
      </c>
      <c r="G277" s="39"/>
    </row>
    <row r="278" spans="1:12" ht="16.5" thickBot="1" x14ac:dyDescent="0.3">
      <c r="A278" s="2"/>
      <c r="B278" s="1681" t="s">
        <v>315</v>
      </c>
      <c r="C278" s="1318"/>
      <c r="D278" s="1318"/>
      <c r="E278" s="1318"/>
      <c r="F278" s="1682"/>
      <c r="G278" s="39"/>
    </row>
    <row r="279" spans="1:12" ht="12.75" customHeight="1" x14ac:dyDescent="0.25">
      <c r="A279" s="2"/>
      <c r="B279" s="1666"/>
      <c r="C279" s="14">
        <v>2024</v>
      </c>
      <c r="D279" s="14">
        <v>2025</v>
      </c>
      <c r="E279" s="14">
        <v>2026</v>
      </c>
      <c r="F279" s="442">
        <v>2027</v>
      </c>
      <c r="G279" s="39"/>
    </row>
    <row r="280" spans="1:12" ht="16.5" customHeight="1" thickBot="1" x14ac:dyDescent="0.3">
      <c r="A280" s="2"/>
      <c r="B280" s="1683"/>
      <c r="C280" s="16" t="s">
        <v>13</v>
      </c>
      <c r="D280" s="16" t="s">
        <v>14</v>
      </c>
      <c r="E280" s="16" t="s">
        <v>14</v>
      </c>
      <c r="F280" s="451" t="s">
        <v>14</v>
      </c>
      <c r="G280" s="39"/>
    </row>
    <row r="281" spans="1:12" ht="16.5" thickBot="1" x14ac:dyDescent="0.3">
      <c r="A281" s="2"/>
      <c r="B281" s="454" t="s">
        <v>57</v>
      </c>
      <c r="C281" s="21">
        <f>C282+C283+C284+C285</f>
        <v>0</v>
      </c>
      <c r="D281" s="21">
        <f t="shared" ref="D281:F281" si="45">D282+D283+D284+D285</f>
        <v>0</v>
      </c>
      <c r="E281" s="21">
        <f t="shared" si="45"/>
        <v>0</v>
      </c>
      <c r="F281" s="455">
        <f t="shared" si="45"/>
        <v>0</v>
      </c>
      <c r="G281" s="39"/>
    </row>
    <row r="282" spans="1:12" ht="16.5" thickBot="1" x14ac:dyDescent="0.3">
      <c r="A282" s="2"/>
      <c r="B282" s="456" t="s">
        <v>42</v>
      </c>
      <c r="C282" s="21"/>
      <c r="D282" s="21"/>
      <c r="E282" s="21"/>
      <c r="F282" s="455"/>
      <c r="G282" s="39"/>
    </row>
    <row r="283" spans="1:12" ht="16.5" thickBot="1" x14ac:dyDescent="0.3">
      <c r="A283" s="2"/>
      <c r="B283" s="456" t="s">
        <v>58</v>
      </c>
      <c r="C283" s="21"/>
      <c r="D283" s="21"/>
      <c r="E283" s="21"/>
      <c r="F283" s="455"/>
      <c r="G283" s="39"/>
    </row>
    <row r="284" spans="1:12" ht="16.5" thickBot="1" x14ac:dyDescent="0.3">
      <c r="A284" s="2"/>
      <c r="B284" s="456" t="s">
        <v>59</v>
      </c>
      <c r="C284" s="21"/>
      <c r="D284" s="21"/>
      <c r="E284" s="21"/>
      <c r="F284" s="455"/>
      <c r="G284" s="39"/>
    </row>
    <row r="285" spans="1:12" ht="16.5" thickBot="1" x14ac:dyDescent="0.3">
      <c r="A285" s="2"/>
      <c r="B285" s="456" t="s">
        <v>60</v>
      </c>
      <c r="C285" s="21"/>
      <c r="D285" s="21"/>
      <c r="E285" s="21"/>
      <c r="F285" s="455"/>
      <c r="G285" s="39"/>
    </row>
    <row r="286" spans="1:12" ht="16.5" thickBot="1" x14ac:dyDescent="0.3">
      <c r="A286" s="2"/>
      <c r="B286" s="454" t="s">
        <v>61</v>
      </c>
      <c r="C286" s="24">
        <f>C287+C288+C289+C290</f>
        <v>0</v>
      </c>
      <c r="D286" s="379">
        <f t="shared" ref="D286:E286" si="46">D287+D288+D289+D290</f>
        <v>214857</v>
      </c>
      <c r="E286" s="379">
        <f t="shared" si="46"/>
        <v>536143</v>
      </c>
      <c r="F286" s="379">
        <f>F287</f>
        <v>109000</v>
      </c>
      <c r="G286" s="39"/>
    </row>
    <row r="287" spans="1:12" ht="16.5" thickBot="1" x14ac:dyDescent="0.3">
      <c r="A287" s="2"/>
      <c r="B287" s="456" t="s">
        <v>42</v>
      </c>
      <c r="C287" s="379"/>
      <c r="D287" s="379">
        <v>214857</v>
      </c>
      <c r="E287" s="379">
        <v>536143</v>
      </c>
      <c r="F287" s="452">
        <v>109000</v>
      </c>
      <c r="G287" s="39"/>
      <c r="H287" s="395"/>
      <c r="I287" s="395"/>
      <c r="J287" s="395"/>
      <c r="L287" s="381"/>
    </row>
    <row r="288" spans="1:12" ht="16.5" thickBot="1" x14ac:dyDescent="0.3">
      <c r="A288" s="2"/>
      <c r="B288" s="456" t="s">
        <v>58</v>
      </c>
      <c r="C288" s="24"/>
      <c r="D288" s="21"/>
      <c r="E288" s="21"/>
      <c r="F288" s="455"/>
      <c r="G288" s="39"/>
    </row>
    <row r="289" spans="1:12" ht="16.5" thickBot="1" x14ac:dyDescent="0.3">
      <c r="A289" s="2"/>
      <c r="B289" s="456" t="s">
        <v>59</v>
      </c>
      <c r="C289" s="24"/>
      <c r="D289" s="21"/>
      <c r="E289" s="21"/>
      <c r="F289" s="455"/>
      <c r="G289" s="39"/>
    </row>
    <row r="290" spans="1:12" ht="16.5" thickBot="1" x14ac:dyDescent="0.3">
      <c r="A290" s="2"/>
      <c r="B290" s="456" t="s">
        <v>60</v>
      </c>
      <c r="C290" s="24"/>
      <c r="D290" s="21"/>
      <c r="E290" s="21"/>
      <c r="F290" s="455"/>
      <c r="G290" s="39"/>
    </row>
    <row r="291" spans="1:12" ht="16.5" thickBot="1" x14ac:dyDescent="0.3">
      <c r="A291" s="2"/>
      <c r="B291" s="471" t="s">
        <v>62</v>
      </c>
      <c r="C291" s="24">
        <f>C281+C286</f>
        <v>0</v>
      </c>
      <c r="D291" s="24">
        <f t="shared" ref="D291:E291" si="47">D281+D286</f>
        <v>214857</v>
      </c>
      <c r="E291" s="24">
        <f t="shared" si="47"/>
        <v>536143</v>
      </c>
      <c r="F291" s="457">
        <f>F287</f>
        <v>109000</v>
      </c>
      <c r="G291" s="39"/>
    </row>
    <row r="292" spans="1:12" ht="48" thickBot="1" x14ac:dyDescent="0.3">
      <c r="A292" s="2"/>
      <c r="B292" s="450" t="s">
        <v>149</v>
      </c>
      <c r="C292" s="399" t="s">
        <v>324</v>
      </c>
      <c r="D292" s="400" t="s">
        <v>54</v>
      </c>
      <c r="E292" s="1713" t="s">
        <v>325</v>
      </c>
      <c r="F292" s="1714"/>
      <c r="G292" s="39"/>
    </row>
    <row r="293" spans="1:12" ht="17.25" customHeight="1" thickBot="1" x14ac:dyDescent="0.3">
      <c r="A293" s="2"/>
      <c r="B293" s="447" t="s">
        <v>29</v>
      </c>
      <c r="C293" s="1272" t="s">
        <v>324</v>
      </c>
      <c r="D293" s="1273"/>
      <c r="E293" s="1273"/>
      <c r="F293" s="1670"/>
      <c r="G293" s="39"/>
    </row>
    <row r="294" spans="1:12" ht="16.5" thickBot="1" x14ac:dyDescent="0.3">
      <c r="A294" s="2"/>
      <c r="B294" s="447" t="s">
        <v>31</v>
      </c>
      <c r="C294" s="1287" t="s">
        <v>326</v>
      </c>
      <c r="D294" s="1288"/>
      <c r="E294" s="1288"/>
      <c r="F294" s="1687"/>
      <c r="G294" s="39"/>
    </row>
    <row r="295" spans="1:12" ht="12.75" customHeight="1" x14ac:dyDescent="0.25">
      <c r="A295" s="2"/>
      <c r="B295" s="1666"/>
      <c r="C295" s="14">
        <v>2024</v>
      </c>
      <c r="D295" s="14">
        <v>2025</v>
      </c>
      <c r="E295" s="14">
        <v>2026</v>
      </c>
      <c r="F295" s="442">
        <v>2027</v>
      </c>
      <c r="G295" s="39"/>
    </row>
    <row r="296" spans="1:12" ht="33.75" customHeight="1" thickBot="1" x14ac:dyDescent="0.3">
      <c r="A296" s="2"/>
      <c r="B296" s="1683"/>
      <c r="C296" s="16" t="s">
        <v>13</v>
      </c>
      <c r="D296" s="16" t="s">
        <v>14</v>
      </c>
      <c r="E296" s="16" t="s">
        <v>14</v>
      </c>
      <c r="F296" s="451" t="s">
        <v>14</v>
      </c>
      <c r="G296" s="39"/>
    </row>
    <row r="297" spans="1:12" ht="16.5" thickBot="1" x14ac:dyDescent="0.3">
      <c r="A297" s="2"/>
      <c r="B297" s="447" t="s">
        <v>33</v>
      </c>
      <c r="C297" s="6">
        <v>1</v>
      </c>
      <c r="D297" s="15">
        <v>1</v>
      </c>
      <c r="E297" s="15">
        <v>1</v>
      </c>
      <c r="F297" s="466">
        <v>1</v>
      </c>
      <c r="G297" s="39"/>
    </row>
    <row r="298" spans="1:12" ht="16.5" thickBot="1" x14ac:dyDescent="0.3">
      <c r="A298" s="2"/>
      <c r="B298" s="447" t="s">
        <v>35</v>
      </c>
      <c r="C298" s="379">
        <f>C316</f>
        <v>0</v>
      </c>
      <c r="D298" s="379">
        <f>D316</f>
        <v>130000</v>
      </c>
      <c r="E298" s="379">
        <f>E316</f>
        <v>100000</v>
      </c>
      <c r="F298" s="452">
        <f t="shared" ref="F298" si="48">F312</f>
        <v>0</v>
      </c>
      <c r="G298" s="39"/>
    </row>
    <row r="299" spans="1:12" ht="16.5" thickBot="1" x14ac:dyDescent="0.3">
      <c r="A299" s="2"/>
      <c r="B299" s="447" t="s">
        <v>36</v>
      </c>
      <c r="C299" s="379">
        <v>0</v>
      </c>
      <c r="D299" s="379">
        <v>130000</v>
      </c>
      <c r="E299" s="379">
        <v>100000</v>
      </c>
      <c r="F299" s="452">
        <v>0</v>
      </c>
      <c r="G299" s="39"/>
    </row>
    <row r="300" spans="1:12" ht="16.5" thickBot="1" x14ac:dyDescent="0.3">
      <c r="A300" s="2"/>
      <c r="B300" s="447" t="s">
        <v>37</v>
      </c>
      <c r="C300" s="15" t="s">
        <v>94</v>
      </c>
      <c r="D300" s="19">
        <f>D297/C297-1</f>
        <v>0</v>
      </c>
      <c r="E300" s="19">
        <f t="shared" ref="E300:F302" si="49">E297/D297-1</f>
        <v>0</v>
      </c>
      <c r="F300" s="453">
        <f t="shared" si="49"/>
        <v>0</v>
      </c>
      <c r="G300" s="39"/>
      <c r="H300" s="381"/>
      <c r="I300" s="381"/>
      <c r="J300" s="381"/>
      <c r="K300" s="381"/>
      <c r="L300" s="381"/>
    </row>
    <row r="301" spans="1:12" ht="16.5" thickBot="1" x14ac:dyDescent="0.3">
      <c r="A301" s="2"/>
      <c r="B301" s="447" t="s">
        <v>38</v>
      </c>
      <c r="C301" s="15" t="s">
        <v>94</v>
      </c>
      <c r="D301" s="19" t="e">
        <f>D298/C298-1</f>
        <v>#DIV/0!</v>
      </c>
      <c r="E301" s="19">
        <f t="shared" si="49"/>
        <v>-0.23076923076923073</v>
      </c>
      <c r="F301" s="453">
        <f t="shared" si="49"/>
        <v>-1</v>
      </c>
      <c r="G301" s="39"/>
    </row>
    <row r="302" spans="1:12" ht="16.5" thickBot="1" x14ac:dyDescent="0.3">
      <c r="A302" s="2"/>
      <c r="B302" s="447" t="s">
        <v>39</v>
      </c>
      <c r="C302" s="15" t="s">
        <v>94</v>
      </c>
      <c r="D302" s="19" t="e">
        <f>D299/C299-1</f>
        <v>#DIV/0!</v>
      </c>
      <c r="E302" s="19">
        <f t="shared" si="49"/>
        <v>-0.23076923076923073</v>
      </c>
      <c r="F302" s="453">
        <f t="shared" si="49"/>
        <v>-1</v>
      </c>
      <c r="G302" s="39"/>
    </row>
    <row r="303" spans="1:12" ht="16.5" thickBot="1" x14ac:dyDescent="0.3">
      <c r="A303" s="2"/>
      <c r="B303" s="1681" t="s">
        <v>327</v>
      </c>
      <c r="C303" s="1318"/>
      <c r="D303" s="1318"/>
      <c r="E303" s="1318"/>
      <c r="F303" s="1682"/>
      <c r="G303" s="39"/>
    </row>
    <row r="304" spans="1:12" ht="12.75" customHeight="1" x14ac:dyDescent="0.25">
      <c r="A304" s="2"/>
      <c r="B304" s="1666"/>
      <c r="C304" s="14">
        <v>2024</v>
      </c>
      <c r="D304" s="14">
        <v>2025</v>
      </c>
      <c r="E304" s="14">
        <v>2026</v>
      </c>
      <c r="F304" s="442">
        <v>2027</v>
      </c>
      <c r="G304" s="39"/>
    </row>
    <row r="305" spans="1:12" ht="20.25" customHeight="1" thickBot="1" x14ac:dyDescent="0.3">
      <c r="A305" s="2"/>
      <c r="B305" s="1683"/>
      <c r="C305" s="16" t="s">
        <v>13</v>
      </c>
      <c r="D305" s="16" t="s">
        <v>14</v>
      </c>
      <c r="E305" s="16" t="s">
        <v>14</v>
      </c>
      <c r="F305" s="451" t="s">
        <v>14</v>
      </c>
      <c r="G305" s="39"/>
    </row>
    <row r="306" spans="1:12" ht="16.5" thickBot="1" x14ac:dyDescent="0.3">
      <c r="A306" s="2"/>
      <c r="B306" s="454" t="s">
        <v>57</v>
      </c>
      <c r="C306" s="21">
        <f>C307+C308+C309+C310</f>
        <v>0</v>
      </c>
      <c r="D306" s="21">
        <f t="shared" ref="D306:F306" si="50">D307+D308+D309+D310</f>
        <v>0</v>
      </c>
      <c r="E306" s="21">
        <f t="shared" si="50"/>
        <v>0</v>
      </c>
      <c r="F306" s="455">
        <f t="shared" si="50"/>
        <v>0</v>
      </c>
      <c r="G306" s="39"/>
    </row>
    <row r="307" spans="1:12" ht="16.5" thickBot="1" x14ac:dyDescent="0.3">
      <c r="A307" s="2"/>
      <c r="B307" s="456" t="s">
        <v>42</v>
      </c>
      <c r="C307" s="21"/>
      <c r="D307" s="21"/>
      <c r="E307" s="21"/>
      <c r="F307" s="455"/>
      <c r="G307" s="39"/>
    </row>
    <row r="308" spans="1:12" ht="16.5" thickBot="1" x14ac:dyDescent="0.3">
      <c r="A308" s="2"/>
      <c r="B308" s="456" t="s">
        <v>58</v>
      </c>
      <c r="C308" s="21"/>
      <c r="D308" s="21"/>
      <c r="E308" s="21"/>
      <c r="F308" s="455"/>
      <c r="G308" s="39"/>
    </row>
    <row r="309" spans="1:12" ht="16.5" thickBot="1" x14ac:dyDescent="0.3">
      <c r="A309" s="2"/>
      <c r="B309" s="456" t="s">
        <v>59</v>
      </c>
      <c r="C309" s="21"/>
      <c r="D309" s="21"/>
      <c r="E309" s="21"/>
      <c r="F309" s="455"/>
      <c r="G309" s="39"/>
    </row>
    <row r="310" spans="1:12" ht="16.5" thickBot="1" x14ac:dyDescent="0.3">
      <c r="A310" s="2"/>
      <c r="B310" s="456" t="s">
        <v>60</v>
      </c>
      <c r="C310" s="21"/>
      <c r="D310" s="21"/>
      <c r="E310" s="21"/>
      <c r="F310" s="455"/>
      <c r="G310" s="39"/>
    </row>
    <row r="311" spans="1:12" ht="16.5" thickBot="1" x14ac:dyDescent="0.3">
      <c r="A311" s="2"/>
      <c r="B311" s="454" t="s">
        <v>61</v>
      </c>
      <c r="C311" s="24">
        <f t="shared" ref="C311:F311" si="51">C312+C313+C314+C315</f>
        <v>0</v>
      </c>
      <c r="D311" s="24">
        <f t="shared" si="51"/>
        <v>130000</v>
      </c>
      <c r="E311" s="24">
        <f t="shared" si="51"/>
        <v>100000</v>
      </c>
      <c r="F311" s="457">
        <f t="shared" si="51"/>
        <v>0</v>
      </c>
      <c r="G311" s="39"/>
    </row>
    <row r="312" spans="1:12" ht="16.5" thickBot="1" x14ac:dyDescent="0.3">
      <c r="A312" s="2"/>
      <c r="B312" s="456" t="s">
        <v>42</v>
      </c>
      <c r="C312" s="379"/>
      <c r="D312" s="379">
        <v>130000</v>
      </c>
      <c r="E312" s="379">
        <v>100000</v>
      </c>
      <c r="F312" s="455">
        <v>0</v>
      </c>
      <c r="G312" s="39"/>
      <c r="H312" s="401"/>
      <c r="I312" s="401"/>
      <c r="J312" s="401"/>
      <c r="L312" s="381"/>
    </row>
    <row r="313" spans="1:12" ht="16.5" thickBot="1" x14ac:dyDescent="0.3">
      <c r="A313" s="2"/>
      <c r="B313" s="456" t="s">
        <v>58</v>
      </c>
      <c r="C313" s="24"/>
      <c r="D313" s="21"/>
      <c r="E313" s="21"/>
      <c r="F313" s="455"/>
      <c r="G313" s="39"/>
    </row>
    <row r="314" spans="1:12" ht="16.5" thickBot="1" x14ac:dyDescent="0.3">
      <c r="A314" s="2"/>
      <c r="B314" s="456" t="s">
        <v>59</v>
      </c>
      <c r="C314" s="24"/>
      <c r="D314" s="21"/>
      <c r="E314" s="21"/>
      <c r="F314" s="455"/>
      <c r="G314" s="39"/>
    </row>
    <row r="315" spans="1:12" ht="16.5" thickBot="1" x14ac:dyDescent="0.3">
      <c r="A315" s="2"/>
      <c r="B315" s="456" t="s">
        <v>60</v>
      </c>
      <c r="C315" s="24"/>
      <c r="D315" s="21"/>
      <c r="E315" s="21"/>
      <c r="F315" s="455"/>
      <c r="G315" s="39"/>
    </row>
    <row r="316" spans="1:12" ht="15.75" customHeight="1" thickBot="1" x14ac:dyDescent="0.3">
      <c r="A316" s="2"/>
      <c r="B316" s="471" t="s">
        <v>204</v>
      </c>
      <c r="C316" s="24">
        <f>C306+C311</f>
        <v>0</v>
      </c>
      <c r="D316" s="24">
        <f t="shared" ref="D316:F316" si="52">D306+D311</f>
        <v>130000</v>
      </c>
      <c r="E316" s="24">
        <f t="shared" si="52"/>
        <v>100000</v>
      </c>
      <c r="F316" s="457">
        <f t="shared" si="52"/>
        <v>0</v>
      </c>
      <c r="G316" s="39"/>
    </row>
    <row r="317" spans="1:12" ht="45.75" hidden="1" customHeight="1" thickBot="1" x14ac:dyDescent="0.3">
      <c r="A317" s="2"/>
      <c r="B317" s="450" t="s">
        <v>157</v>
      </c>
      <c r="C317" s="399"/>
      <c r="D317" s="32" t="s">
        <v>54</v>
      </c>
      <c r="E317" s="1684" t="s">
        <v>328</v>
      </c>
      <c r="F317" s="1686"/>
      <c r="G317" s="39"/>
    </row>
    <row r="318" spans="1:12" ht="17.25" hidden="1" customHeight="1" thickBot="1" x14ac:dyDescent="0.3">
      <c r="A318" s="2"/>
      <c r="B318" s="447" t="s">
        <v>29</v>
      </c>
      <c r="C318" s="1272"/>
      <c r="D318" s="1273"/>
      <c r="E318" s="1273"/>
      <c r="F318" s="1670"/>
      <c r="G318" s="39"/>
    </row>
    <row r="319" spans="1:12" ht="16.5" hidden="1" thickBot="1" x14ac:dyDescent="0.3">
      <c r="A319" s="2"/>
      <c r="B319" s="447" t="s">
        <v>31</v>
      </c>
      <c r="C319" s="1287" t="s">
        <v>329</v>
      </c>
      <c r="D319" s="1288"/>
      <c r="E319" s="1288"/>
      <c r="F319" s="1687"/>
      <c r="G319" s="39"/>
    </row>
    <row r="320" spans="1:12" ht="12.75" hidden="1" customHeight="1" thickBot="1" x14ac:dyDescent="0.3">
      <c r="A320" s="2"/>
      <c r="B320" s="1666"/>
      <c r="C320" s="14">
        <v>2024</v>
      </c>
      <c r="D320" s="14">
        <v>2025</v>
      </c>
      <c r="E320" s="14">
        <v>2026</v>
      </c>
      <c r="F320" s="442">
        <v>2027</v>
      </c>
      <c r="G320" s="39"/>
    </row>
    <row r="321" spans="1:12" ht="22.5" hidden="1" customHeight="1" thickBot="1" x14ac:dyDescent="0.3">
      <c r="A321" s="2"/>
      <c r="B321" s="1683"/>
      <c r="C321" s="16" t="s">
        <v>13</v>
      </c>
      <c r="D321" s="16" t="s">
        <v>14</v>
      </c>
      <c r="E321" s="16" t="s">
        <v>14</v>
      </c>
      <c r="F321" s="451" t="s">
        <v>14</v>
      </c>
      <c r="G321" s="39"/>
    </row>
    <row r="322" spans="1:12" ht="16.5" hidden="1" thickBot="1" x14ac:dyDescent="0.3">
      <c r="A322" s="2"/>
      <c r="B322" s="447" t="s">
        <v>33</v>
      </c>
      <c r="C322" s="6">
        <v>1</v>
      </c>
      <c r="D322" s="15">
        <v>1</v>
      </c>
      <c r="E322" s="15">
        <v>1</v>
      </c>
      <c r="F322" s="466"/>
      <c r="G322" s="39"/>
      <c r="H322" s="381"/>
    </row>
    <row r="323" spans="1:12" ht="16.5" hidden="1" thickBot="1" x14ac:dyDescent="0.3">
      <c r="A323" s="2"/>
      <c r="B323" s="447" t="s">
        <v>35</v>
      </c>
      <c r="C323" s="379">
        <f>C341</f>
        <v>0</v>
      </c>
      <c r="D323" s="379">
        <f>D341</f>
        <v>0</v>
      </c>
      <c r="E323" s="379">
        <f>E341</f>
        <v>0</v>
      </c>
      <c r="F323" s="452">
        <f t="shared" ref="F323" si="53">F341</f>
        <v>0</v>
      </c>
      <c r="G323" s="39"/>
    </row>
    <row r="324" spans="1:12" ht="16.5" hidden="1" thickBot="1" x14ac:dyDescent="0.3">
      <c r="A324" s="2"/>
      <c r="B324" s="447" t="s">
        <v>36</v>
      </c>
      <c r="C324" s="379"/>
      <c r="D324" s="379"/>
      <c r="E324" s="379"/>
      <c r="F324" s="452" t="e">
        <f t="shared" ref="F324" si="54">F323/F322</f>
        <v>#DIV/0!</v>
      </c>
      <c r="G324" s="39"/>
    </row>
    <row r="325" spans="1:12" ht="16.5" hidden="1" thickBot="1" x14ac:dyDescent="0.3">
      <c r="A325" s="2"/>
      <c r="B325" s="447" t="s">
        <v>37</v>
      </c>
      <c r="C325" s="15" t="s">
        <v>94</v>
      </c>
      <c r="D325" s="19">
        <f>D322/C322-1</f>
        <v>0</v>
      </c>
      <c r="E325" s="19">
        <f t="shared" ref="E325:F327" si="55">E322/D322-1</f>
        <v>0</v>
      </c>
      <c r="F325" s="453">
        <f t="shared" si="55"/>
        <v>-1</v>
      </c>
      <c r="G325" s="39"/>
      <c r="H325" s="381"/>
      <c r="I325" s="381"/>
      <c r="J325" s="381"/>
      <c r="K325" s="381"/>
      <c r="L325" s="381"/>
    </row>
    <row r="326" spans="1:12" ht="16.5" hidden="1" thickBot="1" x14ac:dyDescent="0.3">
      <c r="A326" s="2"/>
      <c r="B326" s="447" t="s">
        <v>38</v>
      </c>
      <c r="C326" s="15" t="s">
        <v>94</v>
      </c>
      <c r="D326" s="19" t="e">
        <f>D323/C323-1</f>
        <v>#DIV/0!</v>
      </c>
      <c r="E326" s="19" t="e">
        <f t="shared" si="55"/>
        <v>#DIV/0!</v>
      </c>
      <c r="F326" s="453" t="e">
        <f t="shared" si="55"/>
        <v>#DIV/0!</v>
      </c>
      <c r="G326" s="39"/>
    </row>
    <row r="327" spans="1:12" ht="16.5" hidden="1" thickBot="1" x14ac:dyDescent="0.3">
      <c r="A327" s="2"/>
      <c r="B327" s="447" t="s">
        <v>39</v>
      </c>
      <c r="C327" s="15" t="s">
        <v>94</v>
      </c>
      <c r="D327" s="19" t="e">
        <f>D324/C324-1</f>
        <v>#DIV/0!</v>
      </c>
      <c r="E327" s="19" t="e">
        <f t="shared" si="55"/>
        <v>#DIV/0!</v>
      </c>
      <c r="F327" s="453" t="e">
        <f t="shared" si="55"/>
        <v>#DIV/0!</v>
      </c>
      <c r="G327" s="39"/>
    </row>
    <row r="328" spans="1:12" ht="15" hidden="1" customHeight="1" thickBot="1" x14ac:dyDescent="0.3">
      <c r="A328" s="2"/>
      <c r="B328" s="1681" t="s">
        <v>330</v>
      </c>
      <c r="C328" s="1318"/>
      <c r="D328" s="1318"/>
      <c r="E328" s="1318"/>
      <c r="F328" s="1682"/>
      <c r="G328" s="39"/>
    </row>
    <row r="329" spans="1:12" ht="12.75" hidden="1" customHeight="1" thickBot="1" x14ac:dyDescent="0.3">
      <c r="A329" s="2"/>
      <c r="B329" s="1666"/>
      <c r="C329" s="14">
        <v>2024</v>
      </c>
      <c r="D329" s="14">
        <v>2025</v>
      </c>
      <c r="E329" s="14">
        <v>2026</v>
      </c>
      <c r="F329" s="442">
        <v>2027</v>
      </c>
      <c r="G329" s="39"/>
    </row>
    <row r="330" spans="1:12" ht="23.25" hidden="1" customHeight="1" thickBot="1" x14ac:dyDescent="0.3">
      <c r="A330" s="2"/>
      <c r="B330" s="1683"/>
      <c r="C330" s="16" t="s">
        <v>13</v>
      </c>
      <c r="D330" s="16" t="s">
        <v>14</v>
      </c>
      <c r="E330" s="16" t="s">
        <v>14</v>
      </c>
      <c r="F330" s="451" t="s">
        <v>14</v>
      </c>
      <c r="G330" s="39"/>
    </row>
    <row r="331" spans="1:12" ht="16.5" hidden="1" thickBot="1" x14ac:dyDescent="0.3">
      <c r="A331" s="2"/>
      <c r="B331" s="454" t="s">
        <v>57</v>
      </c>
      <c r="C331" s="21">
        <f>C332+C333+C334+C335</f>
        <v>0</v>
      </c>
      <c r="D331" s="21">
        <f t="shared" ref="D331:F331" si="56">D332+D333+D334+D335</f>
        <v>0</v>
      </c>
      <c r="E331" s="21">
        <f t="shared" si="56"/>
        <v>0</v>
      </c>
      <c r="F331" s="455">
        <f t="shared" si="56"/>
        <v>0</v>
      </c>
      <c r="G331" s="39"/>
    </row>
    <row r="332" spans="1:12" ht="16.5" hidden="1" thickBot="1" x14ac:dyDescent="0.3">
      <c r="A332" s="2"/>
      <c r="B332" s="456" t="s">
        <v>42</v>
      </c>
      <c r="C332" s="21"/>
      <c r="D332" s="21"/>
      <c r="E332" s="21"/>
      <c r="F332" s="455"/>
      <c r="G332" s="39"/>
    </row>
    <row r="333" spans="1:12" ht="16.5" hidden="1" thickBot="1" x14ac:dyDescent="0.3">
      <c r="A333" s="2"/>
      <c r="B333" s="456" t="s">
        <v>58</v>
      </c>
      <c r="C333" s="21"/>
      <c r="D333" s="21"/>
      <c r="E333" s="21"/>
      <c r="F333" s="455"/>
      <c r="G333" s="39"/>
    </row>
    <row r="334" spans="1:12" ht="16.5" hidden="1" thickBot="1" x14ac:dyDescent="0.3">
      <c r="A334" s="2"/>
      <c r="B334" s="456" t="s">
        <v>59</v>
      </c>
      <c r="C334" s="21"/>
      <c r="D334" s="21"/>
      <c r="E334" s="21"/>
      <c r="F334" s="455"/>
      <c r="G334" s="39"/>
    </row>
    <row r="335" spans="1:12" ht="16.5" hidden="1" thickBot="1" x14ac:dyDescent="0.3">
      <c r="A335" s="2"/>
      <c r="B335" s="456" t="s">
        <v>60</v>
      </c>
      <c r="C335" s="21"/>
      <c r="D335" s="21"/>
      <c r="E335" s="21"/>
      <c r="F335" s="455"/>
      <c r="G335" s="39"/>
    </row>
    <row r="336" spans="1:12" ht="16.5" hidden="1" thickBot="1" x14ac:dyDescent="0.3">
      <c r="A336" s="2"/>
      <c r="B336" s="454" t="s">
        <v>61</v>
      </c>
      <c r="C336" s="24">
        <f t="shared" ref="C336:F336" si="57">C337+C338+C339+C340</f>
        <v>0</v>
      </c>
      <c r="D336" s="24">
        <f t="shared" si="57"/>
        <v>0</v>
      </c>
      <c r="E336" s="24">
        <f t="shared" si="57"/>
        <v>0</v>
      </c>
      <c r="F336" s="457">
        <f t="shared" si="57"/>
        <v>0</v>
      </c>
      <c r="G336" s="39"/>
    </row>
    <row r="337" spans="1:12" ht="16.5" hidden="1" thickBot="1" x14ac:dyDescent="0.3">
      <c r="A337" s="2"/>
      <c r="B337" s="456" t="s">
        <v>42</v>
      </c>
      <c r="C337" s="379"/>
      <c r="D337" s="379"/>
      <c r="E337" s="21"/>
      <c r="F337" s="455"/>
      <c r="G337" s="39"/>
      <c r="H337" s="401"/>
      <c r="I337" s="401"/>
      <c r="L337" s="381"/>
    </row>
    <row r="338" spans="1:12" ht="16.5" hidden="1" thickBot="1" x14ac:dyDescent="0.3">
      <c r="A338" s="2"/>
      <c r="B338" s="456" t="s">
        <v>58</v>
      </c>
      <c r="C338" s="24"/>
      <c r="D338" s="21"/>
      <c r="E338" s="21"/>
      <c r="F338" s="455"/>
      <c r="G338" s="39"/>
    </row>
    <row r="339" spans="1:12" ht="16.5" hidden="1" thickBot="1" x14ac:dyDescent="0.3">
      <c r="A339" s="2"/>
      <c r="B339" s="456" t="s">
        <v>59</v>
      </c>
      <c r="C339" s="24"/>
      <c r="D339" s="21"/>
      <c r="E339" s="21"/>
      <c r="F339" s="455"/>
      <c r="G339" s="39"/>
    </row>
    <row r="340" spans="1:12" ht="16.5" hidden="1" thickBot="1" x14ac:dyDescent="0.3">
      <c r="A340" s="2"/>
      <c r="B340" s="456" t="s">
        <v>60</v>
      </c>
      <c r="C340" s="24"/>
      <c r="D340" s="21"/>
      <c r="E340" s="21"/>
      <c r="F340" s="455"/>
      <c r="G340" s="39"/>
    </row>
    <row r="341" spans="1:12" ht="16.5" hidden="1" thickBot="1" x14ac:dyDescent="0.3">
      <c r="A341" s="2"/>
      <c r="B341" s="462" t="s">
        <v>162</v>
      </c>
      <c r="C341" s="24">
        <f>C331+C336</f>
        <v>0</v>
      </c>
      <c r="D341" s="24">
        <f t="shared" ref="D341:F341" si="58">D331+D336</f>
        <v>0</v>
      </c>
      <c r="E341" s="24">
        <f t="shared" si="58"/>
        <v>0</v>
      </c>
      <c r="F341" s="457">
        <f t="shared" si="58"/>
        <v>0</v>
      </c>
      <c r="G341" s="39"/>
    </row>
    <row r="342" spans="1:12" ht="25.5" hidden="1" customHeight="1" thickBot="1" x14ac:dyDescent="0.3">
      <c r="A342" s="2"/>
      <c r="B342" s="472" t="s">
        <v>63</v>
      </c>
      <c r="C342" s="1308"/>
      <c r="D342" s="1321"/>
      <c r="E342" s="1321"/>
      <c r="F342" s="1701"/>
      <c r="G342" s="39"/>
    </row>
    <row r="343" spans="1:12" ht="48" hidden="1" thickBot="1" x14ac:dyDescent="0.3">
      <c r="A343" s="2"/>
      <c r="B343" s="450" t="s">
        <v>205</v>
      </c>
      <c r="C343" s="402"/>
      <c r="D343" s="32" t="s">
        <v>54</v>
      </c>
      <c r="E343" s="33"/>
      <c r="F343" s="474"/>
      <c r="G343" s="39"/>
    </row>
    <row r="344" spans="1:12" ht="17.25" hidden="1" customHeight="1" thickBot="1" x14ac:dyDescent="0.3">
      <c r="A344" s="2"/>
      <c r="B344" s="447" t="s">
        <v>29</v>
      </c>
      <c r="C344" s="1272"/>
      <c r="D344" s="1273"/>
      <c r="E344" s="1273"/>
      <c r="F344" s="1670"/>
      <c r="G344" s="39"/>
    </row>
    <row r="345" spans="1:12" ht="16.5" hidden="1" thickBot="1" x14ac:dyDescent="0.3">
      <c r="A345" s="2"/>
      <c r="B345" s="447" t="s">
        <v>31</v>
      </c>
      <c r="C345" s="1287"/>
      <c r="D345" s="1288"/>
      <c r="E345" s="1288"/>
      <c r="F345" s="1687"/>
      <c r="G345" s="39"/>
    </row>
    <row r="346" spans="1:12" ht="12.75" hidden="1" customHeight="1" x14ac:dyDescent="0.25">
      <c r="A346" s="2"/>
      <c r="B346" s="1666"/>
      <c r="C346" s="14">
        <v>2022</v>
      </c>
      <c r="D346" s="14">
        <v>2023</v>
      </c>
      <c r="E346" s="14">
        <v>2024</v>
      </c>
      <c r="F346" s="442">
        <v>2025</v>
      </c>
      <c r="G346" s="39"/>
    </row>
    <row r="347" spans="1:12" ht="9" hidden="1" customHeight="1" thickBot="1" x14ac:dyDescent="0.3">
      <c r="A347" s="2"/>
      <c r="B347" s="1683"/>
      <c r="C347" s="16" t="s">
        <v>13</v>
      </c>
      <c r="D347" s="16" t="s">
        <v>14</v>
      </c>
      <c r="E347" s="16" t="s">
        <v>14</v>
      </c>
      <c r="F347" s="451" t="s">
        <v>14</v>
      </c>
      <c r="G347" s="39"/>
    </row>
    <row r="348" spans="1:12" ht="16.5" hidden="1" thickBot="1" x14ac:dyDescent="0.3">
      <c r="A348" s="2"/>
      <c r="B348" s="447" t="s">
        <v>33</v>
      </c>
      <c r="C348" s="6"/>
      <c r="D348" s="6"/>
      <c r="E348" s="6"/>
      <c r="F348" s="466"/>
      <c r="G348" s="39"/>
    </row>
    <row r="349" spans="1:12" ht="16.5" hidden="1" thickBot="1" x14ac:dyDescent="0.3">
      <c r="A349" s="2"/>
      <c r="B349" s="447" t="s">
        <v>35</v>
      </c>
      <c r="C349" s="379">
        <f>C367</f>
        <v>0</v>
      </c>
      <c r="D349" s="379">
        <f t="shared" ref="D349:F349" si="59">D367</f>
        <v>0</v>
      </c>
      <c r="E349" s="379">
        <f t="shared" si="59"/>
        <v>0</v>
      </c>
      <c r="F349" s="452">
        <f t="shared" si="59"/>
        <v>0</v>
      </c>
      <c r="G349" s="39"/>
    </row>
    <row r="350" spans="1:12" ht="16.5" hidden="1" thickBot="1" x14ac:dyDescent="0.3">
      <c r="A350" s="2"/>
      <c r="B350" s="447" t="s">
        <v>36</v>
      </c>
      <c r="C350" s="379" t="e">
        <f>C349/C348</f>
        <v>#DIV/0!</v>
      </c>
      <c r="D350" s="379" t="e">
        <f t="shared" ref="D350:F350" si="60">D349/D348</f>
        <v>#DIV/0!</v>
      </c>
      <c r="E350" s="379" t="e">
        <f t="shared" si="60"/>
        <v>#DIV/0!</v>
      </c>
      <c r="F350" s="452" t="e">
        <f t="shared" si="60"/>
        <v>#DIV/0!</v>
      </c>
      <c r="G350" s="39"/>
    </row>
    <row r="351" spans="1:12" ht="16.5" hidden="1" thickBot="1" x14ac:dyDescent="0.3">
      <c r="A351" s="2"/>
      <c r="B351" s="447" t="s">
        <v>37</v>
      </c>
      <c r="C351" s="15" t="s">
        <v>94</v>
      </c>
      <c r="D351" s="19" t="e">
        <f>D348/C348-1</f>
        <v>#DIV/0!</v>
      </c>
      <c r="E351" s="19" t="e">
        <f t="shared" ref="E351:F353" si="61">E348/D348-1</f>
        <v>#DIV/0!</v>
      </c>
      <c r="F351" s="453" t="e">
        <f t="shared" si="61"/>
        <v>#DIV/0!</v>
      </c>
      <c r="G351" s="39"/>
      <c r="H351" s="381"/>
      <c r="I351" s="381"/>
      <c r="J351" s="381"/>
      <c r="K351" s="381"/>
      <c r="L351" s="381"/>
    </row>
    <row r="352" spans="1:12" ht="16.5" hidden="1" thickBot="1" x14ac:dyDescent="0.3">
      <c r="A352" s="2"/>
      <c r="B352" s="447" t="s">
        <v>38</v>
      </c>
      <c r="C352" s="15" t="s">
        <v>94</v>
      </c>
      <c r="D352" s="19" t="e">
        <f>D349/C349-1</f>
        <v>#DIV/0!</v>
      </c>
      <c r="E352" s="19" t="e">
        <f t="shared" si="61"/>
        <v>#DIV/0!</v>
      </c>
      <c r="F352" s="453" t="e">
        <f t="shared" si="61"/>
        <v>#DIV/0!</v>
      </c>
      <c r="G352" s="39"/>
    </row>
    <row r="353" spans="1:7" ht="16.5" hidden="1" thickBot="1" x14ac:dyDescent="0.3">
      <c r="A353" s="2"/>
      <c r="B353" s="447" t="s">
        <v>39</v>
      </c>
      <c r="C353" s="15" t="s">
        <v>94</v>
      </c>
      <c r="D353" s="19" t="e">
        <f>D350/C350-1</f>
        <v>#DIV/0!</v>
      </c>
      <c r="E353" s="19" t="e">
        <f t="shared" si="61"/>
        <v>#DIV/0!</v>
      </c>
      <c r="F353" s="453" t="e">
        <f t="shared" si="61"/>
        <v>#DIV/0!</v>
      </c>
      <c r="G353" s="39"/>
    </row>
    <row r="354" spans="1:7" ht="16.5" hidden="1" thickBot="1" x14ac:dyDescent="0.3">
      <c r="A354" s="2"/>
      <c r="B354" s="1681" t="s">
        <v>331</v>
      </c>
      <c r="C354" s="1318"/>
      <c r="D354" s="1318"/>
      <c r="E354" s="1318"/>
      <c r="F354" s="1682"/>
      <c r="G354" s="39"/>
    </row>
    <row r="355" spans="1:7" ht="12.75" hidden="1" customHeight="1" x14ac:dyDescent="0.25">
      <c r="A355" s="2"/>
      <c r="B355" s="1666"/>
      <c r="C355" s="14">
        <v>2022</v>
      </c>
      <c r="D355" s="14">
        <v>2023</v>
      </c>
      <c r="E355" s="14">
        <v>2024</v>
      </c>
      <c r="F355" s="442">
        <v>2025</v>
      </c>
      <c r="G355" s="39"/>
    </row>
    <row r="356" spans="1:7" ht="9" hidden="1" customHeight="1" thickBot="1" x14ac:dyDescent="0.3">
      <c r="A356" s="2"/>
      <c r="B356" s="1683"/>
      <c r="C356" s="16" t="s">
        <v>13</v>
      </c>
      <c r="D356" s="16" t="s">
        <v>14</v>
      </c>
      <c r="E356" s="16" t="s">
        <v>14</v>
      </c>
      <c r="F356" s="451" t="s">
        <v>14</v>
      </c>
      <c r="G356" s="39"/>
    </row>
    <row r="357" spans="1:7" ht="16.5" hidden="1" thickBot="1" x14ac:dyDescent="0.3">
      <c r="A357" s="2"/>
      <c r="B357" s="454" t="s">
        <v>57</v>
      </c>
      <c r="C357" s="21">
        <f>C358+C359+C360+C361</f>
        <v>0</v>
      </c>
      <c r="D357" s="21">
        <f t="shared" ref="D357:F357" si="62">D358+D359+D360+D361</f>
        <v>0</v>
      </c>
      <c r="E357" s="21">
        <f t="shared" si="62"/>
        <v>0</v>
      </c>
      <c r="F357" s="455">
        <f t="shared" si="62"/>
        <v>0</v>
      </c>
      <c r="G357" s="39"/>
    </row>
    <row r="358" spans="1:7" ht="16.5" hidden="1" thickBot="1" x14ac:dyDescent="0.3">
      <c r="A358" s="2"/>
      <c r="B358" s="456" t="s">
        <v>42</v>
      </c>
      <c r="C358" s="21"/>
      <c r="D358" s="21"/>
      <c r="E358" s="21"/>
      <c r="F358" s="455"/>
      <c r="G358" s="39"/>
    </row>
    <row r="359" spans="1:7" ht="16.5" hidden="1" thickBot="1" x14ac:dyDescent="0.3">
      <c r="A359" s="2"/>
      <c r="B359" s="456" t="s">
        <v>58</v>
      </c>
      <c r="C359" s="21"/>
      <c r="D359" s="21"/>
      <c r="E359" s="21"/>
      <c r="F359" s="455"/>
      <c r="G359" s="39"/>
    </row>
    <row r="360" spans="1:7" ht="16.5" hidden="1" thickBot="1" x14ac:dyDescent="0.3">
      <c r="A360" s="2"/>
      <c r="B360" s="456" t="s">
        <v>59</v>
      </c>
      <c r="C360" s="21"/>
      <c r="D360" s="21"/>
      <c r="E360" s="21"/>
      <c r="F360" s="455"/>
      <c r="G360" s="39"/>
    </row>
    <row r="361" spans="1:7" ht="16.5" hidden="1" thickBot="1" x14ac:dyDescent="0.3">
      <c r="A361" s="2"/>
      <c r="B361" s="456" t="s">
        <v>60</v>
      </c>
      <c r="C361" s="21"/>
      <c r="D361" s="21"/>
      <c r="E361" s="21"/>
      <c r="F361" s="455"/>
      <c r="G361" s="39"/>
    </row>
    <row r="362" spans="1:7" ht="16.5" hidden="1" thickBot="1" x14ac:dyDescent="0.3">
      <c r="A362" s="2"/>
      <c r="B362" s="454" t="s">
        <v>61</v>
      </c>
      <c r="C362" s="24">
        <f>C363+C364+C365+C366</f>
        <v>0</v>
      </c>
      <c r="D362" s="24">
        <f t="shared" ref="D362:F362" si="63">D363+D364+D365+D366</f>
        <v>0</v>
      </c>
      <c r="E362" s="24">
        <f t="shared" si="63"/>
        <v>0</v>
      </c>
      <c r="F362" s="457">
        <f t="shared" si="63"/>
        <v>0</v>
      </c>
      <c r="G362" s="39"/>
    </row>
    <row r="363" spans="1:7" ht="16.5" hidden="1" thickBot="1" x14ac:dyDescent="0.3">
      <c r="A363" s="2"/>
      <c r="B363" s="456" t="s">
        <v>42</v>
      </c>
      <c r="C363" s="24"/>
      <c r="D363" s="24"/>
      <c r="E363" s="24"/>
      <c r="F363" s="457"/>
      <c r="G363" s="39"/>
    </row>
    <row r="364" spans="1:7" ht="16.5" hidden="1" thickBot="1" x14ac:dyDescent="0.3">
      <c r="A364" s="2"/>
      <c r="B364" s="456" t="s">
        <v>58</v>
      </c>
      <c r="C364" s="24"/>
      <c r="D364" s="24"/>
      <c r="E364" s="24"/>
      <c r="F364" s="457"/>
      <c r="G364" s="39"/>
    </row>
    <row r="365" spans="1:7" ht="16.5" hidden="1" thickBot="1" x14ac:dyDescent="0.3">
      <c r="A365" s="2"/>
      <c r="B365" s="456" t="s">
        <v>59</v>
      </c>
      <c r="C365" s="24"/>
      <c r="D365" s="24"/>
      <c r="E365" s="24"/>
      <c r="F365" s="457"/>
      <c r="G365" s="39"/>
    </row>
    <row r="366" spans="1:7" ht="16.5" hidden="1" thickBot="1" x14ac:dyDescent="0.3">
      <c r="A366" s="2"/>
      <c r="B366" s="456" t="s">
        <v>60</v>
      </c>
      <c r="C366" s="24"/>
      <c r="D366" s="24"/>
      <c r="E366" s="24"/>
      <c r="F366" s="457"/>
      <c r="G366" s="39"/>
    </row>
    <row r="367" spans="1:7" ht="16.5" hidden="1" thickBot="1" x14ac:dyDescent="0.3">
      <c r="A367" s="2"/>
      <c r="B367" s="462" t="s">
        <v>50</v>
      </c>
      <c r="C367" s="24">
        <f>C357+C362</f>
        <v>0</v>
      </c>
      <c r="D367" s="24">
        <f t="shared" ref="D367:F367" si="64">D357+D362</f>
        <v>0</v>
      </c>
      <c r="E367" s="24">
        <f t="shared" si="64"/>
        <v>0</v>
      </c>
      <c r="F367" s="457">
        <f t="shared" si="64"/>
        <v>0</v>
      </c>
      <c r="G367" s="39"/>
    </row>
    <row r="368" spans="1:7" ht="114.75" customHeight="1" thickBot="1" x14ac:dyDescent="0.3">
      <c r="A368" s="2"/>
      <c r="B368" s="450" t="s">
        <v>157</v>
      </c>
      <c r="C368" s="399" t="s">
        <v>332</v>
      </c>
      <c r="D368" s="32" t="s">
        <v>54</v>
      </c>
      <c r="E368" s="1684" t="s">
        <v>333</v>
      </c>
      <c r="F368" s="1686"/>
      <c r="G368" s="39"/>
    </row>
    <row r="369" spans="1:12" ht="36.75" customHeight="1" thickBot="1" x14ac:dyDescent="0.3">
      <c r="A369" s="2"/>
      <c r="B369" s="447" t="s">
        <v>29</v>
      </c>
      <c r="C369" s="1272" t="s">
        <v>332</v>
      </c>
      <c r="D369" s="1273"/>
      <c r="E369" s="1273"/>
      <c r="F369" s="1670"/>
      <c r="G369" s="39"/>
    </row>
    <row r="370" spans="1:12" ht="16.5" thickBot="1" x14ac:dyDescent="0.3">
      <c r="A370" s="2"/>
      <c r="B370" s="447" t="s">
        <v>31</v>
      </c>
      <c r="C370" s="1287" t="s">
        <v>329</v>
      </c>
      <c r="D370" s="1288"/>
      <c r="E370" s="1288"/>
      <c r="F370" s="1687"/>
      <c r="G370" s="39"/>
    </row>
    <row r="371" spans="1:12" ht="12.75" customHeight="1" x14ac:dyDescent="0.25">
      <c r="A371" s="2"/>
      <c r="B371" s="1666"/>
      <c r="C371" s="14">
        <v>2024</v>
      </c>
      <c r="D371" s="14">
        <v>2025</v>
      </c>
      <c r="E371" s="14">
        <v>2026</v>
      </c>
      <c r="F371" s="442">
        <v>2027</v>
      </c>
      <c r="G371" s="39"/>
    </row>
    <row r="372" spans="1:12" ht="25.5" customHeight="1" thickBot="1" x14ac:dyDescent="0.3">
      <c r="A372" s="2"/>
      <c r="B372" s="1683"/>
      <c r="C372" s="16" t="s">
        <v>13</v>
      </c>
      <c r="D372" s="16" t="s">
        <v>14</v>
      </c>
      <c r="E372" s="16" t="s">
        <v>14</v>
      </c>
      <c r="F372" s="451" t="s">
        <v>14</v>
      </c>
      <c r="G372" s="39"/>
    </row>
    <row r="373" spans="1:12" ht="16.5" thickBot="1" x14ac:dyDescent="0.3">
      <c r="A373" s="2"/>
      <c r="B373" s="447" t="s">
        <v>33</v>
      </c>
      <c r="C373" s="15">
        <v>1</v>
      </c>
      <c r="D373" s="15">
        <v>1</v>
      </c>
      <c r="E373" s="15">
        <v>1</v>
      </c>
      <c r="F373" s="475">
        <v>1</v>
      </c>
      <c r="G373" s="39"/>
    </row>
    <row r="374" spans="1:12" ht="16.5" thickBot="1" x14ac:dyDescent="0.3">
      <c r="A374" s="2"/>
      <c r="B374" s="447" t="s">
        <v>35</v>
      </c>
      <c r="C374" s="379">
        <v>13683</v>
      </c>
      <c r="D374" s="379">
        <v>220000</v>
      </c>
      <c r="E374" s="379">
        <f t="shared" ref="E374" si="65">E392</f>
        <v>251683</v>
      </c>
      <c r="F374" s="452">
        <v>218317</v>
      </c>
      <c r="G374" s="39"/>
    </row>
    <row r="375" spans="1:12" ht="16.5" thickBot="1" x14ac:dyDescent="0.3">
      <c r="A375" s="2"/>
      <c r="B375" s="447" t="s">
        <v>36</v>
      </c>
      <c r="C375" s="379">
        <v>13683</v>
      </c>
      <c r="D375" s="379">
        <v>220000</v>
      </c>
      <c r="E375" s="379">
        <v>238000</v>
      </c>
      <c r="F375" s="452">
        <v>218317</v>
      </c>
      <c r="G375" s="39"/>
    </row>
    <row r="376" spans="1:12" ht="16.5" thickBot="1" x14ac:dyDescent="0.3">
      <c r="A376" s="2"/>
      <c r="B376" s="447" t="s">
        <v>37</v>
      </c>
      <c r="C376" s="15" t="s">
        <v>94</v>
      </c>
      <c r="D376" s="19">
        <f>D373/C373-1</f>
        <v>0</v>
      </c>
      <c r="E376" s="19">
        <f t="shared" ref="E376:F378" si="66">E373/D373-1</f>
        <v>0</v>
      </c>
      <c r="F376" s="453">
        <f t="shared" si="66"/>
        <v>0</v>
      </c>
      <c r="G376" s="39"/>
      <c r="H376" s="381"/>
      <c r="I376" s="381"/>
      <c r="J376" s="381"/>
      <c r="K376" s="381"/>
      <c r="L376" s="381"/>
    </row>
    <row r="377" spans="1:12" ht="16.5" thickBot="1" x14ac:dyDescent="0.3">
      <c r="A377" s="2"/>
      <c r="B377" s="447" t="s">
        <v>38</v>
      </c>
      <c r="C377" s="15" t="s">
        <v>94</v>
      </c>
      <c r="D377" s="19">
        <f>D374/C374-1</f>
        <v>15.078345392092377</v>
      </c>
      <c r="E377" s="19">
        <f t="shared" si="66"/>
        <v>0.1440136363636364</v>
      </c>
      <c r="F377" s="453">
        <f t="shared" si="66"/>
        <v>-0.13257152847033771</v>
      </c>
      <c r="G377" s="39"/>
    </row>
    <row r="378" spans="1:12" ht="16.5" thickBot="1" x14ac:dyDescent="0.3">
      <c r="A378" s="2"/>
      <c r="B378" s="447" t="s">
        <v>39</v>
      </c>
      <c r="C378" s="15" t="s">
        <v>94</v>
      </c>
      <c r="D378" s="19">
        <f>D375/C375-1</f>
        <v>15.078345392092377</v>
      </c>
      <c r="E378" s="19">
        <f t="shared" si="66"/>
        <v>8.181818181818179E-2</v>
      </c>
      <c r="F378" s="453">
        <f t="shared" si="66"/>
        <v>-8.2701680672268907E-2</v>
      </c>
      <c r="G378" s="39"/>
    </row>
    <row r="379" spans="1:12" ht="16.5" thickBot="1" x14ac:dyDescent="0.3">
      <c r="A379" s="2"/>
      <c r="B379" s="1681" t="s">
        <v>330</v>
      </c>
      <c r="C379" s="1318"/>
      <c r="D379" s="1318"/>
      <c r="E379" s="1318"/>
      <c r="F379" s="1682"/>
      <c r="G379" s="39"/>
    </row>
    <row r="380" spans="1:12" ht="12.75" customHeight="1" x14ac:dyDescent="0.25">
      <c r="A380" s="2"/>
      <c r="B380" s="1666"/>
      <c r="C380" s="14">
        <v>2024</v>
      </c>
      <c r="D380" s="14">
        <v>2025</v>
      </c>
      <c r="E380" s="14">
        <v>2026</v>
      </c>
      <c r="F380" s="442">
        <v>2027</v>
      </c>
      <c r="G380" s="39"/>
    </row>
    <row r="381" spans="1:12" ht="27.75" customHeight="1" thickBot="1" x14ac:dyDescent="0.3">
      <c r="A381" s="2"/>
      <c r="B381" s="1683"/>
      <c r="C381" s="16" t="s">
        <v>13</v>
      </c>
      <c r="D381" s="16" t="s">
        <v>14</v>
      </c>
      <c r="E381" s="16" t="s">
        <v>14</v>
      </c>
      <c r="F381" s="451" t="s">
        <v>14</v>
      </c>
      <c r="G381" s="39"/>
    </row>
    <row r="382" spans="1:12" ht="16.5" thickBot="1" x14ac:dyDescent="0.3">
      <c r="A382" s="2"/>
      <c r="B382" s="454" t="s">
        <v>57</v>
      </c>
      <c r="C382" s="21">
        <f>C383+C384+C385+C386</f>
        <v>0</v>
      </c>
      <c r="D382" s="21">
        <f t="shared" ref="D382:F382" si="67">D383+D384+D385+D386</f>
        <v>0</v>
      </c>
      <c r="E382" s="21">
        <f t="shared" si="67"/>
        <v>0</v>
      </c>
      <c r="F382" s="455">
        <f t="shared" si="67"/>
        <v>0</v>
      </c>
      <c r="G382" s="39"/>
    </row>
    <row r="383" spans="1:12" ht="16.5" thickBot="1" x14ac:dyDescent="0.3">
      <c r="A383" s="2"/>
      <c r="B383" s="456" t="s">
        <v>42</v>
      </c>
      <c r="C383" s="21"/>
      <c r="D383" s="21"/>
      <c r="E383" s="21"/>
      <c r="F383" s="455"/>
      <c r="G383" s="39"/>
    </row>
    <row r="384" spans="1:12" ht="16.5" thickBot="1" x14ac:dyDescent="0.3">
      <c r="A384" s="2"/>
      <c r="B384" s="456" t="s">
        <v>58</v>
      </c>
      <c r="C384" s="21"/>
      <c r="D384" s="21"/>
      <c r="E384" s="21"/>
      <c r="F384" s="455"/>
      <c r="G384" s="39"/>
    </row>
    <row r="385" spans="1:12" ht="16.5" thickBot="1" x14ac:dyDescent="0.3">
      <c r="A385" s="2"/>
      <c r="B385" s="456" t="s">
        <v>59</v>
      </c>
      <c r="C385" s="21"/>
      <c r="D385" s="21"/>
      <c r="E385" s="21"/>
      <c r="F385" s="455"/>
      <c r="G385" s="39"/>
    </row>
    <row r="386" spans="1:12" ht="16.5" thickBot="1" x14ac:dyDescent="0.3">
      <c r="A386" s="2"/>
      <c r="B386" s="456" t="s">
        <v>60</v>
      </c>
      <c r="C386" s="21"/>
      <c r="D386" s="21"/>
      <c r="E386" s="21"/>
      <c r="F386" s="455"/>
      <c r="G386" s="39"/>
    </row>
    <row r="387" spans="1:12" ht="16.5" thickBot="1" x14ac:dyDescent="0.3">
      <c r="A387" s="2"/>
      <c r="B387" s="454" t="s">
        <v>61</v>
      </c>
      <c r="C387" s="24"/>
      <c r="D387" s="24">
        <f>D388+D389+D390+D391</f>
        <v>220000</v>
      </c>
      <c r="E387" s="24">
        <f t="shared" ref="E387" si="68">E388+E389+E390+E391</f>
        <v>251683</v>
      </c>
      <c r="F387" s="457">
        <v>218317</v>
      </c>
      <c r="G387" s="39"/>
    </row>
    <row r="388" spans="1:12" ht="16.5" thickBot="1" x14ac:dyDescent="0.3">
      <c r="A388" s="2"/>
      <c r="B388" s="456" t="s">
        <v>42</v>
      </c>
      <c r="C388" s="379"/>
      <c r="D388" s="379">
        <v>220000</v>
      </c>
      <c r="E388" s="379">
        <v>251683</v>
      </c>
      <c r="F388" s="452">
        <v>218317</v>
      </c>
      <c r="G388" s="39"/>
      <c r="H388" s="401"/>
      <c r="I388" s="401"/>
      <c r="J388" s="401"/>
      <c r="L388" s="381"/>
    </row>
    <row r="389" spans="1:12" ht="16.5" thickBot="1" x14ac:dyDescent="0.3">
      <c r="A389" s="2"/>
      <c r="B389" s="456" t="s">
        <v>58</v>
      </c>
      <c r="C389" s="24"/>
      <c r="D389" s="21"/>
      <c r="E389" s="21"/>
      <c r="F389" s="455"/>
      <c r="G389" s="39"/>
    </row>
    <row r="390" spans="1:12" ht="16.5" thickBot="1" x14ac:dyDescent="0.3">
      <c r="A390" s="2"/>
      <c r="B390" s="456" t="s">
        <v>59</v>
      </c>
      <c r="C390" s="24"/>
      <c r="D390" s="21"/>
      <c r="E390" s="21"/>
      <c r="F390" s="455"/>
      <c r="G390" s="39"/>
    </row>
    <row r="391" spans="1:12" ht="16.5" thickBot="1" x14ac:dyDescent="0.3">
      <c r="A391" s="2"/>
      <c r="B391" s="456" t="s">
        <v>60</v>
      </c>
      <c r="C391" s="24"/>
      <c r="D391" s="21"/>
      <c r="E391" s="21"/>
      <c r="F391" s="455"/>
      <c r="G391" s="39"/>
    </row>
    <row r="392" spans="1:12" ht="16.5" thickBot="1" x14ac:dyDescent="0.3">
      <c r="A392" s="2"/>
      <c r="B392" s="462" t="s">
        <v>162</v>
      </c>
      <c r="C392" s="24">
        <v>13683</v>
      </c>
      <c r="D392" s="24">
        <v>220000</v>
      </c>
      <c r="E392" s="24">
        <f t="shared" ref="E392" si="69">E382+E387</f>
        <v>251683</v>
      </c>
      <c r="F392" s="457">
        <v>218317</v>
      </c>
      <c r="G392" s="39"/>
    </row>
    <row r="393" spans="1:12" ht="78.75" customHeight="1" thickBot="1" x14ac:dyDescent="0.3">
      <c r="A393" s="2"/>
      <c r="B393" s="450" t="s">
        <v>334</v>
      </c>
      <c r="C393" s="403" t="s">
        <v>335</v>
      </c>
      <c r="D393" s="404" t="s">
        <v>54</v>
      </c>
      <c r="E393" s="1684" t="s">
        <v>336</v>
      </c>
      <c r="F393" s="1686"/>
      <c r="G393" s="39"/>
    </row>
    <row r="394" spans="1:12" ht="34.5" customHeight="1" thickBot="1" x14ac:dyDescent="0.3">
      <c r="A394" s="2"/>
      <c r="B394" s="447" t="s">
        <v>29</v>
      </c>
      <c r="C394" s="1272" t="s">
        <v>335</v>
      </c>
      <c r="D394" s="1273"/>
      <c r="E394" s="1273"/>
      <c r="F394" s="1670"/>
      <c r="G394" s="39"/>
    </row>
    <row r="395" spans="1:12" ht="16.5" thickBot="1" x14ac:dyDescent="0.3">
      <c r="A395" s="2"/>
      <c r="B395" s="447" t="s">
        <v>31</v>
      </c>
      <c r="C395" s="1287" t="s">
        <v>329</v>
      </c>
      <c r="D395" s="1288"/>
      <c r="E395" s="1288"/>
      <c r="F395" s="1687"/>
      <c r="G395" s="39"/>
    </row>
    <row r="396" spans="1:12" ht="12.75" customHeight="1" x14ac:dyDescent="0.25">
      <c r="A396" s="2"/>
      <c r="B396" s="1666"/>
      <c r="C396" s="14">
        <v>2024</v>
      </c>
      <c r="D396" s="14">
        <v>2025</v>
      </c>
      <c r="E396" s="14">
        <v>2026</v>
      </c>
      <c r="F396" s="442">
        <v>2027</v>
      </c>
      <c r="G396" s="39"/>
      <c r="H396" s="381"/>
    </row>
    <row r="397" spans="1:12" ht="22.5" customHeight="1" thickBot="1" x14ac:dyDescent="0.3">
      <c r="A397" s="2"/>
      <c r="B397" s="1683"/>
      <c r="C397" s="16" t="s">
        <v>13</v>
      </c>
      <c r="D397" s="16" t="s">
        <v>14</v>
      </c>
      <c r="E397" s="16" t="s">
        <v>14</v>
      </c>
      <c r="F397" s="451" t="s">
        <v>14</v>
      </c>
      <c r="G397" s="39"/>
    </row>
    <row r="398" spans="1:12" ht="16.5" thickBot="1" x14ac:dyDescent="0.3">
      <c r="A398" s="2"/>
      <c r="B398" s="447" t="s">
        <v>33</v>
      </c>
      <c r="C398" s="15">
        <v>1</v>
      </c>
      <c r="D398" s="15">
        <v>1</v>
      </c>
      <c r="E398" s="15">
        <v>1</v>
      </c>
      <c r="F398" s="475">
        <v>1</v>
      </c>
      <c r="G398" s="39"/>
      <c r="H398" s="381"/>
    </row>
    <row r="399" spans="1:12" ht="16.5" thickBot="1" x14ac:dyDescent="0.3">
      <c r="A399" s="2"/>
      <c r="B399" s="447" t="s">
        <v>35</v>
      </c>
      <c r="C399" s="379">
        <f>C417</f>
        <v>488432</v>
      </c>
      <c r="D399" s="379">
        <f t="shared" ref="D399:F399" si="70">D417</f>
        <v>2818</v>
      </c>
      <c r="E399" s="379">
        <f t="shared" si="70"/>
        <v>0</v>
      </c>
      <c r="F399" s="452">
        <f t="shared" si="70"/>
        <v>0</v>
      </c>
      <c r="G399" s="39"/>
    </row>
    <row r="400" spans="1:12" ht="16.5" thickBot="1" x14ac:dyDescent="0.3">
      <c r="A400" s="2"/>
      <c r="B400" s="447" t="s">
        <v>36</v>
      </c>
      <c r="C400" s="379">
        <f>C399/C398</f>
        <v>488432</v>
      </c>
      <c r="D400" s="379">
        <f t="shared" ref="D400:F400" si="71">D399/D398</f>
        <v>2818</v>
      </c>
      <c r="E400" s="379">
        <f t="shared" si="71"/>
        <v>0</v>
      </c>
      <c r="F400" s="452">
        <f t="shared" si="71"/>
        <v>0</v>
      </c>
      <c r="G400" s="39"/>
    </row>
    <row r="401" spans="1:12" ht="16.5" thickBot="1" x14ac:dyDescent="0.3">
      <c r="A401" s="2"/>
      <c r="B401" s="447" t="s">
        <v>37</v>
      </c>
      <c r="C401" s="15" t="s">
        <v>94</v>
      </c>
      <c r="D401" s="19">
        <f>D398/C398-1</f>
        <v>0</v>
      </c>
      <c r="E401" s="19">
        <f t="shared" ref="E401:F403" si="72">E398/D398-1</f>
        <v>0</v>
      </c>
      <c r="F401" s="453">
        <f t="shared" si="72"/>
        <v>0</v>
      </c>
      <c r="G401" s="39"/>
      <c r="H401" s="381"/>
      <c r="I401" s="381"/>
      <c r="J401" s="381"/>
      <c r="K401" s="381"/>
      <c r="L401" s="381"/>
    </row>
    <row r="402" spans="1:12" ht="16.5" thickBot="1" x14ac:dyDescent="0.3">
      <c r="A402" s="2"/>
      <c r="B402" s="447" t="s">
        <v>38</v>
      </c>
      <c r="C402" s="15" t="s">
        <v>94</v>
      </c>
      <c r="D402" s="19">
        <f>D399/C399-1</f>
        <v>-0.99423051724702727</v>
      </c>
      <c r="E402" s="19">
        <f t="shared" si="72"/>
        <v>-1</v>
      </c>
      <c r="F402" s="453" t="e">
        <f t="shared" si="72"/>
        <v>#DIV/0!</v>
      </c>
      <c r="G402" s="39"/>
    </row>
    <row r="403" spans="1:12" ht="16.5" thickBot="1" x14ac:dyDescent="0.3">
      <c r="A403" s="2"/>
      <c r="B403" s="447" t="s">
        <v>39</v>
      </c>
      <c r="C403" s="15" t="s">
        <v>94</v>
      </c>
      <c r="D403" s="19">
        <f>D400/C400-1</f>
        <v>-0.99423051724702727</v>
      </c>
      <c r="E403" s="19">
        <f t="shared" si="72"/>
        <v>-1</v>
      </c>
      <c r="F403" s="453" t="e">
        <f t="shared" si="72"/>
        <v>#DIV/0!</v>
      </c>
      <c r="G403" s="39"/>
    </row>
    <row r="404" spans="1:12" ht="16.5" thickBot="1" x14ac:dyDescent="0.3">
      <c r="A404" s="2"/>
      <c r="B404" s="1681" t="s">
        <v>337</v>
      </c>
      <c r="C404" s="1318"/>
      <c r="D404" s="1318"/>
      <c r="E404" s="1318"/>
      <c r="F404" s="1682"/>
      <c r="G404" s="39"/>
    </row>
    <row r="405" spans="1:12" ht="12.75" customHeight="1" x14ac:dyDescent="0.25">
      <c r="A405" s="2"/>
      <c r="B405" s="1666"/>
      <c r="C405" s="14">
        <v>2024</v>
      </c>
      <c r="D405" s="14">
        <v>2025</v>
      </c>
      <c r="E405" s="14">
        <v>2026</v>
      </c>
      <c r="F405" s="442">
        <v>2027</v>
      </c>
      <c r="G405" s="39"/>
      <c r="H405" s="405"/>
    </row>
    <row r="406" spans="1:12" ht="18" customHeight="1" thickBot="1" x14ac:dyDescent="0.3">
      <c r="A406" s="2"/>
      <c r="B406" s="1683"/>
      <c r="C406" s="16" t="s">
        <v>13</v>
      </c>
      <c r="D406" s="16" t="s">
        <v>14</v>
      </c>
      <c r="E406" s="16" t="s">
        <v>14</v>
      </c>
      <c r="F406" s="451" t="s">
        <v>14</v>
      </c>
      <c r="G406" s="39"/>
    </row>
    <row r="407" spans="1:12" ht="16.5" thickBot="1" x14ac:dyDescent="0.3">
      <c r="A407" s="2"/>
      <c r="B407" s="454" t="s">
        <v>57</v>
      </c>
      <c r="C407" s="21">
        <f>C408+C409+C410+C411</f>
        <v>0</v>
      </c>
      <c r="D407" s="21">
        <f t="shared" ref="D407:F407" si="73">D408+D409+D410+D411</f>
        <v>0</v>
      </c>
      <c r="E407" s="21">
        <f t="shared" si="73"/>
        <v>0</v>
      </c>
      <c r="F407" s="455">
        <f t="shared" si="73"/>
        <v>0</v>
      </c>
      <c r="G407" s="39"/>
    </row>
    <row r="408" spans="1:12" ht="16.5" thickBot="1" x14ac:dyDescent="0.3">
      <c r="A408" s="2"/>
      <c r="B408" s="456" t="s">
        <v>42</v>
      </c>
      <c r="C408" s="21"/>
      <c r="D408" s="21"/>
      <c r="E408" s="21"/>
      <c r="F408" s="455"/>
      <c r="G408" s="39"/>
    </row>
    <row r="409" spans="1:12" ht="16.5" thickBot="1" x14ac:dyDescent="0.3">
      <c r="A409" s="2"/>
      <c r="B409" s="456" t="s">
        <v>58</v>
      </c>
      <c r="C409" s="21"/>
      <c r="D409" s="21"/>
      <c r="E409" s="21"/>
      <c r="F409" s="455"/>
      <c r="G409" s="39"/>
    </row>
    <row r="410" spans="1:12" ht="16.5" thickBot="1" x14ac:dyDescent="0.3">
      <c r="A410" s="2"/>
      <c r="B410" s="456" t="s">
        <v>59</v>
      </c>
      <c r="C410" s="21"/>
      <c r="D410" s="21"/>
      <c r="E410" s="21"/>
      <c r="F410" s="455"/>
      <c r="G410" s="39"/>
    </row>
    <row r="411" spans="1:12" ht="16.5" thickBot="1" x14ac:dyDescent="0.3">
      <c r="A411" s="2"/>
      <c r="B411" s="456" t="s">
        <v>60</v>
      </c>
      <c r="C411" s="21"/>
      <c r="D411" s="21"/>
      <c r="E411" s="21"/>
      <c r="F411" s="455"/>
      <c r="G411" s="39"/>
    </row>
    <row r="412" spans="1:12" ht="16.5" thickBot="1" x14ac:dyDescent="0.3">
      <c r="A412" s="2"/>
      <c r="B412" s="454" t="s">
        <v>61</v>
      </c>
      <c r="C412" s="24">
        <f>C413+C414+C415+C416</f>
        <v>488432</v>
      </c>
      <c r="D412" s="24">
        <f t="shared" ref="D412:E412" si="74">D413+D414+D415+D416</f>
        <v>2818</v>
      </c>
      <c r="E412" s="24">
        <f t="shared" si="74"/>
        <v>0</v>
      </c>
      <c r="F412" s="457">
        <f>F413</f>
        <v>0</v>
      </c>
      <c r="G412" s="39"/>
    </row>
    <row r="413" spans="1:12" ht="16.5" thickBot="1" x14ac:dyDescent="0.3">
      <c r="A413" s="2"/>
      <c r="B413" s="456" t="s">
        <v>42</v>
      </c>
      <c r="C413" s="24">
        <v>488432</v>
      </c>
      <c r="D413" s="21">
        <v>2818</v>
      </c>
      <c r="E413" s="21"/>
      <c r="F413" s="455"/>
      <c r="G413" s="39"/>
      <c r="H413" s="401"/>
      <c r="I413" s="401"/>
      <c r="J413" s="401"/>
      <c r="L413" s="381"/>
    </row>
    <row r="414" spans="1:12" ht="16.5" thickBot="1" x14ac:dyDescent="0.3">
      <c r="A414" s="2"/>
      <c r="B414" s="456" t="s">
        <v>58</v>
      </c>
      <c r="C414" s="24"/>
      <c r="D414" s="21"/>
      <c r="E414" s="21"/>
      <c r="F414" s="455"/>
      <c r="G414" s="39"/>
    </row>
    <row r="415" spans="1:12" ht="16.5" thickBot="1" x14ac:dyDescent="0.3">
      <c r="A415" s="2"/>
      <c r="B415" s="456" t="s">
        <v>59</v>
      </c>
      <c r="C415" s="24"/>
      <c r="D415" s="21"/>
      <c r="E415" s="21"/>
      <c r="F415" s="455"/>
      <c r="G415" s="39"/>
    </row>
    <row r="416" spans="1:12" ht="16.5" thickBot="1" x14ac:dyDescent="0.3">
      <c r="A416" s="2"/>
      <c r="B416" s="456" t="s">
        <v>60</v>
      </c>
      <c r="C416" s="24"/>
      <c r="D416" s="21"/>
      <c r="E416" s="21"/>
      <c r="F416" s="455"/>
      <c r="G416" s="39"/>
    </row>
    <row r="417" spans="1:12" ht="16.5" thickBot="1" x14ac:dyDescent="0.3">
      <c r="A417" s="2"/>
      <c r="B417" s="462" t="s">
        <v>246</v>
      </c>
      <c r="C417" s="24">
        <f>C407+C412</f>
        <v>488432</v>
      </c>
      <c r="D417" s="24">
        <f t="shared" ref="D417:E417" si="75">D407+D412</f>
        <v>2818</v>
      </c>
      <c r="E417" s="24">
        <f t="shared" si="75"/>
        <v>0</v>
      </c>
      <c r="F417" s="457">
        <f>F413</f>
        <v>0</v>
      </c>
      <c r="G417" s="39"/>
    </row>
    <row r="418" spans="1:12" ht="79.5" thickBot="1" x14ac:dyDescent="0.3">
      <c r="A418" s="2"/>
      <c r="B418" s="450" t="s">
        <v>338</v>
      </c>
      <c r="C418" s="399" t="s">
        <v>339</v>
      </c>
      <c r="D418" s="32" t="s">
        <v>54</v>
      </c>
      <c r="E418" s="33" t="s">
        <v>340</v>
      </c>
      <c r="F418" s="474"/>
      <c r="G418" s="39"/>
    </row>
    <row r="419" spans="1:12" ht="28.5" customHeight="1" thickBot="1" x14ac:dyDescent="0.3">
      <c r="A419" s="2"/>
      <c r="B419" s="447" t="s">
        <v>29</v>
      </c>
      <c r="C419" s="1272" t="s">
        <v>339</v>
      </c>
      <c r="D419" s="1273"/>
      <c r="E419" s="1273"/>
      <c r="F419" s="1670"/>
      <c r="G419" s="39"/>
    </row>
    <row r="420" spans="1:12" ht="16.5" thickBot="1" x14ac:dyDescent="0.3">
      <c r="A420" s="2"/>
      <c r="B420" s="447" t="s">
        <v>31</v>
      </c>
      <c r="C420" s="1287" t="s">
        <v>329</v>
      </c>
      <c r="D420" s="1288"/>
      <c r="E420" s="1288"/>
      <c r="F420" s="1687"/>
      <c r="G420" s="39"/>
    </row>
    <row r="421" spans="1:12" ht="12.75" customHeight="1" x14ac:dyDescent="0.25">
      <c r="A421" s="2"/>
      <c r="B421" s="1666"/>
      <c r="C421" s="14">
        <v>2024</v>
      </c>
      <c r="D421" s="14">
        <v>2025</v>
      </c>
      <c r="E421" s="14">
        <v>2026</v>
      </c>
      <c r="F421" s="442">
        <v>2027</v>
      </c>
      <c r="G421" s="39"/>
    </row>
    <row r="422" spans="1:12" ht="20.25" customHeight="1" thickBot="1" x14ac:dyDescent="0.3">
      <c r="A422" s="2"/>
      <c r="B422" s="1683"/>
      <c r="C422" s="16" t="s">
        <v>13</v>
      </c>
      <c r="D422" s="16" t="s">
        <v>14</v>
      </c>
      <c r="E422" s="16" t="s">
        <v>14</v>
      </c>
      <c r="F422" s="451" t="s">
        <v>14</v>
      </c>
      <c r="G422" s="39"/>
    </row>
    <row r="423" spans="1:12" ht="16.5" thickBot="1" x14ac:dyDescent="0.3">
      <c r="A423" s="2"/>
      <c r="B423" s="447" t="s">
        <v>33</v>
      </c>
      <c r="C423" s="15">
        <v>1</v>
      </c>
      <c r="D423" s="15">
        <v>1</v>
      </c>
      <c r="E423" s="15">
        <v>1</v>
      </c>
      <c r="F423" s="475">
        <v>1</v>
      </c>
      <c r="G423" s="39"/>
    </row>
    <row r="424" spans="1:12" ht="16.5" thickBot="1" x14ac:dyDescent="0.3">
      <c r="A424" s="2"/>
      <c r="B424" s="447" t="s">
        <v>35</v>
      </c>
      <c r="C424" s="379">
        <f>C442</f>
        <v>0</v>
      </c>
      <c r="D424" s="379">
        <f t="shared" ref="D424:F424" si="76">D442</f>
        <v>414000</v>
      </c>
      <c r="E424" s="379">
        <f t="shared" si="76"/>
        <v>994436</v>
      </c>
      <c r="F424" s="379">
        <f t="shared" si="76"/>
        <v>661564</v>
      </c>
      <c r="G424" s="39"/>
    </row>
    <row r="425" spans="1:12" ht="16.5" thickBot="1" x14ac:dyDescent="0.3">
      <c r="A425" s="2"/>
      <c r="B425" s="447" t="s">
        <v>36</v>
      </c>
      <c r="C425" s="379">
        <f>C424/C423</f>
        <v>0</v>
      </c>
      <c r="D425" s="379">
        <f>D424/D423</f>
        <v>414000</v>
      </c>
      <c r="E425" s="379">
        <f t="shared" ref="E425" si="77">E424/E423</f>
        <v>994436</v>
      </c>
      <c r="F425" s="452">
        <f>F424/F423</f>
        <v>661564</v>
      </c>
      <c r="G425" s="39"/>
    </row>
    <row r="426" spans="1:12" ht="16.5" thickBot="1" x14ac:dyDescent="0.3">
      <c r="A426" s="2"/>
      <c r="B426" s="447" t="s">
        <v>37</v>
      </c>
      <c r="C426" s="15" t="s">
        <v>94</v>
      </c>
      <c r="D426" s="19">
        <f>D423/C423-1</f>
        <v>0</v>
      </c>
      <c r="E426" s="19">
        <f t="shared" ref="E426:F428" si="78">E423/D423-1</f>
        <v>0</v>
      </c>
      <c r="F426" s="453">
        <f t="shared" si="78"/>
        <v>0</v>
      </c>
      <c r="G426" s="39"/>
      <c r="H426" s="381"/>
      <c r="I426" s="381"/>
      <c r="J426" s="381"/>
      <c r="K426" s="381"/>
      <c r="L426" s="381"/>
    </row>
    <row r="427" spans="1:12" ht="16.5" thickBot="1" x14ac:dyDescent="0.3">
      <c r="A427" s="2"/>
      <c r="B427" s="447" t="s">
        <v>38</v>
      </c>
      <c r="C427" s="15" t="s">
        <v>94</v>
      </c>
      <c r="D427" s="19" t="e">
        <f>D424/C424-1</f>
        <v>#DIV/0!</v>
      </c>
      <c r="E427" s="19">
        <f t="shared" si="78"/>
        <v>1.4020193236714977</v>
      </c>
      <c r="F427" s="453">
        <f t="shared" si="78"/>
        <v>-0.33473446254962613</v>
      </c>
      <c r="G427" s="39"/>
    </row>
    <row r="428" spans="1:12" ht="16.5" thickBot="1" x14ac:dyDescent="0.3">
      <c r="A428" s="2"/>
      <c r="B428" s="447" t="s">
        <v>39</v>
      </c>
      <c r="C428" s="15" t="s">
        <v>94</v>
      </c>
      <c r="D428" s="19" t="e">
        <f>D425/C425-1</f>
        <v>#DIV/0!</v>
      </c>
      <c r="E428" s="19">
        <f t="shared" si="78"/>
        <v>1.4020193236714977</v>
      </c>
      <c r="F428" s="453">
        <f t="shared" si="78"/>
        <v>-0.33473446254962613</v>
      </c>
      <c r="G428" s="39"/>
    </row>
    <row r="429" spans="1:12" ht="16.5" thickBot="1" x14ac:dyDescent="0.3">
      <c r="A429" s="2"/>
      <c r="B429" s="1681" t="s">
        <v>341</v>
      </c>
      <c r="C429" s="1318"/>
      <c r="D429" s="1318"/>
      <c r="E429" s="1318"/>
      <c r="F429" s="1682"/>
      <c r="G429" s="39"/>
    </row>
    <row r="430" spans="1:12" ht="12.75" customHeight="1" x14ac:dyDescent="0.25">
      <c r="A430" s="2"/>
      <c r="B430" s="1666"/>
      <c r="C430" s="14">
        <v>2024</v>
      </c>
      <c r="D430" s="14">
        <v>2025</v>
      </c>
      <c r="E430" s="14">
        <v>2026</v>
      </c>
      <c r="F430" s="442">
        <v>2027</v>
      </c>
      <c r="G430" s="39"/>
    </row>
    <row r="431" spans="1:12" ht="15" customHeight="1" thickBot="1" x14ac:dyDescent="0.3">
      <c r="A431" s="2"/>
      <c r="B431" s="1683"/>
      <c r="C431" s="16" t="s">
        <v>13</v>
      </c>
      <c r="D431" s="16" t="s">
        <v>14</v>
      </c>
      <c r="E431" s="16" t="s">
        <v>14</v>
      </c>
      <c r="F431" s="451" t="s">
        <v>14</v>
      </c>
      <c r="G431" s="39"/>
    </row>
    <row r="432" spans="1:12" ht="16.5" thickBot="1" x14ac:dyDescent="0.3">
      <c r="A432" s="2"/>
      <c r="B432" s="454" t="s">
        <v>57</v>
      </c>
      <c r="C432" s="21">
        <f>C433+C434+C435+C436</f>
        <v>0</v>
      </c>
      <c r="D432" s="21">
        <f t="shared" ref="D432:F432" si="79">D433+D434+D435+D436</f>
        <v>0</v>
      </c>
      <c r="E432" s="21">
        <f t="shared" si="79"/>
        <v>0</v>
      </c>
      <c r="F432" s="455">
        <f t="shared" si="79"/>
        <v>0</v>
      </c>
      <c r="G432" s="39"/>
    </row>
    <row r="433" spans="1:12" ht="16.5" thickBot="1" x14ac:dyDescent="0.3">
      <c r="A433" s="2"/>
      <c r="B433" s="456" t="s">
        <v>42</v>
      </c>
      <c r="C433" s="21"/>
      <c r="D433" s="21"/>
      <c r="E433" s="21"/>
      <c r="F433" s="455"/>
      <c r="G433" s="39"/>
    </row>
    <row r="434" spans="1:12" ht="16.5" thickBot="1" x14ac:dyDescent="0.3">
      <c r="A434" s="2"/>
      <c r="B434" s="456" t="s">
        <v>58</v>
      </c>
      <c r="C434" s="21"/>
      <c r="D434" s="21"/>
      <c r="E434" s="21"/>
      <c r="F434" s="455"/>
      <c r="G434" s="39"/>
      <c r="J434" s="381"/>
    </row>
    <row r="435" spans="1:12" ht="16.5" thickBot="1" x14ac:dyDescent="0.3">
      <c r="A435" s="2"/>
      <c r="B435" s="456" t="s">
        <v>59</v>
      </c>
      <c r="C435" s="21"/>
      <c r="D435" s="21"/>
      <c r="E435" s="21"/>
      <c r="F435" s="455"/>
      <c r="G435" s="39"/>
    </row>
    <row r="436" spans="1:12" ht="16.5" thickBot="1" x14ac:dyDescent="0.3">
      <c r="A436" s="2"/>
      <c r="B436" s="456" t="s">
        <v>60</v>
      </c>
      <c r="C436" s="21"/>
      <c r="D436" s="21"/>
      <c r="E436" s="21"/>
      <c r="F436" s="455"/>
      <c r="G436" s="39"/>
    </row>
    <row r="437" spans="1:12" ht="16.5" thickBot="1" x14ac:dyDescent="0.3">
      <c r="A437" s="2"/>
      <c r="B437" s="454" t="s">
        <v>61</v>
      </c>
      <c r="C437" s="24">
        <f>C438+C439+C440+C441</f>
        <v>0</v>
      </c>
      <c r="D437" s="24">
        <f t="shared" ref="D437:E437" si="80">D438+D439+D440+D441</f>
        <v>414000</v>
      </c>
      <c r="E437" s="24">
        <f t="shared" si="80"/>
        <v>994436</v>
      </c>
      <c r="F437" s="457">
        <f>F438</f>
        <v>661564</v>
      </c>
      <c r="G437" s="39"/>
    </row>
    <row r="438" spans="1:12" ht="16.5" thickBot="1" x14ac:dyDescent="0.3">
      <c r="A438" s="2"/>
      <c r="B438" s="456" t="s">
        <v>42</v>
      </c>
      <c r="C438" s="24"/>
      <c r="D438" s="21">
        <v>414000</v>
      </c>
      <c r="E438" s="21">
        <v>994436</v>
      </c>
      <c r="F438" s="455">
        <v>661564</v>
      </c>
      <c r="G438" s="39"/>
      <c r="H438" s="401"/>
      <c r="I438" s="401"/>
      <c r="J438" s="401"/>
      <c r="L438" s="381"/>
    </row>
    <row r="439" spans="1:12" ht="16.5" thickBot="1" x14ac:dyDescent="0.3">
      <c r="A439" s="2"/>
      <c r="B439" s="456" t="s">
        <v>58</v>
      </c>
      <c r="C439" s="24"/>
      <c r="D439" s="21"/>
      <c r="E439" s="21"/>
      <c r="F439" s="455"/>
      <c r="G439" s="39"/>
    </row>
    <row r="440" spans="1:12" ht="16.5" thickBot="1" x14ac:dyDescent="0.3">
      <c r="A440" s="2"/>
      <c r="B440" s="456" t="s">
        <v>59</v>
      </c>
      <c r="C440" s="24"/>
      <c r="D440" s="21"/>
      <c r="E440" s="21"/>
      <c r="F440" s="455"/>
      <c r="G440" s="39"/>
    </row>
    <row r="441" spans="1:12" ht="16.5" thickBot="1" x14ac:dyDescent="0.3">
      <c r="A441" s="2"/>
      <c r="B441" s="456" t="s">
        <v>60</v>
      </c>
      <c r="C441" s="24"/>
      <c r="D441" s="21"/>
      <c r="E441" s="21"/>
      <c r="F441" s="455"/>
      <c r="G441" s="39"/>
    </row>
    <row r="442" spans="1:12" ht="16.5" thickBot="1" x14ac:dyDescent="0.3">
      <c r="A442" s="2"/>
      <c r="B442" s="462" t="s">
        <v>342</v>
      </c>
      <c r="C442" s="24">
        <f>C432+C437</f>
        <v>0</v>
      </c>
      <c r="D442" s="24">
        <f t="shared" ref="D442:E442" si="81">D432+D437</f>
        <v>414000</v>
      </c>
      <c r="E442" s="24">
        <f t="shared" si="81"/>
        <v>994436</v>
      </c>
      <c r="F442" s="457">
        <f>F438</f>
        <v>661564</v>
      </c>
      <c r="G442" s="39"/>
    </row>
    <row r="443" spans="1:12" ht="79.5" thickBot="1" x14ac:dyDescent="0.3">
      <c r="A443" s="2"/>
      <c r="B443" s="450" t="s">
        <v>252</v>
      </c>
      <c r="C443" s="399" t="s">
        <v>343</v>
      </c>
      <c r="D443" s="32" t="s">
        <v>54</v>
      </c>
      <c r="E443" s="1684" t="s">
        <v>344</v>
      </c>
      <c r="F443" s="1686"/>
      <c r="G443" s="39"/>
    </row>
    <row r="444" spans="1:12" ht="28.5" customHeight="1" thickBot="1" x14ac:dyDescent="0.3">
      <c r="A444" s="2"/>
      <c r="B444" s="447" t="s">
        <v>29</v>
      </c>
      <c r="C444" s="1272" t="s">
        <v>343</v>
      </c>
      <c r="D444" s="1273"/>
      <c r="E444" s="1273"/>
      <c r="F444" s="1670"/>
      <c r="G444" s="39"/>
    </row>
    <row r="445" spans="1:12" ht="16.5" thickBot="1" x14ac:dyDescent="0.3">
      <c r="A445" s="2"/>
      <c r="B445" s="447" t="s">
        <v>31</v>
      </c>
      <c r="C445" s="1287" t="s">
        <v>329</v>
      </c>
      <c r="D445" s="1288"/>
      <c r="E445" s="1288"/>
      <c r="F445" s="1687"/>
      <c r="G445" s="39"/>
    </row>
    <row r="446" spans="1:12" ht="12.75" customHeight="1" x14ac:dyDescent="0.25">
      <c r="A446" s="2"/>
      <c r="B446" s="1666"/>
      <c r="C446" s="14">
        <v>2024</v>
      </c>
      <c r="D446" s="14">
        <v>2025</v>
      </c>
      <c r="E446" s="14">
        <v>2026</v>
      </c>
      <c r="F446" s="442">
        <v>2027</v>
      </c>
      <c r="G446" s="39"/>
    </row>
    <row r="447" spans="1:12" ht="22.5" customHeight="1" thickBot="1" x14ac:dyDescent="0.3">
      <c r="A447" s="2"/>
      <c r="B447" s="1683"/>
      <c r="C447" s="16" t="s">
        <v>13</v>
      </c>
      <c r="D447" s="16" t="s">
        <v>14</v>
      </c>
      <c r="E447" s="16" t="s">
        <v>14</v>
      </c>
      <c r="F447" s="451" t="s">
        <v>14</v>
      </c>
      <c r="G447" s="39"/>
    </row>
    <row r="448" spans="1:12" ht="16.5" thickBot="1" x14ac:dyDescent="0.3">
      <c r="A448" s="2"/>
      <c r="B448" s="447" t="s">
        <v>33</v>
      </c>
      <c r="C448" s="15">
        <v>1</v>
      </c>
      <c r="D448" s="15">
        <v>1</v>
      </c>
      <c r="E448" s="15">
        <v>1</v>
      </c>
      <c r="F448" s="475">
        <v>1</v>
      </c>
      <c r="G448" s="39"/>
    </row>
    <row r="449" spans="1:12" ht="16.5" thickBot="1" x14ac:dyDescent="0.3">
      <c r="A449" s="2"/>
      <c r="B449" s="447" t="s">
        <v>35</v>
      </c>
      <c r="C449" s="379">
        <f>C467</f>
        <v>0</v>
      </c>
      <c r="D449" s="379">
        <f t="shared" ref="D449" si="82">D467</f>
        <v>196000</v>
      </c>
      <c r="E449" s="379">
        <f>E467</f>
        <v>522800</v>
      </c>
      <c r="F449" s="452">
        <f>F462</f>
        <v>257200</v>
      </c>
      <c r="G449" s="39"/>
    </row>
    <row r="450" spans="1:12" ht="16.5" thickBot="1" x14ac:dyDescent="0.3">
      <c r="A450" s="2"/>
      <c r="B450" s="447" t="s">
        <v>36</v>
      </c>
      <c r="C450" s="379">
        <f>C449/C448</f>
        <v>0</v>
      </c>
      <c r="D450" s="379">
        <f t="shared" ref="D450:E450" si="83">D449/D448</f>
        <v>196000</v>
      </c>
      <c r="E450" s="379">
        <f t="shared" si="83"/>
        <v>522800</v>
      </c>
      <c r="F450" s="452">
        <f>F449/F448</f>
        <v>257200</v>
      </c>
      <c r="G450" s="39"/>
    </row>
    <row r="451" spans="1:12" ht="16.5" thickBot="1" x14ac:dyDescent="0.3">
      <c r="A451" s="2"/>
      <c r="B451" s="447" t="s">
        <v>37</v>
      </c>
      <c r="C451" s="15" t="s">
        <v>94</v>
      </c>
      <c r="D451" s="19">
        <f>D448/C448-1</f>
        <v>0</v>
      </c>
      <c r="E451" s="19">
        <f t="shared" ref="E451:F453" si="84">E448/D448-1</f>
        <v>0</v>
      </c>
      <c r="F451" s="453">
        <f t="shared" si="84"/>
        <v>0</v>
      </c>
      <c r="G451" s="39"/>
      <c r="H451" s="381"/>
      <c r="I451" s="381"/>
      <c r="J451" s="381"/>
      <c r="K451" s="381"/>
      <c r="L451" s="381"/>
    </row>
    <row r="452" spans="1:12" ht="16.5" thickBot="1" x14ac:dyDescent="0.3">
      <c r="A452" s="2"/>
      <c r="B452" s="447" t="s">
        <v>38</v>
      </c>
      <c r="C452" s="15" t="s">
        <v>94</v>
      </c>
      <c r="D452" s="19" t="e">
        <f>D449/C449-1</f>
        <v>#DIV/0!</v>
      </c>
      <c r="E452" s="19">
        <f t="shared" si="84"/>
        <v>1.66734693877551</v>
      </c>
      <c r="F452" s="453">
        <f t="shared" si="84"/>
        <v>-0.50803366488140789</v>
      </c>
      <c r="G452" s="39"/>
    </row>
    <row r="453" spans="1:12" ht="16.5" thickBot="1" x14ac:dyDescent="0.3">
      <c r="A453" s="2"/>
      <c r="B453" s="447" t="s">
        <v>39</v>
      </c>
      <c r="C453" s="15" t="s">
        <v>94</v>
      </c>
      <c r="D453" s="19" t="e">
        <f>D450/C450-1</f>
        <v>#DIV/0!</v>
      </c>
      <c r="E453" s="19">
        <f t="shared" si="84"/>
        <v>1.66734693877551</v>
      </c>
      <c r="F453" s="453">
        <f t="shared" si="84"/>
        <v>-0.50803366488140789</v>
      </c>
      <c r="G453" s="39"/>
    </row>
    <row r="454" spans="1:12" ht="16.5" thickBot="1" x14ac:dyDescent="0.3">
      <c r="A454" s="2"/>
      <c r="B454" s="1681" t="s">
        <v>345</v>
      </c>
      <c r="C454" s="1318"/>
      <c r="D454" s="1318"/>
      <c r="E454" s="1318"/>
      <c r="F454" s="1682"/>
      <c r="G454" s="39"/>
    </row>
    <row r="455" spans="1:12" ht="12.75" customHeight="1" x14ac:dyDescent="0.25">
      <c r="A455" s="2"/>
      <c r="B455" s="1666"/>
      <c r="C455" s="14">
        <v>2024</v>
      </c>
      <c r="D455" s="14">
        <v>2025</v>
      </c>
      <c r="E455" s="14">
        <v>2026</v>
      </c>
      <c r="F455" s="442">
        <v>2027</v>
      </c>
      <c r="G455" s="39"/>
    </row>
    <row r="456" spans="1:12" ht="18" customHeight="1" thickBot="1" x14ac:dyDescent="0.3">
      <c r="A456" s="2"/>
      <c r="B456" s="1683"/>
      <c r="C456" s="16" t="s">
        <v>13</v>
      </c>
      <c r="D456" s="16" t="s">
        <v>14</v>
      </c>
      <c r="E456" s="16" t="s">
        <v>14</v>
      </c>
      <c r="F456" s="451" t="s">
        <v>14</v>
      </c>
      <c r="G456" s="39"/>
    </row>
    <row r="457" spans="1:12" ht="16.5" thickBot="1" x14ac:dyDescent="0.3">
      <c r="A457" s="2"/>
      <c r="B457" s="454" t="s">
        <v>57</v>
      </c>
      <c r="C457" s="21">
        <f>C458+C459+C460+C461</f>
        <v>0</v>
      </c>
      <c r="D457" s="21">
        <f t="shared" ref="D457:F457" si="85">D458+D459+D460+D461</f>
        <v>0</v>
      </c>
      <c r="E457" s="21">
        <f t="shared" si="85"/>
        <v>0</v>
      </c>
      <c r="F457" s="455">
        <f t="shared" si="85"/>
        <v>0</v>
      </c>
      <c r="G457" s="39"/>
    </row>
    <row r="458" spans="1:12" ht="16.5" thickBot="1" x14ac:dyDescent="0.3">
      <c r="A458" s="2"/>
      <c r="B458" s="456" t="s">
        <v>42</v>
      </c>
      <c r="C458" s="21"/>
      <c r="D458" s="21"/>
      <c r="E458" s="21"/>
      <c r="F458" s="455"/>
      <c r="G458" s="39"/>
    </row>
    <row r="459" spans="1:12" ht="16.5" thickBot="1" x14ac:dyDescent="0.3">
      <c r="A459" s="2"/>
      <c r="B459" s="456" t="s">
        <v>58</v>
      </c>
      <c r="C459" s="21"/>
      <c r="D459" s="21"/>
      <c r="E459" s="21"/>
      <c r="F459" s="455"/>
      <c r="G459" s="39"/>
    </row>
    <row r="460" spans="1:12" ht="16.5" thickBot="1" x14ac:dyDescent="0.3">
      <c r="A460" s="2"/>
      <c r="B460" s="456" t="s">
        <v>59</v>
      </c>
      <c r="C460" s="21"/>
      <c r="D460" s="21"/>
      <c r="E460" s="21"/>
      <c r="F460" s="455"/>
      <c r="G460" s="39"/>
    </row>
    <row r="461" spans="1:12" ht="16.5" thickBot="1" x14ac:dyDescent="0.3">
      <c r="A461" s="2"/>
      <c r="B461" s="456" t="s">
        <v>60</v>
      </c>
      <c r="C461" s="21"/>
      <c r="D461" s="21"/>
      <c r="E461" s="21"/>
      <c r="F461" s="455"/>
      <c r="G461" s="39"/>
    </row>
    <row r="462" spans="1:12" ht="16.5" thickBot="1" x14ac:dyDescent="0.3">
      <c r="A462" s="2"/>
      <c r="B462" s="454" t="s">
        <v>61</v>
      </c>
      <c r="C462" s="24">
        <f>C463+C464+C465+C466</f>
        <v>0</v>
      </c>
      <c r="D462" s="24">
        <f t="shared" ref="D462:E462" si="86">D463+D464+D465+D466</f>
        <v>196000</v>
      </c>
      <c r="E462" s="24">
        <f t="shared" si="86"/>
        <v>522800</v>
      </c>
      <c r="F462" s="457">
        <f>F463</f>
        <v>257200</v>
      </c>
      <c r="G462" s="39"/>
    </row>
    <row r="463" spans="1:12" ht="16.5" thickBot="1" x14ac:dyDescent="0.3">
      <c r="A463" s="2"/>
      <c r="B463" s="456" t="s">
        <v>42</v>
      </c>
      <c r="C463" s="24"/>
      <c r="D463" s="21">
        <v>196000</v>
      </c>
      <c r="E463" s="21">
        <v>522800</v>
      </c>
      <c r="F463" s="455">
        <v>257200</v>
      </c>
      <c r="G463" s="39"/>
      <c r="H463" s="401"/>
      <c r="I463" s="401"/>
      <c r="J463" s="401"/>
      <c r="L463" s="381"/>
    </row>
    <row r="464" spans="1:12" ht="16.5" thickBot="1" x14ac:dyDescent="0.3">
      <c r="A464" s="2"/>
      <c r="B464" s="456" t="s">
        <v>58</v>
      </c>
      <c r="C464" s="24"/>
      <c r="D464" s="21"/>
      <c r="E464" s="21"/>
      <c r="F464" s="455"/>
      <c r="G464" s="39"/>
    </row>
    <row r="465" spans="1:7" ht="16.5" thickBot="1" x14ac:dyDescent="0.3">
      <c r="A465" s="2"/>
      <c r="B465" s="456" t="s">
        <v>59</v>
      </c>
      <c r="C465" s="24"/>
      <c r="D465" s="21"/>
      <c r="E465" s="21"/>
      <c r="F465" s="455"/>
      <c r="G465" s="39"/>
    </row>
    <row r="466" spans="1:7" ht="16.5" thickBot="1" x14ac:dyDescent="0.3">
      <c r="A466" s="2"/>
      <c r="B466" s="456" t="s">
        <v>60</v>
      </c>
      <c r="C466" s="24"/>
      <c r="D466" s="21"/>
      <c r="E466" s="21"/>
      <c r="F466" s="455"/>
      <c r="G466" s="39"/>
    </row>
    <row r="467" spans="1:7" ht="16.5" thickBot="1" x14ac:dyDescent="0.3">
      <c r="A467" s="2"/>
      <c r="B467" s="462" t="s">
        <v>346</v>
      </c>
      <c r="C467" s="24">
        <f>C457+C462</f>
        <v>0</v>
      </c>
      <c r="D467" s="24">
        <f t="shared" ref="D467:E467" si="87">D457+D462</f>
        <v>196000</v>
      </c>
      <c r="E467" s="24">
        <f t="shared" si="87"/>
        <v>522800</v>
      </c>
      <c r="F467" s="457">
        <f>F463</f>
        <v>257200</v>
      </c>
      <c r="G467" s="39"/>
    </row>
    <row r="468" spans="1:7" ht="94.5" thickBot="1" x14ac:dyDescent="0.3">
      <c r="A468" s="2"/>
      <c r="B468" s="450" t="s">
        <v>255</v>
      </c>
      <c r="C468" s="406" t="s">
        <v>347</v>
      </c>
      <c r="D468" s="32" t="s">
        <v>54</v>
      </c>
      <c r="E468" s="1684" t="s">
        <v>344</v>
      </c>
      <c r="F468" s="1686"/>
      <c r="G468" s="39"/>
    </row>
    <row r="469" spans="1:7" ht="16.5" thickBot="1" x14ac:dyDescent="0.3">
      <c r="A469" s="2"/>
      <c r="B469" s="447" t="s">
        <v>29</v>
      </c>
      <c r="C469" s="1272" t="s">
        <v>347</v>
      </c>
      <c r="D469" s="1273"/>
      <c r="E469" s="1273"/>
      <c r="F469" s="1670"/>
      <c r="G469" s="39"/>
    </row>
    <row r="470" spans="1:7" ht="16.5" thickBot="1" x14ac:dyDescent="0.3">
      <c r="A470" s="2"/>
      <c r="B470" s="447" t="s">
        <v>31</v>
      </c>
      <c r="C470" s="1287" t="s">
        <v>329</v>
      </c>
      <c r="D470" s="1288"/>
      <c r="E470" s="1288"/>
      <c r="F470" s="1687"/>
      <c r="G470" s="39"/>
    </row>
    <row r="471" spans="1:7" ht="15.75" x14ac:dyDescent="0.25">
      <c r="A471" s="2"/>
      <c r="B471" s="1666"/>
      <c r="C471" s="14">
        <v>2024</v>
      </c>
      <c r="D471" s="14">
        <v>2025</v>
      </c>
      <c r="E471" s="14">
        <v>2026</v>
      </c>
      <c r="F471" s="442">
        <v>2027</v>
      </c>
      <c r="G471" s="39"/>
    </row>
    <row r="472" spans="1:7" ht="16.5" thickBot="1" x14ac:dyDescent="0.3">
      <c r="A472" s="2"/>
      <c r="B472" s="1683"/>
      <c r="C472" s="16" t="s">
        <v>13</v>
      </c>
      <c r="D472" s="16" t="s">
        <v>14</v>
      </c>
      <c r="E472" s="16" t="s">
        <v>14</v>
      </c>
      <c r="F472" s="451" t="s">
        <v>14</v>
      </c>
      <c r="G472" s="39"/>
    </row>
    <row r="473" spans="1:7" ht="16.5" thickBot="1" x14ac:dyDescent="0.3">
      <c r="A473" s="2"/>
      <c r="B473" s="447" t="s">
        <v>33</v>
      </c>
      <c r="C473" s="6">
        <v>1</v>
      </c>
      <c r="D473" s="15">
        <v>1</v>
      </c>
      <c r="E473" s="15">
        <v>1</v>
      </c>
      <c r="F473" s="466">
        <v>1</v>
      </c>
      <c r="G473" s="39"/>
    </row>
    <row r="474" spans="1:7" ht="16.5" thickBot="1" x14ac:dyDescent="0.3">
      <c r="A474" s="2"/>
      <c r="B474" s="447" t="s">
        <v>35</v>
      </c>
      <c r="C474" s="379">
        <f>C492</f>
        <v>0</v>
      </c>
      <c r="D474" s="379">
        <f t="shared" ref="D474:E474" si="88">D492</f>
        <v>500000</v>
      </c>
      <c r="E474" s="379">
        <f t="shared" si="88"/>
        <v>1167767</v>
      </c>
      <c r="F474" s="452">
        <f>F487</f>
        <v>707733</v>
      </c>
      <c r="G474" s="39"/>
    </row>
    <row r="475" spans="1:7" ht="16.5" thickBot="1" x14ac:dyDescent="0.3">
      <c r="A475" s="2"/>
      <c r="B475" s="447" t="s">
        <v>36</v>
      </c>
      <c r="C475" s="379">
        <f>C474/C473</f>
        <v>0</v>
      </c>
      <c r="D475" s="379">
        <f t="shared" ref="D475:E475" si="89">D474/D473</f>
        <v>500000</v>
      </c>
      <c r="E475" s="379">
        <f t="shared" si="89"/>
        <v>1167767</v>
      </c>
      <c r="F475" s="452">
        <f>F474/F473</f>
        <v>707733</v>
      </c>
      <c r="G475" s="39"/>
    </row>
    <row r="476" spans="1:7" ht="16.5" thickBot="1" x14ac:dyDescent="0.3">
      <c r="A476" s="2"/>
      <c r="B476" s="447" t="s">
        <v>37</v>
      </c>
      <c r="C476" s="15" t="s">
        <v>94</v>
      </c>
      <c r="D476" s="19">
        <f>D473/C473-1</f>
        <v>0</v>
      </c>
      <c r="E476" s="19">
        <f t="shared" ref="E476:F478" si="90">E473/D473-1</f>
        <v>0</v>
      </c>
      <c r="F476" s="453">
        <f t="shared" si="90"/>
        <v>0</v>
      </c>
      <c r="G476" s="39"/>
    </row>
    <row r="477" spans="1:7" ht="16.5" thickBot="1" x14ac:dyDescent="0.3">
      <c r="A477" s="2"/>
      <c r="B477" s="447" t="s">
        <v>38</v>
      </c>
      <c r="C477" s="15" t="s">
        <v>94</v>
      </c>
      <c r="D477" s="19" t="e">
        <f>D474/C474-1</f>
        <v>#DIV/0!</v>
      </c>
      <c r="E477" s="19">
        <f t="shared" si="90"/>
        <v>1.335534</v>
      </c>
      <c r="F477" s="453">
        <f t="shared" si="90"/>
        <v>-0.39394331232172175</v>
      </c>
      <c r="G477" s="39"/>
    </row>
    <row r="478" spans="1:7" ht="16.5" thickBot="1" x14ac:dyDescent="0.3">
      <c r="A478" s="2"/>
      <c r="B478" s="447" t="s">
        <v>39</v>
      </c>
      <c r="C478" s="15" t="s">
        <v>94</v>
      </c>
      <c r="D478" s="19" t="e">
        <f>D475/C475-1</f>
        <v>#DIV/0!</v>
      </c>
      <c r="E478" s="19">
        <f t="shared" si="90"/>
        <v>1.335534</v>
      </c>
      <c r="F478" s="453">
        <f t="shared" si="90"/>
        <v>-0.39394331232172175</v>
      </c>
      <c r="G478" s="39"/>
    </row>
    <row r="479" spans="1:7" ht="16.5" thickBot="1" x14ac:dyDescent="0.3">
      <c r="A479" s="2"/>
      <c r="B479" s="1681" t="s">
        <v>348</v>
      </c>
      <c r="C479" s="1318"/>
      <c r="D479" s="1318"/>
      <c r="E479" s="1318"/>
      <c r="F479" s="1682"/>
      <c r="G479" s="39"/>
    </row>
    <row r="480" spans="1:7" ht="15.75" x14ac:dyDescent="0.25">
      <c r="A480" s="2"/>
      <c r="B480" s="1666"/>
      <c r="C480" s="14">
        <v>2024</v>
      </c>
      <c r="D480" s="14">
        <v>2025</v>
      </c>
      <c r="E480" s="14">
        <v>2026</v>
      </c>
      <c r="F480" s="442">
        <v>2027</v>
      </c>
      <c r="G480" s="39"/>
    </row>
    <row r="481" spans="1:7" ht="16.5" thickBot="1" x14ac:dyDescent="0.3">
      <c r="A481" s="2"/>
      <c r="B481" s="1683"/>
      <c r="C481" s="16" t="s">
        <v>13</v>
      </c>
      <c r="D481" s="16" t="s">
        <v>14</v>
      </c>
      <c r="E481" s="16" t="s">
        <v>14</v>
      </c>
      <c r="F481" s="451" t="s">
        <v>14</v>
      </c>
      <c r="G481" s="39"/>
    </row>
    <row r="482" spans="1:7" ht="16.5" thickBot="1" x14ac:dyDescent="0.3">
      <c r="A482" s="2"/>
      <c r="B482" s="454" t="s">
        <v>57</v>
      </c>
      <c r="C482" s="21">
        <f>C483+C484+C485+C486</f>
        <v>0</v>
      </c>
      <c r="D482" s="21">
        <f t="shared" ref="D482:F482" si="91">D483+D484+D485+D486</f>
        <v>0</v>
      </c>
      <c r="E482" s="21">
        <f t="shared" si="91"/>
        <v>0</v>
      </c>
      <c r="F482" s="455">
        <f t="shared" si="91"/>
        <v>0</v>
      </c>
      <c r="G482" s="39"/>
    </row>
    <row r="483" spans="1:7" ht="16.5" thickBot="1" x14ac:dyDescent="0.3">
      <c r="A483" s="2"/>
      <c r="B483" s="456" t="s">
        <v>42</v>
      </c>
      <c r="C483" s="21"/>
      <c r="D483" s="21"/>
      <c r="E483" s="21"/>
      <c r="F483" s="455"/>
      <c r="G483" s="39"/>
    </row>
    <row r="484" spans="1:7" ht="16.5" thickBot="1" x14ac:dyDescent="0.3">
      <c r="A484" s="2"/>
      <c r="B484" s="456" t="s">
        <v>58</v>
      </c>
      <c r="C484" s="21"/>
      <c r="D484" s="21"/>
      <c r="E484" s="21"/>
      <c r="F484" s="455"/>
      <c r="G484" s="39"/>
    </row>
    <row r="485" spans="1:7" ht="16.5" thickBot="1" x14ac:dyDescent="0.3">
      <c r="A485" s="2"/>
      <c r="B485" s="456" t="s">
        <v>59</v>
      </c>
      <c r="C485" s="21"/>
      <c r="D485" s="21"/>
      <c r="E485" s="21"/>
      <c r="F485" s="455"/>
      <c r="G485" s="39"/>
    </row>
    <row r="486" spans="1:7" ht="16.5" thickBot="1" x14ac:dyDescent="0.3">
      <c r="A486" s="2"/>
      <c r="B486" s="456" t="s">
        <v>60</v>
      </c>
      <c r="C486" s="21"/>
      <c r="D486" s="21"/>
      <c r="E486" s="21"/>
      <c r="F486" s="455"/>
      <c r="G486" s="39"/>
    </row>
    <row r="487" spans="1:7" ht="16.5" thickBot="1" x14ac:dyDescent="0.3">
      <c r="A487" s="2"/>
      <c r="B487" s="454" t="s">
        <v>61</v>
      </c>
      <c r="C487" s="24">
        <f>C488+C489+C490+C491</f>
        <v>0</v>
      </c>
      <c r="D487" s="24">
        <f t="shared" ref="D487:E487" si="92">D488+D489+D490+D491</f>
        <v>500000</v>
      </c>
      <c r="E487" s="24">
        <f t="shared" si="92"/>
        <v>1167767</v>
      </c>
      <c r="F487" s="457">
        <f>F488</f>
        <v>707733</v>
      </c>
      <c r="G487" s="39"/>
    </row>
    <row r="488" spans="1:7" ht="16.5" thickBot="1" x14ac:dyDescent="0.3">
      <c r="A488" s="2"/>
      <c r="B488" s="456" t="s">
        <v>42</v>
      </c>
      <c r="C488" s="24"/>
      <c r="D488" s="21">
        <v>500000</v>
      </c>
      <c r="E488" s="21">
        <v>1167767</v>
      </c>
      <c r="F488" s="455">
        <v>707733</v>
      </c>
      <c r="G488" s="39"/>
    </row>
    <row r="489" spans="1:7" ht="16.5" thickBot="1" x14ac:dyDescent="0.3">
      <c r="A489" s="2"/>
      <c r="B489" s="456" t="s">
        <v>58</v>
      </c>
      <c r="C489" s="24"/>
      <c r="D489" s="21"/>
      <c r="E489" s="21"/>
      <c r="F489" s="455"/>
      <c r="G489" s="39"/>
    </row>
    <row r="490" spans="1:7" ht="16.5" thickBot="1" x14ac:dyDescent="0.3">
      <c r="A490" s="2"/>
      <c r="B490" s="456" t="s">
        <v>59</v>
      </c>
      <c r="C490" s="24"/>
      <c r="D490" s="21"/>
      <c r="E490" s="21"/>
      <c r="F490" s="455"/>
      <c r="G490" s="39"/>
    </row>
    <row r="491" spans="1:7" ht="16.5" thickBot="1" x14ac:dyDescent="0.3">
      <c r="A491" s="2"/>
      <c r="B491" s="456" t="s">
        <v>60</v>
      </c>
      <c r="C491" s="24"/>
      <c r="D491" s="21"/>
      <c r="E491" s="21"/>
      <c r="F491" s="455"/>
      <c r="G491" s="39"/>
    </row>
    <row r="492" spans="1:7" ht="16.5" thickBot="1" x14ac:dyDescent="0.3">
      <c r="A492" s="2"/>
      <c r="B492" s="462" t="s">
        <v>349</v>
      </c>
      <c r="C492" s="24">
        <f>C482+C487</f>
        <v>0</v>
      </c>
      <c r="D492" s="24">
        <f t="shared" ref="D492:E492" si="93">D482+D487</f>
        <v>500000</v>
      </c>
      <c r="E492" s="24">
        <f t="shared" si="93"/>
        <v>1167767</v>
      </c>
      <c r="F492" s="457">
        <f>F488</f>
        <v>707733</v>
      </c>
      <c r="G492" s="39"/>
    </row>
    <row r="493" spans="1:7" ht="63.75" thickBot="1" x14ac:dyDescent="0.3">
      <c r="A493" s="2"/>
      <c r="B493" s="450" t="s">
        <v>350</v>
      </c>
      <c r="C493" s="407" t="s">
        <v>351</v>
      </c>
      <c r="D493" s="32" t="s">
        <v>54</v>
      </c>
      <c r="E493" s="1684" t="s">
        <v>352</v>
      </c>
      <c r="F493" s="1686"/>
      <c r="G493" s="39"/>
    </row>
    <row r="494" spans="1:7" ht="28.5" customHeight="1" thickBot="1" x14ac:dyDescent="0.3">
      <c r="A494" s="2"/>
      <c r="B494" s="447" t="s">
        <v>29</v>
      </c>
      <c r="C494" s="1272" t="s">
        <v>351</v>
      </c>
      <c r="D494" s="1273"/>
      <c r="E494" s="1273"/>
      <c r="F494" s="1670"/>
      <c r="G494" s="39"/>
    </row>
    <row r="495" spans="1:7" ht="16.5" thickBot="1" x14ac:dyDescent="0.3">
      <c r="A495" s="2"/>
      <c r="B495" s="447" t="s">
        <v>31</v>
      </c>
      <c r="C495" s="1287" t="s">
        <v>329</v>
      </c>
      <c r="D495" s="1288"/>
      <c r="E495" s="1288"/>
      <c r="F495" s="1687"/>
      <c r="G495" s="39"/>
    </row>
    <row r="496" spans="1:7" ht="12.75" customHeight="1" x14ac:dyDescent="0.25">
      <c r="A496" s="2"/>
      <c r="B496" s="1666"/>
      <c r="C496" s="14">
        <v>2024</v>
      </c>
      <c r="D496" s="14">
        <v>2025</v>
      </c>
      <c r="E496" s="14">
        <v>2026</v>
      </c>
      <c r="F496" s="442">
        <v>2027</v>
      </c>
      <c r="G496" s="39"/>
    </row>
    <row r="497" spans="1:12" ht="18" customHeight="1" thickBot="1" x14ac:dyDescent="0.3">
      <c r="A497" s="2"/>
      <c r="B497" s="1683"/>
      <c r="C497" s="16" t="s">
        <v>13</v>
      </c>
      <c r="D497" s="16" t="s">
        <v>14</v>
      </c>
      <c r="E497" s="16" t="s">
        <v>14</v>
      </c>
      <c r="F497" s="451" t="s">
        <v>14</v>
      </c>
      <c r="G497" s="39"/>
    </row>
    <row r="498" spans="1:12" ht="16.5" thickBot="1" x14ac:dyDescent="0.3">
      <c r="A498" s="2"/>
      <c r="B498" s="447" t="s">
        <v>33</v>
      </c>
      <c r="C498" s="6">
        <v>1</v>
      </c>
      <c r="D498" s="15">
        <v>1</v>
      </c>
      <c r="E498" s="15">
        <v>1</v>
      </c>
      <c r="F498" s="475">
        <v>1</v>
      </c>
      <c r="G498" s="39"/>
    </row>
    <row r="499" spans="1:12" ht="16.5" thickBot="1" x14ac:dyDescent="0.3">
      <c r="A499" s="2"/>
      <c r="B499" s="447" t="s">
        <v>35</v>
      </c>
      <c r="C499" s="379">
        <f>C517</f>
        <v>683126</v>
      </c>
      <c r="D499" s="379">
        <f t="shared" ref="D499:F499" si="94">D517</f>
        <v>763540</v>
      </c>
      <c r="E499" s="379">
        <f t="shared" si="94"/>
        <v>0</v>
      </c>
      <c r="F499" s="452">
        <f t="shared" si="94"/>
        <v>0</v>
      </c>
      <c r="G499" s="39"/>
    </row>
    <row r="500" spans="1:12" ht="16.5" thickBot="1" x14ac:dyDescent="0.3">
      <c r="A500" s="2"/>
      <c r="B500" s="447" t="s">
        <v>36</v>
      </c>
      <c r="C500" s="379">
        <f>C499/C498</f>
        <v>683126</v>
      </c>
      <c r="D500" s="379">
        <f t="shared" ref="D500:F500" si="95">D499/D498</f>
        <v>763540</v>
      </c>
      <c r="E500" s="379">
        <f t="shared" si="95"/>
        <v>0</v>
      </c>
      <c r="F500" s="452">
        <f t="shared" si="95"/>
        <v>0</v>
      </c>
      <c r="G500" s="39"/>
    </row>
    <row r="501" spans="1:12" ht="16.5" thickBot="1" x14ac:dyDescent="0.3">
      <c r="A501" s="2"/>
      <c r="B501" s="447" t="s">
        <v>37</v>
      </c>
      <c r="C501" s="15" t="s">
        <v>94</v>
      </c>
      <c r="D501" s="19">
        <f>D498/C498-1</f>
        <v>0</v>
      </c>
      <c r="E501" s="19">
        <f t="shared" ref="E501:F503" si="96">E498/D498-1</f>
        <v>0</v>
      </c>
      <c r="F501" s="453">
        <f t="shared" si="96"/>
        <v>0</v>
      </c>
      <c r="G501" s="39"/>
      <c r="H501" s="381"/>
      <c r="I501" s="381"/>
      <c r="J501" s="381"/>
      <c r="K501" s="381"/>
      <c r="L501" s="381"/>
    </row>
    <row r="502" spans="1:12" ht="16.5" thickBot="1" x14ac:dyDescent="0.3">
      <c r="A502" s="2"/>
      <c r="B502" s="447" t="s">
        <v>38</v>
      </c>
      <c r="C502" s="15" t="s">
        <v>94</v>
      </c>
      <c r="D502" s="19">
        <f>D499/C499-1</f>
        <v>0.11771474076524679</v>
      </c>
      <c r="E502" s="19">
        <f t="shared" si="96"/>
        <v>-1</v>
      </c>
      <c r="F502" s="453" t="e">
        <f t="shared" si="96"/>
        <v>#DIV/0!</v>
      </c>
      <c r="G502" s="39"/>
    </row>
    <row r="503" spans="1:12" ht="16.5" thickBot="1" x14ac:dyDescent="0.3">
      <c r="A503" s="2"/>
      <c r="B503" s="447" t="s">
        <v>39</v>
      </c>
      <c r="C503" s="15" t="s">
        <v>94</v>
      </c>
      <c r="D503" s="19">
        <f>D500/C500-1</f>
        <v>0.11771474076524679</v>
      </c>
      <c r="E503" s="19">
        <f t="shared" si="96"/>
        <v>-1</v>
      </c>
      <c r="F503" s="453" t="e">
        <f t="shared" si="96"/>
        <v>#DIV/0!</v>
      </c>
      <c r="G503" s="39"/>
    </row>
    <row r="504" spans="1:12" ht="16.5" thickBot="1" x14ac:dyDescent="0.3">
      <c r="A504" s="2"/>
      <c r="B504" s="1681" t="s">
        <v>353</v>
      </c>
      <c r="C504" s="1318"/>
      <c r="D504" s="1318"/>
      <c r="E504" s="1318"/>
      <c r="F504" s="1682"/>
      <c r="G504" s="39"/>
    </row>
    <row r="505" spans="1:12" ht="12.75" customHeight="1" x14ac:dyDescent="0.25">
      <c r="A505" s="2"/>
      <c r="B505" s="1666"/>
      <c r="C505" s="14">
        <v>2024</v>
      </c>
      <c r="D505" s="14">
        <v>2025</v>
      </c>
      <c r="E505" s="14">
        <v>2026</v>
      </c>
      <c r="F505" s="442">
        <v>2027</v>
      </c>
      <c r="G505" s="39"/>
    </row>
    <row r="506" spans="1:12" ht="20.25" customHeight="1" thickBot="1" x14ac:dyDescent="0.3">
      <c r="A506" s="2"/>
      <c r="B506" s="1683"/>
      <c r="C506" s="16" t="s">
        <v>13</v>
      </c>
      <c r="D506" s="16" t="s">
        <v>14</v>
      </c>
      <c r="E506" s="16" t="s">
        <v>14</v>
      </c>
      <c r="F506" s="451" t="s">
        <v>14</v>
      </c>
      <c r="G506" s="39"/>
    </row>
    <row r="507" spans="1:12" ht="16.5" thickBot="1" x14ac:dyDescent="0.3">
      <c r="A507" s="2"/>
      <c r="B507" s="454" t="s">
        <v>57</v>
      </c>
      <c r="C507" s="21">
        <f>C508+C509+C510+C511</f>
        <v>0</v>
      </c>
      <c r="D507" s="21">
        <f t="shared" ref="D507:F507" si="97">D508+D509+D510+D511</f>
        <v>0</v>
      </c>
      <c r="E507" s="21">
        <f t="shared" si="97"/>
        <v>0</v>
      </c>
      <c r="F507" s="455">
        <f t="shared" si="97"/>
        <v>0</v>
      </c>
      <c r="G507" s="39"/>
    </row>
    <row r="508" spans="1:12" ht="16.5" thickBot="1" x14ac:dyDescent="0.3">
      <c r="A508" s="2"/>
      <c r="B508" s="456" t="s">
        <v>42</v>
      </c>
      <c r="C508" s="21"/>
      <c r="D508" s="21"/>
      <c r="E508" s="21"/>
      <c r="F508" s="455"/>
      <c r="G508" s="39"/>
    </row>
    <row r="509" spans="1:12" ht="16.5" thickBot="1" x14ac:dyDescent="0.3">
      <c r="A509" s="2"/>
      <c r="B509" s="456" t="s">
        <v>58</v>
      </c>
      <c r="C509" s="21"/>
      <c r="D509" s="21"/>
      <c r="E509" s="21"/>
      <c r="F509" s="455"/>
      <c r="G509" s="39"/>
    </row>
    <row r="510" spans="1:12" ht="16.5" thickBot="1" x14ac:dyDescent="0.3">
      <c r="A510" s="2"/>
      <c r="B510" s="456" t="s">
        <v>59</v>
      </c>
      <c r="C510" s="21"/>
      <c r="D510" s="21"/>
      <c r="E510" s="21"/>
      <c r="F510" s="455"/>
      <c r="G510" s="39"/>
    </row>
    <row r="511" spans="1:12" ht="16.5" thickBot="1" x14ac:dyDescent="0.3">
      <c r="A511" s="2"/>
      <c r="B511" s="456" t="s">
        <v>60</v>
      </c>
      <c r="C511" s="21"/>
      <c r="D511" s="21"/>
      <c r="E511" s="21"/>
      <c r="F511" s="455"/>
      <c r="G511" s="39"/>
    </row>
    <row r="512" spans="1:12" ht="16.5" thickBot="1" x14ac:dyDescent="0.3">
      <c r="A512" s="2"/>
      <c r="B512" s="454" t="s">
        <v>61</v>
      </c>
      <c r="C512" s="24">
        <f>C513+C514+C515+C516</f>
        <v>683126</v>
      </c>
      <c r="D512" s="24">
        <f>D513+D514+D515+D516</f>
        <v>763540</v>
      </c>
      <c r="E512" s="24">
        <f t="shared" ref="E512:F512" si="98">E513+E514+E515+E516</f>
        <v>0</v>
      </c>
      <c r="F512" s="457">
        <f t="shared" si="98"/>
        <v>0</v>
      </c>
      <c r="G512" s="39"/>
    </row>
    <row r="513" spans="1:12" ht="16.5" thickBot="1" x14ac:dyDescent="0.3">
      <c r="A513" s="2"/>
      <c r="B513" s="456" t="s">
        <v>42</v>
      </c>
      <c r="C513" s="24">
        <v>683126</v>
      </c>
      <c r="D513" s="21">
        <v>763540</v>
      </c>
      <c r="E513" s="21">
        <v>0</v>
      </c>
      <c r="F513" s="455">
        <v>0</v>
      </c>
      <c r="G513" s="39"/>
      <c r="H513" s="401"/>
      <c r="I513" s="401"/>
      <c r="J513" s="401"/>
      <c r="L513" s="381"/>
    </row>
    <row r="514" spans="1:12" ht="16.5" thickBot="1" x14ac:dyDescent="0.3">
      <c r="A514" s="2"/>
      <c r="B514" s="456" t="s">
        <v>58</v>
      </c>
      <c r="C514" s="24"/>
      <c r="D514" s="21"/>
      <c r="E514" s="21"/>
      <c r="F514" s="455"/>
      <c r="G514" s="39"/>
    </row>
    <row r="515" spans="1:12" ht="16.5" thickBot="1" x14ac:dyDescent="0.3">
      <c r="A515" s="2"/>
      <c r="B515" s="456" t="s">
        <v>59</v>
      </c>
      <c r="C515" s="24"/>
      <c r="D515" s="21"/>
      <c r="E515" s="21"/>
      <c r="F515" s="455"/>
      <c r="G515" s="39"/>
    </row>
    <row r="516" spans="1:12" ht="16.5" thickBot="1" x14ac:dyDescent="0.3">
      <c r="A516" s="2"/>
      <c r="B516" s="456" t="s">
        <v>60</v>
      </c>
      <c r="C516" s="24"/>
      <c r="D516" s="21"/>
      <c r="E516" s="21"/>
      <c r="F516" s="455"/>
      <c r="G516" s="39"/>
    </row>
    <row r="517" spans="1:12" ht="16.5" thickBot="1" x14ac:dyDescent="0.3">
      <c r="A517" s="2"/>
      <c r="B517" s="462" t="s">
        <v>349</v>
      </c>
      <c r="C517" s="24">
        <f>C507+C512</f>
        <v>683126</v>
      </c>
      <c r="D517" s="24">
        <f t="shared" ref="D517:F517" si="99">D507+D512</f>
        <v>763540</v>
      </c>
      <c r="E517" s="24">
        <f t="shared" si="99"/>
        <v>0</v>
      </c>
      <c r="F517" s="457">
        <f t="shared" si="99"/>
        <v>0</v>
      </c>
      <c r="G517" s="39"/>
    </row>
    <row r="518" spans="1:12" ht="16.5" thickBot="1" x14ac:dyDescent="0.3">
      <c r="A518" s="2"/>
      <c r="B518" s="1688" t="s">
        <v>354</v>
      </c>
      <c r="C518" s="1300"/>
      <c r="D518" s="1300"/>
      <c r="E518" s="1300"/>
      <c r="F518" s="1689"/>
      <c r="G518" s="39"/>
    </row>
    <row r="519" spans="1:12" ht="48" hidden="1" thickBot="1" x14ac:dyDescent="0.3">
      <c r="A519" s="2"/>
      <c r="B519" s="450" t="s">
        <v>27</v>
      </c>
      <c r="C519" s="408"/>
      <c r="D519" s="32" t="s">
        <v>54</v>
      </c>
      <c r="E519" s="1684" t="s">
        <v>355</v>
      </c>
      <c r="F519" s="1686"/>
      <c r="G519" s="39"/>
    </row>
    <row r="520" spans="1:12" ht="16.5" hidden="1" thickBot="1" x14ac:dyDescent="0.3">
      <c r="A520" s="2"/>
      <c r="B520" s="447" t="s">
        <v>29</v>
      </c>
      <c r="C520" s="1272"/>
      <c r="D520" s="1273"/>
      <c r="E520" s="1273"/>
      <c r="F520" s="1670"/>
      <c r="G520" s="39"/>
    </row>
    <row r="521" spans="1:12" ht="16.5" hidden="1" thickBot="1" x14ac:dyDescent="0.3">
      <c r="A521" s="2"/>
      <c r="B521" s="447" t="s">
        <v>31</v>
      </c>
      <c r="C521" s="1287" t="s">
        <v>329</v>
      </c>
      <c r="D521" s="1288"/>
      <c r="E521" s="1288"/>
      <c r="F521" s="1687"/>
      <c r="G521" s="39"/>
    </row>
    <row r="522" spans="1:12" ht="16.5" hidden="1" thickBot="1" x14ac:dyDescent="0.3">
      <c r="A522" s="2"/>
      <c r="B522" s="1666"/>
      <c r="C522" s="14">
        <v>2024</v>
      </c>
      <c r="D522" s="14">
        <v>2025</v>
      </c>
      <c r="E522" s="14">
        <v>2026</v>
      </c>
      <c r="F522" s="442">
        <v>2027</v>
      </c>
      <c r="G522" s="39"/>
    </row>
    <row r="523" spans="1:12" ht="16.5" hidden="1" thickBot="1" x14ac:dyDescent="0.3">
      <c r="A523" s="2"/>
      <c r="B523" s="1683"/>
      <c r="C523" s="16" t="s">
        <v>13</v>
      </c>
      <c r="D523" s="16" t="s">
        <v>14</v>
      </c>
      <c r="E523" s="16" t="s">
        <v>14</v>
      </c>
      <c r="F523" s="451" t="s">
        <v>14</v>
      </c>
      <c r="G523" s="39"/>
    </row>
    <row r="524" spans="1:12" ht="3.75" hidden="1" customHeight="1" thickBot="1" x14ac:dyDescent="0.3">
      <c r="A524" s="2"/>
      <c r="B524" s="447" t="s">
        <v>33</v>
      </c>
      <c r="C524" s="6">
        <v>1</v>
      </c>
      <c r="D524" s="15">
        <v>1</v>
      </c>
      <c r="E524" s="15">
        <v>1</v>
      </c>
      <c r="F524" s="475">
        <v>1</v>
      </c>
      <c r="G524" s="39"/>
    </row>
    <row r="525" spans="1:12" ht="16.5" hidden="1" thickBot="1" x14ac:dyDescent="0.3">
      <c r="A525" s="2"/>
      <c r="B525" s="447" t="s">
        <v>35</v>
      </c>
      <c r="C525" s="379">
        <f>C543</f>
        <v>0</v>
      </c>
      <c r="D525" s="379">
        <f t="shared" ref="D525:E525" si="100">D543</f>
        <v>0</v>
      </c>
      <c r="E525" s="379">
        <f t="shared" si="100"/>
        <v>0</v>
      </c>
      <c r="F525" s="452"/>
      <c r="G525" s="39"/>
    </row>
    <row r="526" spans="1:12" ht="16.5" hidden="1" thickBot="1" x14ac:dyDescent="0.3">
      <c r="A526" s="2"/>
      <c r="B526" s="447" t="s">
        <v>36</v>
      </c>
      <c r="C526" s="379">
        <f>C525/C524</f>
        <v>0</v>
      </c>
      <c r="D526" s="379">
        <f t="shared" ref="D526:E526" si="101">D525/D524</f>
        <v>0</v>
      </c>
      <c r="E526" s="379">
        <f t="shared" si="101"/>
        <v>0</v>
      </c>
      <c r="F526" s="452"/>
      <c r="G526" s="39"/>
    </row>
    <row r="527" spans="1:12" ht="16.5" hidden="1" thickBot="1" x14ac:dyDescent="0.3">
      <c r="A527" s="2"/>
      <c r="B527" s="447" t="s">
        <v>37</v>
      </c>
      <c r="C527" s="15" t="s">
        <v>94</v>
      </c>
      <c r="D527" s="19">
        <f>D524/C524-1</f>
        <v>0</v>
      </c>
      <c r="E527" s="19">
        <f t="shared" ref="E527:F529" si="102">E524/D524-1</f>
        <v>0</v>
      </c>
      <c r="F527" s="453">
        <f t="shared" si="102"/>
        <v>0</v>
      </c>
      <c r="G527" s="39"/>
    </row>
    <row r="528" spans="1:12" ht="16.5" hidden="1" thickBot="1" x14ac:dyDescent="0.3">
      <c r="A528" s="2"/>
      <c r="B528" s="447" t="s">
        <v>38</v>
      </c>
      <c r="C528" s="15" t="s">
        <v>94</v>
      </c>
      <c r="D528" s="19" t="e">
        <f>D525/C525-1</f>
        <v>#DIV/0!</v>
      </c>
      <c r="E528" s="19" t="e">
        <f t="shared" si="102"/>
        <v>#DIV/0!</v>
      </c>
      <c r="F528" s="453" t="e">
        <f t="shared" si="102"/>
        <v>#DIV/0!</v>
      </c>
      <c r="G528" s="39"/>
    </row>
    <row r="529" spans="1:7" ht="16.5" hidden="1" thickBot="1" x14ac:dyDescent="0.3">
      <c r="A529" s="2"/>
      <c r="B529" s="447" t="s">
        <v>39</v>
      </c>
      <c r="C529" s="15" t="s">
        <v>94</v>
      </c>
      <c r="D529" s="19" t="e">
        <f>D526/C526-1</f>
        <v>#DIV/0!</v>
      </c>
      <c r="E529" s="19" t="e">
        <f t="shared" si="102"/>
        <v>#DIV/0!</v>
      </c>
      <c r="F529" s="453" t="e">
        <f t="shared" si="102"/>
        <v>#DIV/0!</v>
      </c>
      <c r="G529" s="39"/>
    </row>
    <row r="530" spans="1:7" ht="16.5" hidden="1" thickBot="1" x14ac:dyDescent="0.3">
      <c r="A530" s="2"/>
      <c r="B530" s="1681" t="s">
        <v>315</v>
      </c>
      <c r="C530" s="1318"/>
      <c r="D530" s="1318"/>
      <c r="E530" s="1318"/>
      <c r="F530" s="1682"/>
      <c r="G530" s="39"/>
    </row>
    <row r="531" spans="1:7" ht="16.5" hidden="1" thickBot="1" x14ac:dyDescent="0.3">
      <c r="A531" s="2"/>
      <c r="B531" s="1666"/>
      <c r="C531" s="14">
        <v>2024</v>
      </c>
      <c r="D531" s="14">
        <v>2025</v>
      </c>
      <c r="E531" s="14">
        <v>2026</v>
      </c>
      <c r="F531" s="442">
        <v>2027</v>
      </c>
      <c r="G531" s="39"/>
    </row>
    <row r="532" spans="1:7" ht="16.5" hidden="1" thickBot="1" x14ac:dyDescent="0.3">
      <c r="A532" s="2"/>
      <c r="B532" s="1683"/>
      <c r="C532" s="16" t="s">
        <v>13</v>
      </c>
      <c r="D532" s="16" t="s">
        <v>14</v>
      </c>
      <c r="E532" s="16" t="s">
        <v>14</v>
      </c>
      <c r="F532" s="451" t="s">
        <v>14</v>
      </c>
      <c r="G532" s="39"/>
    </row>
    <row r="533" spans="1:7" ht="16.5" hidden="1" thickBot="1" x14ac:dyDescent="0.3">
      <c r="A533" s="2"/>
      <c r="B533" s="454" t="s">
        <v>57</v>
      </c>
      <c r="C533" s="21">
        <f>C534+C535+C536+C537</f>
        <v>0</v>
      </c>
      <c r="D533" s="21">
        <f t="shared" ref="D533:F533" si="103">D534+D535+D536+D537</f>
        <v>0</v>
      </c>
      <c r="E533" s="21">
        <f t="shared" si="103"/>
        <v>0</v>
      </c>
      <c r="F533" s="455">
        <f t="shared" si="103"/>
        <v>0</v>
      </c>
      <c r="G533" s="39"/>
    </row>
    <row r="534" spans="1:7" ht="16.5" hidden="1" thickBot="1" x14ac:dyDescent="0.3">
      <c r="A534" s="2"/>
      <c r="B534" s="456" t="s">
        <v>42</v>
      </c>
      <c r="C534" s="21"/>
      <c r="D534" s="21"/>
      <c r="E534" s="21"/>
      <c r="F534" s="455"/>
      <c r="G534" s="39"/>
    </row>
    <row r="535" spans="1:7" ht="16.5" hidden="1" thickBot="1" x14ac:dyDescent="0.3">
      <c r="A535" s="2"/>
      <c r="B535" s="456" t="s">
        <v>58</v>
      </c>
      <c r="C535" s="21"/>
      <c r="D535" s="21"/>
      <c r="E535" s="21"/>
      <c r="F535" s="455"/>
      <c r="G535" s="39"/>
    </row>
    <row r="536" spans="1:7" ht="16.5" hidden="1" thickBot="1" x14ac:dyDescent="0.3">
      <c r="A536" s="2"/>
      <c r="B536" s="456" t="s">
        <v>59</v>
      </c>
      <c r="C536" s="21"/>
      <c r="D536" s="21"/>
      <c r="E536" s="21"/>
      <c r="F536" s="455"/>
      <c r="G536" s="39"/>
    </row>
    <row r="537" spans="1:7" ht="16.5" hidden="1" thickBot="1" x14ac:dyDescent="0.3">
      <c r="A537" s="2"/>
      <c r="B537" s="456" t="s">
        <v>60</v>
      </c>
      <c r="C537" s="21"/>
      <c r="D537" s="21"/>
      <c r="E537" s="21"/>
      <c r="F537" s="455"/>
      <c r="G537" s="39"/>
    </row>
    <row r="538" spans="1:7" ht="16.5" hidden="1" thickBot="1" x14ac:dyDescent="0.3">
      <c r="A538" s="2"/>
      <c r="B538" s="454" t="s">
        <v>61</v>
      </c>
      <c r="C538" s="24">
        <f>C539+C540+C541+C542</f>
        <v>0</v>
      </c>
      <c r="D538" s="24">
        <f t="shared" ref="D538:E538" si="104">D539+D540+D541+D542</f>
        <v>0</v>
      </c>
      <c r="E538" s="24">
        <f t="shared" si="104"/>
        <v>0</v>
      </c>
      <c r="F538" s="457"/>
      <c r="G538" s="39"/>
    </row>
    <row r="539" spans="1:7" ht="16.5" hidden="1" thickBot="1" x14ac:dyDescent="0.3">
      <c r="A539" s="2"/>
      <c r="B539" s="456" t="s">
        <v>42</v>
      </c>
      <c r="C539" s="24"/>
      <c r="D539" s="21"/>
      <c r="E539" s="21"/>
      <c r="F539" s="455"/>
      <c r="G539" s="39"/>
    </row>
    <row r="540" spans="1:7" ht="16.5" hidden="1" thickBot="1" x14ac:dyDescent="0.3">
      <c r="A540" s="2"/>
      <c r="B540" s="456" t="s">
        <v>58</v>
      </c>
      <c r="C540" s="24"/>
      <c r="D540" s="21"/>
      <c r="E540" s="21"/>
      <c r="F540" s="455"/>
      <c r="G540" s="39"/>
    </row>
    <row r="541" spans="1:7" ht="16.5" hidden="1" thickBot="1" x14ac:dyDescent="0.3">
      <c r="A541" s="2"/>
      <c r="B541" s="456" t="s">
        <v>59</v>
      </c>
      <c r="C541" s="24"/>
      <c r="D541" s="21"/>
      <c r="E541" s="21"/>
      <c r="F541" s="455"/>
      <c r="G541" s="39"/>
    </row>
    <row r="542" spans="1:7" ht="16.5" hidden="1" thickBot="1" x14ac:dyDescent="0.3">
      <c r="A542" s="2"/>
      <c r="B542" s="456" t="s">
        <v>60</v>
      </c>
      <c r="C542" s="24"/>
      <c r="D542" s="21"/>
      <c r="E542" s="21"/>
      <c r="F542" s="455"/>
      <c r="G542" s="39"/>
    </row>
    <row r="543" spans="1:7" ht="16.5" hidden="1" thickBot="1" x14ac:dyDescent="0.3">
      <c r="A543" s="2"/>
      <c r="B543" s="462" t="s">
        <v>62</v>
      </c>
      <c r="C543" s="24">
        <f>C533+C538</f>
        <v>0</v>
      </c>
      <c r="D543" s="24">
        <f t="shared" ref="D543:E543" si="105">D533+D538</f>
        <v>0</v>
      </c>
      <c r="E543" s="24">
        <f t="shared" si="105"/>
        <v>0</v>
      </c>
      <c r="F543" s="457"/>
      <c r="G543" s="39"/>
    </row>
    <row r="544" spans="1:7" ht="52.5" thickBot="1" x14ac:dyDescent="0.3">
      <c r="A544" s="2" cm="1">
        <f t="array" aca="1" ref="A544" ca="1">544:587</f>
        <v>0</v>
      </c>
      <c r="B544" s="450" t="s">
        <v>27</v>
      </c>
      <c r="C544" s="409" t="s">
        <v>356</v>
      </c>
      <c r="D544" s="32" t="s">
        <v>54</v>
      </c>
      <c r="E544" s="1684" t="s">
        <v>357</v>
      </c>
      <c r="F544" s="1686"/>
      <c r="G544" s="39"/>
    </row>
    <row r="545" spans="1:12" ht="28.5" customHeight="1" thickBot="1" x14ac:dyDescent="0.3">
      <c r="A545" s="2"/>
      <c r="B545" s="447" t="s">
        <v>29</v>
      </c>
      <c r="C545" s="1272" t="s">
        <v>356</v>
      </c>
      <c r="D545" s="1273"/>
      <c r="E545" s="1273"/>
      <c r="F545" s="1670"/>
      <c r="G545" s="39"/>
    </row>
    <row r="546" spans="1:12" ht="16.5" thickBot="1" x14ac:dyDescent="0.3">
      <c r="A546" s="2"/>
      <c r="B546" s="447" t="s">
        <v>31</v>
      </c>
      <c r="C546" s="1287" t="s">
        <v>329</v>
      </c>
      <c r="D546" s="1288"/>
      <c r="E546" s="1288"/>
      <c r="F546" s="1687"/>
      <c r="G546" s="39"/>
    </row>
    <row r="547" spans="1:12" ht="12.75" customHeight="1" x14ac:dyDescent="0.25">
      <c r="A547" s="2"/>
      <c r="B547" s="1666"/>
      <c r="C547" s="14">
        <v>2024</v>
      </c>
      <c r="D547" s="14">
        <v>2025</v>
      </c>
      <c r="E547" s="14">
        <v>2026</v>
      </c>
      <c r="F547" s="442">
        <v>2027</v>
      </c>
      <c r="G547" s="39"/>
    </row>
    <row r="548" spans="1:12" ht="20.25" customHeight="1" thickBot="1" x14ac:dyDescent="0.3">
      <c r="A548" s="2"/>
      <c r="B548" s="1683"/>
      <c r="C548" s="16" t="s">
        <v>13</v>
      </c>
      <c r="D548" s="16" t="s">
        <v>14</v>
      </c>
      <c r="E548" s="16" t="s">
        <v>14</v>
      </c>
      <c r="F548" s="451" t="s">
        <v>14</v>
      </c>
      <c r="G548" s="39"/>
    </row>
    <row r="549" spans="1:12" ht="16.5" thickBot="1" x14ac:dyDescent="0.3">
      <c r="A549" s="2"/>
      <c r="B549" s="447" t="s">
        <v>33</v>
      </c>
      <c r="C549" s="6">
        <v>1</v>
      </c>
      <c r="D549" s="15">
        <v>1</v>
      </c>
      <c r="E549" s="15">
        <v>1</v>
      </c>
      <c r="F549" s="475">
        <v>1</v>
      </c>
      <c r="G549" s="39"/>
    </row>
    <row r="550" spans="1:12" ht="16.5" thickBot="1" x14ac:dyDescent="0.3">
      <c r="A550" s="2"/>
      <c r="B550" s="447" t="s">
        <v>35</v>
      </c>
      <c r="C550" s="379">
        <f>C568</f>
        <v>0</v>
      </c>
      <c r="D550" s="379">
        <f t="shared" ref="D550:F550" si="106">D568</f>
        <v>0</v>
      </c>
      <c r="E550" s="379">
        <f t="shared" si="106"/>
        <v>0</v>
      </c>
      <c r="F550" s="452">
        <f t="shared" si="106"/>
        <v>70000</v>
      </c>
      <c r="G550" s="39"/>
    </row>
    <row r="551" spans="1:12" ht="16.5" thickBot="1" x14ac:dyDescent="0.3">
      <c r="A551" s="2"/>
      <c r="B551" s="447" t="s">
        <v>36</v>
      </c>
      <c r="C551" s="379">
        <f>C550/C549</f>
        <v>0</v>
      </c>
      <c r="D551" s="379">
        <f t="shared" ref="D551:F551" si="107">D550/D549</f>
        <v>0</v>
      </c>
      <c r="E551" s="379">
        <f t="shared" si="107"/>
        <v>0</v>
      </c>
      <c r="F551" s="452">
        <f t="shared" si="107"/>
        <v>70000</v>
      </c>
      <c r="G551" s="39"/>
    </row>
    <row r="552" spans="1:12" ht="16.5" thickBot="1" x14ac:dyDescent="0.3">
      <c r="A552" s="2"/>
      <c r="B552" s="447" t="s">
        <v>37</v>
      </c>
      <c r="C552" s="15" t="s">
        <v>94</v>
      </c>
      <c r="D552" s="19">
        <f>D549/C549-1</f>
        <v>0</v>
      </c>
      <c r="E552" s="19">
        <f t="shared" ref="E552:F554" si="108">E549/D549-1</f>
        <v>0</v>
      </c>
      <c r="F552" s="453">
        <f t="shared" si="108"/>
        <v>0</v>
      </c>
      <c r="G552" s="39"/>
      <c r="H552" s="381"/>
      <c r="I552" s="381"/>
      <c r="J552" s="381"/>
      <c r="K552" s="381"/>
      <c r="L552" s="381"/>
    </row>
    <row r="553" spans="1:12" ht="16.5" thickBot="1" x14ac:dyDescent="0.3">
      <c r="A553" s="2"/>
      <c r="B553" s="447" t="s">
        <v>38</v>
      </c>
      <c r="C553" s="15" t="s">
        <v>94</v>
      </c>
      <c r="D553" s="19" t="e">
        <f>D550/C550-1</f>
        <v>#DIV/0!</v>
      </c>
      <c r="E553" s="19" t="e">
        <f t="shared" si="108"/>
        <v>#DIV/0!</v>
      </c>
      <c r="F553" s="453" t="e">
        <f t="shared" si="108"/>
        <v>#DIV/0!</v>
      </c>
      <c r="G553" s="39"/>
    </row>
    <row r="554" spans="1:12" ht="16.5" thickBot="1" x14ac:dyDescent="0.3">
      <c r="A554" s="2"/>
      <c r="B554" s="447" t="s">
        <v>39</v>
      </c>
      <c r="C554" s="15" t="s">
        <v>94</v>
      </c>
      <c r="D554" s="19" t="e">
        <f>D551/C551-1</f>
        <v>#DIV/0!</v>
      </c>
      <c r="E554" s="19" t="e">
        <f t="shared" si="108"/>
        <v>#DIV/0!</v>
      </c>
      <c r="F554" s="453" t="e">
        <f t="shared" si="108"/>
        <v>#DIV/0!</v>
      </c>
      <c r="G554" s="39"/>
    </row>
    <row r="555" spans="1:12" ht="16.5" thickBot="1" x14ac:dyDescent="0.3">
      <c r="A555" s="2"/>
      <c r="B555" s="1681" t="s">
        <v>315</v>
      </c>
      <c r="C555" s="1318"/>
      <c r="D555" s="1318"/>
      <c r="E555" s="1318"/>
      <c r="F555" s="1682"/>
      <c r="G555" s="39"/>
    </row>
    <row r="556" spans="1:12" ht="12.75" customHeight="1" x14ac:dyDescent="0.25">
      <c r="A556" s="2"/>
      <c r="B556" s="1666"/>
      <c r="C556" s="14">
        <v>2024</v>
      </c>
      <c r="D556" s="14">
        <v>2025</v>
      </c>
      <c r="E556" s="14">
        <v>2026</v>
      </c>
      <c r="F556" s="442">
        <v>2027</v>
      </c>
      <c r="G556" s="39"/>
    </row>
    <row r="557" spans="1:12" ht="19.5" customHeight="1" thickBot="1" x14ac:dyDescent="0.3">
      <c r="A557" s="2"/>
      <c r="B557" s="1683"/>
      <c r="C557" s="16" t="s">
        <v>13</v>
      </c>
      <c r="D557" s="16" t="s">
        <v>14</v>
      </c>
      <c r="E557" s="16" t="s">
        <v>14</v>
      </c>
      <c r="F557" s="451" t="s">
        <v>14</v>
      </c>
      <c r="G557" s="39"/>
    </row>
    <row r="558" spans="1:12" ht="16.5" thickBot="1" x14ac:dyDescent="0.3">
      <c r="A558" s="2"/>
      <c r="B558" s="454" t="s">
        <v>57</v>
      </c>
      <c r="C558" s="21">
        <f>C559+C560+C561+C562</f>
        <v>0</v>
      </c>
      <c r="D558" s="21">
        <f t="shared" ref="D558:F558" si="109">D559+D560+D561+D562</f>
        <v>0</v>
      </c>
      <c r="E558" s="21">
        <f t="shared" si="109"/>
        <v>0</v>
      </c>
      <c r="F558" s="455">
        <f t="shared" si="109"/>
        <v>0</v>
      </c>
      <c r="G558" s="39"/>
    </row>
    <row r="559" spans="1:12" ht="16.5" thickBot="1" x14ac:dyDescent="0.3">
      <c r="A559" s="2"/>
      <c r="B559" s="456" t="s">
        <v>42</v>
      </c>
      <c r="C559" s="21"/>
      <c r="D559" s="21"/>
      <c r="E559" s="21"/>
      <c r="F559" s="455"/>
      <c r="G559" s="39"/>
    </row>
    <row r="560" spans="1:12" ht="16.5" thickBot="1" x14ac:dyDescent="0.3">
      <c r="A560" s="2"/>
      <c r="B560" s="456" t="s">
        <v>58</v>
      </c>
      <c r="C560" s="21"/>
      <c r="D560" s="21"/>
      <c r="E560" s="21"/>
      <c r="F560" s="455"/>
      <c r="G560" s="39"/>
    </row>
    <row r="561" spans="1:12" ht="16.5" thickBot="1" x14ac:dyDescent="0.3">
      <c r="A561" s="2"/>
      <c r="B561" s="456" t="s">
        <v>59</v>
      </c>
      <c r="C561" s="21"/>
      <c r="D561" s="21"/>
      <c r="E561" s="21"/>
      <c r="F561" s="455"/>
      <c r="G561" s="39"/>
    </row>
    <row r="562" spans="1:12" ht="16.5" thickBot="1" x14ac:dyDescent="0.3">
      <c r="A562" s="2"/>
      <c r="B562" s="456" t="s">
        <v>60</v>
      </c>
      <c r="C562" s="21"/>
      <c r="D562" s="21"/>
      <c r="E562" s="21"/>
      <c r="F562" s="455"/>
      <c r="G562" s="39"/>
    </row>
    <row r="563" spans="1:12" ht="16.5" thickBot="1" x14ac:dyDescent="0.3">
      <c r="A563" s="2"/>
      <c r="B563" s="454" t="s">
        <v>61</v>
      </c>
      <c r="C563" s="24">
        <f>C564+C565+C566+C567</f>
        <v>0</v>
      </c>
      <c r="D563" s="24">
        <f t="shared" ref="D563:F563" si="110">D564+D565+D566+D567</f>
        <v>0</v>
      </c>
      <c r="E563" s="24">
        <f t="shared" si="110"/>
        <v>0</v>
      </c>
      <c r="F563" s="457">
        <f t="shared" si="110"/>
        <v>70000</v>
      </c>
      <c r="G563" s="39"/>
    </row>
    <row r="564" spans="1:12" ht="16.5" thickBot="1" x14ac:dyDescent="0.3">
      <c r="A564" s="2"/>
      <c r="B564" s="456" t="s">
        <v>42</v>
      </c>
      <c r="C564" s="24"/>
      <c r="D564" s="21"/>
      <c r="E564" s="21"/>
      <c r="F564" s="455">
        <v>70000</v>
      </c>
      <c r="G564" s="39"/>
      <c r="H564" s="401"/>
      <c r="L564" s="381"/>
    </row>
    <row r="565" spans="1:12" ht="16.5" thickBot="1" x14ac:dyDescent="0.3">
      <c r="A565" s="2"/>
      <c r="B565" s="456" t="s">
        <v>58</v>
      </c>
      <c r="C565" s="24"/>
      <c r="D565" s="21"/>
      <c r="E565" s="21"/>
      <c r="F565" s="455"/>
      <c r="G565" s="39"/>
    </row>
    <row r="566" spans="1:12" ht="16.5" thickBot="1" x14ac:dyDescent="0.3">
      <c r="A566" s="2"/>
      <c r="B566" s="456" t="s">
        <v>59</v>
      </c>
      <c r="C566" s="24"/>
      <c r="D566" s="21"/>
      <c r="E566" s="21"/>
      <c r="F566" s="455"/>
      <c r="G566" s="39"/>
    </row>
    <row r="567" spans="1:12" ht="16.5" thickBot="1" x14ac:dyDescent="0.3">
      <c r="A567" s="2"/>
      <c r="B567" s="456" t="s">
        <v>60</v>
      </c>
      <c r="C567" s="24"/>
      <c r="D567" s="21"/>
      <c r="E567" s="21"/>
      <c r="F567" s="455"/>
      <c r="G567" s="39"/>
    </row>
    <row r="568" spans="1:12" ht="16.5" thickBot="1" x14ac:dyDescent="0.3">
      <c r="A568" s="2"/>
      <c r="B568" s="462" t="s">
        <v>62</v>
      </c>
      <c r="C568" s="24">
        <f>C558+C563</f>
        <v>0</v>
      </c>
      <c r="D568" s="24">
        <f t="shared" ref="D568:F568" si="111">D558+D563</f>
        <v>0</v>
      </c>
      <c r="E568" s="24">
        <f t="shared" si="111"/>
        <v>0</v>
      </c>
      <c r="F568" s="457">
        <f t="shared" si="111"/>
        <v>70000</v>
      </c>
      <c r="G568" s="39"/>
    </row>
    <row r="569" spans="1:12" ht="16.5" thickBot="1" x14ac:dyDescent="0.3">
      <c r="A569" s="2"/>
      <c r="B569" s="450"/>
      <c r="C569" s="410"/>
      <c r="D569" s="32"/>
      <c r="E569" s="1684"/>
      <c r="F569" s="1686"/>
      <c r="G569" s="39"/>
    </row>
    <row r="570" spans="1:12" ht="34.5" customHeight="1" thickBot="1" x14ac:dyDescent="0.3">
      <c r="A570" s="2"/>
      <c r="B570" s="450" t="s">
        <v>149</v>
      </c>
      <c r="C570" s="409" t="s">
        <v>358</v>
      </c>
      <c r="D570" s="32" t="s">
        <v>54</v>
      </c>
      <c r="E570" s="1684" t="s">
        <v>357</v>
      </c>
      <c r="F570" s="1686"/>
      <c r="G570" s="39"/>
    </row>
    <row r="571" spans="1:12" ht="16.5" hidden="1" thickBot="1" x14ac:dyDescent="0.3">
      <c r="A571" s="2"/>
      <c r="B571" s="447"/>
      <c r="C571" s="1287"/>
      <c r="D571" s="1288"/>
      <c r="E571" s="1288"/>
      <c r="F571" s="1687"/>
      <c r="G571" s="39"/>
    </row>
    <row r="572" spans="1:12" ht="12.75" hidden="1" customHeight="1" x14ac:dyDescent="0.25">
      <c r="A572" s="2"/>
      <c r="B572" s="1666"/>
      <c r="C572" s="14"/>
      <c r="D572" s="14"/>
      <c r="E572" s="14"/>
      <c r="F572" s="442"/>
      <c r="G572" s="39"/>
    </row>
    <row r="573" spans="1:12" ht="17.25" hidden="1" customHeight="1" thickBot="1" x14ac:dyDescent="0.3">
      <c r="A573" s="2"/>
      <c r="B573" s="1683"/>
      <c r="C573" s="16"/>
      <c r="D573" s="16"/>
      <c r="E573" s="16"/>
      <c r="F573" s="451"/>
      <c r="G573" s="39"/>
    </row>
    <row r="574" spans="1:12" ht="16.5" hidden="1" thickBot="1" x14ac:dyDescent="0.3">
      <c r="A574" s="2"/>
      <c r="B574" s="447"/>
      <c r="C574" s="6"/>
      <c r="D574" s="15"/>
      <c r="E574" s="15"/>
      <c r="F574" s="475"/>
      <c r="G574" s="39"/>
    </row>
    <row r="575" spans="1:12" ht="16.5" hidden="1" thickBot="1" x14ac:dyDescent="0.3">
      <c r="A575" s="2"/>
      <c r="B575" s="447"/>
      <c r="C575" s="379"/>
      <c r="D575" s="379"/>
      <c r="E575" s="379"/>
      <c r="F575" s="452"/>
      <c r="G575" s="39"/>
    </row>
    <row r="576" spans="1:12" ht="16.5" hidden="1" thickBot="1" x14ac:dyDescent="0.3">
      <c r="A576" s="2"/>
      <c r="B576" s="447"/>
      <c r="C576" s="379"/>
      <c r="D576" s="379"/>
      <c r="E576" s="379"/>
      <c r="F576" s="452"/>
      <c r="G576" s="39"/>
    </row>
    <row r="577" spans="1:12" ht="16.5" hidden="1" thickBot="1" x14ac:dyDescent="0.3">
      <c r="A577" s="2"/>
      <c r="B577" s="447"/>
      <c r="C577" s="15"/>
      <c r="D577" s="19"/>
      <c r="E577" s="19"/>
      <c r="F577" s="453"/>
      <c r="G577" s="39"/>
      <c r="H577" s="381"/>
      <c r="I577" s="381"/>
      <c r="J577" s="381"/>
      <c r="K577" s="381"/>
      <c r="L577" s="381"/>
    </row>
    <row r="578" spans="1:12" ht="16.5" hidden="1" thickBot="1" x14ac:dyDescent="0.3">
      <c r="A578" s="2"/>
      <c r="B578" s="447"/>
      <c r="C578" s="15"/>
      <c r="D578" s="19"/>
      <c r="E578" s="19"/>
      <c r="F578" s="453"/>
      <c r="G578" s="39"/>
    </row>
    <row r="579" spans="1:12" ht="16.5" hidden="1" thickBot="1" x14ac:dyDescent="0.3">
      <c r="A579" s="2"/>
      <c r="B579" s="447"/>
      <c r="C579" s="15"/>
      <c r="D579" s="19"/>
      <c r="E579" s="19"/>
      <c r="F579" s="453"/>
      <c r="G579" s="39"/>
    </row>
    <row r="580" spans="1:12" ht="16.5" hidden="1" thickBot="1" x14ac:dyDescent="0.3">
      <c r="A580" s="2"/>
      <c r="B580" s="1681"/>
      <c r="C580" s="1318"/>
      <c r="D580" s="1318"/>
      <c r="E580" s="1318"/>
      <c r="F580" s="1682"/>
      <c r="G580" s="39"/>
    </row>
    <row r="581" spans="1:12" ht="12.75" hidden="1" customHeight="1" x14ac:dyDescent="0.25">
      <c r="A581" s="2"/>
      <c r="B581" s="1666"/>
      <c r="C581" s="14"/>
      <c r="D581" s="14"/>
      <c r="E581" s="14"/>
      <c r="F581" s="442"/>
      <c r="G581" s="39"/>
    </row>
    <row r="582" spans="1:12" ht="15.75" hidden="1" customHeight="1" thickBot="1" x14ac:dyDescent="0.3">
      <c r="A582" s="2"/>
      <c r="B582" s="1683"/>
      <c r="C582" s="16"/>
      <c r="D582" s="16"/>
      <c r="E582" s="16"/>
      <c r="F582" s="451"/>
      <c r="G582" s="39"/>
    </row>
    <row r="583" spans="1:12" ht="16.5" hidden="1" thickBot="1" x14ac:dyDescent="0.3">
      <c r="A583" s="2"/>
      <c r="B583" s="454"/>
      <c r="C583" s="21"/>
      <c r="D583" s="21"/>
      <c r="E583" s="21"/>
      <c r="F583" s="455"/>
      <c r="G583" s="39"/>
    </row>
    <row r="584" spans="1:12" ht="16.5" hidden="1" thickBot="1" x14ac:dyDescent="0.3">
      <c r="A584" s="2"/>
      <c r="B584" s="456"/>
      <c r="C584" s="21"/>
      <c r="D584" s="21"/>
      <c r="E584" s="21"/>
      <c r="F584" s="455"/>
      <c r="G584" s="39"/>
    </row>
    <row r="585" spans="1:12" ht="16.5" hidden="1" thickBot="1" x14ac:dyDescent="0.3">
      <c r="A585" s="2"/>
      <c r="B585" s="456"/>
      <c r="C585" s="21"/>
      <c r="D585" s="21"/>
      <c r="E585" s="21"/>
      <c r="F585" s="455"/>
      <c r="G585" s="39"/>
    </row>
    <row r="586" spans="1:12" ht="16.5" hidden="1" thickBot="1" x14ac:dyDescent="0.3">
      <c r="A586" s="2"/>
      <c r="B586" s="456"/>
      <c r="C586" s="21"/>
      <c r="D586" s="21"/>
      <c r="E586" s="21"/>
      <c r="F586" s="455"/>
      <c r="G586" s="39"/>
    </row>
    <row r="587" spans="1:12" ht="16.5" hidden="1" thickBot="1" x14ac:dyDescent="0.3">
      <c r="A587" s="2"/>
      <c r="B587" s="456"/>
      <c r="C587" s="21"/>
      <c r="D587" s="21"/>
      <c r="E587" s="21"/>
      <c r="F587" s="455"/>
      <c r="G587" s="39"/>
    </row>
    <row r="588" spans="1:12" ht="16.5" hidden="1" thickBot="1" x14ac:dyDescent="0.3">
      <c r="A588" s="2"/>
      <c r="B588" s="454"/>
      <c r="C588" s="24"/>
      <c r="D588" s="24"/>
      <c r="E588" s="24"/>
      <c r="F588" s="457"/>
      <c r="G588" s="39"/>
    </row>
    <row r="589" spans="1:12" ht="16.5" hidden="1" thickBot="1" x14ac:dyDescent="0.3">
      <c r="A589" s="2"/>
      <c r="B589" s="456"/>
      <c r="C589" s="24"/>
      <c r="D589" s="21"/>
      <c r="E589" s="21"/>
      <c r="F589" s="455"/>
      <c r="G589" s="39"/>
      <c r="H589" s="401"/>
      <c r="I589" s="401"/>
      <c r="L589" s="381"/>
    </row>
    <row r="590" spans="1:12" ht="0.75" customHeight="1" thickBot="1" x14ac:dyDescent="0.3">
      <c r="A590" s="2"/>
      <c r="B590" s="456"/>
      <c r="C590" s="24"/>
      <c r="D590" s="21"/>
      <c r="E590" s="21"/>
      <c r="F590" s="455"/>
      <c r="G590" s="39"/>
    </row>
    <row r="591" spans="1:12" ht="16.5" hidden="1" thickBot="1" x14ac:dyDescent="0.3">
      <c r="A591" s="2"/>
      <c r="B591" s="456"/>
      <c r="C591" s="24"/>
      <c r="D591" s="21"/>
      <c r="E591" s="21"/>
      <c r="F591" s="455"/>
      <c r="G591" s="39"/>
    </row>
    <row r="592" spans="1:12" ht="16.5" hidden="1" thickBot="1" x14ac:dyDescent="0.3">
      <c r="A592" s="2"/>
      <c r="B592" s="456"/>
      <c r="C592" s="24"/>
      <c r="D592" s="21"/>
      <c r="E592" s="21"/>
      <c r="F592" s="455"/>
      <c r="G592" s="39"/>
    </row>
    <row r="593" spans="1:12" ht="16.5" hidden="1" thickBot="1" x14ac:dyDescent="0.3">
      <c r="A593" s="2"/>
      <c r="B593" s="462"/>
      <c r="C593" s="24"/>
      <c r="D593" s="24"/>
      <c r="E593" s="24"/>
      <c r="F593" s="457"/>
      <c r="G593" s="39"/>
    </row>
    <row r="594" spans="1:12" ht="16.5" hidden="1" thickBot="1" x14ac:dyDescent="0.3">
      <c r="A594" s="2"/>
      <c r="B594" s="450"/>
      <c r="C594" s="411"/>
      <c r="D594" s="32"/>
      <c r="E594" s="1684"/>
      <c r="F594" s="1686"/>
      <c r="G594" s="39"/>
    </row>
    <row r="595" spans="1:12" ht="28.5" hidden="1" customHeight="1" thickBot="1" x14ac:dyDescent="0.3">
      <c r="A595" s="2"/>
      <c r="B595" s="447"/>
      <c r="C595" s="1272"/>
      <c r="D595" s="1273"/>
      <c r="E595" s="1273"/>
      <c r="F595" s="1670"/>
      <c r="G595" s="39"/>
    </row>
    <row r="596" spans="1:12" ht="16.5" hidden="1" thickBot="1" x14ac:dyDescent="0.3">
      <c r="A596" s="2"/>
      <c r="B596" s="447"/>
      <c r="C596" s="1287"/>
      <c r="D596" s="1288"/>
      <c r="E596" s="1288"/>
      <c r="F596" s="1687"/>
      <c r="G596" s="39"/>
    </row>
    <row r="597" spans="1:12" ht="12.75" hidden="1" customHeight="1" thickBot="1" x14ac:dyDescent="0.3">
      <c r="A597" s="2"/>
      <c r="B597" s="1666"/>
      <c r="C597" s="14"/>
      <c r="D597" s="14"/>
      <c r="E597" s="14"/>
      <c r="F597" s="442"/>
      <c r="G597" s="39"/>
    </row>
    <row r="598" spans="1:12" ht="19.5" hidden="1" customHeight="1" thickBot="1" x14ac:dyDescent="0.3">
      <c r="A598" s="2"/>
      <c r="B598" s="1683"/>
      <c r="C598" s="16"/>
      <c r="D598" s="16"/>
      <c r="E598" s="16"/>
      <c r="F598" s="451"/>
      <c r="G598" s="39"/>
    </row>
    <row r="599" spans="1:12" ht="16.5" hidden="1" thickBot="1" x14ac:dyDescent="0.3">
      <c r="A599" s="2"/>
      <c r="B599" s="447"/>
      <c r="C599" s="6"/>
      <c r="D599" s="15"/>
      <c r="E599" s="15"/>
      <c r="F599" s="475"/>
      <c r="G599" s="39"/>
    </row>
    <row r="600" spans="1:12" ht="16.5" hidden="1" thickBot="1" x14ac:dyDescent="0.3">
      <c r="A600" s="2"/>
      <c r="B600" s="447"/>
      <c r="C600" s="379"/>
      <c r="D600" s="379"/>
      <c r="E600" s="379"/>
      <c r="F600" s="452"/>
      <c r="G600" s="39"/>
    </row>
    <row r="601" spans="1:12" ht="16.5" hidden="1" thickBot="1" x14ac:dyDescent="0.3">
      <c r="A601" s="2"/>
      <c r="B601" s="447"/>
      <c r="C601" s="379"/>
      <c r="D601" s="379"/>
      <c r="E601" s="379"/>
      <c r="F601" s="452"/>
      <c r="G601" s="39"/>
    </row>
    <row r="602" spans="1:12" ht="16.5" hidden="1" thickBot="1" x14ac:dyDescent="0.3">
      <c r="A602" s="2"/>
      <c r="B602" s="447"/>
      <c r="C602" s="15"/>
      <c r="D602" s="19"/>
      <c r="E602" s="19"/>
      <c r="F602" s="453"/>
      <c r="G602" s="39"/>
      <c r="H602" s="381"/>
      <c r="I602" s="381"/>
      <c r="J602" s="381"/>
      <c r="K602" s="381"/>
      <c r="L602" s="381"/>
    </row>
    <row r="603" spans="1:12" ht="11.25" hidden="1" customHeight="1" thickBot="1" x14ac:dyDescent="0.3">
      <c r="A603" s="2"/>
      <c r="B603" s="447"/>
      <c r="C603" s="15"/>
      <c r="D603" s="19"/>
      <c r="E603" s="19"/>
      <c r="F603" s="453"/>
      <c r="G603" s="39"/>
    </row>
    <row r="604" spans="1:12" ht="16.5" hidden="1" thickBot="1" x14ac:dyDescent="0.3">
      <c r="A604" s="2"/>
      <c r="B604" s="447"/>
      <c r="C604" s="15"/>
      <c r="D604" s="19"/>
      <c r="E604" s="19"/>
      <c r="F604" s="453"/>
      <c r="G604" s="39"/>
    </row>
    <row r="605" spans="1:12" ht="16.5" hidden="1" thickBot="1" x14ac:dyDescent="0.3">
      <c r="A605" s="2"/>
      <c r="B605" s="1681"/>
      <c r="C605" s="1318"/>
      <c r="D605" s="1318"/>
      <c r="E605" s="1318"/>
      <c r="F605" s="1682"/>
      <c r="G605" s="39"/>
    </row>
    <row r="606" spans="1:12" ht="12.75" hidden="1" customHeight="1" thickBot="1" x14ac:dyDescent="0.3">
      <c r="A606" s="2"/>
      <c r="B606" s="1666"/>
      <c r="C606" s="14"/>
      <c r="D606" s="14"/>
      <c r="E606" s="14"/>
      <c r="F606" s="442"/>
      <c r="G606" s="39"/>
    </row>
    <row r="607" spans="1:12" ht="9" hidden="1" customHeight="1" thickBot="1" x14ac:dyDescent="0.3">
      <c r="A607" s="2"/>
      <c r="B607" s="1683"/>
      <c r="C607" s="16"/>
      <c r="D607" s="16"/>
      <c r="E607" s="16"/>
      <c r="F607" s="451"/>
      <c r="G607" s="39"/>
    </row>
    <row r="608" spans="1:12" ht="16.5" hidden="1" thickBot="1" x14ac:dyDescent="0.3">
      <c r="A608" s="2"/>
      <c r="B608" s="454"/>
      <c r="C608" s="21"/>
      <c r="D608" s="21"/>
      <c r="E608" s="21"/>
      <c r="F608" s="455"/>
      <c r="G608" s="39"/>
    </row>
    <row r="609" spans="1:12" ht="16.5" hidden="1" thickBot="1" x14ac:dyDescent="0.3">
      <c r="A609" s="2"/>
      <c r="B609" s="456"/>
      <c r="C609" s="21"/>
      <c r="D609" s="21"/>
      <c r="E609" s="21"/>
      <c r="F609" s="455"/>
      <c r="G609" s="39"/>
    </row>
    <row r="610" spans="1:12" ht="16.5" hidden="1" thickBot="1" x14ac:dyDescent="0.3">
      <c r="A610" s="2"/>
      <c r="B610" s="456"/>
      <c r="C610" s="21"/>
      <c r="D610" s="21"/>
      <c r="E610" s="21"/>
      <c r="F610" s="455"/>
      <c r="G610" s="39"/>
    </row>
    <row r="611" spans="1:12" ht="16.5" hidden="1" thickBot="1" x14ac:dyDescent="0.3">
      <c r="A611" s="2"/>
      <c r="B611" s="456"/>
      <c r="C611" s="21"/>
      <c r="D611" s="21"/>
      <c r="E611" s="21"/>
      <c r="F611" s="455"/>
      <c r="G611" s="39"/>
    </row>
    <row r="612" spans="1:12" ht="16.5" hidden="1" thickBot="1" x14ac:dyDescent="0.3">
      <c r="A612" s="2"/>
      <c r="B612" s="456"/>
      <c r="C612" s="21"/>
      <c r="D612" s="21"/>
      <c r="E612" s="21"/>
      <c r="F612" s="455"/>
      <c r="G612" s="39"/>
    </row>
    <row r="613" spans="1:12" ht="16.5" hidden="1" thickBot="1" x14ac:dyDescent="0.3">
      <c r="A613" s="2"/>
      <c r="B613" s="454"/>
      <c r="C613" s="24"/>
      <c r="D613" s="24"/>
      <c r="E613" s="24"/>
      <c r="F613" s="457"/>
      <c r="G613" s="39"/>
    </row>
    <row r="614" spans="1:12" ht="16.5" hidden="1" thickBot="1" x14ac:dyDescent="0.3">
      <c r="A614" s="2"/>
      <c r="B614" s="456"/>
      <c r="C614" s="24"/>
      <c r="D614" s="21"/>
      <c r="E614" s="21"/>
      <c r="F614" s="455"/>
      <c r="G614" s="39"/>
      <c r="H614" s="401"/>
      <c r="I614" s="401"/>
      <c r="L614" s="381"/>
    </row>
    <row r="615" spans="1:12" ht="16.5" hidden="1" thickBot="1" x14ac:dyDescent="0.3">
      <c r="A615" s="2"/>
      <c r="B615" s="456"/>
      <c r="C615" s="24"/>
      <c r="D615" s="21"/>
      <c r="E615" s="21"/>
      <c r="F615" s="455"/>
      <c r="G615" s="39"/>
    </row>
    <row r="616" spans="1:12" ht="16.5" hidden="1" thickBot="1" x14ac:dyDescent="0.3">
      <c r="A616" s="2"/>
      <c r="B616" s="456"/>
      <c r="C616" s="24"/>
      <c r="D616" s="21"/>
      <c r="E616" s="21"/>
      <c r="F616" s="455"/>
      <c r="G616" s="39"/>
    </row>
    <row r="617" spans="1:12" ht="16.5" hidden="1" thickBot="1" x14ac:dyDescent="0.3">
      <c r="A617" s="2"/>
      <c r="B617" s="456"/>
      <c r="C617" s="24"/>
      <c r="D617" s="21"/>
      <c r="E617" s="21"/>
      <c r="F617" s="455"/>
      <c r="G617" s="39"/>
    </row>
    <row r="618" spans="1:12" ht="16.5" hidden="1" thickBot="1" x14ac:dyDescent="0.3">
      <c r="A618" s="2"/>
      <c r="B618" s="462"/>
      <c r="C618" s="24"/>
      <c r="D618" s="24"/>
      <c r="E618" s="24"/>
      <c r="F618" s="457"/>
      <c r="G618" s="39"/>
    </row>
    <row r="619" spans="1:12" ht="16.5" hidden="1" thickBot="1" x14ac:dyDescent="0.3">
      <c r="A619" s="2"/>
      <c r="B619" s="450"/>
      <c r="C619" s="412"/>
      <c r="D619" s="32"/>
      <c r="E619" s="1684"/>
      <c r="F619" s="1686"/>
      <c r="G619" s="39"/>
    </row>
    <row r="620" spans="1:12" ht="16.5" thickBot="1" x14ac:dyDescent="0.3">
      <c r="A620" s="2"/>
      <c r="B620" s="447" t="s">
        <v>29</v>
      </c>
      <c r="C620" s="1272" t="s">
        <v>359</v>
      </c>
      <c r="D620" s="1273"/>
      <c r="E620" s="1273"/>
      <c r="F620" s="1670"/>
      <c r="G620" s="39"/>
    </row>
    <row r="621" spans="1:12" ht="16.5" thickBot="1" x14ac:dyDescent="0.3">
      <c r="A621" s="2"/>
      <c r="B621" s="447" t="s">
        <v>31</v>
      </c>
      <c r="C621" s="1287" t="s">
        <v>329</v>
      </c>
      <c r="D621" s="1288"/>
      <c r="E621" s="1288"/>
      <c r="F621" s="1687"/>
      <c r="G621" s="39"/>
    </row>
    <row r="622" spans="1:12" ht="15.75" x14ac:dyDescent="0.25">
      <c r="A622" s="2"/>
      <c r="B622" s="1666"/>
      <c r="C622" s="14">
        <v>2024</v>
      </c>
      <c r="D622" s="14">
        <v>2025</v>
      </c>
      <c r="E622" s="14">
        <v>2026</v>
      </c>
      <c r="F622" s="442">
        <v>2027</v>
      </c>
      <c r="G622" s="39"/>
    </row>
    <row r="623" spans="1:12" ht="16.5" thickBot="1" x14ac:dyDescent="0.3">
      <c r="A623" s="2"/>
      <c r="B623" s="1683"/>
      <c r="C623" s="16" t="s">
        <v>13</v>
      </c>
      <c r="D623" s="16" t="s">
        <v>14</v>
      </c>
      <c r="E623" s="16" t="s">
        <v>14</v>
      </c>
      <c r="F623" s="451" t="s">
        <v>14</v>
      </c>
      <c r="G623" s="39"/>
    </row>
    <row r="624" spans="1:12" ht="16.5" thickBot="1" x14ac:dyDescent="0.3">
      <c r="A624" s="2"/>
      <c r="B624" s="447" t="s">
        <v>33</v>
      </c>
      <c r="C624" s="6">
        <v>1</v>
      </c>
      <c r="D624" s="15">
        <v>1</v>
      </c>
      <c r="E624" s="15">
        <v>1</v>
      </c>
      <c r="F624" s="475">
        <v>1</v>
      </c>
      <c r="G624" s="39"/>
    </row>
    <row r="625" spans="1:12" ht="16.5" thickBot="1" x14ac:dyDescent="0.3">
      <c r="A625" s="2"/>
      <c r="B625" s="447" t="s">
        <v>35</v>
      </c>
      <c r="C625" s="379">
        <f>C643</f>
        <v>0</v>
      </c>
      <c r="D625" s="379">
        <f t="shared" ref="D625:F625" si="112">D643</f>
        <v>0</v>
      </c>
      <c r="E625" s="379">
        <f t="shared" si="112"/>
        <v>0</v>
      </c>
      <c r="F625" s="452">
        <f t="shared" si="112"/>
        <v>160000</v>
      </c>
      <c r="G625" s="39"/>
    </row>
    <row r="626" spans="1:12" ht="16.5" thickBot="1" x14ac:dyDescent="0.3">
      <c r="A626" s="2"/>
      <c r="B626" s="447" t="s">
        <v>36</v>
      </c>
      <c r="C626" s="379">
        <f>C625/C624</f>
        <v>0</v>
      </c>
      <c r="D626" s="379">
        <f t="shared" ref="D626:F626" si="113">D625/D624</f>
        <v>0</v>
      </c>
      <c r="E626" s="379">
        <f t="shared" si="113"/>
        <v>0</v>
      </c>
      <c r="F626" s="452">
        <f t="shared" si="113"/>
        <v>160000</v>
      </c>
      <c r="G626" s="39"/>
    </row>
    <row r="627" spans="1:12" ht="16.5" thickBot="1" x14ac:dyDescent="0.3">
      <c r="A627" s="2"/>
      <c r="B627" s="447" t="s">
        <v>37</v>
      </c>
      <c r="C627" s="15" t="s">
        <v>94</v>
      </c>
      <c r="D627" s="19">
        <f>D624/C624-1</f>
        <v>0</v>
      </c>
      <c r="E627" s="19">
        <f t="shared" ref="E627:F629" si="114">E624/D624-1</f>
        <v>0</v>
      </c>
      <c r="F627" s="453">
        <f t="shared" si="114"/>
        <v>0</v>
      </c>
      <c r="G627" s="39"/>
    </row>
    <row r="628" spans="1:12" ht="16.5" thickBot="1" x14ac:dyDescent="0.3">
      <c r="A628" s="2"/>
      <c r="B628" s="447" t="s">
        <v>38</v>
      </c>
      <c r="C628" s="15" t="s">
        <v>94</v>
      </c>
      <c r="D628" s="19" t="e">
        <f>D625/C625-1</f>
        <v>#DIV/0!</v>
      </c>
      <c r="E628" s="19" t="e">
        <f t="shared" si="114"/>
        <v>#DIV/0!</v>
      </c>
      <c r="F628" s="453" t="e">
        <f t="shared" si="114"/>
        <v>#DIV/0!</v>
      </c>
      <c r="G628" s="39"/>
    </row>
    <row r="629" spans="1:12" ht="16.5" thickBot="1" x14ac:dyDescent="0.3">
      <c r="A629" s="2"/>
      <c r="B629" s="447" t="s">
        <v>39</v>
      </c>
      <c r="C629" s="15" t="s">
        <v>94</v>
      </c>
      <c r="D629" s="19" t="e">
        <f>D626/C626-1</f>
        <v>#DIV/0!</v>
      </c>
      <c r="E629" s="19" t="e">
        <f t="shared" si="114"/>
        <v>#DIV/0!</v>
      </c>
      <c r="F629" s="453" t="e">
        <f t="shared" si="114"/>
        <v>#DIV/0!</v>
      </c>
      <c r="G629" s="39"/>
    </row>
    <row r="630" spans="1:12" ht="16.5" thickBot="1" x14ac:dyDescent="0.3">
      <c r="A630" s="2"/>
      <c r="B630" s="1681" t="s">
        <v>327</v>
      </c>
      <c r="C630" s="1318"/>
      <c r="D630" s="1318"/>
      <c r="E630" s="1318"/>
      <c r="F630" s="1682"/>
      <c r="G630" s="39"/>
    </row>
    <row r="631" spans="1:12" ht="15.75" x14ac:dyDescent="0.25">
      <c r="A631" s="2"/>
      <c r="B631" s="1666"/>
      <c r="C631" s="14">
        <v>2024</v>
      </c>
      <c r="D631" s="14">
        <v>2025</v>
      </c>
      <c r="E631" s="14">
        <v>2026</v>
      </c>
      <c r="F631" s="442">
        <v>2027</v>
      </c>
      <c r="G631" s="39"/>
    </row>
    <row r="632" spans="1:12" ht="16.5" thickBot="1" x14ac:dyDescent="0.3">
      <c r="A632" s="2"/>
      <c r="B632" s="1683"/>
      <c r="C632" s="16" t="s">
        <v>13</v>
      </c>
      <c r="D632" s="16" t="s">
        <v>14</v>
      </c>
      <c r="E632" s="16" t="s">
        <v>14</v>
      </c>
      <c r="F632" s="451" t="s">
        <v>14</v>
      </c>
      <c r="G632" s="39"/>
    </row>
    <row r="633" spans="1:12" ht="16.5" thickBot="1" x14ac:dyDescent="0.3">
      <c r="A633" s="2"/>
      <c r="B633" s="454" t="s">
        <v>57</v>
      </c>
      <c r="C633" s="21">
        <f>C634+C635+C636+C637</f>
        <v>0</v>
      </c>
      <c r="D633" s="21">
        <f t="shared" ref="D633:F633" si="115">D634+D635+D636+D637</f>
        <v>0</v>
      </c>
      <c r="E633" s="21">
        <f t="shared" si="115"/>
        <v>0</v>
      </c>
      <c r="F633" s="455">
        <f t="shared" si="115"/>
        <v>0</v>
      </c>
      <c r="G633" s="39"/>
    </row>
    <row r="634" spans="1:12" ht="16.5" thickBot="1" x14ac:dyDescent="0.3">
      <c r="A634" s="2"/>
      <c r="B634" s="456" t="s">
        <v>42</v>
      </c>
      <c r="C634" s="21"/>
      <c r="D634" s="21"/>
      <c r="E634" s="21"/>
      <c r="F634" s="455"/>
      <c r="G634" s="39"/>
    </row>
    <row r="635" spans="1:12" ht="16.5" thickBot="1" x14ac:dyDescent="0.3">
      <c r="A635" s="2"/>
      <c r="B635" s="456" t="s">
        <v>58</v>
      </c>
      <c r="C635" s="21"/>
      <c r="D635" s="21"/>
      <c r="E635" s="21"/>
      <c r="F635" s="455"/>
      <c r="G635" s="39"/>
    </row>
    <row r="636" spans="1:12" ht="16.5" thickBot="1" x14ac:dyDescent="0.3">
      <c r="A636" s="2"/>
      <c r="B636" s="456" t="s">
        <v>59</v>
      </c>
      <c r="C636" s="21"/>
      <c r="D636" s="21"/>
      <c r="E636" s="21"/>
      <c r="F636" s="455"/>
      <c r="G636" s="39"/>
    </row>
    <row r="637" spans="1:12" ht="16.5" thickBot="1" x14ac:dyDescent="0.3">
      <c r="A637" s="2"/>
      <c r="B637" s="456" t="s">
        <v>60</v>
      </c>
      <c r="C637" s="21"/>
      <c r="D637" s="21"/>
      <c r="E637" s="21"/>
      <c r="F637" s="455"/>
      <c r="G637" s="39"/>
    </row>
    <row r="638" spans="1:12" ht="16.5" thickBot="1" x14ac:dyDescent="0.3">
      <c r="A638" s="2"/>
      <c r="B638" s="454" t="s">
        <v>61</v>
      </c>
      <c r="C638" s="24">
        <f>C639+C640+C641+C642</f>
        <v>0</v>
      </c>
      <c r="D638" s="24">
        <f t="shared" ref="D638:F638" si="116">D639+D640+D641+D642</f>
        <v>0</v>
      </c>
      <c r="E638" s="24">
        <f t="shared" si="116"/>
        <v>0</v>
      </c>
      <c r="F638" s="457">
        <f t="shared" si="116"/>
        <v>160000</v>
      </c>
      <c r="G638" s="39"/>
    </row>
    <row r="639" spans="1:12" ht="16.5" thickBot="1" x14ac:dyDescent="0.3">
      <c r="A639" s="2"/>
      <c r="B639" s="456" t="s">
        <v>42</v>
      </c>
      <c r="C639" s="24"/>
      <c r="D639" s="21"/>
      <c r="E639" s="21">
        <v>0</v>
      </c>
      <c r="F639" s="455">
        <v>160000</v>
      </c>
      <c r="G639" s="39"/>
      <c r="H639" s="401"/>
      <c r="L639" s="381"/>
    </row>
    <row r="640" spans="1:12" ht="16.5" thickBot="1" x14ac:dyDescent="0.3">
      <c r="A640" s="2"/>
      <c r="B640" s="456" t="s">
        <v>58</v>
      </c>
      <c r="C640" s="24"/>
      <c r="D640" s="21"/>
      <c r="E640" s="21"/>
      <c r="F640" s="455"/>
      <c r="G640" s="39"/>
    </row>
    <row r="641" spans="1:7" ht="16.5" thickBot="1" x14ac:dyDescent="0.3">
      <c r="A641" s="2"/>
      <c r="B641" s="456" t="s">
        <v>59</v>
      </c>
      <c r="C641" s="24"/>
      <c r="D641" s="21"/>
      <c r="E641" s="21"/>
      <c r="F641" s="455"/>
      <c r="G641" s="39"/>
    </row>
    <row r="642" spans="1:7" ht="16.5" thickBot="1" x14ac:dyDescent="0.3">
      <c r="A642" s="2"/>
      <c r="B642" s="456" t="s">
        <v>60</v>
      </c>
      <c r="C642" s="24"/>
      <c r="D642" s="21"/>
      <c r="E642" s="21"/>
      <c r="F642" s="455"/>
      <c r="G642" s="39"/>
    </row>
    <row r="643" spans="1:7" ht="16.5" thickBot="1" x14ac:dyDescent="0.3">
      <c r="A643" s="2"/>
      <c r="B643" s="462" t="s">
        <v>154</v>
      </c>
      <c r="C643" s="24">
        <f>C633+C638</f>
        <v>0</v>
      </c>
      <c r="D643" s="24">
        <f t="shared" ref="D643:F643" si="117">D633+D638</f>
        <v>0</v>
      </c>
      <c r="E643" s="24">
        <f t="shared" si="117"/>
        <v>0</v>
      </c>
      <c r="F643" s="457">
        <f t="shared" si="117"/>
        <v>160000</v>
      </c>
      <c r="G643" s="39"/>
    </row>
    <row r="644" spans="1:7" ht="80.25" customHeight="1" thickBot="1" x14ac:dyDescent="0.3">
      <c r="A644" s="2"/>
      <c r="B644" s="450" t="s">
        <v>157</v>
      </c>
      <c r="C644" s="413" t="s">
        <v>360</v>
      </c>
      <c r="D644" s="32" t="s">
        <v>54</v>
      </c>
      <c r="E644" s="1684" t="s">
        <v>361</v>
      </c>
      <c r="F644" s="1686"/>
      <c r="G644" s="39"/>
    </row>
    <row r="645" spans="1:7" ht="32.25" customHeight="1" thickBot="1" x14ac:dyDescent="0.3">
      <c r="A645" s="2"/>
      <c r="B645" s="447" t="s">
        <v>29</v>
      </c>
      <c r="C645" s="1272" t="s">
        <v>362</v>
      </c>
      <c r="D645" s="1273"/>
      <c r="E645" s="1273"/>
      <c r="F645" s="1670"/>
      <c r="G645" s="39"/>
    </row>
    <row r="646" spans="1:7" ht="16.5" thickBot="1" x14ac:dyDescent="0.3">
      <c r="A646" s="2"/>
      <c r="B646" s="447" t="s">
        <v>31</v>
      </c>
      <c r="C646" s="1287" t="s">
        <v>329</v>
      </c>
      <c r="D646" s="1288"/>
      <c r="E646" s="1288"/>
      <c r="F646" s="1687"/>
      <c r="G646" s="39"/>
    </row>
    <row r="647" spans="1:7" ht="15.75" x14ac:dyDescent="0.25">
      <c r="A647" s="2"/>
      <c r="B647" s="1666"/>
      <c r="C647" s="14">
        <v>2024</v>
      </c>
      <c r="D647" s="14">
        <v>2025</v>
      </c>
      <c r="E647" s="14">
        <v>2026</v>
      </c>
      <c r="F647" s="442">
        <v>2027</v>
      </c>
      <c r="G647" s="39"/>
    </row>
    <row r="648" spans="1:7" ht="16.5" thickBot="1" x14ac:dyDescent="0.3">
      <c r="A648" s="2"/>
      <c r="B648" s="1683"/>
      <c r="C648" s="16" t="s">
        <v>13</v>
      </c>
      <c r="D648" s="16" t="s">
        <v>14</v>
      </c>
      <c r="E648" s="16" t="s">
        <v>14</v>
      </c>
      <c r="F648" s="451" t="s">
        <v>14</v>
      </c>
      <c r="G648" s="39"/>
    </row>
    <row r="649" spans="1:7" ht="16.5" thickBot="1" x14ac:dyDescent="0.3">
      <c r="A649" s="2"/>
      <c r="B649" s="447" t="s">
        <v>33</v>
      </c>
      <c r="C649" s="6">
        <v>1</v>
      </c>
      <c r="D649" s="15">
        <v>1</v>
      </c>
      <c r="E649" s="15">
        <v>1</v>
      </c>
      <c r="F649" s="475">
        <v>1</v>
      </c>
      <c r="G649" s="39"/>
    </row>
    <row r="650" spans="1:7" ht="16.5" thickBot="1" x14ac:dyDescent="0.3">
      <c r="A650" s="2"/>
      <c r="B650" s="447" t="s">
        <v>35</v>
      </c>
      <c r="C650" s="379">
        <f>C668</f>
        <v>509513</v>
      </c>
      <c r="D650" s="379">
        <f t="shared" ref="D650:F650" si="118">D668</f>
        <v>1794</v>
      </c>
      <c r="E650" s="379">
        <f t="shared" si="118"/>
        <v>0</v>
      </c>
      <c r="F650" s="452">
        <f t="shared" si="118"/>
        <v>0</v>
      </c>
      <c r="G650" s="39"/>
    </row>
    <row r="651" spans="1:7" ht="16.5" thickBot="1" x14ac:dyDescent="0.3">
      <c r="A651" s="2"/>
      <c r="B651" s="447" t="s">
        <v>36</v>
      </c>
      <c r="C651" s="379">
        <f>C650/C649</f>
        <v>509513</v>
      </c>
      <c r="D651" s="379">
        <f t="shared" ref="D651:F651" si="119">D650/D649</f>
        <v>1794</v>
      </c>
      <c r="E651" s="379">
        <f t="shared" si="119"/>
        <v>0</v>
      </c>
      <c r="F651" s="452">
        <f t="shared" si="119"/>
        <v>0</v>
      </c>
      <c r="G651" s="39"/>
    </row>
    <row r="652" spans="1:7" ht="16.5" thickBot="1" x14ac:dyDescent="0.3">
      <c r="A652" s="2"/>
      <c r="B652" s="447" t="s">
        <v>37</v>
      </c>
      <c r="C652" s="15" t="s">
        <v>94</v>
      </c>
      <c r="D652" s="19">
        <f>D649/C649-1</f>
        <v>0</v>
      </c>
      <c r="E652" s="19">
        <f t="shared" ref="E652:F654" si="120">E649/D649-1</f>
        <v>0</v>
      </c>
      <c r="F652" s="453">
        <f t="shared" si="120"/>
        <v>0</v>
      </c>
      <c r="G652" s="39"/>
    </row>
    <row r="653" spans="1:7" ht="16.5" thickBot="1" x14ac:dyDescent="0.3">
      <c r="A653" s="2"/>
      <c r="B653" s="447" t="s">
        <v>38</v>
      </c>
      <c r="C653" s="15" t="s">
        <v>94</v>
      </c>
      <c r="D653" s="19">
        <f>D650/C650-1</f>
        <v>-0.99647899072251345</v>
      </c>
      <c r="E653" s="19">
        <f t="shared" si="120"/>
        <v>-1</v>
      </c>
      <c r="F653" s="453" t="e">
        <f t="shared" si="120"/>
        <v>#DIV/0!</v>
      </c>
      <c r="G653" s="39"/>
    </row>
    <row r="654" spans="1:7" ht="16.5" thickBot="1" x14ac:dyDescent="0.3">
      <c r="A654" s="2"/>
      <c r="B654" s="447" t="s">
        <v>39</v>
      </c>
      <c r="C654" s="15" t="s">
        <v>94</v>
      </c>
      <c r="D654" s="19">
        <f>D651/C651-1</f>
        <v>-0.99647899072251345</v>
      </c>
      <c r="E654" s="19">
        <f t="shared" si="120"/>
        <v>-1</v>
      </c>
      <c r="F654" s="453" t="e">
        <f t="shared" si="120"/>
        <v>#DIV/0!</v>
      </c>
      <c r="G654" s="39"/>
    </row>
    <row r="655" spans="1:7" ht="15.75" customHeight="1" thickBot="1" x14ac:dyDescent="0.3">
      <c r="A655" s="2"/>
      <c r="B655" s="1681" t="s">
        <v>330</v>
      </c>
      <c r="C655" s="1318"/>
      <c r="D655" s="1318"/>
      <c r="E655" s="1318"/>
      <c r="F655" s="1682"/>
      <c r="G655" s="39"/>
    </row>
    <row r="656" spans="1:7" ht="15.75" x14ac:dyDescent="0.25">
      <c r="A656" s="2"/>
      <c r="B656" s="1666"/>
      <c r="C656" s="14">
        <v>2024</v>
      </c>
      <c r="D656" s="14">
        <v>2025</v>
      </c>
      <c r="E656" s="14">
        <v>2026</v>
      </c>
      <c r="F656" s="442">
        <v>2027</v>
      </c>
      <c r="G656" s="39"/>
    </row>
    <row r="657" spans="1:12" ht="16.5" thickBot="1" x14ac:dyDescent="0.3">
      <c r="A657" s="2"/>
      <c r="B657" s="1683"/>
      <c r="C657" s="16" t="s">
        <v>13</v>
      </c>
      <c r="D657" s="16" t="s">
        <v>14</v>
      </c>
      <c r="E657" s="16" t="s">
        <v>14</v>
      </c>
      <c r="F657" s="451" t="s">
        <v>14</v>
      </c>
      <c r="G657" s="39"/>
    </row>
    <row r="658" spans="1:12" ht="16.5" thickBot="1" x14ac:dyDescent="0.3">
      <c r="A658" s="2"/>
      <c r="B658" s="454" t="s">
        <v>57</v>
      </c>
      <c r="C658" s="21">
        <f>C659+C660+C661+C662</f>
        <v>0</v>
      </c>
      <c r="D658" s="21">
        <f t="shared" ref="D658:F658" si="121">D659+D660+D661+D662</f>
        <v>0</v>
      </c>
      <c r="E658" s="21">
        <f t="shared" si="121"/>
        <v>0</v>
      </c>
      <c r="F658" s="455">
        <f t="shared" si="121"/>
        <v>0</v>
      </c>
      <c r="G658" s="39"/>
    </row>
    <row r="659" spans="1:12" ht="16.5" thickBot="1" x14ac:dyDescent="0.3">
      <c r="A659" s="2"/>
      <c r="B659" s="456" t="s">
        <v>42</v>
      </c>
      <c r="C659" s="21"/>
      <c r="D659" s="21"/>
      <c r="E659" s="21"/>
      <c r="F659" s="455"/>
      <c r="G659" s="39"/>
    </row>
    <row r="660" spans="1:12" ht="16.5" thickBot="1" x14ac:dyDescent="0.3">
      <c r="A660" s="2"/>
      <c r="B660" s="456" t="s">
        <v>58</v>
      </c>
      <c r="C660" s="21"/>
      <c r="D660" s="21"/>
      <c r="E660" s="21"/>
      <c r="F660" s="455"/>
      <c r="G660" s="39"/>
    </row>
    <row r="661" spans="1:12" ht="16.5" thickBot="1" x14ac:dyDescent="0.3">
      <c r="A661" s="2"/>
      <c r="B661" s="456" t="s">
        <v>59</v>
      </c>
      <c r="C661" s="21"/>
      <c r="D661" s="21"/>
      <c r="E661" s="21"/>
      <c r="F661" s="455"/>
      <c r="G661" s="39"/>
    </row>
    <row r="662" spans="1:12" ht="16.5" thickBot="1" x14ac:dyDescent="0.3">
      <c r="A662" s="2"/>
      <c r="B662" s="456" t="s">
        <v>60</v>
      </c>
      <c r="C662" s="21"/>
      <c r="D662" s="21"/>
      <c r="E662" s="21"/>
      <c r="F662" s="455"/>
      <c r="G662" s="39"/>
    </row>
    <row r="663" spans="1:12" ht="16.5" thickBot="1" x14ac:dyDescent="0.3">
      <c r="A663" s="2"/>
      <c r="B663" s="454" t="s">
        <v>61</v>
      </c>
      <c r="C663" s="24">
        <f>C664+C665+C666+C667</f>
        <v>509513</v>
      </c>
      <c r="D663" s="24">
        <f>D664+D665+D666+D667</f>
        <v>1794</v>
      </c>
      <c r="E663" s="24">
        <f t="shared" ref="E663:F663" si="122">E664+E665+E666+E667</f>
        <v>0</v>
      </c>
      <c r="F663" s="457">
        <f t="shared" si="122"/>
        <v>0</v>
      </c>
      <c r="G663" s="39"/>
    </row>
    <row r="664" spans="1:12" ht="16.5" thickBot="1" x14ac:dyDescent="0.3">
      <c r="A664" s="2"/>
      <c r="B664" s="456" t="s">
        <v>42</v>
      </c>
      <c r="C664" s="24">
        <v>509513</v>
      </c>
      <c r="D664" s="21">
        <v>1794</v>
      </c>
      <c r="E664" s="21"/>
      <c r="F664" s="455"/>
      <c r="G664" s="39"/>
      <c r="H664" s="401"/>
      <c r="I664" s="401"/>
      <c r="J664" s="401"/>
      <c r="L664" s="381"/>
    </row>
    <row r="665" spans="1:12" ht="16.5" thickBot="1" x14ac:dyDescent="0.3">
      <c r="A665" s="2"/>
      <c r="B665" s="456" t="s">
        <v>58</v>
      </c>
      <c r="C665" s="24"/>
      <c r="D665" s="21"/>
      <c r="E665" s="21"/>
      <c r="F665" s="455"/>
      <c r="G665" s="39"/>
    </row>
    <row r="666" spans="1:12" ht="16.5" thickBot="1" x14ac:dyDescent="0.3">
      <c r="A666" s="2"/>
      <c r="B666" s="456" t="s">
        <v>59</v>
      </c>
      <c r="C666" s="24"/>
      <c r="D666" s="21"/>
      <c r="E666" s="21"/>
      <c r="F666" s="455"/>
      <c r="G666" s="39"/>
    </row>
    <row r="667" spans="1:12" ht="16.5" thickBot="1" x14ac:dyDescent="0.3">
      <c r="A667" s="2"/>
      <c r="B667" s="456" t="s">
        <v>60</v>
      </c>
      <c r="C667" s="24"/>
      <c r="D667" s="21"/>
      <c r="E667" s="21"/>
      <c r="F667" s="455"/>
      <c r="G667" s="39"/>
    </row>
    <row r="668" spans="1:12" ht="16.5" thickBot="1" x14ac:dyDescent="0.3">
      <c r="A668" s="2"/>
      <c r="B668" s="462" t="s">
        <v>162</v>
      </c>
      <c r="C668" s="24">
        <f>C658+C663</f>
        <v>509513</v>
      </c>
      <c r="D668" s="24">
        <f t="shared" ref="D668:F668" si="123">D658+D663</f>
        <v>1794</v>
      </c>
      <c r="E668" s="24">
        <f t="shared" si="123"/>
        <v>0</v>
      </c>
      <c r="F668" s="457">
        <f t="shared" si="123"/>
        <v>0</v>
      </c>
      <c r="G668" s="39"/>
    </row>
    <row r="669" spans="1:12" ht="48" thickBot="1" x14ac:dyDescent="0.3">
      <c r="A669" s="2"/>
      <c r="B669" s="450" t="s">
        <v>334</v>
      </c>
      <c r="C669" s="414" t="s">
        <v>363</v>
      </c>
      <c r="D669" s="32" t="s">
        <v>54</v>
      </c>
      <c r="E669" s="1684" t="s">
        <v>364</v>
      </c>
      <c r="F669" s="1686"/>
      <c r="G669" s="39"/>
    </row>
    <row r="670" spans="1:12" ht="16.5" thickBot="1" x14ac:dyDescent="0.3">
      <c r="A670" s="2"/>
      <c r="B670" s="447" t="s">
        <v>29</v>
      </c>
      <c r="C670" s="1272" t="s">
        <v>363</v>
      </c>
      <c r="D670" s="1273"/>
      <c r="E670" s="1273"/>
      <c r="F670" s="1670"/>
      <c r="G670" s="39"/>
    </row>
    <row r="671" spans="1:12" ht="16.5" thickBot="1" x14ac:dyDescent="0.3">
      <c r="A671" s="2"/>
      <c r="B671" s="447" t="s">
        <v>31</v>
      </c>
      <c r="C671" s="1287" t="s">
        <v>329</v>
      </c>
      <c r="D671" s="1288"/>
      <c r="E671" s="1288"/>
      <c r="F671" s="1687"/>
      <c r="G671" s="39"/>
    </row>
    <row r="672" spans="1:12" ht="15.75" x14ac:dyDescent="0.25">
      <c r="A672" s="2"/>
      <c r="B672" s="1666"/>
      <c r="C672" s="14">
        <v>2023</v>
      </c>
      <c r="D672" s="14">
        <v>2024</v>
      </c>
      <c r="E672" s="14">
        <v>2025</v>
      </c>
      <c r="F672" s="442">
        <v>2026</v>
      </c>
      <c r="G672" s="39"/>
    </row>
    <row r="673" spans="1:7" ht="16.5" thickBot="1" x14ac:dyDescent="0.3">
      <c r="A673" s="2"/>
      <c r="B673" s="1683"/>
      <c r="C673" s="16" t="s">
        <v>13</v>
      </c>
      <c r="D673" s="16" t="s">
        <v>14</v>
      </c>
      <c r="E673" s="16" t="s">
        <v>14</v>
      </c>
      <c r="F673" s="451" t="s">
        <v>14</v>
      </c>
      <c r="G673" s="39"/>
    </row>
    <row r="674" spans="1:7" ht="16.5" thickBot="1" x14ac:dyDescent="0.3">
      <c r="A674" s="2"/>
      <c r="B674" s="447" t="s">
        <v>33</v>
      </c>
      <c r="C674" s="6">
        <v>1</v>
      </c>
      <c r="D674" s="15">
        <v>1</v>
      </c>
      <c r="E674" s="15">
        <v>1</v>
      </c>
      <c r="F674" s="475">
        <v>1</v>
      </c>
      <c r="G674" s="39"/>
    </row>
    <row r="675" spans="1:7" ht="16.5" thickBot="1" x14ac:dyDescent="0.3">
      <c r="A675" s="2"/>
      <c r="B675" s="447" t="s">
        <v>35</v>
      </c>
      <c r="C675" s="379">
        <f>C693</f>
        <v>0</v>
      </c>
      <c r="D675" s="379">
        <f t="shared" ref="D675:F675" si="124">D693</f>
        <v>0</v>
      </c>
      <c r="E675" s="379">
        <f t="shared" si="124"/>
        <v>0</v>
      </c>
      <c r="F675" s="452">
        <f t="shared" si="124"/>
        <v>130000</v>
      </c>
      <c r="G675" s="39"/>
    </row>
    <row r="676" spans="1:7" ht="16.5" thickBot="1" x14ac:dyDescent="0.3">
      <c r="A676" s="2"/>
      <c r="B676" s="447" t="s">
        <v>36</v>
      </c>
      <c r="C676" s="379">
        <f>C675/C674</f>
        <v>0</v>
      </c>
      <c r="D676" s="379">
        <f t="shared" ref="D676:F676" si="125">D675/D674</f>
        <v>0</v>
      </c>
      <c r="E676" s="379">
        <f t="shared" si="125"/>
        <v>0</v>
      </c>
      <c r="F676" s="452">
        <f t="shared" si="125"/>
        <v>130000</v>
      </c>
      <c r="G676" s="39"/>
    </row>
    <row r="677" spans="1:7" ht="16.5" thickBot="1" x14ac:dyDescent="0.3">
      <c r="A677" s="2"/>
      <c r="B677" s="447" t="s">
        <v>37</v>
      </c>
      <c r="C677" s="15" t="s">
        <v>94</v>
      </c>
      <c r="D677" s="19">
        <f>D674/C674-1</f>
        <v>0</v>
      </c>
      <c r="E677" s="19">
        <f t="shared" ref="E677:F679" si="126">E674/D674-1</f>
        <v>0</v>
      </c>
      <c r="F677" s="453">
        <f t="shared" si="126"/>
        <v>0</v>
      </c>
      <c r="G677" s="39"/>
    </row>
    <row r="678" spans="1:7" ht="16.5" thickBot="1" x14ac:dyDescent="0.3">
      <c r="A678" s="2"/>
      <c r="B678" s="447" t="s">
        <v>38</v>
      </c>
      <c r="C678" s="15" t="s">
        <v>94</v>
      </c>
      <c r="D678" s="19" t="e">
        <f>D675/C675-1</f>
        <v>#DIV/0!</v>
      </c>
      <c r="E678" s="19" t="e">
        <f t="shared" si="126"/>
        <v>#DIV/0!</v>
      </c>
      <c r="F678" s="453" t="e">
        <f t="shared" si="126"/>
        <v>#DIV/0!</v>
      </c>
      <c r="G678" s="39"/>
    </row>
    <row r="679" spans="1:7" ht="16.5" thickBot="1" x14ac:dyDescent="0.3">
      <c r="A679" s="2"/>
      <c r="B679" s="447" t="s">
        <v>39</v>
      </c>
      <c r="C679" s="15" t="s">
        <v>94</v>
      </c>
      <c r="D679" s="19" t="e">
        <f>D676/C676-1</f>
        <v>#DIV/0!</v>
      </c>
      <c r="E679" s="19" t="e">
        <f t="shared" si="126"/>
        <v>#DIV/0!</v>
      </c>
      <c r="F679" s="453" t="e">
        <f t="shared" si="126"/>
        <v>#DIV/0!</v>
      </c>
      <c r="G679" s="39"/>
    </row>
    <row r="680" spans="1:7" ht="16.5" thickBot="1" x14ac:dyDescent="0.3">
      <c r="A680" s="2"/>
      <c r="B680" s="1681" t="s">
        <v>337</v>
      </c>
      <c r="C680" s="1318"/>
      <c r="D680" s="1318"/>
      <c r="E680" s="1318"/>
      <c r="F680" s="1682"/>
      <c r="G680" s="39"/>
    </row>
    <row r="681" spans="1:7" ht="15.75" x14ac:dyDescent="0.25">
      <c r="A681" s="2"/>
      <c r="B681" s="1666"/>
      <c r="C681" s="14">
        <v>2023</v>
      </c>
      <c r="D681" s="14">
        <v>2024</v>
      </c>
      <c r="E681" s="14">
        <v>2025</v>
      </c>
      <c r="F681" s="442">
        <v>2026</v>
      </c>
      <c r="G681" s="39"/>
    </row>
    <row r="682" spans="1:7" ht="16.5" thickBot="1" x14ac:dyDescent="0.3">
      <c r="A682" s="2"/>
      <c r="B682" s="1683"/>
      <c r="C682" s="16" t="s">
        <v>13</v>
      </c>
      <c r="D682" s="16" t="s">
        <v>14</v>
      </c>
      <c r="E682" s="16" t="s">
        <v>14</v>
      </c>
      <c r="F682" s="451" t="s">
        <v>14</v>
      </c>
      <c r="G682" s="39"/>
    </row>
    <row r="683" spans="1:7" ht="16.5" thickBot="1" x14ac:dyDescent="0.3">
      <c r="A683" s="2"/>
      <c r="B683" s="454" t="s">
        <v>57</v>
      </c>
      <c r="C683" s="21">
        <f>C684+C685+C686+C687</f>
        <v>0</v>
      </c>
      <c r="D683" s="21">
        <f t="shared" ref="D683:F683" si="127">D684+D685+D686+D687</f>
        <v>0</v>
      </c>
      <c r="E683" s="21">
        <f t="shared" si="127"/>
        <v>0</v>
      </c>
      <c r="F683" s="455">
        <f t="shared" si="127"/>
        <v>0</v>
      </c>
      <c r="G683" s="39"/>
    </row>
    <row r="684" spans="1:7" ht="16.5" thickBot="1" x14ac:dyDescent="0.3">
      <c r="A684" s="2"/>
      <c r="B684" s="456" t="s">
        <v>42</v>
      </c>
      <c r="C684" s="21"/>
      <c r="D684" s="21"/>
      <c r="E684" s="21"/>
      <c r="F684" s="455"/>
      <c r="G684" s="39"/>
    </row>
    <row r="685" spans="1:7" ht="16.5" thickBot="1" x14ac:dyDescent="0.3">
      <c r="A685" s="2"/>
      <c r="B685" s="456" t="s">
        <v>58</v>
      </c>
      <c r="C685" s="21"/>
      <c r="D685" s="21"/>
      <c r="E685" s="21"/>
      <c r="F685" s="455"/>
      <c r="G685" s="39"/>
    </row>
    <row r="686" spans="1:7" ht="16.5" thickBot="1" x14ac:dyDescent="0.3">
      <c r="A686" s="2"/>
      <c r="B686" s="456" t="s">
        <v>59</v>
      </c>
      <c r="C686" s="21"/>
      <c r="D686" s="21"/>
      <c r="E686" s="21"/>
      <c r="F686" s="455"/>
      <c r="G686" s="39"/>
    </row>
    <row r="687" spans="1:7" ht="16.5" thickBot="1" x14ac:dyDescent="0.3">
      <c r="A687" s="2"/>
      <c r="B687" s="456" t="s">
        <v>60</v>
      </c>
      <c r="C687" s="21"/>
      <c r="D687" s="21"/>
      <c r="E687" s="21"/>
      <c r="F687" s="455"/>
      <c r="G687" s="39"/>
    </row>
    <row r="688" spans="1:7" ht="16.5" thickBot="1" x14ac:dyDescent="0.3">
      <c r="A688" s="2"/>
      <c r="B688" s="454" t="s">
        <v>61</v>
      </c>
      <c r="C688" s="24">
        <f>C689+C690+C691+C692</f>
        <v>0</v>
      </c>
      <c r="D688" s="24">
        <f t="shared" ref="D688:F688" si="128">D689+D690+D691+D692</f>
        <v>0</v>
      </c>
      <c r="E688" s="24">
        <f t="shared" si="128"/>
        <v>0</v>
      </c>
      <c r="F688" s="457">
        <f t="shared" si="128"/>
        <v>130000</v>
      </c>
      <c r="G688" s="39"/>
    </row>
    <row r="689" spans="1:7" ht="16.5" thickBot="1" x14ac:dyDescent="0.3">
      <c r="A689" s="2"/>
      <c r="B689" s="456" t="s">
        <v>42</v>
      </c>
      <c r="C689" s="24"/>
      <c r="D689" s="21"/>
      <c r="E689" s="21"/>
      <c r="F689" s="455">
        <v>130000</v>
      </c>
      <c r="G689" s="39"/>
    </row>
    <row r="690" spans="1:7" ht="16.5" thickBot="1" x14ac:dyDescent="0.3">
      <c r="A690" s="2"/>
      <c r="B690" s="456" t="s">
        <v>58</v>
      </c>
      <c r="C690" s="24"/>
      <c r="D690" s="21"/>
      <c r="E690" s="21"/>
      <c r="F690" s="455"/>
      <c r="G690" s="39"/>
    </row>
    <row r="691" spans="1:7" ht="16.5" thickBot="1" x14ac:dyDescent="0.3">
      <c r="A691" s="2"/>
      <c r="B691" s="456" t="s">
        <v>59</v>
      </c>
      <c r="C691" s="24"/>
      <c r="D691" s="21"/>
      <c r="E691" s="21"/>
      <c r="F691" s="455"/>
      <c r="G691" s="39"/>
    </row>
    <row r="692" spans="1:7" ht="16.5" thickBot="1" x14ac:dyDescent="0.3">
      <c r="A692" s="2"/>
      <c r="B692" s="456" t="s">
        <v>60</v>
      </c>
      <c r="C692" s="24"/>
      <c r="D692" s="21"/>
      <c r="E692" s="21"/>
      <c r="F692" s="455"/>
      <c r="G692" s="39"/>
    </row>
    <row r="693" spans="1:7" ht="16.5" thickBot="1" x14ac:dyDescent="0.3">
      <c r="A693" s="2"/>
      <c r="B693" s="462" t="s">
        <v>246</v>
      </c>
      <c r="C693" s="24">
        <f>C683+C688</f>
        <v>0</v>
      </c>
      <c r="D693" s="24">
        <f t="shared" ref="D693:F693" si="129">D683+D688</f>
        <v>0</v>
      </c>
      <c r="E693" s="24">
        <f t="shared" si="129"/>
        <v>0</v>
      </c>
      <c r="F693" s="457">
        <f t="shared" si="129"/>
        <v>130000</v>
      </c>
      <c r="G693" s="39"/>
    </row>
    <row r="694" spans="1:7" ht="48" thickBot="1" x14ac:dyDescent="0.3">
      <c r="A694" s="2"/>
      <c r="B694" s="450" t="s">
        <v>338</v>
      </c>
      <c r="C694" s="415" t="s">
        <v>365</v>
      </c>
      <c r="D694" s="32" t="s">
        <v>54</v>
      </c>
      <c r="E694" s="1684" t="s">
        <v>366</v>
      </c>
      <c r="F694" s="1686"/>
      <c r="G694" s="39"/>
    </row>
    <row r="695" spans="1:7" ht="16.5" thickBot="1" x14ac:dyDescent="0.3">
      <c r="A695" s="2"/>
      <c r="B695" s="447" t="s">
        <v>29</v>
      </c>
      <c r="C695" s="1272" t="s">
        <v>365</v>
      </c>
      <c r="D695" s="1273"/>
      <c r="E695" s="1273"/>
      <c r="F695" s="1670"/>
      <c r="G695" s="39"/>
    </row>
    <row r="696" spans="1:7" ht="16.5" thickBot="1" x14ac:dyDescent="0.3">
      <c r="A696" s="2"/>
      <c r="B696" s="447" t="s">
        <v>31</v>
      </c>
      <c r="C696" s="1287" t="s">
        <v>329</v>
      </c>
      <c r="D696" s="1288"/>
      <c r="E696" s="1288"/>
      <c r="F696" s="1687"/>
      <c r="G696" s="39"/>
    </row>
    <row r="697" spans="1:7" ht="15.75" x14ac:dyDescent="0.25">
      <c r="A697" s="2"/>
      <c r="B697" s="1666"/>
      <c r="C697" s="14">
        <v>2024</v>
      </c>
      <c r="D697" s="14">
        <v>2025</v>
      </c>
      <c r="E697" s="14">
        <v>2026</v>
      </c>
      <c r="F697" s="442">
        <v>2027</v>
      </c>
      <c r="G697" s="39"/>
    </row>
    <row r="698" spans="1:7" ht="16.5" thickBot="1" x14ac:dyDescent="0.3">
      <c r="A698" s="2"/>
      <c r="B698" s="1683"/>
      <c r="C698" s="16" t="s">
        <v>13</v>
      </c>
      <c r="D698" s="16" t="s">
        <v>14</v>
      </c>
      <c r="E698" s="16" t="s">
        <v>14</v>
      </c>
      <c r="F698" s="451" t="s">
        <v>14</v>
      </c>
      <c r="G698" s="39"/>
    </row>
    <row r="699" spans="1:7" ht="16.5" thickBot="1" x14ac:dyDescent="0.3">
      <c r="A699" s="2"/>
      <c r="B699" s="447" t="s">
        <v>33</v>
      </c>
      <c r="C699" s="6">
        <v>1</v>
      </c>
      <c r="D699" s="15">
        <v>1</v>
      </c>
      <c r="E699" s="15">
        <v>1</v>
      </c>
      <c r="F699" s="475">
        <v>1</v>
      </c>
      <c r="G699" s="39"/>
    </row>
    <row r="700" spans="1:7" ht="16.5" thickBot="1" x14ac:dyDescent="0.3">
      <c r="A700" s="2"/>
      <c r="B700" s="447" t="s">
        <v>35</v>
      </c>
      <c r="C700" s="379">
        <f t="shared" ref="C700:F700" si="130">C718</f>
        <v>0</v>
      </c>
      <c r="D700" s="379">
        <f t="shared" si="130"/>
        <v>120000</v>
      </c>
      <c r="E700" s="379">
        <f t="shared" si="130"/>
        <v>90000</v>
      </c>
      <c r="F700" s="452">
        <f t="shared" si="130"/>
        <v>90000</v>
      </c>
      <c r="G700" s="39"/>
    </row>
    <row r="701" spans="1:7" ht="16.5" thickBot="1" x14ac:dyDescent="0.3">
      <c r="A701" s="2"/>
      <c r="B701" s="447" t="s">
        <v>36</v>
      </c>
      <c r="C701" s="379">
        <f>C700/C699</f>
        <v>0</v>
      </c>
      <c r="D701" s="379">
        <f t="shared" ref="D701:F701" si="131">D700/D699</f>
        <v>120000</v>
      </c>
      <c r="E701" s="379">
        <f t="shared" si="131"/>
        <v>90000</v>
      </c>
      <c r="F701" s="452">
        <f t="shared" si="131"/>
        <v>90000</v>
      </c>
      <c r="G701" s="39"/>
    </row>
    <row r="702" spans="1:7" ht="16.5" thickBot="1" x14ac:dyDescent="0.3">
      <c r="A702" s="2"/>
      <c r="B702" s="447" t="s">
        <v>37</v>
      </c>
      <c r="C702" s="15" t="s">
        <v>94</v>
      </c>
      <c r="D702" s="19">
        <f t="shared" ref="D702:F704" si="132">D699/C699-1</f>
        <v>0</v>
      </c>
      <c r="E702" s="19">
        <f t="shared" si="132"/>
        <v>0</v>
      </c>
      <c r="F702" s="453">
        <f t="shared" si="132"/>
        <v>0</v>
      </c>
      <c r="G702" s="39"/>
    </row>
    <row r="703" spans="1:7" ht="16.5" thickBot="1" x14ac:dyDescent="0.3">
      <c r="A703" s="2"/>
      <c r="B703" s="447" t="s">
        <v>38</v>
      </c>
      <c r="C703" s="15" t="s">
        <v>94</v>
      </c>
      <c r="D703" s="19" t="e">
        <f t="shared" si="132"/>
        <v>#DIV/0!</v>
      </c>
      <c r="E703" s="19">
        <f t="shared" si="132"/>
        <v>-0.25</v>
      </c>
      <c r="F703" s="453">
        <f t="shared" si="132"/>
        <v>0</v>
      </c>
      <c r="G703" s="39"/>
    </row>
    <row r="704" spans="1:7" ht="16.5" thickBot="1" x14ac:dyDescent="0.3">
      <c r="A704" s="2"/>
      <c r="B704" s="447" t="s">
        <v>39</v>
      </c>
      <c r="C704" s="15" t="s">
        <v>94</v>
      </c>
      <c r="D704" s="19" t="e">
        <f t="shared" si="132"/>
        <v>#DIV/0!</v>
      </c>
      <c r="E704" s="19">
        <f t="shared" si="132"/>
        <v>-0.25</v>
      </c>
      <c r="F704" s="453">
        <f t="shared" si="132"/>
        <v>0</v>
      </c>
      <c r="G704" s="39"/>
    </row>
    <row r="705" spans="1:12" ht="16.5" thickBot="1" x14ac:dyDescent="0.3">
      <c r="A705" s="2"/>
      <c r="B705" s="1681" t="s">
        <v>341</v>
      </c>
      <c r="C705" s="1318"/>
      <c r="D705" s="1318"/>
      <c r="E705" s="1318"/>
      <c r="F705" s="1682"/>
      <c r="G705" s="39"/>
    </row>
    <row r="706" spans="1:12" ht="15.75" x14ac:dyDescent="0.25">
      <c r="A706" s="2"/>
      <c r="B706" s="1666"/>
      <c r="C706" s="14">
        <v>2024</v>
      </c>
      <c r="D706" s="14">
        <v>2025</v>
      </c>
      <c r="E706" s="14">
        <v>2026</v>
      </c>
      <c r="F706" s="442">
        <v>2027</v>
      </c>
      <c r="G706" s="39"/>
    </row>
    <row r="707" spans="1:12" ht="16.5" thickBot="1" x14ac:dyDescent="0.3">
      <c r="A707" s="2"/>
      <c r="B707" s="1683"/>
      <c r="C707" s="16" t="s">
        <v>13</v>
      </c>
      <c r="D707" s="16" t="s">
        <v>14</v>
      </c>
      <c r="E707" s="16" t="s">
        <v>14</v>
      </c>
      <c r="F707" s="451" t="s">
        <v>14</v>
      </c>
      <c r="G707" s="39"/>
    </row>
    <row r="708" spans="1:12" ht="16.5" thickBot="1" x14ac:dyDescent="0.3">
      <c r="A708" s="2"/>
      <c r="B708" s="454" t="s">
        <v>57</v>
      </c>
      <c r="C708" s="21">
        <f t="shared" ref="C708:F708" si="133">C709+C710+C711+C712</f>
        <v>0</v>
      </c>
      <c r="D708" s="21">
        <f t="shared" si="133"/>
        <v>0</v>
      </c>
      <c r="E708" s="21">
        <f t="shared" si="133"/>
        <v>0</v>
      </c>
      <c r="F708" s="455">
        <f t="shared" si="133"/>
        <v>0</v>
      </c>
      <c r="G708" s="39"/>
    </row>
    <row r="709" spans="1:12" ht="16.5" thickBot="1" x14ac:dyDescent="0.3">
      <c r="A709" s="2"/>
      <c r="B709" s="456" t="s">
        <v>42</v>
      </c>
      <c r="C709" s="21"/>
      <c r="D709" s="21"/>
      <c r="E709" s="21"/>
      <c r="F709" s="455"/>
      <c r="G709" s="39"/>
      <c r="H709" s="401"/>
      <c r="L709" s="381"/>
    </row>
    <row r="710" spans="1:12" ht="16.5" thickBot="1" x14ac:dyDescent="0.3">
      <c r="A710" s="2"/>
      <c r="B710" s="456" t="s">
        <v>58</v>
      </c>
      <c r="C710" s="21"/>
      <c r="D710" s="21"/>
      <c r="E710" s="21"/>
      <c r="F710" s="455"/>
      <c r="G710" s="39"/>
    </row>
    <row r="711" spans="1:12" ht="16.5" thickBot="1" x14ac:dyDescent="0.3">
      <c r="A711" s="2"/>
      <c r="B711" s="456" t="s">
        <v>59</v>
      </c>
      <c r="C711" s="21"/>
      <c r="D711" s="21"/>
      <c r="E711" s="21"/>
      <c r="F711" s="455"/>
      <c r="G711" s="39"/>
    </row>
    <row r="712" spans="1:12" ht="16.5" thickBot="1" x14ac:dyDescent="0.3">
      <c r="A712" s="2"/>
      <c r="B712" s="456" t="s">
        <v>60</v>
      </c>
      <c r="C712" s="21"/>
      <c r="D712" s="21"/>
      <c r="E712" s="21"/>
      <c r="F712" s="455"/>
      <c r="G712" s="39"/>
    </row>
    <row r="713" spans="1:12" ht="16.5" thickBot="1" x14ac:dyDescent="0.3">
      <c r="A713" s="2"/>
      <c r="B713" s="454" t="s">
        <v>61</v>
      </c>
      <c r="C713" s="24">
        <f t="shared" ref="C713:F713" si="134">C714+C715+C716+C717</f>
        <v>0</v>
      </c>
      <c r="D713" s="24">
        <f t="shared" si="134"/>
        <v>120000</v>
      </c>
      <c r="E713" s="24">
        <f t="shared" si="134"/>
        <v>90000</v>
      </c>
      <c r="F713" s="457">
        <f t="shared" si="134"/>
        <v>90000</v>
      </c>
      <c r="G713" s="39"/>
    </row>
    <row r="714" spans="1:12" ht="16.5" thickBot="1" x14ac:dyDescent="0.3">
      <c r="A714" s="2"/>
      <c r="B714" s="456" t="s">
        <v>42</v>
      </c>
      <c r="C714" s="24"/>
      <c r="D714" s="21">
        <v>120000</v>
      </c>
      <c r="E714" s="21">
        <v>90000</v>
      </c>
      <c r="F714" s="455">
        <v>90000</v>
      </c>
      <c r="G714" s="39"/>
    </row>
    <row r="715" spans="1:12" ht="16.5" thickBot="1" x14ac:dyDescent="0.3">
      <c r="A715" s="2"/>
      <c r="B715" s="456" t="s">
        <v>58</v>
      </c>
      <c r="C715" s="24"/>
      <c r="D715" s="21"/>
      <c r="E715" s="21"/>
      <c r="F715" s="455"/>
      <c r="G715" s="39"/>
    </row>
    <row r="716" spans="1:12" ht="16.5" thickBot="1" x14ac:dyDescent="0.3">
      <c r="A716" s="2"/>
      <c r="B716" s="456" t="s">
        <v>59</v>
      </c>
      <c r="C716" s="24"/>
      <c r="D716" s="21"/>
      <c r="E716" s="21"/>
      <c r="F716" s="455"/>
      <c r="G716" s="39"/>
    </row>
    <row r="717" spans="1:12" ht="16.5" thickBot="1" x14ac:dyDescent="0.3">
      <c r="A717" s="2"/>
      <c r="B717" s="456" t="s">
        <v>60</v>
      </c>
      <c r="C717" s="24"/>
      <c r="D717" s="21"/>
      <c r="E717" s="21"/>
      <c r="F717" s="455"/>
      <c r="G717" s="39"/>
    </row>
    <row r="718" spans="1:12" ht="21.75" customHeight="1" thickBot="1" x14ac:dyDescent="0.3">
      <c r="A718" s="2"/>
      <c r="B718" s="462" t="s">
        <v>342</v>
      </c>
      <c r="C718" s="24">
        <f t="shared" ref="C718:F718" si="135">C708+C713</f>
        <v>0</v>
      </c>
      <c r="D718" s="24">
        <f t="shared" si="135"/>
        <v>120000</v>
      </c>
      <c r="E718" s="24">
        <f t="shared" si="135"/>
        <v>90000</v>
      </c>
      <c r="F718" s="457">
        <f t="shared" si="135"/>
        <v>90000</v>
      </c>
      <c r="G718" s="39"/>
    </row>
    <row r="719" spans="1:12" ht="1.5" hidden="1" customHeight="1" thickBot="1" x14ac:dyDescent="0.3">
      <c r="A719" s="2"/>
      <c r="B719" s="450" t="s">
        <v>252</v>
      </c>
      <c r="C719" s="412"/>
      <c r="D719" s="32" t="s">
        <v>54</v>
      </c>
      <c r="E719" s="1684"/>
      <c r="F719" s="1686"/>
      <c r="G719" s="39"/>
    </row>
    <row r="720" spans="1:12" ht="20.25" hidden="1" customHeight="1" thickBot="1" x14ac:dyDescent="0.3">
      <c r="A720" s="2"/>
      <c r="B720" s="447" t="s">
        <v>29</v>
      </c>
      <c r="C720" s="1272"/>
      <c r="D720" s="1273"/>
      <c r="E720" s="1273"/>
      <c r="F720" s="1670"/>
      <c r="G720" s="39"/>
    </row>
    <row r="721" spans="1:7" ht="24" hidden="1" customHeight="1" thickBot="1" x14ac:dyDescent="0.3">
      <c r="A721" s="2"/>
      <c r="B721" s="447" t="s">
        <v>31</v>
      </c>
      <c r="C721" s="1287" t="s">
        <v>318</v>
      </c>
      <c r="D721" s="1288"/>
      <c r="E721" s="1288"/>
      <c r="F721" s="1687"/>
      <c r="G721" s="39"/>
    </row>
    <row r="722" spans="1:7" ht="23.25" hidden="1" customHeight="1" thickBot="1" x14ac:dyDescent="0.3">
      <c r="A722" s="2"/>
      <c r="B722" s="1666"/>
      <c r="C722" s="14">
        <v>2024</v>
      </c>
      <c r="D722" s="14">
        <v>2025</v>
      </c>
      <c r="E722" s="14">
        <v>2026</v>
      </c>
      <c r="F722" s="442">
        <v>2027</v>
      </c>
      <c r="G722" s="39"/>
    </row>
    <row r="723" spans="1:7" ht="15.75" hidden="1" customHeight="1" thickBot="1" x14ac:dyDescent="0.3">
      <c r="A723" s="2"/>
      <c r="B723" s="1683"/>
      <c r="C723" s="16" t="s">
        <v>13</v>
      </c>
      <c r="D723" s="16" t="s">
        <v>14</v>
      </c>
      <c r="E723" s="16" t="s">
        <v>14</v>
      </c>
      <c r="F723" s="451" t="s">
        <v>14</v>
      </c>
      <c r="G723" s="39"/>
    </row>
    <row r="724" spans="1:7" ht="19.5" hidden="1" customHeight="1" thickBot="1" x14ac:dyDescent="0.3">
      <c r="A724" s="2"/>
      <c r="B724" s="447" t="s">
        <v>33</v>
      </c>
      <c r="C724" s="6">
        <v>1</v>
      </c>
      <c r="D724" s="15">
        <v>1</v>
      </c>
      <c r="E724" s="15">
        <v>1</v>
      </c>
      <c r="F724" s="475">
        <v>1</v>
      </c>
      <c r="G724" s="39"/>
    </row>
    <row r="725" spans="1:7" ht="12" hidden="1" customHeight="1" thickBot="1" x14ac:dyDescent="0.3">
      <c r="A725" s="2"/>
      <c r="B725" s="447" t="s">
        <v>35</v>
      </c>
      <c r="C725" s="379">
        <f t="shared" ref="C725:F725" si="136">C743</f>
        <v>0</v>
      </c>
      <c r="D725" s="379">
        <f t="shared" si="136"/>
        <v>0</v>
      </c>
      <c r="E725" s="379">
        <f t="shared" si="136"/>
        <v>0</v>
      </c>
      <c r="F725" s="452">
        <f t="shared" si="136"/>
        <v>0</v>
      </c>
      <c r="G725" s="39"/>
    </row>
    <row r="726" spans="1:7" ht="18" hidden="1" customHeight="1" thickBot="1" x14ac:dyDescent="0.3">
      <c r="A726" s="2"/>
      <c r="B726" s="447" t="s">
        <v>36</v>
      </c>
      <c r="C726" s="379">
        <f t="shared" ref="C726:F726" si="137">C725/C724</f>
        <v>0</v>
      </c>
      <c r="D726" s="379">
        <f t="shared" si="137"/>
        <v>0</v>
      </c>
      <c r="E726" s="379">
        <f t="shared" si="137"/>
        <v>0</v>
      </c>
      <c r="F726" s="452">
        <f t="shared" si="137"/>
        <v>0</v>
      </c>
      <c r="G726" s="39"/>
    </row>
    <row r="727" spans="1:7" ht="16.5" hidden="1" customHeight="1" thickBot="1" x14ac:dyDescent="0.3">
      <c r="A727" s="2"/>
      <c r="B727" s="447" t="s">
        <v>37</v>
      </c>
      <c r="C727" s="15" t="s">
        <v>94</v>
      </c>
      <c r="D727" s="19">
        <f t="shared" ref="D727:F729" si="138">D724/C724-1</f>
        <v>0</v>
      </c>
      <c r="E727" s="19">
        <f t="shared" si="138"/>
        <v>0</v>
      </c>
      <c r="F727" s="453">
        <f t="shared" si="138"/>
        <v>0</v>
      </c>
      <c r="G727" s="39"/>
    </row>
    <row r="728" spans="1:7" ht="18.75" hidden="1" customHeight="1" thickBot="1" x14ac:dyDescent="0.3">
      <c r="A728" s="2"/>
      <c r="B728" s="447" t="s">
        <v>38</v>
      </c>
      <c r="C728" s="15" t="s">
        <v>94</v>
      </c>
      <c r="D728" s="19" t="e">
        <f t="shared" si="138"/>
        <v>#DIV/0!</v>
      </c>
      <c r="E728" s="19" t="e">
        <f t="shared" si="138"/>
        <v>#DIV/0!</v>
      </c>
      <c r="F728" s="453" t="e">
        <f t="shared" si="138"/>
        <v>#DIV/0!</v>
      </c>
      <c r="G728" s="39"/>
    </row>
    <row r="729" spans="1:7" ht="18.75" hidden="1" customHeight="1" thickBot="1" x14ac:dyDescent="0.3">
      <c r="A729" s="2"/>
      <c r="B729" s="447" t="s">
        <v>39</v>
      </c>
      <c r="C729" s="15" t="s">
        <v>94</v>
      </c>
      <c r="D729" s="19" t="e">
        <f t="shared" si="138"/>
        <v>#DIV/0!</v>
      </c>
      <c r="E729" s="19" t="e">
        <f t="shared" si="138"/>
        <v>#DIV/0!</v>
      </c>
      <c r="F729" s="453" t="e">
        <f t="shared" si="138"/>
        <v>#DIV/0!</v>
      </c>
      <c r="G729" s="39"/>
    </row>
    <row r="730" spans="1:7" ht="18.75" hidden="1" customHeight="1" thickBot="1" x14ac:dyDescent="0.3">
      <c r="A730" s="2"/>
      <c r="B730" s="1681" t="s">
        <v>345</v>
      </c>
      <c r="C730" s="1318"/>
      <c r="D730" s="1318"/>
      <c r="E730" s="1318"/>
      <c r="F730" s="1682"/>
      <c r="G730" s="39"/>
    </row>
    <row r="731" spans="1:7" ht="18.75" hidden="1" customHeight="1" thickBot="1" x14ac:dyDescent="0.3">
      <c r="A731" s="2"/>
      <c r="B731" s="1666"/>
      <c r="C731" s="14">
        <v>2024</v>
      </c>
      <c r="D731" s="14">
        <v>2025</v>
      </c>
      <c r="E731" s="14">
        <v>2026</v>
      </c>
      <c r="F731" s="442">
        <v>2027</v>
      </c>
      <c r="G731" s="39"/>
    </row>
    <row r="732" spans="1:7" ht="21" hidden="1" customHeight="1" thickBot="1" x14ac:dyDescent="0.3">
      <c r="A732" s="2"/>
      <c r="B732" s="1683"/>
      <c r="C732" s="16" t="s">
        <v>13</v>
      </c>
      <c r="D732" s="16" t="s">
        <v>14</v>
      </c>
      <c r="E732" s="16" t="s">
        <v>14</v>
      </c>
      <c r="F732" s="451" t="s">
        <v>14</v>
      </c>
      <c r="G732" s="39"/>
    </row>
    <row r="733" spans="1:7" ht="17.25" hidden="1" customHeight="1" thickBot="1" x14ac:dyDescent="0.3">
      <c r="A733" s="2"/>
      <c r="B733" s="454" t="s">
        <v>57</v>
      </c>
      <c r="C733" s="21">
        <f t="shared" ref="C733:F733" si="139">C734+C735+C736+C737</f>
        <v>0</v>
      </c>
      <c r="D733" s="21">
        <f t="shared" si="139"/>
        <v>0</v>
      </c>
      <c r="E733" s="21">
        <f t="shared" si="139"/>
        <v>0</v>
      </c>
      <c r="F733" s="455">
        <f t="shared" si="139"/>
        <v>0</v>
      </c>
      <c r="G733" s="39"/>
    </row>
    <row r="734" spans="1:7" ht="18.75" hidden="1" customHeight="1" thickBot="1" x14ac:dyDescent="0.3">
      <c r="A734" s="2"/>
      <c r="B734" s="456" t="s">
        <v>42</v>
      </c>
      <c r="C734" s="21"/>
      <c r="D734" s="21"/>
      <c r="E734" s="21"/>
      <c r="F734" s="455"/>
      <c r="G734" s="39"/>
    </row>
    <row r="735" spans="1:7" ht="18" hidden="1" customHeight="1" thickBot="1" x14ac:dyDescent="0.3">
      <c r="A735" s="2"/>
      <c r="B735" s="456" t="s">
        <v>58</v>
      </c>
      <c r="C735" s="21"/>
      <c r="D735" s="21"/>
      <c r="E735" s="21"/>
      <c r="F735" s="455"/>
      <c r="G735" s="39"/>
    </row>
    <row r="736" spans="1:7" ht="17.25" hidden="1" customHeight="1" thickBot="1" x14ac:dyDescent="0.3">
      <c r="A736" s="2"/>
      <c r="B736" s="456" t="s">
        <v>59</v>
      </c>
      <c r="C736" s="21"/>
      <c r="D736" s="21"/>
      <c r="E736" s="21"/>
      <c r="F736" s="455"/>
      <c r="G736" s="39"/>
    </row>
    <row r="737" spans="1:10" ht="14.25" hidden="1" customHeight="1" thickBot="1" x14ac:dyDescent="0.3">
      <c r="A737" s="2"/>
      <c r="B737" s="456" t="s">
        <v>60</v>
      </c>
      <c r="C737" s="21"/>
      <c r="D737" s="21"/>
      <c r="E737" s="21"/>
      <c r="F737" s="455"/>
      <c r="G737" s="39"/>
    </row>
    <row r="738" spans="1:10" ht="16.5" hidden="1" customHeight="1" thickBot="1" x14ac:dyDescent="0.3">
      <c r="A738" s="2"/>
      <c r="B738" s="454" t="s">
        <v>61</v>
      </c>
      <c r="C738" s="24">
        <f t="shared" ref="C738:E738" si="140">C739+C740+C741+C742</f>
        <v>0</v>
      </c>
      <c r="D738" s="24">
        <f t="shared" si="140"/>
        <v>0</v>
      </c>
      <c r="E738" s="24">
        <f t="shared" si="140"/>
        <v>0</v>
      </c>
      <c r="F738" s="457"/>
      <c r="G738" s="39"/>
    </row>
    <row r="739" spans="1:10" ht="15" hidden="1" customHeight="1" thickBot="1" x14ac:dyDescent="0.3">
      <c r="A739" s="2"/>
      <c r="B739" s="456" t="s">
        <v>42</v>
      </c>
      <c r="C739" s="24"/>
      <c r="D739" s="21"/>
      <c r="E739" s="21">
        <v>0</v>
      </c>
      <c r="F739" s="455"/>
      <c r="G739" s="39"/>
      <c r="J739" s="401"/>
    </row>
    <row r="740" spans="1:10" ht="20.25" hidden="1" customHeight="1" thickBot="1" x14ac:dyDescent="0.3">
      <c r="A740" s="2"/>
      <c r="B740" s="456" t="s">
        <v>58</v>
      </c>
      <c r="C740" s="24"/>
      <c r="D740" s="21"/>
      <c r="E740" s="21"/>
      <c r="F740" s="455"/>
      <c r="G740" s="39"/>
    </row>
    <row r="741" spans="1:10" ht="11.25" hidden="1" customHeight="1" thickBot="1" x14ac:dyDescent="0.3">
      <c r="A741" s="2"/>
      <c r="B741" s="456" t="s">
        <v>59</v>
      </c>
      <c r="C741" s="24"/>
      <c r="D741" s="21"/>
      <c r="E741" s="21"/>
      <c r="F741" s="455"/>
      <c r="G741" s="39"/>
    </row>
    <row r="742" spans="1:10" ht="28.5" hidden="1" customHeight="1" thickBot="1" x14ac:dyDescent="0.3">
      <c r="A742" s="2"/>
      <c r="B742" s="456" t="s">
        <v>60</v>
      </c>
      <c r="C742" s="24"/>
      <c r="D742" s="21"/>
      <c r="E742" s="21"/>
      <c r="F742" s="455"/>
      <c r="G742" s="39"/>
    </row>
    <row r="743" spans="1:10" ht="14.25" hidden="1" customHeight="1" thickBot="1" x14ac:dyDescent="0.3">
      <c r="A743" s="2"/>
      <c r="B743" s="462" t="s">
        <v>346</v>
      </c>
      <c r="C743" s="24">
        <f t="shared" ref="C743:F743" si="141">C733+C738</f>
        <v>0</v>
      </c>
      <c r="D743" s="24">
        <f t="shared" si="141"/>
        <v>0</v>
      </c>
      <c r="E743" s="24">
        <f t="shared" si="141"/>
        <v>0</v>
      </c>
      <c r="F743" s="457">
        <f t="shared" si="141"/>
        <v>0</v>
      </c>
      <c r="G743" s="39"/>
    </row>
    <row r="744" spans="1:10" ht="53.25" customHeight="1" thickBot="1" x14ac:dyDescent="0.3">
      <c r="A744" s="2"/>
      <c r="B744" s="450" t="s">
        <v>255</v>
      </c>
      <c r="C744" s="416" t="s">
        <v>367</v>
      </c>
      <c r="D744" s="32" t="s">
        <v>54</v>
      </c>
      <c r="E744" s="1684" t="s">
        <v>364</v>
      </c>
      <c r="F744" s="1686"/>
      <c r="G744" s="39"/>
    </row>
    <row r="745" spans="1:10" ht="27" customHeight="1" thickBot="1" x14ac:dyDescent="0.3">
      <c r="A745" s="2"/>
      <c r="B745" s="447" t="s">
        <v>29</v>
      </c>
      <c r="C745" s="1272" t="s">
        <v>367</v>
      </c>
      <c r="D745" s="1273"/>
      <c r="E745" s="1273"/>
      <c r="F745" s="1670"/>
      <c r="G745" s="39"/>
    </row>
    <row r="746" spans="1:10" ht="16.5" thickBot="1" x14ac:dyDescent="0.3">
      <c r="A746" s="2"/>
      <c r="B746" s="447" t="s">
        <v>31</v>
      </c>
      <c r="C746" s="1287" t="s">
        <v>329</v>
      </c>
      <c r="D746" s="1288"/>
      <c r="E746" s="1288"/>
      <c r="F746" s="1687"/>
      <c r="G746" s="39"/>
    </row>
    <row r="747" spans="1:10" ht="15.75" x14ac:dyDescent="0.25">
      <c r="A747" s="2"/>
      <c r="B747" s="1666"/>
      <c r="C747" s="14">
        <v>2024</v>
      </c>
      <c r="D747" s="14">
        <v>2025</v>
      </c>
      <c r="E747" s="14">
        <v>2026</v>
      </c>
      <c r="F747" s="442">
        <v>2027</v>
      </c>
      <c r="G747" s="39"/>
    </row>
    <row r="748" spans="1:10" ht="16.5" thickBot="1" x14ac:dyDescent="0.3">
      <c r="A748" s="2"/>
      <c r="B748" s="1683"/>
      <c r="C748" s="16" t="s">
        <v>13</v>
      </c>
      <c r="D748" s="16" t="s">
        <v>14</v>
      </c>
      <c r="E748" s="16" t="s">
        <v>14</v>
      </c>
      <c r="F748" s="451" t="s">
        <v>14</v>
      </c>
      <c r="G748" s="39"/>
    </row>
    <row r="749" spans="1:10" ht="16.5" thickBot="1" x14ac:dyDescent="0.3">
      <c r="A749" s="2"/>
      <c r="B749" s="447" t="s">
        <v>33</v>
      </c>
      <c r="C749" s="6">
        <v>1</v>
      </c>
      <c r="D749" s="15">
        <v>1</v>
      </c>
      <c r="E749" s="15">
        <v>1</v>
      </c>
      <c r="F749" s="475">
        <v>1</v>
      </c>
      <c r="G749" s="39"/>
    </row>
    <row r="750" spans="1:10" ht="16.5" thickBot="1" x14ac:dyDescent="0.3">
      <c r="A750" s="2"/>
      <c r="B750" s="447" t="s">
        <v>35</v>
      </c>
      <c r="C750" s="379">
        <f>C768</f>
        <v>0</v>
      </c>
      <c r="D750" s="379">
        <f t="shared" ref="D750:F750" si="142">D768</f>
        <v>0</v>
      </c>
      <c r="E750" s="379">
        <f t="shared" si="142"/>
        <v>200000</v>
      </c>
      <c r="F750" s="452">
        <f t="shared" si="142"/>
        <v>407364</v>
      </c>
      <c r="G750" s="39"/>
    </row>
    <row r="751" spans="1:10" ht="16.5" thickBot="1" x14ac:dyDescent="0.3">
      <c r="A751" s="2"/>
      <c r="B751" s="447" t="s">
        <v>36</v>
      </c>
      <c r="C751" s="379">
        <f>C750/C749</f>
        <v>0</v>
      </c>
      <c r="D751" s="379">
        <f t="shared" ref="D751:F751" si="143">D750/D749</f>
        <v>0</v>
      </c>
      <c r="E751" s="379">
        <f t="shared" si="143"/>
        <v>200000</v>
      </c>
      <c r="F751" s="452">
        <f t="shared" si="143"/>
        <v>407364</v>
      </c>
      <c r="G751" s="39"/>
    </row>
    <row r="752" spans="1:10" ht="16.5" thickBot="1" x14ac:dyDescent="0.3">
      <c r="A752" s="2"/>
      <c r="B752" s="447" t="s">
        <v>37</v>
      </c>
      <c r="C752" s="15" t="s">
        <v>94</v>
      </c>
      <c r="D752" s="19">
        <f>D749/C749-1</f>
        <v>0</v>
      </c>
      <c r="E752" s="19">
        <f t="shared" ref="E752:F754" si="144">E749/D749-1</f>
        <v>0</v>
      </c>
      <c r="F752" s="453">
        <f t="shared" si="144"/>
        <v>0</v>
      </c>
      <c r="G752" s="39"/>
    </row>
    <row r="753" spans="1:12" ht="16.5" thickBot="1" x14ac:dyDescent="0.3">
      <c r="A753" s="2"/>
      <c r="B753" s="447" t="s">
        <v>38</v>
      </c>
      <c r="C753" s="15" t="s">
        <v>94</v>
      </c>
      <c r="D753" s="19" t="e">
        <f>D750/C750-1</f>
        <v>#DIV/0!</v>
      </c>
      <c r="E753" s="19" t="e">
        <f t="shared" si="144"/>
        <v>#DIV/0!</v>
      </c>
      <c r="F753" s="453">
        <f t="shared" si="144"/>
        <v>1.0368200000000001</v>
      </c>
      <c r="G753" s="39"/>
    </row>
    <row r="754" spans="1:12" ht="16.5" thickBot="1" x14ac:dyDescent="0.3">
      <c r="A754" s="2"/>
      <c r="B754" s="447" t="s">
        <v>39</v>
      </c>
      <c r="C754" s="15" t="s">
        <v>94</v>
      </c>
      <c r="D754" s="19" t="e">
        <f>D751/C751-1</f>
        <v>#DIV/0!</v>
      </c>
      <c r="E754" s="19" t="e">
        <f t="shared" si="144"/>
        <v>#DIV/0!</v>
      </c>
      <c r="F754" s="453">
        <f t="shared" si="144"/>
        <v>1.0368200000000001</v>
      </c>
      <c r="G754" s="39"/>
    </row>
    <row r="755" spans="1:12" ht="16.5" thickBot="1" x14ac:dyDescent="0.3">
      <c r="A755" s="2"/>
      <c r="B755" s="1681" t="s">
        <v>348</v>
      </c>
      <c r="C755" s="1318"/>
      <c r="D755" s="1318"/>
      <c r="E755" s="1318"/>
      <c r="F755" s="1682"/>
      <c r="G755" s="39"/>
    </row>
    <row r="756" spans="1:12" ht="15.75" x14ac:dyDescent="0.25">
      <c r="A756" s="2"/>
      <c r="B756" s="1666"/>
      <c r="C756" s="14">
        <v>2024</v>
      </c>
      <c r="D756" s="14">
        <v>2025</v>
      </c>
      <c r="E756" s="14">
        <v>2026</v>
      </c>
      <c r="F756" s="442">
        <v>2027</v>
      </c>
      <c r="G756" s="39"/>
    </row>
    <row r="757" spans="1:12" ht="16.5" thickBot="1" x14ac:dyDescent="0.3">
      <c r="A757" s="2"/>
      <c r="B757" s="1683"/>
      <c r="C757" s="16" t="s">
        <v>13</v>
      </c>
      <c r="D757" s="16" t="s">
        <v>14</v>
      </c>
      <c r="E757" s="16" t="s">
        <v>14</v>
      </c>
      <c r="F757" s="451" t="s">
        <v>14</v>
      </c>
      <c r="G757" s="39"/>
    </row>
    <row r="758" spans="1:12" ht="16.5" thickBot="1" x14ac:dyDescent="0.3">
      <c r="A758" s="2"/>
      <c r="B758" s="454" t="s">
        <v>57</v>
      </c>
      <c r="C758" s="21">
        <f>C759+C760+C761+C762</f>
        <v>0</v>
      </c>
      <c r="D758" s="21">
        <f t="shared" ref="D758:F758" si="145">D759+D760+D761+D762</f>
        <v>0</v>
      </c>
      <c r="E758" s="21">
        <f t="shared" si="145"/>
        <v>0</v>
      </c>
      <c r="F758" s="455">
        <f t="shared" si="145"/>
        <v>0</v>
      </c>
      <c r="G758" s="39"/>
    </row>
    <row r="759" spans="1:12" ht="16.5" thickBot="1" x14ac:dyDescent="0.3">
      <c r="A759" s="2"/>
      <c r="B759" s="456" t="s">
        <v>42</v>
      </c>
      <c r="C759" s="21"/>
      <c r="D759" s="21"/>
      <c r="E759" s="21"/>
      <c r="F759" s="455"/>
      <c r="G759" s="39"/>
    </row>
    <row r="760" spans="1:12" ht="16.5" thickBot="1" x14ac:dyDescent="0.3">
      <c r="A760" s="2"/>
      <c r="B760" s="456" t="s">
        <v>58</v>
      </c>
      <c r="C760" s="21"/>
      <c r="D760" s="21"/>
      <c r="E760" s="21"/>
      <c r="F760" s="455"/>
      <c r="G760" s="39"/>
    </row>
    <row r="761" spans="1:12" ht="16.5" thickBot="1" x14ac:dyDescent="0.3">
      <c r="A761" s="2"/>
      <c r="B761" s="456" t="s">
        <v>59</v>
      </c>
      <c r="C761" s="21"/>
      <c r="D761" s="21"/>
      <c r="E761" s="21"/>
      <c r="F761" s="455"/>
      <c r="G761" s="39"/>
    </row>
    <row r="762" spans="1:12" ht="16.5" thickBot="1" x14ac:dyDescent="0.3">
      <c r="A762" s="2"/>
      <c r="B762" s="456" t="s">
        <v>60</v>
      </c>
      <c r="C762" s="21"/>
      <c r="D762" s="21"/>
      <c r="E762" s="21"/>
      <c r="F762" s="455"/>
      <c r="G762" s="39"/>
    </row>
    <row r="763" spans="1:12" ht="16.5" thickBot="1" x14ac:dyDescent="0.3">
      <c r="A763" s="2"/>
      <c r="B763" s="454" t="s">
        <v>61</v>
      </c>
      <c r="C763" s="24">
        <f>C764+C765+C766+C767</f>
        <v>0</v>
      </c>
      <c r="D763" s="24">
        <f t="shared" ref="D763:F763" si="146">D764+D765+D766+D767</f>
        <v>0</v>
      </c>
      <c r="E763" s="24">
        <f t="shared" si="146"/>
        <v>200000</v>
      </c>
      <c r="F763" s="457">
        <f t="shared" si="146"/>
        <v>407364</v>
      </c>
      <c r="G763" s="39"/>
    </row>
    <row r="764" spans="1:12" ht="16.5" thickBot="1" x14ac:dyDescent="0.3">
      <c r="A764" s="2"/>
      <c r="B764" s="456" t="s">
        <v>42</v>
      </c>
      <c r="C764" s="24"/>
      <c r="D764" s="21"/>
      <c r="E764" s="21">
        <v>200000</v>
      </c>
      <c r="F764" s="455">
        <v>407364</v>
      </c>
      <c r="G764" s="39"/>
      <c r="H764" s="401"/>
      <c r="I764" s="401"/>
      <c r="J764" s="401"/>
      <c r="L764" s="381"/>
    </row>
    <row r="765" spans="1:12" ht="16.5" thickBot="1" x14ac:dyDescent="0.3">
      <c r="A765" s="2"/>
      <c r="B765" s="456" t="s">
        <v>58</v>
      </c>
      <c r="C765" s="24"/>
      <c r="D765" s="21"/>
      <c r="E765" s="21"/>
      <c r="F765" s="455"/>
      <c r="G765" s="39"/>
    </row>
    <row r="766" spans="1:12" ht="16.5" thickBot="1" x14ac:dyDescent="0.3">
      <c r="A766" s="2"/>
      <c r="B766" s="456" t="s">
        <v>59</v>
      </c>
      <c r="C766" s="24"/>
      <c r="D766" s="21"/>
      <c r="E766" s="21"/>
      <c r="F766" s="455"/>
      <c r="G766" s="39"/>
    </row>
    <row r="767" spans="1:12" ht="16.5" thickBot="1" x14ac:dyDescent="0.3">
      <c r="A767" s="2"/>
      <c r="B767" s="456" t="s">
        <v>60</v>
      </c>
      <c r="C767" s="24"/>
      <c r="D767" s="21"/>
      <c r="E767" s="21"/>
      <c r="F767" s="455"/>
      <c r="G767" s="39"/>
    </row>
    <row r="768" spans="1:12" ht="16.5" thickBot="1" x14ac:dyDescent="0.3">
      <c r="A768" s="2"/>
      <c r="B768" s="462" t="s">
        <v>349</v>
      </c>
      <c r="C768" s="24">
        <f>C758+C763</f>
        <v>0</v>
      </c>
      <c r="D768" s="24">
        <f t="shared" ref="D768:F768" si="147">D758+D763</f>
        <v>0</v>
      </c>
      <c r="E768" s="24">
        <f t="shared" si="147"/>
        <v>200000</v>
      </c>
      <c r="F768" s="457">
        <f t="shared" si="147"/>
        <v>407364</v>
      </c>
      <c r="G768" s="39"/>
    </row>
    <row r="769" spans="1:7" ht="48" thickBot="1" x14ac:dyDescent="0.3">
      <c r="A769" s="2"/>
      <c r="B769" s="450" t="s">
        <v>350</v>
      </c>
      <c r="C769" s="417" t="s">
        <v>368</v>
      </c>
      <c r="D769" s="32" t="s">
        <v>54</v>
      </c>
      <c r="E769" s="1684" t="s">
        <v>366</v>
      </c>
      <c r="F769" s="1686"/>
      <c r="G769" s="39"/>
    </row>
    <row r="770" spans="1:7" ht="16.5" thickBot="1" x14ac:dyDescent="0.3">
      <c r="A770" s="2"/>
      <c r="B770" s="447" t="s">
        <v>29</v>
      </c>
      <c r="C770" s="1272" t="s">
        <v>368</v>
      </c>
      <c r="D770" s="1273"/>
      <c r="E770" s="1273"/>
      <c r="F770" s="1670"/>
      <c r="G770" s="39"/>
    </row>
    <row r="771" spans="1:7" ht="16.5" thickBot="1" x14ac:dyDescent="0.3">
      <c r="A771" s="2"/>
      <c r="B771" s="447" t="s">
        <v>31</v>
      </c>
      <c r="C771" s="1287" t="s">
        <v>329</v>
      </c>
      <c r="D771" s="1288"/>
      <c r="E771" s="1288"/>
      <c r="F771" s="1687"/>
      <c r="G771" s="39"/>
    </row>
    <row r="772" spans="1:7" ht="15.75" x14ac:dyDescent="0.25">
      <c r="A772" s="2"/>
      <c r="B772" s="1666"/>
      <c r="C772" s="14">
        <v>2024</v>
      </c>
      <c r="D772" s="14">
        <v>2025</v>
      </c>
      <c r="E772" s="14">
        <v>2026</v>
      </c>
      <c r="F772" s="442">
        <v>2027</v>
      </c>
      <c r="G772" s="39"/>
    </row>
    <row r="773" spans="1:7" ht="16.5" thickBot="1" x14ac:dyDescent="0.3">
      <c r="A773" s="2"/>
      <c r="B773" s="1683"/>
      <c r="C773" s="16" t="s">
        <v>13</v>
      </c>
      <c r="D773" s="16" t="s">
        <v>14</v>
      </c>
      <c r="E773" s="16" t="s">
        <v>14</v>
      </c>
      <c r="F773" s="451" t="s">
        <v>14</v>
      </c>
      <c r="G773" s="39"/>
    </row>
    <row r="774" spans="1:7" ht="16.5" thickBot="1" x14ac:dyDescent="0.3">
      <c r="A774" s="2"/>
      <c r="B774" s="447" t="s">
        <v>33</v>
      </c>
      <c r="C774" s="6">
        <v>1</v>
      </c>
      <c r="D774" s="15">
        <v>1</v>
      </c>
      <c r="E774" s="15">
        <v>1</v>
      </c>
      <c r="F774" s="475">
        <v>1</v>
      </c>
      <c r="G774" s="39"/>
    </row>
    <row r="775" spans="1:7" ht="16.5" thickBot="1" x14ac:dyDescent="0.3">
      <c r="A775" s="2"/>
      <c r="B775" s="447" t="s">
        <v>35</v>
      </c>
      <c r="C775" s="379"/>
      <c r="D775" s="379">
        <f>D788</f>
        <v>100000</v>
      </c>
      <c r="E775" s="379">
        <f>E793</f>
        <v>92316</v>
      </c>
      <c r="F775" s="452">
        <f t="shared" ref="F775" si="148">F793</f>
        <v>47284</v>
      </c>
      <c r="G775" s="39"/>
    </row>
    <row r="776" spans="1:7" ht="16.5" thickBot="1" x14ac:dyDescent="0.3">
      <c r="A776" s="2"/>
      <c r="B776" s="447" t="s">
        <v>36</v>
      </c>
      <c r="C776" s="379"/>
      <c r="D776" s="379">
        <f t="shared" ref="D776:F776" si="149">D775/D774</f>
        <v>100000</v>
      </c>
      <c r="E776" s="379">
        <f t="shared" si="149"/>
        <v>92316</v>
      </c>
      <c r="F776" s="452">
        <f t="shared" si="149"/>
        <v>47284</v>
      </c>
      <c r="G776" s="39"/>
    </row>
    <row r="777" spans="1:7" ht="16.5" thickBot="1" x14ac:dyDescent="0.3">
      <c r="A777" s="2"/>
      <c r="B777" s="447" t="s">
        <v>37</v>
      </c>
      <c r="C777" s="15" t="s">
        <v>94</v>
      </c>
      <c r="D777" s="19">
        <f>D774/C774-1</f>
        <v>0</v>
      </c>
      <c r="E777" s="19">
        <f t="shared" ref="E777:F779" si="150">E774/D774-1</f>
        <v>0</v>
      </c>
      <c r="F777" s="453">
        <f t="shared" si="150"/>
        <v>0</v>
      </c>
      <c r="G777" s="39"/>
    </row>
    <row r="778" spans="1:7" ht="16.5" thickBot="1" x14ac:dyDescent="0.3">
      <c r="A778" s="2"/>
      <c r="B778" s="447" t="s">
        <v>38</v>
      </c>
      <c r="C778" s="15" t="s">
        <v>94</v>
      </c>
      <c r="D778" s="19" t="e">
        <f>D775/C775-1</f>
        <v>#DIV/0!</v>
      </c>
      <c r="E778" s="19">
        <f t="shared" si="150"/>
        <v>-7.6840000000000019E-2</v>
      </c>
      <c r="F778" s="453">
        <f t="shared" si="150"/>
        <v>-0.48780276441786907</v>
      </c>
      <c r="G778" s="39"/>
    </row>
    <row r="779" spans="1:7" ht="16.5" thickBot="1" x14ac:dyDescent="0.3">
      <c r="A779" s="2"/>
      <c r="B779" s="447" t="s">
        <v>39</v>
      </c>
      <c r="C779" s="15" t="s">
        <v>94</v>
      </c>
      <c r="D779" s="19" t="e">
        <f>D776/C776-1</f>
        <v>#DIV/0!</v>
      </c>
      <c r="E779" s="19">
        <f t="shared" si="150"/>
        <v>-7.6840000000000019E-2</v>
      </c>
      <c r="F779" s="453">
        <f t="shared" si="150"/>
        <v>-0.48780276441786907</v>
      </c>
      <c r="G779" s="39"/>
    </row>
    <row r="780" spans="1:7" ht="16.5" thickBot="1" x14ac:dyDescent="0.3">
      <c r="A780" s="2"/>
      <c r="B780" s="1681" t="s">
        <v>353</v>
      </c>
      <c r="C780" s="1318"/>
      <c r="D780" s="1318"/>
      <c r="E780" s="1318"/>
      <c r="F780" s="1682"/>
      <c r="G780" s="39"/>
    </row>
    <row r="781" spans="1:7" ht="15.75" x14ac:dyDescent="0.25">
      <c r="A781" s="2"/>
      <c r="B781" s="1666"/>
      <c r="C781" s="14">
        <v>2024</v>
      </c>
      <c r="D781" s="14">
        <v>2025</v>
      </c>
      <c r="E781" s="14">
        <v>2026</v>
      </c>
      <c r="F781" s="442">
        <v>2027</v>
      </c>
      <c r="G781" s="39"/>
    </row>
    <row r="782" spans="1:7" ht="16.5" thickBot="1" x14ac:dyDescent="0.3">
      <c r="A782" s="2"/>
      <c r="B782" s="1683"/>
      <c r="C782" s="16" t="s">
        <v>13</v>
      </c>
      <c r="D782" s="16" t="s">
        <v>14</v>
      </c>
      <c r="E782" s="16" t="s">
        <v>14</v>
      </c>
      <c r="F782" s="451" t="s">
        <v>14</v>
      </c>
      <c r="G782" s="39"/>
    </row>
    <row r="783" spans="1:7" ht="16.5" thickBot="1" x14ac:dyDescent="0.3">
      <c r="A783" s="2"/>
      <c r="B783" s="454" t="s">
        <v>57</v>
      </c>
      <c r="C783" s="21">
        <f>C784+C785+C786+C787</f>
        <v>0</v>
      </c>
      <c r="D783" s="21">
        <f t="shared" ref="D783:F783" si="151">D784+D785+D786+D787</f>
        <v>0</v>
      </c>
      <c r="E783" s="21">
        <f t="shared" si="151"/>
        <v>0</v>
      </c>
      <c r="F783" s="455">
        <f t="shared" si="151"/>
        <v>0</v>
      </c>
      <c r="G783" s="39"/>
    </row>
    <row r="784" spans="1:7" ht="16.5" thickBot="1" x14ac:dyDescent="0.3">
      <c r="A784" s="2"/>
      <c r="B784" s="456" t="s">
        <v>42</v>
      </c>
      <c r="C784" s="21"/>
      <c r="D784" s="21"/>
      <c r="E784" s="21"/>
      <c r="F784" s="455"/>
      <c r="G784" s="39"/>
    </row>
    <row r="785" spans="1:12" ht="16.5" thickBot="1" x14ac:dyDescent="0.3">
      <c r="A785" s="2"/>
      <c r="B785" s="456" t="s">
        <v>58</v>
      </c>
      <c r="C785" s="21"/>
      <c r="D785" s="21"/>
      <c r="E785" s="21"/>
      <c r="F785" s="455"/>
      <c r="G785" s="39"/>
    </row>
    <row r="786" spans="1:12" ht="16.5" thickBot="1" x14ac:dyDescent="0.3">
      <c r="A786" s="2"/>
      <c r="B786" s="456" t="s">
        <v>59</v>
      </c>
      <c r="C786" s="21"/>
      <c r="D786" s="21"/>
      <c r="E786" s="21"/>
      <c r="F786" s="455"/>
      <c r="G786" s="39"/>
    </row>
    <row r="787" spans="1:12" ht="16.5" thickBot="1" x14ac:dyDescent="0.3">
      <c r="A787" s="2"/>
      <c r="B787" s="456" t="s">
        <v>60</v>
      </c>
      <c r="C787" s="21"/>
      <c r="D787" s="21"/>
      <c r="E787" s="21"/>
      <c r="F787" s="455"/>
      <c r="G787" s="39"/>
    </row>
    <row r="788" spans="1:12" ht="16.5" thickBot="1" x14ac:dyDescent="0.3">
      <c r="A788" s="2"/>
      <c r="B788" s="454" t="s">
        <v>61</v>
      </c>
      <c r="C788" s="21">
        <f>C789+C790+C791+C792</f>
        <v>0</v>
      </c>
      <c r="D788" s="21">
        <f>D789+D790+D791+D792</f>
        <v>100000</v>
      </c>
      <c r="E788" s="21">
        <f t="shared" ref="E788:F788" si="152">E789+E790+E791+E792</f>
        <v>92316</v>
      </c>
      <c r="F788" s="455">
        <f t="shared" si="152"/>
        <v>47284</v>
      </c>
      <c r="G788" s="39"/>
    </row>
    <row r="789" spans="1:12" ht="16.5" thickBot="1" x14ac:dyDescent="0.3">
      <c r="A789" s="2"/>
      <c r="B789" s="456" t="s">
        <v>42</v>
      </c>
      <c r="C789" s="21"/>
      <c r="D789" s="21">
        <v>100000</v>
      </c>
      <c r="E789" s="21">
        <v>92316</v>
      </c>
      <c r="F789" s="455">
        <v>47284</v>
      </c>
      <c r="G789" s="39"/>
      <c r="H789" s="418"/>
      <c r="I789" s="419"/>
      <c r="J789" s="419"/>
      <c r="L789" s="420"/>
    </row>
    <row r="790" spans="1:12" ht="16.5" thickBot="1" x14ac:dyDescent="0.3">
      <c r="A790" s="2"/>
      <c r="B790" s="456" t="s">
        <v>58</v>
      </c>
      <c r="C790" s="21"/>
      <c r="D790" s="21"/>
      <c r="E790" s="21"/>
      <c r="F790" s="455"/>
      <c r="G790" s="39"/>
    </row>
    <row r="791" spans="1:12" ht="16.5" thickBot="1" x14ac:dyDescent="0.3">
      <c r="A791" s="2"/>
      <c r="B791" s="456" t="s">
        <v>59</v>
      </c>
      <c r="C791" s="24"/>
      <c r="D791" s="21"/>
      <c r="E791" s="21"/>
      <c r="F791" s="455"/>
      <c r="G791" s="39"/>
    </row>
    <row r="792" spans="1:12" ht="16.5" thickBot="1" x14ac:dyDescent="0.3">
      <c r="A792" s="2"/>
      <c r="B792" s="456" t="s">
        <v>60</v>
      </c>
      <c r="C792" s="24"/>
      <c r="D792" s="21"/>
      <c r="E792" s="21"/>
      <c r="F792" s="455"/>
      <c r="G792" s="39"/>
    </row>
    <row r="793" spans="1:12" ht="16.5" thickBot="1" x14ac:dyDescent="0.3">
      <c r="A793" s="2"/>
      <c r="B793" s="462" t="s">
        <v>369</v>
      </c>
      <c r="C793" s="24">
        <f>C783+C788</f>
        <v>0</v>
      </c>
      <c r="D793" s="24">
        <f>D783+D788</f>
        <v>100000</v>
      </c>
      <c r="E793" s="24">
        <f>E783+E788</f>
        <v>92316</v>
      </c>
      <c r="F793" s="457">
        <f t="shared" ref="F793" si="153">F783+F788</f>
        <v>47284</v>
      </c>
      <c r="G793" s="39"/>
    </row>
    <row r="794" spans="1:12" ht="48" thickBot="1" x14ac:dyDescent="0.3">
      <c r="A794" s="2"/>
      <c r="B794" s="450" t="s">
        <v>370</v>
      </c>
      <c r="C794" s="421" t="s">
        <v>371</v>
      </c>
      <c r="D794" s="32" t="s">
        <v>54</v>
      </c>
      <c r="E794" s="1684" t="s">
        <v>372</v>
      </c>
      <c r="F794" s="1686"/>
      <c r="G794" s="39"/>
    </row>
    <row r="795" spans="1:12" ht="16.5" thickBot="1" x14ac:dyDescent="0.3">
      <c r="A795" s="2"/>
      <c r="B795" s="447" t="s">
        <v>29</v>
      </c>
      <c r="C795" s="1272"/>
      <c r="D795" s="1273"/>
      <c r="E795" s="1273"/>
      <c r="F795" s="1670"/>
      <c r="G795" s="39"/>
    </row>
    <row r="796" spans="1:12" ht="16.5" thickBot="1" x14ac:dyDescent="0.3">
      <c r="A796" s="2"/>
      <c r="B796" s="447" t="s">
        <v>31</v>
      </c>
      <c r="C796" s="1287" t="s">
        <v>329</v>
      </c>
      <c r="D796" s="1288"/>
      <c r="E796" s="1288"/>
      <c r="F796" s="1687"/>
      <c r="G796" s="39"/>
    </row>
    <row r="797" spans="1:12" ht="15.75" x14ac:dyDescent="0.25">
      <c r="A797" s="2"/>
      <c r="B797" s="1666"/>
      <c r="C797" s="14">
        <v>2024</v>
      </c>
      <c r="D797" s="14">
        <v>2025</v>
      </c>
      <c r="E797" s="14">
        <v>2026</v>
      </c>
      <c r="F797" s="442">
        <v>2027</v>
      </c>
      <c r="G797" s="39"/>
    </row>
    <row r="798" spans="1:12" ht="16.5" thickBot="1" x14ac:dyDescent="0.3">
      <c r="A798" s="2"/>
      <c r="B798" s="1683"/>
      <c r="C798" s="16" t="s">
        <v>13</v>
      </c>
      <c r="D798" s="16" t="s">
        <v>14</v>
      </c>
      <c r="E798" s="16" t="s">
        <v>14</v>
      </c>
      <c r="F798" s="451" t="s">
        <v>14</v>
      </c>
      <c r="G798" s="39"/>
    </row>
    <row r="799" spans="1:12" ht="16.5" thickBot="1" x14ac:dyDescent="0.3">
      <c r="A799" s="2"/>
      <c r="B799" s="447" t="s">
        <v>33</v>
      </c>
      <c r="C799" s="6">
        <v>1</v>
      </c>
      <c r="D799" s="15">
        <v>1</v>
      </c>
      <c r="E799" s="15">
        <v>1</v>
      </c>
      <c r="F799" s="475">
        <v>1</v>
      </c>
      <c r="G799" s="39"/>
    </row>
    <row r="800" spans="1:12" ht="16.5" thickBot="1" x14ac:dyDescent="0.3">
      <c r="A800" s="2"/>
      <c r="B800" s="447" t="s">
        <v>35</v>
      </c>
      <c r="C800" s="379">
        <f>C818</f>
        <v>0</v>
      </c>
      <c r="D800" s="379">
        <f t="shared" ref="D800:F800" si="154">D818</f>
        <v>90000</v>
      </c>
      <c r="E800" s="379">
        <f t="shared" si="154"/>
        <v>68400</v>
      </c>
      <c r="F800" s="452">
        <f t="shared" si="154"/>
        <v>69600</v>
      </c>
      <c r="G800" s="39"/>
    </row>
    <row r="801" spans="1:7" ht="16.5" thickBot="1" x14ac:dyDescent="0.3">
      <c r="A801" s="2"/>
      <c r="B801" s="447" t="s">
        <v>36</v>
      </c>
      <c r="C801" s="379">
        <f>C800/C799</f>
        <v>0</v>
      </c>
      <c r="D801" s="379">
        <f t="shared" ref="D801:F801" si="155">D800/D799</f>
        <v>90000</v>
      </c>
      <c r="E801" s="379">
        <f t="shared" si="155"/>
        <v>68400</v>
      </c>
      <c r="F801" s="452">
        <f t="shared" si="155"/>
        <v>69600</v>
      </c>
      <c r="G801" s="39"/>
    </row>
    <row r="802" spans="1:7" ht="16.5" thickBot="1" x14ac:dyDescent="0.3">
      <c r="A802" s="2"/>
      <c r="B802" s="447" t="s">
        <v>37</v>
      </c>
      <c r="C802" s="15" t="s">
        <v>94</v>
      </c>
      <c r="D802" s="19">
        <f>D799/C799-1</f>
        <v>0</v>
      </c>
      <c r="E802" s="19">
        <f t="shared" ref="E802:F804" si="156">E799/D799-1</f>
        <v>0</v>
      </c>
      <c r="F802" s="453">
        <f t="shared" si="156"/>
        <v>0</v>
      </c>
      <c r="G802" s="39"/>
    </row>
    <row r="803" spans="1:7" ht="16.5" thickBot="1" x14ac:dyDescent="0.3">
      <c r="A803" s="2"/>
      <c r="B803" s="447" t="s">
        <v>38</v>
      </c>
      <c r="C803" s="15" t="s">
        <v>94</v>
      </c>
      <c r="D803" s="19" t="e">
        <f>D800/C800-1</f>
        <v>#DIV/0!</v>
      </c>
      <c r="E803" s="19">
        <f t="shared" si="156"/>
        <v>-0.24</v>
      </c>
      <c r="F803" s="453">
        <f t="shared" si="156"/>
        <v>1.7543859649122862E-2</v>
      </c>
      <c r="G803" s="39"/>
    </row>
    <row r="804" spans="1:7" ht="16.5" thickBot="1" x14ac:dyDescent="0.3">
      <c r="A804" s="2"/>
      <c r="B804" s="447" t="s">
        <v>39</v>
      </c>
      <c r="C804" s="15" t="s">
        <v>94</v>
      </c>
      <c r="D804" s="19" t="e">
        <f>D801/C801-1</f>
        <v>#DIV/0!</v>
      </c>
      <c r="E804" s="19">
        <f t="shared" si="156"/>
        <v>-0.24</v>
      </c>
      <c r="F804" s="453">
        <f t="shared" si="156"/>
        <v>1.7543859649122862E-2</v>
      </c>
      <c r="G804" s="39"/>
    </row>
    <row r="805" spans="1:7" ht="16.5" thickBot="1" x14ac:dyDescent="0.3">
      <c r="A805" s="2"/>
      <c r="B805" s="1681" t="s">
        <v>373</v>
      </c>
      <c r="C805" s="1318"/>
      <c r="D805" s="1318"/>
      <c r="E805" s="1318"/>
      <c r="F805" s="1682"/>
      <c r="G805" s="39"/>
    </row>
    <row r="806" spans="1:7" ht="15.75" x14ac:dyDescent="0.25">
      <c r="A806" s="2"/>
      <c r="B806" s="1666"/>
      <c r="C806" s="14">
        <v>2024</v>
      </c>
      <c r="D806" s="14">
        <v>2025</v>
      </c>
      <c r="E806" s="14">
        <v>2026</v>
      </c>
      <c r="F806" s="442">
        <v>2027</v>
      </c>
      <c r="G806" s="39"/>
    </row>
    <row r="807" spans="1:7" ht="16.5" thickBot="1" x14ac:dyDescent="0.3">
      <c r="A807" s="2"/>
      <c r="B807" s="1683"/>
      <c r="C807" s="16" t="s">
        <v>13</v>
      </c>
      <c r="D807" s="16" t="s">
        <v>14</v>
      </c>
      <c r="E807" s="16" t="s">
        <v>14</v>
      </c>
      <c r="F807" s="451" t="s">
        <v>14</v>
      </c>
      <c r="G807" s="39"/>
    </row>
    <row r="808" spans="1:7" ht="16.5" thickBot="1" x14ac:dyDescent="0.3">
      <c r="A808" s="2"/>
      <c r="B808" s="454" t="s">
        <v>57</v>
      </c>
      <c r="C808" s="21">
        <f>C809+C810+C811+C812</f>
        <v>0</v>
      </c>
      <c r="D808" s="21">
        <f t="shared" ref="D808:F808" si="157">D809+D810+D811+D812</f>
        <v>0</v>
      </c>
      <c r="E808" s="21">
        <f t="shared" si="157"/>
        <v>0</v>
      </c>
      <c r="F808" s="455">
        <f t="shared" si="157"/>
        <v>0</v>
      </c>
      <c r="G808" s="39"/>
    </row>
    <row r="809" spans="1:7" ht="16.5" thickBot="1" x14ac:dyDescent="0.3">
      <c r="A809" s="2"/>
      <c r="B809" s="456" t="s">
        <v>42</v>
      </c>
      <c r="C809" s="21"/>
      <c r="D809" s="21"/>
      <c r="E809" s="21"/>
      <c r="F809" s="455"/>
      <c r="G809" s="39"/>
    </row>
    <row r="810" spans="1:7" ht="16.5" thickBot="1" x14ac:dyDescent="0.3">
      <c r="A810" s="2"/>
      <c r="B810" s="456" t="s">
        <v>58</v>
      </c>
      <c r="C810" s="21"/>
      <c r="D810" s="21"/>
      <c r="E810" s="21"/>
      <c r="F810" s="455"/>
      <c r="G810" s="39"/>
    </row>
    <row r="811" spans="1:7" ht="16.5" thickBot="1" x14ac:dyDescent="0.3">
      <c r="A811" s="2"/>
      <c r="B811" s="456" t="s">
        <v>59</v>
      </c>
      <c r="C811" s="21"/>
      <c r="D811" s="21"/>
      <c r="E811" s="21"/>
      <c r="F811" s="455"/>
      <c r="G811" s="39"/>
    </row>
    <row r="812" spans="1:7" ht="16.5" thickBot="1" x14ac:dyDescent="0.3">
      <c r="A812" s="2"/>
      <c r="B812" s="456" t="s">
        <v>60</v>
      </c>
      <c r="C812" s="21"/>
      <c r="D812" s="21"/>
      <c r="E812" s="21"/>
      <c r="F812" s="455"/>
      <c r="G812" s="39"/>
    </row>
    <row r="813" spans="1:7" ht="16.5" thickBot="1" x14ac:dyDescent="0.3">
      <c r="A813" s="2"/>
      <c r="B813" s="454" t="s">
        <v>61</v>
      </c>
      <c r="C813" s="24">
        <f>C814+C815+C816+C817</f>
        <v>0</v>
      </c>
      <c r="D813" s="24">
        <f t="shared" ref="D813:F813" si="158">D814+D815+D816+D817</f>
        <v>90000</v>
      </c>
      <c r="E813" s="24">
        <f t="shared" si="158"/>
        <v>68400</v>
      </c>
      <c r="F813" s="457">
        <f t="shared" si="158"/>
        <v>69600</v>
      </c>
      <c r="G813" s="39"/>
    </row>
    <row r="814" spans="1:7" ht="16.5" thickBot="1" x14ac:dyDescent="0.3">
      <c r="A814" s="2"/>
      <c r="B814" s="456" t="s">
        <v>42</v>
      </c>
      <c r="C814" s="24"/>
      <c r="D814" s="21">
        <v>90000</v>
      </c>
      <c r="E814" s="21">
        <v>68400</v>
      </c>
      <c r="F814" s="455">
        <v>69600</v>
      </c>
      <c r="G814" s="39"/>
    </row>
    <row r="815" spans="1:7" ht="16.5" thickBot="1" x14ac:dyDescent="0.3">
      <c r="A815" s="2"/>
      <c r="B815" s="456" t="s">
        <v>58</v>
      </c>
      <c r="C815" s="24"/>
      <c r="D815" s="21"/>
      <c r="E815" s="21"/>
      <c r="F815" s="455"/>
      <c r="G815" s="39"/>
    </row>
    <row r="816" spans="1:7" ht="16.5" thickBot="1" x14ac:dyDescent="0.3">
      <c r="A816" s="2"/>
      <c r="B816" s="456" t="s">
        <v>59</v>
      </c>
      <c r="C816" s="24"/>
      <c r="D816" s="21"/>
      <c r="E816" s="21"/>
      <c r="F816" s="455"/>
      <c r="G816" s="39"/>
    </row>
    <row r="817" spans="1:7" ht="16.5" thickBot="1" x14ac:dyDescent="0.3">
      <c r="A817" s="2"/>
      <c r="B817" s="456" t="s">
        <v>60</v>
      </c>
      <c r="C817" s="24"/>
      <c r="D817" s="21"/>
      <c r="E817" s="21"/>
      <c r="F817" s="455"/>
      <c r="G817" s="39"/>
    </row>
    <row r="818" spans="1:7" ht="16.5" thickBot="1" x14ac:dyDescent="0.3">
      <c r="A818" s="2"/>
      <c r="B818" s="462" t="s">
        <v>374</v>
      </c>
      <c r="C818" s="24">
        <f>C808+C813</f>
        <v>0</v>
      </c>
      <c r="D818" s="24">
        <f t="shared" ref="D818:F818" si="159">D808+D813</f>
        <v>90000</v>
      </c>
      <c r="E818" s="24">
        <f t="shared" si="159"/>
        <v>68400</v>
      </c>
      <c r="F818" s="457">
        <f t="shared" si="159"/>
        <v>69600</v>
      </c>
      <c r="G818" s="39"/>
    </row>
    <row r="819" spans="1:7" ht="63.75" thickBot="1" x14ac:dyDescent="0.3">
      <c r="A819" s="2"/>
      <c r="B819" s="450" t="s">
        <v>375</v>
      </c>
      <c r="C819" s="476" t="s">
        <v>376</v>
      </c>
      <c r="D819" s="32" t="s">
        <v>54</v>
      </c>
      <c r="E819" s="1684" t="s">
        <v>377</v>
      </c>
      <c r="F819" s="1686"/>
      <c r="G819" s="39"/>
    </row>
    <row r="820" spans="1:7" ht="16.5" thickBot="1" x14ac:dyDescent="0.3">
      <c r="A820" s="2"/>
      <c r="B820" s="447" t="s">
        <v>29</v>
      </c>
      <c r="C820" s="1272" t="s">
        <v>376</v>
      </c>
      <c r="D820" s="1273"/>
      <c r="E820" s="1273"/>
      <c r="F820" s="1670"/>
      <c r="G820" s="39"/>
    </row>
    <row r="821" spans="1:7" ht="16.5" thickBot="1" x14ac:dyDescent="0.3">
      <c r="A821" s="2"/>
      <c r="B821" s="447" t="s">
        <v>31</v>
      </c>
      <c r="C821" s="1287" t="s">
        <v>329</v>
      </c>
      <c r="D821" s="1288"/>
      <c r="E821" s="1288"/>
      <c r="F821" s="1687"/>
      <c r="G821" s="39"/>
    </row>
    <row r="822" spans="1:7" ht="15.75" x14ac:dyDescent="0.25">
      <c r="A822" s="2"/>
      <c r="B822" s="1666"/>
      <c r="C822" s="14">
        <v>2024</v>
      </c>
      <c r="D822" s="14">
        <v>2025</v>
      </c>
      <c r="E822" s="14">
        <v>2026</v>
      </c>
      <c r="F822" s="442">
        <v>2027</v>
      </c>
      <c r="G822" s="39"/>
    </row>
    <row r="823" spans="1:7" ht="16.5" thickBot="1" x14ac:dyDescent="0.3">
      <c r="A823" s="2"/>
      <c r="B823" s="1683"/>
      <c r="C823" s="16" t="s">
        <v>13</v>
      </c>
      <c r="D823" s="16" t="s">
        <v>14</v>
      </c>
      <c r="E823" s="16" t="s">
        <v>14</v>
      </c>
      <c r="F823" s="451" t="s">
        <v>14</v>
      </c>
      <c r="G823" s="39"/>
    </row>
    <row r="824" spans="1:7" ht="16.5" thickBot="1" x14ac:dyDescent="0.3">
      <c r="A824" s="2"/>
      <c r="B824" s="447" t="s">
        <v>33</v>
      </c>
      <c r="C824" s="6">
        <v>1</v>
      </c>
      <c r="D824" s="15">
        <v>1</v>
      </c>
      <c r="E824" s="15">
        <v>1</v>
      </c>
      <c r="F824" s="475">
        <v>1</v>
      </c>
      <c r="G824" s="39"/>
    </row>
    <row r="825" spans="1:7" ht="16.5" thickBot="1" x14ac:dyDescent="0.3">
      <c r="A825" s="2"/>
      <c r="B825" s="447" t="s">
        <v>35</v>
      </c>
      <c r="C825" s="379">
        <f>C843</f>
        <v>160349</v>
      </c>
      <c r="D825" s="379">
        <f t="shared" ref="D825:F825" si="160">D843</f>
        <v>84551</v>
      </c>
      <c r="E825" s="379">
        <f t="shared" si="160"/>
        <v>0</v>
      </c>
      <c r="F825" s="452">
        <f t="shared" si="160"/>
        <v>0</v>
      </c>
      <c r="G825" s="39"/>
    </row>
    <row r="826" spans="1:7" ht="16.5" thickBot="1" x14ac:dyDescent="0.3">
      <c r="A826" s="2"/>
      <c r="B826" s="447" t="s">
        <v>36</v>
      </c>
      <c r="C826" s="379">
        <f>C825/C824</f>
        <v>160349</v>
      </c>
      <c r="D826" s="379">
        <f t="shared" ref="D826:F826" si="161">D825/D824</f>
        <v>84551</v>
      </c>
      <c r="E826" s="379">
        <f t="shared" si="161"/>
        <v>0</v>
      </c>
      <c r="F826" s="452">
        <f t="shared" si="161"/>
        <v>0</v>
      </c>
      <c r="G826" s="39"/>
    </row>
    <row r="827" spans="1:7" ht="16.5" thickBot="1" x14ac:dyDescent="0.3">
      <c r="A827" s="2"/>
      <c r="B827" s="447" t="s">
        <v>37</v>
      </c>
      <c r="C827" s="15" t="s">
        <v>94</v>
      </c>
      <c r="D827" s="19">
        <f>D824/C824-1</f>
        <v>0</v>
      </c>
      <c r="E827" s="19">
        <f t="shared" ref="E827:F829" si="162">E824/D824-1</f>
        <v>0</v>
      </c>
      <c r="F827" s="453">
        <f t="shared" si="162"/>
        <v>0</v>
      </c>
      <c r="G827" s="39"/>
    </row>
    <row r="828" spans="1:7" ht="16.5" thickBot="1" x14ac:dyDescent="0.3">
      <c r="A828" s="2"/>
      <c r="B828" s="447" t="s">
        <v>38</v>
      </c>
      <c r="C828" s="15" t="s">
        <v>94</v>
      </c>
      <c r="D828" s="19">
        <f>D825/C825-1</f>
        <v>-0.47270640914505235</v>
      </c>
      <c r="E828" s="19">
        <f t="shared" si="162"/>
        <v>-1</v>
      </c>
      <c r="F828" s="453" t="e">
        <f t="shared" si="162"/>
        <v>#DIV/0!</v>
      </c>
      <c r="G828" s="39"/>
    </row>
    <row r="829" spans="1:7" ht="16.5" thickBot="1" x14ac:dyDescent="0.3">
      <c r="A829" s="2"/>
      <c r="B829" s="447" t="s">
        <v>39</v>
      </c>
      <c r="C829" s="15" t="s">
        <v>94</v>
      </c>
      <c r="D829" s="19">
        <f>D826/C826-1</f>
        <v>-0.47270640914505235</v>
      </c>
      <c r="E829" s="19">
        <f t="shared" si="162"/>
        <v>-1</v>
      </c>
      <c r="F829" s="453" t="e">
        <f t="shared" si="162"/>
        <v>#DIV/0!</v>
      </c>
      <c r="G829" s="39"/>
    </row>
    <row r="830" spans="1:7" ht="16.5" thickBot="1" x14ac:dyDescent="0.3">
      <c r="A830" s="2"/>
      <c r="B830" s="1681" t="s">
        <v>378</v>
      </c>
      <c r="C830" s="1318"/>
      <c r="D830" s="1318"/>
      <c r="E830" s="1318"/>
      <c r="F830" s="1682"/>
      <c r="G830" s="39"/>
    </row>
    <row r="831" spans="1:7" ht="15.75" x14ac:dyDescent="0.25">
      <c r="A831" s="2"/>
      <c r="B831" s="1666"/>
      <c r="C831" s="14">
        <v>2024</v>
      </c>
      <c r="D831" s="14">
        <v>2025</v>
      </c>
      <c r="E831" s="14">
        <v>2026</v>
      </c>
      <c r="F831" s="442">
        <v>2027</v>
      </c>
      <c r="G831" s="39"/>
    </row>
    <row r="832" spans="1:7" ht="16.5" thickBot="1" x14ac:dyDescent="0.3">
      <c r="A832" s="2"/>
      <c r="B832" s="1683"/>
      <c r="C832" s="16" t="s">
        <v>13</v>
      </c>
      <c r="D832" s="16" t="s">
        <v>14</v>
      </c>
      <c r="E832" s="16" t="s">
        <v>14</v>
      </c>
      <c r="F832" s="451" t="s">
        <v>14</v>
      </c>
      <c r="G832" s="39"/>
    </row>
    <row r="833" spans="1:7" ht="16.5" thickBot="1" x14ac:dyDescent="0.3">
      <c r="A833" s="2"/>
      <c r="B833" s="454" t="s">
        <v>57</v>
      </c>
      <c r="C833" s="21">
        <f>C834+C835+C836+C837</f>
        <v>0</v>
      </c>
      <c r="D833" s="21">
        <f t="shared" ref="D833:F833" si="163">D834+D835+D836+D837</f>
        <v>0</v>
      </c>
      <c r="E833" s="21">
        <f t="shared" si="163"/>
        <v>0</v>
      </c>
      <c r="F833" s="455">
        <f t="shared" si="163"/>
        <v>0</v>
      </c>
      <c r="G833" s="39"/>
    </row>
    <row r="834" spans="1:7" ht="16.5" thickBot="1" x14ac:dyDescent="0.3">
      <c r="A834" s="2"/>
      <c r="B834" s="456" t="s">
        <v>42</v>
      </c>
      <c r="C834" s="21"/>
      <c r="D834" s="21"/>
      <c r="E834" s="21"/>
      <c r="F834" s="455"/>
      <c r="G834" s="39"/>
    </row>
    <row r="835" spans="1:7" ht="16.5" thickBot="1" x14ac:dyDescent="0.3">
      <c r="A835" s="2"/>
      <c r="B835" s="456" t="s">
        <v>58</v>
      </c>
      <c r="C835" s="21"/>
      <c r="D835" s="21"/>
      <c r="E835" s="21"/>
      <c r="F835" s="455"/>
      <c r="G835" s="39"/>
    </row>
    <row r="836" spans="1:7" ht="16.5" thickBot="1" x14ac:dyDescent="0.3">
      <c r="A836" s="2"/>
      <c r="B836" s="456" t="s">
        <v>59</v>
      </c>
      <c r="C836" s="21"/>
      <c r="D836" s="21"/>
      <c r="E836" s="21"/>
      <c r="F836" s="455"/>
      <c r="G836" s="39"/>
    </row>
    <row r="837" spans="1:7" ht="16.5" thickBot="1" x14ac:dyDescent="0.3">
      <c r="A837" s="2"/>
      <c r="B837" s="456" t="s">
        <v>60</v>
      </c>
      <c r="C837" s="21"/>
      <c r="D837" s="21"/>
      <c r="E837" s="21"/>
      <c r="F837" s="455"/>
      <c r="G837" s="39"/>
    </row>
    <row r="838" spans="1:7" ht="16.5" thickBot="1" x14ac:dyDescent="0.3">
      <c r="A838" s="2"/>
      <c r="B838" s="454" t="s">
        <v>61</v>
      </c>
      <c r="C838" s="24">
        <f>C839+C840+C841+C842</f>
        <v>160349</v>
      </c>
      <c r="D838" s="24">
        <f t="shared" ref="D838:F838" si="164">D839+D840+D841+D842</f>
        <v>84551</v>
      </c>
      <c r="E838" s="24">
        <f t="shared" si="164"/>
        <v>0</v>
      </c>
      <c r="F838" s="457">
        <f t="shared" si="164"/>
        <v>0</v>
      </c>
      <c r="G838" s="39"/>
    </row>
    <row r="839" spans="1:7" ht="16.5" thickBot="1" x14ac:dyDescent="0.3">
      <c r="A839" s="2"/>
      <c r="B839" s="456" t="s">
        <v>42</v>
      </c>
      <c r="C839" s="24">
        <f>200000-39651</f>
        <v>160349</v>
      </c>
      <c r="D839" s="21">
        <v>84551</v>
      </c>
      <c r="E839" s="21"/>
      <c r="F839" s="455"/>
      <c r="G839" s="39"/>
    </row>
    <row r="840" spans="1:7" ht="16.5" thickBot="1" x14ac:dyDescent="0.3">
      <c r="A840" s="2"/>
      <c r="B840" s="456" t="s">
        <v>58</v>
      </c>
      <c r="C840" s="24"/>
      <c r="D840" s="21"/>
      <c r="E840" s="21"/>
      <c r="F840" s="455"/>
      <c r="G840" s="39"/>
    </row>
    <row r="841" spans="1:7" ht="16.5" thickBot="1" x14ac:dyDescent="0.3">
      <c r="A841" s="2"/>
      <c r="B841" s="456" t="s">
        <v>59</v>
      </c>
      <c r="C841" s="24"/>
      <c r="D841" s="21"/>
      <c r="E841" s="21"/>
      <c r="F841" s="455"/>
      <c r="G841" s="39"/>
    </row>
    <row r="842" spans="1:7" ht="16.5" thickBot="1" x14ac:dyDescent="0.3">
      <c r="A842" s="2"/>
      <c r="B842" s="456" t="s">
        <v>60</v>
      </c>
      <c r="C842" s="24"/>
      <c r="D842" s="21"/>
      <c r="E842" s="21"/>
      <c r="F842" s="455"/>
      <c r="G842" s="39"/>
    </row>
    <row r="843" spans="1:7" ht="16.5" thickBot="1" x14ac:dyDescent="0.3">
      <c r="A843" s="2"/>
      <c r="B843" s="462" t="s">
        <v>379</v>
      </c>
      <c r="C843" s="24">
        <f>C833+C838</f>
        <v>160349</v>
      </c>
      <c r="D843" s="24">
        <f t="shared" ref="D843:F843" si="165">D833+D838</f>
        <v>84551</v>
      </c>
      <c r="E843" s="24">
        <f t="shared" si="165"/>
        <v>0</v>
      </c>
      <c r="F843" s="457">
        <f t="shared" si="165"/>
        <v>0</v>
      </c>
      <c r="G843" s="39"/>
    </row>
    <row r="844" spans="1:7" ht="48" thickBot="1" x14ac:dyDescent="0.3">
      <c r="A844" s="2"/>
      <c r="B844" s="450" t="s">
        <v>380</v>
      </c>
      <c r="C844" s="476" t="s">
        <v>381</v>
      </c>
      <c r="D844" s="32" t="s">
        <v>54</v>
      </c>
      <c r="E844" s="1684" t="s">
        <v>382</v>
      </c>
      <c r="F844" s="1686"/>
      <c r="G844" s="39"/>
    </row>
    <row r="845" spans="1:7" ht="16.5" thickBot="1" x14ac:dyDescent="0.3">
      <c r="A845" s="2"/>
      <c r="B845" s="447" t="s">
        <v>29</v>
      </c>
      <c r="C845" s="1272" t="s">
        <v>381</v>
      </c>
      <c r="D845" s="1273"/>
      <c r="E845" s="1273"/>
      <c r="F845" s="1670"/>
      <c r="G845" s="39"/>
    </row>
    <row r="846" spans="1:7" ht="16.5" thickBot="1" x14ac:dyDescent="0.3">
      <c r="A846" s="2"/>
      <c r="B846" s="447" t="s">
        <v>31</v>
      </c>
      <c r="C846" s="1287" t="s">
        <v>329</v>
      </c>
      <c r="D846" s="1288"/>
      <c r="E846" s="1288"/>
      <c r="F846" s="1687"/>
      <c r="G846" s="39"/>
    </row>
    <row r="847" spans="1:7" ht="15.75" x14ac:dyDescent="0.25">
      <c r="A847" s="2"/>
      <c r="B847" s="1666"/>
      <c r="C847" s="14">
        <v>2024</v>
      </c>
      <c r="D847" s="14">
        <v>2025</v>
      </c>
      <c r="E847" s="14">
        <v>2026</v>
      </c>
      <c r="F847" s="442">
        <v>2027</v>
      </c>
      <c r="G847" s="39"/>
    </row>
    <row r="848" spans="1:7" ht="16.5" thickBot="1" x14ac:dyDescent="0.3">
      <c r="A848" s="2"/>
      <c r="B848" s="1683"/>
      <c r="C848" s="16" t="s">
        <v>13</v>
      </c>
      <c r="D848" s="16" t="s">
        <v>14</v>
      </c>
      <c r="E848" s="16" t="s">
        <v>14</v>
      </c>
      <c r="F848" s="451" t="s">
        <v>14</v>
      </c>
      <c r="G848" s="39"/>
    </row>
    <row r="849" spans="1:7" ht="16.5" thickBot="1" x14ac:dyDescent="0.3">
      <c r="A849" s="2"/>
      <c r="B849" s="447" t="s">
        <v>33</v>
      </c>
      <c r="C849" s="6">
        <v>1</v>
      </c>
      <c r="D849" s="15">
        <v>1</v>
      </c>
      <c r="E849" s="15">
        <v>1</v>
      </c>
      <c r="F849" s="475">
        <v>1</v>
      </c>
      <c r="G849" s="39"/>
    </row>
    <row r="850" spans="1:7" ht="16.5" thickBot="1" x14ac:dyDescent="0.3">
      <c r="A850" s="2"/>
      <c r="B850" s="447" t="s">
        <v>35</v>
      </c>
      <c r="C850" s="379">
        <f>C868</f>
        <v>0</v>
      </c>
      <c r="D850" s="379">
        <f t="shared" ref="D850:F850" si="166">D868</f>
        <v>150000</v>
      </c>
      <c r="E850" s="379">
        <f t="shared" si="166"/>
        <v>108000</v>
      </c>
      <c r="F850" s="452">
        <f t="shared" si="166"/>
        <v>102000</v>
      </c>
      <c r="G850" s="39"/>
    </row>
    <row r="851" spans="1:7" ht="16.5" thickBot="1" x14ac:dyDescent="0.3">
      <c r="A851" s="2"/>
      <c r="B851" s="447" t="s">
        <v>36</v>
      </c>
      <c r="C851" s="379">
        <f>C850/C849</f>
        <v>0</v>
      </c>
      <c r="D851" s="379">
        <f t="shared" ref="D851:F851" si="167">D850/D849</f>
        <v>150000</v>
      </c>
      <c r="E851" s="379">
        <f t="shared" si="167"/>
        <v>108000</v>
      </c>
      <c r="F851" s="452">
        <f t="shared" si="167"/>
        <v>102000</v>
      </c>
      <c r="G851" s="39"/>
    </row>
    <row r="852" spans="1:7" ht="16.5" thickBot="1" x14ac:dyDescent="0.3">
      <c r="A852" s="2"/>
      <c r="B852" s="447" t="s">
        <v>37</v>
      </c>
      <c r="C852" s="15" t="s">
        <v>94</v>
      </c>
      <c r="D852" s="19">
        <f>D849/C849-1</f>
        <v>0</v>
      </c>
      <c r="E852" s="19">
        <f t="shared" ref="E852:F854" si="168">E849/D849-1</f>
        <v>0</v>
      </c>
      <c r="F852" s="453">
        <f t="shared" si="168"/>
        <v>0</v>
      </c>
      <c r="G852" s="39"/>
    </row>
    <row r="853" spans="1:7" ht="16.5" thickBot="1" x14ac:dyDescent="0.3">
      <c r="A853" s="2"/>
      <c r="B853" s="447" t="s">
        <v>38</v>
      </c>
      <c r="C853" s="15" t="s">
        <v>94</v>
      </c>
      <c r="D853" s="19" t="e">
        <f>D850/C850-1</f>
        <v>#DIV/0!</v>
      </c>
      <c r="E853" s="19">
        <f t="shared" si="168"/>
        <v>-0.28000000000000003</v>
      </c>
      <c r="F853" s="453">
        <f t="shared" si="168"/>
        <v>-5.555555555555558E-2</v>
      </c>
      <c r="G853" s="39"/>
    </row>
    <row r="854" spans="1:7" ht="16.5" thickBot="1" x14ac:dyDescent="0.3">
      <c r="A854" s="2"/>
      <c r="B854" s="447" t="s">
        <v>39</v>
      </c>
      <c r="C854" s="15" t="s">
        <v>94</v>
      </c>
      <c r="D854" s="19" t="e">
        <f>D851/C851-1</f>
        <v>#DIV/0!</v>
      </c>
      <c r="E854" s="19">
        <f t="shared" si="168"/>
        <v>-0.28000000000000003</v>
      </c>
      <c r="F854" s="453">
        <f t="shared" si="168"/>
        <v>-5.555555555555558E-2</v>
      </c>
      <c r="G854" s="39"/>
    </row>
    <row r="855" spans="1:7" ht="16.5" thickBot="1" x14ac:dyDescent="0.3">
      <c r="A855" s="2"/>
      <c r="B855" s="1681" t="s">
        <v>383</v>
      </c>
      <c r="C855" s="1318"/>
      <c r="D855" s="1318"/>
      <c r="E855" s="1318"/>
      <c r="F855" s="1682"/>
      <c r="G855" s="39"/>
    </row>
    <row r="856" spans="1:7" ht="15.75" x14ac:dyDescent="0.25">
      <c r="A856" s="2"/>
      <c r="B856" s="1666"/>
      <c r="C856" s="14">
        <v>2024</v>
      </c>
      <c r="D856" s="14">
        <v>2025</v>
      </c>
      <c r="E856" s="14">
        <v>2026</v>
      </c>
      <c r="F856" s="442">
        <v>2027</v>
      </c>
      <c r="G856" s="39"/>
    </row>
    <row r="857" spans="1:7" ht="16.5" thickBot="1" x14ac:dyDescent="0.3">
      <c r="A857" s="2"/>
      <c r="B857" s="1683"/>
      <c r="C857" s="16" t="s">
        <v>13</v>
      </c>
      <c r="D857" s="16" t="s">
        <v>14</v>
      </c>
      <c r="E857" s="16" t="s">
        <v>14</v>
      </c>
      <c r="F857" s="451" t="s">
        <v>14</v>
      </c>
      <c r="G857" s="39"/>
    </row>
    <row r="858" spans="1:7" ht="16.5" thickBot="1" x14ac:dyDescent="0.3">
      <c r="A858" s="2"/>
      <c r="B858" s="454" t="s">
        <v>57</v>
      </c>
      <c r="C858" s="21">
        <f>C859+C860+C861+C862</f>
        <v>0</v>
      </c>
      <c r="D858" s="21">
        <f t="shared" ref="D858:F858" si="169">D859+D860+D861+D862</f>
        <v>0</v>
      </c>
      <c r="E858" s="21">
        <f t="shared" si="169"/>
        <v>0</v>
      </c>
      <c r="F858" s="455">
        <f t="shared" si="169"/>
        <v>0</v>
      </c>
      <c r="G858" s="39"/>
    </row>
    <row r="859" spans="1:7" ht="16.5" thickBot="1" x14ac:dyDescent="0.3">
      <c r="A859" s="2"/>
      <c r="B859" s="456" t="s">
        <v>42</v>
      </c>
      <c r="C859" s="21"/>
      <c r="D859" s="21"/>
      <c r="E859" s="21"/>
      <c r="F859" s="455"/>
      <c r="G859" s="39"/>
    </row>
    <row r="860" spans="1:7" ht="16.5" thickBot="1" x14ac:dyDescent="0.3">
      <c r="A860" s="2"/>
      <c r="B860" s="456" t="s">
        <v>58</v>
      </c>
      <c r="C860" s="21"/>
      <c r="D860" s="21"/>
      <c r="E860" s="21"/>
      <c r="F860" s="455"/>
      <c r="G860" s="39"/>
    </row>
    <row r="861" spans="1:7" ht="16.5" thickBot="1" x14ac:dyDescent="0.3">
      <c r="A861" s="2"/>
      <c r="B861" s="456" t="s">
        <v>59</v>
      </c>
      <c r="C861" s="21"/>
      <c r="D861" s="21"/>
      <c r="E861" s="21"/>
      <c r="F861" s="455"/>
      <c r="G861" s="39"/>
    </row>
    <row r="862" spans="1:7" ht="16.5" thickBot="1" x14ac:dyDescent="0.3">
      <c r="A862" s="2"/>
      <c r="B862" s="456" t="s">
        <v>60</v>
      </c>
      <c r="C862" s="21"/>
      <c r="D862" s="21"/>
      <c r="E862" s="21"/>
      <c r="F862" s="455"/>
      <c r="G862" s="39"/>
    </row>
    <row r="863" spans="1:7" ht="16.5" thickBot="1" x14ac:dyDescent="0.3">
      <c r="A863" s="2"/>
      <c r="B863" s="454" t="s">
        <v>61</v>
      </c>
      <c r="C863" s="21">
        <f>C864+C865+C866+C867</f>
        <v>0</v>
      </c>
      <c r="D863" s="21">
        <f t="shared" ref="D863:F863" si="170">D864+D865+D866+D867</f>
        <v>150000</v>
      </c>
      <c r="E863" s="21">
        <f t="shared" si="170"/>
        <v>108000</v>
      </c>
      <c r="F863" s="455">
        <f t="shared" si="170"/>
        <v>102000</v>
      </c>
      <c r="G863" s="39"/>
    </row>
    <row r="864" spans="1:7" ht="16.5" thickBot="1" x14ac:dyDescent="0.3">
      <c r="A864" s="2"/>
      <c r="B864" s="456" t="s">
        <v>42</v>
      </c>
      <c r="C864" s="21"/>
      <c r="D864" s="21">
        <v>150000</v>
      </c>
      <c r="E864" s="21">
        <v>108000</v>
      </c>
      <c r="F864" s="455">
        <v>102000</v>
      </c>
      <c r="G864" s="39"/>
    </row>
    <row r="865" spans="1:7" ht="16.5" thickBot="1" x14ac:dyDescent="0.3">
      <c r="A865" s="2"/>
      <c r="B865" s="456" t="s">
        <v>58</v>
      </c>
      <c r="C865" s="21"/>
      <c r="D865" s="21"/>
      <c r="E865" s="21"/>
      <c r="F865" s="455"/>
      <c r="G865" s="39"/>
    </row>
    <row r="866" spans="1:7" ht="16.5" thickBot="1" x14ac:dyDescent="0.3">
      <c r="A866" s="2"/>
      <c r="B866" s="456" t="s">
        <v>59</v>
      </c>
      <c r="C866" s="24"/>
      <c r="D866" s="21"/>
      <c r="E866" s="21"/>
      <c r="F866" s="455"/>
      <c r="G866" s="39"/>
    </row>
    <row r="867" spans="1:7" ht="16.5" thickBot="1" x14ac:dyDescent="0.3">
      <c r="A867" s="2"/>
      <c r="B867" s="456" t="s">
        <v>60</v>
      </c>
      <c r="C867" s="24"/>
      <c r="D867" s="21"/>
      <c r="E867" s="21"/>
      <c r="F867" s="455"/>
      <c r="G867" s="39"/>
    </row>
    <row r="868" spans="1:7" ht="16.5" thickBot="1" x14ac:dyDescent="0.3">
      <c r="A868" s="2"/>
      <c r="B868" s="462" t="s">
        <v>384</v>
      </c>
      <c r="C868" s="24">
        <f>C858+C863</f>
        <v>0</v>
      </c>
      <c r="D868" s="24">
        <f t="shared" ref="D868:F868" si="171">D858+D863</f>
        <v>150000</v>
      </c>
      <c r="E868" s="24">
        <f t="shared" si="171"/>
        <v>108000</v>
      </c>
      <c r="F868" s="457">
        <f t="shared" si="171"/>
        <v>102000</v>
      </c>
      <c r="G868" s="39"/>
    </row>
    <row r="869" spans="1:7" ht="63.75" thickBot="1" x14ac:dyDescent="0.3">
      <c r="A869" s="2"/>
      <c r="B869" s="450" t="s">
        <v>385</v>
      </c>
      <c r="C869" s="422" t="s">
        <v>386</v>
      </c>
      <c r="D869" s="32" t="s">
        <v>54</v>
      </c>
      <c r="E869" s="1684" t="s">
        <v>387</v>
      </c>
      <c r="F869" s="1686"/>
      <c r="G869" s="39"/>
    </row>
    <row r="870" spans="1:7" ht="16.5" customHeight="1" thickBot="1" x14ac:dyDescent="0.3">
      <c r="A870" s="2"/>
      <c r="B870" s="447" t="s">
        <v>29</v>
      </c>
      <c r="C870" s="1272" t="s">
        <v>386</v>
      </c>
      <c r="D870" s="1273"/>
      <c r="E870" s="1273"/>
      <c r="F870" s="1670"/>
      <c r="G870" s="39"/>
    </row>
    <row r="871" spans="1:7" ht="16.5" thickBot="1" x14ac:dyDescent="0.3">
      <c r="A871" s="2"/>
      <c r="B871" s="447" t="s">
        <v>31</v>
      </c>
      <c r="C871" s="1287" t="s">
        <v>329</v>
      </c>
      <c r="D871" s="1288"/>
      <c r="E871" s="1288"/>
      <c r="F871" s="1687"/>
      <c r="G871" s="39"/>
    </row>
    <row r="872" spans="1:7" ht="15.75" x14ac:dyDescent="0.25">
      <c r="A872" s="2"/>
      <c r="B872" s="1666"/>
      <c r="C872" s="14">
        <v>2024</v>
      </c>
      <c r="D872" s="14">
        <v>2025</v>
      </c>
      <c r="E872" s="14">
        <v>2026</v>
      </c>
      <c r="F872" s="442">
        <v>2027</v>
      </c>
      <c r="G872" s="39"/>
    </row>
    <row r="873" spans="1:7" ht="16.5" thickBot="1" x14ac:dyDescent="0.3">
      <c r="A873" s="2"/>
      <c r="B873" s="1683"/>
      <c r="C873" s="16" t="s">
        <v>13</v>
      </c>
      <c r="D873" s="16" t="s">
        <v>14</v>
      </c>
      <c r="E873" s="16" t="s">
        <v>14</v>
      </c>
      <c r="F873" s="451" t="s">
        <v>14</v>
      </c>
      <c r="G873" s="39"/>
    </row>
    <row r="874" spans="1:7" ht="16.5" thickBot="1" x14ac:dyDescent="0.3">
      <c r="A874" s="2"/>
      <c r="B874" s="447" t="s">
        <v>33</v>
      </c>
      <c r="C874" s="6">
        <v>1</v>
      </c>
      <c r="D874" s="15">
        <v>1</v>
      </c>
      <c r="E874" s="15">
        <v>1</v>
      </c>
      <c r="F874" s="475">
        <v>1</v>
      </c>
      <c r="G874" s="39"/>
    </row>
    <row r="875" spans="1:7" ht="16.5" thickBot="1" x14ac:dyDescent="0.3">
      <c r="A875" s="2"/>
      <c r="B875" s="447" t="s">
        <v>35</v>
      </c>
      <c r="C875" s="379">
        <f>C893</f>
        <v>0</v>
      </c>
      <c r="D875" s="379">
        <f t="shared" ref="D875:F875" si="172">D893</f>
        <v>120000</v>
      </c>
      <c r="E875" s="379">
        <f t="shared" si="172"/>
        <v>99000</v>
      </c>
      <c r="F875" s="452">
        <f t="shared" si="172"/>
        <v>111000</v>
      </c>
      <c r="G875" s="39"/>
    </row>
    <row r="876" spans="1:7" ht="16.5" thickBot="1" x14ac:dyDescent="0.3">
      <c r="A876" s="2"/>
      <c r="B876" s="447" t="s">
        <v>36</v>
      </c>
      <c r="C876" s="379">
        <f>C875/C874</f>
        <v>0</v>
      </c>
      <c r="D876" s="379">
        <f t="shared" ref="D876:F876" si="173">D875/D874</f>
        <v>120000</v>
      </c>
      <c r="E876" s="379">
        <f t="shared" si="173"/>
        <v>99000</v>
      </c>
      <c r="F876" s="452">
        <f t="shared" si="173"/>
        <v>111000</v>
      </c>
      <c r="G876" s="39"/>
    </row>
    <row r="877" spans="1:7" ht="16.5" thickBot="1" x14ac:dyDescent="0.3">
      <c r="A877" s="2"/>
      <c r="B877" s="447" t="s">
        <v>37</v>
      </c>
      <c r="C877" s="15" t="s">
        <v>94</v>
      </c>
      <c r="D877" s="19">
        <f>D874/C874-1</f>
        <v>0</v>
      </c>
      <c r="E877" s="19">
        <f t="shared" ref="E877:F879" si="174">E874/D874-1</f>
        <v>0</v>
      </c>
      <c r="F877" s="453">
        <f t="shared" si="174"/>
        <v>0</v>
      </c>
      <c r="G877" s="39"/>
    </row>
    <row r="878" spans="1:7" ht="16.5" thickBot="1" x14ac:dyDescent="0.3">
      <c r="A878" s="2"/>
      <c r="B878" s="447" t="s">
        <v>38</v>
      </c>
      <c r="C878" s="15" t="s">
        <v>94</v>
      </c>
      <c r="D878" s="19" t="e">
        <f>D875/C875-1</f>
        <v>#DIV/0!</v>
      </c>
      <c r="E878" s="19">
        <f t="shared" si="174"/>
        <v>-0.17500000000000004</v>
      </c>
      <c r="F878" s="453">
        <f t="shared" si="174"/>
        <v>0.1212121212121211</v>
      </c>
      <c r="G878" s="39"/>
    </row>
    <row r="879" spans="1:7" ht="16.5" thickBot="1" x14ac:dyDescent="0.3">
      <c r="A879" s="2"/>
      <c r="B879" s="447" t="s">
        <v>39</v>
      </c>
      <c r="C879" s="15" t="s">
        <v>94</v>
      </c>
      <c r="D879" s="19" t="e">
        <f>D876/C876-1</f>
        <v>#DIV/0!</v>
      </c>
      <c r="E879" s="19">
        <f t="shared" si="174"/>
        <v>-0.17500000000000004</v>
      </c>
      <c r="F879" s="453">
        <f t="shared" si="174"/>
        <v>0.1212121212121211</v>
      </c>
      <c r="G879" s="39"/>
    </row>
    <row r="880" spans="1:7" ht="16.5" customHeight="1" thickBot="1" x14ac:dyDescent="0.3">
      <c r="A880" s="2"/>
      <c r="B880" s="1681" t="s">
        <v>388</v>
      </c>
      <c r="C880" s="1318"/>
      <c r="D880" s="1318"/>
      <c r="E880" s="1318"/>
      <c r="F880" s="1682"/>
      <c r="G880" s="39"/>
    </row>
    <row r="881" spans="1:7" ht="15.75" x14ac:dyDescent="0.25">
      <c r="A881" s="2"/>
      <c r="B881" s="1666"/>
      <c r="C881" s="14">
        <v>2024</v>
      </c>
      <c r="D881" s="14">
        <v>2025</v>
      </c>
      <c r="E881" s="14">
        <v>2026</v>
      </c>
      <c r="F881" s="442">
        <v>2027</v>
      </c>
      <c r="G881" s="39"/>
    </row>
    <row r="882" spans="1:7" ht="16.5" thickBot="1" x14ac:dyDescent="0.3">
      <c r="A882" s="2"/>
      <c r="B882" s="1683"/>
      <c r="C882" s="16" t="s">
        <v>13</v>
      </c>
      <c r="D882" s="16" t="s">
        <v>14</v>
      </c>
      <c r="E882" s="16" t="s">
        <v>14</v>
      </c>
      <c r="F882" s="451" t="s">
        <v>14</v>
      </c>
      <c r="G882" s="39"/>
    </row>
    <row r="883" spans="1:7" ht="16.5" thickBot="1" x14ac:dyDescent="0.3">
      <c r="A883" s="2"/>
      <c r="B883" s="454" t="s">
        <v>57</v>
      </c>
      <c r="C883" s="21">
        <f>C884+C885+C886+C887</f>
        <v>0</v>
      </c>
      <c r="D883" s="21">
        <f t="shared" ref="D883:F883" si="175">D884+D885+D886+D887</f>
        <v>0</v>
      </c>
      <c r="E883" s="21">
        <f t="shared" si="175"/>
        <v>0</v>
      </c>
      <c r="F883" s="455">
        <f t="shared" si="175"/>
        <v>0</v>
      </c>
      <c r="G883" s="39"/>
    </row>
    <row r="884" spans="1:7" ht="16.5" thickBot="1" x14ac:dyDescent="0.3">
      <c r="A884" s="2"/>
      <c r="B884" s="456" t="s">
        <v>42</v>
      </c>
      <c r="C884" s="21"/>
      <c r="D884" s="21"/>
      <c r="E884" s="21"/>
      <c r="F884" s="455"/>
      <c r="G884" s="39"/>
    </row>
    <row r="885" spans="1:7" ht="16.5" thickBot="1" x14ac:dyDescent="0.3">
      <c r="A885" s="2"/>
      <c r="B885" s="456" t="s">
        <v>58</v>
      </c>
      <c r="C885" s="21"/>
      <c r="D885" s="21"/>
      <c r="E885" s="21"/>
      <c r="F885" s="455"/>
      <c r="G885" s="39"/>
    </row>
    <row r="886" spans="1:7" ht="16.5" thickBot="1" x14ac:dyDescent="0.3">
      <c r="A886" s="2"/>
      <c r="B886" s="456" t="s">
        <v>59</v>
      </c>
      <c r="C886" s="21"/>
      <c r="D886" s="21"/>
      <c r="E886" s="21"/>
      <c r="F886" s="455"/>
      <c r="G886" s="39"/>
    </row>
    <row r="887" spans="1:7" ht="16.5" thickBot="1" x14ac:dyDescent="0.3">
      <c r="A887" s="2"/>
      <c r="B887" s="456" t="s">
        <v>60</v>
      </c>
      <c r="C887" s="21"/>
      <c r="D887" s="21"/>
      <c r="E887" s="21"/>
      <c r="F887" s="455"/>
      <c r="G887" s="39"/>
    </row>
    <row r="888" spans="1:7" ht="16.5" thickBot="1" x14ac:dyDescent="0.3">
      <c r="A888" s="2"/>
      <c r="B888" s="454" t="s">
        <v>61</v>
      </c>
      <c r="C888" s="21">
        <f>C889+C890+C891+C892</f>
        <v>0</v>
      </c>
      <c r="D888" s="21">
        <f t="shared" ref="D888:F888" si="176">D889+D890+D891+D892</f>
        <v>120000</v>
      </c>
      <c r="E888" s="21">
        <f t="shared" si="176"/>
        <v>99000</v>
      </c>
      <c r="F888" s="455">
        <f t="shared" si="176"/>
        <v>111000</v>
      </c>
      <c r="G888" s="39"/>
    </row>
    <row r="889" spans="1:7" ht="16.5" thickBot="1" x14ac:dyDescent="0.3">
      <c r="A889" s="2"/>
      <c r="B889" s="456" t="s">
        <v>42</v>
      </c>
      <c r="C889" s="21"/>
      <c r="D889" s="21">
        <v>120000</v>
      </c>
      <c r="E889" s="21">
        <v>99000</v>
      </c>
      <c r="F889" s="455">
        <v>111000</v>
      </c>
      <c r="G889" s="39"/>
    </row>
    <row r="890" spans="1:7" ht="16.5" thickBot="1" x14ac:dyDescent="0.3">
      <c r="A890" s="2"/>
      <c r="B890" s="456" t="s">
        <v>58</v>
      </c>
      <c r="C890" s="24"/>
      <c r="D890" s="21"/>
      <c r="E890" s="21"/>
      <c r="F890" s="455"/>
      <c r="G890" s="39"/>
    </row>
    <row r="891" spans="1:7" ht="16.5" thickBot="1" x14ac:dyDescent="0.3">
      <c r="A891" s="2"/>
      <c r="B891" s="456" t="s">
        <v>59</v>
      </c>
      <c r="C891" s="24"/>
      <c r="D891" s="21"/>
      <c r="E891" s="21"/>
      <c r="F891" s="455"/>
      <c r="G891" s="39"/>
    </row>
    <row r="892" spans="1:7" ht="16.5" thickBot="1" x14ac:dyDescent="0.3">
      <c r="A892" s="2"/>
      <c r="B892" s="456" t="s">
        <v>60</v>
      </c>
      <c r="C892" s="24"/>
      <c r="D892" s="21"/>
      <c r="E892" s="21"/>
      <c r="F892" s="455"/>
      <c r="G892" s="39"/>
    </row>
    <row r="893" spans="1:7" ht="16.5" thickBot="1" x14ac:dyDescent="0.3">
      <c r="A893" s="2"/>
      <c r="B893" s="462" t="s">
        <v>389</v>
      </c>
      <c r="C893" s="24">
        <f>C883+C888</f>
        <v>0</v>
      </c>
      <c r="D893" s="24">
        <f t="shared" ref="D893:F893" si="177">D883+D888</f>
        <v>120000</v>
      </c>
      <c r="E893" s="24">
        <f t="shared" si="177"/>
        <v>99000</v>
      </c>
      <c r="F893" s="457">
        <f t="shared" si="177"/>
        <v>111000</v>
      </c>
      <c r="G893" s="39"/>
    </row>
    <row r="894" spans="1:7" ht="79.5" thickBot="1" x14ac:dyDescent="0.3">
      <c r="A894" s="2"/>
      <c r="B894" s="450" t="s">
        <v>390</v>
      </c>
      <c r="C894" s="424" t="s">
        <v>391</v>
      </c>
      <c r="D894" s="32" t="s">
        <v>54</v>
      </c>
      <c r="E894" s="1684" t="s">
        <v>392</v>
      </c>
      <c r="F894" s="1686"/>
      <c r="G894" s="39"/>
    </row>
    <row r="895" spans="1:7" ht="16.5" thickBot="1" x14ac:dyDescent="0.3">
      <c r="A895" s="2"/>
      <c r="B895" s="447" t="s">
        <v>29</v>
      </c>
      <c r="C895" s="1272" t="s">
        <v>391</v>
      </c>
      <c r="D895" s="1273"/>
      <c r="E895" s="1273"/>
      <c r="F895" s="1670"/>
      <c r="G895" s="39"/>
    </row>
    <row r="896" spans="1:7" ht="16.5" thickBot="1" x14ac:dyDescent="0.3">
      <c r="A896" s="2"/>
      <c r="B896" s="447" t="s">
        <v>31</v>
      </c>
      <c r="C896" s="1287" t="s">
        <v>329</v>
      </c>
      <c r="D896" s="1288"/>
      <c r="E896" s="1288"/>
      <c r="F896" s="1687"/>
      <c r="G896" s="39"/>
    </row>
    <row r="897" spans="1:7" ht="15.75" x14ac:dyDescent="0.25">
      <c r="A897" s="2"/>
      <c r="B897" s="1666"/>
      <c r="C897" s="14">
        <v>2024</v>
      </c>
      <c r="D897" s="14">
        <v>2025</v>
      </c>
      <c r="E897" s="14">
        <v>2026</v>
      </c>
      <c r="F897" s="442">
        <v>2027</v>
      </c>
      <c r="G897" s="39"/>
    </row>
    <row r="898" spans="1:7" ht="16.5" thickBot="1" x14ac:dyDescent="0.3">
      <c r="A898" s="2"/>
      <c r="B898" s="1683"/>
      <c r="C898" s="16" t="s">
        <v>13</v>
      </c>
      <c r="D898" s="16" t="s">
        <v>14</v>
      </c>
      <c r="E898" s="16" t="s">
        <v>14</v>
      </c>
      <c r="F898" s="451" t="s">
        <v>14</v>
      </c>
      <c r="G898" s="39"/>
    </row>
    <row r="899" spans="1:7" ht="16.5" thickBot="1" x14ac:dyDescent="0.3">
      <c r="A899" s="2"/>
      <c r="B899" s="447" t="s">
        <v>33</v>
      </c>
      <c r="C899" s="6">
        <v>1</v>
      </c>
      <c r="D899" s="15">
        <v>1</v>
      </c>
      <c r="E899" s="15">
        <v>1</v>
      </c>
      <c r="F899" s="475">
        <v>1</v>
      </c>
      <c r="G899" s="39"/>
    </row>
    <row r="900" spans="1:7" ht="16.5" thickBot="1" x14ac:dyDescent="0.3">
      <c r="A900" s="2"/>
      <c r="B900" s="447" t="s">
        <v>35</v>
      </c>
      <c r="C900" s="379">
        <f>C918</f>
        <v>0</v>
      </c>
      <c r="D900" s="379">
        <f t="shared" ref="D900:F900" si="178">D918</f>
        <v>80000</v>
      </c>
      <c r="E900" s="379">
        <f t="shared" si="178"/>
        <v>52800</v>
      </c>
      <c r="F900" s="452">
        <f t="shared" si="178"/>
        <v>43200</v>
      </c>
      <c r="G900" s="39"/>
    </row>
    <row r="901" spans="1:7" ht="16.5" thickBot="1" x14ac:dyDescent="0.3">
      <c r="A901" s="2"/>
      <c r="B901" s="447" t="s">
        <v>36</v>
      </c>
      <c r="C901" s="379">
        <f>C900/C899</f>
        <v>0</v>
      </c>
      <c r="D901" s="379">
        <f t="shared" ref="D901:F901" si="179">D900/D899</f>
        <v>80000</v>
      </c>
      <c r="E901" s="379">
        <f t="shared" si="179"/>
        <v>52800</v>
      </c>
      <c r="F901" s="452">
        <f t="shared" si="179"/>
        <v>43200</v>
      </c>
      <c r="G901" s="39"/>
    </row>
    <row r="902" spans="1:7" ht="16.5" thickBot="1" x14ac:dyDescent="0.3">
      <c r="A902" s="2"/>
      <c r="B902" s="447" t="s">
        <v>37</v>
      </c>
      <c r="C902" s="15" t="s">
        <v>94</v>
      </c>
      <c r="D902" s="19">
        <f>D899/C899-1</f>
        <v>0</v>
      </c>
      <c r="E902" s="19">
        <f t="shared" ref="E902:F904" si="180">E899/D899-1</f>
        <v>0</v>
      </c>
      <c r="F902" s="453">
        <f t="shared" si="180"/>
        <v>0</v>
      </c>
      <c r="G902" s="39"/>
    </row>
    <row r="903" spans="1:7" ht="16.5" thickBot="1" x14ac:dyDescent="0.3">
      <c r="A903" s="2"/>
      <c r="B903" s="447" t="s">
        <v>38</v>
      </c>
      <c r="C903" s="15" t="s">
        <v>94</v>
      </c>
      <c r="D903" s="19" t="e">
        <f>D900/C900-1</f>
        <v>#DIV/0!</v>
      </c>
      <c r="E903" s="19">
        <f t="shared" si="180"/>
        <v>-0.33999999999999997</v>
      </c>
      <c r="F903" s="453">
        <f t="shared" si="180"/>
        <v>-0.18181818181818177</v>
      </c>
      <c r="G903" s="39"/>
    </row>
    <row r="904" spans="1:7" ht="16.5" thickBot="1" x14ac:dyDescent="0.3">
      <c r="A904" s="2"/>
      <c r="B904" s="447" t="s">
        <v>39</v>
      </c>
      <c r="C904" s="15" t="s">
        <v>94</v>
      </c>
      <c r="D904" s="19" t="e">
        <f>D901/C901-1</f>
        <v>#DIV/0!</v>
      </c>
      <c r="E904" s="19">
        <f t="shared" si="180"/>
        <v>-0.33999999999999997</v>
      </c>
      <c r="F904" s="453">
        <f t="shared" si="180"/>
        <v>-0.18181818181818177</v>
      </c>
      <c r="G904" s="39"/>
    </row>
    <row r="905" spans="1:7" ht="16.5" thickBot="1" x14ac:dyDescent="0.3">
      <c r="A905" s="2"/>
      <c r="B905" s="1681" t="s">
        <v>393</v>
      </c>
      <c r="C905" s="1318"/>
      <c r="D905" s="1318"/>
      <c r="E905" s="1318"/>
      <c r="F905" s="1682"/>
      <c r="G905" s="39"/>
    </row>
    <row r="906" spans="1:7" ht="15.75" x14ac:dyDescent="0.25">
      <c r="A906" s="2"/>
      <c r="B906" s="1666"/>
      <c r="C906" s="14">
        <v>2024</v>
      </c>
      <c r="D906" s="14">
        <v>2025</v>
      </c>
      <c r="E906" s="14">
        <v>2026</v>
      </c>
      <c r="F906" s="442">
        <v>2027</v>
      </c>
      <c r="G906" s="39"/>
    </row>
    <row r="907" spans="1:7" ht="16.5" thickBot="1" x14ac:dyDescent="0.3">
      <c r="A907" s="2"/>
      <c r="B907" s="1683"/>
      <c r="C907" s="16" t="s">
        <v>13</v>
      </c>
      <c r="D907" s="16" t="s">
        <v>14</v>
      </c>
      <c r="E907" s="16" t="s">
        <v>14</v>
      </c>
      <c r="F907" s="451" t="s">
        <v>14</v>
      </c>
      <c r="G907" s="39"/>
    </row>
    <row r="908" spans="1:7" ht="16.5" thickBot="1" x14ac:dyDescent="0.3">
      <c r="A908" s="2"/>
      <c r="B908" s="454" t="s">
        <v>57</v>
      </c>
      <c r="C908" s="21">
        <f>C909+C910+C911+C912</f>
        <v>0</v>
      </c>
      <c r="D908" s="21">
        <f t="shared" ref="D908:F908" si="181">D909+D910+D911+D912</f>
        <v>0</v>
      </c>
      <c r="E908" s="21">
        <f t="shared" si="181"/>
        <v>0</v>
      </c>
      <c r="F908" s="455">
        <f t="shared" si="181"/>
        <v>0</v>
      </c>
      <c r="G908" s="39"/>
    </row>
    <row r="909" spans="1:7" ht="16.5" thickBot="1" x14ac:dyDescent="0.3">
      <c r="A909" s="2"/>
      <c r="B909" s="456" t="s">
        <v>42</v>
      </c>
      <c r="C909" s="21"/>
      <c r="D909" s="21"/>
      <c r="E909" s="21"/>
      <c r="F909" s="455"/>
      <c r="G909" s="39"/>
    </row>
    <row r="910" spans="1:7" ht="16.5" thickBot="1" x14ac:dyDescent="0.3">
      <c r="A910" s="2"/>
      <c r="B910" s="456" t="s">
        <v>58</v>
      </c>
      <c r="C910" s="21"/>
      <c r="D910" s="21"/>
      <c r="E910" s="21"/>
      <c r="F910" s="455"/>
      <c r="G910" s="39"/>
    </row>
    <row r="911" spans="1:7" ht="16.5" thickBot="1" x14ac:dyDescent="0.3">
      <c r="A911" s="2"/>
      <c r="B911" s="456" t="s">
        <v>59</v>
      </c>
      <c r="C911" s="21"/>
      <c r="D911" s="21"/>
      <c r="E911" s="21"/>
      <c r="F911" s="455"/>
      <c r="G911" s="39"/>
    </row>
    <row r="912" spans="1:7" ht="16.5" thickBot="1" x14ac:dyDescent="0.3">
      <c r="A912" s="2"/>
      <c r="B912" s="456" t="s">
        <v>60</v>
      </c>
      <c r="C912" s="21"/>
      <c r="D912" s="21"/>
      <c r="E912" s="21"/>
      <c r="F912" s="455"/>
      <c r="G912" s="39"/>
    </row>
    <row r="913" spans="1:7" ht="16.5" thickBot="1" x14ac:dyDescent="0.3">
      <c r="A913" s="2"/>
      <c r="B913" s="454" t="s">
        <v>61</v>
      </c>
      <c r="C913" s="21">
        <f>C914+C915+C916+C917</f>
        <v>0</v>
      </c>
      <c r="D913" s="21">
        <f t="shared" ref="D913:F913" si="182">D914+D915+D916+D917</f>
        <v>80000</v>
      </c>
      <c r="E913" s="21">
        <f t="shared" si="182"/>
        <v>52800</v>
      </c>
      <c r="F913" s="455">
        <f t="shared" si="182"/>
        <v>43200</v>
      </c>
      <c r="G913" s="39"/>
    </row>
    <row r="914" spans="1:7" ht="16.5" thickBot="1" x14ac:dyDescent="0.3">
      <c r="A914" s="2"/>
      <c r="B914" s="456" t="s">
        <v>42</v>
      </c>
      <c r="C914" s="21"/>
      <c r="D914" s="21">
        <v>80000</v>
      </c>
      <c r="E914" s="21">
        <v>52800</v>
      </c>
      <c r="F914" s="455">
        <v>43200</v>
      </c>
      <c r="G914" s="39"/>
    </row>
    <row r="915" spans="1:7" ht="16.5" thickBot="1" x14ac:dyDescent="0.3">
      <c r="A915" s="2"/>
      <c r="B915" s="456" t="s">
        <v>58</v>
      </c>
      <c r="C915" s="21"/>
      <c r="D915" s="21"/>
      <c r="E915" s="21"/>
      <c r="F915" s="455"/>
      <c r="G915" s="39"/>
    </row>
    <row r="916" spans="1:7" ht="16.5" thickBot="1" x14ac:dyDescent="0.3">
      <c r="A916" s="2"/>
      <c r="B916" s="456" t="s">
        <v>59</v>
      </c>
      <c r="C916" s="24"/>
      <c r="D916" s="21"/>
      <c r="E916" s="21"/>
      <c r="F916" s="455"/>
      <c r="G916" s="39"/>
    </row>
    <row r="917" spans="1:7" ht="16.5" thickBot="1" x14ac:dyDescent="0.3">
      <c r="A917" s="2"/>
      <c r="B917" s="456" t="s">
        <v>60</v>
      </c>
      <c r="C917" s="24"/>
      <c r="D917" s="21"/>
      <c r="E917" s="21"/>
      <c r="F917" s="455"/>
      <c r="G917" s="39"/>
    </row>
    <row r="918" spans="1:7" ht="16.5" thickBot="1" x14ac:dyDescent="0.3">
      <c r="A918" s="2"/>
      <c r="B918" s="462" t="s">
        <v>394</v>
      </c>
      <c r="C918" s="24">
        <f>C908+C913</f>
        <v>0</v>
      </c>
      <c r="D918" s="24">
        <f t="shared" ref="D918:F918" si="183">D908+D913</f>
        <v>80000</v>
      </c>
      <c r="E918" s="24">
        <f t="shared" si="183"/>
        <v>52800</v>
      </c>
      <c r="F918" s="457">
        <f t="shared" si="183"/>
        <v>43200</v>
      </c>
      <c r="G918" s="39"/>
    </row>
    <row r="919" spans="1:7" ht="79.5" thickBot="1" x14ac:dyDescent="0.3">
      <c r="A919" s="2"/>
      <c r="B919" s="450" t="s">
        <v>395</v>
      </c>
      <c r="C919" s="425" t="s">
        <v>396</v>
      </c>
      <c r="D919" s="32" t="s">
        <v>54</v>
      </c>
      <c r="E919" s="1684" t="s">
        <v>397</v>
      </c>
      <c r="F919" s="1686"/>
      <c r="G919" s="39"/>
    </row>
    <row r="920" spans="1:7" ht="16.5" customHeight="1" thickBot="1" x14ac:dyDescent="0.3">
      <c r="A920" s="2"/>
      <c r="B920" s="447" t="s">
        <v>29</v>
      </c>
      <c r="C920" s="1272" t="s">
        <v>396</v>
      </c>
      <c r="D920" s="1273"/>
      <c r="E920" s="1273"/>
      <c r="F920" s="1670"/>
      <c r="G920" s="39"/>
    </row>
    <row r="921" spans="1:7" ht="16.5" thickBot="1" x14ac:dyDescent="0.3">
      <c r="A921" s="2"/>
      <c r="B921" s="447" t="s">
        <v>31</v>
      </c>
      <c r="C921" s="1287" t="s">
        <v>329</v>
      </c>
      <c r="D921" s="1288"/>
      <c r="E921" s="1288"/>
      <c r="F921" s="1687"/>
      <c r="G921" s="39"/>
    </row>
    <row r="922" spans="1:7" ht="15.75" x14ac:dyDescent="0.25">
      <c r="A922" s="2"/>
      <c r="B922" s="1666"/>
      <c r="C922" s="14">
        <v>2024</v>
      </c>
      <c r="D922" s="14">
        <v>2025</v>
      </c>
      <c r="E922" s="14">
        <v>2026</v>
      </c>
      <c r="F922" s="442">
        <v>2027</v>
      </c>
      <c r="G922" s="39"/>
    </row>
    <row r="923" spans="1:7" ht="16.5" thickBot="1" x14ac:dyDescent="0.3">
      <c r="A923" s="2"/>
      <c r="B923" s="1683"/>
      <c r="C923" s="16" t="s">
        <v>13</v>
      </c>
      <c r="D923" s="16" t="s">
        <v>14</v>
      </c>
      <c r="E923" s="16" t="s">
        <v>14</v>
      </c>
      <c r="F923" s="451" t="s">
        <v>14</v>
      </c>
      <c r="G923" s="39"/>
    </row>
    <row r="924" spans="1:7" ht="16.5" thickBot="1" x14ac:dyDescent="0.3">
      <c r="A924" s="2"/>
      <c r="B924" s="447" t="s">
        <v>33</v>
      </c>
      <c r="C924" s="6">
        <v>1</v>
      </c>
      <c r="D924" s="15">
        <v>1</v>
      </c>
      <c r="E924" s="15">
        <v>1</v>
      </c>
      <c r="F924" s="475">
        <v>1</v>
      </c>
      <c r="G924" s="39"/>
    </row>
    <row r="925" spans="1:7" ht="16.5" thickBot="1" x14ac:dyDescent="0.3">
      <c r="A925" s="2"/>
      <c r="B925" s="447" t="s">
        <v>35</v>
      </c>
      <c r="C925" s="379">
        <f>C938</f>
        <v>0</v>
      </c>
      <c r="D925" s="379">
        <f t="shared" ref="D925:F925" si="184">D938</f>
        <v>70000</v>
      </c>
      <c r="E925" s="379">
        <f t="shared" si="184"/>
        <v>53700</v>
      </c>
      <c r="F925" s="452">
        <f t="shared" si="184"/>
        <v>55914</v>
      </c>
      <c r="G925" s="39"/>
    </row>
    <row r="926" spans="1:7" ht="16.5" thickBot="1" x14ac:dyDescent="0.3">
      <c r="A926" s="2"/>
      <c r="B926" s="447" t="s">
        <v>36</v>
      </c>
      <c r="C926" s="379">
        <v>0</v>
      </c>
      <c r="D926" s="379">
        <f>D925/D924</f>
        <v>70000</v>
      </c>
      <c r="E926" s="379">
        <f t="shared" ref="E926:F926" si="185">E925/E924</f>
        <v>53700</v>
      </c>
      <c r="F926" s="452">
        <f t="shared" si="185"/>
        <v>55914</v>
      </c>
      <c r="G926" s="39"/>
    </row>
    <row r="927" spans="1:7" ht="16.5" thickBot="1" x14ac:dyDescent="0.3">
      <c r="A927" s="2"/>
      <c r="B927" s="447" t="s">
        <v>37</v>
      </c>
      <c r="C927" s="15" t="s">
        <v>94</v>
      </c>
      <c r="D927" s="19">
        <f>D924/C924-1</f>
        <v>0</v>
      </c>
      <c r="E927" s="19">
        <f t="shared" ref="E927:F929" si="186">E924/D924-1</f>
        <v>0</v>
      </c>
      <c r="F927" s="453">
        <f t="shared" si="186"/>
        <v>0</v>
      </c>
      <c r="G927" s="39"/>
    </row>
    <row r="928" spans="1:7" ht="16.5" thickBot="1" x14ac:dyDescent="0.3">
      <c r="A928" s="2"/>
      <c r="B928" s="447" t="s">
        <v>38</v>
      </c>
      <c r="C928" s="15" t="s">
        <v>94</v>
      </c>
      <c r="D928" s="19" t="e">
        <f>D925/C925-1</f>
        <v>#DIV/0!</v>
      </c>
      <c r="E928" s="19">
        <f t="shared" si="186"/>
        <v>-0.23285714285714287</v>
      </c>
      <c r="F928" s="453">
        <f t="shared" si="186"/>
        <v>4.1229050279329549E-2</v>
      </c>
      <c r="G928" s="39"/>
    </row>
    <row r="929" spans="1:7" ht="16.5" thickBot="1" x14ac:dyDescent="0.3">
      <c r="A929" s="2"/>
      <c r="B929" s="447" t="s">
        <v>39</v>
      </c>
      <c r="C929" s="15" t="s">
        <v>94</v>
      </c>
      <c r="D929" s="19" t="e">
        <f>D926/C926-1</f>
        <v>#DIV/0!</v>
      </c>
      <c r="E929" s="19">
        <f t="shared" si="186"/>
        <v>-0.23285714285714287</v>
      </c>
      <c r="F929" s="453">
        <f t="shared" si="186"/>
        <v>4.1229050279329549E-2</v>
      </c>
      <c r="G929" s="39"/>
    </row>
    <row r="930" spans="1:7" ht="16.5" customHeight="1" thickBot="1" x14ac:dyDescent="0.3">
      <c r="A930" s="2"/>
      <c r="B930" s="1681" t="s">
        <v>398</v>
      </c>
      <c r="C930" s="1318"/>
      <c r="D930" s="1318"/>
      <c r="E930" s="1318"/>
      <c r="F930" s="1682"/>
      <c r="G930" s="39"/>
    </row>
    <row r="931" spans="1:7" ht="15.75" x14ac:dyDescent="0.25">
      <c r="A931" s="2"/>
      <c r="B931" s="1666"/>
      <c r="C931" s="14">
        <v>2024</v>
      </c>
      <c r="D931" s="14">
        <v>2025</v>
      </c>
      <c r="E931" s="14">
        <v>2026</v>
      </c>
      <c r="F931" s="442">
        <v>2027</v>
      </c>
      <c r="G931" s="39"/>
    </row>
    <row r="932" spans="1:7" ht="16.5" thickBot="1" x14ac:dyDescent="0.3">
      <c r="A932" s="2"/>
      <c r="B932" s="1683"/>
      <c r="C932" s="16" t="s">
        <v>13</v>
      </c>
      <c r="D932" s="16" t="s">
        <v>14</v>
      </c>
      <c r="E932" s="16" t="s">
        <v>14</v>
      </c>
      <c r="F932" s="451" t="s">
        <v>14</v>
      </c>
      <c r="G932" s="39"/>
    </row>
    <row r="933" spans="1:7" ht="16.5" thickBot="1" x14ac:dyDescent="0.3">
      <c r="A933" s="2"/>
      <c r="B933" s="454" t="s">
        <v>57</v>
      </c>
      <c r="C933" s="21">
        <f>C934+C935+C936+C937</f>
        <v>0</v>
      </c>
      <c r="D933" s="21">
        <f t="shared" ref="D933:F933" si="187">D934+D935+D936+D937</f>
        <v>0</v>
      </c>
      <c r="E933" s="21">
        <f t="shared" si="187"/>
        <v>0</v>
      </c>
      <c r="F933" s="455">
        <f t="shared" si="187"/>
        <v>0</v>
      </c>
      <c r="G933" s="39"/>
    </row>
    <row r="934" spans="1:7" ht="16.5" thickBot="1" x14ac:dyDescent="0.3">
      <c r="A934" s="2"/>
      <c r="B934" s="456" t="s">
        <v>42</v>
      </c>
      <c r="C934" s="21"/>
      <c r="D934" s="21"/>
      <c r="E934" s="21"/>
      <c r="F934" s="455"/>
      <c r="G934" s="39"/>
    </row>
    <row r="935" spans="1:7" ht="16.5" thickBot="1" x14ac:dyDescent="0.3">
      <c r="A935" s="2"/>
      <c r="B935" s="456" t="s">
        <v>58</v>
      </c>
      <c r="C935" s="21"/>
      <c r="D935" s="21"/>
      <c r="E935" s="21"/>
      <c r="F935" s="455"/>
      <c r="G935" s="39"/>
    </row>
    <row r="936" spans="1:7" ht="16.5" thickBot="1" x14ac:dyDescent="0.3">
      <c r="A936" s="2"/>
      <c r="B936" s="456" t="s">
        <v>59</v>
      </c>
      <c r="C936" s="21"/>
      <c r="D936" s="21"/>
      <c r="E936" s="21"/>
      <c r="F936" s="455"/>
      <c r="G936" s="39"/>
    </row>
    <row r="937" spans="1:7" ht="16.5" thickBot="1" x14ac:dyDescent="0.3">
      <c r="A937" s="2"/>
      <c r="B937" s="456" t="s">
        <v>60</v>
      </c>
      <c r="C937" s="21"/>
      <c r="D937" s="21"/>
      <c r="E937" s="21"/>
      <c r="F937" s="455"/>
      <c r="G937" s="39"/>
    </row>
    <row r="938" spans="1:7" ht="16.5" thickBot="1" x14ac:dyDescent="0.3">
      <c r="A938" s="2"/>
      <c r="B938" s="454" t="s">
        <v>61</v>
      </c>
      <c r="C938" s="24">
        <f>C939</f>
        <v>0</v>
      </c>
      <c r="D938" s="24">
        <f t="shared" ref="D938:F938" si="188">D939</f>
        <v>70000</v>
      </c>
      <c r="E938" s="24">
        <f t="shared" si="188"/>
        <v>53700</v>
      </c>
      <c r="F938" s="457">
        <f t="shared" si="188"/>
        <v>55914</v>
      </c>
      <c r="G938" s="39"/>
    </row>
    <row r="939" spans="1:7" ht="16.5" thickBot="1" x14ac:dyDescent="0.3">
      <c r="A939" s="2"/>
      <c r="B939" s="456" t="s">
        <v>42</v>
      </c>
      <c r="C939" s="423"/>
      <c r="D939" s="423">
        <v>70000</v>
      </c>
      <c r="E939" s="423">
        <v>53700</v>
      </c>
      <c r="F939" s="477">
        <v>55914</v>
      </c>
      <c r="G939" s="39"/>
    </row>
    <row r="940" spans="1:7" ht="16.5" thickBot="1" x14ac:dyDescent="0.3">
      <c r="A940" s="2"/>
      <c r="B940" s="456" t="s">
        <v>58</v>
      </c>
      <c r="C940" s="24"/>
      <c r="D940" s="21"/>
      <c r="E940" s="21"/>
      <c r="F940" s="455"/>
      <c r="G940" s="39"/>
    </row>
    <row r="941" spans="1:7" ht="16.5" thickBot="1" x14ac:dyDescent="0.3">
      <c r="A941" s="2"/>
      <c r="B941" s="456" t="s">
        <v>59</v>
      </c>
      <c r="C941" s="24"/>
      <c r="D941" s="21"/>
      <c r="E941" s="21"/>
      <c r="F941" s="455"/>
      <c r="G941" s="39"/>
    </row>
    <row r="942" spans="1:7" ht="16.5" thickBot="1" x14ac:dyDescent="0.3">
      <c r="A942" s="2"/>
      <c r="B942" s="456" t="s">
        <v>60</v>
      </c>
      <c r="C942" s="24"/>
      <c r="D942" s="21"/>
      <c r="E942" s="21"/>
      <c r="F942" s="455"/>
      <c r="G942" s="39"/>
    </row>
    <row r="943" spans="1:7" ht="16.5" thickBot="1" x14ac:dyDescent="0.3">
      <c r="A943" s="2"/>
      <c r="B943" s="462" t="s">
        <v>399</v>
      </c>
      <c r="C943" s="24">
        <f>C938+C933</f>
        <v>0</v>
      </c>
      <c r="D943" s="24">
        <f t="shared" ref="D943:F943" si="189">D938+D933</f>
        <v>70000</v>
      </c>
      <c r="E943" s="24">
        <f t="shared" si="189"/>
        <v>53700</v>
      </c>
      <c r="F943" s="457">
        <f t="shared" si="189"/>
        <v>55914</v>
      </c>
      <c r="G943" s="39"/>
    </row>
    <row r="944" spans="1:7" ht="48" thickBot="1" x14ac:dyDescent="0.3">
      <c r="A944" s="2"/>
      <c r="B944" s="450" t="s">
        <v>400</v>
      </c>
      <c r="C944" s="417" t="s">
        <v>401</v>
      </c>
      <c r="D944" s="32" t="s">
        <v>54</v>
      </c>
      <c r="E944" s="33" t="s">
        <v>402</v>
      </c>
      <c r="F944" s="478"/>
      <c r="G944" s="39"/>
    </row>
    <row r="945" spans="1:12" ht="28.5" customHeight="1" thickBot="1" x14ac:dyDescent="0.3">
      <c r="A945" s="2"/>
      <c r="B945" s="447" t="s">
        <v>29</v>
      </c>
      <c r="C945" s="1272" t="s">
        <v>401</v>
      </c>
      <c r="D945" s="1273"/>
      <c r="E945" s="1273"/>
      <c r="F945" s="1670"/>
      <c r="G945" s="39"/>
    </row>
    <row r="946" spans="1:12" ht="16.5" thickBot="1" x14ac:dyDescent="0.3">
      <c r="A946" s="2"/>
      <c r="B946" s="447" t="s">
        <v>31</v>
      </c>
      <c r="C946" s="1287" t="s">
        <v>329</v>
      </c>
      <c r="D946" s="1288"/>
      <c r="E946" s="1288"/>
      <c r="F946" s="1687"/>
      <c r="G946" s="39"/>
    </row>
    <row r="947" spans="1:12" ht="12.75" customHeight="1" x14ac:dyDescent="0.25">
      <c r="A947" s="2"/>
      <c r="B947" s="1666"/>
      <c r="C947" s="14">
        <v>2024</v>
      </c>
      <c r="D947" s="14">
        <v>2025</v>
      </c>
      <c r="E947" s="14">
        <v>2026</v>
      </c>
      <c r="F947" s="442">
        <v>2027</v>
      </c>
      <c r="G947" s="39"/>
    </row>
    <row r="948" spans="1:12" ht="20.25" customHeight="1" thickBot="1" x14ac:dyDescent="0.3">
      <c r="A948" s="2"/>
      <c r="B948" s="1683"/>
      <c r="C948" s="16" t="s">
        <v>13</v>
      </c>
      <c r="D948" s="16" t="s">
        <v>14</v>
      </c>
      <c r="E948" s="16" t="s">
        <v>14</v>
      </c>
      <c r="F948" s="451" t="s">
        <v>14</v>
      </c>
      <c r="G948" s="39"/>
    </row>
    <row r="949" spans="1:12" ht="16.5" thickBot="1" x14ac:dyDescent="0.3">
      <c r="A949" s="2"/>
      <c r="B949" s="447" t="s">
        <v>33</v>
      </c>
      <c r="C949" s="6">
        <v>1</v>
      </c>
      <c r="D949" s="15">
        <v>1</v>
      </c>
      <c r="E949" s="15">
        <v>1</v>
      </c>
      <c r="F949" s="475">
        <v>1</v>
      </c>
      <c r="G949" s="39"/>
    </row>
    <row r="950" spans="1:12" ht="16.5" thickBot="1" x14ac:dyDescent="0.3">
      <c r="A950" s="2"/>
      <c r="B950" s="447" t="s">
        <v>35</v>
      </c>
      <c r="C950" s="379">
        <f>C968</f>
        <v>263727</v>
      </c>
      <c r="D950" s="379">
        <f t="shared" ref="D950:F950" si="190">D968</f>
        <v>2940</v>
      </c>
      <c r="E950" s="379">
        <f t="shared" si="190"/>
        <v>0</v>
      </c>
      <c r="F950" s="452">
        <f t="shared" si="190"/>
        <v>0</v>
      </c>
      <c r="G950" s="39"/>
    </row>
    <row r="951" spans="1:12" ht="16.5" thickBot="1" x14ac:dyDescent="0.3">
      <c r="A951" s="2"/>
      <c r="B951" s="447" t="s">
        <v>36</v>
      </c>
      <c r="C951" s="379">
        <f>C950/C949</f>
        <v>263727</v>
      </c>
      <c r="D951" s="379">
        <f t="shared" ref="D951:F951" si="191">D950/D949</f>
        <v>2940</v>
      </c>
      <c r="E951" s="379">
        <f t="shared" si="191"/>
        <v>0</v>
      </c>
      <c r="F951" s="452">
        <f t="shared" si="191"/>
        <v>0</v>
      </c>
      <c r="G951" s="39"/>
    </row>
    <row r="952" spans="1:12" ht="16.5" thickBot="1" x14ac:dyDescent="0.3">
      <c r="A952" s="2"/>
      <c r="B952" s="447" t="s">
        <v>37</v>
      </c>
      <c r="C952" s="15" t="s">
        <v>94</v>
      </c>
      <c r="D952" s="19">
        <f>D949/C949-1</f>
        <v>0</v>
      </c>
      <c r="E952" s="19">
        <f t="shared" ref="E952:F954" si="192">E949/D949-1</f>
        <v>0</v>
      </c>
      <c r="F952" s="453">
        <f t="shared" si="192"/>
        <v>0</v>
      </c>
      <c r="G952" s="39"/>
      <c r="H952" s="381"/>
      <c r="I952" s="381"/>
      <c r="J952" s="381"/>
      <c r="K952" s="381"/>
      <c r="L952" s="381"/>
    </row>
    <row r="953" spans="1:12" ht="16.5" thickBot="1" x14ac:dyDescent="0.3">
      <c r="A953" s="2"/>
      <c r="B953" s="447" t="s">
        <v>38</v>
      </c>
      <c r="C953" s="15" t="s">
        <v>94</v>
      </c>
      <c r="D953" s="19">
        <f>D950/C950-1</f>
        <v>-0.98885210843030857</v>
      </c>
      <c r="E953" s="19">
        <f t="shared" si="192"/>
        <v>-1</v>
      </c>
      <c r="F953" s="453" t="e">
        <f t="shared" si="192"/>
        <v>#DIV/0!</v>
      </c>
      <c r="G953" s="39"/>
    </row>
    <row r="954" spans="1:12" ht="16.5" thickBot="1" x14ac:dyDescent="0.3">
      <c r="A954" s="2"/>
      <c r="B954" s="447" t="s">
        <v>39</v>
      </c>
      <c r="C954" s="15" t="s">
        <v>94</v>
      </c>
      <c r="D954" s="19">
        <f>D951/C951-1</f>
        <v>-0.98885210843030857</v>
      </c>
      <c r="E954" s="19">
        <f t="shared" si="192"/>
        <v>-1</v>
      </c>
      <c r="F954" s="453" t="e">
        <f t="shared" si="192"/>
        <v>#DIV/0!</v>
      </c>
      <c r="G954" s="39"/>
    </row>
    <row r="955" spans="1:12" ht="16.5" thickBot="1" x14ac:dyDescent="0.3">
      <c r="A955" s="2"/>
      <c r="B955" s="1681" t="s">
        <v>403</v>
      </c>
      <c r="C955" s="1318"/>
      <c r="D955" s="1318"/>
      <c r="E955" s="1318"/>
      <c r="F955" s="1682"/>
      <c r="G955" s="39"/>
    </row>
    <row r="956" spans="1:12" ht="12.75" customHeight="1" x14ac:dyDescent="0.25">
      <c r="A956" s="2"/>
      <c r="B956" s="1666"/>
      <c r="C956" s="14">
        <v>2024</v>
      </c>
      <c r="D956" s="14">
        <v>2025</v>
      </c>
      <c r="E956" s="14">
        <v>2026</v>
      </c>
      <c r="F956" s="442">
        <v>2027</v>
      </c>
      <c r="G956" s="39"/>
    </row>
    <row r="957" spans="1:12" ht="27.75" customHeight="1" thickBot="1" x14ac:dyDescent="0.3">
      <c r="A957" s="2"/>
      <c r="B957" s="1683"/>
      <c r="C957" s="16" t="s">
        <v>13</v>
      </c>
      <c r="D957" s="16" t="s">
        <v>14</v>
      </c>
      <c r="E957" s="16" t="s">
        <v>14</v>
      </c>
      <c r="F957" s="451" t="s">
        <v>14</v>
      </c>
      <c r="G957" s="39"/>
    </row>
    <row r="958" spans="1:12" ht="16.5" thickBot="1" x14ac:dyDescent="0.3">
      <c r="A958" s="2"/>
      <c r="B958" s="454" t="s">
        <v>57</v>
      </c>
      <c r="C958" s="21">
        <f>C959+C960+C961+C962</f>
        <v>0</v>
      </c>
      <c r="D958" s="21">
        <f t="shared" ref="D958:F958" si="193">D959+D960+D961+D962</f>
        <v>0</v>
      </c>
      <c r="E958" s="21">
        <f t="shared" si="193"/>
        <v>0</v>
      </c>
      <c r="F958" s="455">
        <f t="shared" si="193"/>
        <v>0</v>
      </c>
      <c r="G958" s="39"/>
    </row>
    <row r="959" spans="1:12" ht="16.5" thickBot="1" x14ac:dyDescent="0.3">
      <c r="A959" s="2"/>
      <c r="B959" s="456" t="s">
        <v>42</v>
      </c>
      <c r="C959" s="21"/>
      <c r="D959" s="21"/>
      <c r="E959" s="21"/>
      <c r="F959" s="455"/>
      <c r="G959" s="39"/>
    </row>
    <row r="960" spans="1:12" ht="16.5" thickBot="1" x14ac:dyDescent="0.3">
      <c r="A960" s="2"/>
      <c r="B960" s="456" t="s">
        <v>58</v>
      </c>
      <c r="C960" s="21"/>
      <c r="D960" s="21"/>
      <c r="E960" s="21"/>
      <c r="F960" s="455"/>
      <c r="G960" s="39"/>
    </row>
    <row r="961" spans="1:12" ht="16.5" thickBot="1" x14ac:dyDescent="0.3">
      <c r="A961" s="2"/>
      <c r="B961" s="456" t="s">
        <v>59</v>
      </c>
      <c r="C961" s="21"/>
      <c r="D961" s="21"/>
      <c r="E961" s="21"/>
      <c r="F961" s="455"/>
      <c r="G961" s="39"/>
    </row>
    <row r="962" spans="1:12" ht="16.5" thickBot="1" x14ac:dyDescent="0.3">
      <c r="A962" s="2"/>
      <c r="B962" s="456" t="s">
        <v>60</v>
      </c>
      <c r="C962" s="21"/>
      <c r="D962" s="21"/>
      <c r="E962" s="21"/>
      <c r="F962" s="455"/>
      <c r="G962" s="39"/>
    </row>
    <row r="963" spans="1:12" ht="16.5" thickBot="1" x14ac:dyDescent="0.3">
      <c r="A963" s="2"/>
      <c r="B963" s="454" t="s">
        <v>61</v>
      </c>
      <c r="C963" s="24">
        <f>C964+C965+C966+C967</f>
        <v>263727</v>
      </c>
      <c r="D963" s="24">
        <f t="shared" ref="D963:F963" si="194">D964+D965+D966+D967</f>
        <v>2940</v>
      </c>
      <c r="E963" s="24">
        <f t="shared" si="194"/>
        <v>0</v>
      </c>
      <c r="F963" s="457">
        <f t="shared" si="194"/>
        <v>0</v>
      </c>
      <c r="G963" s="39"/>
    </row>
    <row r="964" spans="1:12" ht="16.5" thickBot="1" x14ac:dyDescent="0.3">
      <c r="A964" s="2"/>
      <c r="B964" s="456" t="s">
        <v>42</v>
      </c>
      <c r="C964" s="24">
        <v>263727</v>
      </c>
      <c r="D964" s="21">
        <v>2940</v>
      </c>
      <c r="E964" s="21"/>
      <c r="F964" s="455"/>
      <c r="G964" s="39"/>
      <c r="H964" s="401"/>
      <c r="I964" s="401"/>
      <c r="J964" s="401"/>
      <c r="L964" s="381"/>
    </row>
    <row r="965" spans="1:12" ht="16.5" thickBot="1" x14ac:dyDescent="0.3">
      <c r="A965" s="2"/>
      <c r="B965" s="456" t="s">
        <v>58</v>
      </c>
      <c r="C965" s="24"/>
      <c r="D965" s="21"/>
      <c r="E965" s="21"/>
      <c r="F965" s="455"/>
      <c r="G965" s="39"/>
    </row>
    <row r="966" spans="1:12" ht="16.5" thickBot="1" x14ac:dyDescent="0.3">
      <c r="A966" s="2"/>
      <c r="B966" s="456" t="s">
        <v>59</v>
      </c>
      <c r="C966" s="24"/>
      <c r="D966" s="21"/>
      <c r="E966" s="21"/>
      <c r="F966" s="455"/>
      <c r="G966" s="39"/>
    </row>
    <row r="967" spans="1:12" ht="16.5" thickBot="1" x14ac:dyDescent="0.3">
      <c r="A967" s="2"/>
      <c r="B967" s="456" t="s">
        <v>60</v>
      </c>
      <c r="C967" s="24"/>
      <c r="D967" s="21"/>
      <c r="E967" s="21"/>
      <c r="F967" s="455"/>
      <c r="G967" s="39"/>
    </row>
    <row r="968" spans="1:12" ht="18.75" customHeight="1" thickBot="1" x14ac:dyDescent="0.3">
      <c r="A968" s="2"/>
      <c r="B968" s="462" t="s">
        <v>404</v>
      </c>
      <c r="C968" s="24">
        <f>C958+C963</f>
        <v>263727</v>
      </c>
      <c r="D968" s="24">
        <f t="shared" ref="D968:F968" si="195">D958+D963</f>
        <v>2940</v>
      </c>
      <c r="E968" s="24">
        <f t="shared" si="195"/>
        <v>0</v>
      </c>
      <c r="F968" s="457">
        <f t="shared" si="195"/>
        <v>0</v>
      </c>
      <c r="G968" s="39"/>
    </row>
    <row r="969" spans="1:12" ht="0.75" customHeight="1" thickBot="1" x14ac:dyDescent="0.3">
      <c r="A969" s="2"/>
      <c r="B969" s="450" t="s">
        <v>405</v>
      </c>
      <c r="C969" s="417" t="s">
        <v>406</v>
      </c>
      <c r="D969" s="32" t="s">
        <v>54</v>
      </c>
      <c r="E969" s="1684" t="s">
        <v>357</v>
      </c>
      <c r="F969" s="1686"/>
      <c r="G969" s="39"/>
    </row>
    <row r="970" spans="1:12" ht="28.5" hidden="1" customHeight="1" thickBot="1" x14ac:dyDescent="0.3">
      <c r="A970" s="2"/>
      <c r="B970" s="447" t="s">
        <v>29</v>
      </c>
      <c r="C970" s="1272" t="s">
        <v>406</v>
      </c>
      <c r="D970" s="1273"/>
      <c r="E970" s="1273"/>
      <c r="F970" s="1670"/>
      <c r="G970" s="39"/>
    </row>
    <row r="971" spans="1:12" ht="16.5" hidden="1" thickBot="1" x14ac:dyDescent="0.3">
      <c r="A971" s="2"/>
      <c r="B971" s="447" t="s">
        <v>31</v>
      </c>
      <c r="C971" s="1287" t="s">
        <v>329</v>
      </c>
      <c r="D971" s="1288"/>
      <c r="E971" s="1288"/>
      <c r="F971" s="1687"/>
      <c r="G971" s="39"/>
    </row>
    <row r="972" spans="1:12" ht="12.75" hidden="1" customHeight="1" thickBot="1" x14ac:dyDescent="0.3">
      <c r="A972" s="2"/>
      <c r="B972" s="1666"/>
      <c r="C972" s="14">
        <v>2024</v>
      </c>
      <c r="D972" s="14">
        <v>2025</v>
      </c>
      <c r="E972" s="14">
        <v>2026</v>
      </c>
      <c r="F972" s="442">
        <v>2027</v>
      </c>
      <c r="G972" s="39"/>
    </row>
    <row r="973" spans="1:12" ht="24.75" hidden="1" customHeight="1" thickBot="1" x14ac:dyDescent="0.3">
      <c r="A973" s="2"/>
      <c r="B973" s="1683"/>
      <c r="C973" s="16" t="s">
        <v>13</v>
      </c>
      <c r="D973" s="16" t="s">
        <v>14</v>
      </c>
      <c r="E973" s="16" t="s">
        <v>14</v>
      </c>
      <c r="F973" s="451" t="s">
        <v>14</v>
      </c>
      <c r="G973" s="39"/>
    </row>
    <row r="974" spans="1:12" ht="16.5" hidden="1" thickBot="1" x14ac:dyDescent="0.3">
      <c r="A974" s="2"/>
      <c r="B974" s="447" t="s">
        <v>33</v>
      </c>
      <c r="C974" s="6">
        <v>1</v>
      </c>
      <c r="D974" s="15">
        <v>1</v>
      </c>
      <c r="E974" s="15">
        <v>1</v>
      </c>
      <c r="F974" s="475">
        <v>1</v>
      </c>
      <c r="G974" s="39"/>
    </row>
    <row r="975" spans="1:12" ht="16.5" hidden="1" thickBot="1" x14ac:dyDescent="0.3">
      <c r="A975" s="2"/>
      <c r="B975" s="447" t="s">
        <v>35</v>
      </c>
      <c r="C975" s="379">
        <f>C993</f>
        <v>0</v>
      </c>
      <c r="D975" s="379">
        <f t="shared" ref="D975:F975" si="196">D993</f>
        <v>0</v>
      </c>
      <c r="E975" s="379">
        <f t="shared" si="196"/>
        <v>0</v>
      </c>
      <c r="F975" s="452">
        <f t="shared" si="196"/>
        <v>0</v>
      </c>
      <c r="G975" s="39"/>
    </row>
    <row r="976" spans="1:12" ht="12" hidden="1" customHeight="1" thickBot="1" x14ac:dyDescent="0.3">
      <c r="A976" s="2"/>
      <c r="B976" s="447" t="s">
        <v>36</v>
      </c>
      <c r="C976" s="379">
        <f>C975/C974</f>
        <v>0</v>
      </c>
      <c r="D976" s="379">
        <f t="shared" ref="D976:F976" si="197">D975/D974</f>
        <v>0</v>
      </c>
      <c r="E976" s="379">
        <f t="shared" si="197"/>
        <v>0</v>
      </c>
      <c r="F976" s="452">
        <f t="shared" si="197"/>
        <v>0</v>
      </c>
      <c r="G976" s="39"/>
    </row>
    <row r="977" spans="1:12" ht="16.5" hidden="1" thickBot="1" x14ac:dyDescent="0.3">
      <c r="A977" s="2"/>
      <c r="B977" s="447" t="s">
        <v>37</v>
      </c>
      <c r="C977" s="15" t="s">
        <v>94</v>
      </c>
      <c r="D977" s="19">
        <f>D974/C974-1</f>
        <v>0</v>
      </c>
      <c r="E977" s="19">
        <f t="shared" ref="E977:F979" si="198">E974/D974-1</f>
        <v>0</v>
      </c>
      <c r="F977" s="453">
        <f t="shared" si="198"/>
        <v>0</v>
      </c>
      <c r="G977" s="39"/>
      <c r="H977" s="381"/>
      <c r="I977" s="381"/>
      <c r="J977" s="381"/>
      <c r="K977" s="381"/>
      <c r="L977" s="381"/>
    </row>
    <row r="978" spans="1:12" ht="16.5" hidden="1" thickBot="1" x14ac:dyDescent="0.3">
      <c r="A978" s="2"/>
      <c r="B978" s="447" t="s">
        <v>38</v>
      </c>
      <c r="C978" s="15" t="s">
        <v>94</v>
      </c>
      <c r="D978" s="19" t="e">
        <f>D975/C975-1</f>
        <v>#DIV/0!</v>
      </c>
      <c r="E978" s="19" t="e">
        <f t="shared" si="198"/>
        <v>#DIV/0!</v>
      </c>
      <c r="F978" s="453" t="e">
        <f t="shared" si="198"/>
        <v>#DIV/0!</v>
      </c>
      <c r="G978" s="39"/>
    </row>
    <row r="979" spans="1:12" ht="16.5" hidden="1" thickBot="1" x14ac:dyDescent="0.3">
      <c r="A979" s="2"/>
      <c r="B979" s="447" t="s">
        <v>39</v>
      </c>
      <c r="C979" s="15" t="s">
        <v>94</v>
      </c>
      <c r="D979" s="19" t="e">
        <f>D976/C976-1</f>
        <v>#DIV/0!</v>
      </c>
      <c r="E979" s="19" t="e">
        <f t="shared" si="198"/>
        <v>#DIV/0!</v>
      </c>
      <c r="F979" s="453" t="e">
        <f t="shared" si="198"/>
        <v>#DIV/0!</v>
      </c>
      <c r="G979" s="39"/>
    </row>
    <row r="980" spans="1:12" ht="16.5" hidden="1" thickBot="1" x14ac:dyDescent="0.3">
      <c r="A980" s="2"/>
      <c r="B980" s="1681" t="s">
        <v>407</v>
      </c>
      <c r="C980" s="1318"/>
      <c r="D980" s="1318"/>
      <c r="E980" s="1318"/>
      <c r="F980" s="1682"/>
      <c r="G980" s="39"/>
    </row>
    <row r="981" spans="1:12" ht="12.75" hidden="1" customHeight="1" thickBot="1" x14ac:dyDescent="0.3">
      <c r="A981" s="2"/>
      <c r="B981" s="1666"/>
      <c r="C981" s="14">
        <v>2024</v>
      </c>
      <c r="D981" s="14">
        <v>2025</v>
      </c>
      <c r="E981" s="14">
        <v>2026</v>
      </c>
      <c r="F981" s="442">
        <v>2027</v>
      </c>
      <c r="G981" s="39"/>
    </row>
    <row r="982" spans="1:12" ht="18.75" hidden="1" customHeight="1" thickBot="1" x14ac:dyDescent="0.3">
      <c r="A982" s="2"/>
      <c r="B982" s="1683"/>
      <c r="C982" s="16" t="s">
        <v>13</v>
      </c>
      <c r="D982" s="16" t="s">
        <v>14</v>
      </c>
      <c r="E982" s="16" t="s">
        <v>14</v>
      </c>
      <c r="F982" s="451" t="s">
        <v>14</v>
      </c>
      <c r="G982" s="39"/>
    </row>
    <row r="983" spans="1:12" ht="16.5" hidden="1" thickBot="1" x14ac:dyDescent="0.3">
      <c r="A983" s="2"/>
      <c r="B983" s="454" t="s">
        <v>57</v>
      </c>
      <c r="C983" s="21">
        <f>C984+C985+C986+C987</f>
        <v>0</v>
      </c>
      <c r="D983" s="21">
        <f t="shared" ref="D983:F983" si="199">D984+D985+D986+D987</f>
        <v>0</v>
      </c>
      <c r="E983" s="21">
        <f t="shared" si="199"/>
        <v>0</v>
      </c>
      <c r="F983" s="455">
        <f t="shared" si="199"/>
        <v>0</v>
      </c>
      <c r="G983" s="39"/>
    </row>
    <row r="984" spans="1:12" ht="16.5" hidden="1" thickBot="1" x14ac:dyDescent="0.3">
      <c r="A984" s="2"/>
      <c r="B984" s="456" t="s">
        <v>42</v>
      </c>
      <c r="C984" s="21"/>
      <c r="D984" s="21"/>
      <c r="E984" s="21"/>
      <c r="F984" s="455"/>
      <c r="G984" s="39"/>
    </row>
    <row r="985" spans="1:12" ht="16.5" hidden="1" thickBot="1" x14ac:dyDescent="0.3">
      <c r="A985" s="2"/>
      <c r="B985" s="456" t="s">
        <v>58</v>
      </c>
      <c r="C985" s="21"/>
      <c r="D985" s="21"/>
      <c r="E985" s="21"/>
      <c r="F985" s="455"/>
      <c r="G985" s="39"/>
    </row>
    <row r="986" spans="1:12" ht="16.5" hidden="1" thickBot="1" x14ac:dyDescent="0.3">
      <c r="A986" s="2"/>
      <c r="B986" s="456" t="s">
        <v>59</v>
      </c>
      <c r="C986" s="21"/>
      <c r="D986" s="21"/>
      <c r="E986" s="21"/>
      <c r="F986" s="455"/>
      <c r="G986" s="39"/>
    </row>
    <row r="987" spans="1:12" ht="16.5" hidden="1" thickBot="1" x14ac:dyDescent="0.3">
      <c r="A987" s="2"/>
      <c r="B987" s="456" t="s">
        <v>60</v>
      </c>
      <c r="C987" s="21"/>
      <c r="D987" s="21"/>
      <c r="E987" s="21"/>
      <c r="F987" s="455"/>
      <c r="G987" s="39"/>
    </row>
    <row r="988" spans="1:12" ht="16.5" hidden="1" thickBot="1" x14ac:dyDescent="0.3">
      <c r="A988" s="2"/>
      <c r="B988" s="454" t="s">
        <v>61</v>
      </c>
      <c r="C988" s="24">
        <f>C989+C990+C991+C992</f>
        <v>0</v>
      </c>
      <c r="D988" s="24">
        <f t="shared" ref="D988:E988" si="200">D989+D990+D991+D992</f>
        <v>0</v>
      </c>
      <c r="E988" s="24">
        <f t="shared" si="200"/>
        <v>0</v>
      </c>
      <c r="F988" s="457"/>
      <c r="G988" s="39"/>
    </row>
    <row r="989" spans="1:12" ht="16.5" hidden="1" thickBot="1" x14ac:dyDescent="0.3">
      <c r="A989" s="2"/>
      <c r="B989" s="456" t="s">
        <v>42</v>
      </c>
      <c r="C989" s="24"/>
      <c r="D989" s="21"/>
      <c r="E989" s="21"/>
      <c r="F989" s="455"/>
      <c r="G989" s="39"/>
      <c r="H989" s="401"/>
      <c r="I989" s="401"/>
      <c r="J989" s="401"/>
      <c r="L989" s="381"/>
    </row>
    <row r="990" spans="1:12" ht="16.5" hidden="1" thickBot="1" x14ac:dyDescent="0.3">
      <c r="A990" s="2"/>
      <c r="B990" s="456" t="s">
        <v>58</v>
      </c>
      <c r="C990" s="24"/>
      <c r="D990" s="21"/>
      <c r="E990" s="21"/>
      <c r="F990" s="455"/>
      <c r="G990" s="39"/>
    </row>
    <row r="991" spans="1:12" ht="16.5" hidden="1" thickBot="1" x14ac:dyDescent="0.3">
      <c r="A991" s="2"/>
      <c r="B991" s="456" t="s">
        <v>59</v>
      </c>
      <c r="C991" s="24"/>
      <c r="D991" s="21"/>
      <c r="E991" s="21"/>
      <c r="F991" s="455"/>
      <c r="G991" s="39"/>
    </row>
    <row r="992" spans="1:12" ht="16.5" hidden="1" thickBot="1" x14ac:dyDescent="0.3">
      <c r="A992" s="2"/>
      <c r="B992" s="456" t="s">
        <v>60</v>
      </c>
      <c r="C992" s="24"/>
      <c r="D992" s="21"/>
      <c r="E992" s="21"/>
      <c r="F992" s="455"/>
      <c r="G992" s="39"/>
    </row>
    <row r="993" spans="1:12" ht="16.5" hidden="1" thickBot="1" x14ac:dyDescent="0.3">
      <c r="A993" s="2"/>
      <c r="B993" s="462" t="s">
        <v>408</v>
      </c>
      <c r="C993" s="24">
        <f>C983+C988</f>
        <v>0</v>
      </c>
      <c r="D993" s="24">
        <f t="shared" ref="D993:F993" si="201">D983+D988</f>
        <v>0</v>
      </c>
      <c r="E993" s="24">
        <f t="shared" si="201"/>
        <v>0</v>
      </c>
      <c r="F993" s="457">
        <f t="shared" si="201"/>
        <v>0</v>
      </c>
      <c r="G993" s="39"/>
    </row>
    <row r="994" spans="1:12" ht="48" thickBot="1" x14ac:dyDescent="0.3">
      <c r="A994" s="2"/>
      <c r="B994" s="450" t="s">
        <v>409</v>
      </c>
      <c r="C994" s="416" t="s">
        <v>410</v>
      </c>
      <c r="D994" s="32" t="s">
        <v>54</v>
      </c>
      <c r="E994" s="1684"/>
      <c r="F994" s="1686"/>
      <c r="G994" s="39"/>
    </row>
    <row r="995" spans="1:12" ht="28.5" customHeight="1" thickBot="1" x14ac:dyDescent="0.3">
      <c r="A995" s="2"/>
      <c r="B995" s="447" t="s">
        <v>29</v>
      </c>
      <c r="C995" s="1272" t="s">
        <v>410</v>
      </c>
      <c r="D995" s="1273"/>
      <c r="E995" s="1273"/>
      <c r="F995" s="1670"/>
      <c r="G995" s="39"/>
    </row>
    <row r="996" spans="1:12" ht="16.5" thickBot="1" x14ac:dyDescent="0.3">
      <c r="A996" s="2"/>
      <c r="B996" s="447" t="s">
        <v>31</v>
      </c>
      <c r="C996" s="1287" t="s">
        <v>329</v>
      </c>
      <c r="D996" s="1288"/>
      <c r="E996" s="1288"/>
      <c r="F996" s="1687"/>
      <c r="G996" s="39"/>
    </row>
    <row r="997" spans="1:12" ht="12.75" customHeight="1" x14ac:dyDescent="0.25">
      <c r="A997" s="2"/>
      <c r="B997" s="1666"/>
      <c r="C997" s="14">
        <v>2024</v>
      </c>
      <c r="D997" s="14">
        <v>2025</v>
      </c>
      <c r="E997" s="14">
        <v>2026</v>
      </c>
      <c r="F997" s="442">
        <v>2027</v>
      </c>
      <c r="G997" s="39"/>
    </row>
    <row r="998" spans="1:12" ht="14.25" customHeight="1" thickBot="1" x14ac:dyDescent="0.3">
      <c r="A998" s="2"/>
      <c r="B998" s="1683"/>
      <c r="C998" s="16" t="s">
        <v>13</v>
      </c>
      <c r="D998" s="16" t="s">
        <v>14</v>
      </c>
      <c r="E998" s="16" t="s">
        <v>14</v>
      </c>
      <c r="F998" s="451" t="s">
        <v>14</v>
      </c>
      <c r="G998" s="39"/>
    </row>
    <row r="999" spans="1:12" ht="16.5" thickBot="1" x14ac:dyDescent="0.3">
      <c r="A999" s="2"/>
      <c r="B999" s="447" t="s">
        <v>33</v>
      </c>
      <c r="C999" s="6">
        <v>1</v>
      </c>
      <c r="D999" s="15">
        <v>1</v>
      </c>
      <c r="E999" s="15">
        <v>1</v>
      </c>
      <c r="F999" s="466">
        <v>1</v>
      </c>
      <c r="G999" s="39"/>
    </row>
    <row r="1000" spans="1:12" ht="16.5" thickBot="1" x14ac:dyDescent="0.3">
      <c r="A1000" s="2"/>
      <c r="B1000" s="447" t="s">
        <v>35</v>
      </c>
      <c r="C1000" s="379">
        <f>C1018</f>
        <v>0</v>
      </c>
      <c r="D1000" s="379">
        <f t="shared" ref="D1000:F1000" si="202">D1018</f>
        <v>0</v>
      </c>
      <c r="E1000" s="379">
        <f t="shared" si="202"/>
        <v>54631</v>
      </c>
      <c r="F1000" s="452">
        <f t="shared" si="202"/>
        <v>36324</v>
      </c>
      <c r="G1000" s="39"/>
    </row>
    <row r="1001" spans="1:12" ht="16.5" thickBot="1" x14ac:dyDescent="0.3">
      <c r="A1001" s="2"/>
      <c r="B1001" s="447" t="s">
        <v>36</v>
      </c>
      <c r="C1001" s="379">
        <f>C1000/C999</f>
        <v>0</v>
      </c>
      <c r="D1001" s="379">
        <f t="shared" ref="D1001:F1001" si="203">D1000/D999</f>
        <v>0</v>
      </c>
      <c r="E1001" s="379">
        <f t="shared" si="203"/>
        <v>54631</v>
      </c>
      <c r="F1001" s="379">
        <f t="shared" si="203"/>
        <v>36324</v>
      </c>
      <c r="G1001" s="39"/>
    </row>
    <row r="1002" spans="1:12" ht="16.5" thickBot="1" x14ac:dyDescent="0.3">
      <c r="A1002" s="2"/>
      <c r="B1002" s="447" t="s">
        <v>37</v>
      </c>
      <c r="C1002" s="15" t="s">
        <v>94</v>
      </c>
      <c r="D1002" s="19">
        <f>D999/C999-1</f>
        <v>0</v>
      </c>
      <c r="E1002" s="19">
        <f t="shared" ref="E1002:F1004" si="204">E999/D999-1</f>
        <v>0</v>
      </c>
      <c r="F1002" s="453">
        <f t="shared" si="204"/>
        <v>0</v>
      </c>
      <c r="G1002" s="39"/>
      <c r="H1002" s="381"/>
      <c r="I1002" s="381"/>
      <c r="J1002" s="381"/>
      <c r="K1002" s="381"/>
      <c r="L1002" s="381"/>
    </row>
    <row r="1003" spans="1:12" ht="16.5" thickBot="1" x14ac:dyDescent="0.3">
      <c r="A1003" s="2"/>
      <c r="B1003" s="447" t="s">
        <v>38</v>
      </c>
      <c r="C1003" s="15" t="s">
        <v>94</v>
      </c>
      <c r="D1003" s="19" t="e">
        <f>D1000/C1000-1</f>
        <v>#DIV/0!</v>
      </c>
      <c r="E1003" s="19" t="e">
        <f t="shared" si="204"/>
        <v>#DIV/0!</v>
      </c>
      <c r="F1003" s="453">
        <f t="shared" si="204"/>
        <v>-0.33510278047262543</v>
      </c>
      <c r="G1003" s="39"/>
    </row>
    <row r="1004" spans="1:12" ht="16.5" thickBot="1" x14ac:dyDescent="0.3">
      <c r="A1004" s="2"/>
      <c r="B1004" s="447" t="s">
        <v>39</v>
      </c>
      <c r="C1004" s="15" t="s">
        <v>94</v>
      </c>
      <c r="D1004" s="19" t="e">
        <f>D1001/C1001-1</f>
        <v>#DIV/0!</v>
      </c>
      <c r="E1004" s="19" t="e">
        <f t="shared" si="204"/>
        <v>#DIV/0!</v>
      </c>
      <c r="F1004" s="453">
        <f t="shared" si="204"/>
        <v>-0.33510278047262543</v>
      </c>
      <c r="G1004" s="39"/>
    </row>
    <row r="1005" spans="1:12" ht="16.5" thickBot="1" x14ac:dyDescent="0.3">
      <c r="A1005" s="2"/>
      <c r="B1005" s="1681" t="s">
        <v>411</v>
      </c>
      <c r="C1005" s="1318"/>
      <c r="D1005" s="1318"/>
      <c r="E1005" s="1318"/>
      <c r="F1005" s="1682"/>
      <c r="G1005" s="39"/>
    </row>
    <row r="1006" spans="1:12" ht="12.75" customHeight="1" x14ac:dyDescent="0.25">
      <c r="A1006" s="2"/>
      <c r="B1006" s="1666"/>
      <c r="C1006" s="14">
        <v>2024</v>
      </c>
      <c r="D1006" s="14">
        <v>2025</v>
      </c>
      <c r="E1006" s="14">
        <v>2026</v>
      </c>
      <c r="F1006" s="442">
        <v>2027</v>
      </c>
      <c r="G1006" s="39"/>
    </row>
    <row r="1007" spans="1:12" ht="18" customHeight="1" thickBot="1" x14ac:dyDescent="0.3">
      <c r="A1007" s="2"/>
      <c r="B1007" s="1683"/>
      <c r="C1007" s="16" t="s">
        <v>13</v>
      </c>
      <c r="D1007" s="16" t="s">
        <v>14</v>
      </c>
      <c r="E1007" s="16" t="s">
        <v>14</v>
      </c>
      <c r="F1007" s="451" t="s">
        <v>14</v>
      </c>
      <c r="G1007" s="39"/>
    </row>
    <row r="1008" spans="1:12" ht="16.5" thickBot="1" x14ac:dyDescent="0.3">
      <c r="A1008" s="2"/>
      <c r="B1008" s="454" t="s">
        <v>57</v>
      </c>
      <c r="C1008" s="21">
        <f>C1009+C1010+C1011+C1012</f>
        <v>0</v>
      </c>
      <c r="D1008" s="21">
        <f t="shared" ref="D1008:F1008" si="205">D1009+D1010+D1011+D1012</f>
        <v>0</v>
      </c>
      <c r="E1008" s="21">
        <f t="shared" si="205"/>
        <v>0</v>
      </c>
      <c r="F1008" s="455">
        <f t="shared" si="205"/>
        <v>0</v>
      </c>
      <c r="G1008" s="39"/>
    </row>
    <row r="1009" spans="1:12" ht="16.5" thickBot="1" x14ac:dyDescent="0.3">
      <c r="A1009" s="2"/>
      <c r="B1009" s="456" t="s">
        <v>42</v>
      </c>
      <c r="C1009" s="21"/>
      <c r="D1009" s="21"/>
      <c r="E1009" s="21"/>
      <c r="F1009" s="455"/>
      <c r="G1009" s="39"/>
    </row>
    <row r="1010" spans="1:12" ht="16.5" thickBot="1" x14ac:dyDescent="0.3">
      <c r="A1010" s="2"/>
      <c r="B1010" s="456" t="s">
        <v>58</v>
      </c>
      <c r="C1010" s="21"/>
      <c r="D1010" s="21"/>
      <c r="E1010" s="21"/>
      <c r="F1010" s="455"/>
      <c r="G1010" s="39"/>
    </row>
    <row r="1011" spans="1:12" ht="16.5" thickBot="1" x14ac:dyDescent="0.3">
      <c r="A1011" s="2"/>
      <c r="B1011" s="456" t="s">
        <v>59</v>
      </c>
      <c r="C1011" s="21"/>
      <c r="D1011" s="21"/>
      <c r="E1011" s="21"/>
      <c r="F1011" s="455"/>
      <c r="G1011" s="39"/>
    </row>
    <row r="1012" spans="1:12" ht="16.5" thickBot="1" x14ac:dyDescent="0.3">
      <c r="A1012" s="2"/>
      <c r="B1012" s="456" t="s">
        <v>60</v>
      </c>
      <c r="C1012" s="21"/>
      <c r="D1012" s="21"/>
      <c r="E1012" s="21"/>
      <c r="F1012" s="455"/>
      <c r="G1012" s="39"/>
    </row>
    <row r="1013" spans="1:12" ht="16.5" thickBot="1" x14ac:dyDescent="0.3">
      <c r="A1013" s="2"/>
      <c r="B1013" s="454" t="s">
        <v>61</v>
      </c>
      <c r="C1013" s="24">
        <f>C1014+C1015+C1016+C1017</f>
        <v>0</v>
      </c>
      <c r="D1013" s="24">
        <f t="shared" ref="D1013:F1013" si="206">D1014+D1015+D1016+D1017</f>
        <v>0</v>
      </c>
      <c r="E1013" s="24">
        <f t="shared" si="206"/>
        <v>54631</v>
      </c>
      <c r="F1013" s="457">
        <f t="shared" si="206"/>
        <v>36324</v>
      </c>
      <c r="G1013" s="39"/>
      <c r="H1013" s="395"/>
      <c r="I1013" s="395"/>
    </row>
    <row r="1014" spans="1:12" ht="16.5" thickBot="1" x14ac:dyDescent="0.3">
      <c r="A1014" s="2"/>
      <c r="B1014" s="456" t="s">
        <v>42</v>
      </c>
      <c r="C1014" s="24"/>
      <c r="D1014" s="21"/>
      <c r="E1014" s="21">
        <v>54631</v>
      </c>
      <c r="F1014" s="455">
        <v>36324</v>
      </c>
      <c r="G1014" s="39"/>
      <c r="H1014" s="401"/>
      <c r="I1014" s="401"/>
      <c r="L1014" s="381"/>
    </row>
    <row r="1015" spans="1:12" ht="16.5" thickBot="1" x14ac:dyDescent="0.3">
      <c r="A1015" s="2"/>
      <c r="B1015" s="456" t="s">
        <v>58</v>
      </c>
      <c r="C1015" s="24"/>
      <c r="D1015" s="21"/>
      <c r="E1015" s="21"/>
      <c r="F1015" s="455"/>
      <c r="G1015" s="39"/>
    </row>
    <row r="1016" spans="1:12" ht="16.5" thickBot="1" x14ac:dyDescent="0.3">
      <c r="A1016" s="2"/>
      <c r="B1016" s="456" t="s">
        <v>59</v>
      </c>
      <c r="C1016" s="24"/>
      <c r="D1016" s="21"/>
      <c r="E1016" s="21"/>
      <c r="F1016" s="455"/>
      <c r="G1016" s="39"/>
    </row>
    <row r="1017" spans="1:12" ht="16.5" thickBot="1" x14ac:dyDescent="0.3">
      <c r="A1017" s="2"/>
      <c r="B1017" s="456" t="s">
        <v>60</v>
      </c>
      <c r="C1017" s="24"/>
      <c r="D1017" s="21"/>
      <c r="E1017" s="21"/>
      <c r="F1017" s="455"/>
      <c r="G1017" s="39"/>
    </row>
    <row r="1018" spans="1:12" ht="16.5" thickBot="1" x14ac:dyDescent="0.3">
      <c r="A1018" s="2"/>
      <c r="B1018" s="462" t="s">
        <v>412</v>
      </c>
      <c r="C1018" s="24">
        <f>C1008+C1013</f>
        <v>0</v>
      </c>
      <c r="D1018" s="24">
        <f t="shared" ref="D1018:F1018" si="207">D1008+D1013</f>
        <v>0</v>
      </c>
      <c r="E1018" s="24">
        <f t="shared" si="207"/>
        <v>54631</v>
      </c>
      <c r="F1018" s="457">
        <f t="shared" si="207"/>
        <v>36324</v>
      </c>
      <c r="G1018" s="39"/>
    </row>
    <row r="1019" spans="1:12" ht="69.75" customHeight="1" thickBot="1" x14ac:dyDescent="0.3">
      <c r="A1019" s="2"/>
      <c r="B1019" s="450" t="s">
        <v>413</v>
      </c>
      <c r="C1019" s="426" t="s">
        <v>414</v>
      </c>
      <c r="D1019" s="32" t="s">
        <v>54</v>
      </c>
      <c r="E1019" s="33"/>
      <c r="F1019" s="474"/>
      <c r="G1019" s="39"/>
    </row>
    <row r="1020" spans="1:12" ht="31.5" customHeight="1" thickBot="1" x14ac:dyDescent="0.3">
      <c r="A1020" s="2"/>
      <c r="B1020" s="447" t="s">
        <v>29</v>
      </c>
      <c r="C1020" s="1272" t="s">
        <v>414</v>
      </c>
      <c r="D1020" s="1273"/>
      <c r="E1020" s="1273"/>
      <c r="F1020" s="1670"/>
      <c r="G1020" s="39"/>
    </row>
    <row r="1021" spans="1:12" ht="16.5" thickBot="1" x14ac:dyDescent="0.3">
      <c r="A1021" s="2"/>
      <c r="B1021" s="447" t="s">
        <v>31</v>
      </c>
      <c r="C1021" s="1287" t="s">
        <v>415</v>
      </c>
      <c r="D1021" s="1288"/>
      <c r="E1021" s="1288"/>
      <c r="F1021" s="1687"/>
      <c r="G1021" s="39"/>
    </row>
    <row r="1022" spans="1:12" ht="15.75" customHeight="1" x14ac:dyDescent="0.25">
      <c r="A1022" s="2"/>
      <c r="B1022" s="1666"/>
      <c r="C1022" s="14">
        <v>2024</v>
      </c>
      <c r="D1022" s="14">
        <v>2025</v>
      </c>
      <c r="E1022" s="14">
        <v>2026</v>
      </c>
      <c r="F1022" s="442">
        <v>2027</v>
      </c>
      <c r="G1022" s="39"/>
    </row>
    <row r="1023" spans="1:12" ht="19.5" customHeight="1" thickBot="1" x14ac:dyDescent="0.3">
      <c r="A1023" s="2"/>
      <c r="B1023" s="1683"/>
      <c r="C1023" s="16" t="s">
        <v>13</v>
      </c>
      <c r="D1023" s="16" t="s">
        <v>14</v>
      </c>
      <c r="E1023" s="16" t="s">
        <v>14</v>
      </c>
      <c r="F1023" s="451" t="s">
        <v>14</v>
      </c>
      <c r="G1023" s="39"/>
    </row>
    <row r="1024" spans="1:12" ht="16.5" thickBot="1" x14ac:dyDescent="0.3">
      <c r="A1024" s="2"/>
      <c r="B1024" s="447" t="s">
        <v>33</v>
      </c>
      <c r="C1024" s="6">
        <v>1</v>
      </c>
      <c r="D1024" s="15">
        <v>1</v>
      </c>
      <c r="E1024" s="15">
        <v>1</v>
      </c>
      <c r="F1024" s="466">
        <v>1</v>
      </c>
      <c r="G1024" s="39"/>
    </row>
    <row r="1025" spans="1:12" ht="16.5" thickBot="1" x14ac:dyDescent="0.3">
      <c r="A1025" s="2"/>
      <c r="B1025" s="447" t="s">
        <v>35</v>
      </c>
      <c r="C1025" s="379"/>
      <c r="D1025" s="379">
        <f t="shared" ref="D1025:F1025" si="208">D1043</f>
        <v>110000</v>
      </c>
      <c r="E1025" s="379">
        <f>E1043</f>
        <v>136324</v>
      </c>
      <c r="F1025" s="452">
        <f t="shared" si="208"/>
        <v>0</v>
      </c>
      <c r="G1025" s="39"/>
    </row>
    <row r="1026" spans="1:12" ht="16.5" thickBot="1" x14ac:dyDescent="0.3">
      <c r="A1026" s="2"/>
      <c r="B1026" s="447" t="s">
        <v>36</v>
      </c>
      <c r="C1026" s="379">
        <f>C1025/C1024</f>
        <v>0</v>
      </c>
      <c r="D1026" s="379">
        <f t="shared" ref="D1026:E1026" si="209">D1025/D1024</f>
        <v>110000</v>
      </c>
      <c r="E1026" s="379">
        <f t="shared" si="209"/>
        <v>136324</v>
      </c>
      <c r="F1026" s="452">
        <v>46324</v>
      </c>
      <c r="G1026" s="39"/>
    </row>
    <row r="1027" spans="1:12" ht="16.5" thickBot="1" x14ac:dyDescent="0.3">
      <c r="A1027" s="2"/>
      <c r="B1027" s="447" t="s">
        <v>37</v>
      </c>
      <c r="C1027" s="15" t="s">
        <v>94</v>
      </c>
      <c r="D1027" s="19">
        <f>D1024/C1024-1</f>
        <v>0</v>
      </c>
      <c r="E1027" s="19">
        <f t="shared" ref="E1027:F1029" si="210">E1024/D1024-1</f>
        <v>0</v>
      </c>
      <c r="F1027" s="453">
        <f t="shared" si="210"/>
        <v>0</v>
      </c>
      <c r="G1027" s="39"/>
      <c r="H1027" s="381"/>
      <c r="I1027" s="381"/>
      <c r="J1027" s="381"/>
      <c r="K1027" s="381"/>
      <c r="L1027" s="381"/>
    </row>
    <row r="1028" spans="1:12" ht="16.5" thickBot="1" x14ac:dyDescent="0.3">
      <c r="A1028" s="2"/>
      <c r="B1028" s="447" t="s">
        <v>38</v>
      </c>
      <c r="C1028" s="15" t="s">
        <v>94</v>
      </c>
      <c r="D1028" s="19" t="e">
        <f>D1025/C1025-1</f>
        <v>#DIV/0!</v>
      </c>
      <c r="E1028" s="19">
        <f t="shared" si="210"/>
        <v>0.23930909090909092</v>
      </c>
      <c r="F1028" s="453">
        <f t="shared" si="210"/>
        <v>-1</v>
      </c>
      <c r="G1028" s="39"/>
    </row>
    <row r="1029" spans="1:12" ht="16.5" thickBot="1" x14ac:dyDescent="0.3">
      <c r="A1029" s="2"/>
      <c r="B1029" s="447" t="s">
        <v>39</v>
      </c>
      <c r="C1029" s="15" t="s">
        <v>94</v>
      </c>
      <c r="D1029" s="19" t="e">
        <f>D1026/C1026-1</f>
        <v>#DIV/0!</v>
      </c>
      <c r="E1029" s="19">
        <f t="shared" si="210"/>
        <v>0.23930909090909092</v>
      </c>
      <c r="F1029" s="453">
        <f t="shared" si="210"/>
        <v>-0.66019189577770598</v>
      </c>
      <c r="G1029" s="39"/>
    </row>
    <row r="1030" spans="1:12" ht="16.5" thickBot="1" x14ac:dyDescent="0.3">
      <c r="A1030" s="2"/>
      <c r="B1030" s="1681" t="s">
        <v>416</v>
      </c>
      <c r="C1030" s="1318"/>
      <c r="D1030" s="1318"/>
      <c r="E1030" s="1318"/>
      <c r="F1030" s="1682"/>
      <c r="G1030" s="39"/>
    </row>
    <row r="1031" spans="1:12" ht="12.75" customHeight="1" x14ac:dyDescent="0.25">
      <c r="A1031" s="2"/>
      <c r="B1031" s="1666"/>
      <c r="C1031" s="14">
        <v>2024</v>
      </c>
      <c r="D1031" s="14">
        <v>2025</v>
      </c>
      <c r="E1031" s="14">
        <v>2026</v>
      </c>
      <c r="F1031" s="442">
        <v>2027</v>
      </c>
      <c r="G1031" s="39"/>
    </row>
    <row r="1032" spans="1:12" ht="15" customHeight="1" thickBot="1" x14ac:dyDescent="0.3">
      <c r="A1032" s="2"/>
      <c r="B1032" s="1683"/>
      <c r="C1032" s="16" t="s">
        <v>13</v>
      </c>
      <c r="D1032" s="16" t="s">
        <v>14</v>
      </c>
      <c r="E1032" s="16" t="s">
        <v>14</v>
      </c>
      <c r="F1032" s="451" t="s">
        <v>14</v>
      </c>
      <c r="G1032" s="39"/>
    </row>
    <row r="1033" spans="1:12" ht="16.5" thickBot="1" x14ac:dyDescent="0.3">
      <c r="A1033" s="2"/>
      <c r="B1033" s="454" t="s">
        <v>57</v>
      </c>
      <c r="C1033" s="21">
        <f>C1034+C1035+C1036+C1037</f>
        <v>0</v>
      </c>
      <c r="D1033" s="21">
        <f t="shared" ref="D1033:F1033" si="211">D1034+D1035+D1036+D1037</f>
        <v>0</v>
      </c>
      <c r="E1033" s="21">
        <f t="shared" si="211"/>
        <v>0</v>
      </c>
      <c r="F1033" s="455">
        <f t="shared" si="211"/>
        <v>0</v>
      </c>
      <c r="G1033" s="39"/>
    </row>
    <row r="1034" spans="1:12" ht="16.5" thickBot="1" x14ac:dyDescent="0.3">
      <c r="A1034" s="2"/>
      <c r="B1034" s="456" t="s">
        <v>42</v>
      </c>
      <c r="C1034" s="21"/>
      <c r="D1034" s="21"/>
      <c r="E1034" s="21"/>
      <c r="F1034" s="455"/>
      <c r="G1034" s="39"/>
    </row>
    <row r="1035" spans="1:12" ht="16.5" thickBot="1" x14ac:dyDescent="0.3">
      <c r="A1035" s="2"/>
      <c r="B1035" s="456" t="s">
        <v>58</v>
      </c>
      <c r="C1035" s="21"/>
      <c r="D1035" s="21"/>
      <c r="E1035" s="21"/>
      <c r="F1035" s="455"/>
      <c r="G1035" s="39"/>
    </row>
    <row r="1036" spans="1:12" ht="16.5" thickBot="1" x14ac:dyDescent="0.3">
      <c r="A1036" s="2"/>
      <c r="B1036" s="456" t="s">
        <v>59</v>
      </c>
      <c r="C1036" s="21"/>
      <c r="D1036" s="21"/>
      <c r="E1036" s="21"/>
      <c r="F1036" s="455"/>
      <c r="G1036" s="39"/>
    </row>
    <row r="1037" spans="1:12" ht="16.5" thickBot="1" x14ac:dyDescent="0.3">
      <c r="A1037" s="2"/>
      <c r="B1037" s="456" t="s">
        <v>60</v>
      </c>
      <c r="C1037" s="21"/>
      <c r="D1037" s="21"/>
      <c r="E1037" s="21"/>
      <c r="F1037" s="455"/>
      <c r="G1037" s="39"/>
    </row>
    <row r="1038" spans="1:12" ht="16.5" thickBot="1" x14ac:dyDescent="0.3">
      <c r="A1038" s="2"/>
      <c r="B1038" s="454" t="s">
        <v>61</v>
      </c>
      <c r="C1038" s="24">
        <f>C1039+C1040+C1041+C1042</f>
        <v>0</v>
      </c>
      <c r="D1038" s="24">
        <f t="shared" ref="D1038:F1038" si="212">D1039+D1040+D1041+D1042</f>
        <v>110000</v>
      </c>
      <c r="E1038" s="24">
        <f>E1039+E1040+E1041+E1042</f>
        <v>136324</v>
      </c>
      <c r="F1038" s="457">
        <f t="shared" si="212"/>
        <v>0</v>
      </c>
      <c r="G1038" s="39"/>
    </row>
    <row r="1039" spans="1:12" ht="16.5" thickBot="1" x14ac:dyDescent="0.3">
      <c r="A1039" s="2"/>
      <c r="B1039" s="456" t="s">
        <v>42</v>
      </c>
      <c r="C1039" s="24"/>
      <c r="D1039" s="21">
        <v>110000</v>
      </c>
      <c r="E1039" s="21">
        <v>136324</v>
      </c>
      <c r="F1039" s="455"/>
      <c r="G1039" s="39"/>
      <c r="H1039" s="401"/>
      <c r="L1039" s="381"/>
    </row>
    <row r="1040" spans="1:12" ht="16.5" thickBot="1" x14ac:dyDescent="0.3">
      <c r="A1040" s="2"/>
      <c r="B1040" s="456" t="s">
        <v>58</v>
      </c>
      <c r="C1040" s="24"/>
      <c r="D1040" s="21"/>
      <c r="E1040" s="21"/>
      <c r="F1040" s="455"/>
      <c r="G1040" s="39"/>
      <c r="H1040" s="381"/>
      <c r="I1040" s="381"/>
      <c r="J1040" s="381"/>
      <c r="L1040" s="381"/>
    </row>
    <row r="1041" spans="1:7" ht="16.5" thickBot="1" x14ac:dyDescent="0.3">
      <c r="A1041" s="2"/>
      <c r="B1041" s="456" t="s">
        <v>59</v>
      </c>
      <c r="C1041" s="24"/>
      <c r="D1041" s="21"/>
      <c r="E1041" s="21"/>
      <c r="F1041" s="455"/>
      <c r="G1041" s="39"/>
    </row>
    <row r="1042" spans="1:7" ht="16.5" thickBot="1" x14ac:dyDescent="0.3">
      <c r="A1042" s="2"/>
      <c r="B1042" s="456" t="s">
        <v>60</v>
      </c>
      <c r="C1042" s="24"/>
      <c r="D1042" s="21"/>
      <c r="E1042" s="21"/>
      <c r="F1042" s="455"/>
      <c r="G1042" s="39"/>
    </row>
    <row r="1043" spans="1:7" ht="16.5" thickBot="1" x14ac:dyDescent="0.3">
      <c r="A1043" s="2"/>
      <c r="B1043" s="462" t="s">
        <v>417</v>
      </c>
      <c r="C1043" s="24">
        <f>C1033+C1038</f>
        <v>0</v>
      </c>
      <c r="D1043" s="24">
        <f t="shared" ref="D1043:F1043" si="213">D1033+D1038</f>
        <v>110000</v>
      </c>
      <c r="E1043" s="24">
        <f t="shared" si="213"/>
        <v>136324</v>
      </c>
      <c r="F1043" s="457">
        <f t="shared" si="213"/>
        <v>0</v>
      </c>
      <c r="G1043" s="39"/>
    </row>
    <row r="1044" spans="1:7" ht="48" thickBot="1" x14ac:dyDescent="0.3">
      <c r="A1044" s="2"/>
      <c r="B1044" s="450" t="s">
        <v>418</v>
      </c>
      <c r="C1044" s="427" t="s">
        <v>419</v>
      </c>
      <c r="D1044" s="32" t="s">
        <v>54</v>
      </c>
      <c r="E1044" s="1684" t="s">
        <v>420</v>
      </c>
      <c r="F1044" s="1686"/>
      <c r="G1044" s="39"/>
    </row>
    <row r="1045" spans="1:7" ht="16.5" thickBot="1" x14ac:dyDescent="0.3">
      <c r="A1045" s="2"/>
      <c r="B1045" s="447" t="s">
        <v>29</v>
      </c>
      <c r="C1045" s="1272" t="s">
        <v>419</v>
      </c>
      <c r="D1045" s="1273"/>
      <c r="E1045" s="1273"/>
      <c r="F1045" s="1670"/>
      <c r="G1045" s="39"/>
    </row>
    <row r="1046" spans="1:7" ht="16.5" thickBot="1" x14ac:dyDescent="0.3">
      <c r="A1046" s="2"/>
      <c r="B1046" s="447" t="s">
        <v>31</v>
      </c>
      <c r="C1046" s="1287" t="s">
        <v>329</v>
      </c>
      <c r="D1046" s="1288"/>
      <c r="E1046" s="1288"/>
      <c r="F1046" s="1687"/>
      <c r="G1046" s="39"/>
    </row>
    <row r="1047" spans="1:7" ht="15.75" x14ac:dyDescent="0.25">
      <c r="A1047" s="2"/>
      <c r="B1047" s="1666"/>
      <c r="C1047" s="14">
        <v>2024</v>
      </c>
      <c r="D1047" s="14">
        <v>2025</v>
      </c>
      <c r="E1047" s="14">
        <v>2026</v>
      </c>
      <c r="F1047" s="442">
        <v>2027</v>
      </c>
      <c r="G1047" s="39"/>
    </row>
    <row r="1048" spans="1:7" ht="16.5" thickBot="1" x14ac:dyDescent="0.3">
      <c r="A1048" s="2"/>
      <c r="B1048" s="1683"/>
      <c r="C1048" s="16" t="s">
        <v>13</v>
      </c>
      <c r="D1048" s="16" t="s">
        <v>14</v>
      </c>
      <c r="E1048" s="16" t="s">
        <v>14</v>
      </c>
      <c r="F1048" s="451" t="s">
        <v>14</v>
      </c>
      <c r="G1048" s="39"/>
    </row>
    <row r="1049" spans="1:7" ht="16.5" thickBot="1" x14ac:dyDescent="0.3">
      <c r="A1049" s="2"/>
      <c r="B1049" s="447" t="s">
        <v>33</v>
      </c>
      <c r="C1049" s="6">
        <v>1</v>
      </c>
      <c r="D1049" s="15">
        <v>1</v>
      </c>
      <c r="E1049" s="15">
        <v>1</v>
      </c>
      <c r="F1049" s="475">
        <v>1</v>
      </c>
      <c r="G1049" s="39"/>
    </row>
    <row r="1050" spans="1:7" ht="16.5" thickBot="1" x14ac:dyDescent="0.3">
      <c r="A1050" s="2"/>
      <c r="B1050" s="447" t="s">
        <v>35</v>
      </c>
      <c r="C1050" s="379">
        <f>C1068</f>
        <v>0</v>
      </c>
      <c r="D1050" s="379">
        <f t="shared" ref="D1050:F1050" si="214">D1068</f>
        <v>30000</v>
      </c>
      <c r="E1050" s="379">
        <f t="shared" si="214"/>
        <v>30000</v>
      </c>
      <c r="F1050" s="452">
        <f t="shared" si="214"/>
        <v>0</v>
      </c>
      <c r="G1050" s="39"/>
    </row>
    <row r="1051" spans="1:7" ht="16.5" thickBot="1" x14ac:dyDescent="0.3">
      <c r="A1051" s="2"/>
      <c r="B1051" s="447" t="s">
        <v>36</v>
      </c>
      <c r="C1051" s="379">
        <f>C1050/C1049</f>
        <v>0</v>
      </c>
      <c r="D1051" s="379">
        <f t="shared" ref="D1051:F1051" si="215">D1050/D1049</f>
        <v>30000</v>
      </c>
      <c r="E1051" s="379">
        <f t="shared" si="215"/>
        <v>30000</v>
      </c>
      <c r="F1051" s="452">
        <f t="shared" si="215"/>
        <v>0</v>
      </c>
      <c r="G1051" s="39"/>
    </row>
    <row r="1052" spans="1:7" ht="16.5" thickBot="1" x14ac:dyDescent="0.3">
      <c r="A1052" s="2"/>
      <c r="B1052" s="447" t="s">
        <v>37</v>
      </c>
      <c r="C1052" s="15" t="s">
        <v>94</v>
      </c>
      <c r="D1052" s="19">
        <f>D1049/C1049-1</f>
        <v>0</v>
      </c>
      <c r="E1052" s="19">
        <f t="shared" ref="E1052:F1054" si="216">E1049/D1049-1</f>
        <v>0</v>
      </c>
      <c r="F1052" s="453">
        <f t="shared" si="216"/>
        <v>0</v>
      </c>
      <c r="G1052" s="39"/>
    </row>
    <row r="1053" spans="1:7" ht="16.5" thickBot="1" x14ac:dyDescent="0.3">
      <c r="A1053" s="2"/>
      <c r="B1053" s="447" t="s">
        <v>38</v>
      </c>
      <c r="C1053" s="15" t="s">
        <v>94</v>
      </c>
      <c r="D1053" s="19" t="e">
        <f>D1050/C1050-1</f>
        <v>#DIV/0!</v>
      </c>
      <c r="E1053" s="19">
        <f t="shared" si="216"/>
        <v>0</v>
      </c>
      <c r="F1053" s="453">
        <f t="shared" si="216"/>
        <v>-1</v>
      </c>
      <c r="G1053" s="39"/>
    </row>
    <row r="1054" spans="1:7" ht="16.5" thickBot="1" x14ac:dyDescent="0.3">
      <c r="A1054" s="2"/>
      <c r="B1054" s="447" t="s">
        <v>39</v>
      </c>
      <c r="C1054" s="15" t="s">
        <v>94</v>
      </c>
      <c r="D1054" s="19" t="e">
        <f>D1051/C1051-1</f>
        <v>#DIV/0!</v>
      </c>
      <c r="E1054" s="19">
        <f t="shared" si="216"/>
        <v>0</v>
      </c>
      <c r="F1054" s="453">
        <f t="shared" si="216"/>
        <v>-1</v>
      </c>
      <c r="G1054" s="39"/>
    </row>
    <row r="1055" spans="1:7" ht="16.5" thickBot="1" x14ac:dyDescent="0.3">
      <c r="A1055" s="2"/>
      <c r="B1055" s="1681" t="s">
        <v>421</v>
      </c>
      <c r="C1055" s="1318"/>
      <c r="D1055" s="1318"/>
      <c r="E1055" s="1318"/>
      <c r="F1055" s="1682"/>
      <c r="G1055" s="39"/>
    </row>
    <row r="1056" spans="1:7" ht="15.75" x14ac:dyDescent="0.25">
      <c r="A1056" s="2"/>
      <c r="B1056" s="1666"/>
      <c r="C1056" s="14">
        <v>2024</v>
      </c>
      <c r="D1056" s="14">
        <v>2025</v>
      </c>
      <c r="E1056" s="14">
        <v>2026</v>
      </c>
      <c r="F1056" s="442">
        <v>2027</v>
      </c>
      <c r="G1056" s="39"/>
    </row>
    <row r="1057" spans="1:7" ht="16.5" thickBot="1" x14ac:dyDescent="0.3">
      <c r="A1057" s="2"/>
      <c r="B1057" s="1683"/>
      <c r="C1057" s="16" t="s">
        <v>13</v>
      </c>
      <c r="D1057" s="16" t="s">
        <v>14</v>
      </c>
      <c r="E1057" s="16" t="s">
        <v>14</v>
      </c>
      <c r="F1057" s="451" t="s">
        <v>14</v>
      </c>
      <c r="G1057" s="39"/>
    </row>
    <row r="1058" spans="1:7" ht="16.5" thickBot="1" x14ac:dyDescent="0.3">
      <c r="A1058" s="2"/>
      <c r="B1058" s="454" t="s">
        <v>57</v>
      </c>
      <c r="C1058" s="21">
        <f>C1059+C1060+C1061+C1062</f>
        <v>0</v>
      </c>
      <c r="D1058" s="21">
        <f t="shared" ref="D1058:F1058" si="217">D1059+D1060+D1061+D1062</f>
        <v>0</v>
      </c>
      <c r="E1058" s="21">
        <f t="shared" si="217"/>
        <v>0</v>
      </c>
      <c r="F1058" s="455">
        <f t="shared" si="217"/>
        <v>0</v>
      </c>
      <c r="G1058" s="39"/>
    </row>
    <row r="1059" spans="1:7" ht="16.5" thickBot="1" x14ac:dyDescent="0.3">
      <c r="A1059" s="2"/>
      <c r="B1059" s="456" t="s">
        <v>42</v>
      </c>
      <c r="C1059" s="21"/>
      <c r="D1059" s="21"/>
      <c r="E1059" s="21"/>
      <c r="F1059" s="455"/>
      <c r="G1059" s="39"/>
    </row>
    <row r="1060" spans="1:7" ht="16.5" thickBot="1" x14ac:dyDescent="0.3">
      <c r="A1060" s="2"/>
      <c r="B1060" s="456" t="s">
        <v>58</v>
      </c>
      <c r="C1060" s="21"/>
      <c r="D1060" s="21"/>
      <c r="E1060" s="21"/>
      <c r="F1060" s="455"/>
      <c r="G1060" s="39"/>
    </row>
    <row r="1061" spans="1:7" ht="16.5" thickBot="1" x14ac:dyDescent="0.3">
      <c r="A1061" s="2"/>
      <c r="B1061" s="456" t="s">
        <v>59</v>
      </c>
      <c r="C1061" s="21"/>
      <c r="D1061" s="21"/>
      <c r="E1061" s="21"/>
      <c r="F1061" s="455"/>
      <c r="G1061" s="39"/>
    </row>
    <row r="1062" spans="1:7" ht="16.5" thickBot="1" x14ac:dyDescent="0.3">
      <c r="A1062" s="2"/>
      <c r="B1062" s="456" t="s">
        <v>60</v>
      </c>
      <c r="C1062" s="21"/>
      <c r="D1062" s="21"/>
      <c r="E1062" s="21"/>
      <c r="F1062" s="455"/>
      <c r="G1062" s="39"/>
    </row>
    <row r="1063" spans="1:7" ht="16.5" thickBot="1" x14ac:dyDescent="0.3">
      <c r="A1063" s="2"/>
      <c r="B1063" s="454" t="s">
        <v>61</v>
      </c>
      <c r="C1063" s="24">
        <f>C1064+C1065+C1066+C1067</f>
        <v>0</v>
      </c>
      <c r="D1063" s="24">
        <f t="shared" ref="D1063:F1063" si="218">D1064+D1065+D1066+D1067</f>
        <v>30000</v>
      </c>
      <c r="E1063" s="24">
        <f t="shared" si="218"/>
        <v>30000</v>
      </c>
      <c r="F1063" s="457">
        <f t="shared" si="218"/>
        <v>0</v>
      </c>
      <c r="G1063" s="39"/>
    </row>
    <row r="1064" spans="1:7" ht="16.5" thickBot="1" x14ac:dyDescent="0.3">
      <c r="A1064" s="2"/>
      <c r="B1064" s="456" t="s">
        <v>42</v>
      </c>
      <c r="C1064" s="24"/>
      <c r="D1064" s="21">
        <v>30000</v>
      </c>
      <c r="E1064" s="21">
        <v>30000</v>
      </c>
      <c r="F1064" s="455"/>
      <c r="G1064" s="39"/>
    </row>
    <row r="1065" spans="1:7" ht="16.5" thickBot="1" x14ac:dyDescent="0.3">
      <c r="A1065" s="2"/>
      <c r="B1065" s="456" t="s">
        <v>58</v>
      </c>
      <c r="C1065" s="24"/>
      <c r="D1065" s="21"/>
      <c r="E1065" s="21"/>
      <c r="F1065" s="455"/>
      <c r="G1065" s="39"/>
    </row>
    <row r="1066" spans="1:7" ht="16.5" thickBot="1" x14ac:dyDescent="0.3">
      <c r="A1066" s="2"/>
      <c r="B1066" s="456" t="s">
        <v>59</v>
      </c>
      <c r="C1066" s="24"/>
      <c r="D1066" s="21"/>
      <c r="E1066" s="21"/>
      <c r="F1066" s="455"/>
      <c r="G1066" s="39"/>
    </row>
    <row r="1067" spans="1:7" ht="16.5" thickBot="1" x14ac:dyDescent="0.3">
      <c r="A1067" s="2"/>
      <c r="B1067" s="456" t="s">
        <v>60</v>
      </c>
      <c r="C1067" s="24"/>
      <c r="D1067" s="21"/>
      <c r="E1067" s="21"/>
      <c r="F1067" s="455"/>
      <c r="G1067" s="39"/>
    </row>
    <row r="1068" spans="1:7" ht="16.5" thickBot="1" x14ac:dyDescent="0.3">
      <c r="A1068" s="2"/>
      <c r="B1068" s="462" t="s">
        <v>422</v>
      </c>
      <c r="C1068" s="24">
        <f>C1058+C1063</f>
        <v>0</v>
      </c>
      <c r="D1068" s="24">
        <f t="shared" ref="D1068:F1068" si="219">D1058+D1063</f>
        <v>30000</v>
      </c>
      <c r="E1068" s="24">
        <f t="shared" si="219"/>
        <v>30000</v>
      </c>
      <c r="F1068" s="457">
        <f t="shared" si="219"/>
        <v>0</v>
      </c>
      <c r="G1068" s="39"/>
    </row>
    <row r="1069" spans="1:7" ht="14.25" customHeight="1" thickBot="1" x14ac:dyDescent="0.3">
      <c r="A1069" s="2"/>
      <c r="B1069" s="479" t="s">
        <v>423</v>
      </c>
      <c r="C1069" s="480"/>
      <c r="D1069" s="23"/>
      <c r="E1069" s="433"/>
      <c r="F1069" s="460"/>
      <c r="G1069" s="39"/>
    </row>
    <row r="1070" spans="1:7" ht="48" hidden="1" thickBot="1" x14ac:dyDescent="0.3">
      <c r="A1070" s="2"/>
      <c r="B1070" s="450" t="s">
        <v>27</v>
      </c>
      <c r="C1070" s="398" t="s">
        <v>321</v>
      </c>
      <c r="D1070" s="397" t="s">
        <v>54</v>
      </c>
      <c r="E1070" s="1707" t="s">
        <v>322</v>
      </c>
      <c r="F1070" s="1709"/>
      <c r="G1070" s="39"/>
    </row>
    <row r="1071" spans="1:7" ht="16.5" hidden="1" thickBot="1" x14ac:dyDescent="0.3">
      <c r="A1071" s="2"/>
      <c r="B1071" s="473"/>
      <c r="C1071" s="1704" t="s">
        <v>321</v>
      </c>
      <c r="D1071" s="1705"/>
      <c r="E1071" s="1705"/>
      <c r="F1071" s="1706"/>
      <c r="G1071" s="39"/>
    </row>
    <row r="1072" spans="1:7" ht="16.5" hidden="1" thickBot="1" x14ac:dyDescent="0.3">
      <c r="A1072" s="2"/>
      <c r="B1072" s="447" t="s">
        <v>29</v>
      </c>
      <c r="C1072" s="1704"/>
      <c r="D1072" s="1705"/>
      <c r="E1072" s="1705"/>
      <c r="F1072" s="1706"/>
      <c r="G1072" s="39"/>
    </row>
    <row r="1073" spans="1:7" ht="16.5" hidden="1" thickBot="1" x14ac:dyDescent="0.3">
      <c r="A1073" s="2"/>
      <c r="B1073" s="447" t="s">
        <v>31</v>
      </c>
      <c r="C1073" s="1707" t="s">
        <v>323</v>
      </c>
      <c r="D1073" s="1708"/>
      <c r="E1073" s="1708"/>
      <c r="F1073" s="1709"/>
      <c r="G1073" s="39"/>
    </row>
    <row r="1074" spans="1:7" ht="16.5" hidden="1" thickBot="1" x14ac:dyDescent="0.3">
      <c r="A1074" s="2"/>
      <c r="B1074" s="1666"/>
      <c r="C1074" s="14">
        <v>2024</v>
      </c>
      <c r="D1074" s="14">
        <v>2025</v>
      </c>
      <c r="E1074" s="14">
        <v>2026</v>
      </c>
      <c r="F1074" s="442">
        <v>2027</v>
      </c>
      <c r="G1074" s="39"/>
    </row>
    <row r="1075" spans="1:7" ht="16.5" hidden="1" thickBot="1" x14ac:dyDescent="0.3">
      <c r="A1075" s="2"/>
      <c r="B1075" s="1683"/>
      <c r="C1075" s="16" t="s">
        <v>13</v>
      </c>
      <c r="D1075" s="16" t="s">
        <v>14</v>
      </c>
      <c r="E1075" s="16" t="s">
        <v>14</v>
      </c>
      <c r="F1075" s="451" t="s">
        <v>14</v>
      </c>
      <c r="G1075" s="39"/>
    </row>
    <row r="1076" spans="1:7" ht="11.25" hidden="1" customHeight="1" thickBot="1" x14ac:dyDescent="0.3">
      <c r="A1076" s="2"/>
      <c r="B1076" s="447" t="s">
        <v>33</v>
      </c>
      <c r="C1076" s="379">
        <v>1</v>
      </c>
      <c r="D1076" s="379">
        <v>1</v>
      </c>
      <c r="E1076" s="379">
        <v>1</v>
      </c>
      <c r="F1076" s="452">
        <v>1</v>
      </c>
      <c r="G1076" s="39"/>
    </row>
    <row r="1077" spans="1:7" ht="16.5" hidden="1" thickBot="1" x14ac:dyDescent="0.3">
      <c r="A1077" s="2"/>
      <c r="B1077" s="447" t="s">
        <v>35</v>
      </c>
      <c r="C1077" s="379">
        <v>0</v>
      </c>
      <c r="D1077" s="379">
        <v>0</v>
      </c>
      <c r="E1077" s="379">
        <v>0</v>
      </c>
      <c r="F1077" s="452">
        <f>F1095</f>
        <v>0</v>
      </c>
      <c r="G1077" s="39"/>
    </row>
    <row r="1078" spans="1:7" ht="16.5" hidden="1" thickBot="1" x14ac:dyDescent="0.3">
      <c r="A1078" s="2"/>
      <c r="B1078" s="447" t="s">
        <v>36</v>
      </c>
      <c r="C1078" s="379">
        <v>0</v>
      </c>
      <c r="D1078" s="379">
        <v>0</v>
      </c>
      <c r="E1078" s="379">
        <v>0</v>
      </c>
      <c r="F1078" s="452">
        <v>109000</v>
      </c>
      <c r="G1078" s="39"/>
    </row>
    <row r="1079" spans="1:7" ht="16.5" hidden="1" thickBot="1" x14ac:dyDescent="0.3">
      <c r="A1079" s="2"/>
      <c r="B1079" s="447" t="s">
        <v>37</v>
      </c>
      <c r="C1079" s="15" t="s">
        <v>94</v>
      </c>
      <c r="D1079" s="19">
        <f>D1076/C1076-1</f>
        <v>0</v>
      </c>
      <c r="E1079" s="19">
        <f t="shared" ref="E1079:F1081" si="220">E1076/D1076-1</f>
        <v>0</v>
      </c>
      <c r="F1079" s="453">
        <f t="shared" si="220"/>
        <v>0</v>
      </c>
      <c r="G1079" s="39"/>
    </row>
    <row r="1080" spans="1:7" ht="16.5" hidden="1" thickBot="1" x14ac:dyDescent="0.3">
      <c r="A1080" s="2"/>
      <c r="B1080" s="447" t="s">
        <v>38</v>
      </c>
      <c r="C1080" s="15" t="s">
        <v>94</v>
      </c>
      <c r="D1080" s="19" t="e">
        <f>D1077/C1077-1</f>
        <v>#DIV/0!</v>
      </c>
      <c r="E1080" s="19" t="e">
        <f t="shared" si="220"/>
        <v>#DIV/0!</v>
      </c>
      <c r="F1080" s="453" t="e">
        <f t="shared" si="220"/>
        <v>#DIV/0!</v>
      </c>
      <c r="G1080" s="39"/>
    </row>
    <row r="1081" spans="1:7" ht="16.5" hidden="1" thickBot="1" x14ac:dyDescent="0.3">
      <c r="A1081" s="2"/>
      <c r="B1081" s="447" t="s">
        <v>39</v>
      </c>
      <c r="C1081" s="15" t="s">
        <v>94</v>
      </c>
      <c r="D1081" s="19" t="e">
        <f>D1078/C1078-1</f>
        <v>#DIV/0!</v>
      </c>
      <c r="E1081" s="19" t="e">
        <f t="shared" si="220"/>
        <v>#DIV/0!</v>
      </c>
      <c r="F1081" s="453" t="e">
        <f t="shared" si="220"/>
        <v>#DIV/0!</v>
      </c>
      <c r="G1081" s="39"/>
    </row>
    <row r="1082" spans="1:7" ht="16.5" hidden="1" thickBot="1" x14ac:dyDescent="0.3">
      <c r="A1082" s="2"/>
      <c r="B1082" s="1681" t="s">
        <v>315</v>
      </c>
      <c r="C1082" s="1318"/>
      <c r="D1082" s="1318"/>
      <c r="E1082" s="1318"/>
      <c r="F1082" s="1682"/>
      <c r="G1082" s="39"/>
    </row>
    <row r="1083" spans="1:7" ht="16.5" hidden="1" thickBot="1" x14ac:dyDescent="0.3">
      <c r="A1083" s="2"/>
      <c r="B1083" s="1666"/>
      <c r="C1083" s="14">
        <v>2024</v>
      </c>
      <c r="D1083" s="14">
        <v>2025</v>
      </c>
      <c r="E1083" s="14">
        <v>2026</v>
      </c>
      <c r="F1083" s="442">
        <v>2027</v>
      </c>
      <c r="G1083" s="39"/>
    </row>
    <row r="1084" spans="1:7" ht="16.5" hidden="1" thickBot="1" x14ac:dyDescent="0.3">
      <c r="A1084" s="2"/>
      <c r="B1084" s="1683"/>
      <c r="C1084" s="16" t="s">
        <v>13</v>
      </c>
      <c r="D1084" s="16" t="s">
        <v>14</v>
      </c>
      <c r="E1084" s="16" t="s">
        <v>14</v>
      </c>
      <c r="F1084" s="451" t="s">
        <v>14</v>
      </c>
      <c r="G1084" s="39"/>
    </row>
    <row r="1085" spans="1:7" ht="16.5" hidden="1" thickBot="1" x14ac:dyDescent="0.3">
      <c r="A1085" s="2"/>
      <c r="B1085" s="454" t="s">
        <v>57</v>
      </c>
      <c r="C1085" s="21">
        <f>C1086+C1087+C1088+C1089</f>
        <v>0</v>
      </c>
      <c r="D1085" s="21">
        <f t="shared" ref="D1085:F1085" si="221">D1086+D1087+D1088+D1089</f>
        <v>0</v>
      </c>
      <c r="E1085" s="21">
        <f t="shared" si="221"/>
        <v>0</v>
      </c>
      <c r="F1085" s="455">
        <f t="shared" si="221"/>
        <v>0</v>
      </c>
      <c r="G1085" s="39"/>
    </row>
    <row r="1086" spans="1:7" ht="16.5" hidden="1" thickBot="1" x14ac:dyDescent="0.3">
      <c r="A1086" s="2"/>
      <c r="B1086" s="456" t="s">
        <v>42</v>
      </c>
      <c r="C1086" s="21"/>
      <c r="D1086" s="21"/>
      <c r="E1086" s="21"/>
      <c r="F1086" s="455"/>
      <c r="G1086" s="39"/>
    </row>
    <row r="1087" spans="1:7" ht="16.5" hidden="1" thickBot="1" x14ac:dyDescent="0.3">
      <c r="A1087" s="2"/>
      <c r="B1087" s="456" t="s">
        <v>58</v>
      </c>
      <c r="C1087" s="21"/>
      <c r="D1087" s="21"/>
      <c r="E1087" s="21"/>
      <c r="F1087" s="455"/>
      <c r="G1087" s="39"/>
    </row>
    <row r="1088" spans="1:7" ht="16.5" hidden="1" thickBot="1" x14ac:dyDescent="0.3">
      <c r="A1088" s="2"/>
      <c r="B1088" s="456" t="s">
        <v>59</v>
      </c>
      <c r="C1088" s="21"/>
      <c r="D1088" s="21"/>
      <c r="E1088" s="21"/>
      <c r="F1088" s="455"/>
      <c r="G1088" s="39"/>
    </row>
    <row r="1089" spans="1:7" ht="16.5" hidden="1" thickBot="1" x14ac:dyDescent="0.3">
      <c r="A1089" s="2"/>
      <c r="B1089" s="456" t="s">
        <v>60</v>
      </c>
      <c r="C1089" s="21"/>
      <c r="D1089" s="21"/>
      <c r="E1089" s="21"/>
      <c r="F1089" s="455"/>
      <c r="G1089" s="39"/>
    </row>
    <row r="1090" spans="1:7" ht="16.5" hidden="1" thickBot="1" x14ac:dyDescent="0.3">
      <c r="A1090" s="2"/>
      <c r="B1090" s="454" t="s">
        <v>61</v>
      </c>
      <c r="C1090" s="24">
        <v>0</v>
      </c>
      <c r="D1090" s="24">
        <v>0</v>
      </c>
      <c r="E1090" s="24">
        <v>0</v>
      </c>
      <c r="F1090" s="457"/>
      <c r="G1090" s="39"/>
    </row>
    <row r="1091" spans="1:7" ht="16.5" hidden="1" thickBot="1" x14ac:dyDescent="0.3">
      <c r="A1091" s="2"/>
      <c r="B1091" s="456" t="s">
        <v>42</v>
      </c>
      <c r="C1091" s="379"/>
      <c r="D1091" s="379"/>
      <c r="E1091" s="379"/>
      <c r="F1091" s="452"/>
      <c r="G1091" s="39"/>
    </row>
    <row r="1092" spans="1:7" ht="16.5" hidden="1" thickBot="1" x14ac:dyDescent="0.3">
      <c r="A1092" s="2"/>
      <c r="B1092" s="456" t="s">
        <v>58</v>
      </c>
      <c r="C1092" s="24"/>
      <c r="D1092" s="21"/>
      <c r="E1092" s="21"/>
      <c r="F1092" s="455"/>
      <c r="G1092" s="39"/>
    </row>
    <row r="1093" spans="1:7" ht="16.5" hidden="1" thickBot="1" x14ac:dyDescent="0.3">
      <c r="A1093" s="2"/>
      <c r="B1093" s="456" t="s">
        <v>59</v>
      </c>
      <c r="C1093" s="24"/>
      <c r="D1093" s="21"/>
      <c r="E1093" s="21"/>
      <c r="F1093" s="455"/>
      <c r="G1093" s="39"/>
    </row>
    <row r="1094" spans="1:7" ht="16.5" hidden="1" thickBot="1" x14ac:dyDescent="0.3">
      <c r="A1094" s="2"/>
      <c r="B1094" s="456" t="s">
        <v>60</v>
      </c>
      <c r="C1094" s="24"/>
      <c r="D1094" s="21"/>
      <c r="E1094" s="21"/>
      <c r="F1094" s="455"/>
      <c r="G1094" s="39"/>
    </row>
    <row r="1095" spans="1:7" ht="16.5" hidden="1" thickBot="1" x14ac:dyDescent="0.3">
      <c r="A1095" s="2"/>
      <c r="B1095" s="471" t="s">
        <v>62</v>
      </c>
      <c r="C1095" s="24">
        <v>0</v>
      </c>
      <c r="D1095" s="24">
        <v>0</v>
      </c>
      <c r="E1095" s="24">
        <v>0</v>
      </c>
      <c r="F1095" s="457">
        <f t="shared" ref="F1095" si="222">F1085+F1090</f>
        <v>0</v>
      </c>
      <c r="G1095" s="39"/>
    </row>
    <row r="1096" spans="1:7" ht="77.25" customHeight="1" thickBot="1" x14ac:dyDescent="0.3">
      <c r="A1096" s="2"/>
      <c r="B1096" s="450" t="s">
        <v>27</v>
      </c>
      <c r="C1096" s="399" t="s">
        <v>424</v>
      </c>
      <c r="D1096" s="32" t="s">
        <v>54</v>
      </c>
      <c r="E1096" s="1684" t="s">
        <v>333</v>
      </c>
      <c r="F1096" s="1686"/>
      <c r="G1096" s="39"/>
    </row>
    <row r="1097" spans="1:7" ht="40.5" customHeight="1" thickBot="1" x14ac:dyDescent="0.3">
      <c r="A1097" s="2"/>
      <c r="B1097" s="447" t="s">
        <v>29</v>
      </c>
      <c r="C1097" s="1272" t="s">
        <v>425</v>
      </c>
      <c r="D1097" s="1273"/>
      <c r="E1097" s="1273"/>
      <c r="F1097" s="1670"/>
      <c r="G1097" s="39"/>
    </row>
    <row r="1098" spans="1:7" ht="16.5" thickBot="1" x14ac:dyDescent="0.3">
      <c r="A1098" s="2"/>
      <c r="B1098" s="447" t="s">
        <v>31</v>
      </c>
      <c r="C1098" s="1287" t="s">
        <v>329</v>
      </c>
      <c r="D1098" s="1288"/>
      <c r="E1098" s="1288"/>
      <c r="F1098" s="1687"/>
      <c r="G1098" s="39"/>
    </row>
    <row r="1099" spans="1:7" ht="15.75" x14ac:dyDescent="0.25">
      <c r="A1099" s="2"/>
      <c r="B1099" s="1666"/>
      <c r="C1099" s="14">
        <v>2024</v>
      </c>
      <c r="D1099" s="14">
        <v>2025</v>
      </c>
      <c r="E1099" s="14">
        <v>2026</v>
      </c>
      <c r="F1099" s="442">
        <v>2027</v>
      </c>
      <c r="G1099" s="39"/>
    </row>
    <row r="1100" spans="1:7" ht="16.5" thickBot="1" x14ac:dyDescent="0.3">
      <c r="A1100" s="2"/>
      <c r="B1100" s="1683"/>
      <c r="C1100" s="16" t="s">
        <v>13</v>
      </c>
      <c r="D1100" s="16" t="s">
        <v>14</v>
      </c>
      <c r="E1100" s="16" t="s">
        <v>14</v>
      </c>
      <c r="F1100" s="451" t="s">
        <v>14</v>
      </c>
      <c r="G1100" s="39"/>
    </row>
    <row r="1101" spans="1:7" ht="16.5" thickBot="1" x14ac:dyDescent="0.3">
      <c r="A1101" s="2"/>
      <c r="B1101" s="447" t="s">
        <v>33</v>
      </c>
      <c r="C1101" s="6">
        <v>1</v>
      </c>
      <c r="D1101" s="15">
        <v>1</v>
      </c>
      <c r="E1101" s="15">
        <v>1</v>
      </c>
      <c r="F1101" s="466">
        <v>1</v>
      </c>
      <c r="G1101" s="39"/>
    </row>
    <row r="1102" spans="1:7" ht="16.5" thickBot="1" x14ac:dyDescent="0.3">
      <c r="A1102" s="2"/>
      <c r="B1102" s="447" t="s">
        <v>35</v>
      </c>
      <c r="C1102" s="380">
        <f t="shared" ref="C1102:E1102" si="223">C1120</f>
        <v>100000</v>
      </c>
      <c r="D1102" s="380">
        <f>D1120</f>
        <v>320000</v>
      </c>
      <c r="E1102" s="380">
        <f t="shared" si="223"/>
        <v>300000</v>
      </c>
      <c r="F1102" s="452">
        <f>F1120</f>
        <v>1170000</v>
      </c>
      <c r="G1102" s="39"/>
    </row>
    <row r="1103" spans="1:7" ht="16.5" thickBot="1" x14ac:dyDescent="0.3">
      <c r="A1103" s="2"/>
      <c r="B1103" s="447" t="s">
        <v>36</v>
      </c>
      <c r="C1103" s="380">
        <f t="shared" ref="C1103:E1103" si="224">C1102/C1101</f>
        <v>100000</v>
      </c>
      <c r="D1103" s="380">
        <f t="shared" si="224"/>
        <v>320000</v>
      </c>
      <c r="E1103" s="380">
        <f t="shared" si="224"/>
        <v>300000</v>
      </c>
      <c r="F1103" s="452">
        <f>F1102/F1101</f>
        <v>1170000</v>
      </c>
      <c r="G1103" s="39"/>
    </row>
    <row r="1104" spans="1:7" ht="16.5" thickBot="1" x14ac:dyDescent="0.3">
      <c r="A1104" s="2"/>
      <c r="B1104" s="447" t="s">
        <v>37</v>
      </c>
      <c r="C1104" s="15" t="s">
        <v>94</v>
      </c>
      <c r="D1104" s="19">
        <f>D1101/C1101-1</f>
        <v>0</v>
      </c>
      <c r="E1104" s="19">
        <f t="shared" ref="E1104:F1106" si="225">E1101/D1101-1</f>
        <v>0</v>
      </c>
      <c r="F1104" s="453">
        <f t="shared" si="225"/>
        <v>0</v>
      </c>
      <c r="G1104" s="39"/>
    </row>
    <row r="1105" spans="1:8" ht="16.5" thickBot="1" x14ac:dyDescent="0.3">
      <c r="A1105" s="2"/>
      <c r="B1105" s="447" t="s">
        <v>38</v>
      </c>
      <c r="C1105" s="15" t="s">
        <v>94</v>
      </c>
      <c r="D1105" s="19">
        <f>D1102/C1102-1</f>
        <v>2.2000000000000002</v>
      </c>
      <c r="E1105" s="19">
        <f t="shared" si="225"/>
        <v>-6.25E-2</v>
      </c>
      <c r="F1105" s="453">
        <f t="shared" si="225"/>
        <v>2.9</v>
      </c>
      <c r="G1105" s="39"/>
    </row>
    <row r="1106" spans="1:8" ht="16.5" thickBot="1" x14ac:dyDescent="0.3">
      <c r="A1106" s="2"/>
      <c r="B1106" s="447" t="s">
        <v>39</v>
      </c>
      <c r="C1106" s="15" t="s">
        <v>94</v>
      </c>
      <c r="D1106" s="19">
        <f>D1103/C1103-1</f>
        <v>2.2000000000000002</v>
      </c>
      <c r="E1106" s="19">
        <f t="shared" si="225"/>
        <v>-6.25E-2</v>
      </c>
      <c r="F1106" s="453">
        <f t="shared" si="225"/>
        <v>2.9</v>
      </c>
      <c r="G1106" s="39"/>
    </row>
    <row r="1107" spans="1:8" ht="16.5" thickBot="1" x14ac:dyDescent="0.3">
      <c r="A1107" s="2"/>
      <c r="B1107" s="1681" t="s">
        <v>315</v>
      </c>
      <c r="C1107" s="1318"/>
      <c r="D1107" s="1318"/>
      <c r="E1107" s="1318"/>
      <c r="F1107" s="1682"/>
      <c r="G1107" s="39"/>
    </row>
    <row r="1108" spans="1:8" ht="15.75" x14ac:dyDescent="0.25">
      <c r="A1108" s="2"/>
      <c r="B1108" s="1666"/>
      <c r="C1108" s="14">
        <v>2024</v>
      </c>
      <c r="D1108" s="14">
        <v>2025</v>
      </c>
      <c r="E1108" s="14">
        <v>2026</v>
      </c>
      <c r="F1108" s="442">
        <v>2027</v>
      </c>
      <c r="G1108" s="39"/>
    </row>
    <row r="1109" spans="1:8" ht="16.5" thickBot="1" x14ac:dyDescent="0.3">
      <c r="A1109" s="2"/>
      <c r="B1109" s="1683"/>
      <c r="C1109" s="16" t="s">
        <v>13</v>
      </c>
      <c r="D1109" s="16" t="s">
        <v>14</v>
      </c>
      <c r="E1109" s="16" t="s">
        <v>14</v>
      </c>
      <c r="F1109" s="451" t="s">
        <v>14</v>
      </c>
      <c r="G1109" s="39"/>
    </row>
    <row r="1110" spans="1:8" ht="16.5" thickBot="1" x14ac:dyDescent="0.3">
      <c r="A1110" s="2"/>
      <c r="B1110" s="454" t="s">
        <v>57</v>
      </c>
      <c r="C1110" s="21">
        <f>C1111+C1112+C1113+C1114</f>
        <v>0</v>
      </c>
      <c r="D1110" s="21">
        <f t="shared" ref="D1110:F1110" si="226">D1111+D1112+D1113+D1114</f>
        <v>0</v>
      </c>
      <c r="E1110" s="21">
        <f t="shared" si="226"/>
        <v>0</v>
      </c>
      <c r="F1110" s="455">
        <f t="shared" si="226"/>
        <v>0</v>
      </c>
      <c r="G1110" s="39"/>
    </row>
    <row r="1111" spans="1:8" ht="16.5" thickBot="1" x14ac:dyDescent="0.3">
      <c r="A1111" s="2"/>
      <c r="B1111" s="456" t="s">
        <v>42</v>
      </c>
      <c r="C1111" s="21"/>
      <c r="D1111" s="21"/>
      <c r="E1111" s="21"/>
      <c r="F1111" s="455"/>
      <c r="G1111" s="39"/>
    </row>
    <row r="1112" spans="1:8" ht="16.5" thickBot="1" x14ac:dyDescent="0.3">
      <c r="A1112" s="2"/>
      <c r="B1112" s="456" t="s">
        <v>58</v>
      </c>
      <c r="C1112" s="21"/>
      <c r="D1112" s="21"/>
      <c r="E1112" s="21"/>
      <c r="F1112" s="455"/>
      <c r="G1112" s="39"/>
    </row>
    <row r="1113" spans="1:8" ht="16.5" thickBot="1" x14ac:dyDescent="0.3">
      <c r="A1113" s="2"/>
      <c r="B1113" s="456" t="s">
        <v>59</v>
      </c>
      <c r="C1113" s="21"/>
      <c r="D1113" s="21"/>
      <c r="E1113" s="21"/>
      <c r="F1113" s="455"/>
      <c r="G1113" s="39"/>
    </row>
    <row r="1114" spans="1:8" ht="16.5" thickBot="1" x14ac:dyDescent="0.3">
      <c r="A1114" s="2"/>
      <c r="B1114" s="456" t="s">
        <v>60</v>
      </c>
      <c r="C1114" s="21"/>
      <c r="D1114" s="21"/>
      <c r="E1114" s="21"/>
      <c r="F1114" s="455"/>
      <c r="G1114" s="39"/>
    </row>
    <row r="1115" spans="1:8" ht="16.5" thickBot="1" x14ac:dyDescent="0.3">
      <c r="A1115" s="2"/>
      <c r="B1115" s="454" t="s">
        <v>61</v>
      </c>
      <c r="C1115" s="382">
        <f>C1117</f>
        <v>100000</v>
      </c>
      <c r="D1115" s="382">
        <f t="shared" ref="D1115:F1115" si="227">D1117</f>
        <v>320000</v>
      </c>
      <c r="E1115" s="382">
        <f t="shared" si="227"/>
        <v>300000</v>
      </c>
      <c r="F1115" s="382">
        <f t="shared" si="227"/>
        <v>1170000</v>
      </c>
      <c r="G1115" s="39"/>
    </row>
    <row r="1116" spans="1:8" ht="16.5" thickBot="1" x14ac:dyDescent="0.3">
      <c r="A1116" s="2"/>
      <c r="B1116" s="456" t="s">
        <v>42</v>
      </c>
      <c r="C1116" s="379"/>
      <c r="D1116" s="379"/>
      <c r="E1116" s="379"/>
      <c r="F1116" s="452"/>
      <c r="G1116" s="39"/>
    </row>
    <row r="1117" spans="1:8" ht="16.5" thickBot="1" x14ac:dyDescent="0.3">
      <c r="A1117" s="2"/>
      <c r="B1117" s="456" t="s">
        <v>58</v>
      </c>
      <c r="C1117" s="24">
        <v>100000</v>
      </c>
      <c r="D1117" s="21">
        <v>320000</v>
      </c>
      <c r="E1117" s="21">
        <v>300000</v>
      </c>
      <c r="F1117" s="455">
        <v>1170000</v>
      </c>
      <c r="G1117" s="39"/>
      <c r="H1117" s="381"/>
    </row>
    <row r="1118" spans="1:8" ht="16.5" thickBot="1" x14ac:dyDescent="0.3">
      <c r="A1118" s="2"/>
      <c r="B1118" s="456" t="s">
        <v>59</v>
      </c>
      <c r="C1118" s="24"/>
      <c r="D1118" s="21"/>
      <c r="E1118" s="21"/>
      <c r="F1118" s="455"/>
      <c r="G1118" s="39"/>
    </row>
    <row r="1119" spans="1:8" ht="16.5" thickBot="1" x14ac:dyDescent="0.3">
      <c r="A1119" s="2"/>
      <c r="B1119" s="456" t="s">
        <v>60</v>
      </c>
      <c r="C1119" s="24"/>
      <c r="D1119" s="21"/>
      <c r="E1119" s="21"/>
      <c r="F1119" s="455"/>
      <c r="G1119" s="39"/>
    </row>
    <row r="1120" spans="1:8" ht="15.75" customHeight="1" thickBot="1" x14ac:dyDescent="0.3">
      <c r="A1120" s="2"/>
      <c r="B1120" s="462" t="s">
        <v>62</v>
      </c>
      <c r="C1120" s="382">
        <f t="shared" ref="C1120" si="228">C1110+C1115</f>
        <v>100000</v>
      </c>
      <c r="D1120" s="1223">
        <v>320000</v>
      </c>
      <c r="E1120" s="1223">
        <v>300000</v>
      </c>
      <c r="F1120" s="1220">
        <v>1170000</v>
      </c>
      <c r="G1120" s="39"/>
    </row>
    <row r="1121" spans="1:7" ht="31.5" hidden="1" customHeight="1" thickBot="1" x14ac:dyDescent="0.3">
      <c r="A1121" s="2"/>
      <c r="B1121" s="450" t="s">
        <v>157</v>
      </c>
      <c r="C1121" s="399"/>
      <c r="D1121" s="32" t="s">
        <v>54</v>
      </c>
      <c r="E1121" s="1684" t="s">
        <v>336</v>
      </c>
      <c r="F1121" s="1686"/>
      <c r="G1121" s="39"/>
    </row>
    <row r="1122" spans="1:7" ht="35.25" hidden="1" customHeight="1" thickBot="1" x14ac:dyDescent="0.3">
      <c r="A1122" s="2"/>
      <c r="B1122" s="447" t="s">
        <v>29</v>
      </c>
      <c r="C1122" s="1272"/>
      <c r="D1122" s="1273"/>
      <c r="E1122" s="1273"/>
      <c r="F1122" s="1670"/>
      <c r="G1122" s="39"/>
    </row>
    <row r="1123" spans="1:7" ht="16.5" hidden="1" thickBot="1" x14ac:dyDescent="0.3">
      <c r="A1123" s="2"/>
      <c r="B1123" s="447" t="s">
        <v>31</v>
      </c>
      <c r="C1123" s="1287" t="s">
        <v>329</v>
      </c>
      <c r="D1123" s="1288"/>
      <c r="E1123" s="1288"/>
      <c r="F1123" s="1687"/>
      <c r="G1123" s="39"/>
    </row>
    <row r="1124" spans="1:7" ht="16.5" hidden="1" thickBot="1" x14ac:dyDescent="0.3">
      <c r="A1124" s="2"/>
      <c r="B1124" s="1666"/>
      <c r="C1124" s="14">
        <v>2024</v>
      </c>
      <c r="D1124" s="14">
        <v>2025</v>
      </c>
      <c r="E1124" s="14">
        <v>2026</v>
      </c>
      <c r="F1124" s="442">
        <v>2027</v>
      </c>
      <c r="G1124" s="39"/>
    </row>
    <row r="1125" spans="1:7" ht="16.5" hidden="1" thickBot="1" x14ac:dyDescent="0.3">
      <c r="A1125" s="2"/>
      <c r="B1125" s="1683"/>
      <c r="C1125" s="16" t="s">
        <v>13</v>
      </c>
      <c r="D1125" s="16" t="s">
        <v>14</v>
      </c>
      <c r="E1125" s="16" t="s">
        <v>14</v>
      </c>
      <c r="F1125" s="451" t="s">
        <v>14</v>
      </c>
      <c r="G1125" s="39"/>
    </row>
    <row r="1126" spans="1:7" ht="16.5" hidden="1" thickBot="1" x14ac:dyDescent="0.3">
      <c r="A1126" s="2"/>
      <c r="B1126" s="447" t="s">
        <v>33</v>
      </c>
      <c r="C1126" s="6">
        <v>1</v>
      </c>
      <c r="D1126" s="15">
        <v>1</v>
      </c>
      <c r="E1126" s="15">
        <v>1</v>
      </c>
      <c r="F1126" s="466">
        <v>1</v>
      </c>
      <c r="G1126" s="39"/>
    </row>
    <row r="1127" spans="1:7" ht="16.5" hidden="1" thickBot="1" x14ac:dyDescent="0.3">
      <c r="A1127" s="2"/>
      <c r="B1127" s="447" t="s">
        <v>35</v>
      </c>
      <c r="C1127" s="379">
        <v>0</v>
      </c>
      <c r="D1127" s="379">
        <v>0</v>
      </c>
      <c r="E1127" s="379">
        <v>0</v>
      </c>
      <c r="F1127" s="452">
        <f t="shared" ref="F1127" si="229">F1145</f>
        <v>0</v>
      </c>
      <c r="G1127" s="39"/>
    </row>
    <row r="1128" spans="1:7" ht="16.5" hidden="1" thickBot="1" x14ac:dyDescent="0.3">
      <c r="A1128" s="2"/>
      <c r="B1128" s="447" t="s">
        <v>36</v>
      </c>
      <c r="C1128" s="379">
        <v>0</v>
      </c>
      <c r="D1128" s="379">
        <v>0</v>
      </c>
      <c r="E1128" s="379">
        <v>0</v>
      </c>
      <c r="F1128" s="452">
        <f t="shared" ref="F1128" si="230">F1127/F1126</f>
        <v>0</v>
      </c>
      <c r="G1128" s="39"/>
    </row>
    <row r="1129" spans="1:7" ht="16.5" hidden="1" thickBot="1" x14ac:dyDescent="0.3">
      <c r="A1129" s="2"/>
      <c r="B1129" s="447" t="s">
        <v>37</v>
      </c>
      <c r="C1129" s="15" t="s">
        <v>94</v>
      </c>
      <c r="D1129" s="19">
        <f>D1126/C1126-1</f>
        <v>0</v>
      </c>
      <c r="E1129" s="19">
        <f t="shared" ref="E1129:F1131" si="231">E1126/D1126-1</f>
        <v>0</v>
      </c>
      <c r="F1129" s="453">
        <f t="shared" si="231"/>
        <v>0</v>
      </c>
      <c r="G1129" s="39"/>
    </row>
    <row r="1130" spans="1:7" ht="14.25" hidden="1" customHeight="1" thickBot="1" x14ac:dyDescent="0.3">
      <c r="A1130" s="2"/>
      <c r="B1130" s="447" t="s">
        <v>38</v>
      </c>
      <c r="C1130" s="15" t="s">
        <v>94</v>
      </c>
      <c r="D1130" s="19" t="e">
        <f>D1127/C1127-1</f>
        <v>#DIV/0!</v>
      </c>
      <c r="E1130" s="19" t="e">
        <f t="shared" si="231"/>
        <v>#DIV/0!</v>
      </c>
      <c r="F1130" s="453" t="e">
        <f t="shared" si="231"/>
        <v>#DIV/0!</v>
      </c>
      <c r="G1130" s="39"/>
    </row>
    <row r="1131" spans="1:7" ht="16.5" hidden="1" thickBot="1" x14ac:dyDescent="0.3">
      <c r="A1131" s="2"/>
      <c r="B1131" s="447" t="s">
        <v>39</v>
      </c>
      <c r="C1131" s="15" t="s">
        <v>94</v>
      </c>
      <c r="D1131" s="19" t="e">
        <f>D1128/C1128-1</f>
        <v>#DIV/0!</v>
      </c>
      <c r="E1131" s="19" t="e">
        <f t="shared" si="231"/>
        <v>#DIV/0!</v>
      </c>
      <c r="F1131" s="453" t="e">
        <f t="shared" si="231"/>
        <v>#DIV/0!</v>
      </c>
      <c r="G1131" s="39"/>
    </row>
    <row r="1132" spans="1:7" ht="16.5" hidden="1" thickBot="1" x14ac:dyDescent="0.3">
      <c r="A1132" s="2"/>
      <c r="B1132" s="1681" t="s">
        <v>330</v>
      </c>
      <c r="C1132" s="1318"/>
      <c r="D1132" s="1318"/>
      <c r="E1132" s="1318"/>
      <c r="F1132" s="1682"/>
      <c r="G1132" s="39"/>
    </row>
    <row r="1133" spans="1:7" ht="16.5" hidden="1" thickBot="1" x14ac:dyDescent="0.3">
      <c r="A1133" s="2"/>
      <c r="B1133" s="1666"/>
      <c r="C1133" s="14">
        <v>2024</v>
      </c>
      <c r="D1133" s="14">
        <v>2025</v>
      </c>
      <c r="E1133" s="14">
        <v>2026</v>
      </c>
      <c r="F1133" s="442">
        <v>2027</v>
      </c>
      <c r="G1133" s="39"/>
    </row>
    <row r="1134" spans="1:7" ht="16.5" hidden="1" thickBot="1" x14ac:dyDescent="0.3">
      <c r="A1134" s="2"/>
      <c r="B1134" s="1683"/>
      <c r="C1134" s="16" t="s">
        <v>13</v>
      </c>
      <c r="D1134" s="16" t="s">
        <v>14</v>
      </c>
      <c r="E1134" s="16" t="s">
        <v>14</v>
      </c>
      <c r="F1134" s="451" t="s">
        <v>14</v>
      </c>
      <c r="G1134" s="39"/>
    </row>
    <row r="1135" spans="1:7" ht="16.5" hidden="1" thickBot="1" x14ac:dyDescent="0.3">
      <c r="A1135" s="2"/>
      <c r="B1135" s="454" t="s">
        <v>57</v>
      </c>
      <c r="C1135" s="21">
        <f>C1136+C1137+C1138+C1139</f>
        <v>0</v>
      </c>
      <c r="D1135" s="21">
        <f t="shared" ref="D1135:F1135" si="232">D1136+D1137+D1138+D1139</f>
        <v>0</v>
      </c>
      <c r="E1135" s="21">
        <f t="shared" si="232"/>
        <v>0</v>
      </c>
      <c r="F1135" s="455">
        <f t="shared" si="232"/>
        <v>0</v>
      </c>
      <c r="G1135" s="39"/>
    </row>
    <row r="1136" spans="1:7" ht="16.5" hidden="1" thickBot="1" x14ac:dyDescent="0.3">
      <c r="A1136" s="2"/>
      <c r="B1136" s="456" t="s">
        <v>42</v>
      </c>
      <c r="C1136" s="21"/>
      <c r="D1136" s="21"/>
      <c r="E1136" s="21"/>
      <c r="F1136" s="455"/>
      <c r="G1136" s="39"/>
    </row>
    <row r="1137" spans="1:7" ht="16.5" hidden="1" thickBot="1" x14ac:dyDescent="0.3">
      <c r="A1137" s="2"/>
      <c r="B1137" s="456" t="s">
        <v>58</v>
      </c>
      <c r="C1137" s="21"/>
      <c r="D1137" s="21"/>
      <c r="E1137" s="21"/>
      <c r="F1137" s="455"/>
      <c r="G1137" s="39"/>
    </row>
    <row r="1138" spans="1:7" ht="16.5" hidden="1" thickBot="1" x14ac:dyDescent="0.3">
      <c r="A1138" s="2"/>
      <c r="B1138" s="456" t="s">
        <v>59</v>
      </c>
      <c r="C1138" s="21"/>
      <c r="D1138" s="21"/>
      <c r="E1138" s="21"/>
      <c r="F1138" s="455"/>
      <c r="G1138" s="39"/>
    </row>
    <row r="1139" spans="1:7" ht="16.5" hidden="1" thickBot="1" x14ac:dyDescent="0.3">
      <c r="A1139" s="2"/>
      <c r="B1139" s="456" t="s">
        <v>60</v>
      </c>
      <c r="C1139" s="21"/>
      <c r="D1139" s="21"/>
      <c r="E1139" s="21"/>
      <c r="F1139" s="455"/>
      <c r="G1139" s="39"/>
    </row>
    <row r="1140" spans="1:7" ht="16.5" hidden="1" thickBot="1" x14ac:dyDescent="0.3">
      <c r="A1140" s="2"/>
      <c r="B1140" s="454" t="s">
        <v>61</v>
      </c>
      <c r="C1140" s="24">
        <v>0</v>
      </c>
      <c r="D1140" s="24">
        <v>0</v>
      </c>
      <c r="E1140" s="24">
        <v>0</v>
      </c>
      <c r="F1140" s="457"/>
      <c r="G1140" s="39"/>
    </row>
    <row r="1141" spans="1:7" ht="16.5" hidden="1" thickBot="1" x14ac:dyDescent="0.3">
      <c r="A1141" s="2"/>
      <c r="B1141" s="456" t="s">
        <v>42</v>
      </c>
      <c r="C1141" s="24">
        <v>0</v>
      </c>
      <c r="D1141" s="21">
        <v>0</v>
      </c>
      <c r="E1141" s="21">
        <v>0</v>
      </c>
      <c r="F1141" s="455"/>
      <c r="G1141" s="39"/>
    </row>
    <row r="1142" spans="1:7" ht="16.5" hidden="1" thickBot="1" x14ac:dyDescent="0.3">
      <c r="A1142" s="2"/>
      <c r="B1142" s="456" t="s">
        <v>58</v>
      </c>
      <c r="C1142" s="24"/>
      <c r="D1142" s="21"/>
      <c r="E1142" s="21"/>
      <c r="F1142" s="455"/>
      <c r="G1142" s="39"/>
    </row>
    <row r="1143" spans="1:7" ht="15.75" hidden="1" customHeight="1" thickBot="1" x14ac:dyDescent="0.3">
      <c r="A1143" s="2"/>
      <c r="B1143" s="456" t="s">
        <v>59</v>
      </c>
      <c r="C1143" s="24"/>
      <c r="D1143" s="21"/>
      <c r="E1143" s="21"/>
      <c r="F1143" s="455"/>
      <c r="G1143" s="39"/>
    </row>
    <row r="1144" spans="1:7" ht="16.5" hidden="1" thickBot="1" x14ac:dyDescent="0.3">
      <c r="A1144" s="2"/>
      <c r="B1144" s="456" t="s">
        <v>60</v>
      </c>
      <c r="C1144" s="24"/>
      <c r="D1144" s="21"/>
      <c r="E1144" s="21"/>
      <c r="F1144" s="455"/>
      <c r="G1144" s="39"/>
    </row>
    <row r="1145" spans="1:7" ht="16.5" hidden="1" thickBot="1" x14ac:dyDescent="0.3">
      <c r="A1145" s="2"/>
      <c r="B1145" s="462" t="s">
        <v>162</v>
      </c>
      <c r="C1145" s="24"/>
      <c r="D1145" s="24"/>
      <c r="E1145" s="24"/>
      <c r="F1145" s="457">
        <f t="shared" ref="F1145" si="233">F1135+F1140</f>
        <v>0</v>
      </c>
      <c r="G1145" s="39"/>
    </row>
    <row r="1146" spans="1:7" ht="48" hidden="1" thickBot="1" x14ac:dyDescent="0.3">
      <c r="A1146" s="2"/>
      <c r="B1146" s="450" t="s">
        <v>334</v>
      </c>
      <c r="C1146" s="399"/>
      <c r="D1146" s="32" t="s">
        <v>54</v>
      </c>
      <c r="E1146" s="33"/>
      <c r="F1146" s="474"/>
      <c r="G1146" s="39"/>
    </row>
    <row r="1147" spans="1:7" ht="16.5" hidden="1" thickBot="1" x14ac:dyDescent="0.3">
      <c r="A1147" s="2"/>
      <c r="B1147" s="447" t="s">
        <v>29</v>
      </c>
      <c r="C1147" s="1272"/>
      <c r="D1147" s="1273"/>
      <c r="E1147" s="1273"/>
      <c r="F1147" s="1670"/>
      <c r="G1147" s="39"/>
    </row>
    <row r="1148" spans="1:7" ht="16.5" hidden="1" thickBot="1" x14ac:dyDescent="0.3">
      <c r="A1148" s="2"/>
      <c r="B1148" s="447" t="s">
        <v>31</v>
      </c>
      <c r="C1148" s="1287" t="s">
        <v>329</v>
      </c>
      <c r="D1148" s="1288"/>
      <c r="E1148" s="1288"/>
      <c r="F1148" s="1687"/>
      <c r="G1148" s="39"/>
    </row>
    <row r="1149" spans="1:7" ht="16.5" hidden="1" thickBot="1" x14ac:dyDescent="0.3">
      <c r="A1149" s="2"/>
      <c r="B1149" s="1666"/>
      <c r="C1149" s="14">
        <v>2024</v>
      </c>
      <c r="D1149" s="14">
        <v>2025</v>
      </c>
      <c r="E1149" s="14">
        <v>2026</v>
      </c>
      <c r="F1149" s="442">
        <v>2027</v>
      </c>
      <c r="G1149" s="39"/>
    </row>
    <row r="1150" spans="1:7" ht="16.5" hidden="1" thickBot="1" x14ac:dyDescent="0.3">
      <c r="A1150" s="2"/>
      <c r="B1150" s="1683"/>
      <c r="C1150" s="16" t="s">
        <v>13</v>
      </c>
      <c r="D1150" s="16" t="s">
        <v>14</v>
      </c>
      <c r="E1150" s="16" t="s">
        <v>14</v>
      </c>
      <c r="F1150" s="451" t="s">
        <v>14</v>
      </c>
      <c r="G1150" s="39"/>
    </row>
    <row r="1151" spans="1:7" ht="16.5" hidden="1" thickBot="1" x14ac:dyDescent="0.3">
      <c r="A1151" s="2"/>
      <c r="B1151" s="447" t="s">
        <v>33</v>
      </c>
      <c r="C1151" s="6">
        <v>1</v>
      </c>
      <c r="D1151" s="15">
        <v>1</v>
      </c>
      <c r="E1151" s="15">
        <v>1</v>
      </c>
      <c r="F1151" s="466">
        <v>1</v>
      </c>
      <c r="G1151" s="39"/>
    </row>
    <row r="1152" spans="1:7" ht="9" hidden="1" customHeight="1" thickBot="1" x14ac:dyDescent="0.3">
      <c r="A1152" s="2"/>
      <c r="B1152" s="447" t="s">
        <v>35</v>
      </c>
      <c r="C1152" s="379">
        <v>0</v>
      </c>
      <c r="D1152" s="379">
        <v>0</v>
      </c>
      <c r="E1152" s="379">
        <v>0</v>
      </c>
      <c r="F1152" s="452">
        <f t="shared" ref="F1152" si="234">F1170</f>
        <v>0</v>
      </c>
      <c r="G1152" s="39"/>
    </row>
    <row r="1153" spans="1:7" ht="16.5" hidden="1" thickBot="1" x14ac:dyDescent="0.3">
      <c r="A1153" s="2"/>
      <c r="B1153" s="447" t="s">
        <v>36</v>
      </c>
      <c r="C1153" s="379">
        <v>0</v>
      </c>
      <c r="D1153" s="379">
        <v>0</v>
      </c>
      <c r="E1153" s="379">
        <v>0</v>
      </c>
      <c r="F1153" s="452">
        <f>F1152/F1151</f>
        <v>0</v>
      </c>
      <c r="G1153" s="39"/>
    </row>
    <row r="1154" spans="1:7" ht="16.5" hidden="1" thickBot="1" x14ac:dyDescent="0.3">
      <c r="A1154" s="2"/>
      <c r="B1154" s="447" t="s">
        <v>37</v>
      </c>
      <c r="C1154" s="15" t="s">
        <v>94</v>
      </c>
      <c r="D1154" s="19">
        <f>D1151/C1151-1</f>
        <v>0</v>
      </c>
      <c r="E1154" s="19">
        <f t="shared" ref="E1154:F1156" si="235">E1151/D1151-1</f>
        <v>0</v>
      </c>
      <c r="F1154" s="453">
        <f t="shared" si="235"/>
        <v>0</v>
      </c>
      <c r="G1154" s="39"/>
    </row>
    <row r="1155" spans="1:7" ht="16.5" hidden="1" thickBot="1" x14ac:dyDescent="0.3">
      <c r="A1155" s="2"/>
      <c r="B1155" s="447" t="s">
        <v>38</v>
      </c>
      <c r="C1155" s="15" t="s">
        <v>94</v>
      </c>
      <c r="D1155" s="19" t="e">
        <f>D1152/C1152-1</f>
        <v>#DIV/0!</v>
      </c>
      <c r="E1155" s="19" t="e">
        <f t="shared" si="235"/>
        <v>#DIV/0!</v>
      </c>
      <c r="F1155" s="453" t="e">
        <f t="shared" si="235"/>
        <v>#DIV/0!</v>
      </c>
      <c r="G1155" s="39"/>
    </row>
    <row r="1156" spans="1:7" ht="16.5" hidden="1" thickBot="1" x14ac:dyDescent="0.3">
      <c r="A1156" s="2"/>
      <c r="B1156" s="447" t="s">
        <v>39</v>
      </c>
      <c r="C1156" s="15" t="s">
        <v>94</v>
      </c>
      <c r="D1156" s="19" t="e">
        <f>D1153/C1153-1</f>
        <v>#DIV/0!</v>
      </c>
      <c r="E1156" s="19" t="e">
        <f t="shared" si="235"/>
        <v>#DIV/0!</v>
      </c>
      <c r="F1156" s="453" t="e">
        <f t="shared" si="235"/>
        <v>#DIV/0!</v>
      </c>
      <c r="G1156" s="39"/>
    </row>
    <row r="1157" spans="1:7" ht="16.5" hidden="1" thickBot="1" x14ac:dyDescent="0.3">
      <c r="A1157" s="2"/>
      <c r="B1157" s="1681" t="s">
        <v>337</v>
      </c>
      <c r="C1157" s="1318"/>
      <c r="D1157" s="1318"/>
      <c r="E1157" s="1318"/>
      <c r="F1157" s="1682"/>
      <c r="G1157" s="39"/>
    </row>
    <row r="1158" spans="1:7" ht="16.5" hidden="1" thickBot="1" x14ac:dyDescent="0.3">
      <c r="A1158" s="2"/>
      <c r="B1158" s="1666"/>
      <c r="C1158" s="14">
        <v>2024</v>
      </c>
      <c r="D1158" s="14">
        <v>2025</v>
      </c>
      <c r="E1158" s="14">
        <v>2026</v>
      </c>
      <c r="F1158" s="442">
        <v>2027</v>
      </c>
      <c r="G1158" s="39"/>
    </row>
    <row r="1159" spans="1:7" ht="16.5" hidden="1" thickBot="1" x14ac:dyDescent="0.3">
      <c r="A1159" s="2"/>
      <c r="B1159" s="1683"/>
      <c r="C1159" s="16" t="s">
        <v>13</v>
      </c>
      <c r="D1159" s="16" t="s">
        <v>14</v>
      </c>
      <c r="E1159" s="16" t="s">
        <v>14</v>
      </c>
      <c r="F1159" s="451" t="s">
        <v>14</v>
      </c>
      <c r="G1159" s="39"/>
    </row>
    <row r="1160" spans="1:7" ht="16.5" hidden="1" thickBot="1" x14ac:dyDescent="0.3">
      <c r="A1160" s="2"/>
      <c r="B1160" s="454" t="s">
        <v>57</v>
      </c>
      <c r="C1160" s="21">
        <f>C1161+C1162+C1163+C1164</f>
        <v>0</v>
      </c>
      <c r="D1160" s="21">
        <f t="shared" ref="D1160:F1160" si="236">D1161+D1162+D1163+D1164</f>
        <v>0</v>
      </c>
      <c r="E1160" s="21">
        <f t="shared" si="236"/>
        <v>0</v>
      </c>
      <c r="F1160" s="455">
        <f t="shared" si="236"/>
        <v>0</v>
      </c>
      <c r="G1160" s="39"/>
    </row>
    <row r="1161" spans="1:7" ht="16.5" hidden="1" thickBot="1" x14ac:dyDescent="0.3">
      <c r="A1161" s="2"/>
      <c r="B1161" s="456" t="s">
        <v>42</v>
      </c>
      <c r="C1161" s="21"/>
      <c r="D1161" s="21"/>
      <c r="E1161" s="21"/>
      <c r="F1161" s="455"/>
      <c r="G1161" s="39"/>
    </row>
    <row r="1162" spans="1:7" ht="16.5" hidden="1" thickBot="1" x14ac:dyDescent="0.3">
      <c r="A1162" s="2"/>
      <c r="B1162" s="456" t="s">
        <v>58</v>
      </c>
      <c r="C1162" s="21"/>
      <c r="D1162" s="21"/>
      <c r="E1162" s="21"/>
      <c r="F1162" s="455"/>
      <c r="G1162" s="39"/>
    </row>
    <row r="1163" spans="1:7" ht="16.5" hidden="1" thickBot="1" x14ac:dyDescent="0.3">
      <c r="A1163" s="2"/>
      <c r="B1163" s="456" t="s">
        <v>59</v>
      </c>
      <c r="C1163" s="21"/>
      <c r="D1163" s="21"/>
      <c r="E1163" s="21"/>
      <c r="F1163" s="455"/>
      <c r="G1163" s="39"/>
    </row>
    <row r="1164" spans="1:7" ht="16.5" hidden="1" thickBot="1" x14ac:dyDescent="0.3">
      <c r="A1164" s="2"/>
      <c r="B1164" s="456" t="s">
        <v>60</v>
      </c>
      <c r="C1164" s="21"/>
      <c r="D1164" s="21"/>
      <c r="E1164" s="21"/>
      <c r="F1164" s="455"/>
      <c r="G1164" s="39"/>
    </row>
    <row r="1165" spans="1:7" ht="16.5" hidden="1" thickBot="1" x14ac:dyDescent="0.3">
      <c r="A1165" s="2"/>
      <c r="B1165" s="454" t="s">
        <v>61</v>
      </c>
      <c r="C1165" s="24">
        <v>0</v>
      </c>
      <c r="D1165" s="24">
        <v>0</v>
      </c>
      <c r="E1165" s="24">
        <v>0</v>
      </c>
      <c r="F1165" s="457"/>
      <c r="G1165" s="39"/>
    </row>
    <row r="1166" spans="1:7" ht="16.5" hidden="1" thickBot="1" x14ac:dyDescent="0.3">
      <c r="A1166" s="2"/>
      <c r="B1166" s="456" t="s">
        <v>42</v>
      </c>
      <c r="C1166" s="24">
        <v>0</v>
      </c>
      <c r="D1166" s="21">
        <v>0</v>
      </c>
      <c r="E1166" s="21">
        <v>0</v>
      </c>
      <c r="F1166" s="455"/>
      <c r="G1166" s="39"/>
    </row>
    <row r="1167" spans="1:7" ht="16.5" hidden="1" thickBot="1" x14ac:dyDescent="0.3">
      <c r="A1167" s="2"/>
      <c r="B1167" s="456" t="s">
        <v>58</v>
      </c>
      <c r="C1167" s="24"/>
      <c r="D1167" s="21"/>
      <c r="E1167" s="21"/>
      <c r="F1167" s="455"/>
      <c r="G1167" s="39"/>
    </row>
    <row r="1168" spans="1:7" ht="1.5" hidden="1" customHeight="1" thickBot="1" x14ac:dyDescent="0.3">
      <c r="A1168" s="2"/>
      <c r="B1168" s="456" t="s">
        <v>59</v>
      </c>
      <c r="C1168" s="24"/>
      <c r="D1168" s="21"/>
      <c r="E1168" s="21"/>
      <c r="F1168" s="455"/>
      <c r="G1168" s="39"/>
    </row>
    <row r="1169" spans="1:7" ht="16.5" hidden="1" thickBot="1" x14ac:dyDescent="0.3">
      <c r="A1169" s="2"/>
      <c r="B1169" s="456" t="s">
        <v>60</v>
      </c>
      <c r="C1169" s="24"/>
      <c r="D1169" s="21"/>
      <c r="E1169" s="21"/>
      <c r="F1169" s="455"/>
      <c r="G1169" s="39"/>
    </row>
    <row r="1170" spans="1:7" ht="16.5" hidden="1" thickBot="1" x14ac:dyDescent="0.3">
      <c r="A1170" s="2"/>
      <c r="B1170" s="462" t="s">
        <v>246</v>
      </c>
      <c r="C1170" s="24"/>
      <c r="D1170" s="24"/>
      <c r="E1170" s="24"/>
      <c r="F1170" s="457">
        <f t="shared" ref="F1170" si="237">F1160+F1165</f>
        <v>0</v>
      </c>
      <c r="G1170" s="39"/>
    </row>
    <row r="1171" spans="1:7" ht="48" hidden="1" thickBot="1" x14ac:dyDescent="0.3">
      <c r="A1171" s="2"/>
      <c r="B1171" s="450" t="s">
        <v>338</v>
      </c>
      <c r="C1171" s="399"/>
      <c r="D1171" s="32" t="s">
        <v>54</v>
      </c>
      <c r="E1171" s="1684" t="s">
        <v>344</v>
      </c>
      <c r="F1171" s="1686"/>
      <c r="G1171" s="39"/>
    </row>
    <row r="1172" spans="1:7" ht="16.5" hidden="1" thickBot="1" x14ac:dyDescent="0.3">
      <c r="A1172" s="2"/>
      <c r="B1172" s="447" t="s">
        <v>29</v>
      </c>
      <c r="C1172" s="1272"/>
      <c r="D1172" s="1273"/>
      <c r="E1172" s="1273"/>
      <c r="F1172" s="1670"/>
      <c r="G1172" s="39"/>
    </row>
    <row r="1173" spans="1:7" ht="16.5" hidden="1" thickBot="1" x14ac:dyDescent="0.3">
      <c r="A1173" s="2"/>
      <c r="B1173" s="447" t="s">
        <v>31</v>
      </c>
      <c r="C1173" s="1287" t="s">
        <v>329</v>
      </c>
      <c r="D1173" s="1288"/>
      <c r="E1173" s="1288"/>
      <c r="F1173" s="1687"/>
      <c r="G1173" s="39"/>
    </row>
    <row r="1174" spans="1:7" ht="16.5" hidden="1" thickBot="1" x14ac:dyDescent="0.3">
      <c r="A1174" s="2"/>
      <c r="B1174" s="1666"/>
      <c r="C1174" s="14">
        <v>2024</v>
      </c>
      <c r="D1174" s="14">
        <v>2025</v>
      </c>
      <c r="E1174" s="14">
        <v>2026</v>
      </c>
      <c r="F1174" s="442">
        <v>2027</v>
      </c>
      <c r="G1174" s="39"/>
    </row>
    <row r="1175" spans="1:7" ht="16.5" hidden="1" thickBot="1" x14ac:dyDescent="0.3">
      <c r="A1175" s="2"/>
      <c r="B1175" s="1683"/>
      <c r="C1175" s="16" t="s">
        <v>13</v>
      </c>
      <c r="D1175" s="16" t="s">
        <v>14</v>
      </c>
      <c r="E1175" s="16" t="s">
        <v>14</v>
      </c>
      <c r="F1175" s="451" t="s">
        <v>14</v>
      </c>
      <c r="G1175" s="39"/>
    </row>
    <row r="1176" spans="1:7" ht="16.5" hidden="1" thickBot="1" x14ac:dyDescent="0.3">
      <c r="A1176" s="2"/>
      <c r="B1176" s="447" t="s">
        <v>33</v>
      </c>
      <c r="C1176" s="6">
        <v>1</v>
      </c>
      <c r="D1176" s="15">
        <v>1</v>
      </c>
      <c r="E1176" s="15">
        <v>1</v>
      </c>
      <c r="F1176" s="466">
        <v>1</v>
      </c>
      <c r="G1176" s="39"/>
    </row>
    <row r="1177" spans="1:7" ht="16.5" hidden="1" thickBot="1" x14ac:dyDescent="0.3">
      <c r="A1177" s="2"/>
      <c r="B1177" s="447" t="s">
        <v>35</v>
      </c>
      <c r="C1177" s="379">
        <v>0</v>
      </c>
      <c r="D1177" s="379">
        <v>0</v>
      </c>
      <c r="E1177" s="379">
        <v>0</v>
      </c>
      <c r="F1177" s="452">
        <f t="shared" ref="F1177" si="238">F1195</f>
        <v>0</v>
      </c>
      <c r="G1177" s="39"/>
    </row>
    <row r="1178" spans="1:7" ht="16.5" hidden="1" thickBot="1" x14ac:dyDescent="0.3">
      <c r="A1178" s="2"/>
      <c r="B1178" s="447" t="s">
        <v>36</v>
      </c>
      <c r="C1178" s="379">
        <v>0</v>
      </c>
      <c r="D1178" s="379">
        <v>0</v>
      </c>
      <c r="E1178" s="379">
        <v>0</v>
      </c>
      <c r="F1178" s="452">
        <f t="shared" ref="F1178" si="239">F1177/F1176</f>
        <v>0</v>
      </c>
      <c r="G1178" s="39"/>
    </row>
    <row r="1179" spans="1:7" ht="1.5" hidden="1" customHeight="1" thickBot="1" x14ac:dyDescent="0.3">
      <c r="A1179" s="2"/>
      <c r="B1179" s="447" t="s">
        <v>37</v>
      </c>
      <c r="C1179" s="15" t="s">
        <v>94</v>
      </c>
      <c r="D1179" s="19">
        <f>D1176/C1176-1</f>
        <v>0</v>
      </c>
      <c r="E1179" s="19">
        <f t="shared" ref="E1179:F1181" si="240">E1176/D1176-1</f>
        <v>0</v>
      </c>
      <c r="F1179" s="453">
        <f t="shared" si="240"/>
        <v>0</v>
      </c>
      <c r="G1179" s="39"/>
    </row>
    <row r="1180" spans="1:7" ht="16.5" hidden="1" thickBot="1" x14ac:dyDescent="0.3">
      <c r="A1180" s="2"/>
      <c r="B1180" s="447" t="s">
        <v>38</v>
      </c>
      <c r="C1180" s="15" t="s">
        <v>94</v>
      </c>
      <c r="D1180" s="19" t="e">
        <f>D1177/C1177-1</f>
        <v>#DIV/0!</v>
      </c>
      <c r="E1180" s="19" t="e">
        <f t="shared" si="240"/>
        <v>#DIV/0!</v>
      </c>
      <c r="F1180" s="453" t="e">
        <f t="shared" si="240"/>
        <v>#DIV/0!</v>
      </c>
      <c r="G1180" s="39"/>
    </row>
    <row r="1181" spans="1:7" ht="16.5" hidden="1" thickBot="1" x14ac:dyDescent="0.3">
      <c r="A1181" s="2"/>
      <c r="B1181" s="447" t="s">
        <v>39</v>
      </c>
      <c r="C1181" s="15" t="s">
        <v>94</v>
      </c>
      <c r="D1181" s="19" t="e">
        <f>D1178/C1178-1</f>
        <v>#DIV/0!</v>
      </c>
      <c r="E1181" s="19" t="e">
        <f t="shared" si="240"/>
        <v>#DIV/0!</v>
      </c>
      <c r="F1181" s="453" t="e">
        <f t="shared" si="240"/>
        <v>#DIV/0!</v>
      </c>
      <c r="G1181" s="39"/>
    </row>
    <row r="1182" spans="1:7" ht="16.5" hidden="1" thickBot="1" x14ac:dyDescent="0.3">
      <c r="A1182" s="2"/>
      <c r="B1182" s="1681" t="s">
        <v>341</v>
      </c>
      <c r="C1182" s="1318"/>
      <c r="D1182" s="1318"/>
      <c r="E1182" s="1318"/>
      <c r="F1182" s="1682"/>
      <c r="G1182" s="39"/>
    </row>
    <row r="1183" spans="1:7" ht="16.5" hidden="1" thickBot="1" x14ac:dyDescent="0.3">
      <c r="A1183" s="2"/>
      <c r="B1183" s="1666"/>
      <c r="C1183" s="14">
        <v>2024</v>
      </c>
      <c r="D1183" s="14">
        <v>2025</v>
      </c>
      <c r="E1183" s="14">
        <v>2026</v>
      </c>
      <c r="F1183" s="442">
        <v>2027</v>
      </c>
      <c r="G1183" s="39"/>
    </row>
    <row r="1184" spans="1:7" ht="16.5" hidden="1" thickBot="1" x14ac:dyDescent="0.3">
      <c r="A1184" s="2"/>
      <c r="B1184" s="1683"/>
      <c r="C1184" s="16" t="s">
        <v>13</v>
      </c>
      <c r="D1184" s="16" t="s">
        <v>14</v>
      </c>
      <c r="E1184" s="16" t="s">
        <v>14</v>
      </c>
      <c r="F1184" s="451" t="s">
        <v>14</v>
      </c>
      <c r="G1184" s="39"/>
    </row>
    <row r="1185" spans="1:7" ht="16.5" hidden="1" thickBot="1" x14ac:dyDescent="0.3">
      <c r="A1185" s="2"/>
      <c r="B1185" s="454" t="s">
        <v>57</v>
      </c>
      <c r="C1185" s="21">
        <f>C1186+C1187+C1188+C1189</f>
        <v>0</v>
      </c>
      <c r="D1185" s="21">
        <f t="shared" ref="D1185:F1185" si="241">D1186+D1187+D1188+D1189</f>
        <v>0</v>
      </c>
      <c r="E1185" s="21">
        <f t="shared" si="241"/>
        <v>0</v>
      </c>
      <c r="F1185" s="455">
        <f t="shared" si="241"/>
        <v>0</v>
      </c>
      <c r="G1185" s="39"/>
    </row>
    <row r="1186" spans="1:7" ht="16.5" hidden="1" thickBot="1" x14ac:dyDescent="0.3">
      <c r="A1186" s="2"/>
      <c r="B1186" s="456" t="s">
        <v>42</v>
      </c>
      <c r="C1186" s="21"/>
      <c r="D1186" s="21"/>
      <c r="E1186" s="21"/>
      <c r="F1186" s="455"/>
      <c r="G1186" s="39"/>
    </row>
    <row r="1187" spans="1:7" ht="16.5" hidden="1" thickBot="1" x14ac:dyDescent="0.3">
      <c r="A1187" s="2"/>
      <c r="B1187" s="456" t="s">
        <v>58</v>
      </c>
      <c r="C1187" s="21"/>
      <c r="D1187" s="21"/>
      <c r="E1187" s="21"/>
      <c r="F1187" s="455"/>
      <c r="G1187" s="39"/>
    </row>
    <row r="1188" spans="1:7" ht="16.5" hidden="1" thickBot="1" x14ac:dyDescent="0.3">
      <c r="A1188" s="2"/>
      <c r="B1188" s="456" t="s">
        <v>59</v>
      </c>
      <c r="C1188" s="21"/>
      <c r="D1188" s="21"/>
      <c r="E1188" s="21"/>
      <c r="F1188" s="455"/>
      <c r="G1188" s="39"/>
    </row>
    <row r="1189" spans="1:7" ht="16.5" hidden="1" thickBot="1" x14ac:dyDescent="0.3">
      <c r="A1189" s="2"/>
      <c r="B1189" s="456" t="s">
        <v>60</v>
      </c>
      <c r="C1189" s="21"/>
      <c r="D1189" s="21"/>
      <c r="E1189" s="21"/>
      <c r="F1189" s="455"/>
      <c r="G1189" s="39"/>
    </row>
    <row r="1190" spans="1:7" ht="16.5" hidden="1" thickBot="1" x14ac:dyDescent="0.3">
      <c r="A1190" s="2"/>
      <c r="B1190" s="454" t="s">
        <v>61</v>
      </c>
      <c r="C1190" s="24">
        <v>0</v>
      </c>
      <c r="D1190" s="24"/>
      <c r="E1190" s="24"/>
      <c r="F1190" s="457"/>
      <c r="G1190" s="39"/>
    </row>
    <row r="1191" spans="1:7" ht="16.5" hidden="1" thickBot="1" x14ac:dyDescent="0.3">
      <c r="A1191" s="2"/>
      <c r="B1191" s="456" t="s">
        <v>42</v>
      </c>
      <c r="C1191" s="24">
        <v>0</v>
      </c>
      <c r="D1191" s="21"/>
      <c r="E1191" s="21"/>
      <c r="F1191" s="455"/>
      <c r="G1191" s="39"/>
    </row>
    <row r="1192" spans="1:7" ht="16.5" hidden="1" thickBot="1" x14ac:dyDescent="0.3">
      <c r="A1192" s="2"/>
      <c r="B1192" s="456" t="s">
        <v>58</v>
      </c>
      <c r="C1192" s="24"/>
      <c r="D1192" s="21"/>
      <c r="E1192" s="21"/>
      <c r="F1192" s="455"/>
      <c r="G1192" s="39"/>
    </row>
    <row r="1193" spans="1:7" ht="16.5" hidden="1" thickBot="1" x14ac:dyDescent="0.3">
      <c r="A1193" s="2"/>
      <c r="B1193" s="456" t="s">
        <v>59</v>
      </c>
      <c r="C1193" s="24"/>
      <c r="D1193" s="21"/>
      <c r="E1193" s="21"/>
      <c r="F1193" s="455"/>
      <c r="G1193" s="39"/>
    </row>
    <row r="1194" spans="1:7" ht="16.5" hidden="1" thickBot="1" x14ac:dyDescent="0.3">
      <c r="A1194" s="2"/>
      <c r="B1194" s="456" t="s">
        <v>60</v>
      </c>
      <c r="C1194" s="24"/>
      <c r="D1194" s="21"/>
      <c r="E1194" s="21"/>
      <c r="F1194" s="455"/>
      <c r="G1194" s="39"/>
    </row>
    <row r="1195" spans="1:7" ht="15.75" hidden="1" customHeight="1" thickBot="1" x14ac:dyDescent="0.3">
      <c r="A1195" s="2"/>
      <c r="B1195" s="462" t="s">
        <v>342</v>
      </c>
      <c r="C1195" s="24"/>
      <c r="D1195" s="24"/>
      <c r="E1195" s="24"/>
      <c r="F1195" s="457">
        <f t="shared" ref="F1195" si="242">F1185+F1190</f>
        <v>0</v>
      </c>
      <c r="G1195" s="39"/>
    </row>
    <row r="1196" spans="1:7" ht="16.5" hidden="1" thickBot="1" x14ac:dyDescent="0.3">
      <c r="A1196" s="2"/>
      <c r="B1196" s="481"/>
      <c r="C1196" s="21"/>
      <c r="D1196" s="21"/>
      <c r="E1196" s="21"/>
      <c r="F1196" s="455"/>
      <c r="G1196" s="39"/>
    </row>
    <row r="1197" spans="1:7" ht="16.5" hidden="1" thickBot="1" x14ac:dyDescent="0.3">
      <c r="A1197" s="2"/>
      <c r="B1197" s="481"/>
      <c r="C1197" s="21"/>
      <c r="D1197" s="21"/>
      <c r="E1197" s="21"/>
      <c r="F1197" s="455"/>
      <c r="G1197" s="39"/>
    </row>
    <row r="1198" spans="1:7" ht="16.5" hidden="1" thickBot="1" x14ac:dyDescent="0.3">
      <c r="A1198" s="2"/>
      <c r="B1198" s="481"/>
      <c r="C1198" s="21"/>
      <c r="D1198" s="21"/>
      <c r="E1198" s="21"/>
      <c r="F1198" s="455"/>
      <c r="G1198" s="39"/>
    </row>
    <row r="1199" spans="1:7" ht="16.5" hidden="1" thickBot="1" x14ac:dyDescent="0.3">
      <c r="A1199" s="2"/>
      <c r="B1199" s="481"/>
      <c r="C1199" s="21"/>
      <c r="D1199" s="21"/>
      <c r="E1199" s="21"/>
      <c r="F1199" s="455"/>
      <c r="G1199" s="39"/>
    </row>
    <row r="1200" spans="1:7" ht="16.5" hidden="1" thickBot="1" x14ac:dyDescent="0.3">
      <c r="A1200" s="2"/>
      <c r="B1200" s="481"/>
      <c r="C1200" s="21"/>
      <c r="D1200" s="21"/>
      <c r="E1200" s="21"/>
      <c r="F1200" s="455"/>
      <c r="G1200" s="39"/>
    </row>
    <row r="1201" spans="1:7" ht="13.5" hidden="1" customHeight="1" thickBot="1" x14ac:dyDescent="0.3">
      <c r="A1201" s="2"/>
      <c r="B1201" s="481"/>
      <c r="C1201" s="21"/>
      <c r="D1201" s="21"/>
      <c r="E1201" s="21"/>
      <c r="F1201" s="455"/>
      <c r="G1201" s="39"/>
    </row>
    <row r="1202" spans="1:7" ht="16.5" hidden="1" thickBot="1" x14ac:dyDescent="0.3">
      <c r="A1202" s="2"/>
      <c r="B1202" s="481"/>
      <c r="C1202" s="21"/>
      <c r="D1202" s="21"/>
      <c r="E1202" s="21"/>
      <c r="F1202" s="455"/>
      <c r="G1202" s="39"/>
    </row>
    <row r="1203" spans="1:7" ht="16.5" hidden="1" thickBot="1" x14ac:dyDescent="0.3">
      <c r="A1203" s="2"/>
      <c r="B1203" s="481"/>
      <c r="C1203" s="21"/>
      <c r="D1203" s="21"/>
      <c r="E1203" s="21"/>
      <c r="F1203" s="455"/>
      <c r="G1203" s="39"/>
    </row>
    <row r="1204" spans="1:7" ht="16.5" hidden="1" thickBot="1" x14ac:dyDescent="0.3">
      <c r="A1204" s="2"/>
      <c r="B1204" s="481"/>
      <c r="C1204" s="21"/>
      <c r="D1204" s="21"/>
      <c r="E1204" s="21"/>
      <c r="F1204" s="455"/>
      <c r="G1204" s="39"/>
    </row>
    <row r="1205" spans="1:7" ht="16.5" hidden="1" thickBot="1" x14ac:dyDescent="0.3">
      <c r="A1205" s="2"/>
      <c r="B1205" s="481"/>
      <c r="C1205" s="21"/>
      <c r="D1205" s="21"/>
      <c r="E1205" s="21"/>
      <c r="F1205" s="455"/>
      <c r="G1205" s="39"/>
    </row>
    <row r="1206" spans="1:7" ht="16.5" hidden="1" thickBot="1" x14ac:dyDescent="0.3">
      <c r="A1206" s="2"/>
      <c r="B1206" s="481"/>
      <c r="C1206" s="21"/>
      <c r="D1206" s="21"/>
      <c r="E1206" s="21"/>
      <c r="F1206" s="455"/>
      <c r="G1206" s="39"/>
    </row>
    <row r="1207" spans="1:7" ht="16.5" hidden="1" thickBot="1" x14ac:dyDescent="0.3">
      <c r="A1207" s="2"/>
      <c r="B1207" s="481"/>
      <c r="C1207" s="21"/>
      <c r="D1207" s="21"/>
      <c r="E1207" s="21"/>
      <c r="F1207" s="455"/>
      <c r="G1207" s="39"/>
    </row>
    <row r="1208" spans="1:7" ht="16.5" hidden="1" thickBot="1" x14ac:dyDescent="0.3">
      <c r="A1208" s="2"/>
      <c r="B1208" s="481"/>
      <c r="C1208" s="21"/>
      <c r="D1208" s="21"/>
      <c r="E1208" s="21"/>
      <c r="F1208" s="455"/>
      <c r="G1208" s="39"/>
    </row>
    <row r="1209" spans="1:7" ht="16.5" hidden="1" thickBot="1" x14ac:dyDescent="0.3">
      <c r="A1209" s="2"/>
      <c r="B1209" s="481"/>
      <c r="C1209" s="21"/>
      <c r="D1209" s="21"/>
      <c r="E1209" s="21"/>
      <c r="F1209" s="455"/>
      <c r="G1209" s="39"/>
    </row>
    <row r="1210" spans="1:7" ht="16.5" hidden="1" thickBot="1" x14ac:dyDescent="0.3">
      <c r="A1210" s="2"/>
      <c r="B1210" s="481"/>
      <c r="C1210" s="21"/>
      <c r="D1210" s="21"/>
      <c r="E1210" s="21"/>
      <c r="F1210" s="455"/>
      <c r="G1210" s="39"/>
    </row>
    <row r="1211" spans="1:7" ht="16.5" hidden="1" thickBot="1" x14ac:dyDescent="0.3">
      <c r="A1211" s="2"/>
      <c r="B1211" s="481"/>
      <c r="C1211" s="21"/>
      <c r="D1211" s="21"/>
      <c r="E1211" s="21"/>
      <c r="F1211" s="455"/>
      <c r="G1211" s="39"/>
    </row>
    <row r="1212" spans="1:7" ht="16.5" hidden="1" thickBot="1" x14ac:dyDescent="0.3">
      <c r="A1212" s="2"/>
      <c r="B1212" s="481"/>
      <c r="C1212" s="21"/>
      <c r="D1212" s="21"/>
      <c r="E1212" s="21"/>
      <c r="F1212" s="455"/>
      <c r="G1212" s="39"/>
    </row>
    <row r="1213" spans="1:7" ht="16.5" hidden="1" thickBot="1" x14ac:dyDescent="0.3">
      <c r="A1213" s="2"/>
      <c r="B1213" s="481"/>
      <c r="C1213" s="21"/>
      <c r="D1213" s="21"/>
      <c r="E1213" s="21"/>
      <c r="F1213" s="455"/>
      <c r="G1213" s="39"/>
    </row>
    <row r="1214" spans="1:7" ht="16.5" hidden="1" thickBot="1" x14ac:dyDescent="0.3">
      <c r="A1214" s="2"/>
      <c r="B1214" s="481"/>
      <c r="C1214" s="21"/>
      <c r="D1214" s="21"/>
      <c r="E1214" s="21"/>
      <c r="F1214" s="455"/>
      <c r="G1214" s="39"/>
    </row>
    <row r="1215" spans="1:7" ht="16.5" hidden="1" thickBot="1" x14ac:dyDescent="0.3">
      <c r="A1215" s="2"/>
      <c r="B1215" s="481"/>
      <c r="C1215" s="21"/>
      <c r="D1215" s="21"/>
      <c r="E1215" s="21"/>
      <c r="F1215" s="455"/>
      <c r="G1215" s="39"/>
    </row>
    <row r="1216" spans="1:7" ht="16.5" hidden="1" thickBot="1" x14ac:dyDescent="0.3">
      <c r="A1216" s="2"/>
      <c r="B1216" s="481"/>
      <c r="C1216" s="21"/>
      <c r="D1216" s="21"/>
      <c r="E1216" s="21"/>
      <c r="F1216" s="455"/>
      <c r="G1216" s="39"/>
    </row>
    <row r="1217" spans="1:7" ht="16.5" hidden="1" thickBot="1" x14ac:dyDescent="0.3">
      <c r="A1217" s="2"/>
      <c r="B1217" s="481"/>
      <c r="C1217" s="21"/>
      <c r="D1217" s="21"/>
      <c r="E1217" s="21"/>
      <c r="F1217" s="455"/>
      <c r="G1217" s="39"/>
    </row>
    <row r="1218" spans="1:7" ht="16.5" hidden="1" thickBot="1" x14ac:dyDescent="0.3">
      <c r="A1218" s="2"/>
      <c r="B1218" s="481"/>
      <c r="C1218" s="21"/>
      <c r="D1218" s="21"/>
      <c r="E1218" s="21"/>
      <c r="F1218" s="455"/>
      <c r="G1218" s="39"/>
    </row>
    <row r="1219" spans="1:7" ht="16.5" hidden="1" thickBot="1" x14ac:dyDescent="0.3">
      <c r="A1219" s="2"/>
      <c r="B1219" s="481"/>
      <c r="C1219" s="21"/>
      <c r="D1219" s="21"/>
      <c r="E1219" s="21"/>
      <c r="F1219" s="455"/>
      <c r="G1219" s="39"/>
    </row>
    <row r="1220" spans="1:7" ht="48" thickBot="1" x14ac:dyDescent="0.3">
      <c r="A1220" s="2"/>
      <c r="B1220" s="450" t="s">
        <v>149</v>
      </c>
      <c r="C1220" s="428" t="s">
        <v>426</v>
      </c>
      <c r="D1220" s="32" t="s">
        <v>54</v>
      </c>
      <c r="E1220" s="1684"/>
      <c r="F1220" s="1686"/>
      <c r="G1220" s="39"/>
    </row>
    <row r="1221" spans="1:7" ht="16.5" thickBot="1" x14ac:dyDescent="0.3">
      <c r="A1221" s="2"/>
      <c r="B1221" s="447" t="s">
        <v>29</v>
      </c>
      <c r="C1221" s="1272" t="s">
        <v>426</v>
      </c>
      <c r="D1221" s="1273"/>
      <c r="E1221" s="1273"/>
      <c r="F1221" s="1670"/>
      <c r="G1221" s="39"/>
    </row>
    <row r="1222" spans="1:7" ht="16.5" thickBot="1" x14ac:dyDescent="0.3">
      <c r="A1222" s="2"/>
      <c r="B1222" s="447" t="s">
        <v>31</v>
      </c>
      <c r="C1222" s="1287" t="s">
        <v>329</v>
      </c>
      <c r="D1222" s="1288"/>
      <c r="E1222" s="1288"/>
      <c r="F1222" s="1687"/>
      <c r="G1222" s="39"/>
    </row>
    <row r="1223" spans="1:7" ht="15.75" x14ac:dyDescent="0.25">
      <c r="A1223" s="2"/>
      <c r="B1223" s="1666"/>
      <c r="C1223" s="14">
        <v>2024</v>
      </c>
      <c r="D1223" s="14">
        <v>2025</v>
      </c>
      <c r="E1223" s="14">
        <v>2026</v>
      </c>
      <c r="F1223" s="442">
        <v>2027</v>
      </c>
      <c r="G1223" s="39"/>
    </row>
    <row r="1224" spans="1:7" ht="16.5" thickBot="1" x14ac:dyDescent="0.3">
      <c r="A1224" s="2"/>
      <c r="B1224" s="1683"/>
      <c r="C1224" s="16" t="s">
        <v>13</v>
      </c>
      <c r="D1224" s="16" t="s">
        <v>14</v>
      </c>
      <c r="E1224" s="16" t="s">
        <v>14</v>
      </c>
      <c r="F1224" s="451" t="s">
        <v>14</v>
      </c>
      <c r="G1224" s="39"/>
    </row>
    <row r="1225" spans="1:7" ht="16.5" thickBot="1" x14ac:dyDescent="0.3">
      <c r="A1225" s="2"/>
      <c r="B1225" s="447" t="s">
        <v>33</v>
      </c>
      <c r="C1225" s="6">
        <v>1</v>
      </c>
      <c r="D1225" s="15">
        <v>1</v>
      </c>
      <c r="E1225" s="15">
        <v>1</v>
      </c>
      <c r="F1225" s="475">
        <v>1</v>
      </c>
      <c r="G1225" s="39"/>
    </row>
    <row r="1226" spans="1:7" ht="16.5" thickBot="1" x14ac:dyDescent="0.3">
      <c r="A1226" s="2"/>
      <c r="B1226" s="447" t="s">
        <v>35</v>
      </c>
      <c r="C1226" s="379">
        <f>C1244</f>
        <v>50000</v>
      </c>
      <c r="D1226" s="379">
        <f t="shared" ref="D1226:F1226" si="243">D1244</f>
        <v>80000</v>
      </c>
      <c r="E1226" s="379">
        <f t="shared" si="243"/>
        <v>120000</v>
      </c>
      <c r="F1226" s="452">
        <f t="shared" si="243"/>
        <v>150000</v>
      </c>
      <c r="G1226" s="39"/>
    </row>
    <row r="1227" spans="1:7" ht="16.5" thickBot="1" x14ac:dyDescent="0.3">
      <c r="A1227" s="2"/>
      <c r="B1227" s="447" t="s">
        <v>36</v>
      </c>
      <c r="C1227" s="379">
        <f>C1226/C1225</f>
        <v>50000</v>
      </c>
      <c r="D1227" s="379">
        <f t="shared" ref="D1227:F1227" si="244">D1226/D1225</f>
        <v>80000</v>
      </c>
      <c r="E1227" s="379">
        <f t="shared" si="244"/>
        <v>120000</v>
      </c>
      <c r="F1227" s="452">
        <f t="shared" si="244"/>
        <v>150000</v>
      </c>
      <c r="G1227" s="39"/>
    </row>
    <row r="1228" spans="1:7" ht="16.5" thickBot="1" x14ac:dyDescent="0.3">
      <c r="A1228" s="2"/>
      <c r="B1228" s="447" t="s">
        <v>37</v>
      </c>
      <c r="C1228" s="15" t="s">
        <v>94</v>
      </c>
      <c r="D1228" s="19">
        <f>D1225/C1225-1</f>
        <v>0</v>
      </c>
      <c r="E1228" s="19">
        <f t="shared" ref="E1228:F1230" si="245">E1225/D1225-1</f>
        <v>0</v>
      </c>
      <c r="F1228" s="453">
        <f t="shared" si="245"/>
        <v>0</v>
      </c>
      <c r="G1228" s="39"/>
    </row>
    <row r="1229" spans="1:7" ht="16.5" thickBot="1" x14ac:dyDescent="0.3">
      <c r="A1229" s="2"/>
      <c r="B1229" s="447" t="s">
        <v>38</v>
      </c>
      <c r="C1229" s="15" t="s">
        <v>94</v>
      </c>
      <c r="D1229" s="19">
        <f>D1226/C1226-1</f>
        <v>0.60000000000000009</v>
      </c>
      <c r="E1229" s="19">
        <f t="shared" si="245"/>
        <v>0.5</v>
      </c>
      <c r="F1229" s="453">
        <f t="shared" si="245"/>
        <v>0.25</v>
      </c>
      <c r="G1229" s="39"/>
    </row>
    <row r="1230" spans="1:7" ht="16.5" thickBot="1" x14ac:dyDescent="0.3">
      <c r="A1230" s="2"/>
      <c r="B1230" s="447" t="s">
        <v>39</v>
      </c>
      <c r="C1230" s="15" t="s">
        <v>94</v>
      </c>
      <c r="D1230" s="19">
        <f>D1227/C1227-1</f>
        <v>0.60000000000000009</v>
      </c>
      <c r="E1230" s="19">
        <f t="shared" si="245"/>
        <v>0.5</v>
      </c>
      <c r="F1230" s="453">
        <f t="shared" si="245"/>
        <v>0.25</v>
      </c>
      <c r="G1230" s="39"/>
    </row>
    <row r="1231" spans="1:7" ht="16.5" thickBot="1" x14ac:dyDescent="0.3">
      <c r="A1231" s="2"/>
      <c r="B1231" s="1681" t="s">
        <v>327</v>
      </c>
      <c r="C1231" s="1318"/>
      <c r="D1231" s="1318"/>
      <c r="E1231" s="1318"/>
      <c r="F1231" s="1682"/>
      <c r="G1231" s="39"/>
    </row>
    <row r="1232" spans="1:7" ht="15.75" x14ac:dyDescent="0.25">
      <c r="A1232" s="2"/>
      <c r="B1232" s="1666"/>
      <c r="C1232" s="14">
        <v>2024</v>
      </c>
      <c r="D1232" s="14">
        <v>2025</v>
      </c>
      <c r="E1232" s="14">
        <v>2026</v>
      </c>
      <c r="F1232" s="442">
        <v>2027</v>
      </c>
      <c r="G1232" s="39"/>
    </row>
    <row r="1233" spans="1:7" ht="16.5" thickBot="1" x14ac:dyDescent="0.3">
      <c r="A1233" s="2"/>
      <c r="B1233" s="1683"/>
      <c r="C1233" s="16" t="s">
        <v>13</v>
      </c>
      <c r="D1233" s="16" t="s">
        <v>14</v>
      </c>
      <c r="E1233" s="16" t="s">
        <v>14</v>
      </c>
      <c r="F1233" s="451" t="s">
        <v>14</v>
      </c>
      <c r="G1233" s="39"/>
    </row>
    <row r="1234" spans="1:7" ht="16.5" thickBot="1" x14ac:dyDescent="0.3">
      <c r="A1234" s="2"/>
      <c r="B1234" s="454" t="s">
        <v>57</v>
      </c>
      <c r="C1234" s="21">
        <f>C1235+C1236+C1237+C1238</f>
        <v>0</v>
      </c>
      <c r="D1234" s="21">
        <f t="shared" ref="D1234:F1234" si="246">D1235+D1236+D1237+D1238</f>
        <v>0</v>
      </c>
      <c r="E1234" s="21">
        <f t="shared" si="246"/>
        <v>0</v>
      </c>
      <c r="F1234" s="455">
        <f t="shared" si="246"/>
        <v>0</v>
      </c>
      <c r="G1234" s="39"/>
    </row>
    <row r="1235" spans="1:7" ht="16.5" thickBot="1" x14ac:dyDescent="0.3">
      <c r="A1235" s="2"/>
      <c r="B1235" s="456" t="s">
        <v>42</v>
      </c>
      <c r="C1235" s="21"/>
      <c r="D1235" s="21"/>
      <c r="E1235" s="21"/>
      <c r="F1235" s="455"/>
      <c r="G1235" s="39"/>
    </row>
    <row r="1236" spans="1:7" ht="16.5" thickBot="1" x14ac:dyDescent="0.3">
      <c r="A1236" s="2"/>
      <c r="B1236" s="456" t="s">
        <v>58</v>
      </c>
      <c r="C1236" s="21"/>
      <c r="D1236" s="21"/>
      <c r="E1236" s="21"/>
      <c r="F1236" s="455"/>
      <c r="G1236" s="39"/>
    </row>
    <row r="1237" spans="1:7" ht="16.5" thickBot="1" x14ac:dyDescent="0.3">
      <c r="A1237" s="2"/>
      <c r="B1237" s="456" t="s">
        <v>59</v>
      </c>
      <c r="C1237" s="21"/>
      <c r="D1237" s="21"/>
      <c r="E1237" s="21"/>
      <c r="F1237" s="455"/>
      <c r="G1237" s="39"/>
    </row>
    <row r="1238" spans="1:7" ht="16.5" thickBot="1" x14ac:dyDescent="0.3">
      <c r="A1238" s="2"/>
      <c r="B1238" s="456" t="s">
        <v>60</v>
      </c>
      <c r="C1238" s="21"/>
      <c r="D1238" s="21"/>
      <c r="E1238" s="21"/>
      <c r="F1238" s="455"/>
      <c r="G1238" s="39"/>
    </row>
    <row r="1239" spans="1:7" ht="16.5" thickBot="1" x14ac:dyDescent="0.3">
      <c r="A1239" s="2"/>
      <c r="B1239" s="454" t="s">
        <v>61</v>
      </c>
      <c r="C1239" s="24">
        <f>C1240+C1241+C1242+C1243</f>
        <v>50000</v>
      </c>
      <c r="D1239" s="24">
        <f t="shared" ref="D1239:F1239" si="247">D1240+D1241+D1242+D1243</f>
        <v>80000</v>
      </c>
      <c r="E1239" s="24">
        <f t="shared" si="247"/>
        <v>120000</v>
      </c>
      <c r="F1239" s="24">
        <f t="shared" si="247"/>
        <v>150000</v>
      </c>
      <c r="G1239" s="39"/>
    </row>
    <row r="1240" spans="1:7" ht="16.5" thickBot="1" x14ac:dyDescent="0.3">
      <c r="A1240" s="2"/>
      <c r="B1240" s="456" t="s">
        <v>42</v>
      </c>
      <c r="C1240" s="24"/>
      <c r="D1240" s="24"/>
      <c r="E1240" s="24"/>
      <c r="F1240" s="457"/>
      <c r="G1240" s="39"/>
    </row>
    <row r="1241" spans="1:7" ht="16.5" thickBot="1" x14ac:dyDescent="0.3">
      <c r="A1241" s="2"/>
      <c r="B1241" s="456" t="s">
        <v>58</v>
      </c>
      <c r="C1241" s="24">
        <v>50000</v>
      </c>
      <c r="D1241" s="21">
        <v>80000</v>
      </c>
      <c r="E1241" s="21">
        <v>120000</v>
      </c>
      <c r="F1241" s="455">
        <v>150000</v>
      </c>
      <c r="G1241" s="39"/>
    </row>
    <row r="1242" spans="1:7" ht="16.5" thickBot="1" x14ac:dyDescent="0.3">
      <c r="A1242" s="2"/>
      <c r="B1242" s="456" t="s">
        <v>59</v>
      </c>
      <c r="C1242" s="24"/>
      <c r="D1242" s="21"/>
      <c r="E1242" s="21"/>
      <c r="F1242" s="455"/>
      <c r="G1242" s="39"/>
    </row>
    <row r="1243" spans="1:7" ht="16.5" thickBot="1" x14ac:dyDescent="0.3">
      <c r="A1243" s="2"/>
      <c r="B1243" s="456" t="s">
        <v>60</v>
      </c>
      <c r="C1243" s="24"/>
      <c r="D1243" s="21"/>
      <c r="E1243" s="21"/>
      <c r="F1243" s="455"/>
      <c r="G1243" s="39"/>
    </row>
    <row r="1244" spans="1:7" ht="16.5" thickBot="1" x14ac:dyDescent="0.3">
      <c r="A1244" s="2"/>
      <c r="B1244" s="462" t="s">
        <v>154</v>
      </c>
      <c r="C1244" s="1222">
        <f>C1234+C1239</f>
        <v>50000</v>
      </c>
      <c r="D1244" s="1222">
        <v>80000</v>
      </c>
      <c r="E1244" s="1222">
        <v>120000</v>
      </c>
      <c r="F1244" s="1220">
        <v>150000</v>
      </c>
      <c r="G1244" s="39"/>
    </row>
    <row r="1245" spans="1:7" ht="48" thickBot="1" x14ac:dyDescent="0.3">
      <c r="A1245" s="2"/>
      <c r="B1245" s="450" t="s">
        <v>157</v>
      </c>
      <c r="C1245" s="428" t="s">
        <v>427</v>
      </c>
      <c r="D1245" s="32" t="s">
        <v>54</v>
      </c>
      <c r="E1245" s="1684"/>
      <c r="F1245" s="1686"/>
      <c r="G1245" s="39"/>
    </row>
    <row r="1246" spans="1:7" ht="28.5" customHeight="1" thickBot="1" x14ac:dyDescent="0.3">
      <c r="A1246" s="2"/>
      <c r="B1246" s="447" t="s">
        <v>29</v>
      </c>
      <c r="C1246" s="1272" t="s">
        <v>427</v>
      </c>
      <c r="D1246" s="1273"/>
      <c r="E1246" s="1273"/>
      <c r="F1246" s="1670"/>
      <c r="G1246" s="39"/>
    </row>
    <row r="1247" spans="1:7" ht="16.5" thickBot="1" x14ac:dyDescent="0.3">
      <c r="A1247" s="2"/>
      <c r="B1247" s="447" t="s">
        <v>31</v>
      </c>
      <c r="C1247" s="1287" t="s">
        <v>329</v>
      </c>
      <c r="D1247" s="1288"/>
      <c r="E1247" s="1288"/>
      <c r="F1247" s="1687"/>
      <c r="G1247" s="39"/>
    </row>
    <row r="1248" spans="1:7" ht="12.75" customHeight="1" x14ac:dyDescent="0.25">
      <c r="A1248" s="2"/>
      <c r="B1248" s="1666"/>
      <c r="C1248" s="14">
        <v>2024</v>
      </c>
      <c r="D1248" s="14">
        <v>2025</v>
      </c>
      <c r="E1248" s="14">
        <v>2026</v>
      </c>
      <c r="F1248" s="442">
        <v>2027</v>
      </c>
      <c r="G1248" s="39"/>
    </row>
    <row r="1249" spans="1:12" ht="15" customHeight="1" thickBot="1" x14ac:dyDescent="0.3">
      <c r="A1249" s="2"/>
      <c r="B1249" s="1683"/>
      <c r="C1249" s="16" t="s">
        <v>13</v>
      </c>
      <c r="D1249" s="16" t="s">
        <v>14</v>
      </c>
      <c r="E1249" s="16" t="s">
        <v>14</v>
      </c>
      <c r="F1249" s="451" t="s">
        <v>14</v>
      </c>
      <c r="G1249" s="39"/>
    </row>
    <row r="1250" spans="1:12" ht="16.5" thickBot="1" x14ac:dyDescent="0.3">
      <c r="A1250" s="2"/>
      <c r="B1250" s="447" t="s">
        <v>33</v>
      </c>
      <c r="C1250" s="6">
        <v>1</v>
      </c>
      <c r="D1250" s="15">
        <v>1</v>
      </c>
      <c r="E1250" s="15">
        <v>1</v>
      </c>
      <c r="F1250" s="475">
        <v>1</v>
      </c>
      <c r="G1250" s="39"/>
    </row>
    <row r="1251" spans="1:12" ht="16.5" thickBot="1" x14ac:dyDescent="0.3">
      <c r="A1251" s="2"/>
      <c r="B1251" s="447" t="s">
        <v>35</v>
      </c>
      <c r="C1251" s="379">
        <f>C1269</f>
        <v>0</v>
      </c>
      <c r="D1251" s="379">
        <f t="shared" ref="D1251:F1251" si="248">D1269</f>
        <v>80000</v>
      </c>
      <c r="E1251" s="379">
        <f t="shared" si="248"/>
        <v>150000</v>
      </c>
      <c r="F1251" s="452">
        <f t="shared" si="248"/>
        <v>150000</v>
      </c>
      <c r="G1251" s="39"/>
    </row>
    <row r="1252" spans="1:12" ht="16.5" thickBot="1" x14ac:dyDescent="0.3">
      <c r="A1252" s="2"/>
      <c r="B1252" s="447" t="s">
        <v>36</v>
      </c>
      <c r="C1252" s="379">
        <f>C1251/C1250</f>
        <v>0</v>
      </c>
      <c r="D1252" s="379">
        <f t="shared" ref="D1252:F1252" si="249">D1251/D1250</f>
        <v>80000</v>
      </c>
      <c r="E1252" s="379">
        <f t="shared" si="249"/>
        <v>150000</v>
      </c>
      <c r="F1252" s="452">
        <f t="shared" si="249"/>
        <v>150000</v>
      </c>
      <c r="G1252" s="39"/>
    </row>
    <row r="1253" spans="1:12" ht="16.5" thickBot="1" x14ac:dyDescent="0.3">
      <c r="A1253" s="2"/>
      <c r="B1253" s="447" t="s">
        <v>37</v>
      </c>
      <c r="C1253" s="15" t="s">
        <v>94</v>
      </c>
      <c r="D1253" s="19">
        <f>D1250/C1250-1</f>
        <v>0</v>
      </c>
      <c r="E1253" s="19">
        <f t="shared" ref="E1253:F1255" si="250">E1250/D1250-1</f>
        <v>0</v>
      </c>
      <c r="F1253" s="453">
        <f t="shared" si="250"/>
        <v>0</v>
      </c>
      <c r="G1253" s="39"/>
      <c r="H1253" s="381"/>
      <c r="I1253" s="381"/>
      <c r="J1253" s="381"/>
      <c r="K1253" s="381"/>
      <c r="L1253" s="381"/>
    </row>
    <row r="1254" spans="1:12" ht="16.5" thickBot="1" x14ac:dyDescent="0.3">
      <c r="A1254" s="2"/>
      <c r="B1254" s="447" t="s">
        <v>38</v>
      </c>
      <c r="C1254" s="15" t="s">
        <v>94</v>
      </c>
      <c r="D1254" s="19" t="e">
        <f>D1251/C1251-1</f>
        <v>#DIV/0!</v>
      </c>
      <c r="E1254" s="19">
        <f t="shared" si="250"/>
        <v>0.875</v>
      </c>
      <c r="F1254" s="453">
        <f t="shared" si="250"/>
        <v>0</v>
      </c>
      <c r="G1254" s="39"/>
    </row>
    <row r="1255" spans="1:12" ht="16.5" thickBot="1" x14ac:dyDescent="0.3">
      <c r="A1255" s="2"/>
      <c r="B1255" s="447" t="s">
        <v>39</v>
      </c>
      <c r="C1255" s="15" t="s">
        <v>94</v>
      </c>
      <c r="D1255" s="19" t="e">
        <f>D1252/C1252-1</f>
        <v>#DIV/0!</v>
      </c>
      <c r="E1255" s="19">
        <f t="shared" si="250"/>
        <v>0.875</v>
      </c>
      <c r="F1255" s="453">
        <f t="shared" si="250"/>
        <v>0</v>
      </c>
      <c r="G1255" s="39"/>
    </row>
    <row r="1256" spans="1:12" ht="16.5" thickBot="1" x14ac:dyDescent="0.3">
      <c r="A1256" s="2"/>
      <c r="B1256" s="1681" t="s">
        <v>330</v>
      </c>
      <c r="C1256" s="1318"/>
      <c r="D1256" s="1318"/>
      <c r="E1256" s="1318"/>
      <c r="F1256" s="1682"/>
      <c r="G1256" s="39"/>
    </row>
    <row r="1257" spans="1:12" ht="12.75" customHeight="1" x14ac:dyDescent="0.25">
      <c r="A1257" s="2"/>
      <c r="B1257" s="1666"/>
      <c r="C1257" s="14">
        <v>2024</v>
      </c>
      <c r="D1257" s="14">
        <v>2025</v>
      </c>
      <c r="E1257" s="14">
        <v>2026</v>
      </c>
      <c r="F1257" s="442">
        <v>2027</v>
      </c>
      <c r="G1257" s="39"/>
    </row>
    <row r="1258" spans="1:12" ht="14.25" customHeight="1" thickBot="1" x14ac:dyDescent="0.3">
      <c r="A1258" s="2"/>
      <c r="B1258" s="1683"/>
      <c r="C1258" s="16" t="s">
        <v>13</v>
      </c>
      <c r="D1258" s="16" t="s">
        <v>14</v>
      </c>
      <c r="E1258" s="16" t="s">
        <v>14</v>
      </c>
      <c r="F1258" s="451" t="s">
        <v>14</v>
      </c>
      <c r="G1258" s="39"/>
    </row>
    <row r="1259" spans="1:12" ht="16.5" thickBot="1" x14ac:dyDescent="0.3">
      <c r="A1259" s="2"/>
      <c r="B1259" s="454" t="s">
        <v>57</v>
      </c>
      <c r="C1259" s="21">
        <f>C1260+C1261+C1262+C1263</f>
        <v>0</v>
      </c>
      <c r="D1259" s="21">
        <f t="shared" ref="D1259:F1259" si="251">D1260+D1261+D1262+D1263</f>
        <v>0</v>
      </c>
      <c r="E1259" s="21">
        <f t="shared" si="251"/>
        <v>0</v>
      </c>
      <c r="F1259" s="455">
        <f t="shared" si="251"/>
        <v>0</v>
      </c>
      <c r="G1259" s="39"/>
    </row>
    <row r="1260" spans="1:12" ht="16.5" thickBot="1" x14ac:dyDescent="0.3">
      <c r="A1260" s="2"/>
      <c r="B1260" s="456" t="s">
        <v>42</v>
      </c>
      <c r="C1260" s="21"/>
      <c r="D1260" s="21"/>
      <c r="E1260" s="21"/>
      <c r="F1260" s="455"/>
      <c r="G1260" s="39"/>
    </row>
    <row r="1261" spans="1:12" ht="16.5" thickBot="1" x14ac:dyDescent="0.3">
      <c r="A1261" s="2"/>
      <c r="B1261" s="456" t="s">
        <v>58</v>
      </c>
      <c r="C1261" s="21"/>
      <c r="D1261" s="21"/>
      <c r="E1261" s="21"/>
      <c r="F1261" s="455"/>
      <c r="G1261" s="39"/>
    </row>
    <row r="1262" spans="1:12" ht="16.5" thickBot="1" x14ac:dyDescent="0.3">
      <c r="A1262" s="2"/>
      <c r="B1262" s="456" t="s">
        <v>59</v>
      </c>
      <c r="C1262" s="21"/>
      <c r="D1262" s="21"/>
      <c r="E1262" s="21"/>
      <c r="F1262" s="455"/>
      <c r="G1262" s="39"/>
    </row>
    <row r="1263" spans="1:12" ht="16.5" thickBot="1" x14ac:dyDescent="0.3">
      <c r="A1263" s="2"/>
      <c r="B1263" s="456" t="s">
        <v>60</v>
      </c>
      <c r="C1263" s="21"/>
      <c r="D1263" s="21"/>
      <c r="E1263" s="21"/>
      <c r="F1263" s="455"/>
      <c r="G1263" s="39"/>
    </row>
    <row r="1264" spans="1:12" ht="16.5" thickBot="1" x14ac:dyDescent="0.3">
      <c r="A1264" s="2"/>
      <c r="B1264" s="454" t="s">
        <v>61</v>
      </c>
      <c r="C1264" s="24">
        <f>C1265+C1266+C1267+C1268</f>
        <v>0</v>
      </c>
      <c r="D1264" s="24">
        <f t="shared" ref="D1264:F1264" si="252">D1265+D1266+D1267+D1268</f>
        <v>80000</v>
      </c>
      <c r="E1264" s="24">
        <f t="shared" si="252"/>
        <v>150000</v>
      </c>
      <c r="F1264" s="457">
        <f t="shared" si="252"/>
        <v>150000</v>
      </c>
      <c r="G1264" s="39"/>
    </row>
    <row r="1265" spans="1:12" ht="16.5" thickBot="1" x14ac:dyDescent="0.3">
      <c r="A1265" s="2"/>
      <c r="B1265" s="456" t="s">
        <v>42</v>
      </c>
      <c r="C1265" s="24">
        <v>0</v>
      </c>
      <c r="D1265" s="21"/>
      <c r="E1265" s="21"/>
      <c r="F1265" s="455"/>
      <c r="G1265" s="39"/>
      <c r="H1265" s="401"/>
      <c r="I1265" s="401"/>
      <c r="J1265" s="401"/>
      <c r="L1265" s="381"/>
    </row>
    <row r="1266" spans="1:12" ht="16.5" thickBot="1" x14ac:dyDescent="0.3">
      <c r="A1266" s="2"/>
      <c r="B1266" s="456" t="s">
        <v>58</v>
      </c>
      <c r="C1266" s="24"/>
      <c r="D1266" s="21">
        <v>80000</v>
      </c>
      <c r="E1266" s="21">
        <v>150000</v>
      </c>
      <c r="F1266" s="455">
        <v>150000</v>
      </c>
      <c r="G1266" s="39"/>
    </row>
    <row r="1267" spans="1:12" ht="16.5" thickBot="1" x14ac:dyDescent="0.3">
      <c r="A1267" s="2"/>
      <c r="B1267" s="456" t="s">
        <v>59</v>
      </c>
      <c r="C1267" s="24"/>
      <c r="D1267" s="21"/>
      <c r="E1267" s="21"/>
      <c r="F1267" s="455"/>
      <c r="G1267" s="39"/>
      <c r="H1267" s="381"/>
      <c r="I1267" s="381"/>
      <c r="J1267" s="381"/>
      <c r="L1267" s="381"/>
    </row>
    <row r="1268" spans="1:12" ht="16.5" thickBot="1" x14ac:dyDescent="0.3">
      <c r="A1268" s="2"/>
      <c r="B1268" s="482" t="s">
        <v>60</v>
      </c>
      <c r="C1268" s="24"/>
      <c r="D1268" s="21"/>
      <c r="E1268" s="21"/>
      <c r="F1268" s="455"/>
      <c r="G1268" s="39"/>
    </row>
    <row r="1269" spans="1:12" ht="16.5" thickBot="1" x14ac:dyDescent="0.3">
      <c r="A1269" s="2"/>
      <c r="B1269" s="483" t="s">
        <v>349</v>
      </c>
      <c r="C1269" s="24">
        <f>C1259+C1264</f>
        <v>0</v>
      </c>
      <c r="D1269" s="1222">
        <v>80000</v>
      </c>
      <c r="E1269" s="1222">
        <v>150000</v>
      </c>
      <c r="F1269" s="1220">
        <v>150000</v>
      </c>
      <c r="G1269" s="39"/>
    </row>
    <row r="1270" spans="1:12" ht="48" thickBot="1" x14ac:dyDescent="0.3">
      <c r="A1270" s="2"/>
      <c r="B1270" s="450" t="s">
        <v>53</v>
      </c>
      <c r="C1270" s="396" t="s">
        <v>4260</v>
      </c>
      <c r="D1270" s="397" t="s">
        <v>54</v>
      </c>
      <c r="E1270" s="1702"/>
      <c r="F1270" s="1703"/>
      <c r="G1270" s="2"/>
    </row>
    <row r="1271" spans="1:12" ht="17.25" customHeight="1" thickBot="1" x14ac:dyDescent="0.3">
      <c r="A1271" s="2"/>
      <c r="B1271" s="447" t="s">
        <v>29</v>
      </c>
      <c r="C1271" s="1704"/>
      <c r="D1271" s="1705"/>
      <c r="E1271" s="1705"/>
      <c r="F1271" s="1706"/>
      <c r="G1271" s="2"/>
    </row>
    <row r="1272" spans="1:12" ht="16.5" thickBot="1" x14ac:dyDescent="0.3">
      <c r="A1272" s="2"/>
      <c r="B1272" s="447" t="s">
        <v>31</v>
      </c>
      <c r="C1272" s="1707"/>
      <c r="D1272" s="1708"/>
      <c r="E1272" s="1708"/>
      <c r="F1272" s="1709"/>
      <c r="G1272" s="2"/>
    </row>
    <row r="1273" spans="1:12" ht="12.75" customHeight="1" x14ac:dyDescent="0.25">
      <c r="A1273" s="2"/>
      <c r="B1273" s="1666"/>
      <c r="C1273" s="14">
        <v>2024</v>
      </c>
      <c r="D1273" s="14">
        <v>2025</v>
      </c>
      <c r="E1273" s="14">
        <v>2026</v>
      </c>
      <c r="F1273" s="14">
        <v>2027</v>
      </c>
      <c r="G1273" s="2"/>
    </row>
    <row r="1274" spans="1:12" ht="16.5" thickBot="1" x14ac:dyDescent="0.3">
      <c r="A1274" s="2"/>
      <c r="B1274" s="1683"/>
      <c r="C1274" s="16" t="s">
        <v>13</v>
      </c>
      <c r="D1274" s="16" t="s">
        <v>14</v>
      </c>
      <c r="E1274" s="16" t="s">
        <v>14</v>
      </c>
      <c r="F1274" s="451" t="s">
        <v>14</v>
      </c>
      <c r="G1274" s="2"/>
    </row>
    <row r="1275" spans="1:12" ht="16.5" thickBot="1" x14ac:dyDescent="0.3">
      <c r="A1275" s="2"/>
      <c r="B1275" s="447" t="s">
        <v>33</v>
      </c>
      <c r="C1275" s="6"/>
      <c r="D1275" s="15"/>
      <c r="E1275" s="15"/>
      <c r="F1275" s="466">
        <v>1</v>
      </c>
      <c r="G1275" s="2"/>
    </row>
    <row r="1276" spans="1:12" ht="16.5" thickBot="1" x14ac:dyDescent="0.3">
      <c r="A1276" s="2"/>
      <c r="B1276" s="447" t="s">
        <v>35</v>
      </c>
      <c r="C1276" s="379"/>
      <c r="D1276" s="379"/>
      <c r="E1276" s="379"/>
      <c r="F1276" s="1221">
        <v>200000</v>
      </c>
      <c r="G1276" s="2"/>
    </row>
    <row r="1277" spans="1:12" ht="16.5" thickBot="1" x14ac:dyDescent="0.3">
      <c r="A1277" s="2"/>
      <c r="B1277" s="447" t="s">
        <v>36</v>
      </c>
      <c r="C1277" s="379" t="e">
        <f>C1276/C1275</f>
        <v>#DIV/0!</v>
      </c>
      <c r="D1277" s="379" t="e">
        <f>D1276/D1275</f>
        <v>#DIV/0!</v>
      </c>
      <c r="E1277" s="379" t="e">
        <f t="shared" ref="E1277:F1277" si="253">E1276/E1275</f>
        <v>#DIV/0!</v>
      </c>
      <c r="F1277" s="452">
        <f t="shared" si="253"/>
        <v>200000</v>
      </c>
      <c r="G1277" s="2"/>
    </row>
    <row r="1278" spans="1:12" ht="16.5" thickBot="1" x14ac:dyDescent="0.3">
      <c r="A1278" s="2"/>
      <c r="B1278" s="447" t="s">
        <v>37</v>
      </c>
      <c r="C1278" s="15" t="s">
        <v>94</v>
      </c>
      <c r="D1278" s="19" t="e">
        <f>D1275/C1275-1</f>
        <v>#DIV/0!</v>
      </c>
      <c r="E1278" s="19" t="e">
        <f t="shared" ref="E1278:F1280" si="254">E1275/D1275-1</f>
        <v>#DIV/0!</v>
      </c>
      <c r="F1278" s="453" t="e">
        <f>F1275/E1275-1</f>
        <v>#DIV/0!</v>
      </c>
      <c r="G1278" s="2"/>
      <c r="H1278" s="381"/>
      <c r="I1278" s="381"/>
      <c r="J1278" s="381"/>
      <c r="K1278" s="381"/>
      <c r="L1278" s="381"/>
    </row>
    <row r="1279" spans="1:12" ht="16.5" thickBot="1" x14ac:dyDescent="0.3">
      <c r="A1279" s="2"/>
      <c r="B1279" s="447" t="s">
        <v>38</v>
      </c>
      <c r="C1279" s="15" t="s">
        <v>94</v>
      </c>
      <c r="D1279" s="19" t="e">
        <f>D1276/C1276-1</f>
        <v>#DIV/0!</v>
      </c>
      <c r="E1279" s="19" t="e">
        <f t="shared" si="254"/>
        <v>#DIV/0!</v>
      </c>
      <c r="F1279" s="453" t="e">
        <f t="shared" si="254"/>
        <v>#DIV/0!</v>
      </c>
      <c r="G1279" s="2"/>
    </row>
    <row r="1280" spans="1:12" ht="16.5" thickBot="1" x14ac:dyDescent="0.3">
      <c r="A1280" s="2"/>
      <c r="B1280" s="447" t="s">
        <v>39</v>
      </c>
      <c r="C1280" s="15" t="s">
        <v>94</v>
      </c>
      <c r="D1280" s="19" t="e">
        <f>D1277/C1277-1</f>
        <v>#DIV/0!</v>
      </c>
      <c r="E1280" s="19" t="e">
        <f t="shared" si="254"/>
        <v>#DIV/0!</v>
      </c>
      <c r="F1280" s="453" t="e">
        <f t="shared" si="254"/>
        <v>#DIV/0!</v>
      </c>
      <c r="G1280" s="2"/>
    </row>
    <row r="1281" spans="1:12" ht="16.5" thickBot="1" x14ac:dyDescent="0.3">
      <c r="A1281" s="2"/>
      <c r="B1281" s="1681" t="s">
        <v>331</v>
      </c>
      <c r="C1281" s="1318"/>
      <c r="D1281" s="1318"/>
      <c r="E1281" s="1318"/>
      <c r="F1281" s="1682"/>
      <c r="G1281" s="2"/>
    </row>
    <row r="1282" spans="1:12" ht="15.75" x14ac:dyDescent="0.25">
      <c r="A1282" s="2"/>
      <c r="B1282" s="1666"/>
      <c r="C1282" s="14">
        <v>2024</v>
      </c>
      <c r="D1282" s="14">
        <v>2025</v>
      </c>
      <c r="E1282" s="14">
        <v>2026</v>
      </c>
      <c r="F1282" s="14">
        <v>2027</v>
      </c>
      <c r="G1282" s="2"/>
    </row>
    <row r="1283" spans="1:12" ht="16.5" thickBot="1" x14ac:dyDescent="0.3">
      <c r="A1283" s="2"/>
      <c r="B1283" s="1683"/>
      <c r="C1283" s="16" t="s">
        <v>13</v>
      </c>
      <c r="D1283" s="16" t="s">
        <v>14</v>
      </c>
      <c r="E1283" s="16" t="s">
        <v>14</v>
      </c>
      <c r="F1283" s="451" t="s">
        <v>14</v>
      </c>
      <c r="G1283" s="2"/>
    </row>
    <row r="1284" spans="1:12" ht="16.5" thickBot="1" x14ac:dyDescent="0.3">
      <c r="A1284" s="2"/>
      <c r="B1284" s="454" t="s">
        <v>57</v>
      </c>
      <c r="C1284" s="21">
        <f>C1285+C1286+C1287+C1288</f>
        <v>0</v>
      </c>
      <c r="D1284" s="21">
        <f t="shared" ref="D1284:F1284" si="255">D1285+D1286+D1287+D1288</f>
        <v>0</v>
      </c>
      <c r="E1284" s="21">
        <f t="shared" si="255"/>
        <v>0</v>
      </c>
      <c r="F1284" s="455">
        <f t="shared" si="255"/>
        <v>0</v>
      </c>
      <c r="G1284" s="2"/>
    </row>
    <row r="1285" spans="1:12" ht="16.5" thickBot="1" x14ac:dyDescent="0.3">
      <c r="A1285" s="2"/>
      <c r="B1285" s="456" t="s">
        <v>42</v>
      </c>
      <c r="C1285" s="21"/>
      <c r="D1285" s="21"/>
      <c r="E1285" s="21"/>
      <c r="F1285" s="455"/>
      <c r="G1285" s="2"/>
    </row>
    <row r="1286" spans="1:12" ht="16.5" thickBot="1" x14ac:dyDescent="0.3">
      <c r="A1286" s="2"/>
      <c r="B1286" s="456" t="s">
        <v>58</v>
      </c>
      <c r="C1286" s="21"/>
      <c r="D1286" s="21"/>
      <c r="E1286" s="21"/>
      <c r="F1286" s="455"/>
      <c r="G1286" s="2"/>
    </row>
    <row r="1287" spans="1:12" ht="16.5" thickBot="1" x14ac:dyDescent="0.3">
      <c r="A1287" s="2"/>
      <c r="B1287" s="456" t="s">
        <v>59</v>
      </c>
      <c r="C1287" s="21"/>
      <c r="D1287" s="21"/>
      <c r="E1287" s="21"/>
      <c r="F1287" s="455"/>
      <c r="G1287" s="2"/>
    </row>
    <row r="1288" spans="1:12" ht="16.5" thickBot="1" x14ac:dyDescent="0.3">
      <c r="A1288" s="2"/>
      <c r="B1288" s="456" t="s">
        <v>60</v>
      </c>
      <c r="C1288" s="21"/>
      <c r="D1288" s="21"/>
      <c r="E1288" s="21"/>
      <c r="F1288" s="455"/>
      <c r="G1288" s="2"/>
    </row>
    <row r="1289" spans="1:12" ht="16.5" thickBot="1" x14ac:dyDescent="0.3">
      <c r="A1289" s="2"/>
      <c r="B1289" s="454" t="s">
        <v>61</v>
      </c>
      <c r="C1289" s="24">
        <f>C1290+C1291+C1292+C1293</f>
        <v>0</v>
      </c>
      <c r="D1289" s="24">
        <f t="shared" ref="D1289:F1289" si="256">D1290+D1291+D1292+D1293</f>
        <v>0</v>
      </c>
      <c r="E1289" s="24">
        <f t="shared" si="256"/>
        <v>0</v>
      </c>
      <c r="F1289" s="457">
        <f t="shared" si="256"/>
        <v>200000</v>
      </c>
      <c r="G1289" s="2"/>
    </row>
    <row r="1290" spans="1:12" ht="16.5" thickBot="1" x14ac:dyDescent="0.3">
      <c r="A1290" s="2"/>
      <c r="B1290" s="456" t="s">
        <v>42</v>
      </c>
      <c r="C1290" s="24"/>
      <c r="D1290" s="24"/>
      <c r="E1290" s="24"/>
      <c r="F1290" s="457"/>
      <c r="G1290" s="2"/>
    </row>
    <row r="1291" spans="1:12" ht="16.5" thickBot="1" x14ac:dyDescent="0.3">
      <c r="A1291" s="2"/>
      <c r="B1291" s="456" t="s">
        <v>58</v>
      </c>
      <c r="C1291" s="24">
        <v>0</v>
      </c>
      <c r="D1291" s="24">
        <v>0</v>
      </c>
      <c r="E1291" s="24">
        <v>0</v>
      </c>
      <c r="F1291" s="457">
        <v>200000</v>
      </c>
      <c r="G1291" s="2"/>
    </row>
    <row r="1292" spans="1:12" ht="16.5" thickBot="1" x14ac:dyDescent="0.3">
      <c r="A1292" s="2"/>
      <c r="B1292" s="456" t="s">
        <v>59</v>
      </c>
      <c r="C1292" s="24"/>
      <c r="D1292" s="24"/>
      <c r="E1292" s="24"/>
      <c r="F1292" s="457"/>
      <c r="G1292" s="2"/>
    </row>
    <row r="1293" spans="1:12" ht="16.5" thickBot="1" x14ac:dyDescent="0.3">
      <c r="A1293" s="2"/>
      <c r="B1293" s="456" t="s">
        <v>60</v>
      </c>
      <c r="C1293" s="24"/>
      <c r="D1293" s="24"/>
      <c r="E1293" s="24"/>
      <c r="F1293" s="457"/>
      <c r="G1293" s="2"/>
    </row>
    <row r="1294" spans="1:12" ht="16.5" thickBot="1" x14ac:dyDescent="0.3">
      <c r="A1294" s="2"/>
      <c r="B1294" s="462" t="s">
        <v>50</v>
      </c>
      <c r="C1294" s="24">
        <f>C1284+C1289</f>
        <v>0</v>
      </c>
      <c r="D1294" s="24">
        <f t="shared" ref="D1294:E1294" si="257">D1284+D1289</f>
        <v>0</v>
      </c>
      <c r="E1294" s="24">
        <f t="shared" si="257"/>
        <v>0</v>
      </c>
      <c r="F1294" s="1220">
        <f>F1284+F1289</f>
        <v>200000</v>
      </c>
      <c r="G1294" s="2"/>
    </row>
    <row r="1295" spans="1:12" ht="27" hidden="1" customHeight="1" thickBot="1" x14ac:dyDescent="0.3">
      <c r="A1295" s="2"/>
      <c r="B1295" s="450"/>
      <c r="C1295" s="1710"/>
      <c r="D1295" s="1711"/>
      <c r="E1295" s="1711"/>
      <c r="F1295" s="1712"/>
      <c r="G1295" s="2"/>
    </row>
    <row r="1296" spans="1:12" ht="44.25" hidden="1" customHeight="1" thickBot="1" x14ac:dyDescent="0.3">
      <c r="A1296" s="2"/>
      <c r="B1296" s="450" t="s">
        <v>100</v>
      </c>
      <c r="C1296" s="396"/>
      <c r="D1296" s="397" t="s">
        <v>54</v>
      </c>
      <c r="E1296" s="1707" t="s">
        <v>366</v>
      </c>
      <c r="F1296" s="1709"/>
      <c r="G1296" s="2"/>
      <c r="H1296" s="1700"/>
      <c r="I1296" s="1700"/>
      <c r="J1296" s="1700"/>
      <c r="K1296" s="1700"/>
      <c r="L1296" s="1700"/>
    </row>
    <row r="1297" spans="1:12" ht="16.5" hidden="1" thickBot="1" x14ac:dyDescent="0.3">
      <c r="A1297" s="2"/>
      <c r="B1297" s="484"/>
      <c r="C1297" s="1704"/>
      <c r="D1297" s="1705"/>
      <c r="E1297" s="1705"/>
      <c r="F1297" s="1706"/>
      <c r="G1297" s="2"/>
      <c r="H1297" s="1700"/>
      <c r="I1297" s="1700"/>
      <c r="J1297" s="1700"/>
      <c r="K1297" s="1700"/>
      <c r="L1297" s="1700"/>
    </row>
    <row r="1298" spans="1:12" ht="21.75" hidden="1" customHeight="1" thickBot="1" x14ac:dyDescent="0.3">
      <c r="A1298" s="2"/>
      <c r="B1298" s="447" t="s">
        <v>29</v>
      </c>
      <c r="C1298" s="1704"/>
      <c r="D1298" s="1705"/>
      <c r="E1298" s="1705"/>
      <c r="F1298" s="1706"/>
      <c r="G1298" s="2"/>
      <c r="H1298" s="1700"/>
      <c r="I1298" s="1700"/>
      <c r="J1298" s="1700"/>
      <c r="K1298" s="1700"/>
      <c r="L1298" s="1700"/>
    </row>
    <row r="1299" spans="1:12" ht="3.75" hidden="1" customHeight="1" thickBot="1" x14ac:dyDescent="0.3">
      <c r="A1299" s="2"/>
      <c r="B1299" s="447" t="s">
        <v>31</v>
      </c>
      <c r="C1299" s="1707" t="s">
        <v>428</v>
      </c>
      <c r="D1299" s="1708"/>
      <c r="E1299" s="1708"/>
      <c r="F1299" s="1709"/>
      <c r="G1299" s="2"/>
    </row>
    <row r="1300" spans="1:12" ht="12.75" hidden="1" customHeight="1" x14ac:dyDescent="0.25">
      <c r="A1300" s="2"/>
      <c r="B1300" s="1666"/>
      <c r="C1300" s="14">
        <v>2023</v>
      </c>
      <c r="D1300" s="14">
        <v>2024</v>
      </c>
      <c r="E1300" s="14">
        <v>2025</v>
      </c>
      <c r="F1300" s="442">
        <v>2026</v>
      </c>
      <c r="G1300" s="2"/>
    </row>
    <row r="1301" spans="1:12" ht="12.75" hidden="1" customHeight="1" thickBot="1" x14ac:dyDescent="0.3">
      <c r="A1301" s="2"/>
      <c r="B1301" s="1683"/>
      <c r="C1301" s="16" t="s">
        <v>13</v>
      </c>
      <c r="D1301" s="16" t="s">
        <v>14</v>
      </c>
      <c r="E1301" s="16" t="s">
        <v>14</v>
      </c>
      <c r="F1301" s="451" t="s">
        <v>14</v>
      </c>
      <c r="G1301" s="2"/>
    </row>
    <row r="1302" spans="1:12" ht="16.5" hidden="1" thickBot="1" x14ac:dyDescent="0.3">
      <c r="A1302" s="2"/>
      <c r="B1302" s="447" t="s">
        <v>33</v>
      </c>
      <c r="C1302" s="379">
        <v>1</v>
      </c>
      <c r="D1302" s="379">
        <v>1</v>
      </c>
      <c r="E1302" s="379">
        <v>1</v>
      </c>
      <c r="F1302" s="452">
        <v>1</v>
      </c>
      <c r="G1302" s="2"/>
    </row>
    <row r="1303" spans="1:12" ht="16.5" hidden="1" thickBot="1" x14ac:dyDescent="0.3">
      <c r="A1303" s="2"/>
      <c r="B1303" s="447" t="s">
        <v>35</v>
      </c>
      <c r="C1303" s="379">
        <f t="shared" ref="C1303:E1303" si="258">C1321</f>
        <v>0</v>
      </c>
      <c r="D1303" s="379">
        <f t="shared" si="258"/>
        <v>0</v>
      </c>
      <c r="E1303" s="379">
        <f t="shared" si="258"/>
        <v>0</v>
      </c>
      <c r="F1303" s="452">
        <f>F1321</f>
        <v>0</v>
      </c>
      <c r="G1303" s="2"/>
    </row>
    <row r="1304" spans="1:12" ht="16.5" hidden="1" thickBot="1" x14ac:dyDescent="0.3">
      <c r="A1304" s="2"/>
      <c r="B1304" s="447" t="s">
        <v>36</v>
      </c>
      <c r="C1304" s="379">
        <f>C1303/C1302</f>
        <v>0</v>
      </c>
      <c r="D1304" s="379">
        <f t="shared" ref="D1304:F1304" si="259">D1303/D1302</f>
        <v>0</v>
      </c>
      <c r="E1304" s="379">
        <f t="shared" si="259"/>
        <v>0</v>
      </c>
      <c r="F1304" s="452">
        <f t="shared" si="259"/>
        <v>0</v>
      </c>
      <c r="G1304" s="2"/>
    </row>
    <row r="1305" spans="1:12" ht="16.5" hidden="1" thickBot="1" x14ac:dyDescent="0.3">
      <c r="A1305" s="2"/>
      <c r="B1305" s="447" t="s">
        <v>37</v>
      </c>
      <c r="C1305" s="15" t="s">
        <v>94</v>
      </c>
      <c r="D1305" s="19">
        <f>D1302/C1302-1</f>
        <v>0</v>
      </c>
      <c r="E1305" s="19">
        <f t="shared" ref="E1305:F1307" si="260">E1302/D1302-1</f>
        <v>0</v>
      </c>
      <c r="F1305" s="453">
        <f t="shared" si="260"/>
        <v>0</v>
      </c>
      <c r="G1305" s="2"/>
      <c r="H1305" s="381"/>
      <c r="I1305" s="381"/>
      <c r="J1305" s="381"/>
      <c r="K1305" s="381"/>
      <c r="L1305" s="381"/>
    </row>
    <row r="1306" spans="1:12" ht="16.5" hidden="1" thickBot="1" x14ac:dyDescent="0.3">
      <c r="A1306" s="2"/>
      <c r="B1306" s="447" t="s">
        <v>38</v>
      </c>
      <c r="C1306" s="15" t="s">
        <v>94</v>
      </c>
      <c r="D1306" s="19" t="e">
        <f>D1303/C1303-1</f>
        <v>#DIV/0!</v>
      </c>
      <c r="E1306" s="19" t="e">
        <f t="shared" si="260"/>
        <v>#DIV/0!</v>
      </c>
      <c r="F1306" s="453" t="e">
        <f t="shared" si="260"/>
        <v>#DIV/0!</v>
      </c>
      <c r="G1306" s="2"/>
    </row>
    <row r="1307" spans="1:12" ht="16.5" hidden="1" thickBot="1" x14ac:dyDescent="0.3">
      <c r="A1307" s="2"/>
      <c r="B1307" s="447" t="s">
        <v>39</v>
      </c>
      <c r="C1307" s="15" t="s">
        <v>94</v>
      </c>
      <c r="D1307" s="19" t="e">
        <f>D1304/C1304-1</f>
        <v>#DIV/0!</v>
      </c>
      <c r="E1307" s="19" t="e">
        <f t="shared" si="260"/>
        <v>#DIV/0!</v>
      </c>
      <c r="F1307" s="453" t="e">
        <f t="shared" si="260"/>
        <v>#DIV/0!</v>
      </c>
      <c r="G1307" s="2"/>
    </row>
    <row r="1308" spans="1:12" ht="16.5" hidden="1" customHeight="1" thickBot="1" x14ac:dyDescent="0.3">
      <c r="A1308" s="2"/>
      <c r="B1308" s="1681" t="s">
        <v>315</v>
      </c>
      <c r="C1308" s="1318"/>
      <c r="D1308" s="1318"/>
      <c r="E1308" s="1318"/>
      <c r="F1308" s="1682"/>
      <c r="G1308" s="2"/>
    </row>
    <row r="1309" spans="1:12" ht="12.75" hidden="1" customHeight="1" x14ac:dyDescent="0.25">
      <c r="A1309" s="2"/>
      <c r="B1309" s="1666"/>
      <c r="C1309" s="14">
        <v>2023</v>
      </c>
      <c r="D1309" s="14">
        <v>2024</v>
      </c>
      <c r="E1309" s="14">
        <v>2025</v>
      </c>
      <c r="F1309" s="442">
        <v>2026</v>
      </c>
      <c r="G1309" s="2"/>
    </row>
    <row r="1310" spans="1:12" ht="14.25" hidden="1" customHeight="1" thickBot="1" x14ac:dyDescent="0.3">
      <c r="A1310" s="2"/>
      <c r="B1310" s="1683"/>
      <c r="C1310" s="16" t="s">
        <v>13</v>
      </c>
      <c r="D1310" s="16" t="s">
        <v>14</v>
      </c>
      <c r="E1310" s="16" t="s">
        <v>14</v>
      </c>
      <c r="F1310" s="451" t="s">
        <v>14</v>
      </c>
      <c r="G1310" s="2"/>
    </row>
    <row r="1311" spans="1:12" ht="16.5" hidden="1" thickBot="1" x14ac:dyDescent="0.3">
      <c r="A1311" s="2"/>
      <c r="B1311" s="454" t="s">
        <v>57</v>
      </c>
      <c r="C1311" s="21">
        <f>C1312+C1313+C1314+C1315</f>
        <v>0</v>
      </c>
      <c r="D1311" s="21">
        <f t="shared" ref="D1311:F1311" si="261">D1312+D1313+D1314+D1315</f>
        <v>0</v>
      </c>
      <c r="E1311" s="21">
        <f t="shared" si="261"/>
        <v>0</v>
      </c>
      <c r="F1311" s="455">
        <f t="shared" si="261"/>
        <v>0</v>
      </c>
      <c r="G1311" s="2"/>
    </row>
    <row r="1312" spans="1:12" ht="16.5" hidden="1" thickBot="1" x14ac:dyDescent="0.3">
      <c r="A1312" s="2"/>
      <c r="B1312" s="456" t="s">
        <v>42</v>
      </c>
      <c r="C1312" s="21"/>
      <c r="D1312" s="21"/>
      <c r="E1312" s="21"/>
      <c r="F1312" s="455"/>
      <c r="G1312" s="2"/>
    </row>
    <row r="1313" spans="1:11" ht="16.5" hidden="1" thickBot="1" x14ac:dyDescent="0.3">
      <c r="A1313" s="2"/>
      <c r="B1313" s="456" t="s">
        <v>58</v>
      </c>
      <c r="C1313" s="21"/>
      <c r="D1313" s="21"/>
      <c r="E1313" s="21"/>
      <c r="F1313" s="455"/>
      <c r="G1313" s="2"/>
    </row>
    <row r="1314" spans="1:11" ht="16.5" hidden="1" thickBot="1" x14ac:dyDescent="0.3">
      <c r="A1314" s="2"/>
      <c r="B1314" s="456" t="s">
        <v>59</v>
      </c>
      <c r="C1314" s="21"/>
      <c r="D1314" s="21"/>
      <c r="E1314" s="21"/>
      <c r="F1314" s="455"/>
      <c r="G1314" s="2"/>
    </row>
    <row r="1315" spans="1:11" ht="16.5" hidden="1" thickBot="1" x14ac:dyDescent="0.3">
      <c r="A1315" s="2"/>
      <c r="B1315" s="456" t="s">
        <v>60</v>
      </c>
      <c r="C1315" s="21"/>
      <c r="D1315" s="21"/>
      <c r="E1315" s="21"/>
      <c r="F1315" s="455"/>
      <c r="G1315" s="2"/>
    </row>
    <row r="1316" spans="1:11" ht="16.5" hidden="1" thickBot="1" x14ac:dyDescent="0.3">
      <c r="A1316" s="2"/>
      <c r="B1316" s="454" t="s">
        <v>61</v>
      </c>
      <c r="C1316" s="24">
        <f>C1317+C1318+C1319+C1320</f>
        <v>0</v>
      </c>
      <c r="D1316" s="24">
        <f t="shared" ref="D1316:F1316" si="262">D1317+D1318+D1319+D1320</f>
        <v>0</v>
      </c>
      <c r="E1316" s="24">
        <f t="shared" si="262"/>
        <v>0</v>
      </c>
      <c r="F1316" s="457">
        <f t="shared" si="262"/>
        <v>0</v>
      </c>
      <c r="G1316" s="2"/>
    </row>
    <row r="1317" spans="1:11" ht="16.5" hidden="1" thickBot="1" x14ac:dyDescent="0.3">
      <c r="A1317" s="2"/>
      <c r="B1317" s="456" t="s">
        <v>42</v>
      </c>
      <c r="C1317" s="24"/>
      <c r="D1317" s="24"/>
      <c r="E1317" s="24"/>
      <c r="F1317" s="457"/>
      <c r="G1317" s="2"/>
    </row>
    <row r="1318" spans="1:11" ht="16.5" hidden="1" thickBot="1" x14ac:dyDescent="0.3">
      <c r="A1318" s="2"/>
      <c r="B1318" s="456" t="s">
        <v>58</v>
      </c>
      <c r="C1318" s="24"/>
      <c r="D1318" s="21"/>
      <c r="E1318" s="21"/>
      <c r="F1318" s="455"/>
      <c r="G1318" s="2"/>
    </row>
    <row r="1319" spans="1:11" ht="16.5" hidden="1" thickBot="1" x14ac:dyDescent="0.3">
      <c r="A1319" s="2"/>
      <c r="B1319" s="456" t="s">
        <v>59</v>
      </c>
      <c r="C1319" s="24"/>
      <c r="D1319" s="21"/>
      <c r="E1319" s="21"/>
      <c r="F1319" s="455"/>
      <c r="G1319" s="2"/>
    </row>
    <row r="1320" spans="1:11" ht="16.5" hidden="1" thickBot="1" x14ac:dyDescent="0.3">
      <c r="A1320" s="2"/>
      <c r="B1320" s="456" t="s">
        <v>60</v>
      </c>
      <c r="C1320" s="24"/>
      <c r="D1320" s="21"/>
      <c r="E1320" s="21"/>
      <c r="F1320" s="455"/>
      <c r="G1320" s="2"/>
    </row>
    <row r="1321" spans="1:11" ht="16.5" hidden="1" thickBot="1" x14ac:dyDescent="0.3">
      <c r="A1321" s="2"/>
      <c r="B1321" s="471" t="s">
        <v>62</v>
      </c>
      <c r="C1321" s="24">
        <f>C1311+C1316</f>
        <v>0</v>
      </c>
      <c r="D1321" s="24">
        <f t="shared" ref="D1321:F1321" si="263">D1311+D1316</f>
        <v>0</v>
      </c>
      <c r="E1321" s="24">
        <f t="shared" si="263"/>
        <v>0</v>
      </c>
      <c r="F1321" s="457">
        <f t="shared" si="263"/>
        <v>0</v>
      </c>
      <c r="G1321" s="2"/>
    </row>
    <row r="1322" spans="1:11" ht="16.5" thickBot="1" x14ac:dyDescent="0.3">
      <c r="A1322" s="2"/>
      <c r="B1322" s="485"/>
      <c r="C1322" s="429"/>
      <c r="D1322" s="429"/>
      <c r="E1322" s="429"/>
      <c r="F1322" s="486"/>
      <c r="G1322" s="2"/>
    </row>
    <row r="1323" spans="1:11" ht="27" customHeight="1" thickBot="1" x14ac:dyDescent="0.3">
      <c r="A1323" s="2"/>
      <c r="B1323" s="449" t="s">
        <v>64</v>
      </c>
      <c r="C1323" s="43">
        <f>C1303+C1251+C1025+C1000+C975+C950+C575+C550+C499+C449+C424+C399+C374+C323+C298+C273+C218+C178+C141+C30+C775+C700+C650+C1226+C1050+C725+C675+C625+C600+C525+C750+C1177+C1152+C1127+C1102+C1077+C925+C900+C875+C850+C825+C800</f>
        <v>7575316</v>
      </c>
      <c r="D1323" s="43">
        <f>D1303+D1251+D1025+D1000+D975+D950+D575+D550+D499+D449+D424+D399+D374+D323+D298+D273+D218+D178+D141+D30+D775+D700+D650+D1226+D1050+D725+D675+D625+D600+D525+D750+D1177+D1152+D1127+D1102+D1077+D925+D900+D875+D850+D825+D800+D474+D244</f>
        <v>11304502</v>
      </c>
      <c r="E1323" s="43">
        <f>E1303+E1251+E1025+E1000+E975+E950+E575+E550+E499+E449+E424+E399+E374+E323+E298+E273+E218+E178+E141+E30+E775+E700+E650+E1226+E1050+E725+E675+E625+E600+E525+E750+E1177+E1152+E1127+E1102+E1077+E925+E900+E875+E850+E825+E800+E474</f>
        <v>12513762</v>
      </c>
      <c r="F1323" s="487">
        <f>F1303+F1251+F1025+F1000+F975+F950+F575+F550+F499+F449+F424+F399+F374+F323+F298+F273+F218+F178+F141+F30+F775+F700+F650+F1226+F1050+F725+F675+F625+F600+F525+F750+F1177+F1152+F1127+F1102+F1077+F925+F900+F875+F850+F825+F800+F474</f>
        <v>11700931</v>
      </c>
      <c r="G1323" s="39"/>
      <c r="H1323" s="381"/>
      <c r="I1323" s="381"/>
      <c r="J1323" s="381"/>
    </row>
    <row r="1324" spans="1:11" ht="32.25" thickBot="1" x14ac:dyDescent="0.3">
      <c r="A1324" s="2"/>
      <c r="B1324" s="449" t="s">
        <v>65</v>
      </c>
      <c r="C1324" s="43">
        <f>C1321+C1269+C1043+C1018+C993+C968+C618+C593+C568+C517+C467+C442+C417+C392+C341+C316+C291+C236+C207+C59+C793+C768+C743+C718+C693+C668+C643+C543+C170+C1244+C1068+C1195+C1170+C1145+C1120+C1095+C943+C918+C893+C868+C843+C818</f>
        <v>7575316</v>
      </c>
      <c r="D1324" s="43">
        <f>D1321+D1269+D1043+D1018+D993+D968+D618+D593+D568+D517+D467+D442+D417+D392+D341+D316+D291+D236+D207+D59+D793+D768+D743+D718+D693+D668+D643+D543+D170+D1244+D1068+D1195+D1170+D1145+D1120+D1095+D943+D918+D893+D868+D843+D818+D492+D262</f>
        <v>11304502</v>
      </c>
      <c r="E1324" s="43">
        <f>E1321+E1269+E1043+E1018+E993+E968+E618+E593+E568+E517+E467+E442+E417+E392+E341+E316+E291+E236+E207+E59+E793+E768+E743+E718+E693+E668+E643+E543+E170+E1244+E1068+E1195+E1170+E1145+E1120+E1095+E943+E918+E893+E868+E843+E818+E492</f>
        <v>12513762</v>
      </c>
      <c r="F1324" s="487">
        <f>F1321+F1269+F1043+F1018+F993+F968+F618+F593+F568+F517+F467+F442+F417+F392+F341+F316+F291+F236+F207+F59+F793+F768+F743+F718+F693+F668+F643+F543+F170+F1244+F1068+F1195+F1170+F1145+F1120+F1095+F943+F918+F893+F868+F843+F818+F492</f>
        <v>11700931</v>
      </c>
      <c r="G1324" s="2"/>
      <c r="H1324" s="381"/>
      <c r="J1324" s="381"/>
    </row>
    <row r="1325" spans="1:11" ht="16.5" thickBot="1" x14ac:dyDescent="0.3">
      <c r="A1325" s="2"/>
      <c r="B1325" s="454" t="s">
        <v>41</v>
      </c>
      <c r="C1325" s="430">
        <f>C1326+C1327</f>
        <v>597967</v>
      </c>
      <c r="D1325" s="430">
        <f t="shared" ref="D1325:F1325" si="264">D1326+D1327</f>
        <v>734027</v>
      </c>
      <c r="E1325" s="430">
        <f t="shared" si="264"/>
        <v>734027</v>
      </c>
      <c r="F1325" s="488">
        <f t="shared" si="264"/>
        <v>734027</v>
      </c>
      <c r="G1325" s="39"/>
      <c r="I1325" s="381"/>
      <c r="J1325" s="381"/>
      <c r="K1325" s="381"/>
    </row>
    <row r="1326" spans="1:11" ht="16.5" thickBot="1" x14ac:dyDescent="0.3">
      <c r="A1326" s="2"/>
      <c r="B1326" s="456" t="s">
        <v>42</v>
      </c>
      <c r="C1326" s="24">
        <f>C39+C76+C113</f>
        <v>597967</v>
      </c>
      <c r="D1326" s="24">
        <f>D39+D76+D113</f>
        <v>734027</v>
      </c>
      <c r="E1326" s="24">
        <v>734027</v>
      </c>
      <c r="F1326" s="457">
        <f>F39+F76+F113</f>
        <v>734027</v>
      </c>
      <c r="G1326" s="2"/>
      <c r="I1326" s="381"/>
      <c r="J1326" s="381"/>
      <c r="K1326" s="381"/>
    </row>
    <row r="1327" spans="1:11" ht="16.5" thickBot="1" x14ac:dyDescent="0.3">
      <c r="A1327" s="2"/>
      <c r="B1327" s="456" t="s">
        <v>66</v>
      </c>
      <c r="C1327" s="24">
        <f>C40+C77+C114</f>
        <v>0</v>
      </c>
      <c r="D1327" s="24">
        <f>D40+D77+D114</f>
        <v>0</v>
      </c>
      <c r="E1327" s="24">
        <f>E40+E77+E114</f>
        <v>0</v>
      </c>
      <c r="F1327" s="457">
        <f>F40+F77+F114</f>
        <v>0</v>
      </c>
      <c r="G1327" s="2"/>
      <c r="J1327" s="381"/>
    </row>
    <row r="1328" spans="1:11" ht="32.25" thickBot="1" x14ac:dyDescent="0.3">
      <c r="A1328" s="2"/>
      <c r="B1328" s="454" t="s">
        <v>67</v>
      </c>
      <c r="C1328" s="430">
        <f>C1329+C1330</f>
        <v>104211</v>
      </c>
      <c r="D1328" s="430">
        <f t="shared" ref="D1328:F1328" si="265">D1329+D1330</f>
        <v>124211</v>
      </c>
      <c r="E1328" s="430">
        <f t="shared" si="265"/>
        <v>124211</v>
      </c>
      <c r="F1328" s="488">
        <f t="shared" si="265"/>
        <v>124211</v>
      </c>
      <c r="G1328" s="2"/>
      <c r="H1328" s="381"/>
    </row>
    <row r="1329" spans="1:16" ht="16.5" thickBot="1" x14ac:dyDescent="0.3">
      <c r="A1329" s="2"/>
      <c r="B1329" s="456" t="s">
        <v>42</v>
      </c>
      <c r="C1329" s="21">
        <f>C42+C79+C116</f>
        <v>104211</v>
      </c>
      <c r="D1329" s="21">
        <f>D42+D79+D116</f>
        <v>124211</v>
      </c>
      <c r="E1329" s="21">
        <f>E42+E79+E116</f>
        <v>124211</v>
      </c>
      <c r="F1329" s="455">
        <f>F42+F79+F116</f>
        <v>124211</v>
      </c>
      <c r="G1329" s="2"/>
    </row>
    <row r="1330" spans="1:16" ht="16.5" thickBot="1" x14ac:dyDescent="0.3">
      <c r="A1330" s="2"/>
      <c r="B1330" s="456" t="s">
        <v>66</v>
      </c>
      <c r="C1330" s="24">
        <f>C43+C80+C114</f>
        <v>0</v>
      </c>
      <c r="D1330" s="24">
        <f>D43+D80+D114</f>
        <v>0</v>
      </c>
      <c r="E1330" s="24">
        <f>E43+E80+E114</f>
        <v>0</v>
      </c>
      <c r="F1330" s="457">
        <f>F43+F80+F114</f>
        <v>0</v>
      </c>
      <c r="G1330" s="2"/>
    </row>
    <row r="1331" spans="1:16" ht="16.5" thickBot="1" x14ac:dyDescent="0.3">
      <c r="A1331" s="2"/>
      <c r="B1331" s="454" t="s">
        <v>45</v>
      </c>
      <c r="C1331" s="430">
        <f>C1332+C1333</f>
        <v>4562808</v>
      </c>
      <c r="D1331" s="430">
        <f t="shared" ref="D1331:F1331" si="266">D1332+D1333</f>
        <v>6530764</v>
      </c>
      <c r="E1331" s="430">
        <f t="shared" si="266"/>
        <v>6486524</v>
      </c>
      <c r="F1331" s="488">
        <f t="shared" si="266"/>
        <v>6055193</v>
      </c>
      <c r="G1331" s="2"/>
    </row>
    <row r="1332" spans="1:16" ht="16.5" thickBot="1" x14ac:dyDescent="0.3">
      <c r="A1332" s="2"/>
      <c r="B1332" s="456" t="s">
        <v>42</v>
      </c>
      <c r="C1332" s="24">
        <f>C45+C156+C193</f>
        <v>4562808</v>
      </c>
      <c r="D1332" s="24">
        <f>D45+D156+D193</f>
        <v>6530764</v>
      </c>
      <c r="E1332" s="24">
        <f>E45+E156+E193</f>
        <v>6486524</v>
      </c>
      <c r="F1332" s="457">
        <f>F45+F156+F193</f>
        <v>6055193</v>
      </c>
      <c r="G1332" s="2"/>
    </row>
    <row r="1333" spans="1:16" ht="16.5" thickBot="1" x14ac:dyDescent="0.3">
      <c r="A1333" s="2"/>
      <c r="B1333" s="456" t="s">
        <v>66</v>
      </c>
      <c r="C1333" s="24">
        <f>C46+C83+C120</f>
        <v>0</v>
      </c>
      <c r="D1333" s="24">
        <f>D46+D83+D120</f>
        <v>0</v>
      </c>
      <c r="E1333" s="24">
        <f>E46+E83+E120</f>
        <v>0</v>
      </c>
      <c r="F1333" s="457">
        <f>F46+F83+F120</f>
        <v>0</v>
      </c>
      <c r="G1333" s="2"/>
    </row>
    <row r="1334" spans="1:16" ht="16.5" thickBot="1" x14ac:dyDescent="0.3">
      <c r="A1334" s="2"/>
      <c r="B1334" s="454" t="s">
        <v>46</v>
      </c>
      <c r="C1334" s="430">
        <f>C1335+C1336</f>
        <v>0</v>
      </c>
      <c r="D1334" s="430">
        <f t="shared" ref="D1334:F1334" si="267">D1335+D1336</f>
        <v>0</v>
      </c>
      <c r="E1334" s="430">
        <f t="shared" si="267"/>
        <v>0</v>
      </c>
      <c r="F1334" s="488">
        <f t="shared" si="267"/>
        <v>0</v>
      </c>
      <c r="G1334" s="2"/>
    </row>
    <row r="1335" spans="1:16" ht="16.5" thickBot="1" x14ac:dyDescent="0.3">
      <c r="A1335" s="2"/>
      <c r="B1335" s="456" t="s">
        <v>42</v>
      </c>
      <c r="C1335" s="21">
        <f t="shared" ref="C1335:F1336" si="268">C48+C85+C122</f>
        <v>0</v>
      </c>
      <c r="D1335" s="21">
        <f t="shared" si="268"/>
        <v>0</v>
      </c>
      <c r="E1335" s="21">
        <f t="shared" si="268"/>
        <v>0</v>
      </c>
      <c r="F1335" s="455">
        <f t="shared" si="268"/>
        <v>0</v>
      </c>
      <c r="G1335" s="2"/>
    </row>
    <row r="1336" spans="1:16" ht="16.5" thickBot="1" x14ac:dyDescent="0.3">
      <c r="A1336" s="2"/>
      <c r="B1336" s="456" t="s">
        <v>66</v>
      </c>
      <c r="C1336" s="24">
        <f t="shared" si="268"/>
        <v>0</v>
      </c>
      <c r="D1336" s="24">
        <f t="shared" si="268"/>
        <v>0</v>
      </c>
      <c r="E1336" s="24">
        <f t="shared" si="268"/>
        <v>0</v>
      </c>
      <c r="F1336" s="457">
        <f t="shared" si="268"/>
        <v>0</v>
      </c>
      <c r="G1336" s="2"/>
    </row>
    <row r="1337" spans="1:16" ht="16.5" thickBot="1" x14ac:dyDescent="0.3">
      <c r="A1337" s="2"/>
      <c r="B1337" s="454" t="s">
        <v>47</v>
      </c>
      <c r="C1337" s="430">
        <f>C1338+C1339</f>
        <v>0</v>
      </c>
      <c r="D1337" s="430">
        <f t="shared" ref="D1337:F1337" si="269">D1338+D1339</f>
        <v>0</v>
      </c>
      <c r="E1337" s="430">
        <f t="shared" si="269"/>
        <v>0</v>
      </c>
      <c r="F1337" s="488">
        <f t="shared" si="269"/>
        <v>0</v>
      </c>
      <c r="G1337" s="2"/>
    </row>
    <row r="1338" spans="1:16" ht="16.5" thickBot="1" x14ac:dyDescent="0.3">
      <c r="A1338" s="2"/>
      <c r="B1338" s="456" t="s">
        <v>42</v>
      </c>
      <c r="C1338" s="21">
        <f t="shared" ref="C1338:F1339" si="270">C51+C88+C125</f>
        <v>0</v>
      </c>
      <c r="D1338" s="21">
        <f t="shared" si="270"/>
        <v>0</v>
      </c>
      <c r="E1338" s="21">
        <f t="shared" si="270"/>
        <v>0</v>
      </c>
      <c r="F1338" s="455">
        <f t="shared" si="270"/>
        <v>0</v>
      </c>
      <c r="G1338" s="2"/>
    </row>
    <row r="1339" spans="1:16" ht="16.5" thickBot="1" x14ac:dyDescent="0.3">
      <c r="A1339" s="2"/>
      <c r="B1339" s="456" t="s">
        <v>66</v>
      </c>
      <c r="C1339" s="24">
        <f t="shared" si="270"/>
        <v>0</v>
      </c>
      <c r="D1339" s="24">
        <f t="shared" si="270"/>
        <v>0</v>
      </c>
      <c r="E1339" s="24">
        <f t="shared" si="270"/>
        <v>0</v>
      </c>
      <c r="F1339" s="457">
        <f t="shared" si="270"/>
        <v>0</v>
      </c>
      <c r="G1339" s="2"/>
    </row>
    <row r="1340" spans="1:16" ht="16.5" thickBot="1" x14ac:dyDescent="0.3">
      <c r="A1340" s="2"/>
      <c r="B1340" s="454" t="s">
        <v>48</v>
      </c>
      <c r="C1340" s="430">
        <f>C1341+C1342</f>
        <v>21000</v>
      </c>
      <c r="D1340" s="430">
        <f>D1341+D1342</f>
        <v>21000</v>
      </c>
      <c r="E1340" s="430">
        <f t="shared" ref="E1340:F1340" si="271">E1341+E1342</f>
        <v>21000</v>
      </c>
      <c r="F1340" s="488">
        <f t="shared" si="271"/>
        <v>21000</v>
      </c>
      <c r="G1340" s="2"/>
    </row>
    <row r="1341" spans="1:16" ht="16.5" thickBot="1" x14ac:dyDescent="0.3">
      <c r="A1341" s="2"/>
      <c r="B1341" s="456" t="s">
        <v>42</v>
      </c>
      <c r="C1341" s="21">
        <f t="shared" ref="C1341:F1342" si="272">C54+C91+C128</f>
        <v>21000</v>
      </c>
      <c r="D1341" s="21">
        <f t="shared" si="272"/>
        <v>21000</v>
      </c>
      <c r="E1341" s="21">
        <f t="shared" si="272"/>
        <v>21000</v>
      </c>
      <c r="F1341" s="455">
        <f t="shared" si="272"/>
        <v>21000</v>
      </c>
      <c r="G1341" s="2"/>
    </row>
    <row r="1342" spans="1:16" ht="16.5" thickBot="1" x14ac:dyDescent="0.3">
      <c r="A1342" s="2"/>
      <c r="B1342" s="456" t="s">
        <v>66</v>
      </c>
      <c r="C1342" s="24">
        <f t="shared" si="272"/>
        <v>0</v>
      </c>
      <c r="D1342" s="24">
        <f t="shared" si="272"/>
        <v>0</v>
      </c>
      <c r="E1342" s="24">
        <f t="shared" si="272"/>
        <v>0</v>
      </c>
      <c r="F1342" s="457">
        <f t="shared" si="272"/>
        <v>0</v>
      </c>
      <c r="G1342" s="2"/>
    </row>
    <row r="1343" spans="1:16" ht="32.25" thickBot="1" x14ac:dyDescent="0.3">
      <c r="A1343" s="2"/>
      <c r="B1343" s="454" t="s">
        <v>49</v>
      </c>
      <c r="C1343" s="430">
        <f>C93+C56</f>
        <v>500</v>
      </c>
      <c r="D1343" s="430">
        <f>D93+D56</f>
        <v>0</v>
      </c>
      <c r="E1343" s="430">
        <f>E93+E56</f>
        <v>0</v>
      </c>
      <c r="F1343" s="488">
        <f>F93+F56</f>
        <v>0</v>
      </c>
      <c r="G1343" s="2"/>
      <c r="P1343" s="381"/>
    </row>
    <row r="1344" spans="1:16" ht="16.5" thickBot="1" x14ac:dyDescent="0.3">
      <c r="A1344" s="2"/>
      <c r="B1344" s="456" t="s">
        <v>42</v>
      </c>
      <c r="C1344" s="21">
        <f t="shared" ref="C1344:F1345" si="273">C57+C94+C131</f>
        <v>500</v>
      </c>
      <c r="D1344" s="21">
        <f t="shared" si="273"/>
        <v>0</v>
      </c>
      <c r="E1344" s="21">
        <f t="shared" si="273"/>
        <v>0</v>
      </c>
      <c r="F1344" s="455">
        <f t="shared" si="273"/>
        <v>0</v>
      </c>
      <c r="G1344" s="2"/>
    </row>
    <row r="1345" spans="1:17" ht="16.5" thickBot="1" x14ac:dyDescent="0.3">
      <c r="A1345" s="2"/>
      <c r="B1345" s="456" t="s">
        <v>66</v>
      </c>
      <c r="C1345" s="24">
        <f t="shared" si="273"/>
        <v>0</v>
      </c>
      <c r="D1345" s="24">
        <f t="shared" si="273"/>
        <v>0</v>
      </c>
      <c r="E1345" s="24">
        <f t="shared" si="273"/>
        <v>0</v>
      </c>
      <c r="F1345" s="457">
        <f t="shared" si="273"/>
        <v>0</v>
      </c>
      <c r="G1345" s="2"/>
    </row>
    <row r="1346" spans="1:17" ht="16.5" thickBot="1" x14ac:dyDescent="0.3">
      <c r="A1346" s="2"/>
      <c r="B1346" s="454" t="s">
        <v>68</v>
      </c>
      <c r="C1346" s="430">
        <f>C1347+C1348+C1349+C1350</f>
        <v>0</v>
      </c>
      <c r="D1346" s="430">
        <f t="shared" ref="D1346:F1346" si="274">D1347+D1348+D1349+D1350</f>
        <v>0</v>
      </c>
      <c r="E1346" s="430">
        <f t="shared" si="274"/>
        <v>0</v>
      </c>
      <c r="F1346" s="488">
        <f t="shared" si="274"/>
        <v>0</v>
      </c>
      <c r="G1346" s="2"/>
    </row>
    <row r="1347" spans="1:17" ht="16.5" thickBot="1" x14ac:dyDescent="0.3">
      <c r="A1347" s="2"/>
      <c r="B1347" s="456" t="s">
        <v>42</v>
      </c>
      <c r="C1347" s="21">
        <v>0</v>
      </c>
      <c r="D1347" s="21">
        <v>0</v>
      </c>
      <c r="E1347" s="21">
        <v>0</v>
      </c>
      <c r="F1347" s="455">
        <v>0</v>
      </c>
      <c r="G1347" s="2"/>
    </row>
    <row r="1348" spans="1:17" ht="16.5" thickBot="1" x14ac:dyDescent="0.3">
      <c r="A1348" s="2"/>
      <c r="B1348" s="456" t="s">
        <v>69</v>
      </c>
      <c r="C1348" s="21">
        <v>0</v>
      </c>
      <c r="D1348" s="21">
        <v>0</v>
      </c>
      <c r="E1348" s="21">
        <v>0</v>
      </c>
      <c r="F1348" s="455">
        <v>0</v>
      </c>
      <c r="G1348" s="2"/>
    </row>
    <row r="1349" spans="1:17" ht="16.5" thickBot="1" x14ac:dyDescent="0.3">
      <c r="A1349" s="2"/>
      <c r="B1349" s="456" t="s">
        <v>59</v>
      </c>
      <c r="C1349" s="21">
        <v>0</v>
      </c>
      <c r="D1349" s="21">
        <v>0</v>
      </c>
      <c r="E1349" s="21">
        <v>0</v>
      </c>
      <c r="F1349" s="455">
        <v>0</v>
      </c>
      <c r="G1349" s="2"/>
    </row>
    <row r="1350" spans="1:17" ht="16.5" thickBot="1" x14ac:dyDescent="0.3">
      <c r="A1350" s="2"/>
      <c r="B1350" s="456" t="s">
        <v>60</v>
      </c>
      <c r="C1350" s="21">
        <v>0</v>
      </c>
      <c r="D1350" s="21">
        <v>0</v>
      </c>
      <c r="E1350" s="21">
        <v>0</v>
      </c>
      <c r="F1350" s="455">
        <v>0</v>
      </c>
      <c r="G1350" s="2"/>
    </row>
    <row r="1351" spans="1:17" ht="16.5" thickBot="1" x14ac:dyDescent="0.3">
      <c r="A1351" s="2"/>
      <c r="B1351" s="454" t="s">
        <v>70</v>
      </c>
      <c r="C1351" s="430">
        <f>C1352+C1353+C1354+C1355</f>
        <v>2275147</v>
      </c>
      <c r="D1351" s="430">
        <f>D1352+D1353+D1354+D1355</f>
        <v>3894500</v>
      </c>
      <c r="E1351" s="430">
        <f>E1352+E1353+E1354+E1355</f>
        <v>5148000</v>
      </c>
      <c r="F1351" s="488">
        <f>F1352+F1353+F1354+F1355</f>
        <v>4966500</v>
      </c>
      <c r="G1351" s="39"/>
      <c r="H1351" s="431"/>
    </row>
    <row r="1352" spans="1:17" ht="16.5" thickBot="1" x14ac:dyDescent="0.3">
      <c r="A1352" s="2"/>
      <c r="B1352" s="456" t="s">
        <v>42</v>
      </c>
      <c r="C1352" s="21">
        <f>C1317+C1265+C1039+C1014+C989+C964+C614+C589+C564+C513+C463+C438+C413+C388+C337+C312+C287+C232+C789+C764+C664+C739+C714+C689+C639+C539+C1240+C1064+C1191+C1166+C1141+C1116+C1091+C939+C914+C889+C864+C839+C814+C488</f>
        <v>2125147</v>
      </c>
      <c r="D1352" s="21">
        <f>D1317+D1265+D1039+D1014+D989+D964+D614+D589+D564+D513+D463+D438+D413+D388+D337+D312+D287+D232+D789+D764+D664+D739+D714+D689+D639+D539+D1240+D1064+D1191+D1166+D1141+D1116+D1091+D939+D914+D889+D864+D839+D814+D488+D258</f>
        <v>3414500</v>
      </c>
      <c r="E1352" s="21">
        <f>E1317+E1265+E1039+E1014+E989+E964+E614+E589+E564+E513+E463+E438+E413+E388+E337+E312+E287+E232+E789+E764+E664+E739+E714+E689+E639+E539+E1240+E1064+E1191+E1166+E1141+E1116+E1091+E939+E914+E889+E864+E839+E814+E488</f>
        <v>4578000</v>
      </c>
      <c r="F1352" s="455">
        <f>F1317+F1265+F1039+F1014+F989+F964+F614+F589+F564+F513+F463+F438+F413+F388+F337+F312+F287+F232+F789+F764+F664+F739+F714+F689+F639+F539+F1240+F1064+F1191+F1166+F1141+F1116+F1091+F939+F914+F889+F864+F839+F814+F488</f>
        <v>3296500</v>
      </c>
      <c r="G1352" s="39"/>
      <c r="H1352" s="381"/>
      <c r="I1352" s="381"/>
      <c r="J1352" s="381"/>
      <c r="N1352" s="381"/>
      <c r="O1352" s="381"/>
      <c r="P1352" s="381"/>
      <c r="Q1352" s="381"/>
    </row>
    <row r="1353" spans="1:17" ht="16.5" thickBot="1" x14ac:dyDescent="0.3">
      <c r="A1353" s="2"/>
      <c r="B1353" s="456" t="s">
        <v>69</v>
      </c>
      <c r="C1353" s="1219">
        <f>C1117+C1241++C1291+C1266</f>
        <v>150000</v>
      </c>
      <c r="D1353" s="1219">
        <f t="shared" ref="D1353:F1353" si="275">D1117+D1241++D1291+D1266</f>
        <v>480000</v>
      </c>
      <c r="E1353" s="1219">
        <f t="shared" si="275"/>
        <v>570000</v>
      </c>
      <c r="F1353" s="1219">
        <f t="shared" si="275"/>
        <v>1670000</v>
      </c>
      <c r="G1353" s="39"/>
      <c r="H1353" s="381"/>
      <c r="I1353" s="383"/>
      <c r="J1353" s="432"/>
      <c r="N1353" s="381"/>
      <c r="O1353" s="381"/>
      <c r="P1353" s="381"/>
      <c r="Q1353" s="381"/>
    </row>
    <row r="1354" spans="1:17" ht="16.5" thickBot="1" x14ac:dyDescent="0.3">
      <c r="A1354" s="2"/>
      <c r="B1354" s="456" t="s">
        <v>59</v>
      </c>
      <c r="C1354" s="21">
        <f>C1319+C1267+C1041+C1016+C991+C966+C616+C591+C566+C515+C465+C440+C415+C390+C339+C314+C289+C234</f>
        <v>0</v>
      </c>
      <c r="D1354" s="21">
        <f>D1319+D1267+D1041+D1016+D991+D966+D616+D591+D566+D515+D465+D440+D415+D390+D339+D314+D289+D234</f>
        <v>0</v>
      </c>
      <c r="E1354" s="21">
        <f>E1319+E1267+E1041+E1016+E991+E966+E616+E591+E566+E515+E465+E440+E415+E390+E339+E314+E289+E234</f>
        <v>0</v>
      </c>
      <c r="F1354" s="455">
        <f>F1319+F1267+F1041+F1016+F991+F966+F616+F591+F566+F515+F465+F440+F415+F390+F339+F314+F289+F234</f>
        <v>0</v>
      </c>
      <c r="G1354" s="2"/>
      <c r="I1354" s="383"/>
      <c r="J1354" s="432"/>
      <c r="N1354" s="381"/>
      <c r="O1354" s="381"/>
      <c r="P1354" s="381"/>
      <c r="Q1354" s="381"/>
    </row>
    <row r="1355" spans="1:17" ht="16.5" thickBot="1" x14ac:dyDescent="0.3">
      <c r="A1355" s="2"/>
      <c r="B1355" s="456" t="s">
        <v>60</v>
      </c>
      <c r="C1355" s="21">
        <f>C1320+C1268+C1042+C1017+C992+C967+C617+C592+C567+C516+C466+C441+C416+C391+C340+C315+C290+C235</f>
        <v>0</v>
      </c>
      <c r="D1355" s="21">
        <f>D1320+D1268+D1042+D1017+D992+D967+D617+D592+D567+D516+D466+D441+D416+D391+D340+D315+D290+D235</f>
        <v>0</v>
      </c>
      <c r="E1355" s="21"/>
      <c r="F1355" s="455">
        <f>F1320+F1268+F1042+F1017+F992+F967+F617+F592+F567+F516+F466+F441+F416+F391+F340+F315+F290+F235</f>
        <v>0</v>
      </c>
      <c r="G1355" s="2"/>
      <c r="N1355" s="381"/>
      <c r="O1355" s="381"/>
      <c r="P1355" s="381"/>
      <c r="Q1355" s="381"/>
    </row>
    <row r="1356" spans="1:17" ht="16.5" thickBot="1" x14ac:dyDescent="0.3">
      <c r="A1356" s="2"/>
      <c r="B1356" s="489" t="s">
        <v>71</v>
      </c>
      <c r="C1356" s="490">
        <f>IF(C1324-C1323=0,0,"Error")</f>
        <v>0</v>
      </c>
      <c r="D1356" s="490">
        <f>IF(D1324-D1323=0,0,"Error")</f>
        <v>0</v>
      </c>
      <c r="E1356" s="490">
        <f>IF(E1324-E1323=0,0,"Error")</f>
        <v>0</v>
      </c>
      <c r="F1356" s="491">
        <f>IF(F1324-F1323=0,0,"Error")</f>
        <v>0</v>
      </c>
      <c r="G1356" s="2"/>
      <c r="N1356" s="381"/>
      <c r="O1356" s="381"/>
      <c r="P1356" s="381"/>
      <c r="Q1356" s="381"/>
    </row>
    <row r="1357" spans="1:17" ht="15.75" thickTop="1" x14ac:dyDescent="0.25"/>
  </sheetData>
  <mergeCells count="314">
    <mergeCell ref="B1308:F1308"/>
    <mergeCell ref="B1309:B1310"/>
    <mergeCell ref="E1296:F1296"/>
    <mergeCell ref="H1296:L1298"/>
    <mergeCell ref="C1297:F1297"/>
    <mergeCell ref="C1298:F1298"/>
    <mergeCell ref="C1299:F1299"/>
    <mergeCell ref="B1300:B1301"/>
    <mergeCell ref="C1271:F1271"/>
    <mergeCell ref="C1272:F1272"/>
    <mergeCell ref="B1273:B1274"/>
    <mergeCell ref="B1281:F1281"/>
    <mergeCell ref="B1282:B1283"/>
    <mergeCell ref="C1295:F1295"/>
    <mergeCell ref="C1246:F1246"/>
    <mergeCell ref="C1247:F1247"/>
    <mergeCell ref="B1248:B1249"/>
    <mergeCell ref="B1256:F1256"/>
    <mergeCell ref="B1257:B1258"/>
    <mergeCell ref="E1270:F1270"/>
    <mergeCell ref="C1221:F1221"/>
    <mergeCell ref="C1222:F1222"/>
    <mergeCell ref="B1223:B1224"/>
    <mergeCell ref="B1231:F1231"/>
    <mergeCell ref="B1232:B1233"/>
    <mergeCell ref="E1245:F1245"/>
    <mergeCell ref="C1172:F1172"/>
    <mergeCell ref="C1173:F1173"/>
    <mergeCell ref="B1174:B1175"/>
    <mergeCell ref="B1182:F1182"/>
    <mergeCell ref="B1183:B1184"/>
    <mergeCell ref="E1220:F1220"/>
    <mergeCell ref="C1147:F1147"/>
    <mergeCell ref="C1148:F1148"/>
    <mergeCell ref="B1149:B1150"/>
    <mergeCell ref="B1157:F1157"/>
    <mergeCell ref="B1158:B1159"/>
    <mergeCell ref="E1171:F1171"/>
    <mergeCell ref="E1121:F1121"/>
    <mergeCell ref="C1122:F1122"/>
    <mergeCell ref="C1123:F1123"/>
    <mergeCell ref="B1124:B1125"/>
    <mergeCell ref="B1132:F1132"/>
    <mergeCell ref="B1133:B1134"/>
    <mergeCell ref="E1096:F1096"/>
    <mergeCell ref="C1097:F1097"/>
    <mergeCell ref="C1098:F1098"/>
    <mergeCell ref="B1099:B1100"/>
    <mergeCell ref="B1107:F1107"/>
    <mergeCell ref="B1108:B1109"/>
    <mergeCell ref="C1071:F1071"/>
    <mergeCell ref="C1072:F1072"/>
    <mergeCell ref="C1073:F1073"/>
    <mergeCell ref="B1074:B1075"/>
    <mergeCell ref="B1082:F1082"/>
    <mergeCell ref="B1083:B1084"/>
    <mergeCell ref="C1045:F1045"/>
    <mergeCell ref="C1046:F1046"/>
    <mergeCell ref="B1047:B1048"/>
    <mergeCell ref="B1055:F1055"/>
    <mergeCell ref="B1056:B1057"/>
    <mergeCell ref="E1070:F1070"/>
    <mergeCell ref="C1020:F1020"/>
    <mergeCell ref="C1021:F1021"/>
    <mergeCell ref="B1022:B1023"/>
    <mergeCell ref="B1030:F1030"/>
    <mergeCell ref="B1031:B1032"/>
    <mergeCell ref="E1044:F1044"/>
    <mergeCell ref="E994:F994"/>
    <mergeCell ref="C995:F995"/>
    <mergeCell ref="C996:F996"/>
    <mergeCell ref="B997:B998"/>
    <mergeCell ref="B1005:F1005"/>
    <mergeCell ref="B1006:B1007"/>
    <mergeCell ref="E969:F969"/>
    <mergeCell ref="C970:F970"/>
    <mergeCell ref="C971:F971"/>
    <mergeCell ref="B972:B973"/>
    <mergeCell ref="B980:F980"/>
    <mergeCell ref="B981:B982"/>
    <mergeCell ref="B931:B932"/>
    <mergeCell ref="C945:F945"/>
    <mergeCell ref="C946:F946"/>
    <mergeCell ref="B947:B948"/>
    <mergeCell ref="B955:F955"/>
    <mergeCell ref="B956:B957"/>
    <mergeCell ref="B906:B907"/>
    <mergeCell ref="E919:F919"/>
    <mergeCell ref="C920:F920"/>
    <mergeCell ref="C921:F921"/>
    <mergeCell ref="B922:B923"/>
    <mergeCell ref="B930:F930"/>
    <mergeCell ref="B881:B882"/>
    <mergeCell ref="E894:F894"/>
    <mergeCell ref="C895:F895"/>
    <mergeCell ref="C896:F896"/>
    <mergeCell ref="B897:B898"/>
    <mergeCell ref="B905:F905"/>
    <mergeCell ref="B856:B857"/>
    <mergeCell ref="E869:F869"/>
    <mergeCell ref="C870:F870"/>
    <mergeCell ref="C871:F871"/>
    <mergeCell ref="B872:B873"/>
    <mergeCell ref="B880:F880"/>
    <mergeCell ref="B831:B832"/>
    <mergeCell ref="E844:F844"/>
    <mergeCell ref="C845:F845"/>
    <mergeCell ref="C846:F846"/>
    <mergeCell ref="B847:B848"/>
    <mergeCell ref="B855:F855"/>
    <mergeCell ref="B806:B807"/>
    <mergeCell ref="E819:F819"/>
    <mergeCell ref="C820:F820"/>
    <mergeCell ref="C821:F821"/>
    <mergeCell ref="B822:B823"/>
    <mergeCell ref="B830:F830"/>
    <mergeCell ref="B781:B782"/>
    <mergeCell ref="E794:F794"/>
    <mergeCell ref="C795:F795"/>
    <mergeCell ref="C796:F796"/>
    <mergeCell ref="B797:B798"/>
    <mergeCell ref="B805:F805"/>
    <mergeCell ref="B756:B757"/>
    <mergeCell ref="E769:F769"/>
    <mergeCell ref="C770:F770"/>
    <mergeCell ref="C771:F771"/>
    <mergeCell ref="B772:B773"/>
    <mergeCell ref="B780:F780"/>
    <mergeCell ref="B731:B732"/>
    <mergeCell ref="E744:F744"/>
    <mergeCell ref="C745:F745"/>
    <mergeCell ref="C746:F746"/>
    <mergeCell ref="B747:B748"/>
    <mergeCell ref="B755:F755"/>
    <mergeCell ref="B706:B707"/>
    <mergeCell ref="E719:F719"/>
    <mergeCell ref="C720:F720"/>
    <mergeCell ref="C721:F721"/>
    <mergeCell ref="B722:B723"/>
    <mergeCell ref="B730:F730"/>
    <mergeCell ref="B681:B682"/>
    <mergeCell ref="E694:F694"/>
    <mergeCell ref="C695:F695"/>
    <mergeCell ref="C696:F696"/>
    <mergeCell ref="B697:B698"/>
    <mergeCell ref="B705:F705"/>
    <mergeCell ref="B656:B657"/>
    <mergeCell ref="E669:F669"/>
    <mergeCell ref="C670:F670"/>
    <mergeCell ref="C671:F671"/>
    <mergeCell ref="B672:B673"/>
    <mergeCell ref="B680:F680"/>
    <mergeCell ref="B631:B632"/>
    <mergeCell ref="E644:F644"/>
    <mergeCell ref="C645:F645"/>
    <mergeCell ref="C646:F646"/>
    <mergeCell ref="B647:B648"/>
    <mergeCell ref="B655:F655"/>
    <mergeCell ref="B606:B607"/>
    <mergeCell ref="E619:F619"/>
    <mergeCell ref="C620:F620"/>
    <mergeCell ref="C621:F621"/>
    <mergeCell ref="B622:B623"/>
    <mergeCell ref="B630:F630"/>
    <mergeCell ref="B581:B582"/>
    <mergeCell ref="E594:F594"/>
    <mergeCell ref="C595:F595"/>
    <mergeCell ref="C596:F596"/>
    <mergeCell ref="B597:B598"/>
    <mergeCell ref="B605:F605"/>
    <mergeCell ref="B556:B557"/>
    <mergeCell ref="E569:F569"/>
    <mergeCell ref="E570:F570"/>
    <mergeCell ref="C571:F571"/>
    <mergeCell ref="B572:B573"/>
    <mergeCell ref="B580:F580"/>
    <mergeCell ref="B531:B532"/>
    <mergeCell ref="E544:F544"/>
    <mergeCell ref="C545:F545"/>
    <mergeCell ref="C546:F546"/>
    <mergeCell ref="B547:B548"/>
    <mergeCell ref="B555:F555"/>
    <mergeCell ref="B518:F518"/>
    <mergeCell ref="E519:F519"/>
    <mergeCell ref="C520:F520"/>
    <mergeCell ref="C521:F521"/>
    <mergeCell ref="B522:B523"/>
    <mergeCell ref="B530:F530"/>
    <mergeCell ref="E493:F493"/>
    <mergeCell ref="C494:F494"/>
    <mergeCell ref="C495:F495"/>
    <mergeCell ref="B496:B497"/>
    <mergeCell ref="B504:F504"/>
    <mergeCell ref="B505:B506"/>
    <mergeCell ref="E468:F468"/>
    <mergeCell ref="C469:F469"/>
    <mergeCell ref="C470:F470"/>
    <mergeCell ref="B471:B472"/>
    <mergeCell ref="B479:F479"/>
    <mergeCell ref="B480:B481"/>
    <mergeCell ref="E443:F443"/>
    <mergeCell ref="C444:F444"/>
    <mergeCell ref="C445:F445"/>
    <mergeCell ref="B446:B447"/>
    <mergeCell ref="B454:F454"/>
    <mergeCell ref="B455:B456"/>
    <mergeCell ref="B405:B406"/>
    <mergeCell ref="C419:F419"/>
    <mergeCell ref="C420:F420"/>
    <mergeCell ref="B421:B422"/>
    <mergeCell ref="B429:F429"/>
    <mergeCell ref="B430:B431"/>
    <mergeCell ref="B380:B381"/>
    <mergeCell ref="E393:F393"/>
    <mergeCell ref="C394:F394"/>
    <mergeCell ref="C395:F395"/>
    <mergeCell ref="B396:B397"/>
    <mergeCell ref="B404:F404"/>
    <mergeCell ref="B355:B356"/>
    <mergeCell ref="E368:F368"/>
    <mergeCell ref="C369:F369"/>
    <mergeCell ref="C370:F370"/>
    <mergeCell ref="B371:B372"/>
    <mergeCell ref="B379:F379"/>
    <mergeCell ref="B329:B330"/>
    <mergeCell ref="C342:F342"/>
    <mergeCell ref="C344:F344"/>
    <mergeCell ref="C345:F345"/>
    <mergeCell ref="B346:B347"/>
    <mergeCell ref="B354:F354"/>
    <mergeCell ref="B304:B305"/>
    <mergeCell ref="E317:F317"/>
    <mergeCell ref="C318:F318"/>
    <mergeCell ref="C319:F319"/>
    <mergeCell ref="B320:B321"/>
    <mergeCell ref="B328:F328"/>
    <mergeCell ref="B279:B280"/>
    <mergeCell ref="E292:F292"/>
    <mergeCell ref="C293:F293"/>
    <mergeCell ref="C294:F294"/>
    <mergeCell ref="B295:B296"/>
    <mergeCell ref="B303:F303"/>
    <mergeCell ref="H266:L268"/>
    <mergeCell ref="C267:F267"/>
    <mergeCell ref="C268:F268"/>
    <mergeCell ref="C269:F269"/>
    <mergeCell ref="B270:B271"/>
    <mergeCell ref="B278:F278"/>
    <mergeCell ref="B249:F249"/>
    <mergeCell ref="B250:B251"/>
    <mergeCell ref="B263:F263"/>
    <mergeCell ref="B264:F264"/>
    <mergeCell ref="C265:F265"/>
    <mergeCell ref="E266:F266"/>
    <mergeCell ref="O227:S229"/>
    <mergeCell ref="C237:F237"/>
    <mergeCell ref="E238:F238"/>
    <mergeCell ref="C239:F239"/>
    <mergeCell ref="C240:F240"/>
    <mergeCell ref="B241:B242"/>
    <mergeCell ref="H212:L213"/>
    <mergeCell ref="C213:F213"/>
    <mergeCell ref="C214:F214"/>
    <mergeCell ref="B215:B216"/>
    <mergeCell ref="B223:F223"/>
    <mergeCell ref="B224:B225"/>
    <mergeCell ref="B183:F183"/>
    <mergeCell ref="B184:B185"/>
    <mergeCell ref="B209:F209"/>
    <mergeCell ref="B210:F210"/>
    <mergeCell ref="C211:F211"/>
    <mergeCell ref="E212:F212"/>
    <mergeCell ref="B146:F146"/>
    <mergeCell ref="B147:B148"/>
    <mergeCell ref="C172:F172"/>
    <mergeCell ref="C173:F173"/>
    <mergeCell ref="C174:F174"/>
    <mergeCell ref="B175:B176"/>
    <mergeCell ref="B109:F109"/>
    <mergeCell ref="B110:B111"/>
    <mergeCell ref="C135:F135"/>
    <mergeCell ref="C136:F136"/>
    <mergeCell ref="C137:F137"/>
    <mergeCell ref="B138:B139"/>
    <mergeCell ref="B72:F72"/>
    <mergeCell ref="B73:B74"/>
    <mergeCell ref="C98:F98"/>
    <mergeCell ref="C99:F99"/>
    <mergeCell ref="C100:F100"/>
    <mergeCell ref="B101:B102"/>
    <mergeCell ref="B35:F35"/>
    <mergeCell ref="B36:B37"/>
    <mergeCell ref="C61:F61"/>
    <mergeCell ref="C62:F62"/>
    <mergeCell ref="C63:F63"/>
    <mergeCell ref="B64:B65"/>
    <mergeCell ref="B22:F22"/>
    <mergeCell ref="B23:F23"/>
    <mergeCell ref="C24:F24"/>
    <mergeCell ref="C25:F25"/>
    <mergeCell ref="C26:F26"/>
    <mergeCell ref="B27:B28"/>
    <mergeCell ref="B8:F8"/>
    <mergeCell ref="B9:F10"/>
    <mergeCell ref="C11:F11"/>
    <mergeCell ref="B12:B13"/>
    <mergeCell ref="C19:F19"/>
    <mergeCell ref="B20:F20"/>
    <mergeCell ref="B1:E1"/>
    <mergeCell ref="A2:G2"/>
    <mergeCell ref="B3:F3"/>
    <mergeCell ref="C5:F5"/>
    <mergeCell ref="C6:F6"/>
    <mergeCell ref="C7:F7"/>
  </mergeCells>
  <pageMargins left="0.7" right="0.7" top="0.75" bottom="0.75" header="0.3" footer="0.3"/>
  <pageSetup scale="60" orientation="portrait" r:id="rId1"/>
  <rowBreaks count="3" manualBreakCount="3">
    <brk id="60" max="11" man="1"/>
    <brk id="262" max="11" man="1"/>
    <brk id="341" max="1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A7C22-EC65-4C1A-ABA9-0912CE928C7B}">
  <sheetPr>
    <pageSetUpPr fitToPage="1"/>
  </sheetPr>
  <dimension ref="A2:G421"/>
  <sheetViews>
    <sheetView topLeftCell="A340" zoomScaleNormal="100" workbookViewId="0">
      <selection activeCell="E357" sqref="E357"/>
    </sheetView>
  </sheetViews>
  <sheetFormatPr defaultRowHeight="15" x14ac:dyDescent="0.25"/>
  <cols>
    <col min="1" max="1" width="15" customWidth="1"/>
    <col min="2" max="2" width="26.140625" customWidth="1"/>
    <col min="3" max="3" width="16.140625" customWidth="1"/>
    <col min="4" max="4" width="17.140625" customWidth="1"/>
    <col min="5" max="5" width="20.140625" customWidth="1"/>
    <col min="6" max="6" width="22.140625" customWidth="1"/>
    <col min="7" max="7" width="21.42578125" customWidth="1"/>
  </cols>
  <sheetData>
    <row r="2" spans="1:7" ht="18" customHeight="1" x14ac:dyDescent="0.25">
      <c r="A2" s="1392" t="s">
        <v>429</v>
      </c>
      <c r="B2" s="1392"/>
      <c r="C2" s="1392"/>
      <c r="D2" s="1392"/>
      <c r="E2" s="1392"/>
      <c r="F2" s="1392"/>
      <c r="G2" s="1392"/>
    </row>
    <row r="3" spans="1:7" ht="15.75" x14ac:dyDescent="0.25">
      <c r="A3" s="52"/>
      <c r="B3" s="1517" t="s">
        <v>1</v>
      </c>
      <c r="C3" s="1517"/>
      <c r="D3" s="1517"/>
      <c r="E3" s="1517"/>
      <c r="F3" s="1517"/>
      <c r="G3" s="52"/>
    </row>
    <row r="4" spans="1:7" ht="16.5" thickBot="1" x14ac:dyDescent="0.3">
      <c r="A4" s="53"/>
      <c r="B4" s="53"/>
      <c r="C4" s="53"/>
      <c r="D4" s="53"/>
      <c r="E4" s="53"/>
      <c r="F4" s="313" t="s">
        <v>259</v>
      </c>
      <c r="G4" s="53"/>
    </row>
    <row r="5" spans="1:7" ht="32.25" thickBot="1" x14ac:dyDescent="0.3">
      <c r="A5" s="53"/>
      <c r="B5" s="54" t="s">
        <v>2</v>
      </c>
      <c r="C5" s="1394" t="s">
        <v>293</v>
      </c>
      <c r="D5" s="1394"/>
      <c r="E5" s="1394"/>
      <c r="F5" s="1394"/>
      <c r="G5" s="53"/>
    </row>
    <row r="6" spans="1:7" ht="16.5" thickBot="1" x14ac:dyDescent="0.3">
      <c r="A6" s="53"/>
      <c r="B6" s="54" t="s">
        <v>4</v>
      </c>
      <c r="C6" s="1395" t="s">
        <v>294</v>
      </c>
      <c r="D6" s="1396"/>
      <c r="E6" s="1396"/>
      <c r="F6" s="1397"/>
      <c r="G6" s="53"/>
    </row>
    <row r="7" spans="1:7" ht="32.25" thickBot="1" x14ac:dyDescent="0.3">
      <c r="A7" s="53"/>
      <c r="B7" s="54" t="s">
        <v>6</v>
      </c>
      <c r="C7" s="1398" t="s">
        <v>7</v>
      </c>
      <c r="D7" s="1399"/>
      <c r="E7" s="1399"/>
      <c r="F7" s="1400"/>
      <c r="G7" s="55"/>
    </row>
    <row r="8" spans="1:7" ht="20.25" customHeight="1" thickBot="1" x14ac:dyDescent="0.3">
      <c r="A8" s="53"/>
      <c r="B8" s="1401" t="s">
        <v>8</v>
      </c>
      <c r="C8" s="1402"/>
      <c r="D8" s="1402"/>
      <c r="E8" s="1402"/>
      <c r="F8" s="1403"/>
      <c r="G8" s="53"/>
    </row>
    <row r="9" spans="1:7" ht="24.75" customHeight="1" thickBot="1" x14ac:dyDescent="0.3">
      <c r="A9" s="53"/>
      <c r="B9" s="1455" t="s">
        <v>293</v>
      </c>
      <c r="C9" s="1456"/>
      <c r="D9" s="1456"/>
      <c r="E9" s="1456"/>
      <c r="F9" s="1457"/>
      <c r="G9" s="53"/>
    </row>
    <row r="10" spans="1:7" ht="23.25" hidden="1" customHeight="1" thickBot="1" x14ac:dyDescent="0.3">
      <c r="A10" s="53"/>
      <c r="B10" s="1455"/>
      <c r="C10" s="1456"/>
      <c r="D10" s="1456"/>
      <c r="E10" s="1456"/>
      <c r="F10" s="1457"/>
      <c r="G10" s="53"/>
    </row>
    <row r="11" spans="1:7" ht="16.5" hidden="1" customHeight="1" thickBot="1" x14ac:dyDescent="0.3">
      <c r="A11" s="53"/>
      <c r="B11" s="1455"/>
      <c r="C11" s="1456"/>
      <c r="D11" s="1456"/>
      <c r="E11" s="1456"/>
      <c r="F11" s="1457"/>
      <c r="G11" s="53"/>
    </row>
    <row r="12" spans="1:7" ht="90.75" customHeight="1" thickBot="1" x14ac:dyDescent="0.3">
      <c r="A12" s="53"/>
      <c r="B12" s="56" t="s">
        <v>10</v>
      </c>
      <c r="C12" s="1715" t="s">
        <v>430</v>
      </c>
      <c r="D12" s="1420"/>
      <c r="E12" s="1420"/>
      <c r="F12" s="1421"/>
      <c r="G12" s="53"/>
    </row>
    <row r="13" spans="1:7" ht="15.75" x14ac:dyDescent="0.25">
      <c r="A13" s="53"/>
      <c r="B13" s="1410" t="s">
        <v>78</v>
      </c>
      <c r="C13" s="57">
        <v>2024</v>
      </c>
      <c r="D13" s="57">
        <v>2025</v>
      </c>
      <c r="E13" s="57">
        <v>2026</v>
      </c>
      <c r="F13" s="57">
        <v>2027</v>
      </c>
      <c r="G13" s="53"/>
    </row>
    <row r="14" spans="1:7" ht="16.5" thickBot="1" x14ac:dyDescent="0.3">
      <c r="A14" s="53"/>
      <c r="B14" s="1411"/>
      <c r="C14" s="59" t="s">
        <v>13</v>
      </c>
      <c r="D14" s="59" t="s">
        <v>14</v>
      </c>
      <c r="E14" s="59" t="s">
        <v>14</v>
      </c>
      <c r="F14" s="59" t="s">
        <v>14</v>
      </c>
      <c r="G14" s="53"/>
    </row>
    <row r="15" spans="1:7" ht="79.5" thickBot="1" x14ac:dyDescent="0.3">
      <c r="A15" s="53"/>
      <c r="B15" s="492" t="s">
        <v>431</v>
      </c>
      <c r="C15" s="493">
        <v>46</v>
      </c>
      <c r="D15" s="494">
        <v>60</v>
      </c>
      <c r="E15" s="494">
        <v>70</v>
      </c>
      <c r="F15" s="494">
        <v>78</v>
      </c>
      <c r="G15" s="53"/>
    </row>
    <row r="16" spans="1:7" ht="48" thickBot="1" x14ac:dyDescent="0.3">
      <c r="A16" s="55"/>
      <c r="B16" s="492" t="s">
        <v>432</v>
      </c>
      <c r="C16" s="494">
        <v>53</v>
      </c>
      <c r="D16" s="495">
        <v>110</v>
      </c>
      <c r="E16" s="495">
        <v>135</v>
      </c>
      <c r="F16" s="495">
        <v>159</v>
      </c>
      <c r="G16" s="53"/>
    </row>
    <row r="17" spans="1:7" ht="79.5" thickBot="1" x14ac:dyDescent="0.3">
      <c r="A17" s="55"/>
      <c r="B17" s="492" t="s">
        <v>433</v>
      </c>
      <c r="C17" s="494">
        <v>15</v>
      </c>
      <c r="D17" s="494">
        <v>30</v>
      </c>
      <c r="E17" s="494">
        <v>70</v>
      </c>
      <c r="F17" s="494">
        <v>100</v>
      </c>
      <c r="G17" s="53"/>
    </row>
    <row r="18" spans="1:7" ht="126.75" thickBot="1" x14ac:dyDescent="0.3">
      <c r="A18" s="53"/>
      <c r="B18" s="492" t="s">
        <v>434</v>
      </c>
      <c r="C18" s="495" t="s">
        <v>435</v>
      </c>
      <c r="D18" s="495" t="s">
        <v>435</v>
      </c>
      <c r="E18" s="495" t="s">
        <v>435</v>
      </c>
      <c r="F18" s="495" t="s">
        <v>435</v>
      </c>
      <c r="G18" s="53"/>
    </row>
    <row r="19" spans="1:7" ht="142.5" thickBot="1" x14ac:dyDescent="0.3">
      <c r="A19" s="53"/>
      <c r="B19" s="496" t="s">
        <v>436</v>
      </c>
      <c r="C19" s="497" t="s">
        <v>437</v>
      </c>
      <c r="D19" s="497" t="s">
        <v>438</v>
      </c>
      <c r="E19" s="497" t="s">
        <v>439</v>
      </c>
      <c r="F19" s="497" t="s">
        <v>439</v>
      </c>
      <c r="G19" s="53"/>
    </row>
    <row r="20" spans="1:7" ht="142.5" thickBot="1" x14ac:dyDescent="0.3">
      <c r="B20" s="496" t="s">
        <v>440</v>
      </c>
      <c r="C20" s="497" t="s">
        <v>441</v>
      </c>
      <c r="D20" s="497" t="s">
        <v>442</v>
      </c>
      <c r="E20" s="497" t="s">
        <v>443</v>
      </c>
      <c r="F20" s="497" t="s">
        <v>443</v>
      </c>
      <c r="G20" s="53"/>
    </row>
    <row r="21" spans="1:7" ht="63.75" thickBot="1" x14ac:dyDescent="0.3">
      <c r="B21" s="496" t="s">
        <v>444</v>
      </c>
      <c r="C21" s="497">
        <v>13</v>
      </c>
      <c r="D21" s="497">
        <v>50</v>
      </c>
      <c r="E21" s="497">
        <v>50</v>
      </c>
      <c r="F21" s="497">
        <v>55</v>
      </c>
      <c r="G21" s="53"/>
    </row>
    <row r="22" spans="1:7" ht="32.25" thickBot="1" x14ac:dyDescent="0.3">
      <c r="B22" s="492" t="s">
        <v>445</v>
      </c>
      <c r="C22" s="495">
        <v>176</v>
      </c>
      <c r="D22" s="495">
        <v>300</v>
      </c>
      <c r="E22" s="495">
        <v>320</v>
      </c>
      <c r="F22" s="495">
        <v>350</v>
      </c>
      <c r="G22" s="53"/>
    </row>
    <row r="23" spans="1:7" ht="48" thickBot="1" x14ac:dyDescent="0.3">
      <c r="B23" s="492" t="s">
        <v>446</v>
      </c>
      <c r="C23" s="495">
        <v>10675</v>
      </c>
      <c r="D23" s="495">
        <v>16000</v>
      </c>
      <c r="E23" s="495">
        <v>16000</v>
      </c>
      <c r="F23" s="495">
        <v>16000</v>
      </c>
      <c r="G23" s="53"/>
    </row>
    <row r="24" spans="1:7" ht="48" thickBot="1" x14ac:dyDescent="0.3">
      <c r="B24" s="492" t="s">
        <v>447</v>
      </c>
      <c r="C24" s="495" t="s">
        <v>448</v>
      </c>
      <c r="D24" s="495" t="s">
        <v>449</v>
      </c>
      <c r="E24" s="495" t="s">
        <v>450</v>
      </c>
      <c r="F24" s="495" t="s">
        <v>451</v>
      </c>
      <c r="G24" s="53"/>
    </row>
    <row r="25" spans="1:7" ht="59.25" customHeight="1" thickBot="1" x14ac:dyDescent="0.3">
      <c r="A25" s="53"/>
      <c r="B25" s="65" t="s">
        <v>24</v>
      </c>
      <c r="C25" s="1716" t="s">
        <v>452</v>
      </c>
      <c r="D25" s="1413"/>
      <c r="E25" s="1413"/>
      <c r="F25" s="1717"/>
      <c r="G25" s="53"/>
    </row>
    <row r="26" spans="1:7" ht="16.5" thickBot="1" x14ac:dyDescent="0.3">
      <c r="A26" s="53"/>
      <c r="B26" s="1398" t="s">
        <v>84</v>
      </c>
      <c r="C26" s="1399"/>
      <c r="D26" s="1399"/>
      <c r="E26" s="1399"/>
      <c r="F26" s="1400"/>
      <c r="G26" s="53"/>
    </row>
    <row r="27" spans="1:7" ht="31.5" customHeight="1" thickBot="1" x14ac:dyDescent="0.3">
      <c r="A27" s="53"/>
      <c r="B27" s="498" t="s">
        <v>453</v>
      </c>
      <c r="C27" s="64">
        <v>0.5</v>
      </c>
      <c r="D27" s="64">
        <v>0.5</v>
      </c>
      <c r="E27" s="64">
        <v>0.5</v>
      </c>
      <c r="F27" s="64">
        <v>0.5</v>
      </c>
      <c r="G27" s="53"/>
    </row>
    <row r="28" spans="1:7" ht="16.5" thickBot="1" x14ac:dyDescent="0.3">
      <c r="A28" s="53"/>
      <c r="B28" s="498"/>
      <c r="C28" s="499"/>
      <c r="D28" s="500"/>
      <c r="E28" s="500"/>
      <c r="F28" s="500"/>
      <c r="G28" s="53"/>
    </row>
    <row r="29" spans="1:7" ht="16.5" thickBot="1" x14ac:dyDescent="0.3">
      <c r="A29" s="53"/>
      <c r="B29" s="498"/>
      <c r="C29" s="501"/>
      <c r="D29" s="502"/>
      <c r="E29" s="502"/>
      <c r="F29" s="503"/>
      <c r="G29" s="53"/>
    </row>
    <row r="30" spans="1:7" ht="16.5" thickBot="1" x14ac:dyDescent="0.3">
      <c r="A30" s="53"/>
      <c r="B30" s="1592" t="s">
        <v>90</v>
      </c>
      <c r="C30" s="1593"/>
      <c r="D30" s="1593"/>
      <c r="E30" s="1593"/>
      <c r="F30" s="1391"/>
      <c r="G30" s="53"/>
    </row>
    <row r="31" spans="1:7" ht="21.75" customHeight="1" thickBot="1" x14ac:dyDescent="0.3">
      <c r="A31" s="53"/>
      <c r="B31" s="1389" t="s">
        <v>26</v>
      </c>
      <c r="C31" s="1390"/>
      <c r="D31" s="1390"/>
      <c r="E31" s="1390"/>
      <c r="F31" s="1419"/>
      <c r="G31" s="53"/>
    </row>
    <row r="32" spans="1:7" ht="19.5" customHeight="1" thickBot="1" x14ac:dyDescent="0.3">
      <c r="A32" s="53"/>
      <c r="B32" s="75" t="s">
        <v>27</v>
      </c>
      <c r="C32" s="1412" t="s">
        <v>454</v>
      </c>
      <c r="D32" s="1420"/>
      <c r="E32" s="1420"/>
      <c r="F32" s="1421"/>
      <c r="G32" s="53"/>
    </row>
    <row r="33" spans="1:7" ht="45" customHeight="1" thickBot="1" x14ac:dyDescent="0.3">
      <c r="A33" s="53"/>
      <c r="B33" s="76" t="s">
        <v>29</v>
      </c>
      <c r="C33" s="1718" t="s">
        <v>454</v>
      </c>
      <c r="D33" s="1719"/>
      <c r="E33" s="1719"/>
      <c r="F33" s="1720"/>
      <c r="G33" s="53"/>
    </row>
    <row r="34" spans="1:7" ht="16.5" thickBot="1" x14ac:dyDescent="0.3">
      <c r="A34" s="53"/>
      <c r="B34" s="66" t="s">
        <v>31</v>
      </c>
      <c r="C34" s="1425"/>
      <c r="D34" s="1426"/>
      <c r="E34" s="1426"/>
      <c r="F34" s="1427"/>
      <c r="G34" s="53"/>
    </row>
    <row r="35" spans="1:7" ht="15.75" x14ac:dyDescent="0.25">
      <c r="A35" s="53"/>
      <c r="B35" s="1410"/>
      <c r="C35" s="77">
        <v>2024</v>
      </c>
      <c r="D35" s="77">
        <v>2025</v>
      </c>
      <c r="E35" s="77">
        <v>2026</v>
      </c>
      <c r="F35" s="77">
        <v>2027</v>
      </c>
      <c r="G35" s="53"/>
    </row>
    <row r="36" spans="1:7" ht="16.5" thickBot="1" x14ac:dyDescent="0.3">
      <c r="A36" s="53"/>
      <c r="B36" s="1411"/>
      <c r="C36" s="79" t="s">
        <v>13</v>
      </c>
      <c r="D36" s="79" t="s">
        <v>14</v>
      </c>
      <c r="E36" s="79" t="s">
        <v>14</v>
      </c>
      <c r="F36" s="79" t="s">
        <v>14</v>
      </c>
      <c r="G36" s="53"/>
    </row>
    <row r="37" spans="1:7" ht="16.5" thickBot="1" x14ac:dyDescent="0.3">
      <c r="A37" s="53"/>
      <c r="B37" s="66" t="s">
        <v>33</v>
      </c>
      <c r="C37" s="294">
        <v>85</v>
      </c>
      <c r="D37" s="294">
        <v>85</v>
      </c>
      <c r="E37" s="294">
        <v>85</v>
      </c>
      <c r="F37" s="294">
        <v>85</v>
      </c>
      <c r="G37" s="53"/>
    </row>
    <row r="38" spans="1:7" ht="16.5" thickBot="1" x14ac:dyDescent="0.3">
      <c r="A38" s="53"/>
      <c r="B38" s="66" t="s">
        <v>35</v>
      </c>
      <c r="C38" s="81">
        <f>C67</f>
        <v>303454</v>
      </c>
      <c r="D38" s="81">
        <f>D67</f>
        <v>617408</v>
      </c>
      <c r="E38" s="81">
        <f t="shared" ref="E38" si="0">E67</f>
        <v>517408</v>
      </c>
      <c r="F38" s="81">
        <f>F67</f>
        <v>417408</v>
      </c>
      <c r="G38" s="53"/>
    </row>
    <row r="39" spans="1:7" ht="26.25" customHeight="1" thickBot="1" x14ac:dyDescent="0.3">
      <c r="A39" s="53"/>
      <c r="B39" s="66" t="s">
        <v>36</v>
      </c>
      <c r="C39" s="81">
        <f>C38/C37</f>
        <v>3570.0470588235294</v>
      </c>
      <c r="D39" s="81">
        <f t="shared" ref="D39:F39" si="1">D38/D37</f>
        <v>7263.623529411765</v>
      </c>
      <c r="E39" s="81">
        <f t="shared" si="1"/>
        <v>6087.1529411764704</v>
      </c>
      <c r="F39" s="81">
        <f t="shared" si="1"/>
        <v>4910.6823529411768</v>
      </c>
      <c r="G39" s="53"/>
    </row>
    <row r="40" spans="1:7" ht="21" customHeight="1" thickBot="1" x14ac:dyDescent="0.3">
      <c r="A40" s="53"/>
      <c r="B40" s="66" t="s">
        <v>37</v>
      </c>
      <c r="C40" s="58" t="s">
        <v>94</v>
      </c>
      <c r="D40" s="82">
        <f>D37/C37-1</f>
        <v>0</v>
      </c>
      <c r="E40" s="82">
        <f t="shared" ref="E40:F42" si="2">E37/D37-1</f>
        <v>0</v>
      </c>
      <c r="F40" s="82">
        <f t="shared" si="2"/>
        <v>0</v>
      </c>
      <c r="G40" s="53"/>
    </row>
    <row r="41" spans="1:7" ht="21" customHeight="1" thickBot="1" x14ac:dyDescent="0.3">
      <c r="A41" s="53"/>
      <c r="B41" s="66" t="s">
        <v>38</v>
      </c>
      <c r="C41" s="58" t="s">
        <v>94</v>
      </c>
      <c r="D41" s="82">
        <f>D38/C38-1</f>
        <v>1.0346016200148953</v>
      </c>
      <c r="E41" s="82">
        <f t="shared" si="2"/>
        <v>-0.16196745102104282</v>
      </c>
      <c r="F41" s="82">
        <f t="shared" si="2"/>
        <v>-0.19327107427793921</v>
      </c>
      <c r="G41" s="53"/>
    </row>
    <row r="42" spans="1:7" ht="32.25" thickBot="1" x14ac:dyDescent="0.3">
      <c r="A42" s="53"/>
      <c r="B42" s="66" t="s">
        <v>39</v>
      </c>
      <c r="C42" s="58" t="s">
        <v>94</v>
      </c>
      <c r="D42" s="82">
        <f>D39/C39-1</f>
        <v>1.0346016200148953</v>
      </c>
      <c r="E42" s="82">
        <f t="shared" si="2"/>
        <v>-0.16196745102104282</v>
      </c>
      <c r="F42" s="82">
        <f t="shared" si="2"/>
        <v>-0.19327107427793921</v>
      </c>
      <c r="G42" s="53"/>
    </row>
    <row r="43" spans="1:7" ht="27" customHeight="1" thickBot="1" x14ac:dyDescent="0.3">
      <c r="A43" s="53"/>
      <c r="B43" s="1438" t="s">
        <v>182</v>
      </c>
      <c r="C43" s="1439"/>
      <c r="D43" s="1439"/>
      <c r="E43" s="1439"/>
      <c r="F43" s="1440"/>
      <c r="G43" s="53"/>
    </row>
    <row r="44" spans="1:7" ht="15.75" x14ac:dyDescent="0.25">
      <c r="A44" s="53"/>
      <c r="B44" s="1410"/>
      <c r="C44" s="77">
        <v>2024</v>
      </c>
      <c r="D44" s="77">
        <v>2025</v>
      </c>
      <c r="E44" s="77">
        <v>2026</v>
      </c>
      <c r="F44" s="77">
        <v>2027</v>
      </c>
      <c r="G44" s="53"/>
    </row>
    <row r="45" spans="1:7" ht="16.5" thickBot="1" x14ac:dyDescent="0.3">
      <c r="A45" s="53"/>
      <c r="B45" s="1411"/>
      <c r="C45" s="79" t="s">
        <v>13</v>
      </c>
      <c r="D45" s="79" t="s">
        <v>14</v>
      </c>
      <c r="E45" s="79" t="s">
        <v>14</v>
      </c>
      <c r="F45" s="79" t="s">
        <v>14</v>
      </c>
      <c r="G45" s="53"/>
    </row>
    <row r="46" spans="1:7" ht="16.5" thickBot="1" x14ac:dyDescent="0.3">
      <c r="A46" s="53"/>
      <c r="B46" s="504" t="s">
        <v>41</v>
      </c>
      <c r="C46" s="505">
        <f>C47+C48</f>
        <v>250596</v>
      </c>
      <c r="D46" s="505">
        <f>D47+D48</f>
        <v>260596</v>
      </c>
      <c r="E46" s="505">
        <f>E47+E48</f>
        <v>260596</v>
      </c>
      <c r="F46" s="505">
        <f>F47+F48</f>
        <v>260596</v>
      </c>
      <c r="G46" s="53"/>
    </row>
    <row r="47" spans="1:7" ht="16.5" thickBot="1" x14ac:dyDescent="0.3">
      <c r="A47" s="53"/>
      <c r="B47" s="506" t="s">
        <v>42</v>
      </c>
      <c r="C47" s="23">
        <v>250596</v>
      </c>
      <c r="D47" s="23">
        <v>260596</v>
      </c>
      <c r="E47" s="23">
        <v>260596</v>
      </c>
      <c r="F47" s="23">
        <v>260596</v>
      </c>
      <c r="G47" s="53"/>
    </row>
    <row r="48" spans="1:7" ht="16.5" thickBot="1" x14ac:dyDescent="0.3">
      <c r="A48" s="53"/>
      <c r="B48" s="506" t="s">
        <v>43</v>
      </c>
      <c r="C48" s="23"/>
      <c r="D48" s="23"/>
      <c r="E48" s="23"/>
      <c r="F48" s="23"/>
      <c r="G48" s="53"/>
    </row>
    <row r="49" spans="1:7" ht="32.25" thickBot="1" x14ac:dyDescent="0.3">
      <c r="A49" s="53"/>
      <c r="B49" s="504" t="s">
        <v>67</v>
      </c>
      <c r="C49" s="505">
        <f>C50+C51</f>
        <v>30202</v>
      </c>
      <c r="D49" s="505">
        <f>D50+D51</f>
        <v>30642</v>
      </c>
      <c r="E49" s="505">
        <f>E50+E51</f>
        <v>30642</v>
      </c>
      <c r="F49" s="505">
        <f>F50+F51</f>
        <v>30642</v>
      </c>
      <c r="G49" s="53"/>
    </row>
    <row r="50" spans="1:7" ht="16.5" thickBot="1" x14ac:dyDescent="0.3">
      <c r="A50" s="53"/>
      <c r="B50" s="506" t="s">
        <v>42</v>
      </c>
      <c r="C50" s="23">
        <v>30202</v>
      </c>
      <c r="D50" s="505">
        <v>30642</v>
      </c>
      <c r="E50" s="505">
        <v>30642</v>
      </c>
      <c r="F50" s="505">
        <v>30642</v>
      </c>
      <c r="G50" s="53"/>
    </row>
    <row r="51" spans="1:7" ht="16.5" thickBot="1" x14ac:dyDescent="0.3">
      <c r="A51" s="53"/>
      <c r="B51" s="506" t="s">
        <v>43</v>
      </c>
      <c r="C51" s="505"/>
      <c r="D51" s="505"/>
      <c r="E51" s="505"/>
      <c r="F51" s="505"/>
      <c r="G51" s="53"/>
    </row>
    <row r="52" spans="1:7" ht="16.5" thickBot="1" x14ac:dyDescent="0.3">
      <c r="A52" s="53"/>
      <c r="B52" s="504" t="s">
        <v>45</v>
      </c>
      <c r="C52" s="505">
        <f>C53+C54</f>
        <v>22082</v>
      </c>
      <c r="D52" s="505">
        <f>D53+D54</f>
        <v>326000</v>
      </c>
      <c r="E52" s="505">
        <f>E53+E54</f>
        <v>226000</v>
      </c>
      <c r="F52" s="505">
        <f>F53+F54</f>
        <v>126000</v>
      </c>
      <c r="G52" s="53"/>
    </row>
    <row r="53" spans="1:7" ht="16.5" thickBot="1" x14ac:dyDescent="0.3">
      <c r="A53" s="53"/>
      <c r="B53" s="506" t="s">
        <v>42</v>
      </c>
      <c r="C53" s="505">
        <v>22082</v>
      </c>
      <c r="D53" s="505">
        <v>326000</v>
      </c>
      <c r="E53" s="505">
        <v>226000</v>
      </c>
      <c r="F53" s="505">
        <v>126000</v>
      </c>
      <c r="G53" s="53"/>
    </row>
    <row r="54" spans="1:7" ht="16.5" thickBot="1" x14ac:dyDescent="0.3">
      <c r="A54" s="53"/>
      <c r="B54" s="506" t="s">
        <v>43</v>
      </c>
      <c r="C54" s="505"/>
      <c r="D54" s="505"/>
      <c r="E54" s="505"/>
      <c r="F54" s="101"/>
      <c r="G54" s="53"/>
    </row>
    <row r="55" spans="1:7" ht="24.75" customHeight="1" thickBot="1" x14ac:dyDescent="0.3">
      <c r="A55" s="53"/>
      <c r="B55" s="504" t="s">
        <v>46</v>
      </c>
      <c r="C55" s="505"/>
      <c r="D55" s="505"/>
      <c r="E55" s="505"/>
      <c r="F55" s="101"/>
      <c r="G55" s="53"/>
    </row>
    <row r="56" spans="1:7" ht="16.5" thickBot="1" x14ac:dyDescent="0.3">
      <c r="A56" s="53"/>
      <c r="B56" s="506" t="s">
        <v>42</v>
      </c>
      <c r="C56" s="505"/>
      <c r="D56" s="505"/>
      <c r="E56" s="505"/>
      <c r="F56" s="101"/>
      <c r="G56" s="53"/>
    </row>
    <row r="57" spans="1:7" ht="12.75" customHeight="1" thickBot="1" x14ac:dyDescent="0.3">
      <c r="A57" s="53"/>
      <c r="B57" s="506" t="s">
        <v>43</v>
      </c>
      <c r="C57" s="505"/>
      <c r="D57" s="505"/>
      <c r="E57" s="505"/>
      <c r="F57" s="101"/>
      <c r="G57" s="53"/>
    </row>
    <row r="58" spans="1:7" ht="15" customHeight="1" thickBot="1" x14ac:dyDescent="0.3">
      <c r="A58" s="53"/>
      <c r="B58" s="504" t="s">
        <v>47</v>
      </c>
      <c r="C58" s="505"/>
      <c r="D58" s="505"/>
      <c r="E58" s="505"/>
      <c r="F58" s="101"/>
      <c r="G58" s="53"/>
    </row>
    <row r="59" spans="1:7" ht="16.5" thickBot="1" x14ac:dyDescent="0.3">
      <c r="A59" s="53"/>
      <c r="B59" s="506" t="s">
        <v>42</v>
      </c>
      <c r="C59" s="505"/>
      <c r="D59" s="505"/>
      <c r="E59" s="505"/>
      <c r="F59" s="101"/>
      <c r="G59" s="53"/>
    </row>
    <row r="60" spans="1:7" ht="16.5" thickBot="1" x14ac:dyDescent="0.3">
      <c r="A60" s="53"/>
      <c r="B60" s="506" t="s">
        <v>43</v>
      </c>
      <c r="C60" s="505"/>
      <c r="D60" s="505"/>
      <c r="E60" s="505"/>
      <c r="F60" s="101"/>
      <c r="G60" s="53"/>
    </row>
    <row r="61" spans="1:7" ht="16.5" thickBot="1" x14ac:dyDescent="0.3">
      <c r="A61" s="53"/>
      <c r="B61" s="504" t="s">
        <v>48</v>
      </c>
      <c r="C61" s="505">
        <f>C62+C63</f>
        <v>330</v>
      </c>
      <c r="D61" s="505">
        <f>D62+D63</f>
        <v>170</v>
      </c>
      <c r="E61" s="505">
        <f>E62+E63</f>
        <v>170</v>
      </c>
      <c r="F61" s="505">
        <f>F62+F63</f>
        <v>170</v>
      </c>
      <c r="G61" s="53"/>
    </row>
    <row r="62" spans="1:7" ht="16.5" thickBot="1" x14ac:dyDescent="0.3">
      <c r="A62" s="53"/>
      <c r="B62" s="506" t="s">
        <v>42</v>
      </c>
      <c r="C62" s="505">
        <v>330</v>
      </c>
      <c r="D62" s="505">
        <v>170</v>
      </c>
      <c r="E62" s="505">
        <v>170</v>
      </c>
      <c r="F62" s="505">
        <v>170</v>
      </c>
      <c r="G62" s="53"/>
    </row>
    <row r="63" spans="1:7" ht="16.5" thickBot="1" x14ac:dyDescent="0.3">
      <c r="A63" s="53"/>
      <c r="B63" s="506" t="s">
        <v>43</v>
      </c>
      <c r="C63" s="505"/>
      <c r="D63" s="505"/>
      <c r="E63" s="505"/>
      <c r="F63" s="505"/>
      <c r="G63" s="53"/>
    </row>
    <row r="64" spans="1:7" ht="32.25" thickBot="1" x14ac:dyDescent="0.3">
      <c r="A64" s="53"/>
      <c r="B64" s="504" t="s">
        <v>49</v>
      </c>
      <c r="C64" s="23">
        <f>C65</f>
        <v>244</v>
      </c>
      <c r="D64" s="23">
        <f>D65</f>
        <v>0</v>
      </c>
      <c r="E64" s="23">
        <f>E65</f>
        <v>0</v>
      </c>
      <c r="F64" s="23">
        <f>F65</f>
        <v>0</v>
      </c>
      <c r="G64" s="53"/>
    </row>
    <row r="65" spans="1:7" ht="15.75" customHeight="1" thickBot="1" x14ac:dyDescent="0.3">
      <c r="A65" s="53"/>
      <c r="B65" s="506" t="s">
        <v>42</v>
      </c>
      <c r="C65" s="507">
        <v>244</v>
      </c>
      <c r="D65" s="507"/>
      <c r="E65" s="507"/>
      <c r="F65" s="507"/>
      <c r="G65" s="53"/>
    </row>
    <row r="66" spans="1:7" ht="12.75" customHeight="1" thickBot="1" x14ac:dyDescent="0.3">
      <c r="A66" s="53"/>
      <c r="B66" s="506" t="s">
        <v>43</v>
      </c>
      <c r="C66" s="508"/>
      <c r="D66" s="509"/>
      <c r="E66" s="509"/>
      <c r="F66" s="510"/>
      <c r="G66" s="53"/>
    </row>
    <row r="67" spans="1:7" ht="36.75" customHeight="1" thickBot="1" x14ac:dyDescent="0.3">
      <c r="A67" s="53"/>
      <c r="B67" s="93" t="s">
        <v>62</v>
      </c>
      <c r="C67" s="88">
        <f>C64+C61+C58+C55+C52+C49+C46</f>
        <v>303454</v>
      </c>
      <c r="D67" s="88">
        <f>D64+D61+D58+D55+D52+D49+D46</f>
        <v>617408</v>
      </c>
      <c r="E67" s="88">
        <f t="shared" ref="E67" si="3">E64+E61+E58+E55+E52+E49+E46</f>
        <v>517408</v>
      </c>
      <c r="F67" s="88">
        <f>F64+F61+F58+F55+F52+F49+F46</f>
        <v>417408</v>
      </c>
      <c r="G67" s="53"/>
    </row>
    <row r="68" spans="1:7" ht="22.5" customHeight="1" thickBot="1" x14ac:dyDescent="0.3">
      <c r="A68" s="53"/>
      <c r="B68" s="95" t="s">
        <v>71</v>
      </c>
      <c r="C68" s="96">
        <f>IF(C67-C38=0,0,"Error")</f>
        <v>0</v>
      </c>
      <c r="D68" s="96">
        <f>IF(D67-D38=0,0,"Error")</f>
        <v>0</v>
      </c>
      <c r="E68" s="96">
        <f>IF(E67-E38=0,0,"Error")</f>
        <v>0</v>
      </c>
      <c r="F68" s="96">
        <f>IF(F67-F38=0,0,"Error")</f>
        <v>0</v>
      </c>
      <c r="G68" s="53"/>
    </row>
    <row r="69" spans="1:7" ht="16.5" thickBot="1" x14ac:dyDescent="0.3">
      <c r="A69" s="53"/>
      <c r="B69" s="1389" t="s">
        <v>96</v>
      </c>
      <c r="C69" s="1390"/>
      <c r="D69" s="1390"/>
      <c r="E69" s="1390"/>
      <c r="F69" s="1419"/>
      <c r="G69" s="53"/>
    </row>
    <row r="70" spans="1:7" ht="34.5" customHeight="1" thickBot="1" x14ac:dyDescent="0.3">
      <c r="A70" s="53"/>
      <c r="B70" s="1389" t="s">
        <v>97</v>
      </c>
      <c r="C70" s="1390"/>
      <c r="D70" s="1390"/>
      <c r="E70" s="1390"/>
      <c r="F70" s="1419"/>
      <c r="G70" s="53"/>
    </row>
    <row r="71" spans="1:7" ht="32.25" thickBot="1" x14ac:dyDescent="0.3">
      <c r="B71" s="12" t="s">
        <v>98</v>
      </c>
      <c r="C71" s="1721"/>
      <c r="D71" s="1722"/>
      <c r="E71" s="1722"/>
      <c r="F71" s="1723"/>
    </row>
    <row r="72" spans="1:7" ht="37.5" customHeight="1" thickBot="1" x14ac:dyDescent="0.3">
      <c r="B72" s="12" t="s">
        <v>100</v>
      </c>
      <c r="C72" s="12" t="s">
        <v>455</v>
      </c>
      <c r="D72" s="400" t="s">
        <v>54</v>
      </c>
      <c r="E72" s="1310" t="s">
        <v>456</v>
      </c>
      <c r="F72" s="1724"/>
    </row>
    <row r="73" spans="1:7" ht="16.5" thickBot="1" x14ac:dyDescent="0.3">
      <c r="B73" s="511"/>
      <c r="C73" s="1308"/>
      <c r="D73" s="1321"/>
      <c r="E73" s="1321"/>
      <c r="F73" s="1322"/>
    </row>
    <row r="74" spans="1:7" ht="17.25" customHeight="1" thickBot="1" x14ac:dyDescent="0.3">
      <c r="B74" s="6" t="s">
        <v>29</v>
      </c>
      <c r="C74" s="1272" t="s">
        <v>457</v>
      </c>
      <c r="D74" s="1273"/>
      <c r="E74" s="1273"/>
      <c r="F74" s="1274"/>
    </row>
    <row r="75" spans="1:7" ht="16.5" thickBot="1" x14ac:dyDescent="0.3">
      <c r="B75" s="6" t="s">
        <v>31</v>
      </c>
      <c r="C75" s="1287" t="s">
        <v>202</v>
      </c>
      <c r="D75" s="1288"/>
      <c r="E75" s="1288"/>
      <c r="F75" s="1385"/>
    </row>
    <row r="76" spans="1:7" ht="12.75" customHeight="1" x14ac:dyDescent="0.25">
      <c r="B76" s="1387"/>
      <c r="C76" s="77">
        <v>2024</v>
      </c>
      <c r="D76" s="77">
        <v>2025</v>
      </c>
      <c r="E76" s="77">
        <v>2026</v>
      </c>
      <c r="F76" s="77">
        <v>2027</v>
      </c>
    </row>
    <row r="77" spans="1:7" ht="16.5" thickBot="1" x14ac:dyDescent="0.3">
      <c r="B77" s="1388"/>
      <c r="C77" s="16" t="s">
        <v>13</v>
      </c>
      <c r="D77" s="16" t="s">
        <v>14</v>
      </c>
      <c r="E77" s="16" t="s">
        <v>14</v>
      </c>
      <c r="F77" s="16" t="s">
        <v>14</v>
      </c>
    </row>
    <row r="78" spans="1:7" ht="16.5" thickBot="1" x14ac:dyDescent="0.3">
      <c r="B78" s="6" t="s">
        <v>33</v>
      </c>
      <c r="C78" s="379">
        <v>40</v>
      </c>
      <c r="D78" s="379"/>
      <c r="E78" s="379">
        <v>0</v>
      </c>
      <c r="F78" s="379">
        <v>0</v>
      </c>
    </row>
    <row r="79" spans="1:7" ht="16.5" thickBot="1" x14ac:dyDescent="0.3">
      <c r="B79" s="6" t="s">
        <v>35</v>
      </c>
      <c r="C79" s="379">
        <f>C97</f>
        <v>2000</v>
      </c>
      <c r="D79" s="379">
        <f>D97</f>
        <v>0</v>
      </c>
      <c r="E79" s="379">
        <f>E97</f>
        <v>0</v>
      </c>
      <c r="F79" s="379">
        <f>F97</f>
        <v>0</v>
      </c>
    </row>
    <row r="80" spans="1:7" ht="32.25" thickBot="1" x14ac:dyDescent="0.3">
      <c r="B80" s="6" t="s">
        <v>36</v>
      </c>
      <c r="C80" s="379">
        <f>C79/C78</f>
        <v>50</v>
      </c>
      <c r="D80" s="379" t="e">
        <f>D79/D78</f>
        <v>#DIV/0!</v>
      </c>
      <c r="E80" s="379" t="e">
        <f>E79/E78</f>
        <v>#DIV/0!</v>
      </c>
      <c r="F80" s="379" t="e">
        <f>F79/F78</f>
        <v>#DIV/0!</v>
      </c>
    </row>
    <row r="81" spans="2:6" ht="16.5" thickBot="1" x14ac:dyDescent="0.3">
      <c r="B81" s="6" t="s">
        <v>37</v>
      </c>
      <c r="C81" s="15" t="s">
        <v>94</v>
      </c>
      <c r="D81" s="19">
        <f t="shared" ref="D81:F83" si="4">D78/C78-1</f>
        <v>-1</v>
      </c>
      <c r="E81" s="19" t="e">
        <f t="shared" si="4"/>
        <v>#DIV/0!</v>
      </c>
      <c r="F81" s="19" t="e">
        <f t="shared" si="4"/>
        <v>#DIV/0!</v>
      </c>
    </row>
    <row r="82" spans="2:6" ht="32.25" thickBot="1" x14ac:dyDescent="0.3">
      <c r="B82" s="6" t="s">
        <v>38</v>
      </c>
      <c r="C82" s="15" t="s">
        <v>94</v>
      </c>
      <c r="D82" s="19">
        <f t="shared" si="4"/>
        <v>-1</v>
      </c>
      <c r="E82" s="19" t="e">
        <f t="shared" si="4"/>
        <v>#DIV/0!</v>
      </c>
      <c r="F82" s="19" t="e">
        <f t="shared" si="4"/>
        <v>#DIV/0!</v>
      </c>
    </row>
    <row r="83" spans="2:6" ht="32.25" thickBot="1" x14ac:dyDescent="0.3">
      <c r="B83" s="6" t="s">
        <v>39</v>
      </c>
      <c r="C83" s="15" t="s">
        <v>94</v>
      </c>
      <c r="D83" s="19" t="e">
        <f t="shared" si="4"/>
        <v>#DIV/0!</v>
      </c>
      <c r="E83" s="19" t="e">
        <f t="shared" si="4"/>
        <v>#DIV/0!</v>
      </c>
      <c r="F83" s="19" t="e">
        <f t="shared" si="4"/>
        <v>#DIV/0!</v>
      </c>
    </row>
    <row r="84" spans="2:6" ht="16.5" thickBot="1" x14ac:dyDescent="0.3">
      <c r="B84" s="1726" t="s">
        <v>315</v>
      </c>
      <c r="C84" s="1727"/>
      <c r="D84" s="1727"/>
      <c r="E84" s="1727"/>
      <c r="F84" s="1728"/>
    </row>
    <row r="85" spans="2:6" ht="12.75" customHeight="1" x14ac:dyDescent="0.25">
      <c r="B85" s="1387"/>
      <c r="C85" s="77">
        <v>2024</v>
      </c>
      <c r="D85" s="77">
        <v>2025</v>
      </c>
      <c r="E85" s="77">
        <v>2026</v>
      </c>
      <c r="F85" s="77">
        <v>2027</v>
      </c>
    </row>
    <row r="86" spans="2:6" ht="16.5" thickBot="1" x14ac:dyDescent="0.3">
      <c r="B86" s="1388"/>
      <c r="C86" s="16" t="s">
        <v>13</v>
      </c>
      <c r="D86" s="16" t="s">
        <v>14</v>
      </c>
      <c r="E86" s="16" t="s">
        <v>14</v>
      </c>
      <c r="F86" s="16" t="s">
        <v>14</v>
      </c>
    </row>
    <row r="87" spans="2:6" ht="32.25" thickBot="1" x14ac:dyDescent="0.3">
      <c r="B87" s="512" t="s">
        <v>57</v>
      </c>
      <c r="C87" s="505">
        <f>C88+C89+C90+C91</f>
        <v>0</v>
      </c>
      <c r="D87" s="505">
        <f>D88+D89+D90+D91</f>
        <v>0</v>
      </c>
      <c r="E87" s="505">
        <f>E88+E89+E90+E91</f>
        <v>0</v>
      </c>
      <c r="F87" s="505">
        <f>F88+F89+F90+F91</f>
        <v>0</v>
      </c>
    </row>
    <row r="88" spans="2:6" ht="16.5" thickBot="1" x14ac:dyDescent="0.3">
      <c r="B88" s="513" t="s">
        <v>42</v>
      </c>
      <c r="C88" s="505"/>
      <c r="D88" s="505"/>
      <c r="E88" s="505"/>
      <c r="F88" s="505"/>
    </row>
    <row r="89" spans="2:6" ht="16.5" thickBot="1" x14ac:dyDescent="0.3">
      <c r="B89" s="513" t="s">
        <v>58</v>
      </c>
      <c r="C89" s="505"/>
      <c r="D89" s="505"/>
      <c r="E89" s="505"/>
      <c r="F89" s="505"/>
    </row>
    <row r="90" spans="2:6" ht="16.5" thickBot="1" x14ac:dyDescent="0.3">
      <c r="B90" s="513" t="s">
        <v>59</v>
      </c>
      <c r="C90" s="505"/>
      <c r="D90" s="505"/>
      <c r="E90" s="505"/>
      <c r="F90" s="505"/>
    </row>
    <row r="91" spans="2:6" ht="16.5" thickBot="1" x14ac:dyDescent="0.3">
      <c r="B91" s="513" t="s">
        <v>60</v>
      </c>
      <c r="C91" s="505"/>
      <c r="D91" s="505"/>
      <c r="E91" s="505"/>
      <c r="F91" s="505"/>
    </row>
    <row r="92" spans="2:6" ht="16.5" thickBot="1" x14ac:dyDescent="0.3">
      <c r="B92" s="512" t="s">
        <v>61</v>
      </c>
      <c r="C92" s="23">
        <f>C93+C94+C95+C96</f>
        <v>2000</v>
      </c>
      <c r="D92" s="23">
        <f>D93+D94+D95+D96</f>
        <v>0</v>
      </c>
      <c r="E92" s="23">
        <f>E93+E94+E95+E96</f>
        <v>0</v>
      </c>
      <c r="F92" s="23">
        <f>F93+F94+F95+F96</f>
        <v>0</v>
      </c>
    </row>
    <row r="93" spans="2:6" ht="16.5" thickBot="1" x14ac:dyDescent="0.3">
      <c r="B93" s="513" t="s">
        <v>42</v>
      </c>
      <c r="C93" s="505">
        <v>2000</v>
      </c>
      <c r="D93" s="505"/>
      <c r="E93" s="505"/>
      <c r="F93" s="505"/>
    </row>
    <row r="94" spans="2:6" ht="16.5" thickBot="1" x14ac:dyDescent="0.3">
      <c r="B94" s="513" t="s">
        <v>58</v>
      </c>
      <c r="C94" s="23"/>
      <c r="D94" s="505"/>
      <c r="E94" s="505"/>
      <c r="F94" s="505"/>
    </row>
    <row r="95" spans="2:6" ht="16.5" thickBot="1" x14ac:dyDescent="0.3">
      <c r="B95" s="513" t="s">
        <v>59</v>
      </c>
      <c r="C95" s="23"/>
      <c r="D95" s="505"/>
      <c r="E95" s="505"/>
      <c r="F95" s="505"/>
    </row>
    <row r="96" spans="2:6" ht="16.5" thickBot="1" x14ac:dyDescent="0.3">
      <c r="B96" s="513" t="s">
        <v>60</v>
      </c>
      <c r="C96" s="23"/>
      <c r="D96" s="505"/>
      <c r="E96" s="505"/>
      <c r="F96" s="505"/>
    </row>
    <row r="97" spans="2:6" ht="32.25" thickBot="1" x14ac:dyDescent="0.3">
      <c r="B97" s="514" t="s">
        <v>62</v>
      </c>
      <c r="C97" s="23">
        <f>C87+C92</f>
        <v>2000</v>
      </c>
      <c r="D97" s="23">
        <f>D87+D92</f>
        <v>0</v>
      </c>
      <c r="E97" s="23">
        <f>E87+E92</f>
        <v>0</v>
      </c>
      <c r="F97" s="23">
        <f>F87+F92</f>
        <v>0</v>
      </c>
    </row>
    <row r="98" spans="2:6" ht="48" thickBot="1" x14ac:dyDescent="0.3">
      <c r="B98" s="515" t="s">
        <v>149</v>
      </c>
      <c r="C98" s="515" t="s">
        <v>458</v>
      </c>
      <c r="D98" s="516" t="s">
        <v>54</v>
      </c>
      <c r="E98" s="1729" t="s">
        <v>459</v>
      </c>
      <c r="F98" s="1724"/>
    </row>
    <row r="99" spans="2:6" ht="17.25" customHeight="1" thickBot="1" x14ac:dyDescent="0.3">
      <c r="B99" s="6" t="s">
        <v>29</v>
      </c>
      <c r="C99" s="1272" t="s">
        <v>460</v>
      </c>
      <c r="D99" s="1273"/>
      <c r="E99" s="1273"/>
      <c r="F99" s="1274"/>
    </row>
    <row r="100" spans="2:6" ht="16.5" thickBot="1" x14ac:dyDescent="0.3">
      <c r="B100" s="6" t="s">
        <v>31</v>
      </c>
      <c r="C100" s="1287" t="s">
        <v>202</v>
      </c>
      <c r="D100" s="1288"/>
      <c r="E100" s="1288"/>
      <c r="F100" s="1385"/>
    </row>
    <row r="101" spans="2:6" ht="12.75" customHeight="1" x14ac:dyDescent="0.25">
      <c r="B101" s="1387"/>
      <c r="C101" s="77">
        <v>2024</v>
      </c>
      <c r="D101" s="77">
        <v>2025</v>
      </c>
      <c r="E101" s="77">
        <v>2026</v>
      </c>
      <c r="F101" s="77">
        <v>2027</v>
      </c>
    </row>
    <row r="102" spans="2:6" ht="16.5" thickBot="1" x14ac:dyDescent="0.3">
      <c r="B102" s="1388"/>
      <c r="C102" s="16" t="s">
        <v>13</v>
      </c>
      <c r="D102" s="16" t="s">
        <v>14</v>
      </c>
      <c r="E102" s="16" t="s">
        <v>14</v>
      </c>
      <c r="F102" s="16" t="s">
        <v>14</v>
      </c>
    </row>
    <row r="103" spans="2:6" ht="16.5" thickBot="1" x14ac:dyDescent="0.3">
      <c r="B103" s="6" t="s">
        <v>33</v>
      </c>
      <c r="C103" s="15">
        <v>70</v>
      </c>
      <c r="D103" s="15">
        <v>4</v>
      </c>
      <c r="E103" s="15"/>
      <c r="F103" s="15"/>
    </row>
    <row r="104" spans="2:6" ht="16.5" thickBot="1" x14ac:dyDescent="0.3">
      <c r="B104" s="6" t="s">
        <v>35</v>
      </c>
      <c r="C104" s="379">
        <f>C122</f>
        <v>30900</v>
      </c>
      <c r="D104" s="517">
        <f>D122</f>
        <v>911.4</v>
      </c>
      <c r="E104" s="379"/>
      <c r="F104" s="379"/>
    </row>
    <row r="105" spans="2:6" ht="32.25" thickBot="1" x14ac:dyDescent="0.3">
      <c r="B105" s="6" t="s">
        <v>36</v>
      </c>
      <c r="C105" s="379">
        <f>C104/C103</f>
        <v>441.42857142857144</v>
      </c>
      <c r="D105" s="379">
        <f>D104/D103</f>
        <v>227.85</v>
      </c>
      <c r="E105" s="379" t="e">
        <f>E104/E103</f>
        <v>#DIV/0!</v>
      </c>
      <c r="F105" s="379" t="e">
        <f>F104/F103</f>
        <v>#DIV/0!</v>
      </c>
    </row>
    <row r="106" spans="2:6" ht="16.5" thickBot="1" x14ac:dyDescent="0.3">
      <c r="B106" s="6" t="s">
        <v>37</v>
      </c>
      <c r="C106" s="15" t="s">
        <v>94</v>
      </c>
      <c r="D106" s="19">
        <f t="shared" ref="D106:F108" si="5">D103/C103-1</f>
        <v>-0.94285714285714284</v>
      </c>
      <c r="E106" s="19">
        <f t="shared" si="5"/>
        <v>-1</v>
      </c>
      <c r="F106" s="19" t="e">
        <f t="shared" si="5"/>
        <v>#DIV/0!</v>
      </c>
    </row>
    <row r="107" spans="2:6" ht="32.25" thickBot="1" x14ac:dyDescent="0.3">
      <c r="B107" s="6" t="s">
        <v>38</v>
      </c>
      <c r="C107" s="15" t="s">
        <v>94</v>
      </c>
      <c r="D107" s="19">
        <f t="shared" si="5"/>
        <v>-0.97050485436893208</v>
      </c>
      <c r="E107" s="19">
        <f t="shared" si="5"/>
        <v>-1</v>
      </c>
      <c r="F107" s="19" t="e">
        <f t="shared" si="5"/>
        <v>#DIV/0!</v>
      </c>
    </row>
    <row r="108" spans="2:6" ht="32.25" thickBot="1" x14ac:dyDescent="0.3">
      <c r="B108" s="6" t="s">
        <v>39</v>
      </c>
      <c r="C108" s="15" t="s">
        <v>94</v>
      </c>
      <c r="D108" s="19">
        <f t="shared" si="5"/>
        <v>-0.48383495145631072</v>
      </c>
      <c r="E108" s="19" t="e">
        <f t="shared" si="5"/>
        <v>#DIV/0!</v>
      </c>
      <c r="F108" s="19" t="e">
        <f t="shared" si="5"/>
        <v>#DIV/0!</v>
      </c>
    </row>
    <row r="109" spans="2:6" ht="16.5" thickBot="1" x14ac:dyDescent="0.3">
      <c r="B109" s="1726" t="s">
        <v>327</v>
      </c>
      <c r="C109" s="1727"/>
      <c r="D109" s="1727"/>
      <c r="E109" s="1727"/>
      <c r="F109" s="1728"/>
    </row>
    <row r="110" spans="2:6" ht="12.75" customHeight="1" x14ac:dyDescent="0.25">
      <c r="B110" s="1387"/>
      <c r="C110" s="77">
        <v>2024</v>
      </c>
      <c r="D110" s="77">
        <v>2025</v>
      </c>
      <c r="E110" s="77">
        <v>2026</v>
      </c>
      <c r="F110" s="77">
        <v>2027</v>
      </c>
    </row>
    <row r="111" spans="2:6" ht="16.5" thickBot="1" x14ac:dyDescent="0.3">
      <c r="B111" s="1388"/>
      <c r="C111" s="16" t="s">
        <v>13</v>
      </c>
      <c r="D111" s="16" t="s">
        <v>14</v>
      </c>
      <c r="E111" s="16" t="s">
        <v>14</v>
      </c>
      <c r="F111" s="16" t="s">
        <v>14</v>
      </c>
    </row>
    <row r="112" spans="2:6" ht="32.25" thickBot="1" x14ac:dyDescent="0.3">
      <c r="B112" s="512" t="s">
        <v>57</v>
      </c>
      <c r="C112" s="505">
        <f>C113+C114+C115+C116</f>
        <v>0</v>
      </c>
      <c r="D112" s="505">
        <f>D113+D114+D115+D116</f>
        <v>0</v>
      </c>
      <c r="E112" s="505">
        <f>E113+E114+E115+E116</f>
        <v>0</v>
      </c>
      <c r="F112" s="505">
        <f>F113+F114+F115+F116</f>
        <v>0</v>
      </c>
    </row>
    <row r="113" spans="2:6" ht="16.5" thickBot="1" x14ac:dyDescent="0.3">
      <c r="B113" s="513" t="s">
        <v>42</v>
      </c>
      <c r="C113" s="505"/>
      <c r="D113" s="505"/>
      <c r="E113" s="505"/>
      <c r="F113" s="505"/>
    </row>
    <row r="114" spans="2:6" ht="16.5" thickBot="1" x14ac:dyDescent="0.3">
      <c r="B114" s="513" t="s">
        <v>58</v>
      </c>
      <c r="C114" s="505"/>
      <c r="D114" s="505"/>
      <c r="E114" s="505"/>
      <c r="F114" s="505"/>
    </row>
    <row r="115" spans="2:6" ht="16.5" thickBot="1" x14ac:dyDescent="0.3">
      <c r="B115" s="513" t="s">
        <v>59</v>
      </c>
      <c r="C115" s="505"/>
      <c r="D115" s="505"/>
      <c r="E115" s="505"/>
      <c r="F115" s="505"/>
    </row>
    <row r="116" spans="2:6" ht="16.5" thickBot="1" x14ac:dyDescent="0.3">
      <c r="B116" s="513" t="s">
        <v>60</v>
      </c>
      <c r="C116" s="505"/>
      <c r="D116" s="505"/>
      <c r="E116" s="505"/>
      <c r="F116" s="505"/>
    </row>
    <row r="117" spans="2:6" ht="16.5" thickBot="1" x14ac:dyDescent="0.3">
      <c r="B117" s="512" t="s">
        <v>61</v>
      </c>
      <c r="C117" s="23">
        <f>C118+C119+C120+C121</f>
        <v>30900</v>
      </c>
      <c r="D117" s="518">
        <f>D118+D119+D120+D121</f>
        <v>911.4</v>
      </c>
      <c r="E117" s="23">
        <f>E118+E119+E120+E121</f>
        <v>4000</v>
      </c>
      <c r="F117" s="23">
        <f>F118+F119+F120+F121</f>
        <v>0</v>
      </c>
    </row>
    <row r="118" spans="2:6" ht="16.5" thickBot="1" x14ac:dyDescent="0.3">
      <c r="B118" s="513" t="s">
        <v>42</v>
      </c>
      <c r="C118" s="505">
        <v>30900</v>
      </c>
      <c r="D118" s="519">
        <v>911.4</v>
      </c>
      <c r="E118" s="392">
        <v>4000</v>
      </c>
      <c r="F118" s="505"/>
    </row>
    <row r="119" spans="2:6" ht="16.5" thickBot="1" x14ac:dyDescent="0.3">
      <c r="B119" s="513" t="s">
        <v>58</v>
      </c>
      <c r="C119" s="23"/>
      <c r="D119" s="505"/>
      <c r="E119" s="505"/>
      <c r="F119" s="505"/>
    </row>
    <row r="120" spans="2:6" ht="16.5" thickBot="1" x14ac:dyDescent="0.3">
      <c r="B120" s="513" t="s">
        <v>59</v>
      </c>
      <c r="C120" s="23"/>
      <c r="D120" s="505"/>
      <c r="E120" s="505"/>
      <c r="F120" s="505"/>
    </row>
    <row r="121" spans="2:6" ht="16.5" thickBot="1" x14ac:dyDescent="0.3">
      <c r="B121" s="513" t="s">
        <v>60</v>
      </c>
      <c r="C121" s="23"/>
      <c r="D121" s="505"/>
      <c r="E121" s="505"/>
      <c r="F121" s="505"/>
    </row>
    <row r="122" spans="2:6" ht="32.25" thickBot="1" x14ac:dyDescent="0.3">
      <c r="B122" s="514" t="s">
        <v>204</v>
      </c>
      <c r="C122" s="23">
        <f>C112+C117</f>
        <v>30900</v>
      </c>
      <c r="D122" s="23">
        <f>D112+D117</f>
        <v>911.4</v>
      </c>
      <c r="E122" s="23">
        <f>E112+E117</f>
        <v>4000</v>
      </c>
      <c r="F122" s="23">
        <f>F112+F117</f>
        <v>0</v>
      </c>
    </row>
    <row r="123" spans="2:6" ht="48" thickBot="1" x14ac:dyDescent="0.3">
      <c r="B123" s="12" t="s">
        <v>157</v>
      </c>
      <c r="C123" s="410" t="s">
        <v>461</v>
      </c>
      <c r="D123" s="32" t="s">
        <v>54</v>
      </c>
      <c r="E123" s="1684" t="s">
        <v>462</v>
      </c>
      <c r="F123" s="1725"/>
    </row>
    <row r="124" spans="2:6" ht="17.25" customHeight="1" thickBot="1" x14ac:dyDescent="0.3">
      <c r="B124" s="6" t="s">
        <v>29</v>
      </c>
      <c r="C124" s="1272" t="s">
        <v>461</v>
      </c>
      <c r="D124" s="1273"/>
      <c r="E124" s="1273"/>
      <c r="F124" s="1274"/>
    </row>
    <row r="125" spans="2:6" ht="16.5" thickBot="1" x14ac:dyDescent="0.3">
      <c r="B125" s="6" t="s">
        <v>31</v>
      </c>
      <c r="C125" s="1287" t="s">
        <v>318</v>
      </c>
      <c r="D125" s="1288"/>
      <c r="E125" s="1288"/>
      <c r="F125" s="1385"/>
    </row>
    <row r="126" spans="2:6" ht="12.75" customHeight="1" x14ac:dyDescent="0.25">
      <c r="B126" s="1387"/>
      <c r="C126" s="77">
        <v>2024</v>
      </c>
      <c r="D126" s="77">
        <v>2025</v>
      </c>
      <c r="E126" s="77">
        <v>2026</v>
      </c>
      <c r="F126" s="77">
        <v>2027</v>
      </c>
    </row>
    <row r="127" spans="2:6" ht="16.5" thickBot="1" x14ac:dyDescent="0.3">
      <c r="B127" s="1388"/>
      <c r="C127" s="16" t="s">
        <v>13</v>
      </c>
      <c r="D127" s="16" t="s">
        <v>14</v>
      </c>
      <c r="E127" s="16" t="s">
        <v>14</v>
      </c>
      <c r="F127" s="16" t="s">
        <v>14</v>
      </c>
    </row>
    <row r="128" spans="2:6" ht="16.5" thickBot="1" x14ac:dyDescent="0.3">
      <c r="B128" s="6" t="s">
        <v>33</v>
      </c>
      <c r="C128" s="15">
        <v>1</v>
      </c>
      <c r="D128" s="15"/>
      <c r="E128" s="15">
        <v>0</v>
      </c>
      <c r="F128" s="15">
        <v>0</v>
      </c>
    </row>
    <row r="129" spans="2:6" ht="16.5" thickBot="1" x14ac:dyDescent="0.3">
      <c r="B129" s="6" t="s">
        <v>35</v>
      </c>
      <c r="C129" s="379">
        <f>C147</f>
        <v>5000</v>
      </c>
      <c r="D129" s="379">
        <f>D147</f>
        <v>0</v>
      </c>
      <c r="E129" s="379">
        <f>E147</f>
        <v>0</v>
      </c>
      <c r="F129" s="379">
        <f>F147</f>
        <v>0</v>
      </c>
    </row>
    <row r="130" spans="2:6" ht="32.25" thickBot="1" x14ac:dyDescent="0.3">
      <c r="B130" s="6" t="s">
        <v>36</v>
      </c>
      <c r="C130" s="379">
        <f>C129/C128</f>
        <v>5000</v>
      </c>
      <c r="D130" s="379" t="e">
        <f>D129/D128</f>
        <v>#DIV/0!</v>
      </c>
      <c r="E130" s="379" t="e">
        <f>E129/E128</f>
        <v>#DIV/0!</v>
      </c>
      <c r="F130" s="379" t="e">
        <f>F129/F128</f>
        <v>#DIV/0!</v>
      </c>
    </row>
    <row r="131" spans="2:6" ht="16.5" thickBot="1" x14ac:dyDescent="0.3">
      <c r="B131" s="6" t="s">
        <v>37</v>
      </c>
      <c r="C131" s="15" t="s">
        <v>94</v>
      </c>
      <c r="D131" s="19">
        <f t="shared" ref="D131:F133" si="6">D128/C128-1</f>
        <v>-1</v>
      </c>
      <c r="E131" s="19" t="e">
        <f t="shared" si="6"/>
        <v>#DIV/0!</v>
      </c>
      <c r="F131" s="19" t="e">
        <f t="shared" si="6"/>
        <v>#DIV/0!</v>
      </c>
    </row>
    <row r="132" spans="2:6" ht="32.25" thickBot="1" x14ac:dyDescent="0.3">
      <c r="B132" s="6" t="s">
        <v>38</v>
      </c>
      <c r="C132" s="15" t="s">
        <v>94</v>
      </c>
      <c r="D132" s="19">
        <f t="shared" si="6"/>
        <v>-1</v>
      </c>
      <c r="E132" s="19" t="e">
        <f t="shared" si="6"/>
        <v>#DIV/0!</v>
      </c>
      <c r="F132" s="19" t="e">
        <f t="shared" si="6"/>
        <v>#DIV/0!</v>
      </c>
    </row>
    <row r="133" spans="2:6" ht="32.25" thickBot="1" x14ac:dyDescent="0.3">
      <c r="B133" s="6" t="s">
        <v>39</v>
      </c>
      <c r="C133" s="15" t="s">
        <v>94</v>
      </c>
      <c r="D133" s="19" t="e">
        <f t="shared" si="6"/>
        <v>#DIV/0!</v>
      </c>
      <c r="E133" s="19" t="e">
        <f t="shared" si="6"/>
        <v>#DIV/0!</v>
      </c>
      <c r="F133" s="19" t="e">
        <f t="shared" si="6"/>
        <v>#DIV/0!</v>
      </c>
    </row>
    <row r="134" spans="2:6" ht="16.5" thickBot="1" x14ac:dyDescent="0.3">
      <c r="B134" s="1726" t="s">
        <v>330</v>
      </c>
      <c r="C134" s="1727"/>
      <c r="D134" s="1727"/>
      <c r="E134" s="1727"/>
      <c r="F134" s="1728"/>
    </row>
    <row r="135" spans="2:6" ht="12.75" customHeight="1" x14ac:dyDescent="0.25">
      <c r="B135" s="1387"/>
      <c r="C135" s="77">
        <v>2024</v>
      </c>
      <c r="D135" s="77">
        <v>2025</v>
      </c>
      <c r="E135" s="77">
        <v>2026</v>
      </c>
      <c r="F135" s="77">
        <v>2027</v>
      </c>
    </row>
    <row r="136" spans="2:6" ht="16.5" thickBot="1" x14ac:dyDescent="0.3">
      <c r="B136" s="1388"/>
      <c r="C136" s="16" t="s">
        <v>13</v>
      </c>
      <c r="D136" s="16" t="s">
        <v>14</v>
      </c>
      <c r="E136" s="16" t="s">
        <v>14</v>
      </c>
      <c r="F136" s="16" t="s">
        <v>14</v>
      </c>
    </row>
    <row r="137" spans="2:6" ht="32.25" thickBot="1" x14ac:dyDescent="0.3">
      <c r="B137" s="512" t="s">
        <v>57</v>
      </c>
      <c r="C137" s="505">
        <f>C138+C139+C140+C141</f>
        <v>0</v>
      </c>
      <c r="D137" s="505">
        <f>D138+D139+D140+D141</f>
        <v>0</v>
      </c>
      <c r="E137" s="505">
        <f>E138+E139+E140+E141</f>
        <v>0</v>
      </c>
      <c r="F137" s="505">
        <f>F138+F139+F140+F141</f>
        <v>0</v>
      </c>
    </row>
    <row r="138" spans="2:6" ht="16.5" thickBot="1" x14ac:dyDescent="0.3">
      <c r="B138" s="513" t="s">
        <v>42</v>
      </c>
      <c r="C138" s="505"/>
      <c r="D138" s="505"/>
      <c r="E138" s="505"/>
      <c r="F138" s="505"/>
    </row>
    <row r="139" spans="2:6" ht="16.5" thickBot="1" x14ac:dyDescent="0.3">
      <c r="B139" s="513" t="s">
        <v>58</v>
      </c>
      <c r="C139" s="505"/>
      <c r="D139" s="505"/>
      <c r="E139" s="505"/>
      <c r="F139" s="505"/>
    </row>
    <row r="140" spans="2:6" ht="16.5" thickBot="1" x14ac:dyDescent="0.3">
      <c r="B140" s="513" t="s">
        <v>59</v>
      </c>
      <c r="C140" s="505"/>
      <c r="D140" s="505"/>
      <c r="E140" s="505"/>
      <c r="F140" s="505"/>
    </row>
    <row r="141" spans="2:6" ht="16.5" thickBot="1" x14ac:dyDescent="0.3">
      <c r="B141" s="513" t="s">
        <v>60</v>
      </c>
      <c r="C141" s="505"/>
      <c r="D141" s="505"/>
      <c r="E141" s="505"/>
      <c r="F141" s="505"/>
    </row>
    <row r="142" spans="2:6" ht="16.5" thickBot="1" x14ac:dyDescent="0.3">
      <c r="B142" s="512" t="s">
        <v>61</v>
      </c>
      <c r="C142" s="23">
        <f>C143+C144+C145+C146</f>
        <v>5000</v>
      </c>
      <c r="D142" s="23">
        <f>D143+D144+D145+D146</f>
        <v>0</v>
      </c>
      <c r="E142" s="23">
        <f>E143+E144+E145+E146</f>
        <v>0</v>
      </c>
      <c r="F142" s="23">
        <f>F143+F144+F145+F146</f>
        <v>0</v>
      </c>
    </row>
    <row r="143" spans="2:6" ht="16.5" thickBot="1" x14ac:dyDescent="0.3">
      <c r="B143" s="513" t="s">
        <v>42</v>
      </c>
      <c r="C143" s="23">
        <v>5000</v>
      </c>
      <c r="D143" s="23"/>
      <c r="E143" s="23">
        <v>0</v>
      </c>
      <c r="F143" s="23"/>
    </row>
    <row r="144" spans="2:6" ht="16.5" thickBot="1" x14ac:dyDescent="0.3">
      <c r="B144" s="513" t="s">
        <v>58</v>
      </c>
      <c r="C144" s="23"/>
      <c r="D144" s="505"/>
      <c r="E144" s="505"/>
      <c r="F144" s="505"/>
    </row>
    <row r="145" spans="2:6" ht="16.5" thickBot="1" x14ac:dyDescent="0.3">
      <c r="B145" s="513" t="s">
        <v>59</v>
      </c>
      <c r="C145" s="23"/>
      <c r="D145" s="505"/>
      <c r="E145" s="505"/>
      <c r="F145" s="505"/>
    </row>
    <row r="146" spans="2:6" ht="16.5" thickBot="1" x14ac:dyDescent="0.3">
      <c r="B146" s="513" t="s">
        <v>60</v>
      </c>
      <c r="C146" s="23"/>
      <c r="D146" s="505"/>
      <c r="E146" s="505"/>
      <c r="F146" s="505"/>
    </row>
    <row r="147" spans="2:6" ht="32.25" thickBot="1" x14ac:dyDescent="0.3">
      <c r="B147" s="520" t="s">
        <v>463</v>
      </c>
      <c r="C147" s="24">
        <f>C137+C142</f>
        <v>5000</v>
      </c>
      <c r="D147" s="24">
        <f>D137+D142</f>
        <v>0</v>
      </c>
      <c r="E147" s="24">
        <f>E137+E142</f>
        <v>0</v>
      </c>
      <c r="F147" s="24">
        <f>F137+F142</f>
        <v>0</v>
      </c>
    </row>
    <row r="148" spans="2:6" ht="79.5" thickBot="1" x14ac:dyDescent="0.3">
      <c r="B148" s="12" t="s">
        <v>334</v>
      </c>
      <c r="C148" s="410" t="s">
        <v>464</v>
      </c>
      <c r="D148" s="32" t="s">
        <v>54</v>
      </c>
      <c r="E148" s="1684" t="s">
        <v>465</v>
      </c>
      <c r="F148" s="1725"/>
    </row>
    <row r="149" spans="2:6" ht="17.25" customHeight="1" thickBot="1" x14ac:dyDescent="0.3">
      <c r="B149" s="6" t="s">
        <v>29</v>
      </c>
      <c r="C149" s="1272" t="s">
        <v>464</v>
      </c>
      <c r="D149" s="1273"/>
      <c r="E149" s="1273"/>
      <c r="F149" s="1274"/>
    </row>
    <row r="150" spans="2:6" ht="16.5" thickBot="1" x14ac:dyDescent="0.3">
      <c r="B150" s="6" t="s">
        <v>31</v>
      </c>
      <c r="C150" s="1287" t="s">
        <v>318</v>
      </c>
      <c r="D150" s="1288"/>
      <c r="E150" s="1288"/>
      <c r="F150" s="1385"/>
    </row>
    <row r="151" spans="2:6" ht="12.75" customHeight="1" x14ac:dyDescent="0.25">
      <c r="B151" s="1387"/>
      <c r="C151" s="77">
        <v>2024</v>
      </c>
      <c r="D151" s="77">
        <v>2025</v>
      </c>
      <c r="E151" s="77">
        <v>2026</v>
      </c>
      <c r="F151" s="77">
        <v>2027</v>
      </c>
    </row>
    <row r="152" spans="2:6" ht="16.5" thickBot="1" x14ac:dyDescent="0.3">
      <c r="B152" s="1388"/>
      <c r="C152" s="16" t="s">
        <v>13</v>
      </c>
      <c r="D152" s="16" t="s">
        <v>14</v>
      </c>
      <c r="E152" s="16" t="s">
        <v>14</v>
      </c>
      <c r="F152" s="16" t="s">
        <v>14</v>
      </c>
    </row>
    <row r="153" spans="2:6" ht="16.5" thickBot="1" x14ac:dyDescent="0.3">
      <c r="B153" s="6" t="s">
        <v>33</v>
      </c>
      <c r="C153" s="15">
        <v>10</v>
      </c>
      <c r="D153" s="15"/>
      <c r="E153" s="15">
        <v>0</v>
      </c>
      <c r="F153" s="15">
        <v>0</v>
      </c>
    </row>
    <row r="154" spans="2:6" ht="16.5" thickBot="1" x14ac:dyDescent="0.3">
      <c r="B154" s="6" t="s">
        <v>35</v>
      </c>
      <c r="C154" s="379">
        <f>C172</f>
        <v>20000</v>
      </c>
      <c r="D154" s="379">
        <f>D172</f>
        <v>0</v>
      </c>
      <c r="E154" s="379">
        <f>E172</f>
        <v>0</v>
      </c>
      <c r="F154" s="379">
        <f>F172</f>
        <v>0</v>
      </c>
    </row>
    <row r="155" spans="2:6" ht="32.25" thickBot="1" x14ac:dyDescent="0.3">
      <c r="B155" s="6" t="s">
        <v>36</v>
      </c>
      <c r="C155" s="379">
        <f>C154/C153</f>
        <v>2000</v>
      </c>
      <c r="D155" s="379" t="e">
        <f>D154/D153</f>
        <v>#DIV/0!</v>
      </c>
      <c r="E155" s="379" t="e">
        <f>E154/E153</f>
        <v>#DIV/0!</v>
      </c>
      <c r="F155" s="379" t="e">
        <f>F154/F153</f>
        <v>#DIV/0!</v>
      </c>
    </row>
    <row r="156" spans="2:6" ht="16.5" thickBot="1" x14ac:dyDescent="0.3">
      <c r="B156" s="6" t="s">
        <v>37</v>
      </c>
      <c r="C156" s="15" t="s">
        <v>94</v>
      </c>
      <c r="D156" s="19">
        <f t="shared" ref="D156:F158" si="7">D153/C153-1</f>
        <v>-1</v>
      </c>
      <c r="E156" s="19" t="e">
        <f t="shared" si="7"/>
        <v>#DIV/0!</v>
      </c>
      <c r="F156" s="19" t="e">
        <f t="shared" si="7"/>
        <v>#DIV/0!</v>
      </c>
    </row>
    <row r="157" spans="2:6" ht="32.25" thickBot="1" x14ac:dyDescent="0.3">
      <c r="B157" s="6" t="s">
        <v>38</v>
      </c>
      <c r="C157" s="15" t="s">
        <v>94</v>
      </c>
      <c r="D157" s="19">
        <f t="shared" si="7"/>
        <v>-1</v>
      </c>
      <c r="E157" s="19" t="e">
        <f t="shared" si="7"/>
        <v>#DIV/0!</v>
      </c>
      <c r="F157" s="19" t="e">
        <f t="shared" si="7"/>
        <v>#DIV/0!</v>
      </c>
    </row>
    <row r="158" spans="2:6" ht="32.25" thickBot="1" x14ac:dyDescent="0.3">
      <c r="B158" s="6" t="s">
        <v>39</v>
      </c>
      <c r="C158" s="15" t="s">
        <v>94</v>
      </c>
      <c r="D158" s="19" t="e">
        <f t="shared" si="7"/>
        <v>#DIV/0!</v>
      </c>
      <c r="E158" s="19" t="e">
        <f t="shared" si="7"/>
        <v>#DIV/0!</v>
      </c>
      <c r="F158" s="19" t="e">
        <f t="shared" si="7"/>
        <v>#DIV/0!</v>
      </c>
    </row>
    <row r="159" spans="2:6" ht="16.5" thickBot="1" x14ac:dyDescent="0.3">
      <c r="B159" s="1726" t="s">
        <v>337</v>
      </c>
      <c r="C159" s="1727"/>
      <c r="D159" s="1727"/>
      <c r="E159" s="1727"/>
      <c r="F159" s="1728"/>
    </row>
    <row r="160" spans="2:6" ht="12.75" customHeight="1" x14ac:dyDescent="0.25">
      <c r="B160" s="1387"/>
      <c r="C160" s="77">
        <v>2024</v>
      </c>
      <c r="D160" s="77">
        <v>2025</v>
      </c>
      <c r="E160" s="77">
        <v>2026</v>
      </c>
      <c r="F160" s="77">
        <v>2027</v>
      </c>
    </row>
    <row r="161" spans="2:6" ht="16.5" thickBot="1" x14ac:dyDescent="0.3">
      <c r="B161" s="1388"/>
      <c r="C161" s="16" t="s">
        <v>13</v>
      </c>
      <c r="D161" s="16" t="s">
        <v>14</v>
      </c>
      <c r="E161" s="16" t="s">
        <v>14</v>
      </c>
      <c r="F161" s="16" t="s">
        <v>14</v>
      </c>
    </row>
    <row r="162" spans="2:6" ht="32.25" thickBot="1" x14ac:dyDescent="0.3">
      <c r="B162" s="512" t="s">
        <v>57</v>
      </c>
      <c r="C162" s="505">
        <f>C163+C164+C165+C166</f>
        <v>0</v>
      </c>
      <c r="D162" s="505">
        <f>D163+D164+D165+D166</f>
        <v>0</v>
      </c>
      <c r="E162" s="505">
        <f>E163+E164+E165+E166</f>
        <v>0</v>
      </c>
      <c r="F162" s="505">
        <f>F163+F164+F165+F166</f>
        <v>0</v>
      </c>
    </row>
    <row r="163" spans="2:6" ht="16.5" thickBot="1" x14ac:dyDescent="0.3">
      <c r="B163" s="513" t="s">
        <v>42</v>
      </c>
      <c r="C163" s="505"/>
      <c r="D163" s="505"/>
      <c r="E163" s="505"/>
      <c r="F163" s="505"/>
    </row>
    <row r="164" spans="2:6" ht="16.5" thickBot="1" x14ac:dyDescent="0.3">
      <c r="B164" s="513" t="s">
        <v>58</v>
      </c>
      <c r="C164" s="505"/>
      <c r="D164" s="505"/>
      <c r="E164" s="505"/>
      <c r="F164" s="505"/>
    </row>
    <row r="165" spans="2:6" ht="16.5" thickBot="1" x14ac:dyDescent="0.3">
      <c r="B165" s="513" t="s">
        <v>59</v>
      </c>
      <c r="C165" s="505"/>
      <c r="D165" s="505"/>
      <c r="E165" s="505"/>
      <c r="F165" s="505"/>
    </row>
    <row r="166" spans="2:6" ht="16.5" thickBot="1" x14ac:dyDescent="0.3">
      <c r="B166" s="513" t="s">
        <v>60</v>
      </c>
      <c r="C166" s="505"/>
      <c r="D166" s="505"/>
      <c r="E166" s="505"/>
      <c r="F166" s="505"/>
    </row>
    <row r="167" spans="2:6" ht="16.5" thickBot="1" x14ac:dyDescent="0.3">
      <c r="B167" s="512" t="s">
        <v>61</v>
      </c>
      <c r="C167" s="23">
        <f>C168+C169+C170+C171</f>
        <v>20000</v>
      </c>
      <c r="D167" s="23">
        <f>D168+D169+D170+D171</f>
        <v>0</v>
      </c>
      <c r="E167" s="23">
        <f>E168+E169+E170+E171</f>
        <v>0</v>
      </c>
      <c r="F167" s="23">
        <f>F168+F169+F170+F171</f>
        <v>0</v>
      </c>
    </row>
    <row r="168" spans="2:6" ht="16.5" thickBot="1" x14ac:dyDescent="0.3">
      <c r="B168" s="513" t="s">
        <v>42</v>
      </c>
      <c r="C168" s="23">
        <v>20000</v>
      </c>
      <c r="D168" s="23"/>
      <c r="E168" s="23">
        <v>0</v>
      </c>
      <c r="F168" s="23"/>
    </row>
    <row r="169" spans="2:6" ht="16.5" thickBot="1" x14ac:dyDescent="0.3">
      <c r="B169" s="513" t="s">
        <v>58</v>
      </c>
      <c r="C169" s="23"/>
      <c r="D169" s="505"/>
      <c r="E169" s="505"/>
      <c r="F169" s="505"/>
    </row>
    <row r="170" spans="2:6" ht="16.5" thickBot="1" x14ac:dyDescent="0.3">
      <c r="B170" s="513" t="s">
        <v>59</v>
      </c>
      <c r="C170" s="23"/>
      <c r="D170" s="505"/>
      <c r="E170" s="505"/>
      <c r="F170" s="505"/>
    </row>
    <row r="171" spans="2:6" ht="16.5" thickBot="1" x14ac:dyDescent="0.3">
      <c r="B171" s="513" t="s">
        <v>60</v>
      </c>
      <c r="C171" s="23"/>
      <c r="D171" s="505"/>
      <c r="E171" s="505"/>
      <c r="F171" s="505"/>
    </row>
    <row r="172" spans="2:6" ht="32.25" thickBot="1" x14ac:dyDescent="0.3">
      <c r="B172" s="520" t="s">
        <v>466</v>
      </c>
      <c r="C172" s="24">
        <f>C162+C167</f>
        <v>20000</v>
      </c>
      <c r="D172" s="24">
        <f>D162+D167</f>
        <v>0</v>
      </c>
      <c r="E172" s="24">
        <f>E162+E167</f>
        <v>0</v>
      </c>
      <c r="F172" s="24">
        <f>F162+F167</f>
        <v>0</v>
      </c>
    </row>
    <row r="173" spans="2:6" ht="25.5" customHeight="1" thickBot="1" x14ac:dyDescent="0.3">
      <c r="B173" s="42" t="s">
        <v>63</v>
      </c>
      <c r="C173" s="1308"/>
      <c r="D173" s="1321"/>
      <c r="E173" s="1321"/>
      <c r="F173" s="1322"/>
    </row>
    <row r="174" spans="2:6" ht="48" thickBot="1" x14ac:dyDescent="0.3">
      <c r="B174" s="12" t="s">
        <v>338</v>
      </c>
      <c r="C174" s="410" t="s">
        <v>467</v>
      </c>
      <c r="D174" s="32" t="s">
        <v>54</v>
      </c>
      <c r="E174" s="1684" t="s">
        <v>239</v>
      </c>
      <c r="F174" s="1725"/>
    </row>
    <row r="175" spans="2:6" ht="17.25" customHeight="1" thickBot="1" x14ac:dyDescent="0.3">
      <c r="B175" s="6" t="s">
        <v>29</v>
      </c>
      <c r="C175" s="1272" t="s">
        <v>467</v>
      </c>
      <c r="D175" s="1273"/>
      <c r="E175" s="1273"/>
      <c r="F175" s="1274"/>
    </row>
    <row r="176" spans="2:6" ht="16.5" thickBot="1" x14ac:dyDescent="0.3">
      <c r="B176" s="6" t="s">
        <v>31</v>
      </c>
      <c r="C176" s="1287" t="s">
        <v>318</v>
      </c>
      <c r="D176" s="1288"/>
      <c r="E176" s="1288"/>
      <c r="F176" s="1385"/>
    </row>
    <row r="177" spans="2:6" ht="12.75" customHeight="1" x14ac:dyDescent="0.25">
      <c r="B177" s="1387"/>
      <c r="C177" s="77">
        <v>2024</v>
      </c>
      <c r="D177" s="77">
        <v>2025</v>
      </c>
      <c r="E177" s="77">
        <v>2026</v>
      </c>
      <c r="F177" s="77">
        <v>2027</v>
      </c>
    </row>
    <row r="178" spans="2:6" ht="16.5" thickBot="1" x14ac:dyDescent="0.3">
      <c r="B178" s="1388"/>
      <c r="C178" s="16" t="s">
        <v>13</v>
      </c>
      <c r="D178" s="16" t="s">
        <v>14</v>
      </c>
      <c r="E178" s="16" t="s">
        <v>14</v>
      </c>
      <c r="F178" s="16" t="s">
        <v>14</v>
      </c>
    </row>
    <row r="179" spans="2:6" ht="16.5" thickBot="1" x14ac:dyDescent="0.3">
      <c r="B179" s="6" t="s">
        <v>33</v>
      </c>
      <c r="C179" s="15">
        <v>1</v>
      </c>
      <c r="D179" s="15"/>
      <c r="E179" s="15">
        <v>0</v>
      </c>
      <c r="F179" s="6">
        <v>0</v>
      </c>
    </row>
    <row r="180" spans="2:6" ht="16.5" thickBot="1" x14ac:dyDescent="0.3">
      <c r="B180" s="6" t="s">
        <v>35</v>
      </c>
      <c r="C180" s="379">
        <f>C198</f>
        <v>4000</v>
      </c>
      <c r="D180" s="379">
        <f>D198</f>
        <v>0</v>
      </c>
      <c r="E180" s="379">
        <f>E198</f>
        <v>0</v>
      </c>
      <c r="F180" s="379">
        <f>F198</f>
        <v>0</v>
      </c>
    </row>
    <row r="181" spans="2:6" ht="32.25" thickBot="1" x14ac:dyDescent="0.3">
      <c r="B181" s="6" t="s">
        <v>36</v>
      </c>
      <c r="C181" s="379">
        <f>C180/C179</f>
        <v>4000</v>
      </c>
      <c r="D181" s="379" t="e">
        <f>D180/D179</f>
        <v>#DIV/0!</v>
      </c>
      <c r="E181" s="379" t="e">
        <f>E180/E179</f>
        <v>#DIV/0!</v>
      </c>
      <c r="F181" s="379" t="e">
        <f>F180/F179</f>
        <v>#DIV/0!</v>
      </c>
    </row>
    <row r="182" spans="2:6" ht="16.5" thickBot="1" x14ac:dyDescent="0.3">
      <c r="B182" s="6" t="s">
        <v>37</v>
      </c>
      <c r="C182" s="15" t="s">
        <v>94</v>
      </c>
      <c r="D182" s="19">
        <f t="shared" ref="D182:F184" si="8">D179/C179-1</f>
        <v>-1</v>
      </c>
      <c r="E182" s="19" t="e">
        <f t="shared" si="8"/>
        <v>#DIV/0!</v>
      </c>
      <c r="F182" s="19" t="e">
        <f t="shared" si="8"/>
        <v>#DIV/0!</v>
      </c>
    </row>
    <row r="183" spans="2:6" ht="32.25" thickBot="1" x14ac:dyDescent="0.3">
      <c r="B183" s="6" t="s">
        <v>38</v>
      </c>
      <c r="C183" s="15" t="s">
        <v>94</v>
      </c>
      <c r="D183" s="19">
        <f t="shared" si="8"/>
        <v>-1</v>
      </c>
      <c r="E183" s="19" t="e">
        <f t="shared" si="8"/>
        <v>#DIV/0!</v>
      </c>
      <c r="F183" s="19" t="e">
        <f t="shared" si="8"/>
        <v>#DIV/0!</v>
      </c>
    </row>
    <row r="184" spans="2:6" ht="32.25" thickBot="1" x14ac:dyDescent="0.3">
      <c r="B184" s="6" t="s">
        <v>39</v>
      </c>
      <c r="C184" s="15" t="s">
        <v>94</v>
      </c>
      <c r="D184" s="19" t="e">
        <f t="shared" si="8"/>
        <v>#DIV/0!</v>
      </c>
      <c r="E184" s="19" t="e">
        <f t="shared" si="8"/>
        <v>#DIV/0!</v>
      </c>
      <c r="F184" s="19" t="e">
        <f t="shared" si="8"/>
        <v>#DIV/0!</v>
      </c>
    </row>
    <row r="185" spans="2:6" ht="16.5" thickBot="1" x14ac:dyDescent="0.3">
      <c r="B185" s="1328" t="s">
        <v>468</v>
      </c>
      <c r="C185" s="1318"/>
      <c r="D185" s="1318"/>
      <c r="E185" s="1318"/>
      <c r="F185" s="1329"/>
    </row>
    <row r="186" spans="2:6" ht="12.75" customHeight="1" x14ac:dyDescent="0.25">
      <c r="B186" s="1387"/>
      <c r="C186" s="77">
        <v>2024</v>
      </c>
      <c r="D186" s="77">
        <v>2025</v>
      </c>
      <c r="E186" s="77">
        <v>2026</v>
      </c>
      <c r="F186" s="77">
        <v>2027</v>
      </c>
    </row>
    <row r="187" spans="2:6" ht="16.5" thickBot="1" x14ac:dyDescent="0.3">
      <c r="B187" s="1388"/>
      <c r="C187" s="16" t="s">
        <v>13</v>
      </c>
      <c r="D187" s="16" t="s">
        <v>14</v>
      </c>
      <c r="E187" s="16" t="s">
        <v>14</v>
      </c>
      <c r="F187" s="16" t="s">
        <v>14</v>
      </c>
    </row>
    <row r="188" spans="2:6" ht="32.25" thickBot="1" x14ac:dyDescent="0.3">
      <c r="B188" s="512" t="s">
        <v>57</v>
      </c>
      <c r="C188" s="505">
        <f>C189+C190+C191+C192</f>
        <v>0</v>
      </c>
      <c r="D188" s="505">
        <f>D189+D190+D191+D192</f>
        <v>0</v>
      </c>
      <c r="E188" s="505">
        <f>E189+E190+E191+E192</f>
        <v>0</v>
      </c>
      <c r="F188" s="505">
        <f>F189+F190+F191+F192</f>
        <v>0</v>
      </c>
    </row>
    <row r="189" spans="2:6" ht="16.5" thickBot="1" x14ac:dyDescent="0.3">
      <c r="B189" s="513" t="s">
        <v>42</v>
      </c>
      <c r="C189" s="505"/>
      <c r="D189" s="505"/>
      <c r="E189" s="505"/>
      <c r="F189" s="505"/>
    </row>
    <row r="190" spans="2:6" ht="16.5" thickBot="1" x14ac:dyDescent="0.3">
      <c r="B190" s="513" t="s">
        <v>58</v>
      </c>
      <c r="C190" s="505"/>
      <c r="D190" s="505"/>
      <c r="E190" s="505"/>
      <c r="F190" s="505"/>
    </row>
    <row r="191" spans="2:6" ht="16.5" thickBot="1" x14ac:dyDescent="0.3">
      <c r="B191" s="513" t="s">
        <v>59</v>
      </c>
      <c r="C191" s="505"/>
      <c r="D191" s="505"/>
      <c r="E191" s="505"/>
      <c r="F191" s="505"/>
    </row>
    <row r="192" spans="2:6" ht="16.5" thickBot="1" x14ac:dyDescent="0.3">
      <c r="B192" s="513" t="s">
        <v>60</v>
      </c>
      <c r="C192" s="505"/>
      <c r="D192" s="505"/>
      <c r="E192" s="505"/>
      <c r="F192" s="505"/>
    </row>
    <row r="193" spans="2:6" ht="16.5" thickBot="1" x14ac:dyDescent="0.3">
      <c r="B193" s="512" t="s">
        <v>61</v>
      </c>
      <c r="C193" s="23">
        <f>C194+C195+C196+C197</f>
        <v>4000</v>
      </c>
      <c r="D193" s="23">
        <f>D194+D195+D196+D197</f>
        <v>0</v>
      </c>
      <c r="E193" s="23">
        <f>E194+E195+E196+E197</f>
        <v>0</v>
      </c>
      <c r="F193" s="23">
        <f>F194+F195+F196+F197</f>
        <v>0</v>
      </c>
    </row>
    <row r="194" spans="2:6" ht="16.5" thickBot="1" x14ac:dyDescent="0.3">
      <c r="B194" s="513" t="s">
        <v>42</v>
      </c>
      <c r="C194" s="23">
        <v>4000</v>
      </c>
      <c r="D194" s="23"/>
      <c r="E194" s="23">
        <v>0</v>
      </c>
      <c r="F194" s="23"/>
    </row>
    <row r="195" spans="2:6" ht="16.5" thickBot="1" x14ac:dyDescent="0.3">
      <c r="B195" s="513" t="s">
        <v>58</v>
      </c>
      <c r="C195" s="23"/>
      <c r="D195" s="23"/>
      <c r="E195" s="23"/>
      <c r="F195" s="23"/>
    </row>
    <row r="196" spans="2:6" ht="16.5" thickBot="1" x14ac:dyDescent="0.3">
      <c r="B196" s="513" t="s">
        <v>59</v>
      </c>
      <c r="C196" s="23"/>
      <c r="D196" s="23"/>
      <c r="E196" s="23"/>
      <c r="F196" s="23"/>
    </row>
    <row r="197" spans="2:6" ht="16.5" thickBot="1" x14ac:dyDescent="0.3">
      <c r="B197" s="513" t="s">
        <v>60</v>
      </c>
      <c r="C197" s="23"/>
      <c r="D197" s="23"/>
      <c r="E197" s="23"/>
      <c r="F197" s="23"/>
    </row>
    <row r="198" spans="2:6" ht="32.25" thickBot="1" x14ac:dyDescent="0.3">
      <c r="B198" s="521" t="s">
        <v>342</v>
      </c>
      <c r="C198" s="23">
        <f>C188+C193</f>
        <v>4000</v>
      </c>
      <c r="D198" s="23">
        <f>D188+D193</f>
        <v>0</v>
      </c>
      <c r="E198" s="23">
        <f>E188+E193</f>
        <v>0</v>
      </c>
      <c r="F198" s="23">
        <f>F188+F193</f>
        <v>0</v>
      </c>
    </row>
    <row r="199" spans="2:6" ht="16.5" thickBot="1" x14ac:dyDescent="0.3">
      <c r="B199" s="1323" t="s">
        <v>51</v>
      </c>
      <c r="C199" s="1300"/>
      <c r="D199" s="1300"/>
      <c r="E199" s="1300"/>
      <c r="F199" s="1324"/>
    </row>
    <row r="200" spans="2:6" ht="16.5" thickBot="1" x14ac:dyDescent="0.3">
      <c r="B200" s="1323" t="s">
        <v>52</v>
      </c>
      <c r="C200" s="1300"/>
      <c r="D200" s="1300"/>
      <c r="E200" s="1300"/>
      <c r="F200" s="1324"/>
    </row>
    <row r="201" spans="2:6" ht="32.25" thickBot="1" x14ac:dyDescent="0.3">
      <c r="B201" s="12" t="s">
        <v>98</v>
      </c>
      <c r="C201" s="1710"/>
      <c r="D201" s="1711"/>
      <c r="E201" s="1711"/>
      <c r="F201" s="1730"/>
    </row>
    <row r="202" spans="2:6" ht="79.5" thickBot="1" x14ac:dyDescent="0.3">
      <c r="B202" s="12" t="s">
        <v>27</v>
      </c>
      <c r="C202" s="12" t="s">
        <v>469</v>
      </c>
      <c r="D202" s="400" t="s">
        <v>54</v>
      </c>
      <c r="E202" s="1731" t="s">
        <v>470</v>
      </c>
      <c r="F202" s="1732"/>
    </row>
    <row r="203" spans="2:6" ht="17.25" customHeight="1" thickBot="1" x14ac:dyDescent="0.3">
      <c r="B203" s="6" t="s">
        <v>29</v>
      </c>
      <c r="C203" s="1272" t="s">
        <v>469</v>
      </c>
      <c r="D203" s="1273"/>
      <c r="E203" s="1273"/>
      <c r="F203" s="1274"/>
    </row>
    <row r="204" spans="2:6" ht="16.5" thickBot="1" x14ac:dyDescent="0.3">
      <c r="B204" s="6" t="s">
        <v>31</v>
      </c>
      <c r="C204" s="1287" t="s">
        <v>471</v>
      </c>
      <c r="D204" s="1288"/>
      <c r="E204" s="1288"/>
      <c r="F204" s="1385"/>
    </row>
    <row r="205" spans="2:6" ht="12.75" customHeight="1" x14ac:dyDescent="0.25">
      <c r="B205" s="1387"/>
      <c r="C205" s="77">
        <v>2024</v>
      </c>
      <c r="D205" s="77">
        <v>2025</v>
      </c>
      <c r="E205" s="77">
        <v>2026</v>
      </c>
      <c r="F205" s="77">
        <v>2027</v>
      </c>
    </row>
    <row r="206" spans="2:6" ht="16.5" thickBot="1" x14ac:dyDescent="0.3">
      <c r="B206" s="1388"/>
      <c r="C206" s="16" t="s">
        <v>13</v>
      </c>
      <c r="D206" s="16" t="s">
        <v>14</v>
      </c>
      <c r="E206" s="16" t="s">
        <v>14</v>
      </c>
      <c r="F206" s="16" t="s">
        <v>14</v>
      </c>
    </row>
    <row r="207" spans="2:6" ht="16.5" thickBot="1" x14ac:dyDescent="0.3">
      <c r="B207" s="6" t="s">
        <v>33</v>
      </c>
      <c r="C207" s="6">
        <v>1</v>
      </c>
      <c r="D207" s="6"/>
      <c r="E207" s="6"/>
      <c r="F207" s="6"/>
    </row>
    <row r="208" spans="2:6" ht="16.5" thickBot="1" x14ac:dyDescent="0.3">
      <c r="B208" s="6" t="s">
        <v>35</v>
      </c>
      <c r="C208" s="379">
        <f>C226</f>
        <v>151200</v>
      </c>
      <c r="D208" s="379">
        <f>D226</f>
        <v>0</v>
      </c>
      <c r="E208" s="379"/>
      <c r="F208" s="379"/>
    </row>
    <row r="209" spans="2:6" ht="32.25" thickBot="1" x14ac:dyDescent="0.3">
      <c r="B209" s="6" t="s">
        <v>36</v>
      </c>
      <c r="C209" s="379">
        <f>C208/C207</f>
        <v>151200</v>
      </c>
      <c r="D209" s="379" t="e">
        <f>D208/D207</f>
        <v>#DIV/0!</v>
      </c>
      <c r="E209" s="379" t="e">
        <f>E208/E207</f>
        <v>#DIV/0!</v>
      </c>
      <c r="F209" s="379" t="e">
        <f>F208/F207</f>
        <v>#DIV/0!</v>
      </c>
    </row>
    <row r="210" spans="2:6" ht="16.5" thickBot="1" x14ac:dyDescent="0.3">
      <c r="B210" s="6" t="s">
        <v>37</v>
      </c>
      <c r="C210" s="15" t="s">
        <v>94</v>
      </c>
      <c r="D210" s="19">
        <f t="shared" ref="D210:F212" si="9">D207/C207-1</f>
        <v>-1</v>
      </c>
      <c r="E210" s="19" t="e">
        <f t="shared" si="9"/>
        <v>#DIV/0!</v>
      </c>
      <c r="F210" s="19" t="e">
        <f t="shared" si="9"/>
        <v>#DIV/0!</v>
      </c>
    </row>
    <row r="211" spans="2:6" ht="32.25" thickBot="1" x14ac:dyDescent="0.3">
      <c r="B211" s="6" t="s">
        <v>38</v>
      </c>
      <c r="C211" s="15" t="s">
        <v>94</v>
      </c>
      <c r="D211" s="19">
        <f t="shared" si="9"/>
        <v>-1</v>
      </c>
      <c r="E211" s="19" t="e">
        <f t="shared" si="9"/>
        <v>#DIV/0!</v>
      </c>
      <c r="F211" s="19" t="e">
        <f t="shared" si="9"/>
        <v>#DIV/0!</v>
      </c>
    </row>
    <row r="212" spans="2:6" ht="32.25" thickBot="1" x14ac:dyDescent="0.3">
      <c r="B212" s="6" t="s">
        <v>39</v>
      </c>
      <c r="C212" s="15" t="s">
        <v>94</v>
      </c>
      <c r="D212" s="19" t="e">
        <f t="shared" si="9"/>
        <v>#DIV/0!</v>
      </c>
      <c r="E212" s="19" t="e">
        <f t="shared" si="9"/>
        <v>#DIV/0!</v>
      </c>
      <c r="F212" s="19" t="e">
        <f t="shared" si="9"/>
        <v>#DIV/0!</v>
      </c>
    </row>
    <row r="213" spans="2:6" ht="16.5" thickBot="1" x14ac:dyDescent="0.3">
      <c r="B213" s="1726" t="s">
        <v>315</v>
      </c>
      <c r="C213" s="1727"/>
      <c r="D213" s="1727"/>
      <c r="E213" s="1727"/>
      <c r="F213" s="1728"/>
    </row>
    <row r="214" spans="2:6" ht="12.75" customHeight="1" x14ac:dyDescent="0.25">
      <c r="B214" s="1387"/>
      <c r="C214" s="77">
        <v>2024</v>
      </c>
      <c r="D214" s="77">
        <v>2025</v>
      </c>
      <c r="E214" s="77">
        <v>2026</v>
      </c>
      <c r="F214" s="77">
        <v>2027</v>
      </c>
    </row>
    <row r="215" spans="2:6" ht="16.5" thickBot="1" x14ac:dyDescent="0.3">
      <c r="B215" s="1388"/>
      <c r="C215" s="16" t="s">
        <v>13</v>
      </c>
      <c r="D215" s="16" t="s">
        <v>14</v>
      </c>
      <c r="E215" s="16" t="s">
        <v>14</v>
      </c>
      <c r="F215" s="16" t="s">
        <v>14</v>
      </c>
    </row>
    <row r="216" spans="2:6" ht="32.25" thickBot="1" x14ac:dyDescent="0.3">
      <c r="B216" s="512" t="s">
        <v>57</v>
      </c>
      <c r="C216" s="505">
        <f>C217+C218+C219+C220</f>
        <v>0</v>
      </c>
      <c r="D216" s="505">
        <f>D217+D218+D219+D220</f>
        <v>0</v>
      </c>
      <c r="E216" s="505">
        <f>E217+E218+E219+E220</f>
        <v>0</v>
      </c>
      <c r="F216" s="505">
        <f>F217+F218+F219+F220</f>
        <v>0</v>
      </c>
    </row>
    <row r="217" spans="2:6" ht="16.5" thickBot="1" x14ac:dyDescent="0.3">
      <c r="B217" s="513" t="s">
        <v>42</v>
      </c>
      <c r="C217" s="505"/>
      <c r="D217" s="505"/>
      <c r="E217" s="505"/>
      <c r="F217" s="505"/>
    </row>
    <row r="218" spans="2:6" ht="16.5" thickBot="1" x14ac:dyDescent="0.3">
      <c r="B218" s="513" t="s">
        <v>58</v>
      </c>
      <c r="C218" s="505"/>
      <c r="D218" s="505"/>
      <c r="E218" s="505"/>
      <c r="F218" s="505"/>
    </row>
    <row r="219" spans="2:6" ht="16.5" thickBot="1" x14ac:dyDescent="0.3">
      <c r="B219" s="513" t="s">
        <v>59</v>
      </c>
      <c r="C219" s="505"/>
      <c r="D219" s="505"/>
      <c r="E219" s="505"/>
      <c r="F219" s="505"/>
    </row>
    <row r="220" spans="2:6" ht="16.5" thickBot="1" x14ac:dyDescent="0.3">
      <c r="B220" s="513" t="s">
        <v>60</v>
      </c>
      <c r="C220" s="505"/>
      <c r="D220" s="505"/>
      <c r="E220" s="505"/>
      <c r="F220" s="505"/>
    </row>
    <row r="221" spans="2:6" ht="16.5" thickBot="1" x14ac:dyDescent="0.3">
      <c r="B221" s="512" t="s">
        <v>61</v>
      </c>
      <c r="C221" s="23">
        <f>C222+C223+C224+C225</f>
        <v>151200</v>
      </c>
      <c r="D221" s="23">
        <f>D222+D223+D224+D225</f>
        <v>0</v>
      </c>
      <c r="E221" s="23">
        <f>E222+E223+E224+E225</f>
        <v>0</v>
      </c>
      <c r="F221" s="23">
        <f>F222+F223+F224+F225</f>
        <v>0</v>
      </c>
    </row>
    <row r="222" spans="2:6" ht="16.5" thickBot="1" x14ac:dyDescent="0.3">
      <c r="B222" s="513" t="s">
        <v>42</v>
      </c>
      <c r="C222" s="505">
        <v>151200</v>
      </c>
      <c r="D222" s="505"/>
      <c r="E222" s="505"/>
      <c r="F222" s="505"/>
    </row>
    <row r="223" spans="2:6" ht="16.5" thickBot="1" x14ac:dyDescent="0.3">
      <c r="B223" s="513" t="s">
        <v>58</v>
      </c>
      <c r="C223" s="23"/>
      <c r="D223" s="505"/>
      <c r="E223" s="505"/>
      <c r="F223" s="505"/>
    </row>
    <row r="224" spans="2:6" ht="16.5" thickBot="1" x14ac:dyDescent="0.3">
      <c r="B224" s="513" t="s">
        <v>59</v>
      </c>
      <c r="C224" s="23"/>
      <c r="D224" s="505"/>
      <c r="E224" s="505"/>
      <c r="F224" s="505"/>
    </row>
    <row r="225" spans="2:6" ht="16.5" thickBot="1" x14ac:dyDescent="0.3">
      <c r="B225" s="513" t="s">
        <v>60</v>
      </c>
      <c r="C225" s="23"/>
      <c r="D225" s="505"/>
      <c r="E225" s="505"/>
      <c r="F225" s="505"/>
    </row>
    <row r="226" spans="2:6" ht="32.25" thickBot="1" x14ac:dyDescent="0.3">
      <c r="B226" s="522" t="s">
        <v>472</v>
      </c>
      <c r="C226" s="24">
        <f>C216+C221</f>
        <v>151200</v>
      </c>
      <c r="D226" s="24">
        <f>D216+D221</f>
        <v>0</v>
      </c>
      <c r="E226" s="24">
        <f>E216+E221</f>
        <v>0</v>
      </c>
      <c r="F226" s="24">
        <f>F216+F221</f>
        <v>0</v>
      </c>
    </row>
    <row r="227" spans="2:6" ht="95.25" thickBot="1" x14ac:dyDescent="0.3">
      <c r="B227" s="12" t="s">
        <v>149</v>
      </c>
      <c r="C227" s="410" t="s">
        <v>473</v>
      </c>
      <c r="D227" s="32" t="s">
        <v>54</v>
      </c>
      <c r="E227" s="1684" t="s">
        <v>474</v>
      </c>
      <c r="F227" s="1725"/>
    </row>
    <row r="228" spans="2:6" ht="33" customHeight="1" thickBot="1" x14ac:dyDescent="0.3">
      <c r="B228" s="6" t="s">
        <v>29</v>
      </c>
      <c r="C228" s="1272" t="s">
        <v>473</v>
      </c>
      <c r="D228" s="1273"/>
      <c r="E228" s="1273"/>
      <c r="F228" s="1274"/>
    </row>
    <row r="229" spans="2:6" ht="16.5" thickBot="1" x14ac:dyDescent="0.3">
      <c r="B229" s="6" t="s">
        <v>31</v>
      </c>
      <c r="C229" s="1287" t="s">
        <v>471</v>
      </c>
      <c r="D229" s="1288"/>
      <c r="E229" s="1288"/>
      <c r="F229" s="1385"/>
    </row>
    <row r="230" spans="2:6" ht="12.75" customHeight="1" x14ac:dyDescent="0.25">
      <c r="B230" s="1387"/>
      <c r="C230" s="77">
        <v>2024</v>
      </c>
      <c r="D230" s="77">
        <v>2025</v>
      </c>
      <c r="E230" s="77">
        <v>2026</v>
      </c>
      <c r="F230" s="77">
        <v>2027</v>
      </c>
    </row>
    <row r="231" spans="2:6" ht="16.5" thickBot="1" x14ac:dyDescent="0.3">
      <c r="B231" s="1388"/>
      <c r="C231" s="16" t="s">
        <v>13</v>
      </c>
      <c r="D231" s="16" t="s">
        <v>14</v>
      </c>
      <c r="E231" s="16" t="s">
        <v>14</v>
      </c>
      <c r="F231" s="16" t="s">
        <v>14</v>
      </c>
    </row>
    <row r="232" spans="2:6" ht="16.5" thickBot="1" x14ac:dyDescent="0.3">
      <c r="B232" s="6" t="s">
        <v>33</v>
      </c>
      <c r="C232" s="6">
        <v>0</v>
      </c>
      <c r="D232" s="6"/>
      <c r="E232" s="6"/>
      <c r="F232" s="6"/>
    </row>
    <row r="233" spans="2:6" ht="16.5" thickBot="1" x14ac:dyDescent="0.3">
      <c r="B233" s="6" t="s">
        <v>35</v>
      </c>
      <c r="C233" s="379">
        <f>C251</f>
        <v>0</v>
      </c>
      <c r="D233" s="379">
        <f>D251</f>
        <v>0</v>
      </c>
      <c r="E233" s="379">
        <f>E251</f>
        <v>0</v>
      </c>
      <c r="F233" s="379">
        <f>F251</f>
        <v>0</v>
      </c>
    </row>
    <row r="234" spans="2:6" ht="32.25" thickBot="1" x14ac:dyDescent="0.3">
      <c r="B234" s="6" t="s">
        <v>36</v>
      </c>
      <c r="C234" s="379" t="e">
        <f>C233/C232</f>
        <v>#DIV/0!</v>
      </c>
      <c r="D234" s="379" t="e">
        <f>D233/D232</f>
        <v>#DIV/0!</v>
      </c>
      <c r="E234" s="379" t="e">
        <f>E233/E232</f>
        <v>#DIV/0!</v>
      </c>
      <c r="F234" s="379" t="e">
        <f>F233/F232</f>
        <v>#DIV/0!</v>
      </c>
    </row>
    <row r="235" spans="2:6" ht="16.5" thickBot="1" x14ac:dyDescent="0.3">
      <c r="B235" s="6" t="s">
        <v>37</v>
      </c>
      <c r="C235" s="15" t="s">
        <v>94</v>
      </c>
      <c r="D235" s="19" t="e">
        <f t="shared" ref="D235:F237" si="10">D232/C232-1</f>
        <v>#DIV/0!</v>
      </c>
      <c r="E235" s="19" t="e">
        <f t="shared" si="10"/>
        <v>#DIV/0!</v>
      </c>
      <c r="F235" s="19" t="e">
        <f t="shared" si="10"/>
        <v>#DIV/0!</v>
      </c>
    </row>
    <row r="236" spans="2:6" ht="32.25" thickBot="1" x14ac:dyDescent="0.3">
      <c r="B236" s="6" t="s">
        <v>38</v>
      </c>
      <c r="C236" s="15" t="s">
        <v>94</v>
      </c>
      <c r="D236" s="19" t="e">
        <f t="shared" si="10"/>
        <v>#DIV/0!</v>
      </c>
      <c r="E236" s="19" t="e">
        <f t="shared" si="10"/>
        <v>#DIV/0!</v>
      </c>
      <c r="F236" s="19" t="e">
        <f t="shared" si="10"/>
        <v>#DIV/0!</v>
      </c>
    </row>
    <row r="237" spans="2:6" ht="32.25" thickBot="1" x14ac:dyDescent="0.3">
      <c r="B237" s="6" t="s">
        <v>39</v>
      </c>
      <c r="C237" s="15" t="s">
        <v>94</v>
      </c>
      <c r="D237" s="19" t="e">
        <f t="shared" si="10"/>
        <v>#DIV/0!</v>
      </c>
      <c r="E237" s="19" t="e">
        <f t="shared" si="10"/>
        <v>#DIV/0!</v>
      </c>
      <c r="F237" s="19" t="e">
        <f t="shared" si="10"/>
        <v>#DIV/0!</v>
      </c>
    </row>
    <row r="238" spans="2:6" ht="16.5" thickBot="1" x14ac:dyDescent="0.3">
      <c r="B238" s="1726" t="s">
        <v>312</v>
      </c>
      <c r="C238" s="1727"/>
      <c r="D238" s="1727"/>
      <c r="E238" s="1727"/>
      <c r="F238" s="1728"/>
    </row>
    <row r="239" spans="2:6" ht="12.75" customHeight="1" x14ac:dyDescent="0.25">
      <c r="B239" s="1387"/>
      <c r="C239" s="77">
        <v>2024</v>
      </c>
      <c r="D239" s="77">
        <v>2025</v>
      </c>
      <c r="E239" s="77">
        <v>2026</v>
      </c>
      <c r="F239" s="77">
        <v>2027</v>
      </c>
    </row>
    <row r="240" spans="2:6" ht="14.25" customHeight="1" thickBot="1" x14ac:dyDescent="0.3">
      <c r="B240" s="1388"/>
      <c r="C240" s="16" t="s">
        <v>13</v>
      </c>
      <c r="D240" s="16" t="s">
        <v>14</v>
      </c>
      <c r="E240" s="16" t="s">
        <v>14</v>
      </c>
      <c r="F240" s="16" t="s">
        <v>14</v>
      </c>
    </row>
    <row r="241" spans="2:6" ht="32.25" thickBot="1" x14ac:dyDescent="0.3">
      <c r="B241" s="512" t="s">
        <v>57</v>
      </c>
      <c r="C241" s="505">
        <f>C242+C243+C244+C245</f>
        <v>0</v>
      </c>
      <c r="D241" s="505">
        <f>D242+D243+D244+D245</f>
        <v>0</v>
      </c>
      <c r="E241" s="505">
        <f>E242+E243+E244+E245</f>
        <v>0</v>
      </c>
      <c r="F241" s="505">
        <f>F242+F243+F244+F245</f>
        <v>0</v>
      </c>
    </row>
    <row r="242" spans="2:6" ht="16.5" thickBot="1" x14ac:dyDescent="0.3">
      <c r="B242" s="513" t="s">
        <v>42</v>
      </c>
      <c r="C242" s="505"/>
      <c r="D242" s="505"/>
      <c r="E242" s="505"/>
      <c r="F242" s="505"/>
    </row>
    <row r="243" spans="2:6" ht="16.5" thickBot="1" x14ac:dyDescent="0.3">
      <c r="B243" s="513" t="s">
        <v>58</v>
      </c>
      <c r="C243" s="505"/>
      <c r="D243" s="505"/>
      <c r="E243" s="505"/>
      <c r="F243" s="505"/>
    </row>
    <row r="244" spans="2:6" ht="16.5" thickBot="1" x14ac:dyDescent="0.3">
      <c r="B244" s="513" t="s">
        <v>59</v>
      </c>
      <c r="C244" s="505"/>
      <c r="D244" s="505"/>
      <c r="E244" s="505"/>
      <c r="F244" s="505"/>
    </row>
    <row r="245" spans="2:6" ht="16.5" thickBot="1" x14ac:dyDescent="0.3">
      <c r="B245" s="513" t="s">
        <v>60</v>
      </c>
      <c r="C245" s="505"/>
      <c r="D245" s="505"/>
      <c r="E245" s="505"/>
      <c r="F245" s="505"/>
    </row>
    <row r="246" spans="2:6" ht="16.5" thickBot="1" x14ac:dyDescent="0.3">
      <c r="B246" s="512" t="s">
        <v>61</v>
      </c>
      <c r="C246" s="23">
        <v>0</v>
      </c>
      <c r="D246" s="23">
        <f>D247+D248+D249+D250</f>
        <v>0</v>
      </c>
      <c r="E246" s="23">
        <f>E247+E248+E249+E250</f>
        <v>0</v>
      </c>
      <c r="F246" s="23">
        <f>F247+F248+F249+F250</f>
        <v>0</v>
      </c>
    </row>
    <row r="247" spans="2:6" ht="16.5" thickBot="1" x14ac:dyDescent="0.3">
      <c r="B247" s="513" t="s">
        <v>42</v>
      </c>
      <c r="C247" s="23">
        <v>0</v>
      </c>
      <c r="D247" s="23"/>
      <c r="E247" s="23"/>
      <c r="F247" s="23"/>
    </row>
    <row r="248" spans="2:6" ht="16.5" thickBot="1" x14ac:dyDescent="0.3">
      <c r="B248" s="513" t="s">
        <v>58</v>
      </c>
      <c r="C248" s="23"/>
      <c r="D248" s="23"/>
      <c r="E248" s="23"/>
      <c r="F248" s="23"/>
    </row>
    <row r="249" spans="2:6" ht="16.5" thickBot="1" x14ac:dyDescent="0.3">
      <c r="B249" s="513" t="s">
        <v>59</v>
      </c>
      <c r="C249" s="23"/>
      <c r="D249" s="23"/>
      <c r="E249" s="23"/>
      <c r="F249" s="23"/>
    </row>
    <row r="250" spans="2:6" ht="16.5" thickBot="1" x14ac:dyDescent="0.3">
      <c r="B250" s="513" t="s">
        <v>60</v>
      </c>
      <c r="C250" s="23"/>
      <c r="D250" s="23"/>
      <c r="E250" s="23"/>
      <c r="F250" s="23"/>
    </row>
    <row r="251" spans="2:6" ht="32.25" thickBot="1" x14ac:dyDescent="0.3">
      <c r="B251" s="521" t="s">
        <v>154</v>
      </c>
      <c r="C251" s="23">
        <f>C241+C246</f>
        <v>0</v>
      </c>
      <c r="D251" s="23">
        <f>D241+D246</f>
        <v>0</v>
      </c>
      <c r="E251" s="23">
        <f>E241+E246</f>
        <v>0</v>
      </c>
      <c r="F251" s="23">
        <f>F241+F246</f>
        <v>0</v>
      </c>
    </row>
    <row r="252" spans="2:6" ht="126.75" thickBot="1" x14ac:dyDescent="0.3">
      <c r="B252" s="12" t="s">
        <v>157</v>
      </c>
      <c r="C252" s="410" t="s">
        <v>475</v>
      </c>
      <c r="D252" s="32" t="s">
        <v>54</v>
      </c>
      <c r="E252" s="1684" t="s">
        <v>476</v>
      </c>
      <c r="F252" s="1725"/>
    </row>
    <row r="253" spans="2:6" ht="33" customHeight="1" thickBot="1" x14ac:dyDescent="0.3">
      <c r="B253" s="6" t="s">
        <v>29</v>
      </c>
      <c r="C253" s="1272" t="s">
        <v>475</v>
      </c>
      <c r="D253" s="1273"/>
      <c r="E253" s="1273"/>
      <c r="F253" s="1274"/>
    </row>
    <row r="254" spans="2:6" ht="16.5" thickBot="1" x14ac:dyDescent="0.3">
      <c r="B254" s="6" t="s">
        <v>31</v>
      </c>
      <c r="C254" s="1287" t="s">
        <v>471</v>
      </c>
      <c r="D254" s="1288"/>
      <c r="E254" s="1288"/>
      <c r="F254" s="1385"/>
    </row>
    <row r="255" spans="2:6" ht="12.75" customHeight="1" x14ac:dyDescent="0.25">
      <c r="B255" s="1387"/>
      <c r="C255" s="77">
        <v>2024</v>
      </c>
      <c r="D255" s="77">
        <v>2025</v>
      </c>
      <c r="E255" s="77">
        <v>2026</v>
      </c>
      <c r="F255" s="77">
        <v>2027</v>
      </c>
    </row>
    <row r="256" spans="2:6" ht="16.5" thickBot="1" x14ac:dyDescent="0.3">
      <c r="B256" s="1388"/>
      <c r="C256" s="16" t="s">
        <v>13</v>
      </c>
      <c r="D256" s="16" t="s">
        <v>14</v>
      </c>
      <c r="E256" s="16" t="s">
        <v>14</v>
      </c>
      <c r="F256" s="16" t="s">
        <v>14</v>
      </c>
    </row>
    <row r="257" spans="2:6" ht="16.5" thickBot="1" x14ac:dyDescent="0.3">
      <c r="B257" s="6" t="s">
        <v>33</v>
      </c>
      <c r="C257" s="6">
        <v>1</v>
      </c>
      <c r="D257" s="6"/>
      <c r="E257" s="6"/>
      <c r="F257" s="6"/>
    </row>
    <row r="258" spans="2:6" ht="16.5" thickBot="1" x14ac:dyDescent="0.3">
      <c r="B258" s="6" t="s">
        <v>35</v>
      </c>
      <c r="C258" s="379">
        <f>C276</f>
        <v>120900</v>
      </c>
      <c r="D258" s="379">
        <f>D276</f>
        <v>0</v>
      </c>
      <c r="E258" s="379">
        <f>E276</f>
        <v>0</v>
      </c>
      <c r="F258" s="379">
        <f>F276</f>
        <v>0</v>
      </c>
    </row>
    <row r="259" spans="2:6" ht="32.25" thickBot="1" x14ac:dyDescent="0.3">
      <c r="B259" s="6" t="s">
        <v>36</v>
      </c>
      <c r="C259" s="379">
        <f>C258/C257</f>
        <v>120900</v>
      </c>
      <c r="D259" s="379" t="e">
        <f>D258/D257</f>
        <v>#DIV/0!</v>
      </c>
      <c r="E259" s="379" t="e">
        <f>E258/E257</f>
        <v>#DIV/0!</v>
      </c>
      <c r="F259" s="379" t="e">
        <f>F258/F257</f>
        <v>#DIV/0!</v>
      </c>
    </row>
    <row r="260" spans="2:6" ht="16.5" thickBot="1" x14ac:dyDescent="0.3">
      <c r="B260" s="6" t="s">
        <v>37</v>
      </c>
      <c r="C260" s="15" t="s">
        <v>94</v>
      </c>
      <c r="D260" s="19">
        <f t="shared" ref="D260:F262" si="11">D257/C257-1</f>
        <v>-1</v>
      </c>
      <c r="E260" s="19" t="e">
        <f t="shared" si="11"/>
        <v>#DIV/0!</v>
      </c>
      <c r="F260" s="19" t="e">
        <f t="shared" si="11"/>
        <v>#DIV/0!</v>
      </c>
    </row>
    <row r="261" spans="2:6" ht="32.25" thickBot="1" x14ac:dyDescent="0.3">
      <c r="B261" s="6" t="s">
        <v>38</v>
      </c>
      <c r="C261" s="15" t="s">
        <v>94</v>
      </c>
      <c r="D261" s="19">
        <f t="shared" si="11"/>
        <v>-1</v>
      </c>
      <c r="E261" s="19" t="e">
        <f t="shared" si="11"/>
        <v>#DIV/0!</v>
      </c>
      <c r="F261" s="19" t="e">
        <f t="shared" si="11"/>
        <v>#DIV/0!</v>
      </c>
    </row>
    <row r="262" spans="2:6" ht="32.25" thickBot="1" x14ac:dyDescent="0.3">
      <c r="B262" s="6" t="s">
        <v>39</v>
      </c>
      <c r="C262" s="15" t="s">
        <v>94</v>
      </c>
      <c r="D262" s="19" t="e">
        <f t="shared" si="11"/>
        <v>#DIV/0!</v>
      </c>
      <c r="E262" s="19" t="e">
        <f t="shared" si="11"/>
        <v>#DIV/0!</v>
      </c>
      <c r="F262" s="19" t="e">
        <f t="shared" si="11"/>
        <v>#DIV/0!</v>
      </c>
    </row>
    <row r="263" spans="2:6" ht="16.5" thickBot="1" x14ac:dyDescent="0.3">
      <c r="B263" s="1726" t="s">
        <v>312</v>
      </c>
      <c r="C263" s="1727"/>
      <c r="D263" s="1727"/>
      <c r="E263" s="1727"/>
      <c r="F263" s="1728"/>
    </row>
    <row r="264" spans="2:6" ht="12.75" customHeight="1" x14ac:dyDescent="0.25">
      <c r="B264" s="1387"/>
      <c r="C264" s="77">
        <v>2024</v>
      </c>
      <c r="D264" s="77">
        <v>2025</v>
      </c>
      <c r="E264" s="77">
        <v>2026</v>
      </c>
      <c r="F264" s="77">
        <v>2027</v>
      </c>
    </row>
    <row r="265" spans="2:6" ht="14.25" customHeight="1" thickBot="1" x14ac:dyDescent="0.3">
      <c r="B265" s="1388"/>
      <c r="C265" s="16" t="s">
        <v>13</v>
      </c>
      <c r="D265" s="16" t="s">
        <v>14</v>
      </c>
      <c r="E265" s="16" t="s">
        <v>14</v>
      </c>
      <c r="F265" s="16" t="s">
        <v>14</v>
      </c>
    </row>
    <row r="266" spans="2:6" ht="32.25" thickBot="1" x14ac:dyDescent="0.3">
      <c r="B266" s="512" t="s">
        <v>57</v>
      </c>
      <c r="C266" s="505">
        <f>C267+C268+C269+C270</f>
        <v>0</v>
      </c>
      <c r="D266" s="505">
        <f>D267+D268+D269+D270</f>
        <v>0</v>
      </c>
      <c r="E266" s="505"/>
      <c r="F266" s="505"/>
    </row>
    <row r="267" spans="2:6" ht="16.5" thickBot="1" x14ac:dyDescent="0.3">
      <c r="B267" s="513" t="s">
        <v>42</v>
      </c>
      <c r="C267" s="505"/>
      <c r="D267" s="505"/>
      <c r="E267" s="505"/>
      <c r="F267" s="505"/>
    </row>
    <row r="268" spans="2:6" ht="16.5" thickBot="1" x14ac:dyDescent="0.3">
      <c r="B268" s="513" t="s">
        <v>58</v>
      </c>
      <c r="C268" s="505"/>
      <c r="D268" s="505"/>
      <c r="E268" s="505"/>
      <c r="F268" s="505"/>
    </row>
    <row r="269" spans="2:6" ht="16.5" thickBot="1" x14ac:dyDescent="0.3">
      <c r="B269" s="513" t="s">
        <v>59</v>
      </c>
      <c r="C269" s="505"/>
      <c r="D269" s="505"/>
      <c r="E269" s="505"/>
      <c r="F269" s="505"/>
    </row>
    <row r="270" spans="2:6" ht="16.5" thickBot="1" x14ac:dyDescent="0.3">
      <c r="B270" s="513" t="s">
        <v>60</v>
      </c>
      <c r="C270" s="505"/>
      <c r="D270" s="505"/>
      <c r="E270" s="505"/>
      <c r="F270" s="505"/>
    </row>
    <row r="271" spans="2:6" ht="16.5" thickBot="1" x14ac:dyDescent="0.3">
      <c r="B271" s="512" t="s">
        <v>61</v>
      </c>
      <c r="C271" s="23">
        <f>C272+C273+C274+C275</f>
        <v>120900</v>
      </c>
      <c r="D271" s="23">
        <f>D272+D273+D274+D275</f>
        <v>0</v>
      </c>
      <c r="E271" s="23">
        <f>E272+E273+E274+E275</f>
        <v>0</v>
      </c>
      <c r="F271" s="23">
        <f>F272+F273+F274+F275</f>
        <v>0</v>
      </c>
    </row>
    <row r="272" spans="2:6" ht="16.5" thickBot="1" x14ac:dyDescent="0.3">
      <c r="B272" s="513" t="s">
        <v>42</v>
      </c>
      <c r="C272" s="23">
        <v>120900</v>
      </c>
      <c r="D272" s="23"/>
      <c r="E272" s="23"/>
      <c r="F272" s="23"/>
    </row>
    <row r="273" spans="2:6" ht="16.5" thickBot="1" x14ac:dyDescent="0.3">
      <c r="B273" s="513" t="s">
        <v>58</v>
      </c>
      <c r="C273" s="23"/>
      <c r="D273" s="23"/>
      <c r="E273" s="23"/>
      <c r="F273" s="23"/>
    </row>
    <row r="274" spans="2:6" ht="16.5" thickBot="1" x14ac:dyDescent="0.3">
      <c r="B274" s="513" t="s">
        <v>59</v>
      </c>
      <c r="C274" s="23"/>
      <c r="D274" s="23"/>
      <c r="E274" s="23"/>
      <c r="F274" s="23"/>
    </row>
    <row r="275" spans="2:6" ht="16.5" thickBot="1" x14ac:dyDescent="0.3">
      <c r="B275" s="513" t="s">
        <v>60</v>
      </c>
      <c r="C275" s="23"/>
      <c r="D275" s="23"/>
      <c r="E275" s="23"/>
      <c r="F275" s="23"/>
    </row>
    <row r="276" spans="2:6" ht="32.25" thickBot="1" x14ac:dyDescent="0.3">
      <c r="B276" s="520" t="s">
        <v>162</v>
      </c>
      <c r="C276" s="24">
        <f>C266+C271</f>
        <v>120900</v>
      </c>
      <c r="D276" s="24">
        <f>D266+D271</f>
        <v>0</v>
      </c>
      <c r="E276" s="24">
        <f>E266+E271</f>
        <v>0</v>
      </c>
      <c r="F276" s="24">
        <f>F266+F271</f>
        <v>0</v>
      </c>
    </row>
    <row r="277" spans="2:6" ht="142.5" thickBot="1" x14ac:dyDescent="0.3">
      <c r="B277" s="12" t="s">
        <v>334</v>
      </c>
      <c r="C277" s="410" t="s">
        <v>477</v>
      </c>
      <c r="D277" s="32" t="s">
        <v>54</v>
      </c>
      <c r="E277" s="1684"/>
      <c r="F277" s="1725"/>
    </row>
    <row r="278" spans="2:6" ht="33" customHeight="1" thickBot="1" x14ac:dyDescent="0.3">
      <c r="B278" s="6" t="s">
        <v>29</v>
      </c>
      <c r="C278" s="1272" t="s">
        <v>477</v>
      </c>
      <c r="D278" s="1273"/>
      <c r="E278" s="1273"/>
      <c r="F278" s="1274"/>
    </row>
    <row r="279" spans="2:6" ht="16.5" thickBot="1" x14ac:dyDescent="0.3">
      <c r="B279" s="6" t="s">
        <v>31</v>
      </c>
      <c r="C279" s="1287" t="s">
        <v>471</v>
      </c>
      <c r="D279" s="1288"/>
      <c r="E279" s="1288"/>
      <c r="F279" s="1385"/>
    </row>
    <row r="280" spans="2:6" ht="12.75" customHeight="1" x14ac:dyDescent="0.25">
      <c r="B280" s="1387"/>
      <c r="C280" s="77">
        <v>2024</v>
      </c>
      <c r="D280" s="77">
        <v>2025</v>
      </c>
      <c r="E280" s="77">
        <v>2026</v>
      </c>
      <c r="F280" s="77">
        <v>2027</v>
      </c>
    </row>
    <row r="281" spans="2:6" ht="16.5" thickBot="1" x14ac:dyDescent="0.3">
      <c r="B281" s="1388"/>
      <c r="C281" s="16" t="s">
        <v>13</v>
      </c>
      <c r="D281" s="16" t="s">
        <v>14</v>
      </c>
      <c r="E281" s="16" t="s">
        <v>14</v>
      </c>
      <c r="F281" s="16" t="s">
        <v>14</v>
      </c>
    </row>
    <row r="282" spans="2:6" ht="16.5" thickBot="1" x14ac:dyDescent="0.3">
      <c r="B282" s="6" t="s">
        <v>33</v>
      </c>
      <c r="C282" s="6"/>
      <c r="D282" s="6">
        <v>1</v>
      </c>
      <c r="E282" s="6">
        <v>1</v>
      </c>
      <c r="F282" s="6">
        <v>1</v>
      </c>
    </row>
    <row r="283" spans="2:6" ht="16.5" thickBot="1" x14ac:dyDescent="0.3">
      <c r="B283" s="6" t="s">
        <v>35</v>
      </c>
      <c r="C283" s="379">
        <f>C301</f>
        <v>0</v>
      </c>
      <c r="D283" s="379">
        <f>D301</f>
        <v>187088.6</v>
      </c>
      <c r="E283" s="1218">
        <v>200000</v>
      </c>
      <c r="F283" s="379">
        <v>200000</v>
      </c>
    </row>
    <row r="284" spans="2:6" ht="32.25" thickBot="1" x14ac:dyDescent="0.3">
      <c r="B284" s="6" t="s">
        <v>36</v>
      </c>
      <c r="C284" s="379" t="e">
        <f>C283/C282</f>
        <v>#DIV/0!</v>
      </c>
      <c r="D284" s="379">
        <f>D283/D282</f>
        <v>187088.6</v>
      </c>
      <c r="E284" s="1218">
        <v>200000</v>
      </c>
      <c r="F284" s="379">
        <f>F283/F282</f>
        <v>200000</v>
      </c>
    </row>
    <row r="285" spans="2:6" ht="16.5" thickBot="1" x14ac:dyDescent="0.3">
      <c r="B285" s="6" t="s">
        <v>37</v>
      </c>
      <c r="C285" s="15" t="s">
        <v>94</v>
      </c>
      <c r="D285" s="19" t="e">
        <f t="shared" ref="D285:F287" si="12">D282/C282-1</f>
        <v>#DIV/0!</v>
      </c>
      <c r="E285" s="19">
        <f t="shared" si="12"/>
        <v>0</v>
      </c>
      <c r="F285" s="19">
        <f t="shared" si="12"/>
        <v>0</v>
      </c>
    </row>
    <row r="286" spans="2:6" ht="32.25" thickBot="1" x14ac:dyDescent="0.3">
      <c r="B286" s="6" t="s">
        <v>38</v>
      </c>
      <c r="C286" s="15" t="s">
        <v>94</v>
      </c>
      <c r="D286" s="19" t="e">
        <f t="shared" si="12"/>
        <v>#DIV/0!</v>
      </c>
      <c r="E286" s="19">
        <f t="shared" si="12"/>
        <v>6.9012222016734182E-2</v>
      </c>
      <c r="F286" s="19">
        <f t="shared" si="12"/>
        <v>0</v>
      </c>
    </row>
    <row r="287" spans="2:6" ht="32.25" thickBot="1" x14ac:dyDescent="0.3">
      <c r="B287" s="6" t="s">
        <v>39</v>
      </c>
      <c r="C287" s="15" t="s">
        <v>94</v>
      </c>
      <c r="D287" s="19" t="e">
        <f t="shared" si="12"/>
        <v>#DIV/0!</v>
      </c>
      <c r="E287" s="19">
        <f t="shared" si="12"/>
        <v>6.9012222016734182E-2</v>
      </c>
      <c r="F287" s="19">
        <f t="shared" si="12"/>
        <v>0</v>
      </c>
    </row>
    <row r="288" spans="2:6" ht="16.5" thickBot="1" x14ac:dyDescent="0.3">
      <c r="B288" s="1328" t="s">
        <v>478</v>
      </c>
      <c r="C288" s="1318"/>
      <c r="D288" s="1318"/>
      <c r="E288" s="1318"/>
      <c r="F288" s="1329"/>
    </row>
    <row r="289" spans="2:6" ht="12.75" customHeight="1" x14ac:dyDescent="0.25">
      <c r="B289" s="1387"/>
      <c r="C289" s="77">
        <v>2024</v>
      </c>
      <c r="D289" s="77">
        <v>2025</v>
      </c>
      <c r="E289" s="77">
        <v>2026</v>
      </c>
      <c r="F289" s="77">
        <v>2027</v>
      </c>
    </row>
    <row r="290" spans="2:6" ht="14.25" customHeight="1" thickBot="1" x14ac:dyDescent="0.3">
      <c r="B290" s="1388"/>
      <c r="C290" s="16" t="s">
        <v>13</v>
      </c>
      <c r="D290" s="16" t="s">
        <v>14</v>
      </c>
      <c r="E290" s="16" t="s">
        <v>14</v>
      </c>
      <c r="F290" s="16" t="s">
        <v>14</v>
      </c>
    </row>
    <row r="291" spans="2:6" ht="32.25" thickBot="1" x14ac:dyDescent="0.3">
      <c r="B291" s="512" t="s">
        <v>57</v>
      </c>
      <c r="C291" s="505">
        <f>C292+C293+C294+C295</f>
        <v>0</v>
      </c>
      <c r="D291" s="505">
        <f>D292+D293+D294+D295</f>
        <v>0</v>
      </c>
      <c r="E291" s="505">
        <f>E292+E293+E294+E295</f>
        <v>0</v>
      </c>
      <c r="F291" s="505">
        <f>F292+F293+F294+F295</f>
        <v>0</v>
      </c>
    </row>
    <row r="292" spans="2:6" ht="16.5" thickBot="1" x14ac:dyDescent="0.3">
      <c r="B292" s="513" t="s">
        <v>42</v>
      </c>
      <c r="C292" s="505"/>
      <c r="D292" s="505"/>
      <c r="E292" s="505"/>
      <c r="F292" s="505"/>
    </row>
    <row r="293" spans="2:6" ht="16.5" thickBot="1" x14ac:dyDescent="0.3">
      <c r="B293" s="513" t="s">
        <v>58</v>
      </c>
      <c r="C293" s="505"/>
      <c r="D293" s="505"/>
      <c r="E293" s="505"/>
      <c r="F293" s="505"/>
    </row>
    <row r="294" spans="2:6" ht="16.5" thickBot="1" x14ac:dyDescent="0.3">
      <c r="B294" s="513" t="s">
        <v>59</v>
      </c>
      <c r="C294" s="505"/>
      <c r="D294" s="505"/>
      <c r="E294" s="505"/>
      <c r="F294" s="505"/>
    </row>
    <row r="295" spans="2:6" ht="16.5" thickBot="1" x14ac:dyDescent="0.3">
      <c r="B295" s="513" t="s">
        <v>60</v>
      </c>
      <c r="C295" s="505"/>
      <c r="D295" s="505"/>
      <c r="E295" s="505"/>
      <c r="F295" s="505"/>
    </row>
    <row r="296" spans="2:6" ht="16.5" thickBot="1" x14ac:dyDescent="0.3">
      <c r="B296" s="512" t="s">
        <v>61</v>
      </c>
      <c r="C296" s="23">
        <f>C297+C298+C299+C300</f>
        <v>0</v>
      </c>
      <c r="D296" s="23">
        <f>D297+D298+D299+D300</f>
        <v>187088.6</v>
      </c>
      <c r="E296" s="23">
        <f>E297+E298+E299+E300</f>
        <v>200000</v>
      </c>
      <c r="F296" s="23">
        <f>F297+F298+F299+F300</f>
        <v>200000</v>
      </c>
    </row>
    <row r="297" spans="2:6" ht="16.5" thickBot="1" x14ac:dyDescent="0.3">
      <c r="B297" s="513" t="s">
        <v>42</v>
      </c>
      <c r="C297" s="23"/>
      <c r="D297" s="23">
        <v>187088.6</v>
      </c>
      <c r="E297" s="23">
        <f>+E283</f>
        <v>200000</v>
      </c>
      <c r="F297" s="23">
        <v>200000</v>
      </c>
    </row>
    <row r="298" spans="2:6" ht="16.5" thickBot="1" x14ac:dyDescent="0.3">
      <c r="B298" s="513" t="s">
        <v>58</v>
      </c>
      <c r="C298" s="23"/>
      <c r="D298" s="23"/>
      <c r="E298" s="23"/>
      <c r="F298" s="23"/>
    </row>
    <row r="299" spans="2:6" ht="16.5" thickBot="1" x14ac:dyDescent="0.3">
      <c r="B299" s="513" t="s">
        <v>59</v>
      </c>
      <c r="C299" s="23"/>
      <c r="D299" s="23"/>
      <c r="E299" s="23"/>
      <c r="F299" s="23"/>
    </row>
    <row r="300" spans="2:6" ht="16.5" thickBot="1" x14ac:dyDescent="0.3">
      <c r="B300" s="513" t="s">
        <v>60</v>
      </c>
      <c r="C300" s="23"/>
      <c r="D300" s="23"/>
      <c r="E300" s="23"/>
      <c r="F300" s="23"/>
    </row>
    <row r="301" spans="2:6" ht="32.25" thickBot="1" x14ac:dyDescent="0.3">
      <c r="B301" s="520" t="s">
        <v>246</v>
      </c>
      <c r="C301" s="24">
        <f>C291+C296</f>
        <v>0</v>
      </c>
      <c r="D301" s="24">
        <f>D291+D296</f>
        <v>187088.6</v>
      </c>
      <c r="E301" s="24">
        <f>E291+E296</f>
        <v>200000</v>
      </c>
      <c r="F301" s="24">
        <f>F291+F296</f>
        <v>200000</v>
      </c>
    </row>
    <row r="302" spans="2:6" ht="79.5" thickBot="1" x14ac:dyDescent="0.3">
      <c r="B302" s="12" t="s">
        <v>338</v>
      </c>
      <c r="C302" s="410" t="s">
        <v>479</v>
      </c>
      <c r="D302" s="32" t="s">
        <v>54</v>
      </c>
      <c r="E302" s="1684"/>
      <c r="F302" s="1725"/>
    </row>
    <row r="303" spans="2:6" ht="33" customHeight="1" thickBot="1" x14ac:dyDescent="0.3">
      <c r="B303" s="6" t="s">
        <v>29</v>
      </c>
      <c r="C303" s="1272" t="s">
        <v>479</v>
      </c>
      <c r="D303" s="1273"/>
      <c r="E303" s="1273"/>
      <c r="F303" s="1274"/>
    </row>
    <row r="304" spans="2:6" ht="16.5" thickBot="1" x14ac:dyDescent="0.3">
      <c r="B304" s="6" t="s">
        <v>31</v>
      </c>
      <c r="C304" s="1287" t="s">
        <v>471</v>
      </c>
      <c r="D304" s="1288"/>
      <c r="E304" s="1288"/>
      <c r="F304" s="1385"/>
    </row>
    <row r="305" spans="2:6" ht="12.75" customHeight="1" x14ac:dyDescent="0.25">
      <c r="B305" s="1387"/>
      <c r="C305" s="77">
        <v>2024</v>
      </c>
      <c r="D305" s="77">
        <v>2025</v>
      </c>
      <c r="E305" s="77">
        <v>2026</v>
      </c>
      <c r="F305" s="77">
        <v>2027</v>
      </c>
    </row>
    <row r="306" spans="2:6" ht="16.5" thickBot="1" x14ac:dyDescent="0.3">
      <c r="B306" s="1388"/>
      <c r="C306" s="16" t="s">
        <v>13</v>
      </c>
      <c r="D306" s="16" t="s">
        <v>14</v>
      </c>
      <c r="E306" s="16" t="s">
        <v>14</v>
      </c>
      <c r="F306" s="16" t="s">
        <v>14</v>
      </c>
    </row>
    <row r="307" spans="2:6" ht="16.5" thickBot="1" x14ac:dyDescent="0.3">
      <c r="B307" s="6" t="s">
        <v>33</v>
      </c>
      <c r="C307" s="6"/>
      <c r="D307" s="6">
        <v>1</v>
      </c>
      <c r="E307" s="6"/>
      <c r="F307" s="6"/>
    </row>
    <row r="308" spans="2:6" ht="16.5" thickBot="1" x14ac:dyDescent="0.3">
      <c r="B308" s="6" t="s">
        <v>35</v>
      </c>
      <c r="C308" s="379">
        <f>C326</f>
        <v>0</v>
      </c>
      <c r="D308" s="379">
        <f>D326</f>
        <v>136000</v>
      </c>
      <c r="E308" s="379">
        <f>E326</f>
        <v>0</v>
      </c>
      <c r="F308" s="379">
        <f>F326</f>
        <v>0</v>
      </c>
    </row>
    <row r="309" spans="2:6" ht="32.25" thickBot="1" x14ac:dyDescent="0.3">
      <c r="B309" s="6" t="s">
        <v>36</v>
      </c>
      <c r="C309" s="379" t="e">
        <f>C308/C307</f>
        <v>#DIV/0!</v>
      </c>
      <c r="D309" s="379">
        <f>D308/D307</f>
        <v>136000</v>
      </c>
      <c r="E309" s="379" t="e">
        <f>E308/E307</f>
        <v>#DIV/0!</v>
      </c>
      <c r="F309" s="379" t="e">
        <f>F308/F307</f>
        <v>#DIV/0!</v>
      </c>
    </row>
    <row r="310" spans="2:6" ht="16.5" thickBot="1" x14ac:dyDescent="0.3">
      <c r="B310" s="6" t="s">
        <v>37</v>
      </c>
      <c r="C310" s="15" t="s">
        <v>94</v>
      </c>
      <c r="D310" s="19" t="e">
        <f t="shared" ref="D310:F312" si="13">D307/C307-1</f>
        <v>#DIV/0!</v>
      </c>
      <c r="E310" s="19">
        <f t="shared" si="13"/>
        <v>-1</v>
      </c>
      <c r="F310" s="19" t="e">
        <f t="shared" si="13"/>
        <v>#DIV/0!</v>
      </c>
    </row>
    <row r="311" spans="2:6" ht="32.25" thickBot="1" x14ac:dyDescent="0.3">
      <c r="B311" s="6" t="s">
        <v>38</v>
      </c>
      <c r="C311" s="15" t="s">
        <v>94</v>
      </c>
      <c r="D311" s="19" t="e">
        <f t="shared" si="13"/>
        <v>#DIV/0!</v>
      </c>
      <c r="E311" s="19">
        <f t="shared" si="13"/>
        <v>-1</v>
      </c>
      <c r="F311" s="19" t="e">
        <f t="shared" si="13"/>
        <v>#DIV/0!</v>
      </c>
    </row>
    <row r="312" spans="2:6" ht="32.25" thickBot="1" x14ac:dyDescent="0.3">
      <c r="B312" s="6" t="s">
        <v>39</v>
      </c>
      <c r="C312" s="15" t="s">
        <v>94</v>
      </c>
      <c r="D312" s="19" t="e">
        <f t="shared" si="13"/>
        <v>#DIV/0!</v>
      </c>
      <c r="E312" s="19" t="e">
        <f t="shared" si="13"/>
        <v>#DIV/0!</v>
      </c>
      <c r="F312" s="19" t="e">
        <f t="shared" si="13"/>
        <v>#DIV/0!</v>
      </c>
    </row>
    <row r="313" spans="2:6" ht="16.5" thickBot="1" x14ac:dyDescent="0.3">
      <c r="B313" s="1328" t="s">
        <v>478</v>
      </c>
      <c r="C313" s="1318"/>
      <c r="D313" s="1318"/>
      <c r="E313" s="1318"/>
      <c r="F313" s="1329"/>
    </row>
    <row r="314" spans="2:6" ht="12.75" customHeight="1" x14ac:dyDescent="0.25">
      <c r="B314" s="1387"/>
      <c r="C314" s="77">
        <v>2024</v>
      </c>
      <c r="D314" s="77">
        <v>2025</v>
      </c>
      <c r="E314" s="77">
        <v>2026</v>
      </c>
      <c r="F314" s="77">
        <v>2027</v>
      </c>
    </row>
    <row r="315" spans="2:6" ht="14.25" customHeight="1" thickBot="1" x14ac:dyDescent="0.3">
      <c r="B315" s="1388"/>
      <c r="C315" s="16" t="s">
        <v>13</v>
      </c>
      <c r="D315" s="16" t="s">
        <v>14</v>
      </c>
      <c r="E315" s="16" t="s">
        <v>14</v>
      </c>
      <c r="F315" s="16" t="s">
        <v>14</v>
      </c>
    </row>
    <row r="316" spans="2:6" ht="32.25" thickBot="1" x14ac:dyDescent="0.3">
      <c r="B316" s="512" t="s">
        <v>57</v>
      </c>
      <c r="C316" s="505">
        <f>C317+C318+C319+C320</f>
        <v>0</v>
      </c>
      <c r="D316" s="505">
        <f>D317+D318+D319+D320</f>
        <v>0</v>
      </c>
      <c r="E316" s="505">
        <f>E317+E318+E319+E320</f>
        <v>0</v>
      </c>
      <c r="F316" s="505">
        <f>F317+F318+F319+F320</f>
        <v>0</v>
      </c>
    </row>
    <row r="317" spans="2:6" ht="16.5" thickBot="1" x14ac:dyDescent="0.3">
      <c r="B317" s="513" t="s">
        <v>42</v>
      </c>
      <c r="C317" s="505"/>
      <c r="D317" s="505"/>
      <c r="E317" s="505"/>
      <c r="F317" s="505"/>
    </row>
    <row r="318" spans="2:6" ht="16.5" thickBot="1" x14ac:dyDescent="0.3">
      <c r="B318" s="513" t="s">
        <v>58</v>
      </c>
      <c r="C318" s="505"/>
      <c r="D318" s="505"/>
      <c r="E318" s="505"/>
      <c r="F318" s="505"/>
    </row>
    <row r="319" spans="2:6" ht="16.5" thickBot="1" x14ac:dyDescent="0.3">
      <c r="B319" s="513" t="s">
        <v>59</v>
      </c>
      <c r="C319" s="505"/>
      <c r="D319" s="505"/>
      <c r="E319" s="505"/>
      <c r="F319" s="505"/>
    </row>
    <row r="320" spans="2:6" ht="16.5" thickBot="1" x14ac:dyDescent="0.3">
      <c r="B320" s="513" t="s">
        <v>60</v>
      </c>
      <c r="C320" s="505"/>
      <c r="D320" s="505"/>
      <c r="E320" s="505"/>
      <c r="F320" s="505"/>
    </row>
    <row r="321" spans="2:6" ht="16.5" thickBot="1" x14ac:dyDescent="0.3">
      <c r="B321" s="512" t="s">
        <v>61</v>
      </c>
      <c r="C321" s="23">
        <f>C322+C323+C324+C325</f>
        <v>0</v>
      </c>
      <c r="D321" s="23">
        <f>D322+D323+D324+D325</f>
        <v>136000</v>
      </c>
      <c r="E321" s="23">
        <f>E322+E323+E324+E325</f>
        <v>0</v>
      </c>
      <c r="F321" s="23">
        <f>F322+F323+F324+F325</f>
        <v>0</v>
      </c>
    </row>
    <row r="322" spans="2:6" ht="16.5" thickBot="1" x14ac:dyDescent="0.3">
      <c r="B322" s="513" t="s">
        <v>42</v>
      </c>
      <c r="C322" s="23"/>
      <c r="D322" s="23">
        <v>136000</v>
      </c>
      <c r="E322" s="23"/>
      <c r="F322" s="23"/>
    </row>
    <row r="323" spans="2:6" ht="16.5" thickBot="1" x14ac:dyDescent="0.3">
      <c r="B323" s="513" t="s">
        <v>58</v>
      </c>
      <c r="C323" s="23"/>
      <c r="D323" s="23"/>
      <c r="E323" s="23"/>
      <c r="F323" s="23"/>
    </row>
    <row r="324" spans="2:6" ht="16.5" thickBot="1" x14ac:dyDescent="0.3">
      <c r="B324" s="513" t="s">
        <v>59</v>
      </c>
      <c r="C324" s="23"/>
      <c r="D324" s="23"/>
      <c r="E324" s="23"/>
      <c r="F324" s="23"/>
    </row>
    <row r="325" spans="2:6" ht="16.5" thickBot="1" x14ac:dyDescent="0.3">
      <c r="B325" s="513" t="s">
        <v>60</v>
      </c>
      <c r="C325" s="23"/>
      <c r="D325" s="23"/>
      <c r="E325" s="23"/>
      <c r="F325" s="23"/>
    </row>
    <row r="326" spans="2:6" ht="32.25" thickBot="1" x14ac:dyDescent="0.3">
      <c r="B326" s="520" t="s">
        <v>246</v>
      </c>
      <c r="C326" s="24">
        <f>C316+C321</f>
        <v>0</v>
      </c>
      <c r="D326" s="24">
        <f>D316+D321</f>
        <v>136000</v>
      </c>
      <c r="E326" s="24">
        <f>E316+E321</f>
        <v>0</v>
      </c>
      <c r="F326" s="24">
        <f>F316+F321</f>
        <v>0</v>
      </c>
    </row>
    <row r="327" spans="2:6" ht="16.5" thickBot="1" x14ac:dyDescent="0.3">
      <c r="B327" s="523"/>
      <c r="C327" s="429"/>
      <c r="D327" s="429"/>
      <c r="E327" s="429"/>
      <c r="F327" s="429"/>
    </row>
    <row r="328" spans="2:6" ht="48" thickBot="1" x14ac:dyDescent="0.3">
      <c r="B328" s="10" t="s">
        <v>64</v>
      </c>
      <c r="C328" s="43">
        <f>C67+C97+C122+C147+C198+C226+C251+C276+C172</f>
        <v>637454</v>
      </c>
      <c r="D328" s="43">
        <f>D67+D97+D122+D147+D198+D226+D251+D276+D301+D326</f>
        <v>941408</v>
      </c>
      <c r="E328" s="43">
        <f>E67+E97+E122+E147+E198+E226+E251+E276+E301+E326</f>
        <v>721408</v>
      </c>
      <c r="F328" s="43">
        <f>F67+F97+F122+F147+F198+F226+F251+F276+F301</f>
        <v>617408</v>
      </c>
    </row>
    <row r="329" spans="2:6" ht="48" thickBot="1" x14ac:dyDescent="0.3">
      <c r="B329" s="10" t="s">
        <v>65</v>
      </c>
      <c r="C329" s="43">
        <f>C330+C333+C336+C345+C348+C356</f>
        <v>637454</v>
      </c>
      <c r="D329" s="43">
        <f t="shared" ref="D329" si="14">D330+D333+D336+D345+D348+D356</f>
        <v>941408</v>
      </c>
      <c r="E329" s="43">
        <f>E330+E333+E336+E345+E348+E356</f>
        <v>721408</v>
      </c>
      <c r="F329" s="43">
        <f>F330+F333+F336+F345+F348+F356</f>
        <v>617408</v>
      </c>
    </row>
    <row r="330" spans="2:6" ht="16.5" thickBot="1" x14ac:dyDescent="0.3">
      <c r="B330" s="20" t="s">
        <v>41</v>
      </c>
      <c r="C330" s="430">
        <f>C331+C332</f>
        <v>250596</v>
      </c>
      <c r="D330" s="430">
        <f>D331+D332</f>
        <v>260596</v>
      </c>
      <c r="E330" s="430">
        <f>E331+E332</f>
        <v>260596</v>
      </c>
      <c r="F330" s="430">
        <f>F331+F332</f>
        <v>260596</v>
      </c>
    </row>
    <row r="331" spans="2:6" ht="16.5" thickBot="1" x14ac:dyDescent="0.3">
      <c r="B331" s="22" t="s">
        <v>42</v>
      </c>
      <c r="C331" s="24">
        <f>C47</f>
        <v>250596</v>
      </c>
      <c r="D331" s="24">
        <f t="shared" ref="D331:F332" si="15">D47</f>
        <v>260596</v>
      </c>
      <c r="E331" s="24">
        <f t="shared" si="15"/>
        <v>260596</v>
      </c>
      <c r="F331" s="24">
        <f t="shared" si="15"/>
        <v>260596</v>
      </c>
    </row>
    <row r="332" spans="2:6" ht="16.5" thickBot="1" x14ac:dyDescent="0.3">
      <c r="B332" s="22" t="s">
        <v>66</v>
      </c>
      <c r="C332" s="24">
        <f>C48</f>
        <v>0</v>
      </c>
      <c r="D332" s="24">
        <f t="shared" si="15"/>
        <v>0</v>
      </c>
      <c r="E332" s="24">
        <f t="shared" si="15"/>
        <v>0</v>
      </c>
      <c r="F332" s="24">
        <f t="shared" si="15"/>
        <v>0</v>
      </c>
    </row>
    <row r="333" spans="2:6" ht="32.25" thickBot="1" x14ac:dyDescent="0.3">
      <c r="B333" s="20" t="s">
        <v>67</v>
      </c>
      <c r="C333" s="430">
        <f>C334+C335</f>
        <v>30202</v>
      </c>
      <c r="D333" s="430">
        <f>D334+D335</f>
        <v>30642</v>
      </c>
      <c r="E333" s="430">
        <f>E334+E335</f>
        <v>30642</v>
      </c>
      <c r="F333" s="430">
        <f>F334+F335</f>
        <v>30642</v>
      </c>
    </row>
    <row r="334" spans="2:6" ht="16.5" thickBot="1" x14ac:dyDescent="0.3">
      <c r="B334" s="22" t="s">
        <v>42</v>
      </c>
      <c r="C334" s="21">
        <f>C50</f>
        <v>30202</v>
      </c>
      <c r="D334" s="21">
        <f t="shared" ref="D334:F335" si="16">D50</f>
        <v>30642</v>
      </c>
      <c r="E334" s="21">
        <f t="shared" si="16"/>
        <v>30642</v>
      </c>
      <c r="F334" s="21">
        <f t="shared" si="16"/>
        <v>30642</v>
      </c>
    </row>
    <row r="335" spans="2:6" ht="16.5" thickBot="1" x14ac:dyDescent="0.3">
      <c r="B335" s="22" t="s">
        <v>66</v>
      </c>
      <c r="C335" s="24">
        <f>C51</f>
        <v>0</v>
      </c>
      <c r="D335" s="24">
        <f t="shared" si="16"/>
        <v>0</v>
      </c>
      <c r="E335" s="24">
        <f t="shared" si="16"/>
        <v>0</v>
      </c>
      <c r="F335" s="24">
        <f t="shared" si="16"/>
        <v>0</v>
      </c>
    </row>
    <row r="336" spans="2:6" ht="32.25" thickBot="1" x14ac:dyDescent="0.3">
      <c r="B336" s="20" t="s">
        <v>45</v>
      </c>
      <c r="C336" s="430">
        <f>C337+C338</f>
        <v>22082</v>
      </c>
      <c r="D336" s="430">
        <f>D337+D338</f>
        <v>326000</v>
      </c>
      <c r="E336" s="430">
        <f>E337+E338</f>
        <v>226000</v>
      </c>
      <c r="F336" s="430">
        <f>F337+F338</f>
        <v>126000</v>
      </c>
    </row>
    <row r="337" spans="2:6" ht="16.5" thickBot="1" x14ac:dyDescent="0.3">
      <c r="B337" s="22" t="s">
        <v>42</v>
      </c>
      <c r="C337" s="24">
        <f>C53</f>
        <v>22082</v>
      </c>
      <c r="D337" s="24">
        <f t="shared" ref="D337:F338" si="17">D53</f>
        <v>326000</v>
      </c>
      <c r="E337" s="24">
        <f t="shared" si="17"/>
        <v>226000</v>
      </c>
      <c r="F337" s="24">
        <f t="shared" si="17"/>
        <v>126000</v>
      </c>
    </row>
    <row r="338" spans="2:6" ht="16.5" thickBot="1" x14ac:dyDescent="0.3">
      <c r="B338" s="22" t="s">
        <v>66</v>
      </c>
      <c r="C338" s="24">
        <f>C54</f>
        <v>0</v>
      </c>
      <c r="D338" s="24">
        <f t="shared" si="17"/>
        <v>0</v>
      </c>
      <c r="E338" s="24">
        <f t="shared" si="17"/>
        <v>0</v>
      </c>
      <c r="F338" s="24">
        <f t="shared" si="17"/>
        <v>0</v>
      </c>
    </row>
    <row r="339" spans="2:6" ht="16.5" thickBot="1" x14ac:dyDescent="0.3">
      <c r="B339" s="20" t="s">
        <v>46</v>
      </c>
      <c r="C339" s="430">
        <f>C340+C341</f>
        <v>0</v>
      </c>
      <c r="D339" s="430">
        <f>D340+D341</f>
        <v>0</v>
      </c>
      <c r="E339" s="430">
        <f>E340+E341</f>
        <v>0</v>
      </c>
      <c r="F339" s="430">
        <f>F340+F341</f>
        <v>0</v>
      </c>
    </row>
    <row r="340" spans="2:6" ht="16.5" thickBot="1" x14ac:dyDescent="0.3">
      <c r="B340" s="22" t="s">
        <v>42</v>
      </c>
      <c r="C340" s="21">
        <f>C56</f>
        <v>0</v>
      </c>
      <c r="D340" s="21">
        <f t="shared" ref="D340:F341" si="18">D56</f>
        <v>0</v>
      </c>
      <c r="E340" s="21">
        <f t="shared" si="18"/>
        <v>0</v>
      </c>
      <c r="F340" s="21">
        <f t="shared" si="18"/>
        <v>0</v>
      </c>
    </row>
    <row r="341" spans="2:6" ht="16.5" thickBot="1" x14ac:dyDescent="0.3">
      <c r="B341" s="22" t="s">
        <v>66</v>
      </c>
      <c r="C341" s="21">
        <f>C57</f>
        <v>0</v>
      </c>
      <c r="D341" s="21">
        <f t="shared" si="18"/>
        <v>0</v>
      </c>
      <c r="E341" s="21">
        <f t="shared" si="18"/>
        <v>0</v>
      </c>
      <c r="F341" s="21">
        <f t="shared" si="18"/>
        <v>0</v>
      </c>
    </row>
    <row r="342" spans="2:6" ht="32.25" thickBot="1" x14ac:dyDescent="0.3">
      <c r="B342" s="20" t="s">
        <v>47</v>
      </c>
      <c r="C342" s="430">
        <f>C343+C344</f>
        <v>0</v>
      </c>
      <c r="D342" s="430">
        <f>D343+D344</f>
        <v>0</v>
      </c>
      <c r="E342" s="430">
        <f>E343+E344</f>
        <v>0</v>
      </c>
      <c r="F342" s="430">
        <f>F343+F344</f>
        <v>0</v>
      </c>
    </row>
    <row r="343" spans="2:6" ht="16.5" thickBot="1" x14ac:dyDescent="0.3">
      <c r="B343" s="22" t="s">
        <v>42</v>
      </c>
      <c r="C343" s="21">
        <f>C59</f>
        <v>0</v>
      </c>
      <c r="D343" s="21">
        <f t="shared" ref="D343:F344" si="19">D59</f>
        <v>0</v>
      </c>
      <c r="E343" s="21">
        <f t="shared" si="19"/>
        <v>0</v>
      </c>
      <c r="F343" s="21">
        <f t="shared" si="19"/>
        <v>0</v>
      </c>
    </row>
    <row r="344" spans="2:6" ht="16.5" thickBot="1" x14ac:dyDescent="0.3">
      <c r="B344" s="22" t="s">
        <v>66</v>
      </c>
      <c r="C344" s="21">
        <f>C60</f>
        <v>0</v>
      </c>
      <c r="D344" s="21">
        <f t="shared" si="19"/>
        <v>0</v>
      </c>
      <c r="E344" s="21">
        <f t="shared" si="19"/>
        <v>0</v>
      </c>
      <c r="F344" s="21">
        <f t="shared" si="19"/>
        <v>0</v>
      </c>
    </row>
    <row r="345" spans="2:6" ht="32.25" thickBot="1" x14ac:dyDescent="0.3">
      <c r="B345" s="20" t="s">
        <v>48</v>
      </c>
      <c r="C345" s="430">
        <f>C346+C347</f>
        <v>330</v>
      </c>
      <c r="D345" s="430">
        <f>D346+D347</f>
        <v>170</v>
      </c>
      <c r="E345" s="430">
        <f>E346+E347</f>
        <v>170</v>
      </c>
      <c r="F345" s="430">
        <f>F346+F347</f>
        <v>170</v>
      </c>
    </row>
    <row r="346" spans="2:6" ht="16.5" thickBot="1" x14ac:dyDescent="0.3">
      <c r="B346" s="22" t="s">
        <v>42</v>
      </c>
      <c r="C346" s="21">
        <f>C62</f>
        <v>330</v>
      </c>
      <c r="D346" s="21">
        <f t="shared" ref="D346:F347" si="20">D62</f>
        <v>170</v>
      </c>
      <c r="E346" s="21">
        <f t="shared" si="20"/>
        <v>170</v>
      </c>
      <c r="F346" s="21">
        <f t="shared" si="20"/>
        <v>170</v>
      </c>
    </row>
    <row r="347" spans="2:6" ht="16.5" thickBot="1" x14ac:dyDescent="0.3">
      <c r="B347" s="22" t="s">
        <v>66</v>
      </c>
      <c r="C347" s="21">
        <f>C63</f>
        <v>0</v>
      </c>
      <c r="D347" s="21">
        <f t="shared" si="20"/>
        <v>0</v>
      </c>
      <c r="E347" s="21">
        <f t="shared" si="20"/>
        <v>0</v>
      </c>
      <c r="F347" s="21">
        <f t="shared" si="20"/>
        <v>0</v>
      </c>
    </row>
    <row r="348" spans="2:6" ht="32.25" thickBot="1" x14ac:dyDescent="0.3">
      <c r="B348" s="20" t="s">
        <v>49</v>
      </c>
      <c r="C348" s="430">
        <f>C349+C350</f>
        <v>244</v>
      </c>
      <c r="D348" s="430">
        <f t="shared" ref="D348:F348" si="21">D349+D350</f>
        <v>0</v>
      </c>
      <c r="E348" s="430">
        <f t="shared" si="21"/>
        <v>0</v>
      </c>
      <c r="F348" s="430">
        <f t="shared" si="21"/>
        <v>0</v>
      </c>
    </row>
    <row r="349" spans="2:6" ht="16.5" thickBot="1" x14ac:dyDescent="0.3">
      <c r="B349" s="22" t="s">
        <v>42</v>
      </c>
      <c r="C349" s="21">
        <f>C65</f>
        <v>244</v>
      </c>
      <c r="D349" s="21">
        <f t="shared" ref="D349:F350" si="22">D65</f>
        <v>0</v>
      </c>
      <c r="E349" s="21">
        <f t="shared" si="22"/>
        <v>0</v>
      </c>
      <c r="F349" s="21">
        <f t="shared" si="22"/>
        <v>0</v>
      </c>
    </row>
    <row r="350" spans="2:6" ht="16.5" thickBot="1" x14ac:dyDescent="0.3">
      <c r="B350" s="22" t="s">
        <v>66</v>
      </c>
      <c r="C350" s="21">
        <f>C66</f>
        <v>0</v>
      </c>
      <c r="D350" s="21">
        <f t="shared" si="22"/>
        <v>0</v>
      </c>
      <c r="E350" s="21">
        <f t="shared" si="22"/>
        <v>0</v>
      </c>
      <c r="F350" s="21">
        <f t="shared" si="22"/>
        <v>0</v>
      </c>
    </row>
    <row r="351" spans="2:6" ht="32.25" thickBot="1" x14ac:dyDescent="0.3">
      <c r="B351" s="20" t="s">
        <v>68</v>
      </c>
      <c r="C351" s="430">
        <f>C352+C353+C354+C355</f>
        <v>0</v>
      </c>
      <c r="D351" s="430">
        <f>D352+D353+D354+D355</f>
        <v>0</v>
      </c>
      <c r="E351" s="430">
        <f>E352+E353+E354+E355</f>
        <v>0</v>
      </c>
      <c r="F351" s="430">
        <f>F352+F353+F354+F355</f>
        <v>0</v>
      </c>
    </row>
    <row r="352" spans="2:6" ht="16.5" thickBot="1" x14ac:dyDescent="0.3">
      <c r="B352" s="22" t="s">
        <v>42</v>
      </c>
      <c r="C352" s="21">
        <f>C88+C113+C138+C189+C217+C242</f>
        <v>0</v>
      </c>
      <c r="D352" s="21">
        <f t="shared" ref="D352:F355" si="23">D88+D113+D138+D189+D217+D242</f>
        <v>0</v>
      </c>
      <c r="E352" s="21">
        <f t="shared" si="23"/>
        <v>0</v>
      </c>
      <c r="F352" s="21">
        <f t="shared" si="23"/>
        <v>0</v>
      </c>
    </row>
    <row r="353" spans="1:7" ht="16.5" thickBot="1" x14ac:dyDescent="0.3">
      <c r="B353" s="22" t="s">
        <v>69</v>
      </c>
      <c r="C353" s="21">
        <f>C89+C114+C139+C190+C218+C243</f>
        <v>0</v>
      </c>
      <c r="D353" s="21">
        <f t="shared" si="23"/>
        <v>0</v>
      </c>
      <c r="E353" s="21">
        <f t="shared" si="23"/>
        <v>0</v>
      </c>
      <c r="F353" s="21">
        <f t="shared" si="23"/>
        <v>0</v>
      </c>
    </row>
    <row r="354" spans="1:7" ht="16.5" thickBot="1" x14ac:dyDescent="0.3">
      <c r="B354" s="22" t="s">
        <v>59</v>
      </c>
      <c r="C354" s="21">
        <f>C90+C115+C140+C191+C219+C244</f>
        <v>0</v>
      </c>
      <c r="D354" s="21">
        <f t="shared" si="23"/>
        <v>0</v>
      </c>
      <c r="E354" s="21">
        <f t="shared" si="23"/>
        <v>0</v>
      </c>
      <c r="F354" s="21">
        <f t="shared" si="23"/>
        <v>0</v>
      </c>
    </row>
    <row r="355" spans="1:7" ht="16.5" thickBot="1" x14ac:dyDescent="0.3">
      <c r="B355" s="22" t="s">
        <v>60</v>
      </c>
      <c r="C355" s="21">
        <f>C91+C116+C141+C192+C220+C245</f>
        <v>0</v>
      </c>
      <c r="D355" s="21">
        <f t="shared" si="23"/>
        <v>0</v>
      </c>
      <c r="E355" s="21">
        <f t="shared" si="23"/>
        <v>0</v>
      </c>
      <c r="F355" s="21">
        <f t="shared" si="23"/>
        <v>0</v>
      </c>
    </row>
    <row r="356" spans="1:7" ht="16.5" thickBot="1" x14ac:dyDescent="0.3">
      <c r="B356" s="20" t="s">
        <v>70</v>
      </c>
      <c r="C356" s="430">
        <f>C357+C358+C359+C360</f>
        <v>334000</v>
      </c>
      <c r="D356" s="430">
        <f>D357+D358+D359+D360</f>
        <v>324000</v>
      </c>
      <c r="E356" s="430">
        <f>E357+E358+E359+E360</f>
        <v>204000</v>
      </c>
      <c r="F356" s="430">
        <f>F357+F358+F359+F360</f>
        <v>200000</v>
      </c>
    </row>
    <row r="357" spans="1:7" ht="16.5" thickBot="1" x14ac:dyDescent="0.3">
      <c r="B357" s="22" t="s">
        <v>42</v>
      </c>
      <c r="C357" s="21">
        <f>C93+C118+C143+C194+C222+C247+C272+C168</f>
        <v>334000</v>
      </c>
      <c r="D357" s="21">
        <f>D93+D118+D143+D194+D222+D247+D272+D168+D297+D322</f>
        <v>324000</v>
      </c>
      <c r="E357" s="1219">
        <f>E93+E118+E143+E194+E222+E247+E272+E168+E297+E322</f>
        <v>204000</v>
      </c>
      <c r="F357" s="21">
        <f t="shared" ref="F357" si="24">F93+F118+F143+F194+F222+F247+F272+F168+F297+F322</f>
        <v>200000</v>
      </c>
    </row>
    <row r="358" spans="1:7" ht="16.5" thickBot="1" x14ac:dyDescent="0.3">
      <c r="B358" s="22" t="s">
        <v>69</v>
      </c>
      <c r="C358" s="21">
        <f t="shared" ref="C358:F360" si="25">C94+C119+C144+C195+C223+C248</f>
        <v>0</v>
      </c>
      <c r="D358" s="21">
        <f t="shared" si="25"/>
        <v>0</v>
      </c>
      <c r="E358" s="21">
        <f t="shared" si="25"/>
        <v>0</v>
      </c>
      <c r="F358" s="21">
        <f t="shared" si="25"/>
        <v>0</v>
      </c>
    </row>
    <row r="359" spans="1:7" ht="16.5" thickBot="1" x14ac:dyDescent="0.3">
      <c r="B359" s="22" t="s">
        <v>59</v>
      </c>
      <c r="C359" s="21">
        <f t="shared" si="25"/>
        <v>0</v>
      </c>
      <c r="D359" s="21">
        <f t="shared" si="25"/>
        <v>0</v>
      </c>
      <c r="E359" s="21">
        <f t="shared" si="25"/>
        <v>0</v>
      </c>
      <c r="F359" s="21">
        <f t="shared" si="25"/>
        <v>0</v>
      </c>
    </row>
    <row r="360" spans="1:7" ht="16.5" thickBot="1" x14ac:dyDescent="0.3">
      <c r="B360" s="22" t="s">
        <v>60</v>
      </c>
      <c r="C360" s="21">
        <f t="shared" si="25"/>
        <v>0</v>
      </c>
      <c r="D360" s="21">
        <f t="shared" si="25"/>
        <v>0</v>
      </c>
      <c r="E360" s="21">
        <f t="shared" si="25"/>
        <v>0</v>
      </c>
      <c r="F360" s="21">
        <f t="shared" si="25"/>
        <v>0</v>
      </c>
    </row>
    <row r="361" spans="1:7" ht="16.5" thickBot="1" x14ac:dyDescent="0.3">
      <c r="B361" s="45" t="s">
        <v>71</v>
      </c>
      <c r="C361" s="388">
        <f>IF(C329-C328=0,0,"Error")</f>
        <v>0</v>
      </c>
      <c r="D361" s="388">
        <f>IF(D329-D328=0,0,"Error")</f>
        <v>0</v>
      </c>
      <c r="E361" s="388">
        <f>IF(E329-E328=0,0,"Error")</f>
        <v>0</v>
      </c>
      <c r="F361" s="388">
        <f>IF(F329-F328=0,0,"Error")</f>
        <v>0</v>
      </c>
    </row>
    <row r="362" spans="1:7" ht="34.5" customHeight="1" x14ac:dyDescent="0.25">
      <c r="A362" s="53"/>
      <c r="B362" s="108"/>
      <c r="C362" s="109"/>
      <c r="D362" s="109"/>
      <c r="E362" s="109"/>
      <c r="F362" s="109"/>
      <c r="G362" s="53"/>
    </row>
    <row r="363" spans="1:7" ht="34.5" customHeight="1" x14ac:dyDescent="0.25"/>
    <row r="364" spans="1:7" ht="34.5" customHeight="1" x14ac:dyDescent="0.25"/>
    <row r="365" spans="1:7" ht="34.5" customHeight="1" x14ac:dyDescent="0.25"/>
    <row r="366" spans="1:7" ht="34.5" customHeight="1" x14ac:dyDescent="0.25"/>
    <row r="367" spans="1:7" ht="34.5" customHeight="1" x14ac:dyDescent="0.25"/>
    <row r="368" spans="1:7" ht="34.5" customHeight="1" x14ac:dyDescent="0.25"/>
    <row r="369" spans="1:2" ht="34.5" customHeight="1" x14ac:dyDescent="0.25"/>
    <row r="370" spans="1:2" ht="34.5" customHeight="1" x14ac:dyDescent="0.25"/>
    <row r="371" spans="1:2" ht="34.5" customHeight="1" x14ac:dyDescent="0.25"/>
    <row r="372" spans="1:2" ht="34.5" customHeight="1" x14ac:dyDescent="0.25"/>
    <row r="373" spans="1:2" ht="34.5" customHeight="1" x14ac:dyDescent="0.25"/>
    <row r="374" spans="1:2" ht="34.5" customHeight="1" x14ac:dyDescent="0.25"/>
    <row r="375" spans="1:2" ht="34.5" customHeight="1" x14ac:dyDescent="0.25"/>
    <row r="376" spans="1:2" ht="34.5" customHeight="1" x14ac:dyDescent="0.25"/>
    <row r="377" spans="1:2" ht="34.5" customHeight="1" x14ac:dyDescent="0.25"/>
    <row r="378" spans="1:2" ht="34.5" customHeight="1" x14ac:dyDescent="0.25"/>
    <row r="379" spans="1:2" ht="34.5" customHeight="1" x14ac:dyDescent="0.25"/>
    <row r="380" spans="1:2" ht="34.5" customHeight="1" x14ac:dyDescent="0.25">
      <c r="A380" s="1434"/>
      <c r="B380" s="114"/>
    </row>
    <row r="381" spans="1:2" ht="34.5" customHeight="1" x14ac:dyDescent="0.25">
      <c r="A381" s="1434"/>
      <c r="B381" s="114"/>
    </row>
    <row r="382" spans="1:2" ht="34.5" customHeight="1" x14ac:dyDescent="0.25">
      <c r="A382" s="1434"/>
      <c r="B382" s="114"/>
    </row>
    <row r="383" spans="1:2" ht="34.5" customHeight="1" x14ac:dyDescent="0.25"/>
    <row r="384" spans="1:2" ht="34.5" customHeight="1" thickBot="1" x14ac:dyDescent="0.3"/>
    <row r="385" spans="2:6" ht="34.5" customHeight="1" x14ac:dyDescent="0.25">
      <c r="B385" s="1435"/>
    </row>
    <row r="386" spans="2:6" ht="34.5" customHeight="1" x14ac:dyDescent="0.25">
      <c r="B386" s="1436"/>
    </row>
    <row r="387" spans="2:6" ht="34.5" customHeight="1" thickBot="1" x14ac:dyDescent="0.3">
      <c r="B387" s="1437"/>
    </row>
    <row r="388" spans="2:6" ht="34.5" customHeight="1" x14ac:dyDescent="0.25">
      <c r="C388" s="114"/>
      <c r="D388" s="115"/>
      <c r="E388" s="113"/>
      <c r="F388" s="114"/>
    </row>
    <row r="389" spans="2:6" ht="34.5" customHeight="1" x14ac:dyDescent="0.25"/>
    <row r="390" spans="2:6" ht="34.5" customHeight="1" x14ac:dyDescent="0.25"/>
    <row r="391" spans="2:6" ht="34.5" customHeight="1" x14ac:dyDescent="0.25"/>
    <row r="392" spans="2:6" ht="34.5" customHeight="1" x14ac:dyDescent="0.25"/>
    <row r="393" spans="2:6" ht="34.5" customHeight="1" x14ac:dyDescent="0.25"/>
    <row r="394" spans="2:6" ht="34.5" customHeight="1" x14ac:dyDescent="0.25"/>
    <row r="395" spans="2:6" ht="34.5" customHeight="1" x14ac:dyDescent="0.25"/>
    <row r="396" spans="2:6" ht="34.5" customHeight="1" x14ac:dyDescent="0.25"/>
    <row r="397" spans="2:6" ht="34.5" customHeight="1" x14ac:dyDescent="0.25"/>
    <row r="398" spans="2:6" ht="34.5" customHeight="1" x14ac:dyDescent="0.25"/>
    <row r="399" spans="2:6" ht="34.5" customHeight="1" x14ac:dyDescent="0.25"/>
    <row r="400" spans="2:6" ht="34.5" customHeight="1" x14ac:dyDescent="0.25"/>
    <row r="401" ht="34.5" customHeight="1" x14ac:dyDescent="0.25"/>
    <row r="402" ht="34.5" customHeight="1" x14ac:dyDescent="0.25"/>
    <row r="403" ht="34.5" customHeight="1" x14ac:dyDescent="0.25"/>
    <row r="404" ht="34.5" customHeight="1" x14ac:dyDescent="0.25"/>
    <row r="405" ht="34.5" customHeight="1" x14ac:dyDescent="0.25"/>
    <row r="406" ht="34.5" customHeight="1" x14ac:dyDescent="0.25"/>
    <row r="407" ht="34.5" customHeight="1" x14ac:dyDescent="0.25"/>
    <row r="408" ht="34.5" customHeight="1" x14ac:dyDescent="0.25"/>
    <row r="409" ht="34.5" customHeight="1" x14ac:dyDescent="0.25"/>
    <row r="410" ht="34.5" customHeight="1" x14ac:dyDescent="0.25"/>
    <row r="411" ht="34.5" customHeight="1" x14ac:dyDescent="0.25"/>
    <row r="412" ht="34.5" customHeight="1" x14ac:dyDescent="0.25"/>
    <row r="413" ht="34.5" customHeight="1" x14ac:dyDescent="0.25"/>
    <row r="414" ht="34.5" customHeight="1" x14ac:dyDescent="0.25"/>
    <row r="415" ht="34.5" customHeight="1" x14ac:dyDescent="0.25"/>
    <row r="416" ht="34.5" customHeight="1" x14ac:dyDescent="0.25"/>
    <row r="417" ht="34.5" customHeight="1" x14ac:dyDescent="0.25"/>
    <row r="418" ht="34.5" customHeight="1" x14ac:dyDescent="0.25"/>
    <row r="419" ht="34.5" customHeight="1" x14ac:dyDescent="0.25"/>
    <row r="420" ht="34.5" customHeight="1" x14ac:dyDescent="0.25"/>
    <row r="421" ht="34.5" customHeight="1" x14ac:dyDescent="0.25"/>
  </sheetData>
  <mergeCells count="89">
    <mergeCell ref="B305:B306"/>
    <mergeCell ref="B313:F313"/>
    <mergeCell ref="B314:B315"/>
    <mergeCell ref="A380:A382"/>
    <mergeCell ref="B385:B387"/>
    <mergeCell ref="C304:F304"/>
    <mergeCell ref="B255:B256"/>
    <mergeCell ref="B263:F263"/>
    <mergeCell ref="B264:B265"/>
    <mergeCell ref="E277:F277"/>
    <mergeCell ref="C278:F278"/>
    <mergeCell ref="C279:F279"/>
    <mergeCell ref="B280:B281"/>
    <mergeCell ref="B288:F288"/>
    <mergeCell ref="B289:B290"/>
    <mergeCell ref="E302:F302"/>
    <mergeCell ref="C303:F303"/>
    <mergeCell ref="C254:F254"/>
    <mergeCell ref="B205:B206"/>
    <mergeCell ref="B213:F213"/>
    <mergeCell ref="B214:B215"/>
    <mergeCell ref="E227:F227"/>
    <mergeCell ref="C228:F228"/>
    <mergeCell ref="C229:F229"/>
    <mergeCell ref="B230:B231"/>
    <mergeCell ref="B238:F238"/>
    <mergeCell ref="B239:B240"/>
    <mergeCell ref="E252:F252"/>
    <mergeCell ref="C253:F253"/>
    <mergeCell ref="C204:F204"/>
    <mergeCell ref="E174:F174"/>
    <mergeCell ref="C175:F175"/>
    <mergeCell ref="C176:F176"/>
    <mergeCell ref="B177:B178"/>
    <mergeCell ref="B185:F185"/>
    <mergeCell ref="B186:B187"/>
    <mergeCell ref="B199:F199"/>
    <mergeCell ref="B200:F200"/>
    <mergeCell ref="C201:F201"/>
    <mergeCell ref="E202:F202"/>
    <mergeCell ref="C203:F203"/>
    <mergeCell ref="C173:F173"/>
    <mergeCell ref="C124:F124"/>
    <mergeCell ref="C125:F125"/>
    <mergeCell ref="B126:B127"/>
    <mergeCell ref="B134:F134"/>
    <mergeCell ref="B135:B136"/>
    <mergeCell ref="E148:F148"/>
    <mergeCell ref="C149:F149"/>
    <mergeCell ref="C150:F150"/>
    <mergeCell ref="B151:B152"/>
    <mergeCell ref="B159:F159"/>
    <mergeCell ref="B160:B161"/>
    <mergeCell ref="E123:F123"/>
    <mergeCell ref="C74:F74"/>
    <mergeCell ref="C75:F75"/>
    <mergeCell ref="B76:B77"/>
    <mergeCell ref="B84:F84"/>
    <mergeCell ref="B85:B86"/>
    <mergeCell ref="E98:F98"/>
    <mergeCell ref="C99:F99"/>
    <mergeCell ref="C100:F100"/>
    <mergeCell ref="B101:B102"/>
    <mergeCell ref="B109:F109"/>
    <mergeCell ref="B110:B111"/>
    <mergeCell ref="C73:F73"/>
    <mergeCell ref="B31:F31"/>
    <mergeCell ref="C32:F32"/>
    <mergeCell ref="C33:F33"/>
    <mergeCell ref="C34:F34"/>
    <mergeCell ref="B35:B36"/>
    <mergeCell ref="B43:F43"/>
    <mergeCell ref="B44:B45"/>
    <mergeCell ref="B69:F69"/>
    <mergeCell ref="B70:F70"/>
    <mergeCell ref="C71:F71"/>
    <mergeCell ref="E72:F72"/>
    <mergeCell ref="B30:F30"/>
    <mergeCell ref="A2:G2"/>
    <mergeCell ref="B3:F3"/>
    <mergeCell ref="C5:F5"/>
    <mergeCell ref="C6:F6"/>
    <mergeCell ref="C7:F7"/>
    <mergeCell ref="B8:F8"/>
    <mergeCell ref="B9:F11"/>
    <mergeCell ref="C12:F12"/>
    <mergeCell ref="B13:B14"/>
    <mergeCell ref="C25:F25"/>
    <mergeCell ref="B26:F26"/>
  </mergeCells>
  <printOptions horizontalCentered="1" verticalCentered="1"/>
  <pageMargins left="0.7" right="0.7" top="0.75" bottom="0.75" header="0.3" footer="0.3"/>
  <pageSetup scale="36" fitToHeight="0" orientation="portrait" r:id="rId1"/>
  <rowBreaks count="1" manualBreakCount="1">
    <brk id="5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1D7E-D024-4CE0-9A7E-9FADB5B29E9B}">
  <dimension ref="A2:K423"/>
  <sheetViews>
    <sheetView view="pageBreakPreview" topLeftCell="A404" zoomScale="120" zoomScaleNormal="120" zoomScaleSheetLayoutView="120" workbookViewId="0">
      <selection activeCell="C51" sqref="C51"/>
    </sheetView>
  </sheetViews>
  <sheetFormatPr defaultColWidth="9.140625" defaultRowHeight="15" x14ac:dyDescent="0.25"/>
  <cols>
    <col min="1" max="1" width="6.28515625" style="525" customWidth="1"/>
    <col min="2" max="2" width="33.140625" style="525" customWidth="1"/>
    <col min="3" max="3" width="16.5703125" style="525" customWidth="1"/>
    <col min="4" max="5" width="15.140625" style="525" customWidth="1"/>
    <col min="6" max="6" width="18.42578125" style="525" customWidth="1"/>
    <col min="7" max="16384" width="9.140625" style="525"/>
  </cols>
  <sheetData>
    <row r="2" spans="1:7" ht="18" customHeight="1" x14ac:dyDescent="0.25">
      <c r="A2" s="1736" t="s">
        <v>0</v>
      </c>
      <c r="B2" s="1736"/>
      <c r="C2" s="1736"/>
      <c r="D2" s="1736"/>
      <c r="E2" s="1736"/>
      <c r="F2" s="1736"/>
      <c r="G2" s="1736"/>
    </row>
    <row r="3" spans="1:7" ht="18" customHeight="1" x14ac:dyDescent="0.25">
      <c r="A3" s="524"/>
      <c r="B3" s="1737" t="s">
        <v>1</v>
      </c>
      <c r="C3" s="1737"/>
      <c r="D3" s="1737"/>
      <c r="E3" s="1737"/>
      <c r="F3" s="1737"/>
      <c r="G3" s="524"/>
    </row>
    <row r="4" spans="1:7" ht="15.75" thickBot="1" x14ac:dyDescent="0.3">
      <c r="F4" s="639" t="s">
        <v>259</v>
      </c>
    </row>
    <row r="5" spans="1:7" ht="15.75" thickBot="1" x14ac:dyDescent="0.3">
      <c r="B5" s="526" t="s">
        <v>2</v>
      </c>
      <c r="C5" s="1738" t="s">
        <v>480</v>
      </c>
      <c r="D5" s="1738"/>
      <c r="E5" s="1738"/>
      <c r="F5" s="1738"/>
    </row>
    <row r="6" spans="1:7" ht="15.75" thickBot="1" x14ac:dyDescent="0.3">
      <c r="B6" s="526" t="s">
        <v>4</v>
      </c>
      <c r="C6" s="1739" t="s">
        <v>481</v>
      </c>
      <c r="D6" s="1740"/>
      <c r="E6" s="1740"/>
      <c r="F6" s="1741"/>
    </row>
    <row r="7" spans="1:7" ht="15.75" thickBot="1" x14ac:dyDescent="0.3">
      <c r="B7" s="526" t="s">
        <v>6</v>
      </c>
      <c r="C7" s="1742" t="s">
        <v>7</v>
      </c>
      <c r="D7" s="1743"/>
      <c r="E7" s="1743"/>
      <c r="F7" s="1744"/>
    </row>
    <row r="8" spans="1:7" ht="15.75" thickBot="1" x14ac:dyDescent="0.3">
      <c r="B8" s="1745" t="s">
        <v>8</v>
      </c>
      <c r="C8" s="1746"/>
      <c r="D8" s="1746"/>
      <c r="E8" s="1746"/>
      <c r="F8" s="1747"/>
    </row>
    <row r="9" spans="1:7" ht="15.75" thickBot="1" x14ac:dyDescent="0.3">
      <c r="B9" s="1748" t="s">
        <v>482</v>
      </c>
      <c r="C9" s="1749"/>
      <c r="D9" s="1749"/>
      <c r="E9" s="1749"/>
      <c r="F9" s="1750"/>
    </row>
    <row r="10" spans="1:7" ht="36.75" customHeight="1" thickBot="1" x14ac:dyDescent="0.3">
      <c r="B10" s="1748"/>
      <c r="C10" s="1749"/>
      <c r="D10" s="1749"/>
      <c r="E10" s="1749"/>
      <c r="F10" s="1750"/>
    </row>
    <row r="11" spans="1:7" ht="57" customHeight="1" thickBot="1" x14ac:dyDescent="0.3">
      <c r="B11" s="1748"/>
      <c r="C11" s="1749"/>
      <c r="D11" s="1749"/>
      <c r="E11" s="1749"/>
      <c r="F11" s="1750"/>
    </row>
    <row r="12" spans="1:7" ht="38.25" customHeight="1" thickBot="1" x14ac:dyDescent="0.3">
      <c r="B12" s="527" t="s">
        <v>10</v>
      </c>
      <c r="C12" s="1751" t="s">
        <v>483</v>
      </c>
      <c r="D12" s="1752"/>
      <c r="E12" s="1752"/>
      <c r="F12" s="1753"/>
    </row>
    <row r="13" spans="1:7" ht="23.25" customHeight="1" x14ac:dyDescent="0.25">
      <c r="B13" s="1754" t="s">
        <v>12</v>
      </c>
      <c r="C13" s="529">
        <v>2024</v>
      </c>
      <c r="D13" s="529">
        <v>2025</v>
      </c>
      <c r="E13" s="529">
        <v>2026</v>
      </c>
      <c r="F13" s="529">
        <v>2027</v>
      </c>
    </row>
    <row r="14" spans="1:7" ht="15.75" thickBot="1" x14ac:dyDescent="0.3">
      <c r="B14" s="1755"/>
      <c r="C14" s="531" t="s">
        <v>13</v>
      </c>
      <c r="D14" s="531" t="s">
        <v>14</v>
      </c>
      <c r="E14" s="531" t="s">
        <v>14</v>
      </c>
      <c r="F14" s="531" t="s">
        <v>14</v>
      </c>
    </row>
    <row r="15" spans="1:7" ht="26.25" thickBot="1" x14ac:dyDescent="0.3">
      <c r="B15" s="532" t="s">
        <v>484</v>
      </c>
      <c r="C15" s="533"/>
      <c r="D15" s="533">
        <v>0.7</v>
      </c>
      <c r="E15" s="533">
        <v>0.7</v>
      </c>
      <c r="F15" s="533">
        <v>0.8</v>
      </c>
    </row>
    <row r="16" spans="1:7" ht="26.25" thickBot="1" x14ac:dyDescent="0.3">
      <c r="B16" s="532" t="s">
        <v>485</v>
      </c>
      <c r="C16" s="533"/>
      <c r="D16" s="533">
        <v>0.7</v>
      </c>
      <c r="E16" s="533">
        <v>0.9</v>
      </c>
      <c r="F16" s="533">
        <v>1</v>
      </c>
    </row>
    <row r="17" spans="2:6" ht="15.75" thickBot="1" x14ac:dyDescent="0.3">
      <c r="B17" s="532" t="s">
        <v>486</v>
      </c>
      <c r="C17" s="533"/>
      <c r="D17" s="533">
        <v>0.6</v>
      </c>
      <c r="E17" s="533">
        <v>0.7</v>
      </c>
      <c r="F17" s="533">
        <v>0.8</v>
      </c>
    </row>
    <row r="18" spans="2:6" ht="15.75" thickBot="1" x14ac:dyDescent="0.3">
      <c r="B18" s="532" t="s">
        <v>487</v>
      </c>
      <c r="C18" s="533"/>
      <c r="D18" s="533">
        <v>0.6</v>
      </c>
      <c r="E18" s="533">
        <v>0.7</v>
      </c>
      <c r="F18" s="533">
        <v>0.8</v>
      </c>
    </row>
    <row r="19" spans="2:6" ht="15.75" thickBot="1" x14ac:dyDescent="0.3">
      <c r="B19" s="532" t="s">
        <v>488</v>
      </c>
      <c r="C19" s="533"/>
      <c r="D19" s="533">
        <v>0.14000000000000001</v>
      </c>
      <c r="E19" s="533">
        <v>0.16</v>
      </c>
      <c r="F19" s="533">
        <v>0.18</v>
      </c>
    </row>
    <row r="20" spans="2:6" ht="15.75" thickBot="1" x14ac:dyDescent="0.3">
      <c r="B20" s="532" t="s">
        <v>489</v>
      </c>
      <c r="C20" s="533"/>
      <c r="D20" s="533">
        <v>1</v>
      </c>
      <c r="E20" s="533">
        <v>1</v>
      </c>
      <c r="F20" s="533"/>
    </row>
    <row r="21" spans="2:6" ht="32.25" customHeight="1" thickBot="1" x14ac:dyDescent="0.3">
      <c r="B21" s="534" t="s">
        <v>24</v>
      </c>
      <c r="C21" s="1756"/>
      <c r="D21" s="1757"/>
      <c r="E21" s="1757"/>
      <c r="F21" s="1758"/>
    </row>
    <row r="22" spans="2:6" ht="23.25" customHeight="1" thickBot="1" x14ac:dyDescent="0.3">
      <c r="B22" s="1759" t="s">
        <v>84</v>
      </c>
      <c r="C22" s="1760"/>
      <c r="D22" s="1760"/>
      <c r="E22" s="1760"/>
      <c r="F22" s="1761"/>
    </row>
    <row r="23" spans="2:6" ht="27" customHeight="1" thickBot="1" x14ac:dyDescent="0.3">
      <c r="B23" s="535" t="s">
        <v>264</v>
      </c>
      <c r="C23" s="536" t="s">
        <v>175</v>
      </c>
      <c r="D23" s="537" t="s">
        <v>18</v>
      </c>
      <c r="E23" s="537" t="s">
        <v>18</v>
      </c>
      <c r="F23" s="537" t="s">
        <v>18</v>
      </c>
    </row>
    <row r="24" spans="2:6" ht="30.75" customHeight="1" thickBot="1" x14ac:dyDescent="0.3">
      <c r="B24" s="535" t="s">
        <v>176</v>
      </c>
      <c r="C24" s="538" t="s">
        <v>175</v>
      </c>
      <c r="D24" s="537" t="s">
        <v>18</v>
      </c>
      <c r="E24" s="537" t="s">
        <v>18</v>
      </c>
      <c r="F24" s="537" t="s">
        <v>18</v>
      </c>
    </row>
    <row r="25" spans="2:6" ht="24" customHeight="1" thickBot="1" x14ac:dyDescent="0.3">
      <c r="B25" s="1733" t="s">
        <v>90</v>
      </c>
      <c r="C25" s="1734"/>
      <c r="D25" s="1734"/>
      <c r="E25" s="1734"/>
      <c r="F25" s="1735"/>
    </row>
    <row r="26" spans="2:6" ht="15.75" thickBot="1" x14ac:dyDescent="0.3">
      <c r="B26" s="1765" t="s">
        <v>26</v>
      </c>
      <c r="C26" s="1766"/>
      <c r="D26" s="1766"/>
      <c r="E26" s="1766"/>
      <c r="F26" s="1767"/>
    </row>
    <row r="27" spans="2:6" ht="18.75" customHeight="1" thickBot="1" x14ac:dyDescent="0.3">
      <c r="B27" s="539" t="s">
        <v>27</v>
      </c>
      <c r="C27" s="1768" t="s">
        <v>490</v>
      </c>
      <c r="D27" s="1769"/>
      <c r="E27" s="1769"/>
      <c r="F27" s="1770"/>
    </row>
    <row r="28" spans="2:6" ht="51" customHeight="1" thickBot="1" x14ac:dyDescent="0.3">
      <c r="B28" s="535" t="s">
        <v>29</v>
      </c>
      <c r="C28" s="1771" t="s">
        <v>491</v>
      </c>
      <c r="D28" s="1772"/>
      <c r="E28" s="1772"/>
      <c r="F28" s="1773"/>
    </row>
    <row r="29" spans="2:6" ht="15.75" thickBot="1" x14ac:dyDescent="0.3">
      <c r="B29" s="535" t="s">
        <v>31</v>
      </c>
      <c r="C29" s="1774"/>
      <c r="D29" s="1775"/>
      <c r="E29" s="1775"/>
      <c r="F29" s="1776"/>
    </row>
    <row r="30" spans="2:6" ht="12.75" customHeight="1" x14ac:dyDescent="0.25">
      <c r="B30" s="1754"/>
      <c r="C30" s="540">
        <v>2024</v>
      </c>
      <c r="D30" s="540">
        <v>2025</v>
      </c>
      <c r="E30" s="540">
        <v>2026</v>
      </c>
      <c r="F30" s="540">
        <v>2027</v>
      </c>
    </row>
    <row r="31" spans="2:6" ht="12" customHeight="1" thickBot="1" x14ac:dyDescent="0.3">
      <c r="B31" s="1755"/>
      <c r="C31" s="541" t="s">
        <v>13</v>
      </c>
      <c r="D31" s="541" t="s">
        <v>14</v>
      </c>
      <c r="E31" s="541" t="s">
        <v>14</v>
      </c>
      <c r="F31" s="541" t="s">
        <v>14</v>
      </c>
    </row>
    <row r="32" spans="2:6" ht="15.75" thickBot="1" x14ac:dyDescent="0.3">
      <c r="B32" s="535" t="s">
        <v>33</v>
      </c>
      <c r="C32" s="542">
        <v>11</v>
      </c>
      <c r="D32" s="542">
        <v>10</v>
      </c>
      <c r="E32" s="542">
        <v>10</v>
      </c>
      <c r="F32" s="542">
        <v>5</v>
      </c>
    </row>
    <row r="33" spans="2:6" ht="15.75" thickBot="1" x14ac:dyDescent="0.3">
      <c r="B33" s="535" t="s">
        <v>35</v>
      </c>
      <c r="C33" s="542">
        <f>C62</f>
        <v>205862</v>
      </c>
      <c r="D33" s="542">
        <f>D62</f>
        <v>207762</v>
      </c>
      <c r="E33" s="542">
        <f t="shared" ref="E33:F33" si="0">E62</f>
        <v>207762</v>
      </c>
      <c r="F33" s="542">
        <f t="shared" si="0"/>
        <v>207762</v>
      </c>
    </row>
    <row r="34" spans="2:6" ht="15.75" thickBot="1" x14ac:dyDescent="0.3">
      <c r="B34" s="535" t="s">
        <v>36</v>
      </c>
      <c r="C34" s="542">
        <f>C33/C32</f>
        <v>18714.727272727272</v>
      </c>
      <c r="D34" s="542">
        <f t="shared" ref="D34:F34" si="1">D33/D32</f>
        <v>20776.2</v>
      </c>
      <c r="E34" s="542">
        <f t="shared" si="1"/>
        <v>20776.2</v>
      </c>
      <c r="F34" s="542">
        <f t="shared" si="1"/>
        <v>41552.400000000001</v>
      </c>
    </row>
    <row r="35" spans="2:6" ht="15.75" thickBot="1" x14ac:dyDescent="0.3">
      <c r="B35" s="535" t="s">
        <v>37</v>
      </c>
      <c r="C35" s="530" t="s">
        <v>94</v>
      </c>
      <c r="D35" s="543">
        <f>D32/C32-1</f>
        <v>-9.0909090909090939E-2</v>
      </c>
      <c r="E35" s="543">
        <f t="shared" ref="E35:F37" si="2">E32/D32-1</f>
        <v>0</v>
      </c>
      <c r="F35" s="543">
        <f t="shared" si="2"/>
        <v>-0.5</v>
      </c>
    </row>
    <row r="36" spans="2:6" ht="15.75" thickBot="1" x14ac:dyDescent="0.3">
      <c r="B36" s="535" t="s">
        <v>38</v>
      </c>
      <c r="C36" s="530" t="s">
        <v>94</v>
      </c>
      <c r="D36" s="543">
        <f>D33/C33-1</f>
        <v>9.2294838289728176E-3</v>
      </c>
      <c r="E36" s="543">
        <f t="shared" si="2"/>
        <v>0</v>
      </c>
      <c r="F36" s="543">
        <f t="shared" si="2"/>
        <v>0</v>
      </c>
    </row>
    <row r="37" spans="2:6" ht="15.75" thickBot="1" x14ac:dyDescent="0.3">
      <c r="B37" s="535" t="s">
        <v>39</v>
      </c>
      <c r="C37" s="530" t="s">
        <v>94</v>
      </c>
      <c r="D37" s="543">
        <f>D34/C34-1</f>
        <v>0.1101524322118701</v>
      </c>
      <c r="E37" s="543">
        <f t="shared" si="2"/>
        <v>0</v>
      </c>
      <c r="F37" s="543">
        <f t="shared" si="2"/>
        <v>1</v>
      </c>
    </row>
    <row r="38" spans="2:6" ht="15.75" thickBot="1" x14ac:dyDescent="0.3">
      <c r="B38" s="1762" t="s">
        <v>273</v>
      </c>
      <c r="C38" s="1763"/>
      <c r="D38" s="1763"/>
      <c r="E38" s="1763"/>
      <c r="F38" s="1764"/>
    </row>
    <row r="39" spans="2:6" ht="12.75" customHeight="1" x14ac:dyDescent="0.25">
      <c r="B39" s="1754"/>
      <c r="C39" s="540">
        <v>2024</v>
      </c>
      <c r="D39" s="540">
        <v>2025</v>
      </c>
      <c r="E39" s="540">
        <v>2026</v>
      </c>
      <c r="F39" s="540">
        <v>2027</v>
      </c>
    </row>
    <row r="40" spans="2:6" ht="15" customHeight="1" thickBot="1" x14ac:dyDescent="0.3">
      <c r="B40" s="1755"/>
      <c r="C40" s="541" t="s">
        <v>13</v>
      </c>
      <c r="D40" s="541" t="s">
        <v>14</v>
      </c>
      <c r="E40" s="541" t="s">
        <v>14</v>
      </c>
      <c r="F40" s="541" t="s">
        <v>14</v>
      </c>
    </row>
    <row r="41" spans="2:6" ht="15.75" thickBot="1" x14ac:dyDescent="0.3">
      <c r="B41" s="545" t="s">
        <v>41</v>
      </c>
      <c r="C41" s="546">
        <f>C42+C43</f>
        <v>155505</v>
      </c>
      <c r="D41" s="546">
        <f>D42+D43</f>
        <v>163505</v>
      </c>
      <c r="E41" s="546">
        <f t="shared" ref="E41:F41" si="3">E42+E43</f>
        <v>163505</v>
      </c>
      <c r="F41" s="546">
        <f t="shared" si="3"/>
        <v>163505</v>
      </c>
    </row>
    <row r="42" spans="2:6" ht="15.75" thickBot="1" x14ac:dyDescent="0.3">
      <c r="B42" s="547" t="s">
        <v>42</v>
      </c>
      <c r="C42" s="548">
        <v>155505</v>
      </c>
      <c r="D42" s="549">
        <v>163505</v>
      </c>
      <c r="E42" s="549">
        <v>163505</v>
      </c>
      <c r="F42" s="549">
        <v>163505</v>
      </c>
    </row>
    <row r="43" spans="2:6" ht="15.75" thickBot="1" x14ac:dyDescent="0.3">
      <c r="B43" s="547" t="s">
        <v>43</v>
      </c>
      <c r="C43" s="549"/>
      <c r="D43" s="549"/>
      <c r="E43" s="549"/>
      <c r="F43" s="549"/>
    </row>
    <row r="44" spans="2:6" ht="15.75" thickBot="1" x14ac:dyDescent="0.3">
      <c r="B44" s="545" t="s">
        <v>67</v>
      </c>
      <c r="C44" s="546">
        <f>C45+C46</f>
        <v>22657</v>
      </c>
      <c r="D44" s="546">
        <f>D45+D46</f>
        <v>22657</v>
      </c>
      <c r="E44" s="546">
        <f t="shared" ref="E44:F44" si="4">E45+E46</f>
        <v>22657</v>
      </c>
      <c r="F44" s="546">
        <f t="shared" si="4"/>
        <v>22657</v>
      </c>
    </row>
    <row r="45" spans="2:6" ht="15.75" thickBot="1" x14ac:dyDescent="0.3">
      <c r="B45" s="547" t="s">
        <v>42</v>
      </c>
      <c r="C45" s="548">
        <v>22657</v>
      </c>
      <c r="D45" s="546">
        <v>22657</v>
      </c>
      <c r="E45" s="546">
        <v>22657</v>
      </c>
      <c r="F45" s="546">
        <v>22657</v>
      </c>
    </row>
    <row r="46" spans="2:6" ht="15.75" thickBot="1" x14ac:dyDescent="0.3">
      <c r="B46" s="547" t="s">
        <v>43</v>
      </c>
      <c r="C46" s="549"/>
      <c r="D46" s="546"/>
      <c r="E46" s="546"/>
      <c r="F46" s="546"/>
    </row>
    <row r="47" spans="2:6" ht="15.75" thickBot="1" x14ac:dyDescent="0.3">
      <c r="B47" s="545" t="s">
        <v>45</v>
      </c>
      <c r="C47" s="549">
        <f>C48+C49</f>
        <v>26525</v>
      </c>
      <c r="D47" s="546">
        <f>D48+D49</f>
        <v>20408</v>
      </c>
      <c r="E47" s="546">
        <f t="shared" ref="E47:F47" si="5">E48+E49</f>
        <v>20408</v>
      </c>
      <c r="F47" s="546">
        <f t="shared" si="5"/>
        <v>20408</v>
      </c>
    </row>
    <row r="48" spans="2:6" ht="15.75" thickBot="1" x14ac:dyDescent="0.3">
      <c r="B48" s="547" t="s">
        <v>42</v>
      </c>
      <c r="C48" s="548">
        <f>26525</f>
        <v>26525</v>
      </c>
      <c r="D48" s="550">
        <f>26408-6000+6000-6000</f>
        <v>20408</v>
      </c>
      <c r="E48" s="550">
        <f>26408-6000+6000-6000</f>
        <v>20408</v>
      </c>
      <c r="F48" s="550">
        <f>26408-6000+6000-6000</f>
        <v>20408</v>
      </c>
    </row>
    <row r="49" spans="2:11" ht="15.75" thickBot="1" x14ac:dyDescent="0.3">
      <c r="B49" s="547" t="s">
        <v>43</v>
      </c>
      <c r="C49" s="549"/>
      <c r="D49" s="546"/>
      <c r="E49" s="546"/>
      <c r="F49" s="546"/>
    </row>
    <row r="50" spans="2:11" ht="15.75" thickBot="1" x14ac:dyDescent="0.3">
      <c r="B50" s="545" t="s">
        <v>46</v>
      </c>
      <c r="C50" s="549"/>
      <c r="D50" s="546"/>
      <c r="E50" s="546"/>
      <c r="F50" s="546"/>
    </row>
    <row r="51" spans="2:11" ht="15.75" thickBot="1" x14ac:dyDescent="0.3">
      <c r="B51" s="547" t="s">
        <v>42</v>
      </c>
      <c r="C51" s="549"/>
      <c r="D51" s="546"/>
      <c r="E51" s="546"/>
      <c r="F51" s="546"/>
    </row>
    <row r="52" spans="2:11" ht="15.75" thickBot="1" x14ac:dyDescent="0.3">
      <c r="B52" s="547" t="s">
        <v>43</v>
      </c>
      <c r="C52" s="549"/>
      <c r="D52" s="546"/>
      <c r="E52" s="546"/>
      <c r="F52" s="546"/>
    </row>
    <row r="53" spans="2:11" ht="15.75" thickBot="1" x14ac:dyDescent="0.3">
      <c r="B53" s="545" t="s">
        <v>47</v>
      </c>
      <c r="C53" s="549"/>
      <c r="D53" s="546"/>
      <c r="E53" s="546"/>
      <c r="F53" s="546"/>
    </row>
    <row r="54" spans="2:11" ht="15.75" thickBot="1" x14ac:dyDescent="0.3">
      <c r="B54" s="547" t="s">
        <v>42</v>
      </c>
      <c r="C54" s="549"/>
      <c r="D54" s="546"/>
      <c r="E54" s="546"/>
      <c r="F54" s="546"/>
    </row>
    <row r="55" spans="2:11" ht="15.75" thickBot="1" x14ac:dyDescent="0.3">
      <c r="B55" s="547" t="s">
        <v>43</v>
      </c>
      <c r="C55" s="549"/>
      <c r="D55" s="546"/>
      <c r="E55" s="546"/>
      <c r="F55" s="546"/>
    </row>
    <row r="56" spans="2:11" ht="15.75" thickBot="1" x14ac:dyDescent="0.3">
      <c r="B56" s="545" t="s">
        <v>48</v>
      </c>
      <c r="C56" s="549">
        <f>C57+C58</f>
        <v>1000</v>
      </c>
      <c r="D56" s="546">
        <f t="shared" ref="D56:F56" si="6">D57+D58</f>
        <v>1000</v>
      </c>
      <c r="E56" s="546">
        <f t="shared" si="6"/>
        <v>1000</v>
      </c>
      <c r="F56" s="546">
        <f t="shared" si="6"/>
        <v>1000</v>
      </c>
    </row>
    <row r="57" spans="2:11" ht="15.75" thickBot="1" x14ac:dyDescent="0.3">
      <c r="B57" s="547" t="s">
        <v>42</v>
      </c>
      <c r="C57" s="548">
        <v>1000</v>
      </c>
      <c r="D57" s="546">
        <v>1000</v>
      </c>
      <c r="E57" s="550">
        <v>1000</v>
      </c>
      <c r="F57" s="550">
        <v>1000</v>
      </c>
    </row>
    <row r="58" spans="2:11" ht="15.75" thickBot="1" x14ac:dyDescent="0.3">
      <c r="B58" s="547" t="s">
        <v>43</v>
      </c>
      <c r="C58" s="549"/>
      <c r="D58" s="546"/>
      <c r="E58" s="546"/>
      <c r="F58" s="546"/>
    </row>
    <row r="59" spans="2:11" ht="15.75" thickBot="1" x14ac:dyDescent="0.3">
      <c r="B59" s="545" t="s">
        <v>49</v>
      </c>
      <c r="C59" s="549">
        <f>C60+C61</f>
        <v>175</v>
      </c>
      <c r="D59" s="549">
        <f t="shared" ref="D59:F59" si="7">D60+D61</f>
        <v>192</v>
      </c>
      <c r="E59" s="549">
        <f t="shared" si="7"/>
        <v>192</v>
      </c>
      <c r="F59" s="549">
        <f t="shared" si="7"/>
        <v>192</v>
      </c>
    </row>
    <row r="60" spans="2:11" ht="15.75" thickBot="1" x14ac:dyDescent="0.3">
      <c r="B60" s="547" t="s">
        <v>42</v>
      </c>
      <c r="C60" s="549">
        <v>175</v>
      </c>
      <c r="D60" s="551">
        <v>192</v>
      </c>
      <c r="E60" s="551">
        <v>192</v>
      </c>
      <c r="F60" s="551">
        <v>192</v>
      </c>
      <c r="H60" s="552"/>
    </row>
    <row r="61" spans="2:11" ht="15.75" thickBot="1" x14ac:dyDescent="0.3">
      <c r="B61" s="547" t="s">
        <v>43</v>
      </c>
      <c r="C61" s="549"/>
      <c r="D61" s="553"/>
      <c r="E61" s="554"/>
      <c r="F61" s="554"/>
    </row>
    <row r="62" spans="2:11" ht="15.75" thickBot="1" x14ac:dyDescent="0.3">
      <c r="B62" s="555" t="s">
        <v>62</v>
      </c>
      <c r="C62" s="549">
        <f>C59+C56+C53+C50+C47+C44+C41</f>
        <v>205862</v>
      </c>
      <c r="D62" s="549">
        <f>D59+D56+D53+D50+D47+D44+D41</f>
        <v>207762</v>
      </c>
      <c r="E62" s="549">
        <f t="shared" ref="E62:F62" si="8">E59+E56+E53+E50+E47+E44+E41</f>
        <v>207762</v>
      </c>
      <c r="F62" s="549">
        <f t="shared" si="8"/>
        <v>207762</v>
      </c>
      <c r="K62" s="544"/>
    </row>
    <row r="63" spans="2:11" ht="15.75" thickBot="1" x14ac:dyDescent="0.3">
      <c r="B63" s="556" t="s">
        <v>71</v>
      </c>
      <c r="C63" s="557">
        <f>IF(C62-C33=0,0,"Error")</f>
        <v>0</v>
      </c>
      <c r="D63" s="557">
        <f>IF(D62-D33=0,0,"Error")</f>
        <v>0</v>
      </c>
      <c r="E63" s="557">
        <f>IF(E62-E33=0,0,"Error")</f>
        <v>0</v>
      </c>
      <c r="F63" s="557">
        <f>IF(F62-F33=0,0,"Error")</f>
        <v>0</v>
      </c>
    </row>
    <row r="64" spans="2:11" ht="15.75" hidden="1" thickBot="1" x14ac:dyDescent="0.3">
      <c r="B64" s="558" t="s">
        <v>274</v>
      </c>
      <c r="C64" s="1777"/>
      <c r="D64" s="1769"/>
      <c r="E64" s="1769"/>
      <c r="F64" s="1770"/>
    </row>
    <row r="65" spans="2:6" ht="26.25" hidden="1" customHeight="1" thickBot="1" x14ac:dyDescent="0.3">
      <c r="B65" s="535" t="s">
        <v>29</v>
      </c>
      <c r="C65" s="1759"/>
      <c r="D65" s="1760"/>
      <c r="E65" s="1760"/>
      <c r="F65" s="1761"/>
    </row>
    <row r="66" spans="2:6" ht="15.75" hidden="1" thickBot="1" x14ac:dyDescent="0.3">
      <c r="B66" s="535" t="s">
        <v>31</v>
      </c>
      <c r="C66" s="1774"/>
      <c r="D66" s="1775"/>
      <c r="E66" s="1775"/>
      <c r="F66" s="1776"/>
    </row>
    <row r="67" spans="2:6" ht="12.75" hidden="1" customHeight="1" thickBot="1" x14ac:dyDescent="0.3">
      <c r="B67" s="1754"/>
      <c r="C67" s="540">
        <v>2018</v>
      </c>
      <c r="D67" s="540">
        <v>2019</v>
      </c>
      <c r="E67" s="540">
        <v>2026</v>
      </c>
      <c r="F67" s="540">
        <v>2027</v>
      </c>
    </row>
    <row r="68" spans="2:6" ht="9" hidden="1" customHeight="1" thickBot="1" x14ac:dyDescent="0.3">
      <c r="B68" s="1755"/>
      <c r="C68" s="541" t="s">
        <v>13</v>
      </c>
      <c r="D68" s="541" t="s">
        <v>14</v>
      </c>
      <c r="E68" s="541" t="s">
        <v>14</v>
      </c>
      <c r="F68" s="541" t="s">
        <v>14</v>
      </c>
    </row>
    <row r="69" spans="2:6" ht="15.75" hidden="1" thickBot="1" x14ac:dyDescent="0.3">
      <c r="B69" s="535" t="s">
        <v>33</v>
      </c>
      <c r="C69" s="535"/>
      <c r="D69" s="535"/>
      <c r="E69" s="535"/>
      <c r="F69" s="535"/>
    </row>
    <row r="70" spans="2:6" ht="15.75" hidden="1" thickBot="1" x14ac:dyDescent="0.3">
      <c r="B70" s="535" t="s">
        <v>35</v>
      </c>
      <c r="C70" s="542">
        <f>C99</f>
        <v>0</v>
      </c>
      <c r="D70" s="542">
        <f t="shared" ref="D70:F70" si="9">D99</f>
        <v>0</v>
      </c>
      <c r="E70" s="542">
        <f t="shared" si="9"/>
        <v>0</v>
      </c>
      <c r="F70" s="542">
        <f t="shared" si="9"/>
        <v>0</v>
      </c>
    </row>
    <row r="71" spans="2:6" ht="15.75" hidden="1" thickBot="1" x14ac:dyDescent="0.3">
      <c r="B71" s="535" t="s">
        <v>36</v>
      </c>
      <c r="C71" s="542" t="e">
        <f>C70/C69</f>
        <v>#DIV/0!</v>
      </c>
      <c r="D71" s="542" t="e">
        <f>D70/D69</f>
        <v>#DIV/0!</v>
      </c>
      <c r="E71" s="542" t="e">
        <f>E70/E69</f>
        <v>#DIV/0!</v>
      </c>
      <c r="F71" s="542" t="e">
        <f>F70/F69</f>
        <v>#DIV/0!</v>
      </c>
    </row>
    <row r="72" spans="2:6" ht="15.75" hidden="1" thickBot="1" x14ac:dyDescent="0.3">
      <c r="B72" s="535" t="s">
        <v>37</v>
      </c>
      <c r="C72" s="530"/>
      <c r="D72" s="543" t="e">
        <f>D69/C69-1</f>
        <v>#DIV/0!</v>
      </c>
      <c r="E72" s="543" t="e">
        <f>E69/D69-1</f>
        <v>#DIV/0!</v>
      </c>
      <c r="F72" s="543" t="e">
        <f>F69/E69-1</f>
        <v>#DIV/0!</v>
      </c>
    </row>
    <row r="73" spans="2:6" ht="15.75" hidden="1" thickBot="1" x14ac:dyDescent="0.3">
      <c r="B73" s="535" t="s">
        <v>38</v>
      </c>
      <c r="C73" s="530"/>
      <c r="D73" s="543" t="e">
        <f>D70/C70-1</f>
        <v>#DIV/0!</v>
      </c>
      <c r="E73" s="543" t="e">
        <f t="shared" ref="E73:F74" si="10">E70/D70-1</f>
        <v>#DIV/0!</v>
      </c>
      <c r="F73" s="543" t="e">
        <f t="shared" si="10"/>
        <v>#DIV/0!</v>
      </c>
    </row>
    <row r="74" spans="2:6" ht="15.75" hidden="1" thickBot="1" x14ac:dyDescent="0.3">
      <c r="B74" s="535" t="s">
        <v>39</v>
      </c>
      <c r="C74" s="530"/>
      <c r="D74" s="543" t="e">
        <f>D71/C71-1</f>
        <v>#DIV/0!</v>
      </c>
      <c r="E74" s="543" t="e">
        <f t="shared" si="10"/>
        <v>#DIV/0!</v>
      </c>
      <c r="F74" s="543" t="e">
        <f t="shared" si="10"/>
        <v>#DIV/0!</v>
      </c>
    </row>
    <row r="75" spans="2:6" ht="24.75" hidden="1" customHeight="1" thickBot="1" x14ac:dyDescent="0.3">
      <c r="B75" s="1762" t="s">
        <v>492</v>
      </c>
      <c r="C75" s="1763"/>
      <c r="D75" s="1763"/>
      <c r="E75" s="1763"/>
      <c r="F75" s="1764"/>
    </row>
    <row r="76" spans="2:6" ht="12.75" hidden="1" customHeight="1" thickBot="1" x14ac:dyDescent="0.3">
      <c r="B76" s="1754"/>
      <c r="C76" s="540">
        <v>2018</v>
      </c>
      <c r="D76" s="540">
        <v>2019</v>
      </c>
      <c r="E76" s="540">
        <v>2026</v>
      </c>
      <c r="F76" s="540">
        <v>2027</v>
      </c>
    </row>
    <row r="77" spans="2:6" ht="9" hidden="1" customHeight="1" thickBot="1" x14ac:dyDescent="0.3">
      <c r="B77" s="1755"/>
      <c r="C77" s="541" t="s">
        <v>13</v>
      </c>
      <c r="D77" s="541" t="s">
        <v>14</v>
      </c>
      <c r="E77" s="541" t="s">
        <v>14</v>
      </c>
      <c r="F77" s="541" t="s">
        <v>14</v>
      </c>
    </row>
    <row r="78" spans="2:6" ht="24.75" hidden="1" customHeight="1" thickBot="1" x14ac:dyDescent="0.3">
      <c r="B78" s="545" t="s">
        <v>41</v>
      </c>
      <c r="C78" s="546"/>
      <c r="D78" s="546"/>
      <c r="E78" s="546"/>
      <c r="F78" s="546"/>
    </row>
    <row r="79" spans="2:6" ht="38.25" hidden="1" customHeight="1" thickBot="1" x14ac:dyDescent="0.3">
      <c r="B79" s="547" t="s">
        <v>42</v>
      </c>
      <c r="C79" s="549"/>
      <c r="D79" s="559"/>
      <c r="E79" s="559"/>
      <c r="F79" s="559"/>
    </row>
    <row r="80" spans="2:6" ht="24.75" hidden="1" customHeight="1" thickBot="1" x14ac:dyDescent="0.3">
      <c r="B80" s="547" t="s">
        <v>43</v>
      </c>
      <c r="C80" s="549"/>
      <c r="D80" s="559"/>
      <c r="E80" s="559"/>
      <c r="F80" s="559"/>
    </row>
    <row r="81" spans="2:6" ht="24.75" hidden="1" customHeight="1" thickBot="1" x14ac:dyDescent="0.3">
      <c r="B81" s="545" t="s">
        <v>67</v>
      </c>
      <c r="C81" s="546"/>
      <c r="D81" s="546"/>
      <c r="E81" s="546"/>
      <c r="F81" s="546"/>
    </row>
    <row r="82" spans="2:6" ht="15.75" hidden="1" thickBot="1" x14ac:dyDescent="0.3">
      <c r="B82" s="547" t="s">
        <v>42</v>
      </c>
      <c r="C82" s="549"/>
      <c r="D82" s="546"/>
      <c r="E82" s="546"/>
      <c r="F82" s="546"/>
    </row>
    <row r="83" spans="2:6" ht="15.75" hidden="1" thickBot="1" x14ac:dyDescent="0.3">
      <c r="B83" s="547" t="s">
        <v>43</v>
      </c>
      <c r="C83" s="549"/>
      <c r="D83" s="546"/>
      <c r="E83" s="546"/>
      <c r="F83" s="546"/>
    </row>
    <row r="84" spans="2:6" ht="24.75" hidden="1" customHeight="1" thickBot="1" x14ac:dyDescent="0.3">
      <c r="B84" s="545" t="s">
        <v>45</v>
      </c>
      <c r="C84" s="549">
        <v>0</v>
      </c>
      <c r="D84" s="546">
        <v>0</v>
      </c>
      <c r="E84" s="546">
        <v>0</v>
      </c>
      <c r="F84" s="546">
        <v>0</v>
      </c>
    </row>
    <row r="85" spans="2:6" ht="15.75" hidden="1" thickBot="1" x14ac:dyDescent="0.3">
      <c r="B85" s="547" t="s">
        <v>42</v>
      </c>
      <c r="C85" s="549"/>
      <c r="D85" s="546"/>
      <c r="E85" s="546"/>
      <c r="F85" s="546"/>
    </row>
    <row r="86" spans="2:6" ht="15.75" hidden="1" thickBot="1" x14ac:dyDescent="0.3">
      <c r="B86" s="547" t="s">
        <v>43</v>
      </c>
      <c r="C86" s="549"/>
      <c r="D86" s="546"/>
      <c r="E86" s="546"/>
      <c r="F86" s="546"/>
    </row>
    <row r="87" spans="2:6" ht="15.75" hidden="1" thickBot="1" x14ac:dyDescent="0.3">
      <c r="B87" s="545" t="s">
        <v>46</v>
      </c>
      <c r="C87" s="549"/>
      <c r="D87" s="546"/>
      <c r="E87" s="546"/>
      <c r="F87" s="546"/>
    </row>
    <row r="88" spans="2:6" ht="15.75" hidden="1" thickBot="1" x14ac:dyDescent="0.3">
      <c r="B88" s="547" t="s">
        <v>42</v>
      </c>
      <c r="C88" s="549"/>
      <c r="D88" s="546"/>
      <c r="E88" s="546"/>
      <c r="F88" s="546"/>
    </row>
    <row r="89" spans="2:6" ht="15.75" hidden="1" thickBot="1" x14ac:dyDescent="0.3">
      <c r="B89" s="547" t="s">
        <v>43</v>
      </c>
      <c r="C89" s="549"/>
      <c r="D89" s="546"/>
      <c r="E89" s="546"/>
      <c r="F89" s="546"/>
    </row>
    <row r="90" spans="2:6" ht="15.75" hidden="1" thickBot="1" x14ac:dyDescent="0.3">
      <c r="B90" s="545" t="s">
        <v>47</v>
      </c>
      <c r="C90" s="549"/>
      <c r="D90" s="546"/>
      <c r="E90" s="546"/>
      <c r="F90" s="546"/>
    </row>
    <row r="91" spans="2:6" ht="15.75" hidden="1" thickBot="1" x14ac:dyDescent="0.3">
      <c r="B91" s="547" t="s">
        <v>42</v>
      </c>
      <c r="C91" s="549"/>
      <c r="D91" s="546"/>
      <c r="E91" s="546"/>
      <c r="F91" s="546"/>
    </row>
    <row r="92" spans="2:6" ht="15.75" hidden="1" thickBot="1" x14ac:dyDescent="0.3">
      <c r="B92" s="547" t="s">
        <v>43</v>
      </c>
      <c r="C92" s="549"/>
      <c r="D92" s="546"/>
      <c r="E92" s="546"/>
      <c r="F92" s="546"/>
    </row>
    <row r="93" spans="2:6" ht="15.75" hidden="1" thickBot="1" x14ac:dyDescent="0.3">
      <c r="B93" s="545" t="s">
        <v>48</v>
      </c>
      <c r="C93" s="549"/>
      <c r="D93" s="546"/>
      <c r="E93" s="546"/>
      <c r="F93" s="546"/>
    </row>
    <row r="94" spans="2:6" ht="15.75" hidden="1" thickBot="1" x14ac:dyDescent="0.3">
      <c r="B94" s="547" t="s">
        <v>42</v>
      </c>
      <c r="C94" s="549"/>
      <c r="D94" s="546"/>
      <c r="E94" s="546"/>
      <c r="F94" s="546"/>
    </row>
    <row r="95" spans="2:6" ht="15.75" hidden="1" thickBot="1" x14ac:dyDescent="0.3">
      <c r="B95" s="547" t="s">
        <v>43</v>
      </c>
      <c r="C95" s="549"/>
      <c r="D95" s="546"/>
      <c r="E95" s="546"/>
      <c r="F95" s="546"/>
    </row>
    <row r="96" spans="2:6" ht="15.75" hidden="1" thickBot="1" x14ac:dyDescent="0.3">
      <c r="B96" s="545" t="s">
        <v>49</v>
      </c>
      <c r="C96" s="549"/>
      <c r="D96" s="546"/>
      <c r="E96" s="546"/>
      <c r="F96" s="546"/>
    </row>
    <row r="97" spans="2:6" ht="15.75" hidden="1" thickBot="1" x14ac:dyDescent="0.3">
      <c r="B97" s="547" t="s">
        <v>42</v>
      </c>
      <c r="C97" s="549"/>
      <c r="D97" s="546"/>
      <c r="E97" s="546"/>
      <c r="F97" s="546"/>
    </row>
    <row r="98" spans="2:6" ht="15.75" hidden="1" thickBot="1" x14ac:dyDescent="0.3">
      <c r="B98" s="547" t="s">
        <v>43</v>
      </c>
      <c r="C98" s="549"/>
      <c r="D98" s="546"/>
      <c r="E98" s="546"/>
      <c r="F98" s="546"/>
    </row>
    <row r="99" spans="2:6" ht="15.75" hidden="1" thickBot="1" x14ac:dyDescent="0.3">
      <c r="B99" s="560" t="s">
        <v>50</v>
      </c>
      <c r="C99" s="549">
        <f>C96+C93+C90+C87+C84+C81+C78</f>
        <v>0</v>
      </c>
      <c r="D99" s="549">
        <f t="shared" ref="D99:F99" si="11">D96+D93+D90+D87+D84+D81+D78</f>
        <v>0</v>
      </c>
      <c r="E99" s="549">
        <f t="shared" si="11"/>
        <v>0</v>
      </c>
      <c r="F99" s="549">
        <f t="shared" si="11"/>
        <v>0</v>
      </c>
    </row>
    <row r="100" spans="2:6" ht="17.25" hidden="1" customHeight="1" thickBot="1" x14ac:dyDescent="0.3">
      <c r="B100" s="556" t="s">
        <v>71</v>
      </c>
      <c r="C100" s="557">
        <f>IF(C99-C70=0,0,"Error")</f>
        <v>0</v>
      </c>
      <c r="D100" s="557">
        <f>IF(D99-D70=0,0,"Error")</f>
        <v>0</v>
      </c>
      <c r="E100" s="557">
        <f>IF(E99-E70=0,0,"Error")</f>
        <v>0</v>
      </c>
      <c r="F100" s="557">
        <f>IF(F99-F70=0,0,"Error")</f>
        <v>0</v>
      </c>
    </row>
    <row r="101" spans="2:6" ht="15.75" hidden="1" thickBot="1" x14ac:dyDescent="0.3">
      <c r="B101" s="558" t="s">
        <v>493</v>
      </c>
      <c r="C101" s="1777"/>
      <c r="D101" s="1769"/>
      <c r="E101" s="1769"/>
      <c r="F101" s="1770"/>
    </row>
    <row r="102" spans="2:6" ht="26.25" hidden="1" customHeight="1" thickBot="1" x14ac:dyDescent="0.3">
      <c r="B102" s="535" t="s">
        <v>29</v>
      </c>
      <c r="C102" s="1759"/>
      <c r="D102" s="1760"/>
      <c r="E102" s="1760"/>
      <c r="F102" s="1761"/>
    </row>
    <row r="103" spans="2:6" ht="15.75" hidden="1" thickBot="1" x14ac:dyDescent="0.3">
      <c r="B103" s="535" t="s">
        <v>31</v>
      </c>
      <c r="C103" s="1774"/>
      <c r="D103" s="1775"/>
      <c r="E103" s="1775"/>
      <c r="F103" s="1776"/>
    </row>
    <row r="104" spans="2:6" ht="12.75" hidden="1" customHeight="1" thickBot="1" x14ac:dyDescent="0.3">
      <c r="B104" s="1754"/>
      <c r="C104" s="540">
        <v>2018</v>
      </c>
      <c r="D104" s="540">
        <v>2019</v>
      </c>
      <c r="E104" s="540">
        <v>2026</v>
      </c>
      <c r="F104" s="540">
        <v>2027</v>
      </c>
    </row>
    <row r="105" spans="2:6" ht="9" hidden="1" customHeight="1" thickBot="1" x14ac:dyDescent="0.3">
      <c r="B105" s="1755"/>
      <c r="C105" s="541" t="s">
        <v>13</v>
      </c>
      <c r="D105" s="541" t="s">
        <v>14</v>
      </c>
      <c r="E105" s="541" t="s">
        <v>14</v>
      </c>
      <c r="F105" s="541" t="s">
        <v>14</v>
      </c>
    </row>
    <row r="106" spans="2:6" ht="15.75" hidden="1" thickBot="1" x14ac:dyDescent="0.3">
      <c r="B106" s="535" t="s">
        <v>33</v>
      </c>
      <c r="C106" s="561"/>
      <c r="D106" s="561"/>
      <c r="E106" s="561"/>
      <c r="F106" s="561"/>
    </row>
    <row r="107" spans="2:6" ht="15.75" hidden="1" thickBot="1" x14ac:dyDescent="0.3">
      <c r="B107" s="535" t="s">
        <v>35</v>
      </c>
      <c r="C107" s="542">
        <f>C136</f>
        <v>0</v>
      </c>
      <c r="D107" s="542">
        <f t="shared" ref="D107:F107" si="12">D136</f>
        <v>0</v>
      </c>
      <c r="E107" s="542">
        <f t="shared" si="12"/>
        <v>0</v>
      </c>
      <c r="F107" s="542">
        <f t="shared" si="12"/>
        <v>0</v>
      </c>
    </row>
    <row r="108" spans="2:6" ht="15.75" hidden="1" thickBot="1" x14ac:dyDescent="0.3">
      <c r="B108" s="535" t="s">
        <v>36</v>
      </c>
      <c r="C108" s="542" t="e">
        <f>C107/C106</f>
        <v>#DIV/0!</v>
      </c>
      <c r="D108" s="542" t="e">
        <f>D107/D106</f>
        <v>#DIV/0!</v>
      </c>
      <c r="E108" s="542" t="e">
        <f>E107/E106</f>
        <v>#DIV/0!</v>
      </c>
      <c r="F108" s="542" t="e">
        <f>F107/F106</f>
        <v>#DIV/0!</v>
      </c>
    </row>
    <row r="109" spans="2:6" ht="15.75" hidden="1" thickBot="1" x14ac:dyDescent="0.3">
      <c r="B109" s="535" t="s">
        <v>37</v>
      </c>
      <c r="C109" s="530"/>
      <c r="D109" s="543" t="e">
        <f>D106/C106-1</f>
        <v>#DIV/0!</v>
      </c>
      <c r="E109" s="543" t="e">
        <f>E106/D106-1</f>
        <v>#DIV/0!</v>
      </c>
      <c r="F109" s="543" t="e">
        <f>F106/E106-1</f>
        <v>#DIV/0!</v>
      </c>
    </row>
    <row r="110" spans="2:6" ht="15.75" hidden="1" thickBot="1" x14ac:dyDescent="0.3">
      <c r="B110" s="535" t="s">
        <v>38</v>
      </c>
      <c r="C110" s="530"/>
      <c r="D110" s="543" t="e">
        <f>D107/C107-1</f>
        <v>#DIV/0!</v>
      </c>
      <c r="E110" s="543" t="e">
        <f t="shared" ref="E110:F111" si="13">E107/D107-1</f>
        <v>#DIV/0!</v>
      </c>
      <c r="F110" s="543" t="e">
        <f t="shared" si="13"/>
        <v>#DIV/0!</v>
      </c>
    </row>
    <row r="111" spans="2:6" ht="15.75" hidden="1" thickBot="1" x14ac:dyDescent="0.3">
      <c r="B111" s="535" t="s">
        <v>39</v>
      </c>
      <c r="C111" s="530"/>
      <c r="D111" s="543" t="e">
        <f>D108/C108-1</f>
        <v>#DIV/0!</v>
      </c>
      <c r="E111" s="543" t="e">
        <f t="shared" si="13"/>
        <v>#DIV/0!</v>
      </c>
      <c r="F111" s="543" t="e">
        <f t="shared" si="13"/>
        <v>#DIV/0!</v>
      </c>
    </row>
    <row r="112" spans="2:6" ht="24.75" hidden="1" customHeight="1" thickBot="1" x14ac:dyDescent="0.3">
      <c r="B112" s="1762" t="s">
        <v>492</v>
      </c>
      <c r="C112" s="1763"/>
      <c r="D112" s="1763"/>
      <c r="E112" s="1763"/>
      <c r="F112" s="1764"/>
    </row>
    <row r="113" spans="2:6" ht="12.75" hidden="1" customHeight="1" thickBot="1" x14ac:dyDescent="0.3">
      <c r="B113" s="1754"/>
      <c r="C113" s="540">
        <v>2018</v>
      </c>
      <c r="D113" s="540">
        <v>2019</v>
      </c>
      <c r="E113" s="540">
        <v>2026</v>
      </c>
      <c r="F113" s="540">
        <v>2027</v>
      </c>
    </row>
    <row r="114" spans="2:6" ht="9" hidden="1" customHeight="1" thickBot="1" x14ac:dyDescent="0.3">
      <c r="B114" s="1755"/>
      <c r="C114" s="541" t="s">
        <v>13</v>
      </c>
      <c r="D114" s="541" t="s">
        <v>14</v>
      </c>
      <c r="E114" s="541" t="s">
        <v>14</v>
      </c>
      <c r="F114" s="541" t="s">
        <v>14</v>
      </c>
    </row>
    <row r="115" spans="2:6" ht="24.75" hidden="1" customHeight="1" thickBot="1" x14ac:dyDescent="0.3">
      <c r="B115" s="545" t="s">
        <v>41</v>
      </c>
      <c r="C115" s="546"/>
      <c r="D115" s="546"/>
      <c r="E115" s="546"/>
      <c r="F115" s="546"/>
    </row>
    <row r="116" spans="2:6" ht="15.75" hidden="1" thickBot="1" x14ac:dyDescent="0.3">
      <c r="B116" s="547" t="s">
        <v>42</v>
      </c>
      <c r="C116" s="549"/>
      <c r="D116" s="559"/>
      <c r="E116" s="559"/>
      <c r="F116" s="559"/>
    </row>
    <row r="117" spans="2:6" ht="15.75" hidden="1" thickBot="1" x14ac:dyDescent="0.3">
      <c r="B117" s="547" t="s">
        <v>43</v>
      </c>
      <c r="C117" s="549"/>
      <c r="D117" s="559"/>
      <c r="E117" s="559"/>
      <c r="F117" s="559"/>
    </row>
    <row r="118" spans="2:6" ht="24.75" hidden="1" customHeight="1" thickBot="1" x14ac:dyDescent="0.3">
      <c r="B118" s="545" t="s">
        <v>67</v>
      </c>
      <c r="C118" s="546"/>
      <c r="D118" s="546"/>
      <c r="E118" s="546"/>
      <c r="F118" s="546"/>
    </row>
    <row r="119" spans="2:6" ht="15.75" hidden="1" thickBot="1" x14ac:dyDescent="0.3">
      <c r="B119" s="547" t="s">
        <v>42</v>
      </c>
      <c r="C119" s="549"/>
      <c r="D119" s="546"/>
      <c r="E119" s="546"/>
      <c r="F119" s="546"/>
    </row>
    <row r="120" spans="2:6" ht="15.75" hidden="1" thickBot="1" x14ac:dyDescent="0.3">
      <c r="B120" s="547" t="s">
        <v>43</v>
      </c>
      <c r="C120" s="549"/>
      <c r="D120" s="546"/>
      <c r="E120" s="546"/>
      <c r="F120" s="546"/>
    </row>
    <row r="121" spans="2:6" ht="24.75" hidden="1" customHeight="1" thickBot="1" x14ac:dyDescent="0.3">
      <c r="B121" s="545" t="s">
        <v>45</v>
      </c>
      <c r="C121" s="549">
        <v>0</v>
      </c>
      <c r="D121" s="546">
        <v>0</v>
      </c>
      <c r="E121" s="546">
        <v>0</v>
      </c>
      <c r="F121" s="546">
        <v>0</v>
      </c>
    </row>
    <row r="122" spans="2:6" ht="15.75" hidden="1" thickBot="1" x14ac:dyDescent="0.3">
      <c r="B122" s="547" t="s">
        <v>42</v>
      </c>
      <c r="C122" s="549"/>
      <c r="D122" s="546"/>
      <c r="E122" s="546"/>
      <c r="F122" s="546"/>
    </row>
    <row r="123" spans="2:6" ht="15.75" hidden="1" thickBot="1" x14ac:dyDescent="0.3">
      <c r="B123" s="547" t="s">
        <v>43</v>
      </c>
      <c r="C123" s="549"/>
      <c r="D123" s="546"/>
      <c r="E123" s="546"/>
      <c r="F123" s="546"/>
    </row>
    <row r="124" spans="2:6" ht="15.75" hidden="1" thickBot="1" x14ac:dyDescent="0.3">
      <c r="B124" s="545" t="s">
        <v>46</v>
      </c>
      <c r="C124" s="549"/>
      <c r="D124" s="546"/>
      <c r="E124" s="546"/>
      <c r="F124" s="546"/>
    </row>
    <row r="125" spans="2:6" ht="15.75" hidden="1" thickBot="1" x14ac:dyDescent="0.3">
      <c r="B125" s="547" t="s">
        <v>42</v>
      </c>
      <c r="C125" s="549"/>
      <c r="D125" s="546"/>
      <c r="E125" s="546"/>
      <c r="F125" s="546"/>
    </row>
    <row r="126" spans="2:6" ht="15.75" hidden="1" thickBot="1" x14ac:dyDescent="0.3">
      <c r="B126" s="547" t="s">
        <v>43</v>
      </c>
      <c r="C126" s="549"/>
      <c r="D126" s="546"/>
      <c r="E126" s="546"/>
      <c r="F126" s="546"/>
    </row>
    <row r="127" spans="2:6" ht="15.75" hidden="1" thickBot="1" x14ac:dyDescent="0.3">
      <c r="B127" s="545" t="s">
        <v>47</v>
      </c>
      <c r="C127" s="549"/>
      <c r="D127" s="546"/>
      <c r="E127" s="546"/>
      <c r="F127" s="546"/>
    </row>
    <row r="128" spans="2:6" ht="15.75" hidden="1" thickBot="1" x14ac:dyDescent="0.3">
      <c r="B128" s="547" t="s">
        <v>42</v>
      </c>
      <c r="C128" s="549"/>
      <c r="D128" s="546"/>
      <c r="E128" s="546"/>
      <c r="F128" s="546"/>
    </row>
    <row r="129" spans="2:6" ht="15" hidden="1" customHeight="1" thickBot="1" x14ac:dyDescent="0.3">
      <c r="B129" s="547" t="s">
        <v>43</v>
      </c>
      <c r="C129" s="549"/>
      <c r="D129" s="546"/>
      <c r="E129" s="546"/>
      <c r="F129" s="546"/>
    </row>
    <row r="130" spans="2:6" ht="15.75" hidden="1" thickBot="1" x14ac:dyDescent="0.3">
      <c r="B130" s="545" t="s">
        <v>48</v>
      </c>
      <c r="C130" s="549">
        <v>0</v>
      </c>
      <c r="D130" s="546">
        <v>0</v>
      </c>
      <c r="E130" s="546">
        <v>0</v>
      </c>
      <c r="F130" s="546">
        <v>0</v>
      </c>
    </row>
    <row r="131" spans="2:6" ht="15.75" hidden="1" thickBot="1" x14ac:dyDescent="0.3">
      <c r="B131" s="547" t="s">
        <v>42</v>
      </c>
      <c r="C131" s="549"/>
      <c r="D131" s="546"/>
      <c r="E131" s="546"/>
      <c r="F131" s="546"/>
    </row>
    <row r="132" spans="2:6" ht="15.75" hidden="1" thickBot="1" x14ac:dyDescent="0.3">
      <c r="B132" s="547" t="s">
        <v>43</v>
      </c>
      <c r="C132" s="549"/>
      <c r="D132" s="546"/>
      <c r="E132" s="546"/>
      <c r="F132" s="546"/>
    </row>
    <row r="133" spans="2:6" ht="15.75" hidden="1" thickBot="1" x14ac:dyDescent="0.3">
      <c r="B133" s="545" t="s">
        <v>49</v>
      </c>
      <c r="C133" s="549"/>
      <c r="D133" s="546"/>
      <c r="E133" s="546"/>
      <c r="F133" s="546"/>
    </row>
    <row r="134" spans="2:6" ht="15.75" hidden="1" thickBot="1" x14ac:dyDescent="0.3">
      <c r="B134" s="547" t="s">
        <v>42</v>
      </c>
      <c r="C134" s="549"/>
      <c r="D134" s="546"/>
      <c r="E134" s="546"/>
      <c r="F134" s="546"/>
    </row>
    <row r="135" spans="2:6" ht="15.75" hidden="1" thickBot="1" x14ac:dyDescent="0.3">
      <c r="B135" s="547" t="s">
        <v>43</v>
      </c>
      <c r="C135" s="549"/>
      <c r="D135" s="546"/>
      <c r="E135" s="546"/>
      <c r="F135" s="546"/>
    </row>
    <row r="136" spans="2:6" ht="15.75" hidden="1" thickBot="1" x14ac:dyDescent="0.3">
      <c r="B136" s="560" t="s">
        <v>50</v>
      </c>
      <c r="C136" s="549">
        <f>C133+C130+C127+C124+C121+C118+C115</f>
        <v>0</v>
      </c>
      <c r="D136" s="549">
        <f t="shared" ref="D136:F136" si="14">D133+D130+D127+D124+D121+D118+D115</f>
        <v>0</v>
      </c>
      <c r="E136" s="549">
        <f t="shared" si="14"/>
        <v>0</v>
      </c>
      <c r="F136" s="549">
        <f t="shared" si="14"/>
        <v>0</v>
      </c>
    </row>
    <row r="137" spans="2:6" ht="17.25" hidden="1" customHeight="1" thickBot="1" x14ac:dyDescent="0.3">
      <c r="B137" s="556" t="s">
        <v>71</v>
      </c>
      <c r="C137" s="557">
        <f>IF(C136-C107=0,0,"Error")</f>
        <v>0</v>
      </c>
      <c r="D137" s="557">
        <f>IF(D136-D107=0,0,"Error")</f>
        <v>0</v>
      </c>
      <c r="E137" s="557">
        <f>IF(E136-E107=0,0,"Error")</f>
        <v>0</v>
      </c>
      <c r="F137" s="557">
        <f>IF(F136-F107=0,0,"Error")</f>
        <v>0</v>
      </c>
    </row>
    <row r="138" spans="2:6" ht="18.75" customHeight="1" thickBot="1" x14ac:dyDescent="0.3">
      <c r="B138" s="562" t="s">
        <v>149</v>
      </c>
      <c r="C138" s="1781" t="s">
        <v>494</v>
      </c>
      <c r="D138" s="1782"/>
      <c r="E138" s="1782"/>
      <c r="F138" s="1783"/>
    </row>
    <row r="139" spans="2:6" ht="189.75" customHeight="1" thickBot="1" x14ac:dyDescent="0.3">
      <c r="B139" s="532" t="s">
        <v>29</v>
      </c>
      <c r="C139" s="1784" t="s">
        <v>495</v>
      </c>
      <c r="D139" s="1785"/>
      <c r="E139" s="1785"/>
      <c r="F139" s="1786"/>
    </row>
    <row r="140" spans="2:6" ht="15.75" thickBot="1" x14ac:dyDescent="0.3">
      <c r="B140" s="532" t="s">
        <v>31</v>
      </c>
      <c r="C140" s="1787" t="s">
        <v>496</v>
      </c>
      <c r="D140" s="1782"/>
      <c r="E140" s="1782"/>
      <c r="F140" s="1783"/>
    </row>
    <row r="141" spans="2:6" ht="15.75" customHeight="1" x14ac:dyDescent="0.25">
      <c r="B141" s="1788"/>
      <c r="C141" s="563">
        <v>2024</v>
      </c>
      <c r="D141" s="563">
        <v>2025</v>
      </c>
      <c r="E141" s="563">
        <v>2026</v>
      </c>
      <c r="F141" s="563">
        <v>2027</v>
      </c>
    </row>
    <row r="142" spans="2:6" ht="12.75" customHeight="1" thickBot="1" x14ac:dyDescent="0.3">
      <c r="B142" s="1789"/>
      <c r="C142" s="565" t="s">
        <v>13</v>
      </c>
      <c r="D142" s="565" t="s">
        <v>14</v>
      </c>
      <c r="E142" s="565" t="s">
        <v>14</v>
      </c>
      <c r="F142" s="565" t="s">
        <v>14</v>
      </c>
    </row>
    <row r="143" spans="2:6" ht="15.75" thickBot="1" x14ac:dyDescent="0.3">
      <c r="B143" s="532" t="s">
        <v>33</v>
      </c>
      <c r="C143" s="566">
        <v>1</v>
      </c>
      <c r="D143" s="566">
        <v>1</v>
      </c>
      <c r="E143" s="566">
        <v>1</v>
      </c>
      <c r="F143" s="566">
        <v>1</v>
      </c>
    </row>
    <row r="144" spans="2:6" ht="15.75" thickBot="1" x14ac:dyDescent="0.3">
      <c r="B144" s="532" t="s">
        <v>35</v>
      </c>
      <c r="C144" s="566">
        <f>C173</f>
        <v>6000</v>
      </c>
      <c r="D144" s="566">
        <f>D173</f>
        <v>6000</v>
      </c>
      <c r="E144" s="566">
        <f t="shared" ref="E144:F144" si="15">E173</f>
        <v>6000</v>
      </c>
      <c r="F144" s="566">
        <f t="shared" si="15"/>
        <v>6000</v>
      </c>
    </row>
    <row r="145" spans="2:7" ht="15.75" thickBot="1" x14ac:dyDescent="0.3">
      <c r="B145" s="532" t="s">
        <v>36</v>
      </c>
      <c r="C145" s="566">
        <f>C144/C143</f>
        <v>6000</v>
      </c>
      <c r="D145" s="566">
        <f t="shared" ref="D145:F145" si="16">D144/D143</f>
        <v>6000</v>
      </c>
      <c r="E145" s="566">
        <f t="shared" si="16"/>
        <v>6000</v>
      </c>
      <c r="F145" s="566">
        <f t="shared" si="16"/>
        <v>6000</v>
      </c>
    </row>
    <row r="146" spans="2:7" ht="15.75" thickBot="1" x14ac:dyDescent="0.3">
      <c r="B146" s="532" t="s">
        <v>37</v>
      </c>
      <c r="C146" s="564" t="s">
        <v>94</v>
      </c>
      <c r="D146" s="567">
        <f>D143/C143-1</f>
        <v>0</v>
      </c>
      <c r="E146" s="567">
        <f t="shared" ref="E146:F148" si="17">E143/D143-1</f>
        <v>0</v>
      </c>
      <c r="F146" s="567">
        <f t="shared" si="17"/>
        <v>0</v>
      </c>
    </row>
    <row r="147" spans="2:7" ht="15.75" thickBot="1" x14ac:dyDescent="0.3">
      <c r="B147" s="532" t="s">
        <v>38</v>
      </c>
      <c r="C147" s="564" t="s">
        <v>94</v>
      </c>
      <c r="D147" s="567">
        <f>D144/C144-1</f>
        <v>0</v>
      </c>
      <c r="E147" s="567">
        <f t="shared" si="17"/>
        <v>0</v>
      </c>
      <c r="F147" s="567">
        <f t="shared" si="17"/>
        <v>0</v>
      </c>
    </row>
    <row r="148" spans="2:7" ht="15.75" thickBot="1" x14ac:dyDescent="0.3">
      <c r="B148" s="532" t="s">
        <v>39</v>
      </c>
      <c r="C148" s="564" t="s">
        <v>94</v>
      </c>
      <c r="D148" s="567">
        <f>D145/C145-1</f>
        <v>0</v>
      </c>
      <c r="E148" s="567">
        <f t="shared" si="17"/>
        <v>0</v>
      </c>
      <c r="F148" s="567">
        <f t="shared" si="17"/>
        <v>0</v>
      </c>
    </row>
    <row r="149" spans="2:7" ht="15.75" customHeight="1" thickBot="1" x14ac:dyDescent="0.3">
      <c r="B149" s="1778" t="s">
        <v>497</v>
      </c>
      <c r="C149" s="1779"/>
      <c r="D149" s="1779"/>
      <c r="E149" s="1779"/>
      <c r="F149" s="1780"/>
    </row>
    <row r="150" spans="2:7" ht="12.75" customHeight="1" x14ac:dyDescent="0.25">
      <c r="B150" s="1788"/>
      <c r="C150" s="563">
        <v>2024</v>
      </c>
      <c r="D150" s="563">
        <v>2025</v>
      </c>
      <c r="E150" s="563">
        <v>2026</v>
      </c>
      <c r="F150" s="563">
        <v>2027</v>
      </c>
      <c r="G150" s="544"/>
    </row>
    <row r="151" spans="2:7" ht="13.5" customHeight="1" thickBot="1" x14ac:dyDescent="0.3">
      <c r="B151" s="1789"/>
      <c r="C151" s="565" t="s">
        <v>13</v>
      </c>
      <c r="D151" s="565" t="s">
        <v>14</v>
      </c>
      <c r="E151" s="565" t="s">
        <v>14</v>
      </c>
      <c r="F151" s="565" t="s">
        <v>14</v>
      </c>
    </row>
    <row r="152" spans="2:7" ht="15.75" thickBot="1" x14ac:dyDescent="0.3">
      <c r="B152" s="568" t="s">
        <v>41</v>
      </c>
      <c r="C152" s="569">
        <f>C153+C154</f>
        <v>0</v>
      </c>
      <c r="D152" s="569">
        <f>D153+D154</f>
        <v>0</v>
      </c>
      <c r="E152" s="569">
        <f t="shared" ref="E152:F152" si="18">E153+E154</f>
        <v>0</v>
      </c>
      <c r="F152" s="569">
        <f t="shared" si="18"/>
        <v>0</v>
      </c>
    </row>
    <row r="153" spans="2:7" ht="15.75" thickBot="1" x14ac:dyDescent="0.3">
      <c r="B153" s="570" t="s">
        <v>42</v>
      </c>
      <c r="C153" s="571">
        <v>0</v>
      </c>
      <c r="D153" s="571">
        <v>0</v>
      </c>
      <c r="E153" s="571">
        <v>0</v>
      </c>
      <c r="F153" s="571">
        <v>0</v>
      </c>
    </row>
    <row r="154" spans="2:7" ht="15.75" thickBot="1" x14ac:dyDescent="0.3">
      <c r="B154" s="570" t="s">
        <v>43</v>
      </c>
      <c r="C154" s="571"/>
      <c r="D154" s="571"/>
      <c r="E154" s="571"/>
      <c r="F154" s="571"/>
    </row>
    <row r="155" spans="2:7" ht="26.25" thickBot="1" x14ac:dyDescent="0.3">
      <c r="B155" s="568" t="s">
        <v>67</v>
      </c>
      <c r="C155" s="569">
        <f>C156+C157</f>
        <v>0</v>
      </c>
      <c r="D155" s="569">
        <f>D156+D157</f>
        <v>0</v>
      </c>
      <c r="E155" s="569">
        <f t="shared" ref="E155:F155" si="19">E156+E157</f>
        <v>0</v>
      </c>
      <c r="F155" s="569">
        <f t="shared" si="19"/>
        <v>0</v>
      </c>
    </row>
    <row r="156" spans="2:7" ht="15.75" thickBot="1" x14ac:dyDescent="0.3">
      <c r="B156" s="570" t="s">
        <v>42</v>
      </c>
      <c r="C156" s="571">
        <v>0</v>
      </c>
      <c r="D156" s="571">
        <v>0</v>
      </c>
      <c r="E156" s="571">
        <v>0</v>
      </c>
      <c r="F156" s="571">
        <v>0</v>
      </c>
    </row>
    <row r="157" spans="2:7" ht="15.75" thickBot="1" x14ac:dyDescent="0.3">
      <c r="B157" s="570" t="s">
        <v>43</v>
      </c>
      <c r="C157" s="571"/>
      <c r="D157" s="569"/>
      <c r="E157" s="569"/>
      <c r="F157" s="569"/>
    </row>
    <row r="158" spans="2:7" ht="15.75" thickBot="1" x14ac:dyDescent="0.3">
      <c r="B158" s="568" t="s">
        <v>45</v>
      </c>
      <c r="C158" s="571">
        <f>C159+C160</f>
        <v>6000</v>
      </c>
      <c r="D158" s="569">
        <f>D159+D160</f>
        <v>6000</v>
      </c>
      <c r="E158" s="569">
        <f t="shared" ref="E158:F158" si="20">E159+E160</f>
        <v>6000</v>
      </c>
      <c r="F158" s="569">
        <f t="shared" si="20"/>
        <v>6000</v>
      </c>
    </row>
    <row r="159" spans="2:7" ht="15.75" thickBot="1" x14ac:dyDescent="0.3">
      <c r="B159" s="570" t="s">
        <v>42</v>
      </c>
      <c r="C159" s="571">
        <v>6000</v>
      </c>
      <c r="D159" s="571">
        <v>6000</v>
      </c>
      <c r="E159" s="571">
        <v>6000</v>
      </c>
      <c r="F159" s="571">
        <v>6000</v>
      </c>
    </row>
    <row r="160" spans="2:7" ht="15.75" thickBot="1" x14ac:dyDescent="0.3">
      <c r="B160" s="570" t="s">
        <v>43</v>
      </c>
      <c r="C160" s="571"/>
      <c r="D160" s="569"/>
      <c r="E160" s="569"/>
      <c r="F160" s="569"/>
    </row>
    <row r="161" spans="2:8" ht="15.75" thickBot="1" x14ac:dyDescent="0.3">
      <c r="B161" s="568" t="s">
        <v>46</v>
      </c>
      <c r="C161" s="571"/>
      <c r="D161" s="569"/>
      <c r="E161" s="569"/>
      <c r="F161" s="569"/>
    </row>
    <row r="162" spans="2:8" ht="15.75" thickBot="1" x14ac:dyDescent="0.3">
      <c r="B162" s="570" t="s">
        <v>42</v>
      </c>
      <c r="C162" s="571"/>
      <c r="D162" s="569"/>
      <c r="E162" s="569"/>
      <c r="F162" s="569"/>
    </row>
    <row r="163" spans="2:8" ht="15.75" thickBot="1" x14ac:dyDescent="0.3">
      <c r="B163" s="570" t="s">
        <v>43</v>
      </c>
      <c r="C163" s="571"/>
      <c r="D163" s="569"/>
      <c r="E163" s="569"/>
      <c r="F163" s="569"/>
    </row>
    <row r="164" spans="2:8" ht="15.75" thickBot="1" x14ac:dyDescent="0.3">
      <c r="B164" s="568" t="s">
        <v>47</v>
      </c>
      <c r="C164" s="571"/>
      <c r="D164" s="569"/>
      <c r="E164" s="569"/>
      <c r="F164" s="569"/>
    </row>
    <row r="165" spans="2:8" ht="15.75" thickBot="1" x14ac:dyDescent="0.3">
      <c r="B165" s="570" t="s">
        <v>42</v>
      </c>
      <c r="C165" s="571"/>
      <c r="D165" s="569"/>
      <c r="E165" s="569"/>
      <c r="F165" s="569"/>
    </row>
    <row r="166" spans="2:8" ht="15.75" thickBot="1" x14ac:dyDescent="0.3">
      <c r="B166" s="570" t="s">
        <v>43</v>
      </c>
      <c r="C166" s="571"/>
      <c r="D166" s="569"/>
      <c r="E166" s="569"/>
      <c r="F166" s="569"/>
    </row>
    <row r="167" spans="2:8" ht="15.75" thickBot="1" x14ac:dyDescent="0.3">
      <c r="B167" s="568" t="s">
        <v>48</v>
      </c>
      <c r="C167" s="571">
        <f>C168+C169</f>
        <v>0</v>
      </c>
      <c r="D167" s="569">
        <f t="shared" ref="D167:F167" si="21">D168+D169</f>
        <v>0</v>
      </c>
      <c r="E167" s="569">
        <f t="shared" si="21"/>
        <v>0</v>
      </c>
      <c r="F167" s="569">
        <f t="shared" si="21"/>
        <v>0</v>
      </c>
    </row>
    <row r="168" spans="2:8" ht="15.75" thickBot="1" x14ac:dyDescent="0.3">
      <c r="B168" s="570" t="s">
        <v>42</v>
      </c>
      <c r="C168" s="571">
        <v>0</v>
      </c>
      <c r="D168" s="571">
        <v>0</v>
      </c>
      <c r="E168" s="571">
        <v>0</v>
      </c>
      <c r="F168" s="571">
        <v>0</v>
      </c>
    </row>
    <row r="169" spans="2:8" ht="15.75" thickBot="1" x14ac:dyDescent="0.3">
      <c r="B169" s="570" t="s">
        <v>43</v>
      </c>
      <c r="C169" s="571"/>
      <c r="D169" s="569"/>
      <c r="E169" s="569"/>
      <c r="F169" s="569"/>
    </row>
    <row r="170" spans="2:8" ht="15.75" thickBot="1" x14ac:dyDescent="0.3">
      <c r="B170" s="568" t="s">
        <v>49</v>
      </c>
      <c r="C170" s="571">
        <v>0</v>
      </c>
      <c r="D170" s="569">
        <v>0</v>
      </c>
      <c r="E170" s="569">
        <f>D170*1.03*0.99</f>
        <v>0</v>
      </c>
      <c r="F170" s="569">
        <f>E170*1.03*0.99</f>
        <v>0</v>
      </c>
    </row>
    <row r="171" spans="2:8" ht="15.75" thickBot="1" x14ac:dyDescent="0.3">
      <c r="B171" s="570" t="s">
        <v>42</v>
      </c>
      <c r="C171" s="571"/>
      <c r="D171" s="572"/>
      <c r="E171" s="572"/>
      <c r="F171" s="572"/>
      <c r="H171" s="573"/>
    </row>
    <row r="172" spans="2:8" ht="15.75" thickBot="1" x14ac:dyDescent="0.3">
      <c r="B172" s="570" t="s">
        <v>43</v>
      </c>
      <c r="C172" s="571"/>
      <c r="D172" s="574"/>
      <c r="E172" s="572"/>
      <c r="F172" s="572"/>
    </row>
    <row r="173" spans="2:8" ht="15.75" thickBot="1" x14ac:dyDescent="0.3">
      <c r="B173" s="575" t="s">
        <v>154</v>
      </c>
      <c r="C173" s="571">
        <f>C170+C167+C164+C161+C158+C155+C152</f>
        <v>6000</v>
      </c>
      <c r="D173" s="571">
        <f>D170+D167+D164+D161+D158+D155+D152</f>
        <v>6000</v>
      </c>
      <c r="E173" s="571">
        <f t="shared" ref="E173:F173" si="22">E170+E167+E164+E161+E158+E155+E152</f>
        <v>6000</v>
      </c>
      <c r="F173" s="571">
        <f t="shared" si="22"/>
        <v>6000</v>
      </c>
    </row>
    <row r="174" spans="2:8" ht="15.75" thickBot="1" x14ac:dyDescent="0.3">
      <c r="B174" s="576" t="s">
        <v>71</v>
      </c>
      <c r="C174" s="577">
        <f>IF(C173-C144=0,0,"Error")</f>
        <v>0</v>
      </c>
      <c r="D174" s="577">
        <f>IF(D173-D144=0,0,"Error")</f>
        <v>0</v>
      </c>
      <c r="E174" s="577">
        <f>IF(E173-E144=0,0,"Error")</f>
        <v>0</v>
      </c>
      <c r="F174" s="577">
        <f>IF(F173-F144=0,0,"Error")</f>
        <v>0</v>
      </c>
    </row>
    <row r="175" spans="2:8" ht="15.75" thickBot="1" x14ac:dyDescent="0.3">
      <c r="B175" s="1765" t="s">
        <v>96</v>
      </c>
      <c r="C175" s="1766"/>
      <c r="D175" s="1766"/>
      <c r="E175" s="1766"/>
      <c r="F175" s="1767"/>
    </row>
    <row r="176" spans="2:8" ht="15.75" thickBot="1" x14ac:dyDescent="0.3">
      <c r="B176" s="1765" t="s">
        <v>97</v>
      </c>
      <c r="C176" s="1766"/>
      <c r="D176" s="1766"/>
      <c r="E176" s="1766"/>
      <c r="F176" s="1767"/>
    </row>
    <row r="177" spans="2:6" ht="15.75" thickBot="1" x14ac:dyDescent="0.3">
      <c r="B177" s="1765" t="s">
        <v>51</v>
      </c>
      <c r="C177" s="1766"/>
      <c r="D177" s="1766"/>
      <c r="E177" s="1766"/>
      <c r="F177" s="1767"/>
    </row>
    <row r="178" spans="2:6" ht="15.75" thickBot="1" x14ac:dyDescent="0.3">
      <c r="B178" s="1765" t="s">
        <v>52</v>
      </c>
      <c r="C178" s="1766"/>
      <c r="D178" s="1766"/>
      <c r="E178" s="1766"/>
      <c r="F178" s="1767"/>
    </row>
    <row r="179" spans="2:6" ht="15.75" thickBot="1" x14ac:dyDescent="0.3">
      <c r="B179" s="539" t="s">
        <v>98</v>
      </c>
      <c r="C179" s="1790" t="s">
        <v>498</v>
      </c>
      <c r="D179" s="1791"/>
      <c r="E179" s="1792"/>
      <c r="F179" s="1793"/>
    </row>
    <row r="180" spans="2:6" ht="40.5" customHeight="1" thickBot="1" x14ac:dyDescent="0.3">
      <c r="B180" s="539" t="s">
        <v>100</v>
      </c>
      <c r="C180" s="539" t="s">
        <v>499</v>
      </c>
      <c r="D180" s="578" t="s">
        <v>500</v>
      </c>
      <c r="E180" s="579" t="s">
        <v>498</v>
      </c>
      <c r="F180" s="580"/>
    </row>
    <row r="181" spans="2:6" ht="15.75" thickBot="1" x14ac:dyDescent="0.3">
      <c r="B181" s="581"/>
      <c r="C181" s="1794"/>
      <c r="D181" s="1795"/>
      <c r="E181" s="1796"/>
      <c r="F181" s="1797"/>
    </row>
    <row r="182" spans="2:6" ht="21.75" customHeight="1" thickBot="1" x14ac:dyDescent="0.3">
      <c r="B182" s="535" t="s">
        <v>29</v>
      </c>
      <c r="C182" s="1759" t="s">
        <v>501</v>
      </c>
      <c r="D182" s="1760"/>
      <c r="E182" s="1760"/>
      <c r="F182" s="1761"/>
    </row>
    <row r="183" spans="2:6" ht="15.75" thickBot="1" x14ac:dyDescent="0.3">
      <c r="B183" s="535" t="s">
        <v>31</v>
      </c>
      <c r="C183" s="1774" t="s">
        <v>502</v>
      </c>
      <c r="D183" s="1775"/>
      <c r="E183" s="1775"/>
      <c r="F183" s="1776"/>
    </row>
    <row r="184" spans="2:6" ht="12.75" customHeight="1" x14ac:dyDescent="0.25">
      <c r="B184" s="1754"/>
      <c r="C184" s="540">
        <v>2024</v>
      </c>
      <c r="D184" s="540">
        <v>2025</v>
      </c>
      <c r="E184" s="540">
        <v>2026</v>
      </c>
      <c r="F184" s="540">
        <v>2027</v>
      </c>
    </row>
    <row r="185" spans="2:6" ht="11.25" customHeight="1" thickBot="1" x14ac:dyDescent="0.3">
      <c r="B185" s="1755"/>
      <c r="C185" s="541" t="s">
        <v>13</v>
      </c>
      <c r="D185" s="541" t="s">
        <v>14</v>
      </c>
      <c r="E185" s="541" t="s">
        <v>14</v>
      </c>
      <c r="F185" s="541" t="s">
        <v>14</v>
      </c>
    </row>
    <row r="186" spans="2:6" ht="15.75" thickBot="1" x14ac:dyDescent="0.3">
      <c r="B186" s="535" t="s">
        <v>33</v>
      </c>
      <c r="C186" s="542">
        <v>1</v>
      </c>
      <c r="D186" s="542">
        <v>1</v>
      </c>
      <c r="E186" s="542">
        <v>1</v>
      </c>
      <c r="F186" s="542">
        <v>1</v>
      </c>
    </row>
    <row r="187" spans="2:6" ht="15.75" thickBot="1" x14ac:dyDescent="0.3">
      <c r="B187" s="535" t="s">
        <v>35</v>
      </c>
      <c r="C187" s="542">
        <f>C205</f>
        <v>43800</v>
      </c>
      <c r="D187" s="542">
        <f t="shared" ref="D187:F187" si="23">D205</f>
        <v>33800</v>
      </c>
      <c r="E187" s="542">
        <f t="shared" si="23"/>
        <v>33800</v>
      </c>
      <c r="F187" s="542">
        <f t="shared" si="23"/>
        <v>53800</v>
      </c>
    </row>
    <row r="188" spans="2:6" ht="15.75" thickBot="1" x14ac:dyDescent="0.3">
      <c r="B188" s="535" t="s">
        <v>36</v>
      </c>
      <c r="C188" s="542">
        <f>C187/C186</f>
        <v>43800</v>
      </c>
      <c r="D188" s="542">
        <f t="shared" ref="D188:F188" si="24">D187/D186</f>
        <v>33800</v>
      </c>
      <c r="E188" s="542">
        <f t="shared" si="24"/>
        <v>33800</v>
      </c>
      <c r="F188" s="542">
        <f t="shared" si="24"/>
        <v>53800</v>
      </c>
    </row>
    <row r="189" spans="2:6" ht="15.75" thickBot="1" x14ac:dyDescent="0.3">
      <c r="B189" s="535" t="s">
        <v>37</v>
      </c>
      <c r="C189" s="530" t="s">
        <v>94</v>
      </c>
      <c r="D189" s="543">
        <f>D186/C186-1</f>
        <v>0</v>
      </c>
      <c r="E189" s="543">
        <f t="shared" ref="E189:F191" si="25">E186/D186-1</f>
        <v>0</v>
      </c>
      <c r="F189" s="543">
        <f t="shared" si="25"/>
        <v>0</v>
      </c>
    </row>
    <row r="190" spans="2:6" ht="15.75" thickBot="1" x14ac:dyDescent="0.3">
      <c r="B190" s="535" t="s">
        <v>38</v>
      </c>
      <c r="C190" s="530" t="s">
        <v>94</v>
      </c>
      <c r="D190" s="543">
        <f>D187/C187-1</f>
        <v>-0.22831050228310501</v>
      </c>
      <c r="E190" s="543">
        <f t="shared" si="25"/>
        <v>0</v>
      </c>
      <c r="F190" s="543">
        <f t="shared" si="25"/>
        <v>0.59171597633136086</v>
      </c>
    </row>
    <row r="191" spans="2:6" ht="15.75" thickBot="1" x14ac:dyDescent="0.3">
      <c r="B191" s="535" t="s">
        <v>39</v>
      </c>
      <c r="C191" s="530" t="s">
        <v>94</v>
      </c>
      <c r="D191" s="543">
        <f>D188/C188-1</f>
        <v>-0.22831050228310501</v>
      </c>
      <c r="E191" s="543">
        <f t="shared" si="25"/>
        <v>0</v>
      </c>
      <c r="F191" s="543">
        <f t="shared" si="25"/>
        <v>0.59171597633136086</v>
      </c>
    </row>
    <row r="192" spans="2:6" ht="15.75" thickBot="1" x14ac:dyDescent="0.3">
      <c r="B192" s="1762" t="s">
        <v>284</v>
      </c>
      <c r="C192" s="1763"/>
      <c r="D192" s="1763"/>
      <c r="E192" s="1763"/>
      <c r="F192" s="1764"/>
    </row>
    <row r="193" spans="2:6" ht="12.75" customHeight="1" x14ac:dyDescent="0.25">
      <c r="B193" s="1754"/>
      <c r="C193" s="540">
        <v>2024</v>
      </c>
      <c r="D193" s="540">
        <v>2025</v>
      </c>
      <c r="E193" s="540">
        <v>2026</v>
      </c>
      <c r="F193" s="540">
        <v>2027</v>
      </c>
    </row>
    <row r="194" spans="2:6" ht="12.75" customHeight="1" thickBot="1" x14ac:dyDescent="0.3">
      <c r="B194" s="1755"/>
      <c r="C194" s="541" t="s">
        <v>13</v>
      </c>
      <c r="D194" s="541" t="s">
        <v>14</v>
      </c>
      <c r="E194" s="541" t="s">
        <v>14</v>
      </c>
      <c r="F194" s="541" t="s">
        <v>14</v>
      </c>
    </row>
    <row r="195" spans="2:6" ht="15.75" thickBot="1" x14ac:dyDescent="0.3">
      <c r="B195" s="545" t="s">
        <v>57</v>
      </c>
      <c r="C195" s="546">
        <f>C196+C197+C198+C199</f>
        <v>0</v>
      </c>
      <c r="D195" s="546">
        <f t="shared" ref="D195:F195" si="26">D196+D197+D198+D199</f>
        <v>0</v>
      </c>
      <c r="E195" s="546">
        <f t="shared" si="26"/>
        <v>0</v>
      </c>
      <c r="F195" s="546">
        <f t="shared" si="26"/>
        <v>0</v>
      </c>
    </row>
    <row r="196" spans="2:6" ht="15.75" thickBot="1" x14ac:dyDescent="0.3">
      <c r="B196" s="547" t="s">
        <v>42</v>
      </c>
      <c r="C196" s="546"/>
      <c r="D196" s="546"/>
      <c r="E196" s="546"/>
      <c r="F196" s="546"/>
    </row>
    <row r="197" spans="2:6" ht="15.75" thickBot="1" x14ac:dyDescent="0.3">
      <c r="B197" s="547" t="s">
        <v>58</v>
      </c>
      <c r="C197" s="546"/>
      <c r="D197" s="546"/>
      <c r="E197" s="546"/>
      <c r="F197" s="546"/>
    </row>
    <row r="198" spans="2:6" ht="15.75" thickBot="1" x14ac:dyDescent="0.3">
      <c r="B198" s="547" t="s">
        <v>59</v>
      </c>
      <c r="C198" s="546"/>
      <c r="D198" s="546"/>
      <c r="E198" s="546"/>
      <c r="F198" s="546"/>
    </row>
    <row r="199" spans="2:6" ht="15.75" thickBot="1" x14ac:dyDescent="0.3">
      <c r="B199" s="547" t="s">
        <v>60</v>
      </c>
      <c r="C199" s="546"/>
      <c r="D199" s="546"/>
      <c r="E199" s="546"/>
      <c r="F199" s="546"/>
    </row>
    <row r="200" spans="2:6" ht="15.75" thickBot="1" x14ac:dyDescent="0.3">
      <c r="B200" s="545" t="s">
        <v>61</v>
      </c>
      <c r="C200" s="549">
        <f>C201+C202+C203+C204</f>
        <v>43800</v>
      </c>
      <c r="D200" s="549">
        <v>33800</v>
      </c>
      <c r="E200" s="549">
        <f t="shared" ref="E200:F200" si="27">E201+E202+E203+E204</f>
        <v>33800</v>
      </c>
      <c r="F200" s="549">
        <f t="shared" si="27"/>
        <v>53800</v>
      </c>
    </row>
    <row r="201" spans="2:6" ht="15.75" thickBot="1" x14ac:dyDescent="0.3">
      <c r="B201" s="547" t="s">
        <v>42</v>
      </c>
      <c r="C201" s="549">
        <v>43800</v>
      </c>
      <c r="D201" s="549">
        <v>33800</v>
      </c>
      <c r="E201" s="546">
        <v>33800</v>
      </c>
      <c r="F201" s="546">
        <v>53800</v>
      </c>
    </row>
    <row r="202" spans="2:6" ht="15.75" thickBot="1" x14ac:dyDescent="0.3">
      <c r="B202" s="547" t="s">
        <v>58</v>
      </c>
      <c r="C202" s="549"/>
      <c r="D202" s="546" t="s">
        <v>503</v>
      </c>
      <c r="E202" s="546"/>
      <c r="F202" s="546"/>
    </row>
    <row r="203" spans="2:6" ht="15.75" thickBot="1" x14ac:dyDescent="0.3">
      <c r="B203" s="547" t="s">
        <v>59</v>
      </c>
      <c r="C203" s="549"/>
      <c r="D203" s="546"/>
      <c r="E203" s="546"/>
      <c r="F203" s="546"/>
    </row>
    <row r="204" spans="2:6" ht="15.75" thickBot="1" x14ac:dyDescent="0.3">
      <c r="B204" s="547" t="s">
        <v>60</v>
      </c>
      <c r="C204" s="549"/>
      <c r="D204" s="546"/>
      <c r="E204" s="546"/>
      <c r="F204" s="546"/>
    </row>
    <row r="205" spans="2:6" ht="15.75" thickBot="1" x14ac:dyDescent="0.3">
      <c r="B205" s="582" t="s">
        <v>62</v>
      </c>
      <c r="C205" s="549">
        <f>C195+C200</f>
        <v>43800</v>
      </c>
      <c r="D205" s="549">
        <f>D195+D200</f>
        <v>33800</v>
      </c>
      <c r="E205" s="549">
        <f t="shared" ref="E205:F205" si="28">E195+E200</f>
        <v>33800</v>
      </c>
      <c r="F205" s="549">
        <f t="shared" si="28"/>
        <v>53800</v>
      </c>
    </row>
    <row r="206" spans="2:6" ht="25.5" customHeight="1" thickBot="1" x14ac:dyDescent="0.3">
      <c r="B206" s="583" t="s">
        <v>63</v>
      </c>
      <c r="C206" s="1790" t="s">
        <v>504</v>
      </c>
      <c r="D206" s="1792"/>
      <c r="E206" s="1792"/>
      <c r="F206" s="1793"/>
    </row>
    <row r="207" spans="2:6" ht="77.25" thickBot="1" x14ac:dyDescent="0.3">
      <c r="B207" s="539" t="s">
        <v>149</v>
      </c>
      <c r="C207" s="562" t="s">
        <v>505</v>
      </c>
      <c r="D207" s="578" t="s">
        <v>54</v>
      </c>
      <c r="E207" s="584" t="s">
        <v>504</v>
      </c>
      <c r="F207" s="585"/>
    </row>
    <row r="208" spans="2:6" ht="17.25" customHeight="1" thickBot="1" x14ac:dyDescent="0.3">
      <c r="B208" s="535" t="s">
        <v>29</v>
      </c>
      <c r="C208" s="1759" t="s">
        <v>506</v>
      </c>
      <c r="D208" s="1760"/>
      <c r="E208" s="1760"/>
      <c r="F208" s="1761"/>
    </row>
    <row r="209" spans="2:6" ht="15.75" thickBot="1" x14ac:dyDescent="0.3">
      <c r="B209" s="535" t="s">
        <v>31</v>
      </c>
      <c r="C209" s="1774" t="s">
        <v>507</v>
      </c>
      <c r="D209" s="1775"/>
      <c r="E209" s="1775"/>
      <c r="F209" s="1776"/>
    </row>
    <row r="210" spans="2:6" ht="12.75" customHeight="1" x14ac:dyDescent="0.25">
      <c r="B210" s="1754"/>
      <c r="C210" s="540">
        <v>2024</v>
      </c>
      <c r="D210" s="540">
        <v>2025</v>
      </c>
      <c r="E210" s="540">
        <v>2026</v>
      </c>
      <c r="F210" s="540">
        <v>2027</v>
      </c>
    </row>
    <row r="211" spans="2:6" ht="14.25" customHeight="1" thickBot="1" x14ac:dyDescent="0.3">
      <c r="B211" s="1755"/>
      <c r="C211" s="541" t="s">
        <v>13</v>
      </c>
      <c r="D211" s="541" t="s">
        <v>14</v>
      </c>
      <c r="E211" s="541" t="s">
        <v>14</v>
      </c>
      <c r="F211" s="541" t="s">
        <v>14</v>
      </c>
    </row>
    <row r="212" spans="2:6" ht="15.75" thickBot="1" x14ac:dyDescent="0.3">
      <c r="B212" s="535" t="s">
        <v>33</v>
      </c>
      <c r="C212" s="530">
        <v>5</v>
      </c>
      <c r="D212" s="530">
        <v>5</v>
      </c>
      <c r="E212" s="530">
        <v>5</v>
      </c>
      <c r="F212" s="530">
        <v>5</v>
      </c>
    </row>
    <row r="213" spans="2:6" ht="15.75" thickBot="1" x14ac:dyDescent="0.3">
      <c r="B213" s="535" t="s">
        <v>35</v>
      </c>
      <c r="C213" s="542">
        <f>C231</f>
        <v>1200</v>
      </c>
      <c r="D213" s="542">
        <f t="shared" ref="D213:F213" si="29">D231</f>
        <v>1200</v>
      </c>
      <c r="E213" s="542">
        <f t="shared" si="29"/>
        <v>1200</v>
      </c>
      <c r="F213" s="542">
        <f t="shared" si="29"/>
        <v>1200</v>
      </c>
    </row>
    <row r="214" spans="2:6" ht="15.75" thickBot="1" x14ac:dyDescent="0.3">
      <c r="B214" s="535" t="s">
        <v>36</v>
      </c>
      <c r="C214" s="542">
        <f>C213/C212</f>
        <v>240</v>
      </c>
      <c r="D214" s="542">
        <f t="shared" ref="D214:F214" si="30">D213/D212</f>
        <v>240</v>
      </c>
      <c r="E214" s="542">
        <f t="shared" si="30"/>
        <v>240</v>
      </c>
      <c r="F214" s="542">
        <f t="shared" si="30"/>
        <v>240</v>
      </c>
    </row>
    <row r="215" spans="2:6" ht="15.75" thickBot="1" x14ac:dyDescent="0.3">
      <c r="B215" s="535" t="s">
        <v>37</v>
      </c>
      <c r="C215" s="530" t="s">
        <v>94</v>
      </c>
      <c r="D215" s="543">
        <f>D212/C212-1</f>
        <v>0</v>
      </c>
      <c r="E215" s="543">
        <f t="shared" ref="E215:F217" si="31">E212/D212-1</f>
        <v>0</v>
      </c>
      <c r="F215" s="543">
        <f t="shared" si="31"/>
        <v>0</v>
      </c>
    </row>
    <row r="216" spans="2:6" ht="15.75" thickBot="1" x14ac:dyDescent="0.3">
      <c r="B216" s="535" t="s">
        <v>38</v>
      </c>
      <c r="C216" s="530" t="s">
        <v>94</v>
      </c>
      <c r="D216" s="543">
        <f>D213/C213-1</f>
        <v>0</v>
      </c>
      <c r="E216" s="543">
        <f t="shared" si="31"/>
        <v>0</v>
      </c>
      <c r="F216" s="543">
        <f t="shared" si="31"/>
        <v>0</v>
      </c>
    </row>
    <row r="217" spans="2:6" ht="15.75" thickBot="1" x14ac:dyDescent="0.3">
      <c r="B217" s="535" t="s">
        <v>39</v>
      </c>
      <c r="C217" s="530" t="s">
        <v>94</v>
      </c>
      <c r="D217" s="543">
        <f>D214/C214-1</f>
        <v>0</v>
      </c>
      <c r="E217" s="543">
        <f t="shared" si="31"/>
        <v>0</v>
      </c>
      <c r="F217" s="543">
        <f t="shared" si="31"/>
        <v>0</v>
      </c>
    </row>
    <row r="218" spans="2:6" ht="15.75" thickBot="1" x14ac:dyDescent="0.3">
      <c r="B218" s="1762" t="s">
        <v>508</v>
      </c>
      <c r="C218" s="1763"/>
      <c r="D218" s="1763"/>
      <c r="E218" s="1763"/>
      <c r="F218" s="1764"/>
    </row>
    <row r="219" spans="2:6" ht="12.75" customHeight="1" x14ac:dyDescent="0.25">
      <c r="B219" s="1754"/>
      <c r="C219" s="540">
        <v>2024</v>
      </c>
      <c r="D219" s="540">
        <v>2025</v>
      </c>
      <c r="E219" s="540">
        <v>2026</v>
      </c>
      <c r="F219" s="540">
        <v>2027</v>
      </c>
    </row>
    <row r="220" spans="2:6" ht="15" customHeight="1" thickBot="1" x14ac:dyDescent="0.3">
      <c r="B220" s="1755"/>
      <c r="C220" s="541" t="s">
        <v>13</v>
      </c>
      <c r="D220" s="541" t="s">
        <v>14</v>
      </c>
      <c r="E220" s="541" t="s">
        <v>14</v>
      </c>
      <c r="F220" s="541" t="s">
        <v>14</v>
      </c>
    </row>
    <row r="221" spans="2:6" ht="15.75" thickBot="1" x14ac:dyDescent="0.3">
      <c r="B221" s="545" t="s">
        <v>57</v>
      </c>
      <c r="C221" s="546">
        <f>C222+C223+C224+C225</f>
        <v>0</v>
      </c>
      <c r="D221" s="546">
        <f t="shared" ref="D221:F221" si="32">D222+D223+D224+D225</f>
        <v>0</v>
      </c>
      <c r="E221" s="546">
        <f t="shared" si="32"/>
        <v>0</v>
      </c>
      <c r="F221" s="546">
        <f t="shared" si="32"/>
        <v>0</v>
      </c>
    </row>
    <row r="222" spans="2:6" ht="15.75" thickBot="1" x14ac:dyDescent="0.3">
      <c r="B222" s="547" t="s">
        <v>42</v>
      </c>
      <c r="C222" s="546"/>
      <c r="D222" s="546"/>
      <c r="E222" s="546"/>
      <c r="F222" s="546"/>
    </row>
    <row r="223" spans="2:6" ht="15.75" thickBot="1" x14ac:dyDescent="0.3">
      <c r="B223" s="547" t="s">
        <v>58</v>
      </c>
      <c r="C223" s="546"/>
      <c r="D223" s="546"/>
      <c r="E223" s="546"/>
      <c r="F223" s="546"/>
    </row>
    <row r="224" spans="2:6" ht="15.75" thickBot="1" x14ac:dyDescent="0.3">
      <c r="B224" s="547" t="s">
        <v>59</v>
      </c>
      <c r="C224" s="546"/>
      <c r="D224" s="546"/>
      <c r="E224" s="546"/>
      <c r="F224" s="546"/>
    </row>
    <row r="225" spans="2:6" ht="15.75" thickBot="1" x14ac:dyDescent="0.3">
      <c r="B225" s="547" t="s">
        <v>60</v>
      </c>
      <c r="C225" s="546"/>
      <c r="D225" s="546"/>
      <c r="E225" s="546"/>
      <c r="F225" s="546"/>
    </row>
    <row r="226" spans="2:6" ht="15.75" thickBot="1" x14ac:dyDescent="0.3">
      <c r="B226" s="545" t="s">
        <v>61</v>
      </c>
      <c r="C226" s="549">
        <f>C227+C228+C229+C230</f>
        <v>1200</v>
      </c>
      <c r="D226" s="549">
        <f t="shared" ref="D226:F226" si="33">D227+D228+D229+D230</f>
        <v>1200</v>
      </c>
      <c r="E226" s="549">
        <f t="shared" si="33"/>
        <v>1200</v>
      </c>
      <c r="F226" s="549">
        <f t="shared" si="33"/>
        <v>1200</v>
      </c>
    </row>
    <row r="227" spans="2:6" ht="15.75" thickBot="1" x14ac:dyDescent="0.3">
      <c r="B227" s="547" t="s">
        <v>42</v>
      </c>
      <c r="C227" s="549">
        <v>1200</v>
      </c>
      <c r="D227" s="550">
        <v>1200</v>
      </c>
      <c r="E227" s="546">
        <v>1200</v>
      </c>
      <c r="F227" s="546">
        <v>1200</v>
      </c>
    </row>
    <row r="228" spans="2:6" ht="15.75" thickBot="1" x14ac:dyDescent="0.3">
      <c r="B228" s="547" t="s">
        <v>58</v>
      </c>
      <c r="C228" s="549"/>
      <c r="D228" s="546"/>
      <c r="E228" s="546"/>
      <c r="F228" s="546"/>
    </row>
    <row r="229" spans="2:6" ht="15.75" thickBot="1" x14ac:dyDescent="0.3">
      <c r="B229" s="547" t="s">
        <v>59</v>
      </c>
      <c r="C229" s="549"/>
      <c r="D229" s="546"/>
      <c r="E229" s="546"/>
      <c r="F229" s="546"/>
    </row>
    <row r="230" spans="2:6" ht="15.75" thickBot="1" x14ac:dyDescent="0.3">
      <c r="B230" s="547" t="s">
        <v>60</v>
      </c>
      <c r="C230" s="549"/>
      <c r="D230" s="546"/>
      <c r="E230" s="546"/>
      <c r="F230" s="546"/>
    </row>
    <row r="231" spans="2:6" ht="15.75" thickBot="1" x14ac:dyDescent="0.3">
      <c r="B231" s="582" t="s">
        <v>204</v>
      </c>
      <c r="C231" s="549">
        <f>C221+C226</f>
        <v>1200</v>
      </c>
      <c r="D231" s="549">
        <f t="shared" ref="D231:F231" si="34">D221+D226</f>
        <v>1200</v>
      </c>
      <c r="E231" s="549">
        <f t="shared" si="34"/>
        <v>1200</v>
      </c>
      <c r="F231" s="549">
        <f t="shared" si="34"/>
        <v>1200</v>
      </c>
    </row>
    <row r="232" spans="2:6" ht="23.25" hidden="1" thickBot="1" x14ac:dyDescent="0.3">
      <c r="B232" s="539" t="s">
        <v>205</v>
      </c>
      <c r="C232" s="586"/>
      <c r="D232" s="587" t="s">
        <v>54</v>
      </c>
      <c r="E232" s="588"/>
      <c r="F232" s="589"/>
    </row>
    <row r="233" spans="2:6" ht="17.25" hidden="1" customHeight="1" thickBot="1" x14ac:dyDescent="0.3">
      <c r="B233" s="535" t="s">
        <v>29</v>
      </c>
      <c r="C233" s="1759"/>
      <c r="D233" s="1760"/>
      <c r="E233" s="1760"/>
      <c r="F233" s="1761"/>
    </row>
    <row r="234" spans="2:6" ht="15.75" hidden="1" thickBot="1" x14ac:dyDescent="0.3">
      <c r="B234" s="535" t="s">
        <v>31</v>
      </c>
      <c r="C234" s="1774"/>
      <c r="D234" s="1775"/>
      <c r="E234" s="1775"/>
      <c r="F234" s="1776"/>
    </row>
    <row r="235" spans="2:6" ht="12.75" hidden="1" customHeight="1" thickBot="1" x14ac:dyDescent="0.3">
      <c r="B235" s="1754"/>
      <c r="C235" s="540">
        <v>2018</v>
      </c>
      <c r="D235" s="540">
        <v>2019</v>
      </c>
      <c r="E235" s="540">
        <v>2026</v>
      </c>
      <c r="F235" s="540">
        <v>2027</v>
      </c>
    </row>
    <row r="236" spans="2:6" ht="9" hidden="1" customHeight="1" thickBot="1" x14ac:dyDescent="0.3">
      <c r="B236" s="1755"/>
      <c r="C236" s="541" t="s">
        <v>13</v>
      </c>
      <c r="D236" s="541" t="s">
        <v>14</v>
      </c>
      <c r="E236" s="541" t="s">
        <v>14</v>
      </c>
      <c r="F236" s="541" t="s">
        <v>14</v>
      </c>
    </row>
    <row r="237" spans="2:6" ht="15.75" hidden="1" thickBot="1" x14ac:dyDescent="0.3">
      <c r="B237" s="535" t="s">
        <v>33</v>
      </c>
      <c r="C237" s="535"/>
      <c r="D237" s="535"/>
      <c r="E237" s="535"/>
      <c r="F237" s="535"/>
    </row>
    <row r="238" spans="2:6" ht="15.75" hidden="1" thickBot="1" x14ac:dyDescent="0.3">
      <c r="B238" s="535" t="s">
        <v>35</v>
      </c>
      <c r="C238" s="542">
        <f>C256</f>
        <v>0</v>
      </c>
      <c r="D238" s="542">
        <f t="shared" ref="D238:F238" si="35">D256</f>
        <v>0</v>
      </c>
      <c r="E238" s="542">
        <f t="shared" si="35"/>
        <v>0</v>
      </c>
      <c r="F238" s="542">
        <f t="shared" si="35"/>
        <v>0</v>
      </c>
    </row>
    <row r="239" spans="2:6" ht="15.75" hidden="1" thickBot="1" x14ac:dyDescent="0.3">
      <c r="B239" s="535" t="s">
        <v>36</v>
      </c>
      <c r="C239" s="542" t="e">
        <f>C238/C237</f>
        <v>#DIV/0!</v>
      </c>
      <c r="D239" s="542" t="e">
        <f t="shared" ref="D239:F239" si="36">D238/D237</f>
        <v>#DIV/0!</v>
      </c>
      <c r="E239" s="542" t="e">
        <f t="shared" si="36"/>
        <v>#DIV/0!</v>
      </c>
      <c r="F239" s="542" t="e">
        <f t="shared" si="36"/>
        <v>#DIV/0!</v>
      </c>
    </row>
    <row r="240" spans="2:6" ht="15.75" hidden="1" thickBot="1" x14ac:dyDescent="0.3">
      <c r="B240" s="535" t="s">
        <v>37</v>
      </c>
      <c r="C240" s="530" t="s">
        <v>94</v>
      </c>
      <c r="D240" s="543" t="e">
        <f>D237/C237-1</f>
        <v>#DIV/0!</v>
      </c>
      <c r="E240" s="543" t="e">
        <f t="shared" ref="E240:F242" si="37">E237/D237-1</f>
        <v>#DIV/0!</v>
      </c>
      <c r="F240" s="543" t="e">
        <f t="shared" si="37"/>
        <v>#DIV/0!</v>
      </c>
    </row>
    <row r="241" spans="2:6" ht="15.75" hidden="1" thickBot="1" x14ac:dyDescent="0.3">
      <c r="B241" s="535" t="s">
        <v>38</v>
      </c>
      <c r="C241" s="530" t="s">
        <v>94</v>
      </c>
      <c r="D241" s="543" t="e">
        <f>D238/C238-1</f>
        <v>#DIV/0!</v>
      </c>
      <c r="E241" s="543" t="e">
        <f t="shared" si="37"/>
        <v>#DIV/0!</v>
      </c>
      <c r="F241" s="543" t="e">
        <f t="shared" si="37"/>
        <v>#DIV/0!</v>
      </c>
    </row>
    <row r="242" spans="2:6" ht="15.75" hidden="1" thickBot="1" x14ac:dyDescent="0.3">
      <c r="B242" s="535" t="s">
        <v>39</v>
      </c>
      <c r="C242" s="530" t="s">
        <v>94</v>
      </c>
      <c r="D242" s="543" t="e">
        <f>D239/C239-1</f>
        <v>#DIV/0!</v>
      </c>
      <c r="E242" s="543" t="e">
        <f t="shared" si="37"/>
        <v>#DIV/0!</v>
      </c>
      <c r="F242" s="543" t="e">
        <f t="shared" si="37"/>
        <v>#DIV/0!</v>
      </c>
    </row>
    <row r="243" spans="2:6" ht="15.75" hidden="1" thickBot="1" x14ac:dyDescent="0.3">
      <c r="B243" s="1762" t="s">
        <v>288</v>
      </c>
      <c r="C243" s="1763"/>
      <c r="D243" s="1763"/>
      <c r="E243" s="1763"/>
      <c r="F243" s="1764"/>
    </row>
    <row r="244" spans="2:6" ht="12.75" hidden="1" customHeight="1" thickBot="1" x14ac:dyDescent="0.3">
      <c r="B244" s="1754"/>
      <c r="C244" s="540">
        <v>2018</v>
      </c>
      <c r="D244" s="540">
        <v>2019</v>
      </c>
      <c r="E244" s="540">
        <v>2026</v>
      </c>
      <c r="F244" s="540">
        <v>2027</v>
      </c>
    </row>
    <row r="245" spans="2:6" ht="9" hidden="1" customHeight="1" thickBot="1" x14ac:dyDescent="0.3">
      <c r="B245" s="1755"/>
      <c r="C245" s="541" t="s">
        <v>13</v>
      </c>
      <c r="D245" s="541" t="s">
        <v>14</v>
      </c>
      <c r="E245" s="541" t="s">
        <v>14</v>
      </c>
      <c r="F245" s="541" t="s">
        <v>14</v>
      </c>
    </row>
    <row r="246" spans="2:6" ht="15.75" hidden="1" thickBot="1" x14ac:dyDescent="0.3">
      <c r="B246" s="545" t="s">
        <v>57</v>
      </c>
      <c r="C246" s="546">
        <f>C247+C248+C249+C250</f>
        <v>0</v>
      </c>
      <c r="D246" s="546">
        <f t="shared" ref="D246:F246" si="38">D247+D248+D249+D250</f>
        <v>0</v>
      </c>
      <c r="E246" s="546">
        <f t="shared" si="38"/>
        <v>0</v>
      </c>
      <c r="F246" s="546">
        <f t="shared" si="38"/>
        <v>0</v>
      </c>
    </row>
    <row r="247" spans="2:6" ht="15.75" hidden="1" thickBot="1" x14ac:dyDescent="0.3">
      <c r="B247" s="547" t="s">
        <v>42</v>
      </c>
      <c r="C247" s="546"/>
      <c r="D247" s="546"/>
      <c r="E247" s="546"/>
      <c r="F247" s="546"/>
    </row>
    <row r="248" spans="2:6" ht="15.75" hidden="1" thickBot="1" x14ac:dyDescent="0.3">
      <c r="B248" s="547" t="s">
        <v>58</v>
      </c>
      <c r="C248" s="546"/>
      <c r="D248" s="546"/>
      <c r="E248" s="546"/>
      <c r="F248" s="546"/>
    </row>
    <row r="249" spans="2:6" ht="15.75" hidden="1" thickBot="1" x14ac:dyDescent="0.3">
      <c r="B249" s="547" t="s">
        <v>59</v>
      </c>
      <c r="C249" s="546"/>
      <c r="D249" s="546"/>
      <c r="E249" s="546"/>
      <c r="F249" s="546"/>
    </row>
    <row r="250" spans="2:6" ht="15.75" hidden="1" thickBot="1" x14ac:dyDescent="0.3">
      <c r="B250" s="547" t="s">
        <v>60</v>
      </c>
      <c r="C250" s="546"/>
      <c r="D250" s="546"/>
      <c r="E250" s="546"/>
      <c r="F250" s="546"/>
    </row>
    <row r="251" spans="2:6" ht="15.75" hidden="1" thickBot="1" x14ac:dyDescent="0.3">
      <c r="B251" s="545" t="s">
        <v>61</v>
      </c>
      <c r="C251" s="549">
        <f>C252+C253+C254+C255</f>
        <v>0</v>
      </c>
      <c r="D251" s="549">
        <f t="shared" ref="D251:F251" si="39">D252+D253+D254+D255</f>
        <v>0</v>
      </c>
      <c r="E251" s="549">
        <f t="shared" si="39"/>
        <v>0</v>
      </c>
      <c r="F251" s="549">
        <f t="shared" si="39"/>
        <v>0</v>
      </c>
    </row>
    <row r="252" spans="2:6" ht="15.75" hidden="1" thickBot="1" x14ac:dyDescent="0.3">
      <c r="B252" s="547" t="s">
        <v>42</v>
      </c>
      <c r="C252" s="549"/>
      <c r="D252" s="546"/>
      <c r="E252" s="546"/>
      <c r="F252" s="546"/>
    </row>
    <row r="253" spans="2:6" ht="15.75" hidden="1" thickBot="1" x14ac:dyDescent="0.3">
      <c r="B253" s="547" t="s">
        <v>58</v>
      </c>
      <c r="C253" s="549"/>
      <c r="D253" s="546"/>
      <c r="E253" s="546"/>
      <c r="F253" s="546"/>
    </row>
    <row r="254" spans="2:6" ht="15.75" hidden="1" thickBot="1" x14ac:dyDescent="0.3">
      <c r="B254" s="547" t="s">
        <v>59</v>
      </c>
      <c r="C254" s="549"/>
      <c r="D254" s="546"/>
      <c r="E254" s="546"/>
      <c r="F254" s="546"/>
    </row>
    <row r="255" spans="2:6" ht="15.75" hidden="1" thickBot="1" x14ac:dyDescent="0.3">
      <c r="B255" s="547" t="s">
        <v>60</v>
      </c>
      <c r="C255" s="549"/>
      <c r="D255" s="546"/>
      <c r="E255" s="546"/>
      <c r="F255" s="546"/>
    </row>
    <row r="256" spans="2:6" ht="15.75" hidden="1" thickBot="1" x14ac:dyDescent="0.3">
      <c r="B256" s="555" t="s">
        <v>207</v>
      </c>
      <c r="C256" s="549">
        <f>C246+C251</f>
        <v>0</v>
      </c>
      <c r="D256" s="549">
        <f t="shared" ref="D256:F256" si="40">D246+D251</f>
        <v>0</v>
      </c>
      <c r="E256" s="549">
        <f t="shared" si="40"/>
        <v>0</v>
      </c>
      <c r="F256" s="549">
        <f t="shared" si="40"/>
        <v>0</v>
      </c>
    </row>
    <row r="257" spans="2:6" ht="25.5" customHeight="1" thickBot="1" x14ac:dyDescent="0.3">
      <c r="B257" s="583" t="s">
        <v>63</v>
      </c>
      <c r="C257" s="1790" t="s">
        <v>509</v>
      </c>
      <c r="D257" s="1792"/>
      <c r="E257" s="1792"/>
      <c r="F257" s="1793"/>
    </row>
    <row r="258" spans="2:6" ht="51.75" thickBot="1" x14ac:dyDescent="0.3">
      <c r="B258" s="539" t="s">
        <v>157</v>
      </c>
      <c r="C258" s="562" t="s">
        <v>510</v>
      </c>
      <c r="D258" s="587" t="s">
        <v>54</v>
      </c>
      <c r="E258" s="528" t="s">
        <v>509</v>
      </c>
      <c r="F258" s="589"/>
    </row>
    <row r="259" spans="2:6" ht="33" customHeight="1" thickBot="1" x14ac:dyDescent="0.3">
      <c r="B259" s="535" t="s">
        <v>29</v>
      </c>
      <c r="C259" s="1759" t="s">
        <v>511</v>
      </c>
      <c r="D259" s="1760"/>
      <c r="E259" s="1760"/>
      <c r="F259" s="1761"/>
    </row>
    <row r="260" spans="2:6" ht="15.75" thickBot="1" x14ac:dyDescent="0.3">
      <c r="B260" s="535" t="s">
        <v>31</v>
      </c>
      <c r="C260" s="1774" t="s">
        <v>507</v>
      </c>
      <c r="D260" s="1775"/>
      <c r="E260" s="1775"/>
      <c r="F260" s="1776"/>
    </row>
    <row r="261" spans="2:6" ht="12.75" customHeight="1" x14ac:dyDescent="0.25">
      <c r="B261" s="1754"/>
      <c r="C261" s="540">
        <v>2024</v>
      </c>
      <c r="D261" s="540">
        <v>2025</v>
      </c>
      <c r="E261" s="540">
        <v>2026</v>
      </c>
      <c r="F261" s="540">
        <v>2027</v>
      </c>
    </row>
    <row r="262" spans="2:6" ht="12.75" customHeight="1" thickBot="1" x14ac:dyDescent="0.3">
      <c r="B262" s="1755"/>
      <c r="C262" s="541" t="s">
        <v>13</v>
      </c>
      <c r="D262" s="541" t="s">
        <v>14</v>
      </c>
      <c r="E262" s="541" t="s">
        <v>14</v>
      </c>
      <c r="F262" s="541" t="s">
        <v>14</v>
      </c>
    </row>
    <row r="263" spans="2:6" ht="15.75" thickBot="1" x14ac:dyDescent="0.3">
      <c r="B263" s="535" t="s">
        <v>33</v>
      </c>
      <c r="C263" s="530">
        <v>19000</v>
      </c>
      <c r="D263" s="530">
        <v>14374</v>
      </c>
      <c r="E263" s="530">
        <v>14374</v>
      </c>
      <c r="F263" s="530">
        <v>0</v>
      </c>
    </row>
    <row r="264" spans="2:6" ht="15.75" thickBot="1" x14ac:dyDescent="0.3">
      <c r="B264" s="535" t="s">
        <v>35</v>
      </c>
      <c r="C264" s="542">
        <f>C282</f>
        <v>10000</v>
      </c>
      <c r="D264" s="542">
        <f t="shared" ref="D264:F264" si="41">D282</f>
        <v>20000</v>
      </c>
      <c r="E264" s="542">
        <f t="shared" si="41"/>
        <v>20000</v>
      </c>
      <c r="F264" s="542">
        <f t="shared" si="41"/>
        <v>0</v>
      </c>
    </row>
    <row r="265" spans="2:6" ht="15.75" thickBot="1" x14ac:dyDescent="0.3">
      <c r="B265" s="535" t="s">
        <v>36</v>
      </c>
      <c r="C265" s="542">
        <f>C264/C263</f>
        <v>0.52631578947368418</v>
      </c>
      <c r="D265" s="542">
        <f t="shared" ref="D265:F265" si="42">D264/D263</f>
        <v>1.3914011409489355</v>
      </c>
      <c r="E265" s="542">
        <f t="shared" si="42"/>
        <v>1.3914011409489355</v>
      </c>
      <c r="F265" s="542" t="e">
        <f t="shared" si="42"/>
        <v>#DIV/0!</v>
      </c>
    </row>
    <row r="266" spans="2:6" ht="15.75" thickBot="1" x14ac:dyDescent="0.3">
      <c r="B266" s="535" t="s">
        <v>37</v>
      </c>
      <c r="C266" s="530" t="s">
        <v>94</v>
      </c>
      <c r="D266" s="543">
        <f>D263/C263-1</f>
        <v>-0.24347368421052629</v>
      </c>
      <c r="E266" s="543">
        <f t="shared" ref="E266:F268" si="43">E263/D263-1</f>
        <v>0</v>
      </c>
      <c r="F266" s="543">
        <f t="shared" si="43"/>
        <v>-1</v>
      </c>
    </row>
    <row r="267" spans="2:6" ht="15.75" thickBot="1" x14ac:dyDescent="0.3">
      <c r="B267" s="535" t="s">
        <v>38</v>
      </c>
      <c r="C267" s="530" t="s">
        <v>94</v>
      </c>
      <c r="D267" s="543">
        <f>D264/C264-1</f>
        <v>1</v>
      </c>
      <c r="E267" s="543">
        <f t="shared" si="43"/>
        <v>0</v>
      </c>
      <c r="F267" s="543">
        <f t="shared" si="43"/>
        <v>-1</v>
      </c>
    </row>
    <row r="268" spans="2:6" ht="15.75" thickBot="1" x14ac:dyDescent="0.3">
      <c r="B268" s="535" t="s">
        <v>39</v>
      </c>
      <c r="C268" s="530" t="s">
        <v>94</v>
      </c>
      <c r="D268" s="543">
        <f>D265/C265-1</f>
        <v>1.6436621678029777</v>
      </c>
      <c r="E268" s="543">
        <f t="shared" si="43"/>
        <v>0</v>
      </c>
      <c r="F268" s="543" t="e">
        <f t="shared" si="43"/>
        <v>#DIV/0!</v>
      </c>
    </row>
    <row r="269" spans="2:6" ht="15.75" thickBot="1" x14ac:dyDescent="0.3">
      <c r="B269" s="1762" t="s">
        <v>291</v>
      </c>
      <c r="C269" s="1763"/>
      <c r="D269" s="1763"/>
      <c r="E269" s="1763"/>
      <c r="F269" s="1764"/>
    </row>
    <row r="270" spans="2:6" ht="12.75" customHeight="1" x14ac:dyDescent="0.25">
      <c r="B270" s="1754"/>
      <c r="C270" s="540">
        <v>2024</v>
      </c>
      <c r="D270" s="540">
        <v>2025</v>
      </c>
      <c r="E270" s="540">
        <v>2026</v>
      </c>
      <c r="F270" s="540">
        <v>2027</v>
      </c>
    </row>
    <row r="271" spans="2:6" ht="12.75" customHeight="1" thickBot="1" x14ac:dyDescent="0.3">
      <c r="B271" s="1755"/>
      <c r="C271" s="541" t="s">
        <v>13</v>
      </c>
      <c r="D271" s="541" t="s">
        <v>14</v>
      </c>
      <c r="E271" s="541" t="s">
        <v>14</v>
      </c>
      <c r="F271" s="541" t="s">
        <v>14</v>
      </c>
    </row>
    <row r="272" spans="2:6" ht="15.75" thickBot="1" x14ac:dyDescent="0.3">
      <c r="B272" s="545" t="s">
        <v>57</v>
      </c>
      <c r="C272" s="546">
        <f>C273+C274+C275+C276</f>
        <v>0</v>
      </c>
      <c r="D272" s="546">
        <f t="shared" ref="D272:F272" si="44">D273+D274+D275+D276</f>
        <v>0</v>
      </c>
      <c r="E272" s="546">
        <f t="shared" si="44"/>
        <v>0</v>
      </c>
      <c r="F272" s="546">
        <f t="shared" si="44"/>
        <v>0</v>
      </c>
    </row>
    <row r="273" spans="2:6" ht="15.75" thickBot="1" x14ac:dyDescent="0.3">
      <c r="B273" s="547" t="s">
        <v>42</v>
      </c>
      <c r="C273" s="546"/>
      <c r="D273" s="546"/>
      <c r="E273" s="546"/>
      <c r="F273" s="546"/>
    </row>
    <row r="274" spans="2:6" ht="15.75" thickBot="1" x14ac:dyDescent="0.3">
      <c r="B274" s="547" t="s">
        <v>58</v>
      </c>
      <c r="C274" s="546"/>
      <c r="D274" s="546"/>
      <c r="E274" s="546"/>
      <c r="F274" s="546"/>
    </row>
    <row r="275" spans="2:6" ht="15.75" thickBot="1" x14ac:dyDescent="0.3">
      <c r="B275" s="547" t="s">
        <v>59</v>
      </c>
      <c r="C275" s="546"/>
      <c r="D275" s="546"/>
      <c r="E275" s="546"/>
      <c r="F275" s="546"/>
    </row>
    <row r="276" spans="2:6" ht="15.75" thickBot="1" x14ac:dyDescent="0.3">
      <c r="B276" s="547" t="s">
        <v>60</v>
      </c>
      <c r="C276" s="546"/>
      <c r="D276" s="546"/>
      <c r="E276" s="546"/>
      <c r="F276" s="546"/>
    </row>
    <row r="277" spans="2:6" ht="15.75" thickBot="1" x14ac:dyDescent="0.3">
      <c r="B277" s="545" t="s">
        <v>61</v>
      </c>
      <c r="C277" s="549">
        <f>C278+C279+C280+C281</f>
        <v>10000</v>
      </c>
      <c r="D277" s="549">
        <f t="shared" ref="D277:F277" si="45">D278+D279+D280+D281</f>
        <v>20000</v>
      </c>
      <c r="E277" s="549">
        <f t="shared" si="45"/>
        <v>20000</v>
      </c>
      <c r="F277" s="549">
        <f t="shared" si="45"/>
        <v>0</v>
      </c>
    </row>
    <row r="278" spans="2:6" ht="15.75" thickBot="1" x14ac:dyDescent="0.3">
      <c r="B278" s="547" t="s">
        <v>42</v>
      </c>
      <c r="C278" s="549">
        <v>10000</v>
      </c>
      <c r="D278" s="549">
        <v>20000</v>
      </c>
      <c r="E278" s="549">
        <v>20000</v>
      </c>
      <c r="F278" s="549">
        <v>0</v>
      </c>
    </row>
    <row r="279" spans="2:6" ht="15.75" thickBot="1" x14ac:dyDescent="0.3">
      <c r="B279" s="547" t="s">
        <v>58</v>
      </c>
      <c r="C279" s="549"/>
      <c r="D279" s="549"/>
      <c r="E279" s="549"/>
      <c r="F279" s="549"/>
    </row>
    <row r="280" spans="2:6" ht="15.75" thickBot="1" x14ac:dyDescent="0.3">
      <c r="B280" s="547" t="s">
        <v>59</v>
      </c>
      <c r="C280" s="549"/>
      <c r="D280" s="549"/>
      <c r="E280" s="549"/>
      <c r="F280" s="549"/>
    </row>
    <row r="281" spans="2:6" ht="15.75" customHeight="1" thickBot="1" x14ac:dyDescent="0.3">
      <c r="B281" s="547" t="s">
        <v>60</v>
      </c>
      <c r="C281" s="549"/>
      <c r="D281" s="549"/>
      <c r="E281" s="549"/>
      <c r="F281" s="549"/>
    </row>
    <row r="282" spans="2:6" ht="15.75" thickBot="1" x14ac:dyDescent="0.3">
      <c r="B282" s="555" t="s">
        <v>162</v>
      </c>
      <c r="C282" s="549">
        <f>C272+C277</f>
        <v>10000</v>
      </c>
      <c r="D282" s="549">
        <f t="shared" ref="D282:F282" si="46">D272+D277</f>
        <v>20000</v>
      </c>
      <c r="E282" s="549">
        <f t="shared" si="46"/>
        <v>20000</v>
      </c>
      <c r="F282" s="549">
        <f t="shared" si="46"/>
        <v>0</v>
      </c>
    </row>
    <row r="283" spans="2:6" ht="15.75" thickBot="1" x14ac:dyDescent="0.3">
      <c r="B283" s="539" t="s">
        <v>98</v>
      </c>
      <c r="C283" s="1798" t="s">
        <v>512</v>
      </c>
      <c r="D283" s="1799"/>
      <c r="E283" s="1799"/>
      <c r="F283" s="1800"/>
    </row>
    <row r="284" spans="2:6" ht="30.75" customHeight="1" thickBot="1" x14ac:dyDescent="0.3">
      <c r="B284" s="539" t="s">
        <v>334</v>
      </c>
      <c r="C284" s="539" t="s">
        <v>513</v>
      </c>
      <c r="D284" s="578" t="s">
        <v>54</v>
      </c>
      <c r="E284" s="1801" t="s">
        <v>514</v>
      </c>
      <c r="F284" s="1802"/>
    </row>
    <row r="285" spans="2:6" ht="15.75" thickBot="1" x14ac:dyDescent="0.3">
      <c r="B285" s="581"/>
      <c r="C285" s="1794"/>
      <c r="D285" s="1795"/>
      <c r="E285" s="1796"/>
      <c r="F285" s="1797"/>
    </row>
    <row r="286" spans="2:6" ht="39.75" customHeight="1" thickBot="1" x14ac:dyDescent="0.3">
      <c r="B286" s="535" t="s">
        <v>29</v>
      </c>
      <c r="C286" s="1759" t="s">
        <v>515</v>
      </c>
      <c r="D286" s="1760"/>
      <c r="E286" s="1760"/>
      <c r="F286" s="1761"/>
    </row>
    <row r="287" spans="2:6" ht="15.75" thickBot="1" x14ac:dyDescent="0.3">
      <c r="B287" s="535" t="s">
        <v>31</v>
      </c>
      <c r="C287" s="1774" t="s">
        <v>516</v>
      </c>
      <c r="D287" s="1775"/>
      <c r="E287" s="1775"/>
      <c r="F287" s="1776"/>
    </row>
    <row r="288" spans="2:6" ht="12.75" customHeight="1" x14ac:dyDescent="0.25">
      <c r="B288" s="1754"/>
      <c r="C288" s="540">
        <v>2024</v>
      </c>
      <c r="D288" s="540">
        <v>2025</v>
      </c>
      <c r="E288" s="540">
        <v>2026</v>
      </c>
      <c r="F288" s="540">
        <v>2027</v>
      </c>
    </row>
    <row r="289" spans="2:6" ht="15" customHeight="1" thickBot="1" x14ac:dyDescent="0.3">
      <c r="B289" s="1755"/>
      <c r="C289" s="541" t="s">
        <v>13</v>
      </c>
      <c r="D289" s="541" t="s">
        <v>14</v>
      </c>
      <c r="E289" s="541" t="s">
        <v>14</v>
      </c>
      <c r="F289" s="541" t="s">
        <v>14</v>
      </c>
    </row>
    <row r="290" spans="2:6" ht="15.75" thickBot="1" x14ac:dyDescent="0.3">
      <c r="B290" s="535" t="s">
        <v>33</v>
      </c>
      <c r="C290" s="542">
        <v>1</v>
      </c>
      <c r="D290" s="542">
        <v>1</v>
      </c>
      <c r="E290" s="542">
        <v>1</v>
      </c>
      <c r="F290" s="542">
        <v>1</v>
      </c>
    </row>
    <row r="291" spans="2:6" ht="15.75" thickBot="1" x14ac:dyDescent="0.3">
      <c r="B291" s="535" t="s">
        <v>35</v>
      </c>
      <c r="C291" s="542">
        <f>C309</f>
        <v>22000</v>
      </c>
      <c r="D291" s="542">
        <f t="shared" ref="D291:E291" si="47">D309</f>
        <v>30000</v>
      </c>
      <c r="E291" s="542">
        <f t="shared" si="47"/>
        <v>30000</v>
      </c>
      <c r="F291" s="542">
        <f>F309</f>
        <v>30000</v>
      </c>
    </row>
    <row r="292" spans="2:6" ht="15.75" thickBot="1" x14ac:dyDescent="0.3">
      <c r="B292" s="535" t="s">
        <v>36</v>
      </c>
      <c r="C292" s="542">
        <f>C291/C290</f>
        <v>22000</v>
      </c>
      <c r="D292" s="542">
        <f t="shared" ref="D292:E292" si="48">D291/D290</f>
        <v>30000</v>
      </c>
      <c r="E292" s="542">
        <f t="shared" si="48"/>
        <v>30000</v>
      </c>
      <c r="F292" s="542">
        <f>F291/F290</f>
        <v>30000</v>
      </c>
    </row>
    <row r="293" spans="2:6" ht="15.75" thickBot="1" x14ac:dyDescent="0.3">
      <c r="B293" s="535" t="s">
        <v>37</v>
      </c>
      <c r="C293" s="530" t="s">
        <v>94</v>
      </c>
      <c r="D293" s="543">
        <f>D290/C290-1</f>
        <v>0</v>
      </c>
      <c r="E293" s="543">
        <f t="shared" ref="E293:F295" si="49">E290/D290-1</f>
        <v>0</v>
      </c>
      <c r="F293" s="543">
        <f t="shared" si="49"/>
        <v>0</v>
      </c>
    </row>
    <row r="294" spans="2:6" ht="15.75" thickBot="1" x14ac:dyDescent="0.3">
      <c r="B294" s="535" t="s">
        <v>38</v>
      </c>
      <c r="C294" s="530" t="s">
        <v>94</v>
      </c>
      <c r="D294" s="543">
        <f>D291/C291-1</f>
        <v>0.36363636363636354</v>
      </c>
      <c r="E294" s="543">
        <f>E291/D291-1</f>
        <v>0</v>
      </c>
      <c r="F294" s="543">
        <f t="shared" si="49"/>
        <v>0</v>
      </c>
    </row>
    <row r="295" spans="2:6" ht="15.75" thickBot="1" x14ac:dyDescent="0.3">
      <c r="B295" s="535" t="s">
        <v>39</v>
      </c>
      <c r="C295" s="530" t="s">
        <v>94</v>
      </c>
      <c r="D295" s="543">
        <f t="shared" ref="D295" si="50">D292/C292-1</f>
        <v>0.36363636363636354</v>
      </c>
      <c r="E295" s="543">
        <f t="shared" si="49"/>
        <v>0</v>
      </c>
      <c r="F295" s="543">
        <f t="shared" si="49"/>
        <v>0</v>
      </c>
    </row>
    <row r="296" spans="2:6" ht="15.75" thickBot="1" x14ac:dyDescent="0.3">
      <c r="B296" s="1762" t="s">
        <v>284</v>
      </c>
      <c r="C296" s="1763"/>
      <c r="D296" s="1763"/>
      <c r="E296" s="1763"/>
      <c r="F296" s="1764"/>
    </row>
    <row r="297" spans="2:6" ht="12.75" customHeight="1" x14ac:dyDescent="0.25">
      <c r="B297" s="1754"/>
      <c r="C297" s="540">
        <v>2024</v>
      </c>
      <c r="D297" s="540">
        <v>2025</v>
      </c>
      <c r="E297" s="540">
        <v>2026</v>
      </c>
      <c r="F297" s="540">
        <v>2027</v>
      </c>
    </row>
    <row r="298" spans="2:6" ht="15" customHeight="1" thickBot="1" x14ac:dyDescent="0.3">
      <c r="B298" s="1755"/>
      <c r="C298" s="541" t="s">
        <v>13</v>
      </c>
      <c r="D298" s="541" t="s">
        <v>14</v>
      </c>
      <c r="E298" s="541" t="s">
        <v>14</v>
      </c>
      <c r="F298" s="541" t="s">
        <v>14</v>
      </c>
    </row>
    <row r="299" spans="2:6" ht="15.75" thickBot="1" x14ac:dyDescent="0.3">
      <c r="B299" s="545" t="s">
        <v>57</v>
      </c>
      <c r="C299" s="546">
        <f>C300+C301+C302+C303</f>
        <v>0</v>
      </c>
      <c r="D299" s="546">
        <f t="shared" ref="D299:F299" si="51">D300+D301+D302+D303</f>
        <v>0</v>
      </c>
      <c r="E299" s="546">
        <f t="shared" si="51"/>
        <v>0</v>
      </c>
      <c r="F299" s="546">
        <f t="shared" si="51"/>
        <v>0</v>
      </c>
    </row>
    <row r="300" spans="2:6" ht="15.75" thickBot="1" x14ac:dyDescent="0.3">
      <c r="B300" s="547" t="s">
        <v>42</v>
      </c>
      <c r="C300" s="546"/>
      <c r="D300" s="546"/>
      <c r="E300" s="546"/>
      <c r="F300" s="546"/>
    </row>
    <row r="301" spans="2:6" ht="15.75" thickBot="1" x14ac:dyDescent="0.3">
      <c r="B301" s="547" t="s">
        <v>58</v>
      </c>
      <c r="C301" s="546"/>
      <c r="D301" s="546"/>
      <c r="E301" s="546"/>
      <c r="F301" s="546"/>
    </row>
    <row r="302" spans="2:6" ht="15.75" thickBot="1" x14ac:dyDescent="0.3">
      <c r="B302" s="547" t="s">
        <v>59</v>
      </c>
      <c r="C302" s="546"/>
      <c r="D302" s="546"/>
      <c r="E302" s="546"/>
      <c r="F302" s="546"/>
    </row>
    <row r="303" spans="2:6" ht="15.75" thickBot="1" x14ac:dyDescent="0.3">
      <c r="B303" s="547" t="s">
        <v>60</v>
      </c>
      <c r="C303" s="546"/>
      <c r="D303" s="546"/>
      <c r="E303" s="546"/>
      <c r="F303" s="546"/>
    </row>
    <row r="304" spans="2:6" ht="15.75" thickBot="1" x14ac:dyDescent="0.3">
      <c r="B304" s="545" t="s">
        <v>61</v>
      </c>
      <c r="C304" s="549">
        <f>C305+C306+C307+C308</f>
        <v>22000</v>
      </c>
      <c r="D304" s="549">
        <f t="shared" ref="D304:F304" si="52">D305+D306+D307+D308</f>
        <v>30000</v>
      </c>
      <c r="E304" s="549">
        <f t="shared" si="52"/>
        <v>30000</v>
      </c>
      <c r="F304" s="549">
        <f t="shared" si="52"/>
        <v>30000</v>
      </c>
    </row>
    <row r="305" spans="2:6" ht="15.75" thickBot="1" x14ac:dyDescent="0.3">
      <c r="B305" s="547" t="s">
        <v>42</v>
      </c>
      <c r="C305" s="549">
        <v>22000</v>
      </c>
      <c r="D305" s="546">
        <v>30000</v>
      </c>
      <c r="E305" s="546">
        <v>30000</v>
      </c>
      <c r="F305" s="546">
        <v>30000</v>
      </c>
    </row>
    <row r="306" spans="2:6" ht="15.75" thickBot="1" x14ac:dyDescent="0.3">
      <c r="B306" s="547" t="s">
        <v>58</v>
      </c>
      <c r="C306" s="549"/>
      <c r="D306" s="546"/>
      <c r="E306" s="546"/>
      <c r="F306" s="546"/>
    </row>
    <row r="307" spans="2:6" ht="15.75" thickBot="1" x14ac:dyDescent="0.3">
      <c r="B307" s="547" t="s">
        <v>59</v>
      </c>
      <c r="C307" s="549"/>
      <c r="D307" s="546"/>
      <c r="E307" s="546"/>
      <c r="F307" s="546"/>
    </row>
    <row r="308" spans="2:6" ht="15.75" thickBot="1" x14ac:dyDescent="0.3">
      <c r="B308" s="547" t="s">
        <v>60</v>
      </c>
      <c r="C308" s="549"/>
      <c r="D308" s="546"/>
      <c r="E308" s="546"/>
      <c r="F308" s="546"/>
    </row>
    <row r="309" spans="2:6" ht="15.75" thickBot="1" x14ac:dyDescent="0.3">
      <c r="B309" s="582" t="s">
        <v>246</v>
      </c>
      <c r="C309" s="549">
        <f>C299+C304</f>
        <v>22000</v>
      </c>
      <c r="D309" s="549">
        <f t="shared" ref="D309:F309" si="53">D299+D304</f>
        <v>30000</v>
      </c>
      <c r="E309" s="549">
        <f t="shared" si="53"/>
        <v>30000</v>
      </c>
      <c r="F309" s="549">
        <f t="shared" si="53"/>
        <v>30000</v>
      </c>
    </row>
    <row r="310" spans="2:6" ht="18" customHeight="1" thickBot="1" x14ac:dyDescent="0.3">
      <c r="B310" s="539" t="s">
        <v>98</v>
      </c>
      <c r="C310" s="1798" t="s">
        <v>517</v>
      </c>
      <c r="D310" s="1799"/>
      <c r="E310" s="1799"/>
      <c r="F310" s="1800"/>
    </row>
    <row r="311" spans="2:6" ht="69" customHeight="1" thickBot="1" x14ac:dyDescent="0.3">
      <c r="B311" s="539" t="s">
        <v>338</v>
      </c>
      <c r="C311" s="590" t="s">
        <v>518</v>
      </c>
      <c r="D311" s="578" t="s">
        <v>54</v>
      </c>
      <c r="E311" s="1801" t="s">
        <v>517</v>
      </c>
      <c r="F311" s="1802"/>
    </row>
    <row r="312" spans="2:6" ht="24.75" customHeight="1" thickBot="1" x14ac:dyDescent="0.3">
      <c r="B312" s="535" t="s">
        <v>29</v>
      </c>
      <c r="C312" s="1759" t="s">
        <v>518</v>
      </c>
      <c r="D312" s="1760"/>
      <c r="E312" s="1760"/>
      <c r="F312" s="1761"/>
    </row>
    <row r="313" spans="2:6" ht="15.75" thickBot="1" x14ac:dyDescent="0.3">
      <c r="B313" s="535" t="s">
        <v>31</v>
      </c>
      <c r="C313" s="1774" t="s">
        <v>507</v>
      </c>
      <c r="D313" s="1775"/>
      <c r="E313" s="1775"/>
      <c r="F313" s="1776"/>
    </row>
    <row r="314" spans="2:6" ht="12.75" customHeight="1" x14ac:dyDescent="0.25">
      <c r="B314" s="1754"/>
      <c r="C314" s="540">
        <v>2024</v>
      </c>
      <c r="D314" s="540">
        <v>2025</v>
      </c>
      <c r="E314" s="540">
        <v>2026</v>
      </c>
      <c r="F314" s="540">
        <v>2027</v>
      </c>
    </row>
    <row r="315" spans="2:6" ht="11.25" customHeight="1" thickBot="1" x14ac:dyDescent="0.3">
      <c r="B315" s="1755"/>
      <c r="C315" s="541" t="s">
        <v>13</v>
      </c>
      <c r="D315" s="541" t="s">
        <v>14</v>
      </c>
      <c r="E315" s="541" t="s">
        <v>14</v>
      </c>
      <c r="F315" s="541" t="s">
        <v>14</v>
      </c>
    </row>
    <row r="316" spans="2:6" ht="15.75" thickBot="1" x14ac:dyDescent="0.3">
      <c r="B316" s="535" t="s">
        <v>33</v>
      </c>
      <c r="C316" s="530">
        <v>5</v>
      </c>
      <c r="D316" s="535"/>
      <c r="E316" s="535"/>
      <c r="F316" s="535"/>
    </row>
    <row r="317" spans="2:6" ht="15.75" thickBot="1" x14ac:dyDescent="0.3">
      <c r="B317" s="535" t="s">
        <v>35</v>
      </c>
      <c r="C317" s="542">
        <f>C335</f>
        <v>5600</v>
      </c>
      <c r="D317" s="542">
        <f t="shared" ref="D317:F317" si="54">D335</f>
        <v>0</v>
      </c>
      <c r="E317" s="542">
        <f t="shared" si="54"/>
        <v>0</v>
      </c>
      <c r="F317" s="542">
        <f t="shared" si="54"/>
        <v>0</v>
      </c>
    </row>
    <row r="318" spans="2:6" ht="15.75" thickBot="1" x14ac:dyDescent="0.3">
      <c r="B318" s="535" t="s">
        <v>36</v>
      </c>
      <c r="C318" s="542">
        <f>C317/C316</f>
        <v>1120</v>
      </c>
      <c r="D318" s="542" t="e">
        <f t="shared" ref="D318:F318" si="55">D317/D316</f>
        <v>#DIV/0!</v>
      </c>
      <c r="E318" s="542" t="e">
        <f t="shared" si="55"/>
        <v>#DIV/0!</v>
      </c>
      <c r="F318" s="542" t="e">
        <f t="shared" si="55"/>
        <v>#DIV/0!</v>
      </c>
    </row>
    <row r="319" spans="2:6" ht="15.75" thickBot="1" x14ac:dyDescent="0.3">
      <c r="B319" s="535" t="s">
        <v>37</v>
      </c>
      <c r="C319" s="530" t="s">
        <v>94</v>
      </c>
      <c r="D319" s="543">
        <f>D316/C316-1</f>
        <v>-1</v>
      </c>
      <c r="E319" s="543" t="e">
        <f t="shared" ref="E319:F321" si="56">E316/D316-1</f>
        <v>#DIV/0!</v>
      </c>
      <c r="F319" s="543" t="e">
        <f t="shared" si="56"/>
        <v>#DIV/0!</v>
      </c>
    </row>
    <row r="320" spans="2:6" ht="15.75" thickBot="1" x14ac:dyDescent="0.3">
      <c r="B320" s="535" t="s">
        <v>38</v>
      </c>
      <c r="C320" s="530" t="s">
        <v>94</v>
      </c>
      <c r="D320" s="543">
        <f>D317/C317-1</f>
        <v>-1</v>
      </c>
      <c r="E320" s="543" t="e">
        <f t="shared" si="56"/>
        <v>#DIV/0!</v>
      </c>
      <c r="F320" s="543" t="e">
        <f t="shared" si="56"/>
        <v>#DIV/0!</v>
      </c>
    </row>
    <row r="321" spans="2:6" ht="15.75" thickBot="1" x14ac:dyDescent="0.3">
      <c r="B321" s="535" t="s">
        <v>39</v>
      </c>
      <c r="C321" s="530" t="s">
        <v>94</v>
      </c>
      <c r="D321" s="543" t="e">
        <f>D318/C318-1</f>
        <v>#DIV/0!</v>
      </c>
      <c r="E321" s="543" t="e">
        <f t="shared" si="56"/>
        <v>#DIV/0!</v>
      </c>
      <c r="F321" s="543" t="e">
        <f t="shared" si="56"/>
        <v>#DIV/0!</v>
      </c>
    </row>
    <row r="322" spans="2:6" ht="15.75" thickBot="1" x14ac:dyDescent="0.3">
      <c r="B322" s="1762" t="s">
        <v>508</v>
      </c>
      <c r="C322" s="1763"/>
      <c r="D322" s="1763"/>
      <c r="E322" s="1763"/>
      <c r="F322" s="1764"/>
    </row>
    <row r="323" spans="2:6" ht="12.75" customHeight="1" x14ac:dyDescent="0.25">
      <c r="B323" s="1754"/>
      <c r="C323" s="540">
        <v>2024</v>
      </c>
      <c r="D323" s="540">
        <v>2025</v>
      </c>
      <c r="E323" s="540">
        <v>2026</v>
      </c>
      <c r="F323" s="540">
        <v>2027</v>
      </c>
    </row>
    <row r="324" spans="2:6" ht="11.25" customHeight="1" thickBot="1" x14ac:dyDescent="0.3">
      <c r="B324" s="1755"/>
      <c r="C324" s="541" t="s">
        <v>13</v>
      </c>
      <c r="D324" s="541" t="s">
        <v>14</v>
      </c>
      <c r="E324" s="541" t="s">
        <v>14</v>
      </c>
      <c r="F324" s="541" t="s">
        <v>14</v>
      </c>
    </row>
    <row r="325" spans="2:6" ht="15.75" thickBot="1" x14ac:dyDescent="0.3">
      <c r="B325" s="545" t="s">
        <v>57</v>
      </c>
      <c r="C325" s="546">
        <f>C326+C327+C328+C329</f>
        <v>0</v>
      </c>
      <c r="D325" s="546">
        <f t="shared" ref="D325:F325" si="57">D326+D327+D328+D329</f>
        <v>0</v>
      </c>
      <c r="E325" s="546">
        <f t="shared" si="57"/>
        <v>0</v>
      </c>
      <c r="F325" s="546">
        <f t="shared" si="57"/>
        <v>0</v>
      </c>
    </row>
    <row r="326" spans="2:6" ht="15.75" thickBot="1" x14ac:dyDescent="0.3">
      <c r="B326" s="547" t="s">
        <v>42</v>
      </c>
      <c r="C326" s="546"/>
      <c r="D326" s="546"/>
      <c r="E326" s="546"/>
      <c r="F326" s="546"/>
    </row>
    <row r="327" spans="2:6" ht="15.75" thickBot="1" x14ac:dyDescent="0.3">
      <c r="B327" s="547" t="s">
        <v>58</v>
      </c>
      <c r="C327" s="546"/>
      <c r="D327" s="546"/>
      <c r="E327" s="546"/>
      <c r="F327" s="546"/>
    </row>
    <row r="328" spans="2:6" ht="15.75" thickBot="1" x14ac:dyDescent="0.3">
      <c r="B328" s="547" t="s">
        <v>59</v>
      </c>
      <c r="C328" s="546"/>
      <c r="D328" s="546"/>
      <c r="E328" s="546"/>
      <c r="F328" s="546"/>
    </row>
    <row r="329" spans="2:6" ht="15.75" thickBot="1" x14ac:dyDescent="0.3">
      <c r="B329" s="547" t="s">
        <v>60</v>
      </c>
      <c r="C329" s="546"/>
      <c r="D329" s="546"/>
      <c r="E329" s="546"/>
      <c r="F329" s="546"/>
    </row>
    <row r="330" spans="2:6" ht="15.75" thickBot="1" x14ac:dyDescent="0.3">
      <c r="B330" s="545" t="s">
        <v>61</v>
      </c>
      <c r="C330" s="549">
        <f>C331+C332+C333+C334</f>
        <v>5600</v>
      </c>
      <c r="D330" s="549">
        <f t="shared" ref="D330:F330" si="58">D331+D332+D333+D334</f>
        <v>0</v>
      </c>
      <c r="E330" s="549">
        <f t="shared" si="58"/>
        <v>0</v>
      </c>
      <c r="F330" s="549">
        <f t="shared" si="58"/>
        <v>0</v>
      </c>
    </row>
    <row r="331" spans="2:6" ht="15.75" thickBot="1" x14ac:dyDescent="0.3">
      <c r="B331" s="547" t="s">
        <v>42</v>
      </c>
      <c r="C331" s="549">
        <v>5600</v>
      </c>
      <c r="D331" s="546">
        <v>0</v>
      </c>
      <c r="E331" s="546">
        <v>0</v>
      </c>
      <c r="F331" s="546">
        <v>0</v>
      </c>
    </row>
    <row r="332" spans="2:6" ht="15.75" thickBot="1" x14ac:dyDescent="0.3">
      <c r="B332" s="547" t="s">
        <v>58</v>
      </c>
      <c r="C332" s="549"/>
      <c r="D332" s="546"/>
      <c r="E332" s="546"/>
      <c r="F332" s="546"/>
    </row>
    <row r="333" spans="2:6" ht="15.75" thickBot="1" x14ac:dyDescent="0.3">
      <c r="B333" s="547" t="s">
        <v>59</v>
      </c>
      <c r="C333" s="549"/>
      <c r="D333" s="546"/>
      <c r="E333" s="546"/>
      <c r="F333" s="546"/>
    </row>
    <row r="334" spans="2:6" ht="15.75" thickBot="1" x14ac:dyDescent="0.3">
      <c r="B334" s="547" t="s">
        <v>60</v>
      </c>
      <c r="C334" s="549"/>
      <c r="D334" s="546"/>
      <c r="E334" s="546"/>
      <c r="F334" s="546"/>
    </row>
    <row r="335" spans="2:6" ht="15.75" thickBot="1" x14ac:dyDescent="0.3">
      <c r="B335" s="582" t="s">
        <v>519</v>
      </c>
      <c r="C335" s="549">
        <f>C325+C330</f>
        <v>5600</v>
      </c>
      <c r="D335" s="549">
        <f t="shared" ref="D335:F335" si="59">D325+D330</f>
        <v>0</v>
      </c>
      <c r="E335" s="549">
        <f t="shared" si="59"/>
        <v>0</v>
      </c>
      <c r="F335" s="549">
        <f t="shared" si="59"/>
        <v>0</v>
      </c>
    </row>
    <row r="336" spans="2:6" ht="18" customHeight="1" thickBot="1" x14ac:dyDescent="0.3">
      <c r="B336" s="539" t="s">
        <v>98</v>
      </c>
      <c r="C336" s="1798" t="s">
        <v>520</v>
      </c>
      <c r="D336" s="1799"/>
      <c r="E336" s="1799"/>
      <c r="F336" s="1800"/>
    </row>
    <row r="337" spans="2:6" ht="69" customHeight="1" thickBot="1" x14ac:dyDescent="0.3">
      <c r="B337" s="539" t="s">
        <v>252</v>
      </c>
      <c r="C337" s="591" t="s">
        <v>521</v>
      </c>
      <c r="D337" s="578" t="s">
        <v>54</v>
      </c>
      <c r="E337" s="1801" t="s">
        <v>520</v>
      </c>
      <c r="F337" s="1802"/>
    </row>
    <row r="338" spans="2:6" ht="63" customHeight="1" thickBot="1" x14ac:dyDescent="0.3">
      <c r="B338" s="535" t="s">
        <v>29</v>
      </c>
      <c r="C338" s="1803" t="s">
        <v>522</v>
      </c>
      <c r="D338" s="1804"/>
      <c r="E338" s="1804"/>
      <c r="F338" s="1805"/>
    </row>
    <row r="339" spans="2:6" ht="15.75" thickBot="1" x14ac:dyDescent="0.3">
      <c r="B339" s="535" t="s">
        <v>31</v>
      </c>
      <c r="C339" s="1774" t="s">
        <v>507</v>
      </c>
      <c r="D339" s="1775"/>
      <c r="E339" s="1775"/>
      <c r="F339" s="1776"/>
    </row>
    <row r="340" spans="2:6" ht="12.75" customHeight="1" x14ac:dyDescent="0.25">
      <c r="B340" s="1754"/>
      <c r="C340" s="540">
        <v>2024</v>
      </c>
      <c r="D340" s="540">
        <v>2025</v>
      </c>
      <c r="E340" s="540">
        <v>2026</v>
      </c>
      <c r="F340" s="540">
        <v>2027</v>
      </c>
    </row>
    <row r="341" spans="2:6" ht="11.25" customHeight="1" thickBot="1" x14ac:dyDescent="0.3">
      <c r="B341" s="1755"/>
      <c r="C341" s="541" t="s">
        <v>13</v>
      </c>
      <c r="D341" s="541" t="s">
        <v>14</v>
      </c>
      <c r="E341" s="541" t="s">
        <v>14</v>
      </c>
      <c r="F341" s="541" t="s">
        <v>14</v>
      </c>
    </row>
    <row r="342" spans="2:6" ht="15.75" thickBot="1" x14ac:dyDescent="0.3">
      <c r="B342" s="535" t="s">
        <v>33</v>
      </c>
      <c r="C342" s="530">
        <v>2</v>
      </c>
      <c r="D342" s="535"/>
      <c r="E342" s="535"/>
      <c r="F342" s="535"/>
    </row>
    <row r="343" spans="2:6" ht="15.75" thickBot="1" x14ac:dyDescent="0.3">
      <c r="B343" s="535" t="s">
        <v>35</v>
      </c>
      <c r="C343" s="542">
        <f>C361</f>
        <v>1200</v>
      </c>
      <c r="D343" s="542">
        <f t="shared" ref="D343:F343" si="60">D361</f>
        <v>0</v>
      </c>
      <c r="E343" s="542">
        <f t="shared" si="60"/>
        <v>0</v>
      </c>
      <c r="F343" s="542">
        <f t="shared" si="60"/>
        <v>0</v>
      </c>
    </row>
    <row r="344" spans="2:6" ht="15.75" thickBot="1" x14ac:dyDescent="0.3">
      <c r="B344" s="535" t="s">
        <v>36</v>
      </c>
      <c r="C344" s="542">
        <f>C343/C342</f>
        <v>600</v>
      </c>
      <c r="D344" s="542" t="e">
        <f t="shared" ref="D344:F344" si="61">D343/D342</f>
        <v>#DIV/0!</v>
      </c>
      <c r="E344" s="542" t="e">
        <f t="shared" si="61"/>
        <v>#DIV/0!</v>
      </c>
      <c r="F344" s="542" t="e">
        <f t="shared" si="61"/>
        <v>#DIV/0!</v>
      </c>
    </row>
    <row r="345" spans="2:6" ht="15.75" thickBot="1" x14ac:dyDescent="0.3">
      <c r="B345" s="535" t="s">
        <v>37</v>
      </c>
      <c r="C345" s="530" t="s">
        <v>94</v>
      </c>
      <c r="D345" s="543">
        <f>D342/C342-1</f>
        <v>-1</v>
      </c>
      <c r="E345" s="543" t="e">
        <f t="shared" ref="E345:F347" si="62">E342/D342-1</f>
        <v>#DIV/0!</v>
      </c>
      <c r="F345" s="543" t="e">
        <f t="shared" si="62"/>
        <v>#DIV/0!</v>
      </c>
    </row>
    <row r="346" spans="2:6" ht="15.75" thickBot="1" x14ac:dyDescent="0.3">
      <c r="B346" s="535" t="s">
        <v>38</v>
      </c>
      <c r="C346" s="530" t="s">
        <v>94</v>
      </c>
      <c r="D346" s="543">
        <f>D343/C343-1</f>
        <v>-1</v>
      </c>
      <c r="E346" s="543" t="e">
        <f t="shared" si="62"/>
        <v>#DIV/0!</v>
      </c>
      <c r="F346" s="543" t="e">
        <f t="shared" si="62"/>
        <v>#DIV/0!</v>
      </c>
    </row>
    <row r="347" spans="2:6" ht="15.75" thickBot="1" x14ac:dyDescent="0.3">
      <c r="B347" s="535" t="s">
        <v>39</v>
      </c>
      <c r="C347" s="530" t="s">
        <v>94</v>
      </c>
      <c r="D347" s="543" t="e">
        <f>D344/C344-1</f>
        <v>#DIV/0!</v>
      </c>
      <c r="E347" s="543" t="e">
        <f t="shared" si="62"/>
        <v>#DIV/0!</v>
      </c>
      <c r="F347" s="543" t="e">
        <f t="shared" si="62"/>
        <v>#DIV/0!</v>
      </c>
    </row>
    <row r="348" spans="2:6" ht="15.75" thickBot="1" x14ac:dyDescent="0.3">
      <c r="B348" s="1762" t="s">
        <v>508</v>
      </c>
      <c r="C348" s="1763"/>
      <c r="D348" s="1763"/>
      <c r="E348" s="1763"/>
      <c r="F348" s="1764"/>
    </row>
    <row r="349" spans="2:6" ht="12.75" customHeight="1" x14ac:dyDescent="0.25">
      <c r="B349" s="1754"/>
      <c r="C349" s="540">
        <v>2024</v>
      </c>
      <c r="D349" s="540">
        <v>2025</v>
      </c>
      <c r="E349" s="540">
        <v>2026</v>
      </c>
      <c r="F349" s="540">
        <v>2027</v>
      </c>
    </row>
    <row r="350" spans="2:6" ht="11.25" customHeight="1" thickBot="1" x14ac:dyDescent="0.3">
      <c r="B350" s="1755"/>
      <c r="C350" s="541" t="s">
        <v>13</v>
      </c>
      <c r="D350" s="541" t="s">
        <v>14</v>
      </c>
      <c r="E350" s="541" t="s">
        <v>14</v>
      </c>
      <c r="F350" s="541" t="s">
        <v>14</v>
      </c>
    </row>
    <row r="351" spans="2:6" ht="15.75" thickBot="1" x14ac:dyDescent="0.3">
      <c r="B351" s="545" t="s">
        <v>57</v>
      </c>
      <c r="C351" s="546">
        <f>C352+C353+C354+C355</f>
        <v>0</v>
      </c>
      <c r="D351" s="546">
        <f t="shared" ref="D351:F351" si="63">D352+D353+D354+D355</f>
        <v>0</v>
      </c>
      <c r="E351" s="546">
        <f t="shared" si="63"/>
        <v>0</v>
      </c>
      <c r="F351" s="546">
        <f t="shared" si="63"/>
        <v>0</v>
      </c>
    </row>
    <row r="352" spans="2:6" ht="15.75" thickBot="1" x14ac:dyDescent="0.3">
      <c r="B352" s="547" t="s">
        <v>42</v>
      </c>
      <c r="C352" s="546"/>
      <c r="D352" s="546"/>
      <c r="E352" s="546"/>
      <c r="F352" s="546"/>
    </row>
    <row r="353" spans="2:6" ht="15.75" thickBot="1" x14ac:dyDescent="0.3">
      <c r="B353" s="547" t="s">
        <v>58</v>
      </c>
      <c r="C353" s="546"/>
      <c r="D353" s="546"/>
      <c r="E353" s="546"/>
      <c r="F353" s="546"/>
    </row>
    <row r="354" spans="2:6" ht="15.75" thickBot="1" x14ac:dyDescent="0.3">
      <c r="B354" s="547" t="s">
        <v>59</v>
      </c>
      <c r="C354" s="546"/>
      <c r="D354" s="546"/>
      <c r="E354" s="546"/>
      <c r="F354" s="546"/>
    </row>
    <row r="355" spans="2:6" ht="15.75" thickBot="1" x14ac:dyDescent="0.3">
      <c r="B355" s="547" t="s">
        <v>60</v>
      </c>
      <c r="C355" s="546"/>
      <c r="D355" s="546"/>
      <c r="E355" s="546"/>
      <c r="F355" s="546"/>
    </row>
    <row r="356" spans="2:6" ht="15.75" thickBot="1" x14ac:dyDescent="0.3">
      <c r="B356" s="545" t="s">
        <v>61</v>
      </c>
      <c r="C356" s="549">
        <f>C357+C358+C359+C360</f>
        <v>1200</v>
      </c>
      <c r="D356" s="549">
        <f t="shared" ref="D356:F356" si="64">D357+D358+D359+D360</f>
        <v>0</v>
      </c>
      <c r="E356" s="549">
        <f t="shared" si="64"/>
        <v>0</v>
      </c>
      <c r="F356" s="549">
        <f t="shared" si="64"/>
        <v>0</v>
      </c>
    </row>
    <row r="357" spans="2:6" ht="15.75" thickBot="1" x14ac:dyDescent="0.3">
      <c r="B357" s="547" t="s">
        <v>42</v>
      </c>
      <c r="C357" s="549">
        <v>1200</v>
      </c>
      <c r="D357" s="546">
        <v>0</v>
      </c>
      <c r="E357" s="546">
        <v>0</v>
      </c>
      <c r="F357" s="546">
        <v>0</v>
      </c>
    </row>
    <row r="358" spans="2:6" ht="15.75" thickBot="1" x14ac:dyDescent="0.3">
      <c r="B358" s="547" t="s">
        <v>58</v>
      </c>
      <c r="C358" s="549"/>
      <c r="D358" s="546"/>
      <c r="E358" s="546"/>
      <c r="F358" s="546"/>
    </row>
    <row r="359" spans="2:6" ht="15.75" thickBot="1" x14ac:dyDescent="0.3">
      <c r="B359" s="547" t="s">
        <v>59</v>
      </c>
      <c r="C359" s="549"/>
      <c r="D359" s="546"/>
      <c r="E359" s="546"/>
      <c r="F359" s="546"/>
    </row>
    <row r="360" spans="2:6" ht="15.75" thickBot="1" x14ac:dyDescent="0.3">
      <c r="B360" s="547" t="s">
        <v>60</v>
      </c>
      <c r="C360" s="549"/>
      <c r="D360" s="546"/>
      <c r="E360" s="546"/>
      <c r="F360" s="546"/>
    </row>
    <row r="361" spans="2:6" ht="15.75" thickBot="1" x14ac:dyDescent="0.3">
      <c r="B361" s="582" t="s">
        <v>523</v>
      </c>
      <c r="C361" s="549">
        <f>C351+C356</f>
        <v>1200</v>
      </c>
      <c r="D361" s="549">
        <f t="shared" ref="D361:F361" si="65">D351+D356</f>
        <v>0</v>
      </c>
      <c r="E361" s="549">
        <f t="shared" si="65"/>
        <v>0</v>
      </c>
      <c r="F361" s="549">
        <f t="shared" si="65"/>
        <v>0</v>
      </c>
    </row>
    <row r="362" spans="2:6" ht="18" customHeight="1" thickBot="1" x14ac:dyDescent="0.3">
      <c r="B362" s="539" t="s">
        <v>98</v>
      </c>
      <c r="C362" s="1798" t="s">
        <v>524</v>
      </c>
      <c r="D362" s="1799"/>
      <c r="E362" s="1799"/>
      <c r="F362" s="1800"/>
    </row>
    <row r="363" spans="2:6" ht="45.75" thickBot="1" x14ac:dyDescent="0.3">
      <c r="B363" s="539" t="s">
        <v>255</v>
      </c>
      <c r="C363" s="591" t="s">
        <v>525</v>
      </c>
      <c r="D363" s="578" t="s">
        <v>54</v>
      </c>
      <c r="E363" s="1801" t="s">
        <v>524</v>
      </c>
      <c r="F363" s="1802"/>
    </row>
    <row r="364" spans="2:6" ht="52.5" customHeight="1" thickBot="1" x14ac:dyDescent="0.3">
      <c r="B364" s="535" t="s">
        <v>29</v>
      </c>
      <c r="C364" s="1759" t="s">
        <v>526</v>
      </c>
      <c r="D364" s="1760"/>
      <c r="E364" s="1760"/>
      <c r="F364" s="1761"/>
    </row>
    <row r="365" spans="2:6" ht="15.75" thickBot="1" x14ac:dyDescent="0.3">
      <c r="B365" s="535" t="s">
        <v>31</v>
      </c>
      <c r="C365" s="1774" t="s">
        <v>507</v>
      </c>
      <c r="D365" s="1775"/>
      <c r="E365" s="1775"/>
      <c r="F365" s="1776"/>
    </row>
    <row r="366" spans="2:6" ht="12.75" customHeight="1" x14ac:dyDescent="0.25">
      <c r="B366" s="1754"/>
      <c r="C366" s="540">
        <v>2024</v>
      </c>
      <c r="D366" s="540">
        <v>2025</v>
      </c>
      <c r="E366" s="540">
        <v>2026</v>
      </c>
      <c r="F366" s="540">
        <v>2027</v>
      </c>
    </row>
    <row r="367" spans="2:6" ht="11.25" customHeight="1" thickBot="1" x14ac:dyDescent="0.3">
      <c r="B367" s="1755"/>
      <c r="C367" s="541" t="s">
        <v>13</v>
      </c>
      <c r="D367" s="541" t="s">
        <v>14</v>
      </c>
      <c r="E367" s="541" t="s">
        <v>14</v>
      </c>
      <c r="F367" s="541" t="s">
        <v>14</v>
      </c>
    </row>
    <row r="368" spans="2:6" ht="15.75" thickBot="1" x14ac:dyDescent="0.3">
      <c r="B368" s="535" t="s">
        <v>33</v>
      </c>
      <c r="C368" s="530">
        <v>1</v>
      </c>
      <c r="D368" s="535"/>
      <c r="E368" s="535"/>
      <c r="F368" s="535"/>
    </row>
    <row r="369" spans="2:6" ht="15.75" thickBot="1" x14ac:dyDescent="0.3">
      <c r="B369" s="535" t="s">
        <v>35</v>
      </c>
      <c r="C369" s="542">
        <f>C387</f>
        <v>1200</v>
      </c>
      <c r="D369" s="542">
        <f t="shared" ref="D369:F369" si="66">D387</f>
        <v>0</v>
      </c>
      <c r="E369" s="542">
        <f t="shared" si="66"/>
        <v>0</v>
      </c>
      <c r="F369" s="542">
        <f t="shared" si="66"/>
        <v>0</v>
      </c>
    </row>
    <row r="370" spans="2:6" ht="15.75" thickBot="1" x14ac:dyDescent="0.3">
      <c r="B370" s="535" t="s">
        <v>36</v>
      </c>
      <c r="C370" s="542">
        <f>C369/C368</f>
        <v>1200</v>
      </c>
      <c r="D370" s="542" t="e">
        <f t="shared" ref="D370:F370" si="67">D369/D368</f>
        <v>#DIV/0!</v>
      </c>
      <c r="E370" s="542" t="e">
        <f t="shared" si="67"/>
        <v>#DIV/0!</v>
      </c>
      <c r="F370" s="542" t="e">
        <f t="shared" si="67"/>
        <v>#DIV/0!</v>
      </c>
    </row>
    <row r="371" spans="2:6" ht="15.75" thickBot="1" x14ac:dyDescent="0.3">
      <c r="B371" s="535" t="s">
        <v>37</v>
      </c>
      <c r="C371" s="530" t="s">
        <v>94</v>
      </c>
      <c r="D371" s="543">
        <f>D368/C368-1</f>
        <v>-1</v>
      </c>
      <c r="E371" s="543" t="e">
        <f t="shared" ref="E371:F373" si="68">E368/D368-1</f>
        <v>#DIV/0!</v>
      </c>
      <c r="F371" s="543" t="e">
        <f t="shared" si="68"/>
        <v>#DIV/0!</v>
      </c>
    </row>
    <row r="372" spans="2:6" ht="15.75" thickBot="1" x14ac:dyDescent="0.3">
      <c r="B372" s="535" t="s">
        <v>38</v>
      </c>
      <c r="C372" s="530" t="s">
        <v>94</v>
      </c>
      <c r="D372" s="543">
        <f>D369/C369-1</f>
        <v>-1</v>
      </c>
      <c r="E372" s="543" t="e">
        <f t="shared" si="68"/>
        <v>#DIV/0!</v>
      </c>
      <c r="F372" s="543" t="e">
        <f t="shared" si="68"/>
        <v>#DIV/0!</v>
      </c>
    </row>
    <row r="373" spans="2:6" ht="15.75" thickBot="1" x14ac:dyDescent="0.3">
      <c r="B373" s="535" t="s">
        <v>39</v>
      </c>
      <c r="C373" s="530" t="s">
        <v>94</v>
      </c>
      <c r="D373" s="543" t="e">
        <f>D370/C370-1</f>
        <v>#DIV/0!</v>
      </c>
      <c r="E373" s="543" t="e">
        <f t="shared" si="68"/>
        <v>#DIV/0!</v>
      </c>
      <c r="F373" s="543" t="e">
        <f t="shared" si="68"/>
        <v>#DIV/0!</v>
      </c>
    </row>
    <row r="374" spans="2:6" ht="15.75" thickBot="1" x14ac:dyDescent="0.3">
      <c r="B374" s="1762" t="s">
        <v>508</v>
      </c>
      <c r="C374" s="1763"/>
      <c r="D374" s="1763"/>
      <c r="E374" s="1763"/>
      <c r="F374" s="1764"/>
    </row>
    <row r="375" spans="2:6" ht="12.75" customHeight="1" x14ac:dyDescent="0.25">
      <c r="B375" s="1754"/>
      <c r="C375" s="540">
        <v>2024</v>
      </c>
      <c r="D375" s="540">
        <v>2025</v>
      </c>
      <c r="E375" s="540">
        <v>2026</v>
      </c>
      <c r="F375" s="540">
        <v>2027</v>
      </c>
    </row>
    <row r="376" spans="2:6" ht="11.25" customHeight="1" thickBot="1" x14ac:dyDescent="0.3">
      <c r="B376" s="1755"/>
      <c r="C376" s="541" t="s">
        <v>13</v>
      </c>
      <c r="D376" s="541" t="s">
        <v>14</v>
      </c>
      <c r="E376" s="541" t="s">
        <v>14</v>
      </c>
      <c r="F376" s="541" t="s">
        <v>14</v>
      </c>
    </row>
    <row r="377" spans="2:6" ht="15.75" thickBot="1" x14ac:dyDescent="0.3">
      <c r="B377" s="545" t="s">
        <v>57</v>
      </c>
      <c r="C377" s="546">
        <f>C378+C379+C380+C381</f>
        <v>0</v>
      </c>
      <c r="D377" s="546">
        <f t="shared" ref="D377:F377" si="69">D378+D379+D380+D381</f>
        <v>0</v>
      </c>
      <c r="E377" s="546">
        <f t="shared" si="69"/>
        <v>0</v>
      </c>
      <c r="F377" s="546">
        <f t="shared" si="69"/>
        <v>0</v>
      </c>
    </row>
    <row r="378" spans="2:6" ht="15.75" thickBot="1" x14ac:dyDescent="0.3">
      <c r="B378" s="547" t="s">
        <v>42</v>
      </c>
      <c r="C378" s="546"/>
      <c r="D378" s="546"/>
      <c r="E378" s="546"/>
      <c r="F378" s="546"/>
    </row>
    <row r="379" spans="2:6" ht="15.75" thickBot="1" x14ac:dyDescent="0.3">
      <c r="B379" s="547" t="s">
        <v>58</v>
      </c>
      <c r="C379" s="546"/>
      <c r="D379" s="546"/>
      <c r="E379" s="546"/>
      <c r="F379" s="546"/>
    </row>
    <row r="380" spans="2:6" ht="15.75" thickBot="1" x14ac:dyDescent="0.3">
      <c r="B380" s="547" t="s">
        <v>59</v>
      </c>
      <c r="C380" s="546"/>
      <c r="D380" s="546"/>
      <c r="E380" s="546"/>
      <c r="F380" s="546"/>
    </row>
    <row r="381" spans="2:6" ht="15.75" thickBot="1" x14ac:dyDescent="0.3">
      <c r="B381" s="547" t="s">
        <v>60</v>
      </c>
      <c r="C381" s="546"/>
      <c r="D381" s="546"/>
      <c r="E381" s="546"/>
      <c r="F381" s="546"/>
    </row>
    <row r="382" spans="2:6" ht="15.75" thickBot="1" x14ac:dyDescent="0.3">
      <c r="B382" s="545" t="s">
        <v>61</v>
      </c>
      <c r="C382" s="549">
        <f>C383+C384+C385+C386</f>
        <v>1200</v>
      </c>
      <c r="D382" s="549">
        <f t="shared" ref="D382:F382" si="70">D383+D384+D385+D386</f>
        <v>0</v>
      </c>
      <c r="E382" s="549">
        <f t="shared" si="70"/>
        <v>0</v>
      </c>
      <c r="F382" s="549">
        <f t="shared" si="70"/>
        <v>0</v>
      </c>
    </row>
    <row r="383" spans="2:6" ht="15.75" thickBot="1" x14ac:dyDescent="0.3">
      <c r="B383" s="547" t="s">
        <v>42</v>
      </c>
      <c r="C383" s="549">
        <v>1200</v>
      </c>
      <c r="D383" s="546">
        <v>0</v>
      </c>
      <c r="E383" s="546">
        <v>0</v>
      </c>
      <c r="F383" s="546">
        <v>0</v>
      </c>
    </row>
    <row r="384" spans="2:6" ht="15.75" thickBot="1" x14ac:dyDescent="0.3">
      <c r="B384" s="547" t="s">
        <v>58</v>
      </c>
      <c r="C384" s="549"/>
      <c r="D384" s="546"/>
      <c r="E384" s="546"/>
      <c r="F384" s="546"/>
    </row>
    <row r="385" spans="2:6" ht="15.75" thickBot="1" x14ac:dyDescent="0.3">
      <c r="B385" s="547" t="s">
        <v>59</v>
      </c>
      <c r="C385" s="549"/>
      <c r="D385" s="546"/>
      <c r="E385" s="546"/>
      <c r="F385" s="546"/>
    </row>
    <row r="386" spans="2:6" ht="15.75" thickBot="1" x14ac:dyDescent="0.3">
      <c r="B386" s="547" t="s">
        <v>60</v>
      </c>
      <c r="C386" s="549"/>
      <c r="D386" s="546"/>
      <c r="E386" s="546"/>
      <c r="F386" s="546"/>
    </row>
    <row r="387" spans="2:6" ht="15.75" thickBot="1" x14ac:dyDescent="0.3">
      <c r="B387" s="582" t="s">
        <v>527</v>
      </c>
      <c r="C387" s="549">
        <f>C377+C382</f>
        <v>1200</v>
      </c>
      <c r="D387" s="549">
        <f t="shared" ref="D387:F387" si="71">D377+D382</f>
        <v>0</v>
      </c>
      <c r="E387" s="549">
        <f t="shared" si="71"/>
        <v>0</v>
      </c>
      <c r="F387" s="549">
        <f t="shared" si="71"/>
        <v>0</v>
      </c>
    </row>
    <row r="388" spans="2:6" ht="15.75" thickBot="1" x14ac:dyDescent="0.3">
      <c r="B388" s="592"/>
      <c r="C388" s="593"/>
      <c r="D388" s="593"/>
      <c r="E388" s="593"/>
      <c r="F388" s="593"/>
    </row>
    <row r="389" spans="2:6" ht="27" customHeight="1" thickBot="1" x14ac:dyDescent="0.3">
      <c r="B389" s="534" t="s">
        <v>64</v>
      </c>
      <c r="C389" s="594">
        <f>+C264+C187+C70+C33+C213+C107+C317+C291+C238+C343+C369+C144</f>
        <v>296862</v>
      </c>
      <c r="D389" s="594">
        <f t="shared" ref="D389:F389" si="72">+D264+D187+D70+D33+D213+D107+D317+D291+D238+D343+D369+D144</f>
        <v>298762</v>
      </c>
      <c r="E389" s="594">
        <f t="shared" si="72"/>
        <v>298762</v>
      </c>
      <c r="F389" s="594">
        <f t="shared" si="72"/>
        <v>298762</v>
      </c>
    </row>
    <row r="390" spans="2:6" ht="24.75" thickBot="1" x14ac:dyDescent="0.3">
      <c r="B390" s="534" t="s">
        <v>65</v>
      </c>
      <c r="C390" s="594">
        <f>+C282+C256+C136+C99+C62+C335+C309+C231+C205+C361+C387+C173</f>
        <v>296862</v>
      </c>
      <c r="D390" s="594">
        <f t="shared" ref="D390:F390" si="73">+D282+D256+D136+D99+D62+D335+D309+D231+D205+D361+D387+D173</f>
        <v>298762</v>
      </c>
      <c r="E390" s="594">
        <f t="shared" si="73"/>
        <v>298762</v>
      </c>
      <c r="F390" s="594">
        <f t="shared" si="73"/>
        <v>298762</v>
      </c>
    </row>
    <row r="391" spans="2:6" ht="15.75" thickBot="1" x14ac:dyDescent="0.3">
      <c r="B391" s="545" t="s">
        <v>41</v>
      </c>
      <c r="C391" s="595">
        <f>C392+C393</f>
        <v>155505</v>
      </c>
      <c r="D391" s="595">
        <f t="shared" ref="D391:F391" si="74">D392+D393</f>
        <v>163505</v>
      </c>
      <c r="E391" s="595">
        <f t="shared" si="74"/>
        <v>163505</v>
      </c>
      <c r="F391" s="595">
        <f t="shared" si="74"/>
        <v>163505</v>
      </c>
    </row>
    <row r="392" spans="2:6" ht="15.75" thickBot="1" x14ac:dyDescent="0.3">
      <c r="B392" s="547" t="s">
        <v>42</v>
      </c>
      <c r="C392" s="549">
        <f t="shared" ref="C392:F393" si="75">C42+C79+C116</f>
        <v>155505</v>
      </c>
      <c r="D392" s="549">
        <f t="shared" si="75"/>
        <v>163505</v>
      </c>
      <c r="E392" s="549">
        <f t="shared" si="75"/>
        <v>163505</v>
      </c>
      <c r="F392" s="549">
        <f t="shared" si="75"/>
        <v>163505</v>
      </c>
    </row>
    <row r="393" spans="2:6" ht="15.75" thickBot="1" x14ac:dyDescent="0.3">
      <c r="B393" s="547" t="s">
        <v>66</v>
      </c>
      <c r="C393" s="549">
        <f t="shared" si="75"/>
        <v>0</v>
      </c>
      <c r="D393" s="549">
        <f t="shared" si="75"/>
        <v>0</v>
      </c>
      <c r="E393" s="549">
        <f t="shared" si="75"/>
        <v>0</v>
      </c>
      <c r="F393" s="549">
        <f t="shared" si="75"/>
        <v>0</v>
      </c>
    </row>
    <row r="394" spans="2:6" ht="15.75" thickBot="1" x14ac:dyDescent="0.3">
      <c r="B394" s="545" t="s">
        <v>67</v>
      </c>
      <c r="C394" s="595">
        <f>C395+C396</f>
        <v>22657</v>
      </c>
      <c r="D394" s="595">
        <f t="shared" ref="D394:F394" si="76">D395+D396</f>
        <v>22657</v>
      </c>
      <c r="E394" s="595">
        <f t="shared" si="76"/>
        <v>22657</v>
      </c>
      <c r="F394" s="595">
        <f t="shared" si="76"/>
        <v>22657</v>
      </c>
    </row>
    <row r="395" spans="2:6" ht="15.75" thickBot="1" x14ac:dyDescent="0.3">
      <c r="B395" s="547" t="s">
        <v>42</v>
      </c>
      <c r="C395" s="546">
        <f>C45+C82+C119</f>
        <v>22657</v>
      </c>
      <c r="D395" s="546">
        <f>D45+D82+D119</f>
        <v>22657</v>
      </c>
      <c r="E395" s="546">
        <f>E45+E82+E119</f>
        <v>22657</v>
      </c>
      <c r="F395" s="546">
        <f>F45+F82+F119</f>
        <v>22657</v>
      </c>
    </row>
    <row r="396" spans="2:6" ht="15.75" thickBot="1" x14ac:dyDescent="0.3">
      <c r="B396" s="547" t="s">
        <v>66</v>
      </c>
      <c r="C396" s="549">
        <f>C46+C83+C117</f>
        <v>0</v>
      </c>
      <c r="D396" s="549">
        <f>D46+D83+D117</f>
        <v>0</v>
      </c>
      <c r="E396" s="549">
        <f>E46+E83+E117</f>
        <v>0</v>
      </c>
      <c r="F396" s="549">
        <f>F46+F83+F117</f>
        <v>0</v>
      </c>
    </row>
    <row r="397" spans="2:6" ht="15.75" thickBot="1" x14ac:dyDescent="0.3">
      <c r="B397" s="545" t="s">
        <v>45</v>
      </c>
      <c r="C397" s="595">
        <f>C398+C399</f>
        <v>26525</v>
      </c>
      <c r="D397" s="595">
        <f t="shared" ref="D397:F397" si="77">D398+D399</f>
        <v>26408</v>
      </c>
      <c r="E397" s="595">
        <f t="shared" si="77"/>
        <v>26408</v>
      </c>
      <c r="F397" s="595">
        <f t="shared" si="77"/>
        <v>26408</v>
      </c>
    </row>
    <row r="398" spans="2:6" ht="15.75" thickBot="1" x14ac:dyDescent="0.3">
      <c r="B398" s="547" t="s">
        <v>42</v>
      </c>
      <c r="C398" s="549">
        <f t="shared" ref="C398:F399" si="78">C48+C85+C122</f>
        <v>26525</v>
      </c>
      <c r="D398" s="549">
        <f>D48+D85+D122+D173</f>
        <v>26408</v>
      </c>
      <c r="E398" s="549">
        <f>E48+E85+E122+E173</f>
        <v>26408</v>
      </c>
      <c r="F398" s="549">
        <f>F48+F85+F122+F173</f>
        <v>26408</v>
      </c>
    </row>
    <row r="399" spans="2:6" ht="15.75" thickBot="1" x14ac:dyDescent="0.3">
      <c r="B399" s="547" t="s">
        <v>66</v>
      </c>
      <c r="C399" s="549">
        <f t="shared" si="78"/>
        <v>0</v>
      </c>
      <c r="D399" s="549">
        <f t="shared" si="78"/>
        <v>0</v>
      </c>
      <c r="E399" s="549">
        <f t="shared" si="78"/>
        <v>0</v>
      </c>
      <c r="F399" s="549">
        <f t="shared" si="78"/>
        <v>0</v>
      </c>
    </row>
    <row r="400" spans="2:6" ht="15.75" thickBot="1" x14ac:dyDescent="0.3">
      <c r="B400" s="545" t="s">
        <v>46</v>
      </c>
      <c r="C400" s="595">
        <f>C401+C402</f>
        <v>0</v>
      </c>
      <c r="D400" s="595">
        <f t="shared" ref="D400:F400" si="79">D401+D402</f>
        <v>0</v>
      </c>
      <c r="E400" s="595">
        <f t="shared" si="79"/>
        <v>0</v>
      </c>
      <c r="F400" s="595">
        <f t="shared" si="79"/>
        <v>0</v>
      </c>
    </row>
    <row r="401" spans="2:6" ht="15.75" thickBot="1" x14ac:dyDescent="0.3">
      <c r="B401" s="547" t="s">
        <v>42</v>
      </c>
      <c r="C401" s="546">
        <f t="shared" ref="C401:F402" si="80">C51+C88+C125</f>
        <v>0</v>
      </c>
      <c r="D401" s="546">
        <f t="shared" si="80"/>
        <v>0</v>
      </c>
      <c r="E401" s="546">
        <f t="shared" si="80"/>
        <v>0</v>
      </c>
      <c r="F401" s="546">
        <f t="shared" si="80"/>
        <v>0</v>
      </c>
    </row>
    <row r="402" spans="2:6" ht="15.75" thickBot="1" x14ac:dyDescent="0.3">
      <c r="B402" s="547" t="s">
        <v>66</v>
      </c>
      <c r="C402" s="549">
        <f t="shared" si="80"/>
        <v>0</v>
      </c>
      <c r="D402" s="549">
        <f t="shared" si="80"/>
        <v>0</v>
      </c>
      <c r="E402" s="549">
        <f t="shared" si="80"/>
        <v>0</v>
      </c>
      <c r="F402" s="549">
        <f t="shared" si="80"/>
        <v>0</v>
      </c>
    </row>
    <row r="403" spans="2:6" ht="15.75" thickBot="1" x14ac:dyDescent="0.3">
      <c r="B403" s="545" t="s">
        <v>47</v>
      </c>
      <c r="C403" s="595">
        <f>C404+C405</f>
        <v>0</v>
      </c>
      <c r="D403" s="595">
        <f t="shared" ref="D403:F403" si="81">D404+D405</f>
        <v>0</v>
      </c>
      <c r="E403" s="595">
        <f t="shared" si="81"/>
        <v>0</v>
      </c>
      <c r="F403" s="595">
        <f t="shared" si="81"/>
        <v>0</v>
      </c>
    </row>
    <row r="404" spans="2:6" ht="15.75" thickBot="1" x14ac:dyDescent="0.3">
      <c r="B404" s="547" t="s">
        <v>42</v>
      </c>
      <c r="C404" s="546">
        <f t="shared" ref="C404:F405" si="82">C54+C91+C128</f>
        <v>0</v>
      </c>
      <c r="D404" s="546">
        <f t="shared" si="82"/>
        <v>0</v>
      </c>
      <c r="E404" s="546">
        <f t="shared" si="82"/>
        <v>0</v>
      </c>
      <c r="F404" s="546">
        <f t="shared" si="82"/>
        <v>0</v>
      </c>
    </row>
    <row r="405" spans="2:6" ht="15.75" thickBot="1" x14ac:dyDescent="0.3">
      <c r="B405" s="547" t="s">
        <v>66</v>
      </c>
      <c r="C405" s="549">
        <f t="shared" si="82"/>
        <v>0</v>
      </c>
      <c r="D405" s="549">
        <f t="shared" si="82"/>
        <v>0</v>
      </c>
      <c r="E405" s="549">
        <f t="shared" si="82"/>
        <v>0</v>
      </c>
      <c r="F405" s="549">
        <f t="shared" si="82"/>
        <v>0</v>
      </c>
    </row>
    <row r="406" spans="2:6" ht="15.75" thickBot="1" x14ac:dyDescent="0.3">
      <c r="B406" s="545" t="s">
        <v>48</v>
      </c>
      <c r="C406" s="595">
        <f>C407+C408</f>
        <v>1000</v>
      </c>
      <c r="D406" s="595">
        <f>D407+D408</f>
        <v>1000</v>
      </c>
      <c r="E406" s="595">
        <f t="shared" ref="E406:F406" si="83">E407+E408</f>
        <v>1000</v>
      </c>
      <c r="F406" s="595">
        <f t="shared" si="83"/>
        <v>1000</v>
      </c>
    </row>
    <row r="407" spans="2:6" ht="15.75" thickBot="1" x14ac:dyDescent="0.3">
      <c r="B407" s="547" t="s">
        <v>42</v>
      </c>
      <c r="C407" s="546">
        <f t="shared" ref="C407:F408" si="84">C57+C94+C131</f>
        <v>1000</v>
      </c>
      <c r="D407" s="546">
        <f t="shared" si="84"/>
        <v>1000</v>
      </c>
      <c r="E407" s="546">
        <f t="shared" si="84"/>
        <v>1000</v>
      </c>
      <c r="F407" s="546">
        <f t="shared" si="84"/>
        <v>1000</v>
      </c>
    </row>
    <row r="408" spans="2:6" ht="15.75" thickBot="1" x14ac:dyDescent="0.3">
      <c r="B408" s="547" t="s">
        <v>66</v>
      </c>
      <c r="C408" s="549">
        <f t="shared" si="84"/>
        <v>0</v>
      </c>
      <c r="D408" s="549">
        <f t="shared" si="84"/>
        <v>0</v>
      </c>
      <c r="E408" s="549">
        <f t="shared" si="84"/>
        <v>0</v>
      </c>
      <c r="F408" s="549">
        <f t="shared" si="84"/>
        <v>0</v>
      </c>
    </row>
    <row r="409" spans="2:6" ht="15.75" thickBot="1" x14ac:dyDescent="0.3">
      <c r="B409" s="545" t="s">
        <v>49</v>
      </c>
      <c r="C409" s="595">
        <f>C96+C59</f>
        <v>175</v>
      </c>
      <c r="D409" s="595">
        <f>D96+D59</f>
        <v>192</v>
      </c>
      <c r="E409" s="595">
        <f>E96+E59</f>
        <v>192</v>
      </c>
      <c r="F409" s="595">
        <f>F96+F59</f>
        <v>192</v>
      </c>
    </row>
    <row r="410" spans="2:6" ht="15.75" thickBot="1" x14ac:dyDescent="0.3">
      <c r="B410" s="547" t="s">
        <v>42</v>
      </c>
      <c r="C410" s="546">
        <f t="shared" ref="C410:F411" si="85">C60+C97+C134</f>
        <v>175</v>
      </c>
      <c r="D410" s="546">
        <f t="shared" si="85"/>
        <v>192</v>
      </c>
      <c r="E410" s="546">
        <f t="shared" si="85"/>
        <v>192</v>
      </c>
      <c r="F410" s="546">
        <f t="shared" si="85"/>
        <v>192</v>
      </c>
    </row>
    <row r="411" spans="2:6" ht="15.75" thickBot="1" x14ac:dyDescent="0.3">
      <c r="B411" s="547" t="s">
        <v>66</v>
      </c>
      <c r="C411" s="549">
        <f t="shared" si="85"/>
        <v>0</v>
      </c>
      <c r="D411" s="549">
        <f t="shared" si="85"/>
        <v>0</v>
      </c>
      <c r="E411" s="549">
        <f t="shared" si="85"/>
        <v>0</v>
      </c>
      <c r="F411" s="549">
        <f t="shared" si="85"/>
        <v>0</v>
      </c>
    </row>
    <row r="412" spans="2:6" ht="15.75" thickBot="1" x14ac:dyDescent="0.3">
      <c r="B412" s="545" t="s">
        <v>68</v>
      </c>
      <c r="C412" s="595">
        <f>C413+C414+C415+C416</f>
        <v>0</v>
      </c>
      <c r="D412" s="595">
        <f t="shared" ref="D412:F412" si="86">D413+D414+D415+D416</f>
        <v>0</v>
      </c>
      <c r="E412" s="595">
        <f t="shared" si="86"/>
        <v>0</v>
      </c>
      <c r="F412" s="595">
        <f t="shared" si="86"/>
        <v>0</v>
      </c>
    </row>
    <row r="413" spans="2:6" ht="15.75" thickBot="1" x14ac:dyDescent="0.3">
      <c r="B413" s="547" t="s">
        <v>42</v>
      </c>
      <c r="C413" s="546">
        <f>C196+C222+C247+C273+C300+C326</f>
        <v>0</v>
      </c>
      <c r="D413" s="546">
        <f>D196+D222+D247+D273+D300+D326</f>
        <v>0</v>
      </c>
      <c r="E413" s="546">
        <f>E196+E222+E247+E273+E300+E326</f>
        <v>0</v>
      </c>
      <c r="F413" s="546">
        <f>F196+F222+F247+F273+F300+F326</f>
        <v>0</v>
      </c>
    </row>
    <row r="414" spans="2:6" ht="15.75" thickBot="1" x14ac:dyDescent="0.3">
      <c r="B414" s="547" t="s">
        <v>69</v>
      </c>
      <c r="C414" s="546">
        <f t="shared" ref="C414:F421" si="87">C197+C223+C248+C274+C301+C327</f>
        <v>0</v>
      </c>
      <c r="D414" s="546">
        <f t="shared" si="87"/>
        <v>0</v>
      </c>
      <c r="E414" s="546">
        <f t="shared" si="87"/>
        <v>0</v>
      </c>
      <c r="F414" s="546">
        <f t="shared" si="87"/>
        <v>0</v>
      </c>
    </row>
    <row r="415" spans="2:6" ht="15.75" thickBot="1" x14ac:dyDescent="0.3">
      <c r="B415" s="547" t="s">
        <v>59</v>
      </c>
      <c r="C415" s="546">
        <f t="shared" si="87"/>
        <v>0</v>
      </c>
      <c r="D415" s="546">
        <f t="shared" si="87"/>
        <v>0</v>
      </c>
      <c r="E415" s="546">
        <f t="shared" si="87"/>
        <v>0</v>
      </c>
      <c r="F415" s="546">
        <f t="shared" si="87"/>
        <v>0</v>
      </c>
    </row>
    <row r="416" spans="2:6" ht="15.75" thickBot="1" x14ac:dyDescent="0.3">
      <c r="B416" s="547" t="s">
        <v>60</v>
      </c>
      <c r="C416" s="546">
        <f t="shared" si="87"/>
        <v>0</v>
      </c>
      <c r="D416" s="546">
        <f t="shared" si="87"/>
        <v>0</v>
      </c>
      <c r="E416" s="546">
        <f t="shared" si="87"/>
        <v>0</v>
      </c>
      <c r="F416" s="546">
        <f t="shared" si="87"/>
        <v>0</v>
      </c>
    </row>
    <row r="417" spans="2:6" ht="15.75" thickBot="1" x14ac:dyDescent="0.3">
      <c r="B417" s="545" t="s">
        <v>70</v>
      </c>
      <c r="C417" s="546">
        <f>C200+C226+C251+C277+C304+C330+C356+C382</f>
        <v>85000</v>
      </c>
      <c r="D417" s="546">
        <f>D200+D226+D251+D277+D304+D330</f>
        <v>85000</v>
      </c>
      <c r="E417" s="546">
        <f t="shared" si="87"/>
        <v>85000</v>
      </c>
      <c r="F417" s="546">
        <f t="shared" si="87"/>
        <v>85000</v>
      </c>
    </row>
    <row r="418" spans="2:6" ht="15.75" thickBot="1" x14ac:dyDescent="0.3">
      <c r="B418" s="547" t="s">
        <v>42</v>
      </c>
      <c r="C418" s="546">
        <f>C201+C227+C252+C278+C305+C331+C357+C383</f>
        <v>85000</v>
      </c>
      <c r="D418" s="546">
        <f t="shared" si="87"/>
        <v>85000</v>
      </c>
      <c r="E418" s="546">
        <f t="shared" si="87"/>
        <v>85000</v>
      </c>
      <c r="F418" s="546">
        <f t="shared" si="87"/>
        <v>85000</v>
      </c>
    </row>
    <row r="419" spans="2:6" ht="15.75" thickBot="1" x14ac:dyDescent="0.3">
      <c r="B419" s="547" t="s">
        <v>69</v>
      </c>
      <c r="C419" s="546">
        <f>C202+C228+C253+C279+C306+C332</f>
        <v>0</v>
      </c>
      <c r="D419" s="546">
        <v>0</v>
      </c>
      <c r="E419" s="546">
        <f t="shared" si="87"/>
        <v>0</v>
      </c>
      <c r="F419" s="546">
        <f t="shared" si="87"/>
        <v>0</v>
      </c>
    </row>
    <row r="420" spans="2:6" ht="15.75" thickBot="1" x14ac:dyDescent="0.3">
      <c r="B420" s="547" t="s">
        <v>59</v>
      </c>
      <c r="C420" s="546">
        <f t="shared" si="87"/>
        <v>0</v>
      </c>
      <c r="D420" s="546">
        <f t="shared" si="87"/>
        <v>0</v>
      </c>
      <c r="E420" s="546">
        <f t="shared" si="87"/>
        <v>0</v>
      </c>
      <c r="F420" s="546">
        <f t="shared" si="87"/>
        <v>0</v>
      </c>
    </row>
    <row r="421" spans="2:6" ht="15.75" thickBot="1" x14ac:dyDescent="0.3">
      <c r="B421" s="547" t="s">
        <v>60</v>
      </c>
      <c r="C421" s="546">
        <f t="shared" si="87"/>
        <v>0</v>
      </c>
      <c r="D421" s="546">
        <f t="shared" si="87"/>
        <v>0</v>
      </c>
      <c r="E421" s="546">
        <f t="shared" si="87"/>
        <v>0</v>
      </c>
      <c r="F421" s="546">
        <f t="shared" si="87"/>
        <v>0</v>
      </c>
    </row>
    <row r="422" spans="2:6" ht="15.75" thickBot="1" x14ac:dyDescent="0.3">
      <c r="B422" s="556" t="s">
        <v>71</v>
      </c>
      <c r="C422" s="557">
        <f>IF(C390-C389=0,0,"Error")</f>
        <v>0</v>
      </c>
      <c r="D422" s="557">
        <f>IF(D390-D389=0,0,"Error")</f>
        <v>0</v>
      </c>
      <c r="E422" s="557">
        <f>IF(E390-E389=0,0,"Error")</f>
        <v>0</v>
      </c>
      <c r="F422" s="557">
        <f>IF(F390-F389=0,0,"Error")</f>
        <v>0</v>
      </c>
    </row>
    <row r="423" spans="2:6" x14ac:dyDescent="0.25">
      <c r="B423" s="596"/>
      <c r="C423" s="597"/>
      <c r="D423" s="597"/>
      <c r="E423" s="597"/>
      <c r="F423" s="597"/>
    </row>
  </sheetData>
  <mergeCells count="94">
    <mergeCell ref="C365:F365"/>
    <mergeCell ref="B366:B367"/>
    <mergeCell ref="B374:F374"/>
    <mergeCell ref="B375:B376"/>
    <mergeCell ref="B340:B341"/>
    <mergeCell ref="B348:F348"/>
    <mergeCell ref="B349:B350"/>
    <mergeCell ref="C362:F362"/>
    <mergeCell ref="E363:F363"/>
    <mergeCell ref="C364:F364"/>
    <mergeCell ref="C339:F339"/>
    <mergeCell ref="B297:B298"/>
    <mergeCell ref="C310:F310"/>
    <mergeCell ref="E311:F311"/>
    <mergeCell ref="C312:F312"/>
    <mergeCell ref="C313:F313"/>
    <mergeCell ref="B314:B315"/>
    <mergeCell ref="B322:F322"/>
    <mergeCell ref="B323:B324"/>
    <mergeCell ref="C336:F336"/>
    <mergeCell ref="E337:F337"/>
    <mergeCell ref="C338:F338"/>
    <mergeCell ref="B296:F296"/>
    <mergeCell ref="C259:F259"/>
    <mergeCell ref="C260:F260"/>
    <mergeCell ref="B261:B262"/>
    <mergeCell ref="B269:F269"/>
    <mergeCell ref="B270:B271"/>
    <mergeCell ref="C283:F283"/>
    <mergeCell ref="E284:F284"/>
    <mergeCell ref="C285:F285"/>
    <mergeCell ref="C286:F286"/>
    <mergeCell ref="C287:F287"/>
    <mergeCell ref="B288:B289"/>
    <mergeCell ref="C257:F257"/>
    <mergeCell ref="C206:F206"/>
    <mergeCell ref="C208:F208"/>
    <mergeCell ref="C209:F209"/>
    <mergeCell ref="B210:B211"/>
    <mergeCell ref="B218:F218"/>
    <mergeCell ref="B219:B220"/>
    <mergeCell ref="C233:F233"/>
    <mergeCell ref="C234:F234"/>
    <mergeCell ref="B235:B236"/>
    <mergeCell ref="B243:F243"/>
    <mergeCell ref="B244:B245"/>
    <mergeCell ref="B193:B194"/>
    <mergeCell ref="B150:B151"/>
    <mergeCell ref="B175:F175"/>
    <mergeCell ref="B176:F176"/>
    <mergeCell ref="B177:F177"/>
    <mergeCell ref="B178:F178"/>
    <mergeCell ref="C179:F179"/>
    <mergeCell ref="C181:F181"/>
    <mergeCell ref="C182:F182"/>
    <mergeCell ref="C183:F183"/>
    <mergeCell ref="B184:B185"/>
    <mergeCell ref="B192:F192"/>
    <mergeCell ref="B149:F149"/>
    <mergeCell ref="B76:B77"/>
    <mergeCell ref="C101:F101"/>
    <mergeCell ref="C102:F102"/>
    <mergeCell ref="C103:F103"/>
    <mergeCell ref="B104:B105"/>
    <mergeCell ref="B112:F112"/>
    <mergeCell ref="B113:B114"/>
    <mergeCell ref="C138:F138"/>
    <mergeCell ref="C139:F139"/>
    <mergeCell ref="C140:F140"/>
    <mergeCell ref="B141:B142"/>
    <mergeCell ref="B75:F75"/>
    <mergeCell ref="B26:F26"/>
    <mergeCell ref="C27:F27"/>
    <mergeCell ref="C28:F28"/>
    <mergeCell ref="C29:F29"/>
    <mergeCell ref="B30:B31"/>
    <mergeCell ref="B38:F38"/>
    <mergeCell ref="B39:B40"/>
    <mergeCell ref="C64:F64"/>
    <mergeCell ref="C65:F65"/>
    <mergeCell ref="C66:F66"/>
    <mergeCell ref="B67:B68"/>
    <mergeCell ref="B25:F25"/>
    <mergeCell ref="A2:G2"/>
    <mergeCell ref="B3:F3"/>
    <mergeCell ref="C5:F5"/>
    <mergeCell ref="C6:F6"/>
    <mergeCell ref="C7:F7"/>
    <mergeCell ref="B8:F8"/>
    <mergeCell ref="B9:F11"/>
    <mergeCell ref="C12:F12"/>
    <mergeCell ref="B13:B14"/>
    <mergeCell ref="C21:F21"/>
    <mergeCell ref="B22:F22"/>
  </mergeCells>
  <pageMargins left="0.17" right="0.26" top="0.51" bottom="0.36" header="0.3" footer="0.3"/>
  <pageSetup scale="55" orientation="portrait" r:id="rId1"/>
  <rowBreaks count="2" manualBreakCount="2">
    <brk id="63" max="6" man="1"/>
    <brk id="176"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EC07-45CF-4CA7-AA4C-E57028E7AB58}">
  <sheetPr>
    <pageSetUpPr fitToPage="1"/>
  </sheetPr>
  <dimension ref="A1:G385"/>
  <sheetViews>
    <sheetView topLeftCell="A365" workbookViewId="0">
      <selection activeCell="C51" sqref="C51"/>
    </sheetView>
  </sheetViews>
  <sheetFormatPr defaultRowHeight="15" x14ac:dyDescent="0.25"/>
  <cols>
    <col min="1" max="1" width="12.85546875" customWidth="1"/>
    <col min="2" max="2" width="30" customWidth="1"/>
    <col min="3" max="3" width="21" customWidth="1"/>
    <col min="4" max="4" width="19.42578125" customWidth="1"/>
    <col min="5" max="5" width="24.28515625" customWidth="1"/>
    <col min="6" max="6" width="23.7109375" customWidth="1"/>
    <col min="7" max="7" width="20.5703125" customWidth="1"/>
    <col min="249" max="249" width="12.85546875" customWidth="1"/>
    <col min="250" max="250" width="30" customWidth="1"/>
    <col min="251" max="251" width="21" customWidth="1"/>
    <col min="252" max="252" width="19.42578125" customWidth="1"/>
    <col min="253" max="253" width="24.28515625" customWidth="1"/>
    <col min="254" max="254" width="23.7109375" customWidth="1"/>
    <col min="255" max="255" width="20.5703125" customWidth="1"/>
    <col min="257" max="257" width="11" customWidth="1"/>
    <col min="258" max="258" width="15.85546875" customWidth="1"/>
    <col min="260" max="260" width="15.28515625" customWidth="1"/>
    <col min="505" max="505" width="12.85546875" customWidth="1"/>
    <col min="506" max="506" width="30" customWidth="1"/>
    <col min="507" max="507" width="21" customWidth="1"/>
    <col min="508" max="508" width="19.42578125" customWidth="1"/>
    <col min="509" max="509" width="24.28515625" customWidth="1"/>
    <col min="510" max="510" width="23.7109375" customWidth="1"/>
    <col min="511" max="511" width="20.5703125" customWidth="1"/>
    <col min="513" max="513" width="11" customWidth="1"/>
    <col min="514" max="514" width="15.85546875" customWidth="1"/>
    <col min="516" max="516" width="15.28515625" customWidth="1"/>
    <col min="761" max="761" width="12.85546875" customWidth="1"/>
    <col min="762" max="762" width="30" customWidth="1"/>
    <col min="763" max="763" width="21" customWidth="1"/>
    <col min="764" max="764" width="19.42578125" customWidth="1"/>
    <col min="765" max="765" width="24.28515625" customWidth="1"/>
    <col min="766" max="766" width="23.7109375" customWidth="1"/>
    <col min="767" max="767" width="20.5703125" customWidth="1"/>
    <col min="769" max="769" width="11" customWidth="1"/>
    <col min="770" max="770" width="15.85546875" customWidth="1"/>
    <col min="772" max="772" width="15.28515625" customWidth="1"/>
    <col min="1017" max="1017" width="12.85546875" customWidth="1"/>
    <col min="1018" max="1018" width="30" customWidth="1"/>
    <col min="1019" max="1019" width="21" customWidth="1"/>
    <col min="1020" max="1020" width="19.42578125" customWidth="1"/>
    <col min="1021" max="1021" width="24.28515625" customWidth="1"/>
    <col min="1022" max="1022" width="23.7109375" customWidth="1"/>
    <col min="1023" max="1023" width="20.5703125" customWidth="1"/>
    <col min="1025" max="1025" width="11" customWidth="1"/>
    <col min="1026" max="1026" width="15.85546875" customWidth="1"/>
    <col min="1028" max="1028" width="15.28515625" customWidth="1"/>
    <col min="1273" max="1273" width="12.85546875" customWidth="1"/>
    <col min="1274" max="1274" width="30" customWidth="1"/>
    <col min="1275" max="1275" width="21" customWidth="1"/>
    <col min="1276" max="1276" width="19.42578125" customWidth="1"/>
    <col min="1277" max="1277" width="24.28515625" customWidth="1"/>
    <col min="1278" max="1278" width="23.7109375" customWidth="1"/>
    <col min="1279" max="1279" width="20.5703125" customWidth="1"/>
    <col min="1281" max="1281" width="11" customWidth="1"/>
    <col min="1282" max="1282" width="15.85546875" customWidth="1"/>
    <col min="1284" max="1284" width="15.28515625" customWidth="1"/>
    <col min="1529" max="1529" width="12.85546875" customWidth="1"/>
    <col min="1530" max="1530" width="30" customWidth="1"/>
    <col min="1531" max="1531" width="21" customWidth="1"/>
    <col min="1532" max="1532" width="19.42578125" customWidth="1"/>
    <col min="1533" max="1533" width="24.28515625" customWidth="1"/>
    <col min="1534" max="1534" width="23.7109375" customWidth="1"/>
    <col min="1535" max="1535" width="20.5703125" customWidth="1"/>
    <col min="1537" max="1537" width="11" customWidth="1"/>
    <col min="1538" max="1538" width="15.85546875" customWidth="1"/>
    <col min="1540" max="1540" width="15.28515625" customWidth="1"/>
    <col min="1785" max="1785" width="12.85546875" customWidth="1"/>
    <col min="1786" max="1786" width="30" customWidth="1"/>
    <col min="1787" max="1787" width="21" customWidth="1"/>
    <col min="1788" max="1788" width="19.42578125" customWidth="1"/>
    <col min="1789" max="1789" width="24.28515625" customWidth="1"/>
    <col min="1790" max="1790" width="23.7109375" customWidth="1"/>
    <col min="1791" max="1791" width="20.5703125" customWidth="1"/>
    <col min="1793" max="1793" width="11" customWidth="1"/>
    <col min="1794" max="1794" width="15.85546875" customWidth="1"/>
    <col min="1796" max="1796" width="15.28515625" customWidth="1"/>
    <col min="2041" max="2041" width="12.85546875" customWidth="1"/>
    <col min="2042" max="2042" width="30" customWidth="1"/>
    <col min="2043" max="2043" width="21" customWidth="1"/>
    <col min="2044" max="2044" width="19.42578125" customWidth="1"/>
    <col min="2045" max="2045" width="24.28515625" customWidth="1"/>
    <col min="2046" max="2046" width="23.7109375" customWidth="1"/>
    <col min="2047" max="2047" width="20.5703125" customWidth="1"/>
    <col min="2049" max="2049" width="11" customWidth="1"/>
    <col min="2050" max="2050" width="15.85546875" customWidth="1"/>
    <col min="2052" max="2052" width="15.28515625" customWidth="1"/>
    <col min="2297" max="2297" width="12.85546875" customWidth="1"/>
    <col min="2298" max="2298" width="30" customWidth="1"/>
    <col min="2299" max="2299" width="21" customWidth="1"/>
    <col min="2300" max="2300" width="19.42578125" customWidth="1"/>
    <col min="2301" max="2301" width="24.28515625" customWidth="1"/>
    <col min="2302" max="2302" width="23.7109375" customWidth="1"/>
    <col min="2303" max="2303" width="20.5703125" customWidth="1"/>
    <col min="2305" max="2305" width="11" customWidth="1"/>
    <col min="2306" max="2306" width="15.85546875" customWidth="1"/>
    <col min="2308" max="2308" width="15.28515625" customWidth="1"/>
    <col min="2553" max="2553" width="12.85546875" customWidth="1"/>
    <col min="2554" max="2554" width="30" customWidth="1"/>
    <col min="2555" max="2555" width="21" customWidth="1"/>
    <col min="2556" max="2556" width="19.42578125" customWidth="1"/>
    <col min="2557" max="2557" width="24.28515625" customWidth="1"/>
    <col min="2558" max="2558" width="23.7109375" customWidth="1"/>
    <col min="2559" max="2559" width="20.5703125" customWidth="1"/>
    <col min="2561" max="2561" width="11" customWidth="1"/>
    <col min="2562" max="2562" width="15.85546875" customWidth="1"/>
    <col min="2564" max="2564" width="15.28515625" customWidth="1"/>
    <col min="2809" max="2809" width="12.85546875" customWidth="1"/>
    <col min="2810" max="2810" width="30" customWidth="1"/>
    <col min="2811" max="2811" width="21" customWidth="1"/>
    <col min="2812" max="2812" width="19.42578125" customWidth="1"/>
    <col min="2813" max="2813" width="24.28515625" customWidth="1"/>
    <col min="2814" max="2814" width="23.7109375" customWidth="1"/>
    <col min="2815" max="2815" width="20.5703125" customWidth="1"/>
    <col min="2817" max="2817" width="11" customWidth="1"/>
    <col min="2818" max="2818" width="15.85546875" customWidth="1"/>
    <col min="2820" max="2820" width="15.28515625" customWidth="1"/>
    <col min="3065" max="3065" width="12.85546875" customWidth="1"/>
    <col min="3066" max="3066" width="30" customWidth="1"/>
    <col min="3067" max="3067" width="21" customWidth="1"/>
    <col min="3068" max="3068" width="19.42578125" customWidth="1"/>
    <col min="3069" max="3069" width="24.28515625" customWidth="1"/>
    <col min="3070" max="3070" width="23.7109375" customWidth="1"/>
    <col min="3071" max="3071" width="20.5703125" customWidth="1"/>
    <col min="3073" max="3073" width="11" customWidth="1"/>
    <col min="3074" max="3074" width="15.85546875" customWidth="1"/>
    <col min="3076" max="3076" width="15.28515625" customWidth="1"/>
    <col min="3321" max="3321" width="12.85546875" customWidth="1"/>
    <col min="3322" max="3322" width="30" customWidth="1"/>
    <col min="3323" max="3323" width="21" customWidth="1"/>
    <col min="3324" max="3324" width="19.42578125" customWidth="1"/>
    <col min="3325" max="3325" width="24.28515625" customWidth="1"/>
    <col min="3326" max="3326" width="23.7109375" customWidth="1"/>
    <col min="3327" max="3327" width="20.5703125" customWidth="1"/>
    <col min="3329" max="3329" width="11" customWidth="1"/>
    <col min="3330" max="3330" width="15.85546875" customWidth="1"/>
    <col min="3332" max="3332" width="15.28515625" customWidth="1"/>
    <col min="3577" max="3577" width="12.85546875" customWidth="1"/>
    <col min="3578" max="3578" width="30" customWidth="1"/>
    <col min="3579" max="3579" width="21" customWidth="1"/>
    <col min="3580" max="3580" width="19.42578125" customWidth="1"/>
    <col min="3581" max="3581" width="24.28515625" customWidth="1"/>
    <col min="3582" max="3582" width="23.7109375" customWidth="1"/>
    <col min="3583" max="3583" width="20.5703125" customWidth="1"/>
    <col min="3585" max="3585" width="11" customWidth="1"/>
    <col min="3586" max="3586" width="15.85546875" customWidth="1"/>
    <col min="3588" max="3588" width="15.28515625" customWidth="1"/>
    <col min="3833" max="3833" width="12.85546875" customWidth="1"/>
    <col min="3834" max="3834" width="30" customWidth="1"/>
    <col min="3835" max="3835" width="21" customWidth="1"/>
    <col min="3836" max="3836" width="19.42578125" customWidth="1"/>
    <col min="3837" max="3837" width="24.28515625" customWidth="1"/>
    <col min="3838" max="3838" width="23.7109375" customWidth="1"/>
    <col min="3839" max="3839" width="20.5703125" customWidth="1"/>
    <col min="3841" max="3841" width="11" customWidth="1"/>
    <col min="3842" max="3842" width="15.85546875" customWidth="1"/>
    <col min="3844" max="3844" width="15.28515625" customWidth="1"/>
    <col min="4089" max="4089" width="12.85546875" customWidth="1"/>
    <col min="4090" max="4090" width="30" customWidth="1"/>
    <col min="4091" max="4091" width="21" customWidth="1"/>
    <col min="4092" max="4092" width="19.42578125" customWidth="1"/>
    <col min="4093" max="4093" width="24.28515625" customWidth="1"/>
    <col min="4094" max="4094" width="23.7109375" customWidth="1"/>
    <col min="4095" max="4095" width="20.5703125" customWidth="1"/>
    <col min="4097" max="4097" width="11" customWidth="1"/>
    <col min="4098" max="4098" width="15.85546875" customWidth="1"/>
    <col min="4100" max="4100" width="15.28515625" customWidth="1"/>
    <col min="4345" max="4345" width="12.85546875" customWidth="1"/>
    <col min="4346" max="4346" width="30" customWidth="1"/>
    <col min="4347" max="4347" width="21" customWidth="1"/>
    <col min="4348" max="4348" width="19.42578125" customWidth="1"/>
    <col min="4349" max="4349" width="24.28515625" customWidth="1"/>
    <col min="4350" max="4350" width="23.7109375" customWidth="1"/>
    <col min="4351" max="4351" width="20.5703125" customWidth="1"/>
    <col min="4353" max="4353" width="11" customWidth="1"/>
    <col min="4354" max="4354" width="15.85546875" customWidth="1"/>
    <col min="4356" max="4356" width="15.28515625" customWidth="1"/>
    <col min="4601" max="4601" width="12.85546875" customWidth="1"/>
    <col min="4602" max="4602" width="30" customWidth="1"/>
    <col min="4603" max="4603" width="21" customWidth="1"/>
    <col min="4604" max="4604" width="19.42578125" customWidth="1"/>
    <col min="4605" max="4605" width="24.28515625" customWidth="1"/>
    <col min="4606" max="4606" width="23.7109375" customWidth="1"/>
    <col min="4607" max="4607" width="20.5703125" customWidth="1"/>
    <col min="4609" max="4609" width="11" customWidth="1"/>
    <col min="4610" max="4610" width="15.85546875" customWidth="1"/>
    <col min="4612" max="4612" width="15.28515625" customWidth="1"/>
    <col min="4857" max="4857" width="12.85546875" customWidth="1"/>
    <col min="4858" max="4858" width="30" customWidth="1"/>
    <col min="4859" max="4859" width="21" customWidth="1"/>
    <col min="4860" max="4860" width="19.42578125" customWidth="1"/>
    <col min="4861" max="4861" width="24.28515625" customWidth="1"/>
    <col min="4862" max="4862" width="23.7109375" customWidth="1"/>
    <col min="4863" max="4863" width="20.5703125" customWidth="1"/>
    <col min="4865" max="4865" width="11" customWidth="1"/>
    <col min="4866" max="4866" width="15.85546875" customWidth="1"/>
    <col min="4868" max="4868" width="15.28515625" customWidth="1"/>
    <col min="5113" max="5113" width="12.85546875" customWidth="1"/>
    <col min="5114" max="5114" width="30" customWidth="1"/>
    <col min="5115" max="5115" width="21" customWidth="1"/>
    <col min="5116" max="5116" width="19.42578125" customWidth="1"/>
    <col min="5117" max="5117" width="24.28515625" customWidth="1"/>
    <col min="5118" max="5118" width="23.7109375" customWidth="1"/>
    <col min="5119" max="5119" width="20.5703125" customWidth="1"/>
    <col min="5121" max="5121" width="11" customWidth="1"/>
    <col min="5122" max="5122" width="15.85546875" customWidth="1"/>
    <col min="5124" max="5124" width="15.28515625" customWidth="1"/>
    <col min="5369" max="5369" width="12.85546875" customWidth="1"/>
    <col min="5370" max="5370" width="30" customWidth="1"/>
    <col min="5371" max="5371" width="21" customWidth="1"/>
    <col min="5372" max="5372" width="19.42578125" customWidth="1"/>
    <col min="5373" max="5373" width="24.28515625" customWidth="1"/>
    <col min="5374" max="5374" width="23.7109375" customWidth="1"/>
    <col min="5375" max="5375" width="20.5703125" customWidth="1"/>
    <col min="5377" max="5377" width="11" customWidth="1"/>
    <col min="5378" max="5378" width="15.85546875" customWidth="1"/>
    <col min="5380" max="5380" width="15.28515625" customWidth="1"/>
    <col min="5625" max="5625" width="12.85546875" customWidth="1"/>
    <col min="5626" max="5626" width="30" customWidth="1"/>
    <col min="5627" max="5627" width="21" customWidth="1"/>
    <col min="5628" max="5628" width="19.42578125" customWidth="1"/>
    <col min="5629" max="5629" width="24.28515625" customWidth="1"/>
    <col min="5630" max="5630" width="23.7109375" customWidth="1"/>
    <col min="5631" max="5631" width="20.5703125" customWidth="1"/>
    <col min="5633" max="5633" width="11" customWidth="1"/>
    <col min="5634" max="5634" width="15.85546875" customWidth="1"/>
    <col min="5636" max="5636" width="15.28515625" customWidth="1"/>
    <col min="5881" max="5881" width="12.85546875" customWidth="1"/>
    <col min="5882" max="5882" width="30" customWidth="1"/>
    <col min="5883" max="5883" width="21" customWidth="1"/>
    <col min="5884" max="5884" width="19.42578125" customWidth="1"/>
    <col min="5885" max="5885" width="24.28515625" customWidth="1"/>
    <col min="5886" max="5886" width="23.7109375" customWidth="1"/>
    <col min="5887" max="5887" width="20.5703125" customWidth="1"/>
    <col min="5889" max="5889" width="11" customWidth="1"/>
    <col min="5890" max="5890" width="15.85546875" customWidth="1"/>
    <col min="5892" max="5892" width="15.28515625" customWidth="1"/>
    <col min="6137" max="6137" width="12.85546875" customWidth="1"/>
    <col min="6138" max="6138" width="30" customWidth="1"/>
    <col min="6139" max="6139" width="21" customWidth="1"/>
    <col min="6140" max="6140" width="19.42578125" customWidth="1"/>
    <col min="6141" max="6141" width="24.28515625" customWidth="1"/>
    <col min="6142" max="6142" width="23.7109375" customWidth="1"/>
    <col min="6143" max="6143" width="20.5703125" customWidth="1"/>
    <col min="6145" max="6145" width="11" customWidth="1"/>
    <col min="6146" max="6146" width="15.85546875" customWidth="1"/>
    <col min="6148" max="6148" width="15.28515625" customWidth="1"/>
    <col min="6393" max="6393" width="12.85546875" customWidth="1"/>
    <col min="6394" max="6394" width="30" customWidth="1"/>
    <col min="6395" max="6395" width="21" customWidth="1"/>
    <col min="6396" max="6396" width="19.42578125" customWidth="1"/>
    <col min="6397" max="6397" width="24.28515625" customWidth="1"/>
    <col min="6398" max="6398" width="23.7109375" customWidth="1"/>
    <col min="6399" max="6399" width="20.5703125" customWidth="1"/>
    <col min="6401" max="6401" width="11" customWidth="1"/>
    <col min="6402" max="6402" width="15.85546875" customWidth="1"/>
    <col min="6404" max="6404" width="15.28515625" customWidth="1"/>
    <col min="6649" max="6649" width="12.85546875" customWidth="1"/>
    <col min="6650" max="6650" width="30" customWidth="1"/>
    <col min="6651" max="6651" width="21" customWidth="1"/>
    <col min="6652" max="6652" width="19.42578125" customWidth="1"/>
    <col min="6653" max="6653" width="24.28515625" customWidth="1"/>
    <col min="6654" max="6654" width="23.7109375" customWidth="1"/>
    <col min="6655" max="6655" width="20.5703125" customWidth="1"/>
    <col min="6657" max="6657" width="11" customWidth="1"/>
    <col min="6658" max="6658" width="15.85546875" customWidth="1"/>
    <col min="6660" max="6660" width="15.28515625" customWidth="1"/>
    <col min="6905" max="6905" width="12.85546875" customWidth="1"/>
    <col min="6906" max="6906" width="30" customWidth="1"/>
    <col min="6907" max="6907" width="21" customWidth="1"/>
    <col min="6908" max="6908" width="19.42578125" customWidth="1"/>
    <col min="6909" max="6909" width="24.28515625" customWidth="1"/>
    <col min="6910" max="6910" width="23.7109375" customWidth="1"/>
    <col min="6911" max="6911" width="20.5703125" customWidth="1"/>
    <col min="6913" max="6913" width="11" customWidth="1"/>
    <col min="6914" max="6914" width="15.85546875" customWidth="1"/>
    <col min="6916" max="6916" width="15.28515625" customWidth="1"/>
    <col min="7161" max="7161" width="12.85546875" customWidth="1"/>
    <col min="7162" max="7162" width="30" customWidth="1"/>
    <col min="7163" max="7163" width="21" customWidth="1"/>
    <col min="7164" max="7164" width="19.42578125" customWidth="1"/>
    <col min="7165" max="7165" width="24.28515625" customWidth="1"/>
    <col min="7166" max="7166" width="23.7109375" customWidth="1"/>
    <col min="7167" max="7167" width="20.5703125" customWidth="1"/>
    <col min="7169" max="7169" width="11" customWidth="1"/>
    <col min="7170" max="7170" width="15.85546875" customWidth="1"/>
    <col min="7172" max="7172" width="15.28515625" customWidth="1"/>
    <col min="7417" max="7417" width="12.85546875" customWidth="1"/>
    <col min="7418" max="7418" width="30" customWidth="1"/>
    <col min="7419" max="7419" width="21" customWidth="1"/>
    <col min="7420" max="7420" width="19.42578125" customWidth="1"/>
    <col min="7421" max="7421" width="24.28515625" customWidth="1"/>
    <col min="7422" max="7422" width="23.7109375" customWidth="1"/>
    <col min="7423" max="7423" width="20.5703125" customWidth="1"/>
    <col min="7425" max="7425" width="11" customWidth="1"/>
    <col min="7426" max="7426" width="15.85546875" customWidth="1"/>
    <col min="7428" max="7428" width="15.28515625" customWidth="1"/>
    <col min="7673" max="7673" width="12.85546875" customWidth="1"/>
    <col min="7674" max="7674" width="30" customWidth="1"/>
    <col min="7675" max="7675" width="21" customWidth="1"/>
    <col min="7676" max="7676" width="19.42578125" customWidth="1"/>
    <col min="7677" max="7677" width="24.28515625" customWidth="1"/>
    <col min="7678" max="7678" width="23.7109375" customWidth="1"/>
    <col min="7679" max="7679" width="20.5703125" customWidth="1"/>
    <col min="7681" max="7681" width="11" customWidth="1"/>
    <col min="7682" max="7682" width="15.85546875" customWidth="1"/>
    <col min="7684" max="7684" width="15.28515625" customWidth="1"/>
    <col min="7929" max="7929" width="12.85546875" customWidth="1"/>
    <col min="7930" max="7930" width="30" customWidth="1"/>
    <col min="7931" max="7931" width="21" customWidth="1"/>
    <col min="7932" max="7932" width="19.42578125" customWidth="1"/>
    <col min="7933" max="7933" width="24.28515625" customWidth="1"/>
    <col min="7934" max="7934" width="23.7109375" customWidth="1"/>
    <col min="7935" max="7935" width="20.5703125" customWidth="1"/>
    <col min="7937" max="7937" width="11" customWidth="1"/>
    <col min="7938" max="7938" width="15.85546875" customWidth="1"/>
    <col min="7940" max="7940" width="15.28515625" customWidth="1"/>
    <col min="8185" max="8185" width="12.85546875" customWidth="1"/>
    <col min="8186" max="8186" width="30" customWidth="1"/>
    <col min="8187" max="8187" width="21" customWidth="1"/>
    <col min="8188" max="8188" width="19.42578125" customWidth="1"/>
    <col min="8189" max="8189" width="24.28515625" customWidth="1"/>
    <col min="8190" max="8190" width="23.7109375" customWidth="1"/>
    <col min="8191" max="8191" width="20.5703125" customWidth="1"/>
    <col min="8193" max="8193" width="11" customWidth="1"/>
    <col min="8194" max="8194" width="15.85546875" customWidth="1"/>
    <col min="8196" max="8196" width="15.28515625" customWidth="1"/>
    <col min="8441" max="8441" width="12.85546875" customWidth="1"/>
    <col min="8442" max="8442" width="30" customWidth="1"/>
    <col min="8443" max="8443" width="21" customWidth="1"/>
    <col min="8444" max="8444" width="19.42578125" customWidth="1"/>
    <col min="8445" max="8445" width="24.28515625" customWidth="1"/>
    <col min="8446" max="8446" width="23.7109375" customWidth="1"/>
    <col min="8447" max="8447" width="20.5703125" customWidth="1"/>
    <col min="8449" max="8449" width="11" customWidth="1"/>
    <col min="8450" max="8450" width="15.85546875" customWidth="1"/>
    <col min="8452" max="8452" width="15.28515625" customWidth="1"/>
    <col min="8697" max="8697" width="12.85546875" customWidth="1"/>
    <col min="8698" max="8698" width="30" customWidth="1"/>
    <col min="8699" max="8699" width="21" customWidth="1"/>
    <col min="8700" max="8700" width="19.42578125" customWidth="1"/>
    <col min="8701" max="8701" width="24.28515625" customWidth="1"/>
    <col min="8702" max="8702" width="23.7109375" customWidth="1"/>
    <col min="8703" max="8703" width="20.5703125" customWidth="1"/>
    <col min="8705" max="8705" width="11" customWidth="1"/>
    <col min="8706" max="8706" width="15.85546875" customWidth="1"/>
    <col min="8708" max="8708" width="15.28515625" customWidth="1"/>
    <col min="8953" max="8953" width="12.85546875" customWidth="1"/>
    <col min="8954" max="8954" width="30" customWidth="1"/>
    <col min="8955" max="8955" width="21" customWidth="1"/>
    <col min="8956" max="8956" width="19.42578125" customWidth="1"/>
    <col min="8957" max="8957" width="24.28515625" customWidth="1"/>
    <col min="8958" max="8958" width="23.7109375" customWidth="1"/>
    <col min="8959" max="8959" width="20.5703125" customWidth="1"/>
    <col min="8961" max="8961" width="11" customWidth="1"/>
    <col min="8962" max="8962" width="15.85546875" customWidth="1"/>
    <col min="8964" max="8964" width="15.28515625" customWidth="1"/>
    <col min="9209" max="9209" width="12.85546875" customWidth="1"/>
    <col min="9210" max="9210" width="30" customWidth="1"/>
    <col min="9211" max="9211" width="21" customWidth="1"/>
    <col min="9212" max="9212" width="19.42578125" customWidth="1"/>
    <col min="9213" max="9213" width="24.28515625" customWidth="1"/>
    <col min="9214" max="9214" width="23.7109375" customWidth="1"/>
    <col min="9215" max="9215" width="20.5703125" customWidth="1"/>
    <col min="9217" max="9217" width="11" customWidth="1"/>
    <col min="9218" max="9218" width="15.85546875" customWidth="1"/>
    <col min="9220" max="9220" width="15.28515625" customWidth="1"/>
    <col min="9465" max="9465" width="12.85546875" customWidth="1"/>
    <col min="9466" max="9466" width="30" customWidth="1"/>
    <col min="9467" max="9467" width="21" customWidth="1"/>
    <col min="9468" max="9468" width="19.42578125" customWidth="1"/>
    <col min="9469" max="9469" width="24.28515625" customWidth="1"/>
    <col min="9470" max="9470" width="23.7109375" customWidth="1"/>
    <col min="9471" max="9471" width="20.5703125" customWidth="1"/>
    <col min="9473" max="9473" width="11" customWidth="1"/>
    <col min="9474" max="9474" width="15.85546875" customWidth="1"/>
    <col min="9476" max="9476" width="15.28515625" customWidth="1"/>
    <col min="9721" max="9721" width="12.85546875" customWidth="1"/>
    <col min="9722" max="9722" width="30" customWidth="1"/>
    <col min="9723" max="9723" width="21" customWidth="1"/>
    <col min="9724" max="9724" width="19.42578125" customWidth="1"/>
    <col min="9725" max="9725" width="24.28515625" customWidth="1"/>
    <col min="9726" max="9726" width="23.7109375" customWidth="1"/>
    <col min="9727" max="9727" width="20.5703125" customWidth="1"/>
    <col min="9729" max="9729" width="11" customWidth="1"/>
    <col min="9730" max="9730" width="15.85546875" customWidth="1"/>
    <col min="9732" max="9732" width="15.28515625" customWidth="1"/>
    <col min="9977" max="9977" width="12.85546875" customWidth="1"/>
    <col min="9978" max="9978" width="30" customWidth="1"/>
    <col min="9979" max="9979" width="21" customWidth="1"/>
    <col min="9980" max="9980" width="19.42578125" customWidth="1"/>
    <col min="9981" max="9981" width="24.28515625" customWidth="1"/>
    <col min="9982" max="9982" width="23.7109375" customWidth="1"/>
    <col min="9983" max="9983" width="20.5703125" customWidth="1"/>
    <col min="9985" max="9985" width="11" customWidth="1"/>
    <col min="9986" max="9986" width="15.85546875" customWidth="1"/>
    <col min="9988" max="9988" width="15.28515625" customWidth="1"/>
    <col min="10233" max="10233" width="12.85546875" customWidth="1"/>
    <col min="10234" max="10234" width="30" customWidth="1"/>
    <col min="10235" max="10235" width="21" customWidth="1"/>
    <col min="10236" max="10236" width="19.42578125" customWidth="1"/>
    <col min="10237" max="10237" width="24.28515625" customWidth="1"/>
    <col min="10238" max="10238" width="23.7109375" customWidth="1"/>
    <col min="10239" max="10239" width="20.5703125" customWidth="1"/>
    <col min="10241" max="10241" width="11" customWidth="1"/>
    <col min="10242" max="10242" width="15.85546875" customWidth="1"/>
    <col min="10244" max="10244" width="15.28515625" customWidth="1"/>
    <col min="10489" max="10489" width="12.85546875" customWidth="1"/>
    <col min="10490" max="10490" width="30" customWidth="1"/>
    <col min="10491" max="10491" width="21" customWidth="1"/>
    <col min="10492" max="10492" width="19.42578125" customWidth="1"/>
    <col min="10493" max="10493" width="24.28515625" customWidth="1"/>
    <col min="10494" max="10494" width="23.7109375" customWidth="1"/>
    <col min="10495" max="10495" width="20.5703125" customWidth="1"/>
    <col min="10497" max="10497" width="11" customWidth="1"/>
    <col min="10498" max="10498" width="15.85546875" customWidth="1"/>
    <col min="10500" max="10500" width="15.28515625" customWidth="1"/>
    <col min="10745" max="10745" width="12.85546875" customWidth="1"/>
    <col min="10746" max="10746" width="30" customWidth="1"/>
    <col min="10747" max="10747" width="21" customWidth="1"/>
    <col min="10748" max="10748" width="19.42578125" customWidth="1"/>
    <col min="10749" max="10749" width="24.28515625" customWidth="1"/>
    <col min="10750" max="10750" width="23.7109375" customWidth="1"/>
    <col min="10751" max="10751" width="20.5703125" customWidth="1"/>
    <col min="10753" max="10753" width="11" customWidth="1"/>
    <col min="10754" max="10754" width="15.85546875" customWidth="1"/>
    <col min="10756" max="10756" width="15.28515625" customWidth="1"/>
    <col min="11001" max="11001" width="12.85546875" customWidth="1"/>
    <col min="11002" max="11002" width="30" customWidth="1"/>
    <col min="11003" max="11003" width="21" customWidth="1"/>
    <col min="11004" max="11004" width="19.42578125" customWidth="1"/>
    <col min="11005" max="11005" width="24.28515625" customWidth="1"/>
    <col min="11006" max="11006" width="23.7109375" customWidth="1"/>
    <col min="11007" max="11007" width="20.5703125" customWidth="1"/>
    <col min="11009" max="11009" width="11" customWidth="1"/>
    <col min="11010" max="11010" width="15.85546875" customWidth="1"/>
    <col min="11012" max="11012" width="15.28515625" customWidth="1"/>
    <col min="11257" max="11257" width="12.85546875" customWidth="1"/>
    <col min="11258" max="11258" width="30" customWidth="1"/>
    <col min="11259" max="11259" width="21" customWidth="1"/>
    <col min="11260" max="11260" width="19.42578125" customWidth="1"/>
    <col min="11261" max="11261" width="24.28515625" customWidth="1"/>
    <col min="11262" max="11262" width="23.7109375" customWidth="1"/>
    <col min="11263" max="11263" width="20.5703125" customWidth="1"/>
    <col min="11265" max="11265" width="11" customWidth="1"/>
    <col min="11266" max="11266" width="15.85546875" customWidth="1"/>
    <col min="11268" max="11268" width="15.28515625" customWidth="1"/>
    <col min="11513" max="11513" width="12.85546875" customWidth="1"/>
    <col min="11514" max="11514" width="30" customWidth="1"/>
    <col min="11515" max="11515" width="21" customWidth="1"/>
    <col min="11516" max="11516" width="19.42578125" customWidth="1"/>
    <col min="11517" max="11517" width="24.28515625" customWidth="1"/>
    <col min="11518" max="11518" width="23.7109375" customWidth="1"/>
    <col min="11519" max="11519" width="20.5703125" customWidth="1"/>
    <col min="11521" max="11521" width="11" customWidth="1"/>
    <col min="11522" max="11522" width="15.85546875" customWidth="1"/>
    <col min="11524" max="11524" width="15.28515625" customWidth="1"/>
    <col min="11769" max="11769" width="12.85546875" customWidth="1"/>
    <col min="11770" max="11770" width="30" customWidth="1"/>
    <col min="11771" max="11771" width="21" customWidth="1"/>
    <col min="11772" max="11772" width="19.42578125" customWidth="1"/>
    <col min="11773" max="11773" width="24.28515625" customWidth="1"/>
    <col min="11774" max="11774" width="23.7109375" customWidth="1"/>
    <col min="11775" max="11775" width="20.5703125" customWidth="1"/>
    <col min="11777" max="11777" width="11" customWidth="1"/>
    <col min="11778" max="11778" width="15.85546875" customWidth="1"/>
    <col min="11780" max="11780" width="15.28515625" customWidth="1"/>
    <col min="12025" max="12025" width="12.85546875" customWidth="1"/>
    <col min="12026" max="12026" width="30" customWidth="1"/>
    <col min="12027" max="12027" width="21" customWidth="1"/>
    <col min="12028" max="12028" width="19.42578125" customWidth="1"/>
    <col min="12029" max="12029" width="24.28515625" customWidth="1"/>
    <col min="12030" max="12030" width="23.7109375" customWidth="1"/>
    <col min="12031" max="12031" width="20.5703125" customWidth="1"/>
    <col min="12033" max="12033" width="11" customWidth="1"/>
    <col min="12034" max="12034" width="15.85546875" customWidth="1"/>
    <col min="12036" max="12036" width="15.28515625" customWidth="1"/>
    <col min="12281" max="12281" width="12.85546875" customWidth="1"/>
    <col min="12282" max="12282" width="30" customWidth="1"/>
    <col min="12283" max="12283" width="21" customWidth="1"/>
    <col min="12284" max="12284" width="19.42578125" customWidth="1"/>
    <col min="12285" max="12285" width="24.28515625" customWidth="1"/>
    <col min="12286" max="12286" width="23.7109375" customWidth="1"/>
    <col min="12287" max="12287" width="20.5703125" customWidth="1"/>
    <col min="12289" max="12289" width="11" customWidth="1"/>
    <col min="12290" max="12290" width="15.85546875" customWidth="1"/>
    <col min="12292" max="12292" width="15.28515625" customWidth="1"/>
    <col min="12537" max="12537" width="12.85546875" customWidth="1"/>
    <col min="12538" max="12538" width="30" customWidth="1"/>
    <col min="12539" max="12539" width="21" customWidth="1"/>
    <col min="12540" max="12540" width="19.42578125" customWidth="1"/>
    <col min="12541" max="12541" width="24.28515625" customWidth="1"/>
    <col min="12542" max="12542" width="23.7109375" customWidth="1"/>
    <col min="12543" max="12543" width="20.5703125" customWidth="1"/>
    <col min="12545" max="12545" width="11" customWidth="1"/>
    <col min="12546" max="12546" width="15.85546875" customWidth="1"/>
    <col min="12548" max="12548" width="15.28515625" customWidth="1"/>
    <col min="12793" max="12793" width="12.85546875" customWidth="1"/>
    <col min="12794" max="12794" width="30" customWidth="1"/>
    <col min="12795" max="12795" width="21" customWidth="1"/>
    <col min="12796" max="12796" width="19.42578125" customWidth="1"/>
    <col min="12797" max="12797" width="24.28515625" customWidth="1"/>
    <col min="12798" max="12798" width="23.7109375" customWidth="1"/>
    <col min="12799" max="12799" width="20.5703125" customWidth="1"/>
    <col min="12801" max="12801" width="11" customWidth="1"/>
    <col min="12802" max="12802" width="15.85546875" customWidth="1"/>
    <col min="12804" max="12804" width="15.28515625" customWidth="1"/>
    <col min="13049" max="13049" width="12.85546875" customWidth="1"/>
    <col min="13050" max="13050" width="30" customWidth="1"/>
    <col min="13051" max="13051" width="21" customWidth="1"/>
    <col min="13052" max="13052" width="19.42578125" customWidth="1"/>
    <col min="13053" max="13053" width="24.28515625" customWidth="1"/>
    <col min="13054" max="13054" width="23.7109375" customWidth="1"/>
    <col min="13055" max="13055" width="20.5703125" customWidth="1"/>
    <col min="13057" max="13057" width="11" customWidth="1"/>
    <col min="13058" max="13058" width="15.85546875" customWidth="1"/>
    <col min="13060" max="13060" width="15.28515625" customWidth="1"/>
    <col min="13305" max="13305" width="12.85546875" customWidth="1"/>
    <col min="13306" max="13306" width="30" customWidth="1"/>
    <col min="13307" max="13307" width="21" customWidth="1"/>
    <col min="13308" max="13308" width="19.42578125" customWidth="1"/>
    <col min="13309" max="13309" width="24.28515625" customWidth="1"/>
    <col min="13310" max="13310" width="23.7109375" customWidth="1"/>
    <col min="13311" max="13311" width="20.5703125" customWidth="1"/>
    <col min="13313" max="13313" width="11" customWidth="1"/>
    <col min="13314" max="13314" width="15.85546875" customWidth="1"/>
    <col min="13316" max="13316" width="15.28515625" customWidth="1"/>
    <col min="13561" max="13561" width="12.85546875" customWidth="1"/>
    <col min="13562" max="13562" width="30" customWidth="1"/>
    <col min="13563" max="13563" width="21" customWidth="1"/>
    <col min="13564" max="13564" width="19.42578125" customWidth="1"/>
    <col min="13565" max="13565" width="24.28515625" customWidth="1"/>
    <col min="13566" max="13566" width="23.7109375" customWidth="1"/>
    <col min="13567" max="13567" width="20.5703125" customWidth="1"/>
    <col min="13569" max="13569" width="11" customWidth="1"/>
    <col min="13570" max="13570" width="15.85546875" customWidth="1"/>
    <col min="13572" max="13572" width="15.28515625" customWidth="1"/>
    <col min="13817" max="13817" width="12.85546875" customWidth="1"/>
    <col min="13818" max="13818" width="30" customWidth="1"/>
    <col min="13819" max="13819" width="21" customWidth="1"/>
    <col min="13820" max="13820" width="19.42578125" customWidth="1"/>
    <col min="13821" max="13821" width="24.28515625" customWidth="1"/>
    <col min="13822" max="13822" width="23.7109375" customWidth="1"/>
    <col min="13823" max="13823" width="20.5703125" customWidth="1"/>
    <col min="13825" max="13825" width="11" customWidth="1"/>
    <col min="13826" max="13826" width="15.85546875" customWidth="1"/>
    <col min="13828" max="13828" width="15.28515625" customWidth="1"/>
    <col min="14073" max="14073" width="12.85546875" customWidth="1"/>
    <col min="14074" max="14074" width="30" customWidth="1"/>
    <col min="14075" max="14075" width="21" customWidth="1"/>
    <col min="14076" max="14076" width="19.42578125" customWidth="1"/>
    <col min="14077" max="14077" width="24.28515625" customWidth="1"/>
    <col min="14078" max="14078" width="23.7109375" customWidth="1"/>
    <col min="14079" max="14079" width="20.5703125" customWidth="1"/>
    <col min="14081" max="14081" width="11" customWidth="1"/>
    <col min="14082" max="14082" width="15.85546875" customWidth="1"/>
    <col min="14084" max="14084" width="15.28515625" customWidth="1"/>
    <col min="14329" max="14329" width="12.85546875" customWidth="1"/>
    <col min="14330" max="14330" width="30" customWidth="1"/>
    <col min="14331" max="14331" width="21" customWidth="1"/>
    <col min="14332" max="14332" width="19.42578125" customWidth="1"/>
    <col min="14333" max="14333" width="24.28515625" customWidth="1"/>
    <col min="14334" max="14334" width="23.7109375" customWidth="1"/>
    <col min="14335" max="14335" width="20.5703125" customWidth="1"/>
    <col min="14337" max="14337" width="11" customWidth="1"/>
    <col min="14338" max="14338" width="15.85546875" customWidth="1"/>
    <col min="14340" max="14340" width="15.28515625" customWidth="1"/>
    <col min="14585" max="14585" width="12.85546875" customWidth="1"/>
    <col min="14586" max="14586" width="30" customWidth="1"/>
    <col min="14587" max="14587" width="21" customWidth="1"/>
    <col min="14588" max="14588" width="19.42578125" customWidth="1"/>
    <col min="14589" max="14589" width="24.28515625" customWidth="1"/>
    <col min="14590" max="14590" width="23.7109375" customWidth="1"/>
    <col min="14591" max="14591" width="20.5703125" customWidth="1"/>
    <col min="14593" max="14593" width="11" customWidth="1"/>
    <col min="14594" max="14594" width="15.85546875" customWidth="1"/>
    <col min="14596" max="14596" width="15.28515625" customWidth="1"/>
    <col min="14841" max="14841" width="12.85546875" customWidth="1"/>
    <col min="14842" max="14842" width="30" customWidth="1"/>
    <col min="14843" max="14843" width="21" customWidth="1"/>
    <col min="14844" max="14844" width="19.42578125" customWidth="1"/>
    <col min="14845" max="14845" width="24.28515625" customWidth="1"/>
    <col min="14846" max="14846" width="23.7109375" customWidth="1"/>
    <col min="14847" max="14847" width="20.5703125" customWidth="1"/>
    <col min="14849" max="14849" width="11" customWidth="1"/>
    <col min="14850" max="14850" width="15.85546875" customWidth="1"/>
    <col min="14852" max="14852" width="15.28515625" customWidth="1"/>
    <col min="15097" max="15097" width="12.85546875" customWidth="1"/>
    <col min="15098" max="15098" width="30" customWidth="1"/>
    <col min="15099" max="15099" width="21" customWidth="1"/>
    <col min="15100" max="15100" width="19.42578125" customWidth="1"/>
    <col min="15101" max="15101" width="24.28515625" customWidth="1"/>
    <col min="15102" max="15102" width="23.7109375" customWidth="1"/>
    <col min="15103" max="15103" width="20.5703125" customWidth="1"/>
    <col min="15105" max="15105" width="11" customWidth="1"/>
    <col min="15106" max="15106" width="15.85546875" customWidth="1"/>
    <col min="15108" max="15108" width="15.28515625" customWidth="1"/>
    <col min="15353" max="15353" width="12.85546875" customWidth="1"/>
    <col min="15354" max="15354" width="30" customWidth="1"/>
    <col min="15355" max="15355" width="21" customWidth="1"/>
    <col min="15356" max="15356" width="19.42578125" customWidth="1"/>
    <col min="15357" max="15357" width="24.28515625" customWidth="1"/>
    <col min="15358" max="15358" width="23.7109375" customWidth="1"/>
    <col min="15359" max="15359" width="20.5703125" customWidth="1"/>
    <col min="15361" max="15361" width="11" customWidth="1"/>
    <col min="15362" max="15362" width="15.85546875" customWidth="1"/>
    <col min="15364" max="15364" width="15.28515625" customWidth="1"/>
    <col min="15609" max="15609" width="12.85546875" customWidth="1"/>
    <col min="15610" max="15610" width="30" customWidth="1"/>
    <col min="15611" max="15611" width="21" customWidth="1"/>
    <col min="15612" max="15612" width="19.42578125" customWidth="1"/>
    <col min="15613" max="15613" width="24.28515625" customWidth="1"/>
    <col min="15614" max="15614" width="23.7109375" customWidth="1"/>
    <col min="15615" max="15615" width="20.5703125" customWidth="1"/>
    <col min="15617" max="15617" width="11" customWidth="1"/>
    <col min="15618" max="15618" width="15.85546875" customWidth="1"/>
    <col min="15620" max="15620" width="15.28515625" customWidth="1"/>
    <col min="15865" max="15865" width="12.85546875" customWidth="1"/>
    <col min="15866" max="15866" width="30" customWidth="1"/>
    <col min="15867" max="15867" width="21" customWidth="1"/>
    <col min="15868" max="15868" width="19.42578125" customWidth="1"/>
    <col min="15869" max="15869" width="24.28515625" customWidth="1"/>
    <col min="15870" max="15870" width="23.7109375" customWidth="1"/>
    <col min="15871" max="15871" width="20.5703125" customWidth="1"/>
    <col min="15873" max="15873" width="11" customWidth="1"/>
    <col min="15874" max="15874" width="15.85546875" customWidth="1"/>
    <col min="15876" max="15876" width="15.28515625" customWidth="1"/>
    <col min="16121" max="16121" width="12.85546875" customWidth="1"/>
    <col min="16122" max="16122" width="30" customWidth="1"/>
    <col min="16123" max="16123" width="21" customWidth="1"/>
    <col min="16124" max="16124" width="19.42578125" customWidth="1"/>
    <col min="16125" max="16125" width="24.28515625" customWidth="1"/>
    <col min="16126" max="16126" width="23.7109375" customWidth="1"/>
    <col min="16127" max="16127" width="20.5703125" customWidth="1"/>
    <col min="16129" max="16129" width="11" customWidth="1"/>
    <col min="16130" max="16130" width="15.85546875" customWidth="1"/>
    <col min="16132" max="16132" width="15.28515625" customWidth="1"/>
  </cols>
  <sheetData>
    <row r="1" spans="1:7" x14ac:dyDescent="0.25">
      <c r="A1" s="114"/>
    </row>
    <row r="2" spans="1:7" ht="18" customHeight="1" x14ac:dyDescent="0.25">
      <c r="A2" s="1339" t="s">
        <v>0</v>
      </c>
      <c r="B2" s="1339"/>
      <c r="C2" s="1339"/>
      <c r="D2" s="1339"/>
      <c r="E2" s="1339"/>
      <c r="F2" s="1339"/>
      <c r="G2" s="1339"/>
    </row>
    <row r="3" spans="1:7" ht="18" customHeight="1" x14ac:dyDescent="0.25">
      <c r="A3" s="314"/>
      <c r="B3" s="1276" t="s">
        <v>1</v>
      </c>
      <c r="C3" s="1276"/>
      <c r="D3" s="1276"/>
      <c r="E3" s="1276"/>
      <c r="F3" s="1276"/>
      <c r="G3" s="314"/>
    </row>
    <row r="4" spans="1:7" ht="15.75" thickBot="1" x14ac:dyDescent="0.3">
      <c r="F4" s="312" t="s">
        <v>259</v>
      </c>
    </row>
    <row r="5" spans="1:7" ht="19.5" thickBot="1" x14ac:dyDescent="0.3">
      <c r="B5" s="598" t="s">
        <v>2</v>
      </c>
      <c r="C5" s="1673" t="s">
        <v>528</v>
      </c>
      <c r="D5" s="1673"/>
      <c r="E5" s="1673"/>
      <c r="F5" s="1673"/>
    </row>
    <row r="6" spans="1:7" ht="19.5" thickBot="1" x14ac:dyDescent="0.3">
      <c r="B6" s="598" t="s">
        <v>4</v>
      </c>
      <c r="C6" s="1675" t="s">
        <v>529</v>
      </c>
      <c r="D6" s="1676"/>
      <c r="E6" s="1676"/>
      <c r="F6" s="1806"/>
    </row>
    <row r="7" spans="1:7" ht="19.5" thickBot="1" x14ac:dyDescent="0.3">
      <c r="B7" s="598" t="s">
        <v>6</v>
      </c>
      <c r="C7" s="1678" t="s">
        <v>7</v>
      </c>
      <c r="D7" s="1679"/>
      <c r="E7" s="1679"/>
      <c r="F7" s="1807"/>
    </row>
    <row r="8" spans="1:7" ht="15.75" thickBot="1" x14ac:dyDescent="0.3">
      <c r="B8" s="1598" t="s">
        <v>8</v>
      </c>
      <c r="C8" s="1599"/>
      <c r="D8" s="1599"/>
      <c r="E8" s="1599"/>
      <c r="F8" s="1600"/>
    </row>
    <row r="9" spans="1:7" ht="15.75" thickBot="1" x14ac:dyDescent="0.3">
      <c r="B9" s="1290" t="s">
        <v>530</v>
      </c>
      <c r="C9" s="1291"/>
      <c r="D9" s="1291"/>
      <c r="E9" s="1291"/>
      <c r="F9" s="1808"/>
    </row>
    <row r="10" spans="1:7" ht="36.75" customHeight="1" thickBot="1" x14ac:dyDescent="0.3">
      <c r="B10" s="1290"/>
      <c r="C10" s="1291"/>
      <c r="D10" s="1291"/>
      <c r="E10" s="1291"/>
      <c r="F10" s="1808"/>
    </row>
    <row r="11" spans="1:7" ht="26.25" customHeight="1" thickBot="1" x14ac:dyDescent="0.3">
      <c r="B11" s="1290"/>
      <c r="C11" s="1291"/>
      <c r="D11" s="1291"/>
      <c r="E11" s="1291"/>
      <c r="F11" s="1808"/>
    </row>
    <row r="12" spans="1:7" ht="50.25" customHeight="1" thickBot="1" x14ac:dyDescent="0.3">
      <c r="B12" s="599" t="s">
        <v>10</v>
      </c>
      <c r="C12" s="1296" t="s">
        <v>531</v>
      </c>
      <c r="D12" s="1685"/>
      <c r="E12" s="1685"/>
      <c r="F12" s="1725"/>
    </row>
    <row r="13" spans="1:7" ht="23.25" customHeight="1" x14ac:dyDescent="0.25">
      <c r="B13" s="1809" t="s">
        <v>12</v>
      </c>
      <c r="C13" s="600">
        <v>2024</v>
      </c>
      <c r="D13" s="600">
        <v>2025</v>
      </c>
      <c r="E13" s="600">
        <v>2026</v>
      </c>
      <c r="F13" s="600">
        <v>2027</v>
      </c>
    </row>
    <row r="14" spans="1:7" ht="15.75" thickBot="1" x14ac:dyDescent="0.3">
      <c r="B14" s="1810"/>
      <c r="C14" s="601" t="s">
        <v>13</v>
      </c>
      <c r="D14" s="601" t="s">
        <v>14</v>
      </c>
      <c r="E14" s="601" t="s">
        <v>14</v>
      </c>
      <c r="F14" s="601" t="s">
        <v>14</v>
      </c>
    </row>
    <row r="15" spans="1:7" ht="44.25" customHeight="1" thickBot="1" x14ac:dyDescent="0.3">
      <c r="B15" s="602" t="s">
        <v>532</v>
      </c>
      <c r="C15" s="603">
        <v>4.8000000000000001E-2</v>
      </c>
      <c r="D15" s="603">
        <v>0.15</v>
      </c>
      <c r="E15" s="603">
        <v>0.25</v>
      </c>
      <c r="F15" s="603">
        <v>0.35</v>
      </c>
    </row>
    <row r="16" spans="1:7" ht="50.25" customHeight="1" thickBot="1" x14ac:dyDescent="0.3">
      <c r="B16" s="604" t="s">
        <v>24</v>
      </c>
      <c r="C16" s="1305" t="s">
        <v>533</v>
      </c>
      <c r="D16" s="1306"/>
      <c r="E16" s="1306"/>
      <c r="F16" s="1811"/>
    </row>
    <row r="17" spans="2:6" ht="23.25" customHeight="1" thickBot="1" x14ac:dyDescent="0.3">
      <c r="B17" s="1336" t="s">
        <v>534</v>
      </c>
      <c r="C17" s="1337"/>
      <c r="D17" s="1337"/>
      <c r="E17" s="1337"/>
      <c r="F17" s="1338"/>
    </row>
    <row r="18" spans="2:6" ht="27" customHeight="1" thickBot="1" x14ac:dyDescent="0.3">
      <c r="B18" s="602" t="s">
        <v>535</v>
      </c>
      <c r="C18" s="603">
        <v>4.3999999999999997E-2</v>
      </c>
      <c r="D18" s="603">
        <v>0.14000000000000001</v>
      </c>
      <c r="E18" s="603">
        <v>0.24</v>
      </c>
      <c r="F18" s="603">
        <v>0.34</v>
      </c>
    </row>
    <row r="19" spans="2:6" ht="30.75" customHeight="1" thickBot="1" x14ac:dyDescent="0.3">
      <c r="B19" s="605" t="s">
        <v>536</v>
      </c>
      <c r="C19" s="603">
        <v>4.9000000000000002E-2</v>
      </c>
      <c r="D19" s="603">
        <v>0.15</v>
      </c>
      <c r="E19" s="603">
        <v>0.25</v>
      </c>
      <c r="F19" s="603">
        <v>0.35</v>
      </c>
    </row>
    <row r="20" spans="2:6" ht="44.25" customHeight="1" thickBot="1" x14ac:dyDescent="0.3">
      <c r="B20" s="605" t="s">
        <v>537</v>
      </c>
      <c r="C20" s="603">
        <v>0.107</v>
      </c>
      <c r="D20" s="603">
        <v>0.21</v>
      </c>
      <c r="E20" s="603">
        <v>0.31</v>
      </c>
      <c r="F20" s="603">
        <v>0.41</v>
      </c>
    </row>
    <row r="21" spans="2:6" ht="30.75" customHeight="1" thickBot="1" x14ac:dyDescent="0.3">
      <c r="B21" s="605" t="s">
        <v>538</v>
      </c>
      <c r="C21" s="603">
        <v>0.82599999999999996</v>
      </c>
      <c r="D21" s="603">
        <v>0.9</v>
      </c>
      <c r="E21" s="603">
        <v>0.9</v>
      </c>
      <c r="F21" s="603">
        <v>0.9</v>
      </c>
    </row>
    <row r="22" spans="2:6" ht="30.75" customHeight="1" thickBot="1" x14ac:dyDescent="0.3">
      <c r="B22" s="605" t="s">
        <v>539</v>
      </c>
      <c r="C22" s="603">
        <v>0.23</v>
      </c>
      <c r="D22" s="603">
        <v>0.3</v>
      </c>
      <c r="E22" s="603">
        <v>0.35</v>
      </c>
      <c r="F22" s="603">
        <v>0.4</v>
      </c>
    </row>
    <row r="23" spans="2:6" ht="30.75" customHeight="1" thickBot="1" x14ac:dyDescent="0.3">
      <c r="B23" s="605" t="s">
        <v>540</v>
      </c>
      <c r="C23" s="603">
        <v>0.746</v>
      </c>
      <c r="D23" s="603">
        <v>0.75</v>
      </c>
      <c r="E23" s="603">
        <v>0.75</v>
      </c>
      <c r="F23" s="603">
        <v>0.75</v>
      </c>
    </row>
    <row r="24" spans="2:6" ht="30.75" customHeight="1" thickBot="1" x14ac:dyDescent="0.3">
      <c r="B24" s="605" t="s">
        <v>541</v>
      </c>
      <c r="C24" s="603">
        <v>0.74399999999999999</v>
      </c>
      <c r="D24" s="603">
        <v>0.74</v>
      </c>
      <c r="E24" s="603">
        <v>0.74</v>
      </c>
      <c r="F24" s="603">
        <v>0.74</v>
      </c>
    </row>
    <row r="25" spans="2:6" ht="60.75" customHeight="1" thickBot="1" x14ac:dyDescent="0.3">
      <c r="B25" s="605" t="s">
        <v>542</v>
      </c>
      <c r="C25" s="603">
        <v>0.998</v>
      </c>
      <c r="D25" s="603">
        <v>0.998</v>
      </c>
      <c r="E25" s="603">
        <v>0.998</v>
      </c>
      <c r="F25" s="603">
        <v>0.998</v>
      </c>
    </row>
    <row r="26" spans="2:6" ht="45.75" customHeight="1" thickBot="1" x14ac:dyDescent="0.3">
      <c r="B26" s="605" t="s">
        <v>543</v>
      </c>
      <c r="C26" s="603">
        <v>0</v>
      </c>
      <c r="D26" s="603">
        <v>0.1</v>
      </c>
      <c r="E26" s="603">
        <v>0.2</v>
      </c>
      <c r="F26" s="603">
        <v>0.3</v>
      </c>
    </row>
    <row r="27" spans="2:6" ht="24" customHeight="1" thickBot="1" x14ac:dyDescent="0.3">
      <c r="B27" s="1441" t="s">
        <v>544</v>
      </c>
      <c r="C27" s="1442"/>
      <c r="D27" s="1442"/>
      <c r="E27" s="1442"/>
      <c r="F27" s="1443"/>
    </row>
    <row r="28" spans="2:6" ht="15.75" thickBot="1" x14ac:dyDescent="0.3">
      <c r="B28" s="1330" t="s">
        <v>26</v>
      </c>
      <c r="C28" s="1331"/>
      <c r="D28" s="1331"/>
      <c r="E28" s="1331"/>
      <c r="F28" s="1332"/>
    </row>
    <row r="29" spans="2:6" ht="18.75" customHeight="1" thickBot="1" x14ac:dyDescent="0.3">
      <c r="B29" s="606" t="s">
        <v>27</v>
      </c>
      <c r="C29" s="1616" t="s">
        <v>545</v>
      </c>
      <c r="D29" s="1812"/>
      <c r="E29" s="1812"/>
      <c r="F29" s="1813"/>
    </row>
    <row r="30" spans="2:6" ht="31.5" customHeight="1" thickBot="1" x14ac:dyDescent="0.3">
      <c r="B30" s="607" t="s">
        <v>29</v>
      </c>
      <c r="C30" s="1814" t="s">
        <v>546</v>
      </c>
      <c r="D30" s="1815"/>
      <c r="E30" s="1815"/>
      <c r="F30" s="1816"/>
    </row>
    <row r="31" spans="2:6" ht="15.75" thickBot="1" x14ac:dyDescent="0.3">
      <c r="B31" s="607" t="s">
        <v>31</v>
      </c>
      <c r="C31" s="1628" t="s">
        <v>547</v>
      </c>
      <c r="D31" s="1629"/>
      <c r="E31" s="1629"/>
      <c r="F31" s="1630"/>
    </row>
    <row r="32" spans="2:6" ht="12.75" customHeight="1" x14ac:dyDescent="0.25">
      <c r="B32" s="1809"/>
      <c r="C32" s="600">
        <v>2024</v>
      </c>
      <c r="D32" s="600">
        <v>2025</v>
      </c>
      <c r="E32" s="600">
        <v>2026</v>
      </c>
      <c r="F32" s="600">
        <v>2027</v>
      </c>
    </row>
    <row r="33" spans="2:6" ht="12" customHeight="1" thickBot="1" x14ac:dyDescent="0.3">
      <c r="B33" s="1810"/>
      <c r="C33" s="329" t="s">
        <v>13</v>
      </c>
      <c r="D33" s="329" t="s">
        <v>14</v>
      </c>
      <c r="E33" s="329" t="s">
        <v>14</v>
      </c>
      <c r="F33" s="329" t="s">
        <v>14</v>
      </c>
    </row>
    <row r="34" spans="2:6" ht="15.75" thickBot="1" x14ac:dyDescent="0.3">
      <c r="B34" s="607" t="s">
        <v>33</v>
      </c>
      <c r="C34" s="608">
        <v>15000</v>
      </c>
      <c r="D34" s="608">
        <v>16500</v>
      </c>
      <c r="E34" s="608">
        <v>18975</v>
      </c>
      <c r="F34" s="608">
        <v>21821</v>
      </c>
    </row>
    <row r="35" spans="2:6" ht="15.75" thickBot="1" x14ac:dyDescent="0.3">
      <c r="B35" s="607" t="s">
        <v>35</v>
      </c>
      <c r="C35" s="332">
        <f>C64</f>
        <v>58570</v>
      </c>
      <c r="D35" s="332">
        <f>D64</f>
        <v>71070</v>
      </c>
      <c r="E35" s="332">
        <f>E64</f>
        <v>68719</v>
      </c>
      <c r="F35" s="332">
        <f>F64</f>
        <v>67719</v>
      </c>
    </row>
    <row r="36" spans="2:6" ht="15.75" thickBot="1" x14ac:dyDescent="0.3">
      <c r="B36" s="607" t="s">
        <v>36</v>
      </c>
      <c r="C36" s="332">
        <f>C35/C34</f>
        <v>3.9046666666666665</v>
      </c>
      <c r="D36" s="332">
        <f>D35/D34</f>
        <v>4.3072727272727276</v>
      </c>
      <c r="E36" s="332">
        <f>E35/E34</f>
        <v>3.6215546772068512</v>
      </c>
      <c r="F36" s="332">
        <f>F35/F34</f>
        <v>3.1033866458915722</v>
      </c>
    </row>
    <row r="37" spans="2:6" ht="15.75" thickBot="1" x14ac:dyDescent="0.3">
      <c r="B37" s="607" t="s">
        <v>37</v>
      </c>
      <c r="C37" s="318" t="s">
        <v>94</v>
      </c>
      <c r="D37" s="333">
        <f>D34/C34-1</f>
        <v>0.10000000000000009</v>
      </c>
      <c r="E37" s="333">
        <f t="shared" ref="E37:F39" si="0">E34/D34-1</f>
        <v>0.14999999999999991</v>
      </c>
      <c r="F37" s="333">
        <f t="shared" si="0"/>
        <v>0.14998682476943337</v>
      </c>
    </row>
    <row r="38" spans="2:6" ht="15.75" thickBot="1" x14ac:dyDescent="0.3">
      <c r="B38" s="607" t="s">
        <v>38</v>
      </c>
      <c r="C38" s="318" t="s">
        <v>94</v>
      </c>
      <c r="D38" s="333">
        <f>D35/C35-1</f>
        <v>0.2134198395082807</v>
      </c>
      <c r="E38" s="333">
        <f t="shared" si="0"/>
        <v>-3.3080061910792158E-2</v>
      </c>
      <c r="F38" s="333">
        <f t="shared" si="0"/>
        <v>-1.4552016181841987E-2</v>
      </c>
    </row>
    <row r="39" spans="2:6" ht="15.75" thickBot="1" x14ac:dyDescent="0.3">
      <c r="B39" s="607" t="s">
        <v>39</v>
      </c>
      <c r="C39" s="318" t="s">
        <v>94</v>
      </c>
      <c r="D39" s="333">
        <f>D36/C36-1</f>
        <v>0.10310894500752799</v>
      </c>
      <c r="E39" s="333">
        <f t="shared" si="0"/>
        <v>-0.15920005383547153</v>
      </c>
      <c r="F39" s="333">
        <f t="shared" si="0"/>
        <v>-0.14307889221623449</v>
      </c>
    </row>
    <row r="40" spans="2:6" ht="15.75" thickBot="1" x14ac:dyDescent="0.3">
      <c r="B40" s="1608" t="s">
        <v>548</v>
      </c>
      <c r="C40" s="1609"/>
      <c r="D40" s="1609"/>
      <c r="E40" s="1609"/>
      <c r="F40" s="1610"/>
    </row>
    <row r="41" spans="2:6" ht="12.75" customHeight="1" x14ac:dyDescent="0.25">
      <c r="B41" s="1809"/>
      <c r="C41" s="600">
        <v>2024</v>
      </c>
      <c r="D41" s="600">
        <v>2025</v>
      </c>
      <c r="E41" s="600">
        <v>2026</v>
      </c>
      <c r="F41" s="600">
        <v>2027</v>
      </c>
    </row>
    <row r="42" spans="2:6" ht="11.25" customHeight="1" thickBot="1" x14ac:dyDescent="0.3">
      <c r="B42" s="1810"/>
      <c r="C42" s="329" t="s">
        <v>13</v>
      </c>
      <c r="D42" s="329" t="s">
        <v>14</v>
      </c>
      <c r="E42" s="329" t="s">
        <v>14</v>
      </c>
      <c r="F42" s="329" t="s">
        <v>14</v>
      </c>
    </row>
    <row r="43" spans="2:6" ht="15.75" thickBot="1" x14ac:dyDescent="0.3">
      <c r="B43" s="609" t="s">
        <v>41</v>
      </c>
      <c r="C43" s="610">
        <f>C44+C45</f>
        <v>29531</v>
      </c>
      <c r="D43" s="611">
        <f>D44+D45</f>
        <v>32231</v>
      </c>
      <c r="E43" s="611">
        <f>E44+E45</f>
        <v>32231</v>
      </c>
      <c r="F43" s="611">
        <f>F44+F45</f>
        <v>32231</v>
      </c>
    </row>
    <row r="44" spans="2:6" ht="15.75" thickBot="1" x14ac:dyDescent="0.3">
      <c r="B44" s="612" t="s">
        <v>42</v>
      </c>
      <c r="C44" s="613">
        <v>29531</v>
      </c>
      <c r="D44" s="614">
        <v>32231</v>
      </c>
      <c r="E44" s="614">
        <v>32231</v>
      </c>
      <c r="F44" s="614">
        <v>32231</v>
      </c>
    </row>
    <row r="45" spans="2:6" ht="15.75" thickBot="1" x14ac:dyDescent="0.3">
      <c r="B45" s="612" t="s">
        <v>43</v>
      </c>
      <c r="C45" s="614"/>
      <c r="D45" s="614"/>
      <c r="E45" s="614"/>
      <c r="F45" s="614"/>
    </row>
    <row r="46" spans="2:6" ht="30.75" thickBot="1" x14ac:dyDescent="0.3">
      <c r="B46" s="609" t="s">
        <v>67</v>
      </c>
      <c r="C46" s="611">
        <f>C47+C48</f>
        <v>4839</v>
      </c>
      <c r="D46" s="611">
        <f>D47+D48</f>
        <v>4839</v>
      </c>
      <c r="E46" s="611">
        <f>E47+E48</f>
        <v>4839</v>
      </c>
      <c r="F46" s="611">
        <f>F47+F48</f>
        <v>4839</v>
      </c>
    </row>
    <row r="47" spans="2:6" ht="15.75" thickBot="1" x14ac:dyDescent="0.3">
      <c r="B47" s="612" t="s">
        <v>42</v>
      </c>
      <c r="C47" s="613">
        <v>4839</v>
      </c>
      <c r="D47" s="613">
        <v>4839</v>
      </c>
      <c r="E47" s="613">
        <v>4839</v>
      </c>
      <c r="F47" s="613">
        <v>4839</v>
      </c>
    </row>
    <row r="48" spans="2:6" ht="15.75" thickBot="1" x14ac:dyDescent="0.3">
      <c r="B48" s="612" t="s">
        <v>43</v>
      </c>
      <c r="C48" s="614"/>
      <c r="D48" s="611"/>
      <c r="E48" s="611"/>
      <c r="F48" s="611"/>
    </row>
    <row r="49" spans="2:6" ht="15.75" thickBot="1" x14ac:dyDescent="0.3">
      <c r="B49" s="609" t="s">
        <v>45</v>
      </c>
      <c r="C49" s="614">
        <f>C50+C51</f>
        <v>24000</v>
      </c>
      <c r="D49" s="611">
        <f>D50+D51</f>
        <v>33880</v>
      </c>
      <c r="E49" s="611">
        <f>E50+E51</f>
        <v>31529</v>
      </c>
      <c r="F49" s="611">
        <f>F50+F51</f>
        <v>30529</v>
      </c>
    </row>
    <row r="50" spans="2:6" ht="15.75" thickBot="1" x14ac:dyDescent="0.3">
      <c r="B50" s="612" t="s">
        <v>42</v>
      </c>
      <c r="C50" s="613">
        <v>22000</v>
      </c>
      <c r="D50" s="614">
        <v>33880</v>
      </c>
      <c r="E50" s="614">
        <v>29529</v>
      </c>
      <c r="F50" s="614">
        <v>28529</v>
      </c>
    </row>
    <row r="51" spans="2:6" ht="15.75" thickBot="1" x14ac:dyDescent="0.3">
      <c r="B51" s="612" t="s">
        <v>43</v>
      </c>
      <c r="C51" s="614">
        <v>2000</v>
      </c>
      <c r="D51" s="614"/>
      <c r="E51" s="614">
        <v>2000</v>
      </c>
      <c r="F51" s="614">
        <v>2000</v>
      </c>
    </row>
    <row r="52" spans="2:6" ht="15.75" thickBot="1" x14ac:dyDescent="0.3">
      <c r="B52" s="609" t="s">
        <v>46</v>
      </c>
      <c r="C52" s="614"/>
      <c r="D52" s="611"/>
      <c r="E52" s="611"/>
      <c r="F52" s="611"/>
    </row>
    <row r="53" spans="2:6" ht="15.75" thickBot="1" x14ac:dyDescent="0.3">
      <c r="B53" s="612" t="s">
        <v>42</v>
      </c>
      <c r="C53" s="614"/>
      <c r="D53" s="611"/>
      <c r="E53" s="611"/>
      <c r="F53" s="611"/>
    </row>
    <row r="54" spans="2:6" ht="15.75" thickBot="1" x14ac:dyDescent="0.3">
      <c r="B54" s="612" t="s">
        <v>43</v>
      </c>
      <c r="C54" s="614"/>
      <c r="D54" s="611"/>
      <c r="E54" s="611"/>
      <c r="F54" s="611"/>
    </row>
    <row r="55" spans="2:6" ht="15.75" thickBot="1" x14ac:dyDescent="0.3">
      <c r="B55" s="609" t="s">
        <v>47</v>
      </c>
      <c r="C55" s="614"/>
      <c r="D55" s="611"/>
      <c r="E55" s="611"/>
      <c r="F55" s="611"/>
    </row>
    <row r="56" spans="2:6" ht="15.75" thickBot="1" x14ac:dyDescent="0.3">
      <c r="B56" s="612" t="s">
        <v>42</v>
      </c>
      <c r="C56" s="614"/>
      <c r="D56" s="611"/>
      <c r="E56" s="611"/>
      <c r="F56" s="611"/>
    </row>
    <row r="57" spans="2:6" ht="15.75" thickBot="1" x14ac:dyDescent="0.3">
      <c r="B57" s="612" t="s">
        <v>43</v>
      </c>
      <c r="C57" s="614"/>
      <c r="D57" s="611"/>
      <c r="E57" s="611"/>
      <c r="F57" s="611"/>
    </row>
    <row r="58" spans="2:6" ht="15.75" thickBot="1" x14ac:dyDescent="0.3">
      <c r="B58" s="609" t="s">
        <v>48</v>
      </c>
      <c r="C58" s="614">
        <f>C59+C60</f>
        <v>0</v>
      </c>
      <c r="D58" s="611">
        <f>D59+D60</f>
        <v>0</v>
      </c>
      <c r="E58" s="611">
        <f>E59+E60</f>
        <v>0</v>
      </c>
      <c r="F58" s="611">
        <f>F59+F60</f>
        <v>0</v>
      </c>
    </row>
    <row r="59" spans="2:6" ht="15.75" thickBot="1" x14ac:dyDescent="0.3">
      <c r="B59" s="612" t="s">
        <v>42</v>
      </c>
      <c r="C59" s="615"/>
      <c r="D59" s="611">
        <v>0</v>
      </c>
      <c r="E59" s="610">
        <v>0</v>
      </c>
      <c r="F59" s="610">
        <v>0</v>
      </c>
    </row>
    <row r="60" spans="2:6" ht="15.75" thickBot="1" x14ac:dyDescent="0.3">
      <c r="B60" s="612" t="s">
        <v>43</v>
      </c>
      <c r="C60" s="614"/>
      <c r="D60" s="614"/>
      <c r="E60" s="614"/>
      <c r="F60" s="614"/>
    </row>
    <row r="61" spans="2:6" ht="30.75" thickBot="1" x14ac:dyDescent="0.3">
      <c r="B61" s="609" t="s">
        <v>49</v>
      </c>
      <c r="C61" s="614">
        <f>C62+C63</f>
        <v>200</v>
      </c>
      <c r="D61" s="614">
        <f>D62+D63</f>
        <v>120</v>
      </c>
      <c r="E61" s="614">
        <f>E62+E63</f>
        <v>120</v>
      </c>
      <c r="F61" s="614">
        <f>F62+F63</f>
        <v>120</v>
      </c>
    </row>
    <row r="62" spans="2:6" ht="15.75" thickBot="1" x14ac:dyDescent="0.3">
      <c r="B62" s="612" t="s">
        <v>42</v>
      </c>
      <c r="C62" s="614">
        <v>200</v>
      </c>
      <c r="D62" s="614">
        <v>120</v>
      </c>
      <c r="E62" s="614">
        <v>120</v>
      </c>
      <c r="F62" s="614">
        <v>120</v>
      </c>
    </row>
    <row r="63" spans="2:6" ht="15.75" thickBot="1" x14ac:dyDescent="0.3">
      <c r="B63" s="612" t="s">
        <v>43</v>
      </c>
      <c r="C63" s="614"/>
      <c r="D63" s="616"/>
      <c r="E63" s="617"/>
      <c r="F63" s="617"/>
    </row>
    <row r="64" spans="2:6" ht="15.75" thickBot="1" x14ac:dyDescent="0.3">
      <c r="B64" s="618" t="s">
        <v>62</v>
      </c>
      <c r="C64" s="614">
        <f>C61+C58+C55+C52+C49+C46+C43</f>
        <v>58570</v>
      </c>
      <c r="D64" s="614">
        <f>D61+D58+D55+D52+D49+D46+D43</f>
        <v>71070</v>
      </c>
      <c r="E64" s="614">
        <f>E61+E58+E55+E52+E49+E46+E43</f>
        <v>68719</v>
      </c>
      <c r="F64" s="614">
        <f>F61+F58+F55+F52+F49+F46+F43</f>
        <v>67719</v>
      </c>
    </row>
    <row r="65" spans="2:6" ht="15.75" thickBot="1" x14ac:dyDescent="0.3">
      <c r="B65" s="619" t="s">
        <v>71</v>
      </c>
      <c r="C65" s="344">
        <f>IF(C64-C35=0,0,"Error")</f>
        <v>0</v>
      </c>
      <c r="D65" s="344">
        <f>IF(D64-D35=0,0,"Error")</f>
        <v>0</v>
      </c>
      <c r="E65" s="344">
        <f>IF(E64-E35=0,0,"Error")</f>
        <v>0</v>
      </c>
      <c r="F65" s="344">
        <f>IF(F64-F35=0,0,"Error")</f>
        <v>0</v>
      </c>
    </row>
    <row r="66" spans="2:6" ht="30.75" hidden="1" thickBot="1" x14ac:dyDescent="0.3">
      <c r="B66" s="620" t="s">
        <v>549</v>
      </c>
      <c r="C66" s="1817"/>
      <c r="D66" s="1626"/>
      <c r="E66" s="1626"/>
      <c r="F66" s="1627"/>
    </row>
    <row r="67" spans="2:6" ht="26.25" hidden="1" customHeight="1" x14ac:dyDescent="0.25">
      <c r="B67" s="607" t="s">
        <v>29</v>
      </c>
      <c r="C67" s="1619"/>
      <c r="D67" s="1620"/>
      <c r="E67" s="1620"/>
      <c r="F67" s="1621"/>
    </row>
    <row r="68" spans="2:6" ht="15.75" hidden="1" thickBot="1" x14ac:dyDescent="0.3">
      <c r="B68" s="607" t="s">
        <v>31</v>
      </c>
      <c r="C68" s="1628"/>
      <c r="D68" s="1629"/>
      <c r="E68" s="1629"/>
      <c r="F68" s="1630"/>
    </row>
    <row r="69" spans="2:6" ht="12.75" hidden="1" customHeight="1" x14ac:dyDescent="0.25">
      <c r="B69" s="1809"/>
      <c r="C69" s="621">
        <v>2018</v>
      </c>
      <c r="D69" s="621">
        <v>2019</v>
      </c>
      <c r="E69" s="621">
        <v>2020</v>
      </c>
      <c r="F69" s="621">
        <v>2021</v>
      </c>
    </row>
    <row r="70" spans="2:6" ht="9" hidden="1" customHeight="1" x14ac:dyDescent="0.25">
      <c r="B70" s="1810"/>
      <c r="C70" s="329" t="s">
        <v>13</v>
      </c>
      <c r="D70" s="329" t="s">
        <v>14</v>
      </c>
      <c r="E70" s="329" t="s">
        <v>14</v>
      </c>
      <c r="F70" s="329" t="s">
        <v>14</v>
      </c>
    </row>
    <row r="71" spans="2:6" ht="15.75" hidden="1" thickBot="1" x14ac:dyDescent="0.3">
      <c r="B71" s="607" t="s">
        <v>33</v>
      </c>
      <c r="C71" s="320"/>
      <c r="D71" s="320"/>
      <c r="E71" s="320"/>
      <c r="F71" s="320"/>
    </row>
    <row r="72" spans="2:6" ht="15.75" hidden="1" thickBot="1" x14ac:dyDescent="0.3">
      <c r="B72" s="607" t="s">
        <v>35</v>
      </c>
      <c r="C72" s="332">
        <f>C101</f>
        <v>0</v>
      </c>
      <c r="D72" s="332">
        <f>D101</f>
        <v>0</v>
      </c>
      <c r="E72" s="332">
        <f>E101</f>
        <v>0</v>
      </c>
      <c r="F72" s="332">
        <f>F101</f>
        <v>0</v>
      </c>
    </row>
    <row r="73" spans="2:6" ht="15.75" hidden="1" thickBot="1" x14ac:dyDescent="0.3">
      <c r="B73" s="607" t="s">
        <v>36</v>
      </c>
      <c r="C73" s="332" t="e">
        <f>C72/C71</f>
        <v>#DIV/0!</v>
      </c>
      <c r="D73" s="332" t="e">
        <f>D72/D71</f>
        <v>#DIV/0!</v>
      </c>
      <c r="E73" s="332" t="e">
        <f>E72/E71</f>
        <v>#DIV/0!</v>
      </c>
      <c r="F73" s="332" t="e">
        <f>F72/F71</f>
        <v>#DIV/0!</v>
      </c>
    </row>
    <row r="74" spans="2:6" ht="15.75" hidden="1" thickBot="1" x14ac:dyDescent="0.3">
      <c r="B74" s="607" t="s">
        <v>37</v>
      </c>
      <c r="C74" s="318"/>
      <c r="D74" s="333" t="e">
        <f t="shared" ref="D74:F76" si="1">D71/C71-1</f>
        <v>#DIV/0!</v>
      </c>
      <c r="E74" s="333" t="e">
        <f t="shared" si="1"/>
        <v>#DIV/0!</v>
      </c>
      <c r="F74" s="333" t="e">
        <f t="shared" si="1"/>
        <v>#DIV/0!</v>
      </c>
    </row>
    <row r="75" spans="2:6" ht="15.75" hidden="1" thickBot="1" x14ac:dyDescent="0.3">
      <c r="B75" s="607" t="s">
        <v>38</v>
      </c>
      <c r="C75" s="318"/>
      <c r="D75" s="333" t="e">
        <f t="shared" si="1"/>
        <v>#DIV/0!</v>
      </c>
      <c r="E75" s="333" t="e">
        <f t="shared" si="1"/>
        <v>#DIV/0!</v>
      </c>
      <c r="F75" s="333" t="e">
        <f t="shared" si="1"/>
        <v>#DIV/0!</v>
      </c>
    </row>
    <row r="76" spans="2:6" ht="15.75" hidden="1" thickBot="1" x14ac:dyDescent="0.3">
      <c r="B76" s="607" t="s">
        <v>39</v>
      </c>
      <c r="C76" s="318"/>
      <c r="D76" s="333" t="e">
        <f t="shared" si="1"/>
        <v>#DIV/0!</v>
      </c>
      <c r="E76" s="333" t="e">
        <f t="shared" si="1"/>
        <v>#DIV/0!</v>
      </c>
      <c r="F76" s="333" t="e">
        <f t="shared" si="1"/>
        <v>#DIV/0!</v>
      </c>
    </row>
    <row r="77" spans="2:6" ht="24.75" hidden="1" customHeight="1" x14ac:dyDescent="0.25">
      <c r="B77" s="1608" t="s">
        <v>550</v>
      </c>
      <c r="C77" s="1609"/>
      <c r="D77" s="1609"/>
      <c r="E77" s="1609"/>
      <c r="F77" s="1610"/>
    </row>
    <row r="78" spans="2:6" ht="12.75" hidden="1" customHeight="1" x14ac:dyDescent="0.25">
      <c r="B78" s="1809"/>
      <c r="C78" s="621">
        <v>2018</v>
      </c>
      <c r="D78" s="621">
        <v>2019</v>
      </c>
      <c r="E78" s="621">
        <v>2020</v>
      </c>
      <c r="F78" s="621">
        <v>2021</v>
      </c>
    </row>
    <row r="79" spans="2:6" ht="9" hidden="1" customHeight="1" x14ac:dyDescent="0.25">
      <c r="B79" s="1810"/>
      <c r="C79" s="329" t="s">
        <v>13</v>
      </c>
      <c r="D79" s="329" t="s">
        <v>14</v>
      </c>
      <c r="E79" s="329" t="s">
        <v>14</v>
      </c>
      <c r="F79" s="329" t="s">
        <v>14</v>
      </c>
    </row>
    <row r="80" spans="2:6" ht="24.75" hidden="1" customHeight="1" x14ac:dyDescent="0.25">
      <c r="B80" s="609" t="s">
        <v>41</v>
      </c>
      <c r="C80" s="335"/>
      <c r="D80" s="335"/>
      <c r="E80" s="335"/>
      <c r="F80" s="335"/>
    </row>
    <row r="81" spans="2:6" ht="38.25" hidden="1" customHeight="1" x14ac:dyDescent="0.25">
      <c r="B81" s="612" t="s">
        <v>42</v>
      </c>
      <c r="C81" s="334"/>
      <c r="D81" s="346"/>
      <c r="E81" s="346"/>
      <c r="F81" s="346"/>
    </row>
    <row r="82" spans="2:6" ht="24.75" hidden="1" customHeight="1" x14ac:dyDescent="0.25">
      <c r="B82" s="612" t="s">
        <v>43</v>
      </c>
      <c r="C82" s="334"/>
      <c r="D82" s="346"/>
      <c r="E82" s="346"/>
      <c r="F82" s="346"/>
    </row>
    <row r="83" spans="2:6" ht="24.75" hidden="1" customHeight="1" x14ac:dyDescent="0.25">
      <c r="B83" s="609" t="s">
        <v>67</v>
      </c>
      <c r="C83" s="335"/>
      <c r="D83" s="335"/>
      <c r="E83" s="335"/>
      <c r="F83" s="335"/>
    </row>
    <row r="84" spans="2:6" ht="15.75" hidden="1" thickBot="1" x14ac:dyDescent="0.3">
      <c r="B84" s="612" t="s">
        <v>42</v>
      </c>
      <c r="C84" s="334"/>
      <c r="D84" s="335"/>
      <c r="E84" s="335"/>
      <c r="F84" s="335"/>
    </row>
    <row r="85" spans="2:6" ht="15.75" hidden="1" thickBot="1" x14ac:dyDescent="0.3">
      <c r="B85" s="612" t="s">
        <v>43</v>
      </c>
      <c r="C85" s="334"/>
      <c r="D85" s="335"/>
      <c r="E85" s="335"/>
      <c r="F85" s="335"/>
    </row>
    <row r="86" spans="2:6" ht="24.75" hidden="1" customHeight="1" x14ac:dyDescent="0.25">
      <c r="B86" s="609" t="s">
        <v>45</v>
      </c>
      <c r="C86" s="334">
        <v>0</v>
      </c>
      <c r="D86" s="335">
        <v>0</v>
      </c>
      <c r="E86" s="335">
        <v>0</v>
      </c>
      <c r="F86" s="335">
        <v>0</v>
      </c>
    </row>
    <row r="87" spans="2:6" ht="15.75" hidden="1" thickBot="1" x14ac:dyDescent="0.3">
      <c r="B87" s="612" t="s">
        <v>42</v>
      </c>
      <c r="C87" s="334"/>
      <c r="D87" s="335"/>
      <c r="E87" s="335"/>
      <c r="F87" s="335"/>
    </row>
    <row r="88" spans="2:6" ht="15.75" hidden="1" thickBot="1" x14ac:dyDescent="0.3">
      <c r="B88" s="612" t="s">
        <v>43</v>
      </c>
      <c r="C88" s="334"/>
      <c r="D88" s="335"/>
      <c r="E88" s="335"/>
      <c r="F88" s="335"/>
    </row>
    <row r="89" spans="2:6" ht="15.75" hidden="1" thickBot="1" x14ac:dyDescent="0.3">
      <c r="B89" s="609" t="s">
        <v>46</v>
      </c>
      <c r="C89" s="334"/>
      <c r="D89" s="335"/>
      <c r="E89" s="335"/>
      <c r="F89" s="335"/>
    </row>
    <row r="90" spans="2:6" ht="15.75" hidden="1" thickBot="1" x14ac:dyDescent="0.3">
      <c r="B90" s="612" t="s">
        <v>42</v>
      </c>
      <c r="C90" s="334"/>
      <c r="D90" s="335"/>
      <c r="E90" s="335"/>
      <c r="F90" s="335"/>
    </row>
    <row r="91" spans="2:6" ht="15.75" hidden="1" thickBot="1" x14ac:dyDescent="0.3">
      <c r="B91" s="612" t="s">
        <v>43</v>
      </c>
      <c r="C91" s="334"/>
      <c r="D91" s="335"/>
      <c r="E91" s="335"/>
      <c r="F91" s="335"/>
    </row>
    <row r="92" spans="2:6" ht="15.75" hidden="1" thickBot="1" x14ac:dyDescent="0.3">
      <c r="B92" s="609" t="s">
        <v>47</v>
      </c>
      <c r="C92" s="334"/>
      <c r="D92" s="335"/>
      <c r="E92" s="335"/>
      <c r="F92" s="335"/>
    </row>
    <row r="93" spans="2:6" ht="15.75" hidden="1" thickBot="1" x14ac:dyDescent="0.3">
      <c r="B93" s="612" t="s">
        <v>42</v>
      </c>
      <c r="C93" s="334"/>
      <c r="D93" s="335"/>
      <c r="E93" s="335"/>
      <c r="F93" s="335"/>
    </row>
    <row r="94" spans="2:6" ht="15.75" hidden="1" thickBot="1" x14ac:dyDescent="0.3">
      <c r="B94" s="612" t="s">
        <v>43</v>
      </c>
      <c r="C94" s="334"/>
      <c r="D94" s="335"/>
      <c r="E94" s="335"/>
      <c r="F94" s="335"/>
    </row>
    <row r="95" spans="2:6" ht="15.75" hidden="1" thickBot="1" x14ac:dyDescent="0.3">
      <c r="B95" s="609" t="s">
        <v>48</v>
      </c>
      <c r="C95" s="334"/>
      <c r="D95" s="335"/>
      <c r="E95" s="335"/>
      <c r="F95" s="335"/>
    </row>
    <row r="96" spans="2:6" ht="15.75" hidden="1" thickBot="1" x14ac:dyDescent="0.3">
      <c r="B96" s="612" t="s">
        <v>42</v>
      </c>
      <c r="C96" s="334"/>
      <c r="D96" s="335"/>
      <c r="E96" s="335"/>
      <c r="F96" s="335"/>
    </row>
    <row r="97" spans="2:6" ht="15.75" hidden="1" thickBot="1" x14ac:dyDescent="0.3">
      <c r="B97" s="612" t="s">
        <v>43</v>
      </c>
      <c r="C97" s="334"/>
      <c r="D97" s="335"/>
      <c r="E97" s="335"/>
      <c r="F97" s="335"/>
    </row>
    <row r="98" spans="2:6" ht="30.75" hidden="1" thickBot="1" x14ac:dyDescent="0.3">
      <c r="B98" s="609" t="s">
        <v>49</v>
      </c>
      <c r="C98" s="334"/>
      <c r="D98" s="335"/>
      <c r="E98" s="335"/>
      <c r="F98" s="335"/>
    </row>
    <row r="99" spans="2:6" ht="15.75" hidden="1" thickBot="1" x14ac:dyDescent="0.3">
      <c r="B99" s="612" t="s">
        <v>42</v>
      </c>
      <c r="C99" s="334"/>
      <c r="D99" s="335"/>
      <c r="E99" s="335"/>
      <c r="F99" s="335"/>
    </row>
    <row r="100" spans="2:6" ht="15.75" hidden="1" thickBot="1" x14ac:dyDescent="0.3">
      <c r="B100" s="612" t="s">
        <v>43</v>
      </c>
      <c r="C100" s="334"/>
      <c r="D100" s="335"/>
      <c r="E100" s="335"/>
      <c r="F100" s="335"/>
    </row>
    <row r="101" spans="2:6" ht="15.75" hidden="1" thickBot="1" x14ac:dyDescent="0.3">
      <c r="B101" s="622" t="s">
        <v>50</v>
      </c>
      <c r="C101" s="334">
        <f>C98+C95+C92+C89+C86+C83+C80</f>
        <v>0</v>
      </c>
      <c r="D101" s="334">
        <f>D98+D95+D92+D89+D86+D83+D80</f>
        <v>0</v>
      </c>
      <c r="E101" s="334">
        <f>E98+E95+E92+E89+E86+E83+E80</f>
        <v>0</v>
      </c>
      <c r="F101" s="334">
        <f>F98+F95+F92+F89+F86+F83+F80</f>
        <v>0</v>
      </c>
    </row>
    <row r="102" spans="2:6" ht="17.25" hidden="1" customHeight="1" x14ac:dyDescent="0.25">
      <c r="B102" s="619" t="s">
        <v>71</v>
      </c>
      <c r="C102" s="344">
        <f>IF(C101-C72=0,0,"Error")</f>
        <v>0</v>
      </c>
      <c r="D102" s="344">
        <f>IF(D101-D72=0,0,"Error")</f>
        <v>0</v>
      </c>
      <c r="E102" s="344">
        <f>IF(E101-E72=0,0,"Error")</f>
        <v>0</v>
      </c>
      <c r="F102" s="344">
        <f>IF(F101-F72=0,0,"Error")</f>
        <v>0</v>
      </c>
    </row>
    <row r="103" spans="2:6" ht="30.75" hidden="1" thickBot="1" x14ac:dyDescent="0.3">
      <c r="B103" s="620" t="s">
        <v>551</v>
      </c>
      <c r="C103" s="1817"/>
      <c r="D103" s="1626"/>
      <c r="E103" s="1626"/>
      <c r="F103" s="1627"/>
    </row>
    <row r="104" spans="2:6" ht="26.25" hidden="1" customHeight="1" x14ac:dyDescent="0.25">
      <c r="B104" s="607" t="s">
        <v>29</v>
      </c>
      <c r="C104" s="1619"/>
      <c r="D104" s="1620"/>
      <c r="E104" s="1620"/>
      <c r="F104" s="1621"/>
    </row>
    <row r="105" spans="2:6" ht="15.75" hidden="1" thickBot="1" x14ac:dyDescent="0.3">
      <c r="B105" s="607" t="s">
        <v>31</v>
      </c>
      <c r="C105" s="1628"/>
      <c r="D105" s="1629"/>
      <c r="E105" s="1629"/>
      <c r="F105" s="1630"/>
    </row>
    <row r="106" spans="2:6" ht="12.75" hidden="1" customHeight="1" x14ac:dyDescent="0.25">
      <c r="B106" s="1809"/>
      <c r="C106" s="621">
        <v>2018</v>
      </c>
      <c r="D106" s="621">
        <v>2019</v>
      </c>
      <c r="E106" s="621">
        <v>2020</v>
      </c>
      <c r="F106" s="621">
        <v>2021</v>
      </c>
    </row>
    <row r="107" spans="2:6" ht="9" hidden="1" customHeight="1" x14ac:dyDescent="0.25">
      <c r="B107" s="1810"/>
      <c r="C107" s="329" t="s">
        <v>13</v>
      </c>
      <c r="D107" s="329" t="s">
        <v>14</v>
      </c>
      <c r="E107" s="329" t="s">
        <v>14</v>
      </c>
      <c r="F107" s="329" t="s">
        <v>14</v>
      </c>
    </row>
    <row r="108" spans="2:6" ht="15.75" hidden="1" thickBot="1" x14ac:dyDescent="0.3">
      <c r="B108" s="607" t="s">
        <v>33</v>
      </c>
      <c r="C108" s="331"/>
      <c r="D108" s="331"/>
      <c r="E108" s="331"/>
      <c r="F108" s="331"/>
    </row>
    <row r="109" spans="2:6" ht="15.75" hidden="1" thickBot="1" x14ac:dyDescent="0.3">
      <c r="B109" s="607" t="s">
        <v>35</v>
      </c>
      <c r="C109" s="332">
        <f>C138</f>
        <v>0</v>
      </c>
      <c r="D109" s="332">
        <f>D138</f>
        <v>0</v>
      </c>
      <c r="E109" s="332">
        <f>E138</f>
        <v>0</v>
      </c>
      <c r="F109" s="332">
        <f>F138</f>
        <v>0</v>
      </c>
    </row>
    <row r="110" spans="2:6" ht="15.75" hidden="1" thickBot="1" x14ac:dyDescent="0.3">
      <c r="B110" s="607" t="s">
        <v>36</v>
      </c>
      <c r="C110" s="332" t="e">
        <f>C109/C108</f>
        <v>#DIV/0!</v>
      </c>
      <c r="D110" s="332" t="e">
        <f>D109/D108</f>
        <v>#DIV/0!</v>
      </c>
      <c r="E110" s="332" t="e">
        <f>E109/E108</f>
        <v>#DIV/0!</v>
      </c>
      <c r="F110" s="332" t="e">
        <f>F109/F108</f>
        <v>#DIV/0!</v>
      </c>
    </row>
    <row r="111" spans="2:6" ht="15.75" hidden="1" thickBot="1" x14ac:dyDescent="0.3">
      <c r="B111" s="607" t="s">
        <v>37</v>
      </c>
      <c r="C111" s="318"/>
      <c r="D111" s="333" t="e">
        <f t="shared" ref="D111:F113" si="2">D108/C108-1</f>
        <v>#DIV/0!</v>
      </c>
      <c r="E111" s="333" t="e">
        <f t="shared" si="2"/>
        <v>#DIV/0!</v>
      </c>
      <c r="F111" s="333" t="e">
        <f t="shared" si="2"/>
        <v>#DIV/0!</v>
      </c>
    </row>
    <row r="112" spans="2:6" ht="15.75" hidden="1" thickBot="1" x14ac:dyDescent="0.3">
      <c r="B112" s="607" t="s">
        <v>38</v>
      </c>
      <c r="C112" s="318"/>
      <c r="D112" s="333" t="e">
        <f t="shared" si="2"/>
        <v>#DIV/0!</v>
      </c>
      <c r="E112" s="333" t="e">
        <f t="shared" si="2"/>
        <v>#DIV/0!</v>
      </c>
      <c r="F112" s="333" t="e">
        <f t="shared" si="2"/>
        <v>#DIV/0!</v>
      </c>
    </row>
    <row r="113" spans="2:6" ht="15.75" hidden="1" thickBot="1" x14ac:dyDescent="0.3">
      <c r="B113" s="607" t="s">
        <v>39</v>
      </c>
      <c r="C113" s="318"/>
      <c r="D113" s="333" t="e">
        <f t="shared" si="2"/>
        <v>#DIV/0!</v>
      </c>
      <c r="E113" s="333" t="e">
        <f t="shared" si="2"/>
        <v>#DIV/0!</v>
      </c>
      <c r="F113" s="333" t="e">
        <f t="shared" si="2"/>
        <v>#DIV/0!</v>
      </c>
    </row>
    <row r="114" spans="2:6" ht="24.75" hidden="1" customHeight="1" x14ac:dyDescent="0.25">
      <c r="B114" s="1608" t="s">
        <v>550</v>
      </c>
      <c r="C114" s="1609"/>
      <c r="D114" s="1609"/>
      <c r="E114" s="1609"/>
      <c r="F114" s="1610"/>
    </row>
    <row r="115" spans="2:6" ht="12.75" hidden="1" customHeight="1" x14ac:dyDescent="0.25">
      <c r="B115" s="1809"/>
      <c r="C115" s="621">
        <v>2018</v>
      </c>
      <c r="D115" s="621">
        <v>2019</v>
      </c>
      <c r="E115" s="621">
        <v>2020</v>
      </c>
      <c r="F115" s="621">
        <v>2021</v>
      </c>
    </row>
    <row r="116" spans="2:6" ht="9" hidden="1" customHeight="1" x14ac:dyDescent="0.25">
      <c r="B116" s="1810"/>
      <c r="C116" s="329" t="s">
        <v>13</v>
      </c>
      <c r="D116" s="329" t="s">
        <v>14</v>
      </c>
      <c r="E116" s="329" t="s">
        <v>14</v>
      </c>
      <c r="F116" s="329" t="s">
        <v>14</v>
      </c>
    </row>
    <row r="117" spans="2:6" ht="24.75" hidden="1" customHeight="1" x14ac:dyDescent="0.25">
      <c r="B117" s="609" t="s">
        <v>41</v>
      </c>
      <c r="C117" s="335"/>
      <c r="D117" s="335"/>
      <c r="E117" s="335"/>
      <c r="F117" s="335"/>
    </row>
    <row r="118" spans="2:6" ht="15.75" hidden="1" thickBot="1" x14ac:dyDescent="0.3">
      <c r="B118" s="612" t="s">
        <v>42</v>
      </c>
      <c r="C118" s="334"/>
      <c r="D118" s="346"/>
      <c r="E118" s="346"/>
      <c r="F118" s="346"/>
    </row>
    <row r="119" spans="2:6" ht="15.75" hidden="1" thickBot="1" x14ac:dyDescent="0.3">
      <c r="B119" s="612" t="s">
        <v>43</v>
      </c>
      <c r="C119" s="334"/>
      <c r="D119" s="346"/>
      <c r="E119" s="346"/>
      <c r="F119" s="346"/>
    </row>
    <row r="120" spans="2:6" ht="24.75" hidden="1" customHeight="1" x14ac:dyDescent="0.25">
      <c r="B120" s="609" t="s">
        <v>67</v>
      </c>
      <c r="C120" s="335"/>
      <c r="D120" s="335"/>
      <c r="E120" s="335"/>
      <c r="F120" s="335"/>
    </row>
    <row r="121" spans="2:6" ht="15.75" hidden="1" thickBot="1" x14ac:dyDescent="0.3">
      <c r="B121" s="612" t="s">
        <v>42</v>
      </c>
      <c r="C121" s="334"/>
      <c r="D121" s="335"/>
      <c r="E121" s="335"/>
      <c r="F121" s="335"/>
    </row>
    <row r="122" spans="2:6" ht="15.75" hidden="1" thickBot="1" x14ac:dyDescent="0.3">
      <c r="B122" s="612" t="s">
        <v>43</v>
      </c>
      <c r="C122" s="334"/>
      <c r="D122" s="335"/>
      <c r="E122" s="335"/>
      <c r="F122" s="335"/>
    </row>
    <row r="123" spans="2:6" ht="24.75" hidden="1" customHeight="1" x14ac:dyDescent="0.25">
      <c r="B123" s="609" t="s">
        <v>45</v>
      </c>
      <c r="C123" s="334">
        <v>0</v>
      </c>
      <c r="D123" s="335">
        <v>0</v>
      </c>
      <c r="E123" s="335">
        <v>0</v>
      </c>
      <c r="F123" s="335">
        <v>0</v>
      </c>
    </row>
    <row r="124" spans="2:6" ht="15.75" hidden="1" thickBot="1" x14ac:dyDescent="0.3">
      <c r="B124" s="612" t="s">
        <v>42</v>
      </c>
      <c r="C124" s="334"/>
      <c r="D124" s="335"/>
      <c r="E124" s="335"/>
      <c r="F124" s="335"/>
    </row>
    <row r="125" spans="2:6" ht="15.75" hidden="1" thickBot="1" x14ac:dyDescent="0.3">
      <c r="B125" s="612" t="s">
        <v>43</v>
      </c>
      <c r="C125" s="334"/>
      <c r="D125" s="335"/>
      <c r="E125" s="335"/>
      <c r="F125" s="335"/>
    </row>
    <row r="126" spans="2:6" ht="15.75" hidden="1" thickBot="1" x14ac:dyDescent="0.3">
      <c r="B126" s="609" t="s">
        <v>46</v>
      </c>
      <c r="C126" s="334"/>
      <c r="D126" s="335"/>
      <c r="E126" s="335"/>
      <c r="F126" s="335"/>
    </row>
    <row r="127" spans="2:6" ht="15.75" hidden="1" thickBot="1" x14ac:dyDescent="0.3">
      <c r="B127" s="612" t="s">
        <v>42</v>
      </c>
      <c r="C127" s="334"/>
      <c r="D127" s="335"/>
      <c r="E127" s="335"/>
      <c r="F127" s="335"/>
    </row>
    <row r="128" spans="2:6" ht="15.75" hidden="1" thickBot="1" x14ac:dyDescent="0.3">
      <c r="B128" s="612" t="s">
        <v>43</v>
      </c>
      <c r="C128" s="334"/>
      <c r="D128" s="335"/>
      <c r="E128" s="335"/>
      <c r="F128" s="335"/>
    </row>
    <row r="129" spans="2:7" ht="15.75" hidden="1" thickBot="1" x14ac:dyDescent="0.3">
      <c r="B129" s="609" t="s">
        <v>47</v>
      </c>
      <c r="C129" s="334"/>
      <c r="D129" s="335"/>
      <c r="E129" s="335"/>
      <c r="F129" s="335"/>
    </row>
    <row r="130" spans="2:7" ht="15.75" hidden="1" thickBot="1" x14ac:dyDescent="0.3">
      <c r="B130" s="612" t="s">
        <v>42</v>
      </c>
      <c r="C130" s="334"/>
      <c r="D130" s="335"/>
      <c r="E130" s="335"/>
      <c r="F130" s="335"/>
    </row>
    <row r="131" spans="2:7" ht="15" hidden="1" customHeight="1" x14ac:dyDescent="0.25">
      <c r="B131" s="612" t="s">
        <v>43</v>
      </c>
      <c r="C131" s="334"/>
      <c r="D131" s="335"/>
      <c r="E131" s="335"/>
      <c r="F131" s="335"/>
    </row>
    <row r="132" spans="2:7" ht="15.75" hidden="1" thickBot="1" x14ac:dyDescent="0.3">
      <c r="B132" s="609" t="s">
        <v>48</v>
      </c>
      <c r="C132" s="334">
        <v>0</v>
      </c>
      <c r="D132" s="335">
        <v>0</v>
      </c>
      <c r="E132" s="335">
        <v>0</v>
      </c>
      <c r="F132" s="335">
        <v>0</v>
      </c>
    </row>
    <row r="133" spans="2:7" ht="15.75" hidden="1" thickBot="1" x14ac:dyDescent="0.3">
      <c r="B133" s="612" t="s">
        <v>42</v>
      </c>
      <c r="C133" s="334"/>
      <c r="D133" s="335"/>
      <c r="E133" s="335"/>
      <c r="F133" s="335"/>
    </row>
    <row r="134" spans="2:7" ht="15.75" hidden="1" thickBot="1" x14ac:dyDescent="0.3">
      <c r="B134" s="612" t="s">
        <v>43</v>
      </c>
      <c r="C134" s="334"/>
      <c r="D134" s="335"/>
      <c r="E134" s="335"/>
      <c r="F134" s="335"/>
    </row>
    <row r="135" spans="2:7" ht="30.75" hidden="1" thickBot="1" x14ac:dyDescent="0.3">
      <c r="B135" s="609" t="s">
        <v>49</v>
      </c>
      <c r="C135" s="334"/>
      <c r="D135" s="335"/>
      <c r="E135" s="335"/>
      <c r="F135" s="335"/>
    </row>
    <row r="136" spans="2:7" ht="15.75" hidden="1" thickBot="1" x14ac:dyDescent="0.3">
      <c r="B136" s="612" t="s">
        <v>42</v>
      </c>
      <c r="C136" s="334"/>
      <c r="D136" s="335"/>
      <c r="E136" s="335"/>
      <c r="F136" s="335"/>
    </row>
    <row r="137" spans="2:7" ht="15.75" hidden="1" thickBot="1" x14ac:dyDescent="0.3">
      <c r="B137" s="612" t="s">
        <v>43</v>
      </c>
      <c r="C137" s="334"/>
      <c r="D137" s="335"/>
      <c r="E137" s="335"/>
      <c r="F137" s="335"/>
    </row>
    <row r="138" spans="2:7" ht="15.75" hidden="1" thickBot="1" x14ac:dyDescent="0.3">
      <c r="B138" s="622" t="s">
        <v>50</v>
      </c>
      <c r="C138" s="334">
        <f>C135+C132+C129+C126+C123+C120+C117</f>
        <v>0</v>
      </c>
      <c r="D138" s="334">
        <f>D135+D132+D129+D126+D123+D120+D117</f>
        <v>0</v>
      </c>
      <c r="E138" s="334">
        <f>E135+E132+E129+E126+E123+E120+E117</f>
        <v>0</v>
      </c>
      <c r="F138" s="334">
        <f>F135+F132+F129+F126+F123+F120+F117</f>
        <v>0</v>
      </c>
    </row>
    <row r="139" spans="2:7" ht="17.25" hidden="1" customHeight="1" x14ac:dyDescent="0.25">
      <c r="B139" s="619" t="s">
        <v>71</v>
      </c>
      <c r="C139" s="344">
        <f>IF(C138-C109=0,0,"Error")</f>
        <v>0</v>
      </c>
      <c r="D139" s="344">
        <f>IF(D138-D109=0,0,"Error")</f>
        <v>0</v>
      </c>
      <c r="E139" s="344">
        <f>IF(E138-E109=0,0,"Error")</f>
        <v>0</v>
      </c>
      <c r="F139" s="344">
        <f>IF(F138-F109=0,0,"Error")</f>
        <v>0</v>
      </c>
    </row>
    <row r="140" spans="2:7" ht="15.75" thickBot="1" x14ac:dyDescent="0.3">
      <c r="B140" s="1330" t="s">
        <v>96</v>
      </c>
      <c r="C140" s="1331"/>
      <c r="D140" s="1331"/>
      <c r="E140" s="1331"/>
      <c r="F140" s="1332"/>
    </row>
    <row r="141" spans="2:7" ht="15.75" thickBot="1" x14ac:dyDescent="0.3">
      <c r="B141" s="1330" t="s">
        <v>97</v>
      </c>
      <c r="C141" s="1331"/>
      <c r="D141" s="1331"/>
      <c r="E141" s="1331"/>
      <c r="F141" s="1332"/>
    </row>
    <row r="142" spans="2:7" ht="30.75" thickBot="1" x14ac:dyDescent="0.3">
      <c r="B142" s="623" t="s">
        <v>552</v>
      </c>
      <c r="C142" s="1818" t="s">
        <v>553</v>
      </c>
      <c r="D142" s="1819"/>
      <c r="E142" s="1819"/>
      <c r="F142" s="1820"/>
      <c r="G142" s="370"/>
    </row>
    <row r="143" spans="2:7" ht="38.25" customHeight="1" thickBot="1" x14ac:dyDescent="0.3">
      <c r="B143" s="606" t="s">
        <v>100</v>
      </c>
      <c r="C143" s="328"/>
      <c r="D143" s="196" t="s">
        <v>54</v>
      </c>
      <c r="E143" s="1821" t="s">
        <v>554</v>
      </c>
      <c r="F143" s="1822"/>
    </row>
    <row r="144" spans="2:7" ht="15.75" thickBot="1" x14ac:dyDescent="0.3">
      <c r="B144" s="624"/>
      <c r="C144" s="1817"/>
      <c r="D144" s="1626"/>
      <c r="E144" s="1626"/>
      <c r="F144" s="1627"/>
    </row>
    <row r="145" spans="2:6" ht="27.75" customHeight="1" thickBot="1" x14ac:dyDescent="0.3">
      <c r="B145" s="625" t="s">
        <v>29</v>
      </c>
      <c r="C145" s="1631" t="s">
        <v>555</v>
      </c>
      <c r="D145" s="1632"/>
      <c r="E145" s="1632"/>
      <c r="F145" s="1633"/>
    </row>
    <row r="146" spans="2:6" ht="15.75" thickBot="1" x14ac:dyDescent="0.3">
      <c r="B146" s="607" t="s">
        <v>31</v>
      </c>
      <c r="C146" s="1628"/>
      <c r="D146" s="1629"/>
      <c r="E146" s="1629"/>
      <c r="F146" s="1630"/>
    </row>
    <row r="147" spans="2:6" ht="12.75" customHeight="1" x14ac:dyDescent="0.25">
      <c r="B147" s="1809"/>
      <c r="C147" s="600">
        <v>2024</v>
      </c>
      <c r="D147" s="600">
        <v>2025</v>
      </c>
      <c r="E147" s="600">
        <v>2026</v>
      </c>
      <c r="F147" s="600">
        <v>2027</v>
      </c>
    </row>
    <row r="148" spans="2:6" ht="15.75" customHeight="1" thickBot="1" x14ac:dyDescent="0.3">
      <c r="B148" s="1810"/>
      <c r="C148" s="329" t="s">
        <v>13</v>
      </c>
      <c r="D148" s="329" t="s">
        <v>14</v>
      </c>
      <c r="E148" s="329" t="s">
        <v>14</v>
      </c>
      <c r="F148" s="329" t="s">
        <v>14</v>
      </c>
    </row>
    <row r="149" spans="2:6" ht="15.75" thickBot="1" x14ac:dyDescent="0.3">
      <c r="B149" s="607" t="s">
        <v>33</v>
      </c>
      <c r="C149" s="330">
        <v>22</v>
      </c>
      <c r="D149" s="332">
        <v>22</v>
      </c>
      <c r="E149" s="330">
        <v>22</v>
      </c>
      <c r="F149" s="332">
        <v>22</v>
      </c>
    </row>
    <row r="150" spans="2:6" ht="15.75" thickBot="1" x14ac:dyDescent="0.3">
      <c r="B150" s="607" t="s">
        <v>35</v>
      </c>
      <c r="C150" s="332">
        <f>C168</f>
        <v>5000</v>
      </c>
      <c r="D150" s="332">
        <f>D168</f>
        <v>5000</v>
      </c>
      <c r="E150" s="332">
        <f>E168</f>
        <v>5000</v>
      </c>
      <c r="F150" s="332">
        <f>F168</f>
        <v>5000</v>
      </c>
    </row>
    <row r="151" spans="2:6" ht="15.75" thickBot="1" x14ac:dyDescent="0.3">
      <c r="B151" s="607" t="s">
        <v>36</v>
      </c>
      <c r="C151" s="332">
        <f>C150/C149</f>
        <v>227.27272727272728</v>
      </c>
      <c r="D151" s="332">
        <f>D150/D149</f>
        <v>227.27272727272728</v>
      </c>
      <c r="E151" s="332">
        <f>E150/E149</f>
        <v>227.27272727272728</v>
      </c>
      <c r="F151" s="332">
        <f>F150/F149</f>
        <v>227.27272727272728</v>
      </c>
    </row>
    <row r="152" spans="2:6" ht="15.75" thickBot="1" x14ac:dyDescent="0.3">
      <c r="B152" s="607" t="s">
        <v>37</v>
      </c>
      <c r="C152" s="318" t="s">
        <v>94</v>
      </c>
      <c r="D152" s="333">
        <f>D149/C149-1</f>
        <v>0</v>
      </c>
      <c r="E152" s="333">
        <f t="shared" ref="E152:F154" si="3">E149/D149-1</f>
        <v>0</v>
      </c>
      <c r="F152" s="333">
        <f t="shared" si="3"/>
        <v>0</v>
      </c>
    </row>
    <row r="153" spans="2:6" ht="15.75" thickBot="1" x14ac:dyDescent="0.3">
      <c r="B153" s="607" t="s">
        <v>38</v>
      </c>
      <c r="C153" s="318" t="s">
        <v>94</v>
      </c>
      <c r="D153" s="333">
        <f>D150/C150-1</f>
        <v>0</v>
      </c>
      <c r="E153" s="333">
        <f t="shared" si="3"/>
        <v>0</v>
      </c>
      <c r="F153" s="333">
        <f t="shared" si="3"/>
        <v>0</v>
      </c>
    </row>
    <row r="154" spans="2:6" ht="15.75" thickBot="1" x14ac:dyDescent="0.3">
      <c r="B154" s="607" t="s">
        <v>39</v>
      </c>
      <c r="C154" s="318" t="s">
        <v>94</v>
      </c>
      <c r="D154" s="333">
        <f>D151/C151-1</f>
        <v>0</v>
      </c>
      <c r="E154" s="333">
        <f t="shared" si="3"/>
        <v>0</v>
      </c>
      <c r="F154" s="333">
        <f t="shared" si="3"/>
        <v>0</v>
      </c>
    </row>
    <row r="155" spans="2:6" ht="19.5" customHeight="1" thickBot="1" x14ac:dyDescent="0.3">
      <c r="B155" s="1608" t="s">
        <v>556</v>
      </c>
      <c r="C155" s="1609"/>
      <c r="D155" s="1609"/>
      <c r="E155" s="1609"/>
      <c r="F155" s="1610"/>
    </row>
    <row r="156" spans="2:6" ht="12.75" customHeight="1" x14ac:dyDescent="0.25">
      <c r="B156" s="1809"/>
      <c r="C156" s="600">
        <v>2024</v>
      </c>
      <c r="D156" s="600">
        <v>2025</v>
      </c>
      <c r="E156" s="600">
        <v>2026</v>
      </c>
      <c r="F156" s="600">
        <v>2027</v>
      </c>
    </row>
    <row r="157" spans="2:6" ht="18" customHeight="1" thickBot="1" x14ac:dyDescent="0.3">
      <c r="B157" s="1810"/>
      <c r="C157" s="329" t="s">
        <v>13</v>
      </c>
      <c r="D157" s="329" t="s">
        <v>14</v>
      </c>
      <c r="E157" s="329" t="s">
        <v>14</v>
      </c>
      <c r="F157" s="329" t="s">
        <v>14</v>
      </c>
    </row>
    <row r="158" spans="2:6" ht="15.75" thickBot="1" x14ac:dyDescent="0.3">
      <c r="B158" s="609" t="s">
        <v>57</v>
      </c>
      <c r="C158" s="335">
        <f>C159+C160+C161+C162</f>
        <v>0</v>
      </c>
      <c r="D158" s="335">
        <f>D159+D160+D161+D162</f>
        <v>0</v>
      </c>
      <c r="E158" s="335">
        <f>E159+E160+E161+E162</f>
        <v>0</v>
      </c>
      <c r="F158" s="335">
        <f>F159+F160+F161+F162</f>
        <v>0</v>
      </c>
    </row>
    <row r="159" spans="2:6" ht="15.75" thickBot="1" x14ac:dyDescent="0.3">
      <c r="B159" s="612" t="s">
        <v>42</v>
      </c>
      <c r="C159" s="335"/>
      <c r="D159" s="335"/>
      <c r="E159" s="335"/>
      <c r="F159" s="335"/>
    </row>
    <row r="160" spans="2:6" ht="15.75" thickBot="1" x14ac:dyDescent="0.3">
      <c r="B160" s="612" t="s">
        <v>58</v>
      </c>
      <c r="C160" s="335"/>
      <c r="D160" s="335"/>
      <c r="E160" s="335"/>
      <c r="F160" s="335"/>
    </row>
    <row r="161" spans="2:6" ht="15.75" thickBot="1" x14ac:dyDescent="0.3">
      <c r="B161" s="612" t="s">
        <v>59</v>
      </c>
      <c r="C161" s="335"/>
      <c r="D161" s="335"/>
      <c r="E161" s="335"/>
      <c r="F161" s="335"/>
    </row>
    <row r="162" spans="2:6" ht="15.75" thickBot="1" x14ac:dyDescent="0.3">
      <c r="B162" s="612" t="s">
        <v>60</v>
      </c>
      <c r="C162" s="335"/>
      <c r="D162" s="335"/>
      <c r="E162" s="335"/>
      <c r="F162" s="335"/>
    </row>
    <row r="163" spans="2:6" ht="15.75" thickBot="1" x14ac:dyDescent="0.3">
      <c r="B163" s="609" t="s">
        <v>61</v>
      </c>
      <c r="C163" s="334">
        <f>C164+C165+C166+C167</f>
        <v>5000</v>
      </c>
      <c r="D163" s="334">
        <f>D164+D165+D166+D167</f>
        <v>5000</v>
      </c>
      <c r="E163" s="334">
        <f>E164+E165+E166+E167</f>
        <v>5000</v>
      </c>
      <c r="F163" s="334">
        <f>F164+F165+F166+F167</f>
        <v>5000</v>
      </c>
    </row>
    <row r="164" spans="2:6" ht="15.75" thickBot="1" x14ac:dyDescent="0.3">
      <c r="B164" s="612" t="s">
        <v>42</v>
      </c>
      <c r="C164" s="337">
        <v>5000</v>
      </c>
      <c r="D164" s="337">
        <v>5000</v>
      </c>
      <c r="E164" s="337">
        <v>5000</v>
      </c>
      <c r="F164" s="337">
        <v>5000</v>
      </c>
    </row>
    <row r="165" spans="2:6" ht="15.75" thickBot="1" x14ac:dyDescent="0.3">
      <c r="B165" s="612" t="s">
        <v>58</v>
      </c>
      <c r="C165" s="334"/>
      <c r="D165" s="335"/>
      <c r="E165" s="335"/>
      <c r="F165" s="335"/>
    </row>
    <row r="166" spans="2:6" ht="15.75" thickBot="1" x14ac:dyDescent="0.3">
      <c r="B166" s="612" t="s">
        <v>59</v>
      </c>
      <c r="C166" s="334"/>
      <c r="D166" s="335"/>
      <c r="E166" s="335"/>
      <c r="F166" s="335"/>
    </row>
    <row r="167" spans="2:6" ht="15.75" thickBot="1" x14ac:dyDescent="0.3">
      <c r="B167" s="612" t="s">
        <v>60</v>
      </c>
      <c r="C167" s="334"/>
      <c r="D167" s="335"/>
      <c r="E167" s="335"/>
      <c r="F167" s="335"/>
    </row>
    <row r="168" spans="2:6" ht="15.75" thickBot="1" x14ac:dyDescent="0.3">
      <c r="B168" s="626" t="s">
        <v>62</v>
      </c>
      <c r="C168" s="334">
        <f>C158+C163</f>
        <v>5000</v>
      </c>
      <c r="D168" s="334">
        <f>D158+D163</f>
        <v>5000</v>
      </c>
      <c r="E168" s="334">
        <f>E158+E163</f>
        <v>5000</v>
      </c>
      <c r="F168" s="334">
        <f>F158+F163</f>
        <v>5000</v>
      </c>
    </row>
    <row r="169" spans="2:6" ht="23.25" hidden="1" thickBot="1" x14ac:dyDescent="0.3">
      <c r="B169" s="606" t="s">
        <v>557</v>
      </c>
      <c r="C169" s="328"/>
      <c r="D169" s="627" t="s">
        <v>54</v>
      </c>
      <c r="E169" s="1649" t="s">
        <v>554</v>
      </c>
      <c r="F169" s="1652"/>
    </row>
    <row r="170" spans="2:6" ht="24.75" hidden="1" customHeight="1" x14ac:dyDescent="0.25">
      <c r="B170" s="607" t="s">
        <v>558</v>
      </c>
      <c r="C170" s="1625" t="s">
        <v>559</v>
      </c>
      <c r="D170" s="1823"/>
      <c r="E170" s="1823"/>
      <c r="F170" s="1824"/>
    </row>
    <row r="171" spans="2:6" ht="15.75" hidden="1" thickBot="1" x14ac:dyDescent="0.3">
      <c r="B171" s="607" t="s">
        <v>31</v>
      </c>
      <c r="C171" s="1628" t="s">
        <v>318</v>
      </c>
      <c r="D171" s="1629"/>
      <c r="E171" s="1629"/>
      <c r="F171" s="1630"/>
    </row>
    <row r="172" spans="2:6" ht="12.75" hidden="1" customHeight="1" x14ac:dyDescent="0.25">
      <c r="B172" s="1809"/>
      <c r="C172" s="621">
        <v>2023</v>
      </c>
      <c r="D172" s="621">
        <v>2024</v>
      </c>
      <c r="E172" s="621">
        <v>2025</v>
      </c>
      <c r="F172" s="621">
        <v>2026</v>
      </c>
    </row>
    <row r="173" spans="2:6" ht="9" hidden="1" customHeight="1" x14ac:dyDescent="0.25">
      <c r="B173" s="1810"/>
      <c r="C173" s="329" t="s">
        <v>13</v>
      </c>
      <c r="D173" s="329" t="s">
        <v>14</v>
      </c>
      <c r="E173" s="329" t="s">
        <v>14</v>
      </c>
      <c r="F173" s="329" t="s">
        <v>14</v>
      </c>
    </row>
    <row r="174" spans="2:6" ht="15.75" hidden="1" thickBot="1" x14ac:dyDescent="0.3">
      <c r="B174" s="607" t="s">
        <v>33</v>
      </c>
      <c r="C174" s="628"/>
      <c r="D174" s="628"/>
      <c r="E174" s="318"/>
      <c r="F174" s="318"/>
    </row>
    <row r="175" spans="2:6" ht="15.75" hidden="1" thickBot="1" x14ac:dyDescent="0.3">
      <c r="B175" s="607" t="s">
        <v>35</v>
      </c>
      <c r="C175" s="332">
        <f>C193</f>
        <v>0</v>
      </c>
      <c r="D175" s="332">
        <f>D193</f>
        <v>0</v>
      </c>
      <c r="E175" s="332">
        <f>E193</f>
        <v>0</v>
      </c>
      <c r="F175" s="332">
        <f>F193</f>
        <v>0</v>
      </c>
    </row>
    <row r="176" spans="2:6" ht="15.75" hidden="1" thickBot="1" x14ac:dyDescent="0.3">
      <c r="B176" s="607" t="s">
        <v>36</v>
      </c>
      <c r="C176" s="332" t="e">
        <f>C175/C174</f>
        <v>#DIV/0!</v>
      </c>
      <c r="D176" s="332" t="e">
        <f>D175/D174</f>
        <v>#DIV/0!</v>
      </c>
      <c r="E176" s="332" t="e">
        <f>E175/E174</f>
        <v>#DIV/0!</v>
      </c>
      <c r="F176" s="332" t="e">
        <f>F175/F174</f>
        <v>#DIV/0!</v>
      </c>
    </row>
    <row r="177" spans="2:6" ht="15.75" hidden="1" thickBot="1" x14ac:dyDescent="0.3">
      <c r="B177" s="607" t="s">
        <v>37</v>
      </c>
      <c r="C177" s="318" t="s">
        <v>94</v>
      </c>
      <c r="D177" s="333" t="e">
        <f>D174/C174-1</f>
        <v>#DIV/0!</v>
      </c>
      <c r="E177" s="333" t="e">
        <f t="shared" ref="E177:F179" si="4">E174/D174-1</f>
        <v>#DIV/0!</v>
      </c>
      <c r="F177" s="333" t="e">
        <f t="shared" si="4"/>
        <v>#DIV/0!</v>
      </c>
    </row>
    <row r="178" spans="2:6" ht="15.75" hidden="1" thickBot="1" x14ac:dyDescent="0.3">
      <c r="B178" s="607" t="s">
        <v>38</v>
      </c>
      <c r="C178" s="318" t="s">
        <v>94</v>
      </c>
      <c r="D178" s="333" t="e">
        <f>D175/C175-1</f>
        <v>#DIV/0!</v>
      </c>
      <c r="E178" s="333" t="e">
        <f t="shared" si="4"/>
        <v>#DIV/0!</v>
      </c>
      <c r="F178" s="333" t="e">
        <f t="shared" si="4"/>
        <v>#DIV/0!</v>
      </c>
    </row>
    <row r="179" spans="2:6" ht="15.75" hidden="1" thickBot="1" x14ac:dyDescent="0.3">
      <c r="B179" s="607" t="s">
        <v>39</v>
      </c>
      <c r="C179" s="318" t="s">
        <v>94</v>
      </c>
      <c r="D179" s="333" t="e">
        <f>D176/C176-1</f>
        <v>#DIV/0!</v>
      </c>
      <c r="E179" s="333" t="e">
        <f t="shared" si="4"/>
        <v>#DIV/0!</v>
      </c>
      <c r="F179" s="333" t="e">
        <f t="shared" si="4"/>
        <v>#DIV/0!</v>
      </c>
    </row>
    <row r="180" spans="2:6" ht="15.75" hidden="1" customHeight="1" x14ac:dyDescent="0.25">
      <c r="B180" s="1608" t="s">
        <v>560</v>
      </c>
      <c r="C180" s="1609"/>
      <c r="D180" s="1609"/>
      <c r="E180" s="1609"/>
      <c r="F180" s="1610"/>
    </row>
    <row r="181" spans="2:6" ht="12.75" hidden="1" customHeight="1" x14ac:dyDescent="0.25">
      <c r="B181" s="1809"/>
      <c r="C181" s="621">
        <v>2023</v>
      </c>
      <c r="D181" s="621">
        <v>2024</v>
      </c>
      <c r="E181" s="621">
        <v>2025</v>
      </c>
      <c r="F181" s="621">
        <v>2026</v>
      </c>
    </row>
    <row r="182" spans="2:6" ht="9" hidden="1" customHeight="1" x14ac:dyDescent="0.25">
      <c r="B182" s="1810"/>
      <c r="C182" s="329" t="s">
        <v>13</v>
      </c>
      <c r="D182" s="329" t="s">
        <v>14</v>
      </c>
      <c r="E182" s="329" t="s">
        <v>14</v>
      </c>
      <c r="F182" s="329" t="s">
        <v>14</v>
      </c>
    </row>
    <row r="183" spans="2:6" ht="15.75" hidden="1" thickBot="1" x14ac:dyDescent="0.3">
      <c r="B183" s="609" t="s">
        <v>57</v>
      </c>
      <c r="C183" s="335">
        <f>C184+C185+C186+C187</f>
        <v>0</v>
      </c>
      <c r="D183" s="335">
        <f>D184+D185+D186+D187</f>
        <v>0</v>
      </c>
      <c r="E183" s="335">
        <f>E184+E185+E186+E187</f>
        <v>0</v>
      </c>
      <c r="F183" s="335">
        <f>F184+F185+F186+F187</f>
        <v>0</v>
      </c>
    </row>
    <row r="184" spans="2:6" ht="15.75" hidden="1" thickBot="1" x14ac:dyDescent="0.3">
      <c r="B184" s="612" t="s">
        <v>42</v>
      </c>
      <c r="C184" s="629"/>
      <c r="D184" s="335"/>
      <c r="E184" s="335"/>
      <c r="F184" s="335"/>
    </row>
    <row r="185" spans="2:6" ht="15.75" hidden="1" thickBot="1" x14ac:dyDescent="0.3">
      <c r="B185" s="612" t="s">
        <v>58</v>
      </c>
      <c r="C185" s="335"/>
      <c r="D185" s="335"/>
      <c r="E185" s="335"/>
      <c r="F185" s="335"/>
    </row>
    <row r="186" spans="2:6" ht="15.75" hidden="1" thickBot="1" x14ac:dyDescent="0.3">
      <c r="B186" s="612" t="s">
        <v>59</v>
      </c>
      <c r="C186" s="335"/>
      <c r="D186" s="335"/>
      <c r="E186" s="335"/>
      <c r="F186" s="335"/>
    </row>
    <row r="187" spans="2:6" ht="15.75" hidden="1" thickBot="1" x14ac:dyDescent="0.3">
      <c r="B187" s="612" t="s">
        <v>60</v>
      </c>
      <c r="C187" s="335"/>
      <c r="D187" s="335"/>
      <c r="E187" s="335"/>
      <c r="F187" s="335"/>
    </row>
    <row r="188" spans="2:6" ht="15.75" hidden="1" thickBot="1" x14ac:dyDescent="0.3">
      <c r="B188" s="609" t="s">
        <v>61</v>
      </c>
      <c r="C188" s="334">
        <f>C189+C190+C191+C192</f>
        <v>0</v>
      </c>
      <c r="D188" s="334">
        <f>D189+D190+D191+D192</f>
        <v>0</v>
      </c>
      <c r="E188" s="334">
        <f>E189+E190+E191+E192</f>
        <v>0</v>
      </c>
      <c r="F188" s="334">
        <f>F189+F190+F191+F192</f>
        <v>0</v>
      </c>
    </row>
    <row r="189" spans="2:6" ht="15.75" hidden="1" thickBot="1" x14ac:dyDescent="0.3">
      <c r="B189" s="612" t="s">
        <v>42</v>
      </c>
      <c r="C189" s="343"/>
      <c r="D189" s="335"/>
      <c r="E189" s="335"/>
      <c r="F189" s="335"/>
    </row>
    <row r="190" spans="2:6" ht="15.75" hidden="1" thickBot="1" x14ac:dyDescent="0.3">
      <c r="B190" s="612" t="s">
        <v>58</v>
      </c>
      <c r="C190" s="334"/>
      <c r="D190" s="335"/>
      <c r="E190" s="335"/>
      <c r="F190" s="335"/>
    </row>
    <row r="191" spans="2:6" ht="15.75" hidden="1" thickBot="1" x14ac:dyDescent="0.3">
      <c r="B191" s="612" t="s">
        <v>59</v>
      </c>
      <c r="C191" s="334"/>
      <c r="D191" s="335"/>
      <c r="E191" s="335"/>
      <c r="F191" s="335"/>
    </row>
    <row r="192" spans="2:6" ht="15.75" hidden="1" thickBot="1" x14ac:dyDescent="0.3">
      <c r="B192" s="612" t="s">
        <v>60</v>
      </c>
      <c r="C192" s="334"/>
      <c r="D192" s="335"/>
      <c r="E192" s="335"/>
      <c r="F192" s="335"/>
    </row>
    <row r="193" spans="2:6" ht="15.75" hidden="1" thickBot="1" x14ac:dyDescent="0.3">
      <c r="B193" s="626" t="s">
        <v>204</v>
      </c>
      <c r="C193" s="334">
        <f>C183+C188</f>
        <v>0</v>
      </c>
      <c r="D193" s="334">
        <f>D183+D188</f>
        <v>0</v>
      </c>
      <c r="E193" s="334">
        <f>E183+E188</f>
        <v>0</v>
      </c>
      <c r="F193" s="334">
        <f>F183+F188</f>
        <v>0</v>
      </c>
    </row>
    <row r="194" spans="2:6" ht="23.25" hidden="1" thickBot="1" x14ac:dyDescent="0.3">
      <c r="B194" s="606" t="s">
        <v>561</v>
      </c>
      <c r="C194" s="357"/>
      <c r="D194" s="358" t="s">
        <v>54</v>
      </c>
      <c r="E194" s="1817" t="s">
        <v>562</v>
      </c>
      <c r="F194" s="1627"/>
    </row>
    <row r="195" spans="2:6" ht="17.25" hidden="1" customHeight="1" x14ac:dyDescent="0.25">
      <c r="B195" s="607" t="s">
        <v>29</v>
      </c>
      <c r="C195" s="1619" t="s">
        <v>563</v>
      </c>
      <c r="D195" s="1620"/>
      <c r="E195" s="1620"/>
      <c r="F195" s="1621"/>
    </row>
    <row r="196" spans="2:6" ht="15.75" hidden="1" thickBot="1" x14ac:dyDescent="0.3">
      <c r="B196" s="607" t="s">
        <v>31</v>
      </c>
      <c r="C196" s="1628" t="s">
        <v>564</v>
      </c>
      <c r="D196" s="1629"/>
      <c r="E196" s="1629"/>
      <c r="F196" s="1630"/>
    </row>
    <row r="197" spans="2:6" ht="12.75" hidden="1" customHeight="1" x14ac:dyDescent="0.25">
      <c r="B197" s="1809"/>
      <c r="C197" s="621">
        <v>2023</v>
      </c>
      <c r="D197" s="621">
        <v>2024</v>
      </c>
      <c r="E197" s="621">
        <v>2025</v>
      </c>
      <c r="F197" s="621">
        <v>2026</v>
      </c>
    </row>
    <row r="198" spans="2:6" ht="9" hidden="1" customHeight="1" x14ac:dyDescent="0.25">
      <c r="B198" s="1810"/>
      <c r="C198" s="329" t="s">
        <v>13</v>
      </c>
      <c r="D198" s="329" t="s">
        <v>14</v>
      </c>
      <c r="E198" s="329" t="s">
        <v>14</v>
      </c>
      <c r="F198" s="329" t="s">
        <v>14</v>
      </c>
    </row>
    <row r="199" spans="2:6" ht="15.75" hidden="1" thickBot="1" x14ac:dyDescent="0.3">
      <c r="B199" s="607" t="s">
        <v>33</v>
      </c>
      <c r="C199" s="628">
        <v>646</v>
      </c>
      <c r="D199" s="318">
        <v>646</v>
      </c>
      <c r="E199" s="318">
        <v>646</v>
      </c>
      <c r="F199" s="318">
        <v>646</v>
      </c>
    </row>
    <row r="200" spans="2:6" ht="15.75" hidden="1" thickBot="1" x14ac:dyDescent="0.3">
      <c r="B200" s="607" t="s">
        <v>35</v>
      </c>
      <c r="C200" s="332">
        <f>C218</f>
        <v>0</v>
      </c>
      <c r="D200" s="332">
        <f>D218</f>
        <v>0</v>
      </c>
      <c r="E200" s="332">
        <f>E218</f>
        <v>0</v>
      </c>
      <c r="F200" s="332">
        <f>F218</f>
        <v>0</v>
      </c>
    </row>
    <row r="201" spans="2:6" ht="15.75" hidden="1" thickBot="1" x14ac:dyDescent="0.3">
      <c r="B201" s="607" t="s">
        <v>36</v>
      </c>
      <c r="C201" s="332">
        <f>C200/C199</f>
        <v>0</v>
      </c>
      <c r="D201" s="332">
        <f>D200/D199</f>
        <v>0</v>
      </c>
      <c r="E201" s="332">
        <f>E200/E199</f>
        <v>0</v>
      </c>
      <c r="F201" s="332">
        <f>F200/F199</f>
        <v>0</v>
      </c>
    </row>
    <row r="202" spans="2:6" ht="15.75" hidden="1" thickBot="1" x14ac:dyDescent="0.3">
      <c r="B202" s="607" t="s">
        <v>37</v>
      </c>
      <c r="C202" s="318" t="s">
        <v>94</v>
      </c>
      <c r="D202" s="333">
        <f>D199/C199-1</f>
        <v>0</v>
      </c>
      <c r="E202" s="333">
        <f t="shared" ref="E202:F204" si="5">E199/D199-1</f>
        <v>0</v>
      </c>
      <c r="F202" s="333">
        <f t="shared" si="5"/>
        <v>0</v>
      </c>
    </row>
    <row r="203" spans="2:6" ht="15.75" hidden="1" thickBot="1" x14ac:dyDescent="0.3">
      <c r="B203" s="607" t="s">
        <v>38</v>
      </c>
      <c r="C203" s="318" t="s">
        <v>94</v>
      </c>
      <c r="D203" s="333" t="e">
        <f>D200/C200-1</f>
        <v>#DIV/0!</v>
      </c>
      <c r="E203" s="333" t="e">
        <f t="shared" si="5"/>
        <v>#DIV/0!</v>
      </c>
      <c r="F203" s="333" t="e">
        <f t="shared" si="5"/>
        <v>#DIV/0!</v>
      </c>
    </row>
    <row r="204" spans="2:6" ht="15.75" hidden="1" thickBot="1" x14ac:dyDescent="0.3">
      <c r="B204" s="607" t="s">
        <v>39</v>
      </c>
      <c r="C204" s="318" t="s">
        <v>94</v>
      </c>
      <c r="D204" s="333" t="e">
        <f>D201/C201-1</f>
        <v>#DIV/0!</v>
      </c>
      <c r="E204" s="333" t="e">
        <f t="shared" si="5"/>
        <v>#DIV/0!</v>
      </c>
      <c r="F204" s="333" t="e">
        <f t="shared" si="5"/>
        <v>#DIV/0!</v>
      </c>
    </row>
    <row r="205" spans="2:6" ht="15.75" hidden="1" thickBot="1" x14ac:dyDescent="0.3">
      <c r="B205" s="1608" t="s">
        <v>565</v>
      </c>
      <c r="C205" s="1609"/>
      <c r="D205" s="1609"/>
      <c r="E205" s="1609"/>
      <c r="F205" s="1610"/>
    </row>
    <row r="206" spans="2:6" ht="12.75" hidden="1" customHeight="1" x14ac:dyDescent="0.25">
      <c r="B206" s="1809"/>
      <c r="C206" s="621">
        <v>2023</v>
      </c>
      <c r="D206" s="621">
        <v>2024</v>
      </c>
      <c r="E206" s="621">
        <v>2025</v>
      </c>
      <c r="F206" s="621">
        <v>2026</v>
      </c>
    </row>
    <row r="207" spans="2:6" ht="9" hidden="1" customHeight="1" x14ac:dyDescent="0.25">
      <c r="B207" s="1810"/>
      <c r="C207" s="329" t="s">
        <v>13</v>
      </c>
      <c r="D207" s="329" t="s">
        <v>14</v>
      </c>
      <c r="E207" s="329" t="s">
        <v>14</v>
      </c>
      <c r="F207" s="329" t="s">
        <v>14</v>
      </c>
    </row>
    <row r="208" spans="2:6" ht="15.75" hidden="1" thickBot="1" x14ac:dyDescent="0.3">
      <c r="B208" s="609" t="s">
        <v>57</v>
      </c>
      <c r="C208" s="611">
        <f>C209+C210+C211+C212</f>
        <v>0</v>
      </c>
      <c r="D208" s="611">
        <f>D209+D210+D211+D212</f>
        <v>0</v>
      </c>
      <c r="E208" s="611">
        <f>E209+E210+E211+E212</f>
        <v>0</v>
      </c>
      <c r="F208" s="611">
        <f>F209+F210+F211+F212</f>
        <v>0</v>
      </c>
    </row>
    <row r="209" spans="2:6" ht="15.75" hidden="1" thickBot="1" x14ac:dyDescent="0.3">
      <c r="B209" s="612" t="s">
        <v>42</v>
      </c>
      <c r="C209" s="611"/>
      <c r="D209" s="611"/>
      <c r="E209" s="611"/>
      <c r="F209" s="611"/>
    </row>
    <row r="210" spans="2:6" ht="15.75" hidden="1" thickBot="1" x14ac:dyDescent="0.3">
      <c r="B210" s="612" t="s">
        <v>58</v>
      </c>
      <c r="C210" s="611"/>
      <c r="D210" s="611"/>
      <c r="E210" s="611"/>
      <c r="F210" s="611"/>
    </row>
    <row r="211" spans="2:6" ht="15.75" hidden="1" thickBot="1" x14ac:dyDescent="0.3">
      <c r="B211" s="612" t="s">
        <v>59</v>
      </c>
      <c r="C211" s="611"/>
      <c r="D211" s="611"/>
      <c r="E211" s="611"/>
      <c r="F211" s="611"/>
    </row>
    <row r="212" spans="2:6" ht="15.75" hidden="1" thickBot="1" x14ac:dyDescent="0.3">
      <c r="B212" s="612" t="s">
        <v>60</v>
      </c>
      <c r="C212" s="611"/>
      <c r="D212" s="611"/>
      <c r="E212" s="611"/>
      <c r="F212" s="611"/>
    </row>
    <row r="213" spans="2:6" ht="15.75" hidden="1" thickBot="1" x14ac:dyDescent="0.3">
      <c r="B213" s="609" t="s">
        <v>61</v>
      </c>
      <c r="C213" s="614">
        <f>C214+C215+C216+C217</f>
        <v>0</v>
      </c>
      <c r="D213" s="614">
        <f>D214+D215+D216+D217</f>
        <v>0</v>
      </c>
      <c r="E213" s="614">
        <f>E214+E215+E216+E217</f>
        <v>0</v>
      </c>
      <c r="F213" s="614">
        <f>F214+F215+F216+F217</f>
        <v>0</v>
      </c>
    </row>
    <row r="214" spans="2:6" ht="15.75" hidden="1" thickBot="1" x14ac:dyDescent="0.3">
      <c r="B214" s="612" t="s">
        <v>42</v>
      </c>
      <c r="C214" s="630"/>
      <c r="D214" s="630"/>
      <c r="E214" s="630"/>
      <c r="F214" s="630"/>
    </row>
    <row r="215" spans="2:6" ht="15.75" hidden="1" thickBot="1" x14ac:dyDescent="0.3">
      <c r="B215" s="612" t="s">
        <v>58</v>
      </c>
      <c r="C215" s="614"/>
      <c r="D215" s="611"/>
      <c r="E215" s="611"/>
      <c r="F215" s="611"/>
    </row>
    <row r="216" spans="2:6" ht="15.75" hidden="1" thickBot="1" x14ac:dyDescent="0.3">
      <c r="B216" s="612" t="s">
        <v>59</v>
      </c>
      <c r="C216" s="614"/>
      <c r="D216" s="611"/>
      <c r="E216" s="611"/>
      <c r="F216" s="611"/>
    </row>
    <row r="217" spans="2:6" ht="15.75" hidden="1" thickBot="1" x14ac:dyDescent="0.3">
      <c r="B217" s="612" t="s">
        <v>60</v>
      </c>
      <c r="C217" s="614"/>
      <c r="D217" s="611"/>
      <c r="E217" s="611"/>
      <c r="F217" s="611"/>
    </row>
    <row r="218" spans="2:6" ht="15.75" hidden="1" thickBot="1" x14ac:dyDescent="0.3">
      <c r="B218" s="618" t="s">
        <v>207</v>
      </c>
      <c r="C218" s="614">
        <f>C208+C213</f>
        <v>0</v>
      </c>
      <c r="D218" s="614">
        <f>D208+D213</f>
        <v>0</v>
      </c>
      <c r="E218" s="614">
        <f>E208+E213</f>
        <v>0</v>
      </c>
      <c r="F218" s="614">
        <f>F208+F213</f>
        <v>0</v>
      </c>
    </row>
    <row r="219" spans="2:6" ht="25.5" hidden="1" customHeight="1" x14ac:dyDescent="0.25">
      <c r="B219" s="631" t="s">
        <v>63</v>
      </c>
      <c r="C219" s="1649" t="s">
        <v>566</v>
      </c>
      <c r="D219" s="1651"/>
      <c r="E219" s="1651"/>
      <c r="F219" s="1652"/>
    </row>
    <row r="220" spans="2:6" ht="30.75" hidden="1" thickBot="1" x14ac:dyDescent="0.3">
      <c r="B220" s="606" t="s">
        <v>53</v>
      </c>
      <c r="C220" s="357"/>
      <c r="D220" s="358" t="s">
        <v>54</v>
      </c>
      <c r="E220" s="359"/>
      <c r="F220" s="360"/>
    </row>
    <row r="221" spans="2:6" ht="17.25" hidden="1" customHeight="1" x14ac:dyDescent="0.25">
      <c r="B221" s="607" t="s">
        <v>29</v>
      </c>
      <c r="C221" s="1619" t="s">
        <v>567</v>
      </c>
      <c r="D221" s="1620"/>
      <c r="E221" s="1620"/>
      <c r="F221" s="1621"/>
    </row>
    <row r="222" spans="2:6" ht="15.75" hidden="1" thickBot="1" x14ac:dyDescent="0.3">
      <c r="B222" s="607" t="s">
        <v>31</v>
      </c>
      <c r="C222" s="1825" t="s">
        <v>568</v>
      </c>
      <c r="D222" s="1629"/>
      <c r="E222" s="1629"/>
      <c r="F222" s="1630"/>
    </row>
    <row r="223" spans="2:6" ht="12.75" hidden="1" customHeight="1" x14ac:dyDescent="0.25">
      <c r="B223" s="1809"/>
      <c r="C223" s="621">
        <v>2023</v>
      </c>
      <c r="D223" s="621">
        <v>2024</v>
      </c>
      <c r="E223" s="621">
        <v>2025</v>
      </c>
      <c r="F223" s="621">
        <v>2026</v>
      </c>
    </row>
    <row r="224" spans="2:6" ht="9" hidden="1" customHeight="1" x14ac:dyDescent="0.25">
      <c r="B224" s="1810"/>
      <c r="C224" s="329" t="s">
        <v>13</v>
      </c>
      <c r="D224" s="329" t="s">
        <v>14</v>
      </c>
      <c r="E224" s="329" t="s">
        <v>14</v>
      </c>
      <c r="F224" s="329" t="s">
        <v>14</v>
      </c>
    </row>
    <row r="225" spans="2:6" ht="15.75" hidden="1" thickBot="1" x14ac:dyDescent="0.3">
      <c r="B225" s="607" t="s">
        <v>33</v>
      </c>
      <c r="C225" s="628">
        <v>0</v>
      </c>
      <c r="D225" s="318">
        <v>0</v>
      </c>
      <c r="E225" s="318">
        <v>0</v>
      </c>
      <c r="F225" s="318">
        <v>5</v>
      </c>
    </row>
    <row r="226" spans="2:6" ht="15.75" hidden="1" thickBot="1" x14ac:dyDescent="0.3">
      <c r="B226" s="607" t="s">
        <v>35</v>
      </c>
      <c r="C226" s="332">
        <f>C244</f>
        <v>0</v>
      </c>
      <c r="D226" s="332">
        <f>D244</f>
        <v>0</v>
      </c>
      <c r="E226" s="332">
        <f>E244</f>
        <v>0</v>
      </c>
      <c r="F226" s="332">
        <f>F244</f>
        <v>0</v>
      </c>
    </row>
    <row r="227" spans="2:6" ht="15.75" hidden="1" thickBot="1" x14ac:dyDescent="0.3">
      <c r="B227" s="607" t="s">
        <v>36</v>
      </c>
      <c r="C227" s="332" t="e">
        <f>C226/C225</f>
        <v>#DIV/0!</v>
      </c>
      <c r="D227" s="332" t="e">
        <f>D226/D225</f>
        <v>#DIV/0!</v>
      </c>
      <c r="E227" s="332" t="e">
        <f>E226/E225</f>
        <v>#DIV/0!</v>
      </c>
      <c r="F227" s="332">
        <f>F226/F225</f>
        <v>0</v>
      </c>
    </row>
    <row r="228" spans="2:6" ht="15.75" hidden="1" thickBot="1" x14ac:dyDescent="0.3">
      <c r="B228" s="607" t="s">
        <v>37</v>
      </c>
      <c r="C228" s="318" t="s">
        <v>94</v>
      </c>
      <c r="D228" s="333" t="e">
        <f>D225/C225-1</f>
        <v>#DIV/0!</v>
      </c>
      <c r="E228" s="333" t="e">
        <f t="shared" ref="E228:F230" si="6">E225/D225-1</f>
        <v>#DIV/0!</v>
      </c>
      <c r="F228" s="333" t="e">
        <f t="shared" si="6"/>
        <v>#DIV/0!</v>
      </c>
    </row>
    <row r="229" spans="2:6" ht="15.75" hidden="1" thickBot="1" x14ac:dyDescent="0.3">
      <c r="B229" s="607" t="s">
        <v>38</v>
      </c>
      <c r="C229" s="318" t="s">
        <v>94</v>
      </c>
      <c r="D229" s="333" t="e">
        <f>D226/C226-1</f>
        <v>#DIV/0!</v>
      </c>
      <c r="E229" s="333" t="e">
        <f t="shared" si="6"/>
        <v>#DIV/0!</v>
      </c>
      <c r="F229" s="333" t="e">
        <f t="shared" si="6"/>
        <v>#DIV/0!</v>
      </c>
    </row>
    <row r="230" spans="2:6" ht="15.75" hidden="1" thickBot="1" x14ac:dyDescent="0.3">
      <c r="B230" s="607" t="s">
        <v>39</v>
      </c>
      <c r="C230" s="318" t="s">
        <v>94</v>
      </c>
      <c r="D230" s="333" t="e">
        <f>D227/C227-1</f>
        <v>#DIV/0!</v>
      </c>
      <c r="E230" s="333" t="e">
        <f t="shared" si="6"/>
        <v>#DIV/0!</v>
      </c>
      <c r="F230" s="333" t="e">
        <f t="shared" si="6"/>
        <v>#DIV/0!</v>
      </c>
    </row>
    <row r="231" spans="2:6" ht="15.75" hidden="1" thickBot="1" x14ac:dyDescent="0.3">
      <c r="B231" s="1608" t="s">
        <v>569</v>
      </c>
      <c r="C231" s="1609"/>
      <c r="D231" s="1609"/>
      <c r="E231" s="1609"/>
      <c r="F231" s="1610"/>
    </row>
    <row r="232" spans="2:6" ht="12.75" hidden="1" customHeight="1" x14ac:dyDescent="0.25">
      <c r="B232" s="1809"/>
      <c r="C232" s="621">
        <v>2023</v>
      </c>
      <c r="D232" s="621">
        <v>2024</v>
      </c>
      <c r="E232" s="621">
        <v>2025</v>
      </c>
      <c r="F232" s="621">
        <v>2026</v>
      </c>
    </row>
    <row r="233" spans="2:6" ht="9" hidden="1" customHeight="1" x14ac:dyDescent="0.25">
      <c r="B233" s="1810"/>
      <c r="C233" s="329" t="s">
        <v>13</v>
      </c>
      <c r="D233" s="329" t="s">
        <v>14</v>
      </c>
      <c r="E233" s="329" t="s">
        <v>14</v>
      </c>
      <c r="F233" s="329" t="s">
        <v>14</v>
      </c>
    </row>
    <row r="234" spans="2:6" ht="15.75" hidden="1" thickBot="1" x14ac:dyDescent="0.3">
      <c r="B234" s="609" t="s">
        <v>57</v>
      </c>
      <c r="C234" s="335">
        <f>C235+C236+C237+C238</f>
        <v>0</v>
      </c>
      <c r="D234" s="335">
        <f>D235+D236+D237+D238</f>
        <v>0</v>
      </c>
      <c r="E234" s="335">
        <f>E235+E236+E237+E238</f>
        <v>0</v>
      </c>
      <c r="F234" s="335">
        <f>F235+F236+F237+F238</f>
        <v>0</v>
      </c>
    </row>
    <row r="235" spans="2:6" ht="15.75" hidden="1" thickBot="1" x14ac:dyDescent="0.3">
      <c r="B235" s="612" t="s">
        <v>42</v>
      </c>
      <c r="C235" s="335"/>
      <c r="D235" s="335"/>
      <c r="E235" s="335"/>
      <c r="F235" s="335"/>
    </row>
    <row r="236" spans="2:6" ht="15.75" hidden="1" thickBot="1" x14ac:dyDescent="0.3">
      <c r="B236" s="612" t="s">
        <v>58</v>
      </c>
      <c r="C236" s="335"/>
      <c r="D236" s="335"/>
      <c r="E236" s="335"/>
      <c r="F236" s="335"/>
    </row>
    <row r="237" spans="2:6" ht="15.75" hidden="1" thickBot="1" x14ac:dyDescent="0.3">
      <c r="B237" s="612" t="s">
        <v>59</v>
      </c>
      <c r="C237" s="335"/>
      <c r="D237" s="335"/>
      <c r="E237" s="335"/>
      <c r="F237" s="335"/>
    </row>
    <row r="238" spans="2:6" ht="15.75" hidden="1" thickBot="1" x14ac:dyDescent="0.3">
      <c r="B238" s="612" t="s">
        <v>60</v>
      </c>
      <c r="C238" s="335"/>
      <c r="D238" s="335"/>
      <c r="E238" s="335"/>
      <c r="F238" s="335"/>
    </row>
    <row r="239" spans="2:6" ht="15.75" hidden="1" thickBot="1" x14ac:dyDescent="0.3">
      <c r="B239" s="609" t="s">
        <v>61</v>
      </c>
      <c r="C239" s="334">
        <f>C240+C241+C242+C243</f>
        <v>0</v>
      </c>
      <c r="D239" s="334">
        <f>D240+D241+D242+D243</f>
        <v>0</v>
      </c>
      <c r="E239" s="334">
        <f>E240+E241+E242+E243</f>
        <v>0</v>
      </c>
      <c r="F239" s="334">
        <f>F240+F241+F242+F243</f>
        <v>0</v>
      </c>
    </row>
    <row r="240" spans="2:6" ht="15.75" hidden="1" thickBot="1" x14ac:dyDescent="0.3">
      <c r="B240" s="612" t="s">
        <v>42</v>
      </c>
      <c r="C240" s="334"/>
      <c r="D240" s="334">
        <v>0</v>
      </c>
      <c r="E240" s="334">
        <v>0</v>
      </c>
      <c r="F240" s="334">
        <v>0</v>
      </c>
    </row>
    <row r="241" spans="2:6" ht="15.75" hidden="1" thickBot="1" x14ac:dyDescent="0.3">
      <c r="B241" s="612" t="s">
        <v>58</v>
      </c>
      <c r="C241" s="334"/>
      <c r="D241" s="334"/>
      <c r="E241" s="334"/>
      <c r="F241" s="334"/>
    </row>
    <row r="242" spans="2:6" ht="15.75" hidden="1" thickBot="1" x14ac:dyDescent="0.3">
      <c r="B242" s="612" t="s">
        <v>59</v>
      </c>
      <c r="C242" s="334"/>
      <c r="D242" s="334"/>
      <c r="E242" s="334"/>
      <c r="F242" s="334"/>
    </row>
    <row r="243" spans="2:6" ht="15.75" hidden="1" thickBot="1" x14ac:dyDescent="0.3">
      <c r="B243" s="612" t="s">
        <v>60</v>
      </c>
      <c r="C243" s="334"/>
      <c r="D243" s="334"/>
      <c r="E243" s="334"/>
      <c r="F243" s="334"/>
    </row>
    <row r="244" spans="2:6" ht="15.75" hidden="1" thickBot="1" x14ac:dyDescent="0.3">
      <c r="B244" s="618" t="s">
        <v>50</v>
      </c>
      <c r="C244" s="334">
        <f>C234+C239</f>
        <v>0</v>
      </c>
      <c r="D244" s="334">
        <f>D234+D239</f>
        <v>0</v>
      </c>
      <c r="E244" s="334">
        <f>E234+E239</f>
        <v>0</v>
      </c>
      <c r="F244" s="334">
        <f>F234+F239</f>
        <v>0</v>
      </c>
    </row>
    <row r="245" spans="2:6" ht="15.75" hidden="1" thickBot="1" x14ac:dyDescent="0.3">
      <c r="B245" s="1330" t="s">
        <v>51</v>
      </c>
      <c r="C245" s="1331"/>
      <c r="D245" s="1331"/>
      <c r="E245" s="1331"/>
      <c r="F245" s="1332"/>
    </row>
    <row r="246" spans="2:6" ht="15.75" hidden="1" thickBot="1" x14ac:dyDescent="0.3">
      <c r="B246" s="1330" t="s">
        <v>52</v>
      </c>
      <c r="C246" s="1331"/>
      <c r="D246" s="1331"/>
      <c r="E246" s="1331"/>
      <c r="F246" s="1332"/>
    </row>
    <row r="247" spans="2:6" ht="30.75" hidden="1" thickBot="1" x14ac:dyDescent="0.3">
      <c r="B247" s="606" t="s">
        <v>98</v>
      </c>
      <c r="C247" s="1821"/>
      <c r="D247" s="1826"/>
      <c r="E247" s="1826"/>
      <c r="F247" s="1822"/>
    </row>
    <row r="248" spans="2:6" ht="30.75" hidden="1" customHeight="1" thickBot="1" x14ac:dyDescent="0.3">
      <c r="B248" s="606" t="s">
        <v>100</v>
      </c>
      <c r="C248" s="328"/>
      <c r="D248" s="627" t="s">
        <v>54</v>
      </c>
      <c r="E248" s="1651"/>
      <c r="F248" s="1652"/>
    </row>
    <row r="249" spans="2:6" ht="15.75" hidden="1" thickBot="1" x14ac:dyDescent="0.3">
      <c r="B249" s="624"/>
      <c r="C249" s="1649"/>
      <c r="D249" s="1650"/>
      <c r="E249" s="1651"/>
      <c r="F249" s="1652"/>
    </row>
    <row r="250" spans="2:6" ht="17.25" hidden="1" customHeight="1" thickBot="1" x14ac:dyDescent="0.3">
      <c r="B250" s="607" t="s">
        <v>29</v>
      </c>
      <c r="C250" s="1817"/>
      <c r="D250" s="1626"/>
      <c r="E250" s="1626"/>
      <c r="F250" s="1627"/>
    </row>
    <row r="251" spans="2:6" ht="15.75" hidden="1" thickBot="1" x14ac:dyDescent="0.3">
      <c r="B251" s="607" t="s">
        <v>31</v>
      </c>
      <c r="C251" s="1628"/>
      <c r="D251" s="1629"/>
      <c r="E251" s="1629"/>
      <c r="F251" s="1630"/>
    </row>
    <row r="252" spans="2:6" ht="12.75" hidden="1" customHeight="1" x14ac:dyDescent="0.25">
      <c r="B252" s="1809"/>
      <c r="C252" s="621">
        <v>2023</v>
      </c>
      <c r="D252" s="621">
        <v>2024</v>
      </c>
      <c r="E252" s="621">
        <v>2025</v>
      </c>
      <c r="F252" s="621">
        <v>2026</v>
      </c>
    </row>
    <row r="253" spans="2:6" ht="9" hidden="1" customHeight="1" x14ac:dyDescent="0.25">
      <c r="B253" s="1810"/>
      <c r="C253" s="329" t="s">
        <v>13</v>
      </c>
      <c r="D253" s="329" t="s">
        <v>14</v>
      </c>
      <c r="E253" s="329" t="s">
        <v>14</v>
      </c>
      <c r="F253" s="329" t="s">
        <v>14</v>
      </c>
    </row>
    <row r="254" spans="2:6" ht="15.75" hidden="1" thickBot="1" x14ac:dyDescent="0.3">
      <c r="B254" s="607" t="s">
        <v>33</v>
      </c>
      <c r="C254" s="332"/>
      <c r="D254" s="332" t="s">
        <v>570</v>
      </c>
      <c r="E254" s="332"/>
      <c r="F254" s="332"/>
    </row>
    <row r="255" spans="2:6" ht="15.75" hidden="1" thickBot="1" x14ac:dyDescent="0.3">
      <c r="B255" s="607" t="s">
        <v>35</v>
      </c>
      <c r="C255" s="332">
        <f>C318-C280</f>
        <v>0</v>
      </c>
      <c r="D255" s="332">
        <f>D318-D280</f>
        <v>0</v>
      </c>
      <c r="E255" s="332">
        <f>E318-E280</f>
        <v>0</v>
      </c>
      <c r="F255" s="332">
        <f>F273</f>
        <v>0</v>
      </c>
    </row>
    <row r="256" spans="2:6" ht="15.75" hidden="1" thickBot="1" x14ac:dyDescent="0.3">
      <c r="B256" s="607" t="s">
        <v>36</v>
      </c>
      <c r="C256" s="332" t="e">
        <f>C255/C254</f>
        <v>#DIV/0!</v>
      </c>
      <c r="D256" s="332" t="e">
        <f>D255/D254</f>
        <v>#VALUE!</v>
      </c>
      <c r="E256" s="332" t="e">
        <f>E255/E254</f>
        <v>#DIV/0!</v>
      </c>
      <c r="F256" s="332" t="e">
        <f>F255/F254</f>
        <v>#DIV/0!</v>
      </c>
    </row>
    <row r="257" spans="2:6" ht="15.75" hidden="1" thickBot="1" x14ac:dyDescent="0.3">
      <c r="B257" s="607" t="s">
        <v>37</v>
      </c>
      <c r="C257" s="318" t="s">
        <v>94</v>
      </c>
      <c r="D257" s="333" t="e">
        <f>D254/C254-1</f>
        <v>#VALUE!</v>
      </c>
      <c r="E257" s="333" t="e">
        <f t="shared" ref="E257:F259" si="7">E254/D254-1</f>
        <v>#VALUE!</v>
      </c>
      <c r="F257" s="333" t="e">
        <f t="shared" si="7"/>
        <v>#DIV/0!</v>
      </c>
    </row>
    <row r="258" spans="2:6" ht="15.75" hidden="1" thickBot="1" x14ac:dyDescent="0.3">
      <c r="B258" s="607" t="s">
        <v>38</v>
      </c>
      <c r="C258" s="318" t="s">
        <v>94</v>
      </c>
      <c r="D258" s="333" t="e">
        <f>D255/C255-1</f>
        <v>#DIV/0!</v>
      </c>
      <c r="E258" s="333" t="e">
        <f t="shared" si="7"/>
        <v>#DIV/0!</v>
      </c>
      <c r="F258" s="333" t="e">
        <f t="shared" si="7"/>
        <v>#DIV/0!</v>
      </c>
    </row>
    <row r="259" spans="2:6" ht="15.75" hidden="1" thickBot="1" x14ac:dyDescent="0.3">
      <c r="B259" s="607" t="s">
        <v>39</v>
      </c>
      <c r="C259" s="318" t="s">
        <v>94</v>
      </c>
      <c r="D259" s="333" t="e">
        <f>D256/C256-1</f>
        <v>#VALUE!</v>
      </c>
      <c r="E259" s="333" t="e">
        <f t="shared" si="7"/>
        <v>#DIV/0!</v>
      </c>
      <c r="F259" s="333" t="e">
        <f t="shared" si="7"/>
        <v>#DIV/0!</v>
      </c>
    </row>
    <row r="260" spans="2:6" ht="15.75" hidden="1" thickBot="1" x14ac:dyDescent="0.3">
      <c r="B260" s="1608" t="s">
        <v>556</v>
      </c>
      <c r="C260" s="1609"/>
      <c r="D260" s="1609"/>
      <c r="E260" s="1609"/>
      <c r="F260" s="1610"/>
    </row>
    <row r="261" spans="2:6" ht="12.75" hidden="1" customHeight="1" x14ac:dyDescent="0.25">
      <c r="B261" s="1809"/>
      <c r="C261" s="621">
        <v>2023</v>
      </c>
      <c r="D261" s="621">
        <v>2024</v>
      </c>
      <c r="E261" s="621">
        <v>2025</v>
      </c>
      <c r="F261" s="621">
        <v>2026</v>
      </c>
    </row>
    <row r="262" spans="2:6" ht="9" hidden="1" customHeight="1" x14ac:dyDescent="0.25">
      <c r="B262" s="1810"/>
      <c r="C262" s="329" t="s">
        <v>13</v>
      </c>
      <c r="D262" s="329" t="s">
        <v>14</v>
      </c>
      <c r="E262" s="329" t="s">
        <v>14</v>
      </c>
      <c r="F262" s="329" t="s">
        <v>14</v>
      </c>
    </row>
    <row r="263" spans="2:6" ht="15.75" hidden="1" thickBot="1" x14ac:dyDescent="0.3">
      <c r="B263" s="609" t="s">
        <v>57</v>
      </c>
      <c r="C263" s="335">
        <f>C264+C265+C266+C267</f>
        <v>0</v>
      </c>
      <c r="D263" s="335">
        <f>D264+D265+D266+D267</f>
        <v>0</v>
      </c>
      <c r="E263" s="335">
        <f>E264+E265+E266+E267</f>
        <v>0</v>
      </c>
      <c r="F263" s="335">
        <f>F264+F265+F266+F267</f>
        <v>0</v>
      </c>
    </row>
    <row r="264" spans="2:6" ht="15.75" hidden="1" thickBot="1" x14ac:dyDescent="0.3">
      <c r="B264" s="612" t="s">
        <v>42</v>
      </c>
      <c r="C264" s="335"/>
      <c r="D264" s="335"/>
      <c r="E264" s="335"/>
      <c r="F264" s="335"/>
    </row>
    <row r="265" spans="2:6" ht="15.75" hidden="1" thickBot="1" x14ac:dyDescent="0.3">
      <c r="B265" s="612" t="s">
        <v>58</v>
      </c>
      <c r="C265" s="335"/>
      <c r="D265" s="335"/>
      <c r="E265" s="335"/>
      <c r="F265" s="335"/>
    </row>
    <row r="266" spans="2:6" ht="15.75" hidden="1" thickBot="1" x14ac:dyDescent="0.3">
      <c r="B266" s="612" t="s">
        <v>59</v>
      </c>
      <c r="C266" s="335"/>
      <c r="D266" s="335"/>
      <c r="E266" s="335"/>
      <c r="F266" s="335"/>
    </row>
    <row r="267" spans="2:6" ht="15.75" hidden="1" thickBot="1" x14ac:dyDescent="0.3">
      <c r="B267" s="612" t="s">
        <v>60</v>
      </c>
      <c r="C267" s="335"/>
      <c r="D267" s="335"/>
      <c r="E267" s="335"/>
      <c r="F267" s="335"/>
    </row>
    <row r="268" spans="2:6" ht="15.75" hidden="1" thickBot="1" x14ac:dyDescent="0.3">
      <c r="B268" s="609" t="s">
        <v>61</v>
      </c>
      <c r="C268" s="334">
        <f>C269+C270+C271+C272</f>
        <v>0</v>
      </c>
      <c r="D268" s="334">
        <f>D269+D270+D271+D272</f>
        <v>0</v>
      </c>
      <c r="E268" s="334">
        <f>E269+E270+E271+E272</f>
        <v>0</v>
      </c>
      <c r="F268" s="334">
        <f>F269+F270+F271+F272</f>
        <v>0</v>
      </c>
    </row>
    <row r="269" spans="2:6" ht="15.75" hidden="1" thickBot="1" x14ac:dyDescent="0.3">
      <c r="B269" s="612" t="s">
        <v>42</v>
      </c>
      <c r="C269" s="335"/>
      <c r="D269" s="335"/>
      <c r="E269" s="335"/>
      <c r="F269" s="335">
        <v>0</v>
      </c>
    </row>
    <row r="270" spans="2:6" ht="15.75" hidden="1" thickBot="1" x14ac:dyDescent="0.3">
      <c r="B270" s="612" t="s">
        <v>58</v>
      </c>
      <c r="C270" s="334"/>
      <c r="D270" s="335"/>
      <c r="E270" s="335"/>
      <c r="F270" s="335"/>
    </row>
    <row r="271" spans="2:6" ht="15.75" hidden="1" thickBot="1" x14ac:dyDescent="0.3">
      <c r="B271" s="612" t="s">
        <v>59</v>
      </c>
      <c r="C271" s="334"/>
      <c r="D271" s="335"/>
      <c r="E271" s="335"/>
      <c r="F271" s="335"/>
    </row>
    <row r="272" spans="2:6" ht="15.75" hidden="1" thickBot="1" x14ac:dyDescent="0.3">
      <c r="B272" s="612" t="s">
        <v>60</v>
      </c>
      <c r="C272" s="334"/>
      <c r="D272" s="335"/>
      <c r="E272" s="335"/>
      <c r="F272" s="335"/>
    </row>
    <row r="273" spans="2:6" ht="15.75" hidden="1" thickBot="1" x14ac:dyDescent="0.3">
      <c r="B273" s="626" t="s">
        <v>62</v>
      </c>
      <c r="C273" s="334">
        <f>C263+C268</f>
        <v>0</v>
      </c>
      <c r="D273" s="334">
        <f>D263+D268</f>
        <v>0</v>
      </c>
      <c r="E273" s="334">
        <f>E263+E268</f>
        <v>0</v>
      </c>
      <c r="F273" s="334">
        <f>F263+F268</f>
        <v>0</v>
      </c>
    </row>
    <row r="274" spans="2:6" ht="23.25" hidden="1" thickBot="1" x14ac:dyDescent="0.3">
      <c r="B274" s="606" t="s">
        <v>149</v>
      </c>
      <c r="C274" s="328"/>
      <c r="D274" s="627" t="s">
        <v>54</v>
      </c>
      <c r="E274" s="1651"/>
      <c r="F274" s="1652"/>
    </row>
    <row r="275" spans="2:6" ht="17.25" hidden="1" customHeight="1" x14ac:dyDescent="0.25">
      <c r="B275" s="607" t="s">
        <v>29</v>
      </c>
      <c r="C275" s="1619"/>
      <c r="D275" s="1620"/>
      <c r="E275" s="1620"/>
      <c r="F275" s="1621"/>
    </row>
    <row r="276" spans="2:6" ht="15.75" hidden="1" thickBot="1" x14ac:dyDescent="0.3">
      <c r="B276" s="607" t="s">
        <v>31</v>
      </c>
      <c r="C276" s="1628"/>
      <c r="D276" s="1629"/>
      <c r="E276" s="1629"/>
      <c r="F276" s="1630"/>
    </row>
    <row r="277" spans="2:6" ht="12.75" hidden="1" customHeight="1" x14ac:dyDescent="0.25">
      <c r="B277" s="1809"/>
      <c r="C277" s="621">
        <v>2023</v>
      </c>
      <c r="D277" s="621">
        <v>2024</v>
      </c>
      <c r="E277" s="621">
        <v>2025</v>
      </c>
      <c r="F277" s="621">
        <v>2026</v>
      </c>
    </row>
    <row r="278" spans="2:6" ht="9" hidden="1" customHeight="1" x14ac:dyDescent="0.25">
      <c r="B278" s="1810"/>
      <c r="C278" s="329" t="s">
        <v>13</v>
      </c>
      <c r="D278" s="329" t="s">
        <v>14</v>
      </c>
      <c r="E278" s="329" t="s">
        <v>14</v>
      </c>
      <c r="F278" s="329" t="s">
        <v>14</v>
      </c>
    </row>
    <row r="279" spans="2:6" ht="15.75" hidden="1" thickBot="1" x14ac:dyDescent="0.3">
      <c r="B279" s="607" t="s">
        <v>33</v>
      </c>
      <c r="C279" s="320"/>
      <c r="D279" s="320"/>
      <c r="E279" s="320"/>
      <c r="F279" s="320"/>
    </row>
    <row r="280" spans="2:6" ht="15.75" hidden="1" thickBot="1" x14ac:dyDescent="0.3">
      <c r="B280" s="607" t="s">
        <v>35</v>
      </c>
      <c r="C280" s="332"/>
      <c r="D280" s="332"/>
      <c r="E280" s="332"/>
      <c r="F280" s="332"/>
    </row>
    <row r="281" spans="2:6" ht="15.75" hidden="1" thickBot="1" x14ac:dyDescent="0.3">
      <c r="B281" s="607" t="s">
        <v>36</v>
      </c>
      <c r="C281" s="332" t="e">
        <f>C280/C279</f>
        <v>#DIV/0!</v>
      </c>
      <c r="D281" s="332" t="e">
        <f>D280/D279</f>
        <v>#DIV/0!</v>
      </c>
      <c r="E281" s="332" t="e">
        <f>E280/E279</f>
        <v>#DIV/0!</v>
      </c>
      <c r="F281" s="332" t="e">
        <f>F280/F279</f>
        <v>#DIV/0!</v>
      </c>
    </row>
    <row r="282" spans="2:6" ht="15.75" hidden="1" thickBot="1" x14ac:dyDescent="0.3">
      <c r="B282" s="607" t="s">
        <v>37</v>
      </c>
      <c r="C282" s="318" t="s">
        <v>94</v>
      </c>
      <c r="D282" s="333" t="e">
        <f>D279/C279-1</f>
        <v>#DIV/0!</v>
      </c>
      <c r="E282" s="333" t="e">
        <f t="shared" ref="E282:F284" si="8">E279/D279-1</f>
        <v>#DIV/0!</v>
      </c>
      <c r="F282" s="333" t="e">
        <f t="shared" si="8"/>
        <v>#DIV/0!</v>
      </c>
    </row>
    <row r="283" spans="2:6" ht="15.75" hidden="1" thickBot="1" x14ac:dyDescent="0.3">
      <c r="B283" s="607" t="s">
        <v>38</v>
      </c>
      <c r="C283" s="318" t="s">
        <v>94</v>
      </c>
      <c r="D283" s="333" t="e">
        <f>D280/C280-1</f>
        <v>#DIV/0!</v>
      </c>
      <c r="E283" s="333" t="e">
        <f t="shared" si="8"/>
        <v>#DIV/0!</v>
      </c>
      <c r="F283" s="333" t="e">
        <f t="shared" si="8"/>
        <v>#DIV/0!</v>
      </c>
    </row>
    <row r="284" spans="2:6" ht="15.75" hidden="1" thickBot="1" x14ac:dyDescent="0.3">
      <c r="B284" s="607" t="s">
        <v>39</v>
      </c>
      <c r="C284" s="318" t="s">
        <v>94</v>
      </c>
      <c r="D284" s="333" t="e">
        <f>D281/C281-1</f>
        <v>#DIV/0!</v>
      </c>
      <c r="E284" s="333" t="e">
        <f t="shared" si="8"/>
        <v>#DIV/0!</v>
      </c>
      <c r="F284" s="333" t="e">
        <f t="shared" si="8"/>
        <v>#DIV/0!</v>
      </c>
    </row>
    <row r="285" spans="2:6" ht="15.75" hidden="1" thickBot="1" x14ac:dyDescent="0.3">
      <c r="B285" s="1608" t="s">
        <v>560</v>
      </c>
      <c r="C285" s="1609"/>
      <c r="D285" s="1609"/>
      <c r="E285" s="1609"/>
      <c r="F285" s="1610"/>
    </row>
    <row r="286" spans="2:6" ht="12.75" hidden="1" customHeight="1" x14ac:dyDescent="0.25">
      <c r="B286" s="1809"/>
      <c r="C286" s="621">
        <v>2023</v>
      </c>
      <c r="D286" s="621">
        <v>2024</v>
      </c>
      <c r="E286" s="621">
        <v>2025</v>
      </c>
      <c r="F286" s="621">
        <v>2026</v>
      </c>
    </row>
    <row r="287" spans="2:6" ht="9" hidden="1" customHeight="1" x14ac:dyDescent="0.25">
      <c r="B287" s="1810"/>
      <c r="C287" s="329" t="s">
        <v>13</v>
      </c>
      <c r="D287" s="329" t="s">
        <v>14</v>
      </c>
      <c r="E287" s="329" t="s">
        <v>14</v>
      </c>
      <c r="F287" s="329" t="s">
        <v>14</v>
      </c>
    </row>
    <row r="288" spans="2:6" ht="15.75" hidden="1" thickBot="1" x14ac:dyDescent="0.3">
      <c r="B288" s="609" t="s">
        <v>57</v>
      </c>
      <c r="C288" s="335">
        <f>C289+C290+C291+C292</f>
        <v>0</v>
      </c>
      <c r="D288" s="335">
        <f>D289+D290+D291+D292</f>
        <v>0</v>
      </c>
      <c r="E288" s="335">
        <f>E289+E290+E291+E292</f>
        <v>0</v>
      </c>
      <c r="F288" s="335">
        <f>F289+F290+F291+F292</f>
        <v>0</v>
      </c>
    </row>
    <row r="289" spans="2:6" ht="15.75" hidden="1" thickBot="1" x14ac:dyDescent="0.3">
      <c r="B289" s="612" t="s">
        <v>42</v>
      </c>
      <c r="C289" s="335"/>
      <c r="D289" s="335"/>
      <c r="E289" s="335"/>
      <c r="F289" s="335"/>
    </row>
    <row r="290" spans="2:6" ht="15.75" hidden="1" thickBot="1" x14ac:dyDescent="0.3">
      <c r="B290" s="612" t="s">
        <v>58</v>
      </c>
      <c r="C290" s="335"/>
      <c r="D290" s="335"/>
      <c r="E290" s="335"/>
      <c r="F290" s="335"/>
    </row>
    <row r="291" spans="2:6" ht="15.75" hidden="1" thickBot="1" x14ac:dyDescent="0.3">
      <c r="B291" s="612" t="s">
        <v>59</v>
      </c>
      <c r="C291" s="335"/>
      <c r="D291" s="335"/>
      <c r="E291" s="335"/>
      <c r="F291" s="335"/>
    </row>
    <row r="292" spans="2:6" ht="15.75" hidden="1" thickBot="1" x14ac:dyDescent="0.3">
      <c r="B292" s="612" t="s">
        <v>60</v>
      </c>
      <c r="C292" s="335"/>
      <c r="D292" s="335"/>
      <c r="E292" s="335"/>
      <c r="F292" s="335"/>
    </row>
    <row r="293" spans="2:6" ht="15.75" hidden="1" thickBot="1" x14ac:dyDescent="0.3">
      <c r="B293" s="609" t="s">
        <v>61</v>
      </c>
      <c r="C293" s="334">
        <f>C294+C295+C296+C297</f>
        <v>0</v>
      </c>
      <c r="D293" s="334">
        <f>D294+D295+D296+D297</f>
        <v>0</v>
      </c>
      <c r="E293" s="334">
        <f>E294+E295+E296+E297</f>
        <v>0</v>
      </c>
      <c r="F293" s="334">
        <f>F294+F295+F296+F297</f>
        <v>0</v>
      </c>
    </row>
    <row r="294" spans="2:6" ht="15.75" hidden="1" thickBot="1" x14ac:dyDescent="0.3">
      <c r="B294" s="612" t="s">
        <v>42</v>
      </c>
      <c r="C294" s="334"/>
      <c r="D294" s="335"/>
      <c r="E294" s="335"/>
      <c r="F294" s="335"/>
    </row>
    <row r="295" spans="2:6" ht="15.75" hidden="1" thickBot="1" x14ac:dyDescent="0.3">
      <c r="B295" s="612" t="s">
        <v>58</v>
      </c>
      <c r="C295" s="334"/>
      <c r="D295" s="335"/>
      <c r="E295" s="335"/>
      <c r="F295" s="335"/>
    </row>
    <row r="296" spans="2:6" ht="15.75" hidden="1" thickBot="1" x14ac:dyDescent="0.3">
      <c r="B296" s="612" t="s">
        <v>59</v>
      </c>
      <c r="C296" s="334"/>
      <c r="D296" s="335"/>
      <c r="E296" s="335"/>
      <c r="F296" s="335"/>
    </row>
    <row r="297" spans="2:6" ht="15.75" hidden="1" thickBot="1" x14ac:dyDescent="0.3">
      <c r="B297" s="612" t="s">
        <v>60</v>
      </c>
      <c r="C297" s="334"/>
      <c r="D297" s="335"/>
      <c r="E297" s="335"/>
      <c r="F297" s="335"/>
    </row>
    <row r="298" spans="2:6" ht="15.75" hidden="1" thickBot="1" x14ac:dyDescent="0.3">
      <c r="B298" s="626" t="s">
        <v>204</v>
      </c>
      <c r="C298" s="334">
        <f>C288+C293</f>
        <v>0</v>
      </c>
      <c r="D298" s="334">
        <f>D288+D293</f>
        <v>0</v>
      </c>
      <c r="E298" s="334">
        <f>E288+E293</f>
        <v>0</v>
      </c>
      <c r="F298" s="334">
        <f>F288+F293</f>
        <v>0</v>
      </c>
    </row>
    <row r="299" spans="2:6" ht="30.75" hidden="1" thickBot="1" x14ac:dyDescent="0.3">
      <c r="B299" s="606" t="s">
        <v>205</v>
      </c>
      <c r="C299" s="357"/>
      <c r="D299" s="358" t="s">
        <v>54</v>
      </c>
      <c r="E299" s="1817"/>
      <c r="F299" s="1627"/>
    </row>
    <row r="300" spans="2:6" ht="17.25" hidden="1" customHeight="1" x14ac:dyDescent="0.25">
      <c r="B300" s="607" t="s">
        <v>29</v>
      </c>
      <c r="C300" s="1817"/>
      <c r="D300" s="1626"/>
      <c r="E300" s="1626"/>
      <c r="F300" s="1627"/>
    </row>
    <row r="301" spans="2:6" ht="15.75" hidden="1" thickBot="1" x14ac:dyDescent="0.3">
      <c r="B301" s="607" t="s">
        <v>31</v>
      </c>
      <c r="C301" s="1628"/>
      <c r="D301" s="1629"/>
      <c r="E301" s="1629"/>
      <c r="F301" s="1630"/>
    </row>
    <row r="302" spans="2:6" ht="12.75" hidden="1" customHeight="1" x14ac:dyDescent="0.25">
      <c r="B302" s="1809"/>
      <c r="C302" s="621">
        <v>2023</v>
      </c>
      <c r="D302" s="621">
        <v>2024</v>
      </c>
      <c r="E302" s="621">
        <v>2025</v>
      </c>
      <c r="F302" s="621">
        <v>2026</v>
      </c>
    </row>
    <row r="303" spans="2:6" ht="9" hidden="1" customHeight="1" x14ac:dyDescent="0.25">
      <c r="B303" s="1810"/>
      <c r="C303" s="329" t="s">
        <v>13</v>
      </c>
      <c r="D303" s="329" t="s">
        <v>14</v>
      </c>
      <c r="E303" s="329" t="s">
        <v>14</v>
      </c>
      <c r="F303" s="329" t="s">
        <v>14</v>
      </c>
    </row>
    <row r="304" spans="2:6" ht="15.75" hidden="1" thickBot="1" x14ac:dyDescent="0.3">
      <c r="B304" s="607" t="s">
        <v>33</v>
      </c>
      <c r="C304" s="320"/>
      <c r="D304" s="318">
        <v>0</v>
      </c>
      <c r="E304" s="320"/>
      <c r="F304" s="320"/>
    </row>
    <row r="305" spans="2:6" ht="15.75" hidden="1" thickBot="1" x14ac:dyDescent="0.3">
      <c r="B305" s="607" t="s">
        <v>35</v>
      </c>
      <c r="C305" s="332">
        <f>C323</f>
        <v>0</v>
      </c>
      <c r="D305" s="332">
        <f>D323</f>
        <v>0</v>
      </c>
      <c r="E305" s="332">
        <f>E323</f>
        <v>0</v>
      </c>
      <c r="F305" s="332">
        <f>F323</f>
        <v>0</v>
      </c>
    </row>
    <row r="306" spans="2:6" ht="15.75" hidden="1" thickBot="1" x14ac:dyDescent="0.3">
      <c r="B306" s="607" t="s">
        <v>36</v>
      </c>
      <c r="C306" s="332" t="e">
        <f>C305/C304</f>
        <v>#DIV/0!</v>
      </c>
      <c r="D306" s="332" t="e">
        <f>D305/D304</f>
        <v>#DIV/0!</v>
      </c>
      <c r="E306" s="332" t="e">
        <f>E305/E304</f>
        <v>#DIV/0!</v>
      </c>
      <c r="F306" s="332" t="e">
        <f>F305/F304</f>
        <v>#DIV/0!</v>
      </c>
    </row>
    <row r="307" spans="2:6" ht="15.75" hidden="1" thickBot="1" x14ac:dyDescent="0.3">
      <c r="B307" s="607" t="s">
        <v>37</v>
      </c>
      <c r="C307" s="318" t="s">
        <v>94</v>
      </c>
      <c r="D307" s="333" t="e">
        <f>D304/C304-1</f>
        <v>#DIV/0!</v>
      </c>
      <c r="E307" s="333" t="e">
        <f t="shared" ref="E307:F309" si="9">E304/D304-1</f>
        <v>#DIV/0!</v>
      </c>
      <c r="F307" s="333" t="e">
        <f t="shared" si="9"/>
        <v>#DIV/0!</v>
      </c>
    </row>
    <row r="308" spans="2:6" ht="15.75" hidden="1" thickBot="1" x14ac:dyDescent="0.3">
      <c r="B308" s="607" t="s">
        <v>38</v>
      </c>
      <c r="C308" s="318" t="s">
        <v>94</v>
      </c>
      <c r="D308" s="333" t="e">
        <f>D305/C305-1</f>
        <v>#DIV/0!</v>
      </c>
      <c r="E308" s="333" t="e">
        <f t="shared" si="9"/>
        <v>#DIV/0!</v>
      </c>
      <c r="F308" s="333" t="e">
        <f t="shared" si="9"/>
        <v>#DIV/0!</v>
      </c>
    </row>
    <row r="309" spans="2:6" ht="15.75" hidden="1" thickBot="1" x14ac:dyDescent="0.3">
      <c r="B309" s="607" t="s">
        <v>39</v>
      </c>
      <c r="C309" s="318" t="s">
        <v>94</v>
      </c>
      <c r="D309" s="333" t="e">
        <f>D306/C306-1</f>
        <v>#DIV/0!</v>
      </c>
      <c r="E309" s="333" t="e">
        <f t="shared" si="9"/>
        <v>#DIV/0!</v>
      </c>
      <c r="F309" s="333" t="e">
        <f t="shared" si="9"/>
        <v>#DIV/0!</v>
      </c>
    </row>
    <row r="310" spans="2:6" ht="15.75" hidden="1" thickBot="1" x14ac:dyDescent="0.3">
      <c r="B310" s="1608" t="s">
        <v>571</v>
      </c>
      <c r="C310" s="1609"/>
      <c r="D310" s="1609"/>
      <c r="E310" s="1609"/>
      <c r="F310" s="1610"/>
    </row>
    <row r="311" spans="2:6" ht="12.75" hidden="1" customHeight="1" x14ac:dyDescent="0.25">
      <c r="B311" s="1809"/>
      <c r="C311" s="621">
        <v>2023</v>
      </c>
      <c r="D311" s="621">
        <v>2024</v>
      </c>
      <c r="E311" s="621">
        <v>2025</v>
      </c>
      <c r="F311" s="621">
        <v>2026</v>
      </c>
    </row>
    <row r="312" spans="2:6" ht="9" hidden="1" customHeight="1" x14ac:dyDescent="0.25">
      <c r="B312" s="1810"/>
      <c r="C312" s="329" t="s">
        <v>13</v>
      </c>
      <c r="D312" s="329" t="s">
        <v>14</v>
      </c>
      <c r="E312" s="329" t="s">
        <v>14</v>
      </c>
      <c r="F312" s="329" t="s">
        <v>14</v>
      </c>
    </row>
    <row r="313" spans="2:6" ht="15.75" hidden="1" thickBot="1" x14ac:dyDescent="0.3">
      <c r="B313" s="609" t="s">
        <v>57</v>
      </c>
      <c r="C313" s="335">
        <f>C314+C315+C316+C317</f>
        <v>0</v>
      </c>
      <c r="D313" s="335">
        <f>D314+D315+D316+D317</f>
        <v>0</v>
      </c>
      <c r="E313" s="335">
        <f>E314+E315+E316+E317</f>
        <v>0</v>
      </c>
      <c r="F313" s="335">
        <f>F314+F315+F316+F317</f>
        <v>0</v>
      </c>
    </row>
    <row r="314" spans="2:6" ht="15.75" hidden="1" thickBot="1" x14ac:dyDescent="0.3">
      <c r="B314" s="612" t="s">
        <v>42</v>
      </c>
      <c r="C314" s="335"/>
      <c r="D314" s="335"/>
      <c r="E314" s="335"/>
      <c r="F314" s="335"/>
    </row>
    <row r="315" spans="2:6" ht="15.75" hidden="1" thickBot="1" x14ac:dyDescent="0.3">
      <c r="B315" s="612" t="s">
        <v>58</v>
      </c>
      <c r="C315" s="335"/>
      <c r="D315" s="335"/>
      <c r="E315" s="335"/>
      <c r="F315" s="335"/>
    </row>
    <row r="316" spans="2:6" ht="15.75" hidden="1" thickBot="1" x14ac:dyDescent="0.3">
      <c r="B316" s="612" t="s">
        <v>59</v>
      </c>
      <c r="C316" s="335"/>
      <c r="D316" s="335"/>
      <c r="E316" s="335"/>
      <c r="F316" s="335"/>
    </row>
    <row r="317" spans="2:6" ht="15.75" hidden="1" thickBot="1" x14ac:dyDescent="0.3">
      <c r="B317" s="612" t="s">
        <v>60</v>
      </c>
      <c r="C317" s="335"/>
      <c r="D317" s="335"/>
      <c r="E317" s="335"/>
      <c r="F317" s="335"/>
    </row>
    <row r="318" spans="2:6" ht="15.75" hidden="1" thickBot="1" x14ac:dyDescent="0.3">
      <c r="B318" s="609" t="s">
        <v>61</v>
      </c>
      <c r="C318" s="334">
        <f>C319+C320+C321+C322</f>
        <v>0</v>
      </c>
      <c r="D318" s="334">
        <f>D319+D320+D321+D322</f>
        <v>0</v>
      </c>
      <c r="E318" s="334">
        <f>E319+E320+E321+E322</f>
        <v>0</v>
      </c>
      <c r="F318" s="334">
        <f>F319+F320+F321+F322</f>
        <v>0</v>
      </c>
    </row>
    <row r="319" spans="2:6" ht="15.75" hidden="1" thickBot="1" x14ac:dyDescent="0.3">
      <c r="B319" s="612" t="s">
        <v>42</v>
      </c>
      <c r="C319" s="334"/>
      <c r="D319" s="335"/>
      <c r="E319" s="335"/>
      <c r="F319" s="335"/>
    </row>
    <row r="320" spans="2:6" ht="15.75" hidden="1" thickBot="1" x14ac:dyDescent="0.3">
      <c r="B320" s="612" t="s">
        <v>58</v>
      </c>
      <c r="C320" s="334"/>
      <c r="D320" s="335"/>
      <c r="E320" s="335"/>
      <c r="F320" s="335"/>
    </row>
    <row r="321" spans="2:6" ht="15.75" hidden="1" thickBot="1" x14ac:dyDescent="0.3">
      <c r="B321" s="612" t="s">
        <v>59</v>
      </c>
      <c r="C321" s="334"/>
      <c r="D321" s="335"/>
      <c r="E321" s="335"/>
      <c r="F321" s="335"/>
    </row>
    <row r="322" spans="2:6" ht="15.75" hidden="1" thickBot="1" x14ac:dyDescent="0.3">
      <c r="B322" s="612" t="s">
        <v>60</v>
      </c>
      <c r="C322" s="334"/>
      <c r="D322" s="335"/>
      <c r="E322" s="335"/>
      <c r="F322" s="335"/>
    </row>
    <row r="323" spans="2:6" ht="15.75" hidden="1" thickBot="1" x14ac:dyDescent="0.3">
      <c r="B323" s="618" t="s">
        <v>572</v>
      </c>
      <c r="C323" s="334">
        <f>C313+C318</f>
        <v>0</v>
      </c>
      <c r="D323" s="334">
        <f>D313+D318</f>
        <v>0</v>
      </c>
      <c r="E323" s="334">
        <f>E313+E318</f>
        <v>0</v>
      </c>
      <c r="F323" s="334">
        <f>F313+F318</f>
        <v>0</v>
      </c>
    </row>
    <row r="324" spans="2:6" ht="25.5" hidden="1" customHeight="1" x14ac:dyDescent="0.25">
      <c r="B324" s="631" t="s">
        <v>63</v>
      </c>
      <c r="C324" s="1649"/>
      <c r="D324" s="1651"/>
      <c r="E324" s="1651"/>
      <c r="F324" s="1652"/>
    </row>
    <row r="325" spans="2:6" ht="30.75" hidden="1" thickBot="1" x14ac:dyDescent="0.3">
      <c r="B325" s="606" t="s">
        <v>205</v>
      </c>
      <c r="C325" s="357"/>
      <c r="D325" s="358" t="s">
        <v>54</v>
      </c>
      <c r="E325" s="1817"/>
      <c r="F325" s="1627"/>
    </row>
    <row r="326" spans="2:6" ht="17.25" hidden="1" customHeight="1" x14ac:dyDescent="0.25">
      <c r="B326" s="607" t="s">
        <v>29</v>
      </c>
      <c r="C326" s="1619"/>
      <c r="D326" s="1620"/>
      <c r="E326" s="1620"/>
      <c r="F326" s="1621"/>
    </row>
    <row r="327" spans="2:6" ht="15.75" hidden="1" thickBot="1" x14ac:dyDescent="0.3">
      <c r="B327" s="607" t="s">
        <v>31</v>
      </c>
      <c r="C327" s="1628"/>
      <c r="D327" s="1629"/>
      <c r="E327" s="1629"/>
      <c r="F327" s="1630"/>
    </row>
    <row r="328" spans="2:6" ht="12.75" hidden="1" customHeight="1" x14ac:dyDescent="0.25">
      <c r="B328" s="1809"/>
      <c r="C328" s="621">
        <v>2023</v>
      </c>
      <c r="D328" s="621">
        <v>2024</v>
      </c>
      <c r="E328" s="621">
        <v>2025</v>
      </c>
      <c r="F328" s="621">
        <v>2026</v>
      </c>
    </row>
    <row r="329" spans="2:6" ht="9" hidden="1" customHeight="1" x14ac:dyDescent="0.25">
      <c r="B329" s="1810"/>
      <c r="C329" s="329" t="s">
        <v>13</v>
      </c>
      <c r="D329" s="329" t="s">
        <v>14</v>
      </c>
      <c r="E329" s="329" t="s">
        <v>14</v>
      </c>
      <c r="F329" s="329" t="s">
        <v>14</v>
      </c>
    </row>
    <row r="330" spans="2:6" ht="15.75" hidden="1" thickBot="1" x14ac:dyDescent="0.3">
      <c r="B330" s="607" t="s">
        <v>33</v>
      </c>
      <c r="C330" s="320"/>
      <c r="D330" s="320"/>
      <c r="E330" s="320"/>
      <c r="F330" s="320"/>
    </row>
    <row r="331" spans="2:6" ht="15.75" hidden="1" thickBot="1" x14ac:dyDescent="0.3">
      <c r="B331" s="607" t="s">
        <v>35</v>
      </c>
      <c r="C331" s="332">
        <f>C349</f>
        <v>0</v>
      </c>
      <c r="D331" s="332">
        <f>D349</f>
        <v>0</v>
      </c>
      <c r="E331" s="332">
        <f>E349</f>
        <v>0</v>
      </c>
      <c r="F331" s="332">
        <f>F349</f>
        <v>0</v>
      </c>
    </row>
    <row r="332" spans="2:6" ht="15.75" hidden="1" thickBot="1" x14ac:dyDescent="0.3">
      <c r="B332" s="607" t="s">
        <v>36</v>
      </c>
      <c r="C332" s="332" t="e">
        <f>C331/C330</f>
        <v>#DIV/0!</v>
      </c>
      <c r="D332" s="332" t="e">
        <f>D331/D330</f>
        <v>#DIV/0!</v>
      </c>
      <c r="E332" s="332" t="e">
        <f>E331/E330</f>
        <v>#DIV/0!</v>
      </c>
      <c r="F332" s="332" t="e">
        <f>F331/F330</f>
        <v>#DIV/0!</v>
      </c>
    </row>
    <row r="333" spans="2:6" ht="15.75" hidden="1" thickBot="1" x14ac:dyDescent="0.3">
      <c r="B333" s="607" t="s">
        <v>37</v>
      </c>
      <c r="C333" s="318" t="s">
        <v>94</v>
      </c>
      <c r="D333" s="333" t="e">
        <f>D330/C330-1</f>
        <v>#DIV/0!</v>
      </c>
      <c r="E333" s="333" t="e">
        <f t="shared" ref="E333:F335" si="10">E330/D330-1</f>
        <v>#DIV/0!</v>
      </c>
      <c r="F333" s="333" t="e">
        <f t="shared" si="10"/>
        <v>#DIV/0!</v>
      </c>
    </row>
    <row r="334" spans="2:6" ht="15.75" hidden="1" thickBot="1" x14ac:dyDescent="0.3">
      <c r="B334" s="607" t="s">
        <v>38</v>
      </c>
      <c r="C334" s="318" t="s">
        <v>94</v>
      </c>
      <c r="D334" s="333" t="e">
        <f>D331/C331-1</f>
        <v>#DIV/0!</v>
      </c>
      <c r="E334" s="333" t="e">
        <f t="shared" si="10"/>
        <v>#DIV/0!</v>
      </c>
      <c r="F334" s="333" t="e">
        <f t="shared" si="10"/>
        <v>#DIV/0!</v>
      </c>
    </row>
    <row r="335" spans="2:6" ht="15.75" hidden="1" thickBot="1" x14ac:dyDescent="0.3">
      <c r="B335" s="607" t="s">
        <v>39</v>
      </c>
      <c r="C335" s="318" t="s">
        <v>94</v>
      </c>
      <c r="D335" s="333" t="e">
        <f>D332/C332-1</f>
        <v>#DIV/0!</v>
      </c>
      <c r="E335" s="333" t="e">
        <f t="shared" si="10"/>
        <v>#DIV/0!</v>
      </c>
      <c r="F335" s="333" t="e">
        <f t="shared" si="10"/>
        <v>#DIV/0!</v>
      </c>
    </row>
    <row r="336" spans="2:6" ht="15.75" hidden="1" thickBot="1" x14ac:dyDescent="0.3">
      <c r="B336" s="1608" t="s">
        <v>569</v>
      </c>
      <c r="C336" s="1609"/>
      <c r="D336" s="1609"/>
      <c r="E336" s="1609"/>
      <c r="F336" s="1610"/>
    </row>
    <row r="337" spans="2:6" ht="12.75" hidden="1" customHeight="1" x14ac:dyDescent="0.25">
      <c r="B337" s="1809"/>
      <c r="C337" s="621">
        <v>2023</v>
      </c>
      <c r="D337" s="621">
        <v>2024</v>
      </c>
      <c r="E337" s="621">
        <v>2025</v>
      </c>
      <c r="F337" s="621">
        <v>2026</v>
      </c>
    </row>
    <row r="338" spans="2:6" ht="9" hidden="1" customHeight="1" x14ac:dyDescent="0.25">
      <c r="B338" s="1810"/>
      <c r="C338" s="329" t="s">
        <v>13</v>
      </c>
      <c r="D338" s="329" t="s">
        <v>14</v>
      </c>
      <c r="E338" s="329" t="s">
        <v>14</v>
      </c>
      <c r="F338" s="329" t="s">
        <v>14</v>
      </c>
    </row>
    <row r="339" spans="2:6" ht="15.75" hidden="1" thickBot="1" x14ac:dyDescent="0.3">
      <c r="B339" s="609" t="s">
        <v>57</v>
      </c>
      <c r="C339" s="335">
        <f>C340+C341+C342+C343</f>
        <v>0</v>
      </c>
      <c r="D339" s="335">
        <f>D340+D341+D342+D343</f>
        <v>0</v>
      </c>
      <c r="E339" s="335">
        <f>E340+E341+E342+E343</f>
        <v>0</v>
      </c>
      <c r="F339" s="335">
        <f>F340+F341+F342+F343</f>
        <v>0</v>
      </c>
    </row>
    <row r="340" spans="2:6" ht="15.75" hidden="1" thickBot="1" x14ac:dyDescent="0.3">
      <c r="B340" s="612" t="s">
        <v>42</v>
      </c>
      <c r="C340" s="335"/>
      <c r="D340" s="335"/>
      <c r="E340" s="335"/>
      <c r="F340" s="335"/>
    </row>
    <row r="341" spans="2:6" ht="15.75" hidden="1" thickBot="1" x14ac:dyDescent="0.3">
      <c r="B341" s="612" t="s">
        <v>58</v>
      </c>
      <c r="C341" s="335"/>
      <c r="D341" s="335"/>
      <c r="E341" s="335"/>
      <c r="F341" s="335"/>
    </row>
    <row r="342" spans="2:6" ht="15.75" hidden="1" thickBot="1" x14ac:dyDescent="0.3">
      <c r="B342" s="612" t="s">
        <v>59</v>
      </c>
      <c r="C342" s="335"/>
      <c r="D342" s="335"/>
      <c r="E342" s="335"/>
      <c r="F342" s="335"/>
    </row>
    <row r="343" spans="2:6" ht="15.75" hidden="1" thickBot="1" x14ac:dyDescent="0.3">
      <c r="B343" s="612" t="s">
        <v>60</v>
      </c>
      <c r="C343" s="335"/>
      <c r="D343" s="335"/>
      <c r="E343" s="335"/>
      <c r="F343" s="335"/>
    </row>
    <row r="344" spans="2:6" ht="15.75" hidden="1" thickBot="1" x14ac:dyDescent="0.3">
      <c r="B344" s="609" t="s">
        <v>61</v>
      </c>
      <c r="C344" s="334">
        <f>C345+C346+C347+C348</f>
        <v>0</v>
      </c>
      <c r="D344" s="334">
        <f>D345+D346+D347+D348</f>
        <v>0</v>
      </c>
      <c r="E344" s="334">
        <f>E345+E346+E347+E348</f>
        <v>0</v>
      </c>
      <c r="F344" s="334">
        <f>F345+F346+F347+F348</f>
        <v>0</v>
      </c>
    </row>
    <row r="345" spans="2:6" ht="15.75" hidden="1" thickBot="1" x14ac:dyDescent="0.3">
      <c r="B345" s="612" t="s">
        <v>42</v>
      </c>
      <c r="C345" s="334"/>
      <c r="D345" s="334"/>
      <c r="E345" s="334"/>
      <c r="F345" s="334"/>
    </row>
    <row r="346" spans="2:6" ht="15.75" hidden="1" thickBot="1" x14ac:dyDescent="0.3">
      <c r="B346" s="612" t="s">
        <v>58</v>
      </c>
      <c r="C346" s="334"/>
      <c r="D346" s="334"/>
      <c r="E346" s="334"/>
      <c r="F346" s="334"/>
    </row>
    <row r="347" spans="2:6" ht="15.75" hidden="1" thickBot="1" x14ac:dyDescent="0.3">
      <c r="B347" s="612" t="s">
        <v>59</v>
      </c>
      <c r="C347" s="334"/>
      <c r="D347" s="334"/>
      <c r="E347" s="334"/>
      <c r="F347" s="334"/>
    </row>
    <row r="348" spans="2:6" ht="15.75" hidden="1" thickBot="1" x14ac:dyDescent="0.3">
      <c r="B348" s="612" t="s">
        <v>60</v>
      </c>
      <c r="C348" s="334"/>
      <c r="D348" s="334"/>
      <c r="E348" s="334"/>
      <c r="F348" s="334"/>
    </row>
    <row r="349" spans="2:6" ht="15.75" hidden="1" thickBot="1" x14ac:dyDescent="0.3">
      <c r="B349" s="618" t="s">
        <v>50</v>
      </c>
      <c r="C349" s="334">
        <f>C339+C344</f>
        <v>0</v>
      </c>
      <c r="D349" s="334">
        <f>D339+D344</f>
        <v>0</v>
      </c>
      <c r="E349" s="334">
        <f>E339+E344</f>
        <v>0</v>
      </c>
      <c r="F349" s="334">
        <f>F339+F344</f>
        <v>0</v>
      </c>
    </row>
    <row r="350" spans="2:6" ht="15.75" thickBot="1" x14ac:dyDescent="0.3">
      <c r="B350" s="632"/>
      <c r="C350" s="633"/>
      <c r="D350" s="633"/>
      <c r="E350" s="633"/>
      <c r="F350" s="633"/>
    </row>
    <row r="351" spans="2:6" ht="27" customHeight="1" thickBot="1" x14ac:dyDescent="0.3">
      <c r="B351" s="634" t="s">
        <v>64</v>
      </c>
      <c r="C351" s="635">
        <f>+C226+C150+C72+C35+C175+C109+C331+C305+C280+C255+C200</f>
        <v>63570</v>
      </c>
      <c r="D351" s="635">
        <f>+D226+D150+D72+D35+D175+D109+D331+D305+D280+D255+D200</f>
        <v>76070</v>
      </c>
      <c r="E351" s="635">
        <f>+E226+E150+E72+E35+E175+E109+E331+E305+E280+E255+E200</f>
        <v>73719</v>
      </c>
      <c r="F351" s="635">
        <f>+F226+F150+F72+F35+F175+F109+F331+F305+F280+F255+F200</f>
        <v>72719</v>
      </c>
    </row>
    <row r="352" spans="2:6" ht="30.75" thickBot="1" x14ac:dyDescent="0.3">
      <c r="B352" s="634" t="s">
        <v>65</v>
      </c>
      <c r="C352" s="635">
        <f>+C244+C218+C138+C101+C64+C349+C323+C298+C273+C193+C168</f>
        <v>63570</v>
      </c>
      <c r="D352" s="635">
        <f>+D244+D218+D138+D101+D64+D349+D323+D298+D273+D193+D168</f>
        <v>76070</v>
      </c>
      <c r="E352" s="635">
        <f>+E244+E218+E138+E101+E64+E349+E323+E298+E273+E193+E168</f>
        <v>73719</v>
      </c>
      <c r="F352" s="635">
        <f>+F244+F218+F138+F101+F64+F349+F323+F298+F273+F193+F168</f>
        <v>72719</v>
      </c>
    </row>
    <row r="353" spans="2:6" ht="15.75" thickBot="1" x14ac:dyDescent="0.3">
      <c r="B353" s="609" t="s">
        <v>41</v>
      </c>
      <c r="C353" s="636">
        <f>C354+C355</f>
        <v>29531</v>
      </c>
      <c r="D353" s="636">
        <f>D354+D355</f>
        <v>32231</v>
      </c>
      <c r="E353" s="636">
        <f>E354+E355</f>
        <v>32231</v>
      </c>
      <c r="F353" s="636">
        <f>F354+F355</f>
        <v>32231</v>
      </c>
    </row>
    <row r="354" spans="2:6" ht="15.75" thickBot="1" x14ac:dyDescent="0.3">
      <c r="B354" s="612" t="s">
        <v>42</v>
      </c>
      <c r="C354" s="614">
        <f t="shared" ref="C354:F355" si="11">C44+C81+C118</f>
        <v>29531</v>
      </c>
      <c r="D354" s="614">
        <f t="shared" si="11"/>
        <v>32231</v>
      </c>
      <c r="E354" s="614">
        <f t="shared" si="11"/>
        <v>32231</v>
      </c>
      <c r="F354" s="614">
        <f t="shared" si="11"/>
        <v>32231</v>
      </c>
    </row>
    <row r="355" spans="2:6" ht="15.75" thickBot="1" x14ac:dyDescent="0.3">
      <c r="B355" s="612" t="s">
        <v>66</v>
      </c>
      <c r="C355" s="614">
        <f t="shared" si="11"/>
        <v>0</v>
      </c>
      <c r="D355" s="614">
        <f t="shared" si="11"/>
        <v>0</v>
      </c>
      <c r="E355" s="614">
        <f t="shared" si="11"/>
        <v>0</v>
      </c>
      <c r="F355" s="614">
        <f t="shared" si="11"/>
        <v>0</v>
      </c>
    </row>
    <row r="356" spans="2:6" ht="30.75" thickBot="1" x14ac:dyDescent="0.3">
      <c r="B356" s="609" t="s">
        <v>67</v>
      </c>
      <c r="C356" s="636">
        <f>C357+C358</f>
        <v>4839</v>
      </c>
      <c r="D356" s="636">
        <f>D357+D358</f>
        <v>4839</v>
      </c>
      <c r="E356" s="636">
        <f>E357+E358</f>
        <v>4839</v>
      </c>
      <c r="F356" s="636">
        <f>F357+F358</f>
        <v>4839</v>
      </c>
    </row>
    <row r="357" spans="2:6" ht="15.75" thickBot="1" x14ac:dyDescent="0.3">
      <c r="B357" s="612" t="s">
        <v>42</v>
      </c>
      <c r="C357" s="611">
        <f>C47+C84+C121</f>
        <v>4839</v>
      </c>
      <c r="D357" s="611">
        <f>D47+D84+D121</f>
        <v>4839</v>
      </c>
      <c r="E357" s="611">
        <f>E47+E84+E121</f>
        <v>4839</v>
      </c>
      <c r="F357" s="611">
        <f>F47+F84+F121</f>
        <v>4839</v>
      </c>
    </row>
    <row r="358" spans="2:6" ht="15.75" thickBot="1" x14ac:dyDescent="0.3">
      <c r="B358" s="612" t="s">
        <v>66</v>
      </c>
      <c r="C358" s="614">
        <f>C48+C85+C119</f>
        <v>0</v>
      </c>
      <c r="D358" s="614">
        <f>D48+D85+D119</f>
        <v>0</v>
      </c>
      <c r="E358" s="614">
        <f>E48+E85+E119</f>
        <v>0</v>
      </c>
      <c r="F358" s="614">
        <f>F48+F85+F119</f>
        <v>0</v>
      </c>
    </row>
    <row r="359" spans="2:6" ht="15.75" thickBot="1" x14ac:dyDescent="0.3">
      <c r="B359" s="609" t="s">
        <v>45</v>
      </c>
      <c r="C359" s="636">
        <f>C360+C361</f>
        <v>24000</v>
      </c>
      <c r="D359" s="636">
        <f>D360+D361</f>
        <v>33880</v>
      </c>
      <c r="E359" s="636">
        <f>E360+E361</f>
        <v>31529</v>
      </c>
      <c r="F359" s="636">
        <f>F360+F361</f>
        <v>30529</v>
      </c>
    </row>
    <row r="360" spans="2:6" ht="15.75" thickBot="1" x14ac:dyDescent="0.3">
      <c r="B360" s="612" t="s">
        <v>42</v>
      </c>
      <c r="C360" s="614">
        <f t="shared" ref="C360:F361" si="12">C50+C87+C124</f>
        <v>22000</v>
      </c>
      <c r="D360" s="614">
        <f t="shared" si="12"/>
        <v>33880</v>
      </c>
      <c r="E360" s="614">
        <f t="shared" si="12"/>
        <v>29529</v>
      </c>
      <c r="F360" s="614">
        <f t="shared" si="12"/>
        <v>28529</v>
      </c>
    </row>
    <row r="361" spans="2:6" ht="15.75" thickBot="1" x14ac:dyDescent="0.3">
      <c r="B361" s="612" t="s">
        <v>66</v>
      </c>
      <c r="C361" s="614">
        <f t="shared" si="12"/>
        <v>2000</v>
      </c>
      <c r="D361" s="614">
        <f t="shared" si="12"/>
        <v>0</v>
      </c>
      <c r="E361" s="614">
        <f t="shared" si="12"/>
        <v>2000</v>
      </c>
      <c r="F361" s="614">
        <f t="shared" si="12"/>
        <v>2000</v>
      </c>
    </row>
    <row r="362" spans="2:6" ht="15.75" thickBot="1" x14ac:dyDescent="0.3">
      <c r="B362" s="609" t="s">
        <v>46</v>
      </c>
      <c r="C362" s="636">
        <f>C363+C364</f>
        <v>0</v>
      </c>
      <c r="D362" s="636">
        <f>D363+D364</f>
        <v>0</v>
      </c>
      <c r="E362" s="636">
        <f>E363+E364</f>
        <v>0</v>
      </c>
      <c r="F362" s="636">
        <f>F363+F364</f>
        <v>0</v>
      </c>
    </row>
    <row r="363" spans="2:6" ht="15.75" thickBot="1" x14ac:dyDescent="0.3">
      <c r="B363" s="612" t="s">
        <v>42</v>
      </c>
      <c r="C363" s="611">
        <f t="shared" ref="C363:F364" si="13">C53+C90+C127</f>
        <v>0</v>
      </c>
      <c r="D363" s="611">
        <f t="shared" si="13"/>
        <v>0</v>
      </c>
      <c r="E363" s="611">
        <f t="shared" si="13"/>
        <v>0</v>
      </c>
      <c r="F363" s="611">
        <f t="shared" si="13"/>
        <v>0</v>
      </c>
    </row>
    <row r="364" spans="2:6" ht="15.75" thickBot="1" x14ac:dyDescent="0.3">
      <c r="B364" s="612" t="s">
        <v>66</v>
      </c>
      <c r="C364" s="614">
        <f t="shared" si="13"/>
        <v>0</v>
      </c>
      <c r="D364" s="614">
        <f t="shared" si="13"/>
        <v>0</v>
      </c>
      <c r="E364" s="614">
        <f t="shared" si="13"/>
        <v>0</v>
      </c>
      <c r="F364" s="614">
        <f t="shared" si="13"/>
        <v>0</v>
      </c>
    </row>
    <row r="365" spans="2:6" ht="15.75" thickBot="1" x14ac:dyDescent="0.3">
      <c r="B365" s="609" t="s">
        <v>47</v>
      </c>
      <c r="C365" s="636">
        <f>C366+C367</f>
        <v>0</v>
      </c>
      <c r="D365" s="636">
        <f>D366+D367</f>
        <v>0</v>
      </c>
      <c r="E365" s="636">
        <f>E366+E367</f>
        <v>0</v>
      </c>
      <c r="F365" s="636">
        <f>F366+F367</f>
        <v>0</v>
      </c>
    </row>
    <row r="366" spans="2:6" ht="15.75" thickBot="1" x14ac:dyDescent="0.3">
      <c r="B366" s="612" t="s">
        <v>42</v>
      </c>
      <c r="C366" s="611">
        <f t="shared" ref="C366:F367" si="14">C56+C93+C130</f>
        <v>0</v>
      </c>
      <c r="D366" s="611">
        <f t="shared" si="14"/>
        <v>0</v>
      </c>
      <c r="E366" s="611">
        <f t="shared" si="14"/>
        <v>0</v>
      </c>
      <c r="F366" s="611">
        <f t="shared" si="14"/>
        <v>0</v>
      </c>
    </row>
    <row r="367" spans="2:6" ht="15.75" thickBot="1" x14ac:dyDescent="0.3">
      <c r="B367" s="612" t="s">
        <v>66</v>
      </c>
      <c r="C367" s="614">
        <f t="shared" si="14"/>
        <v>0</v>
      </c>
      <c r="D367" s="614">
        <f t="shared" si="14"/>
        <v>0</v>
      </c>
      <c r="E367" s="614">
        <f t="shared" si="14"/>
        <v>0</v>
      </c>
      <c r="F367" s="614">
        <f t="shared" si="14"/>
        <v>0</v>
      </c>
    </row>
    <row r="368" spans="2:6" ht="15.75" thickBot="1" x14ac:dyDescent="0.3">
      <c r="B368" s="609" t="s">
        <v>48</v>
      </c>
      <c r="C368" s="636">
        <f>C369+C370</f>
        <v>0</v>
      </c>
      <c r="D368" s="636">
        <f>D369+D370</f>
        <v>0</v>
      </c>
      <c r="E368" s="636">
        <f>E369+E370</f>
        <v>0</v>
      </c>
      <c r="F368" s="636">
        <f>F369+F370</f>
        <v>0</v>
      </c>
    </row>
    <row r="369" spans="2:6" ht="15.75" thickBot="1" x14ac:dyDescent="0.3">
      <c r="B369" s="612" t="s">
        <v>42</v>
      </c>
      <c r="C369" s="611">
        <f t="shared" ref="C369:F370" si="15">C59+C96+C133</f>
        <v>0</v>
      </c>
      <c r="D369" s="611">
        <f t="shared" si="15"/>
        <v>0</v>
      </c>
      <c r="E369" s="611">
        <f t="shared" si="15"/>
        <v>0</v>
      </c>
      <c r="F369" s="611">
        <f t="shared" si="15"/>
        <v>0</v>
      </c>
    </row>
    <row r="370" spans="2:6" ht="15.75" thickBot="1" x14ac:dyDescent="0.3">
      <c r="B370" s="612" t="s">
        <v>66</v>
      </c>
      <c r="C370" s="614">
        <f t="shared" si="15"/>
        <v>0</v>
      </c>
      <c r="D370" s="614">
        <f t="shared" si="15"/>
        <v>0</v>
      </c>
      <c r="E370" s="614">
        <f t="shared" si="15"/>
        <v>0</v>
      </c>
      <c r="F370" s="611">
        <f t="shared" si="15"/>
        <v>0</v>
      </c>
    </row>
    <row r="371" spans="2:6" ht="30.75" thickBot="1" x14ac:dyDescent="0.3">
      <c r="B371" s="609" t="s">
        <v>49</v>
      </c>
      <c r="C371" s="636">
        <f>C98+C61</f>
        <v>200</v>
      </c>
      <c r="D371" s="636">
        <f>D98+D61</f>
        <v>120</v>
      </c>
      <c r="E371" s="636">
        <f>E98+E61</f>
        <v>120</v>
      </c>
      <c r="F371" s="636">
        <f>F98+F61</f>
        <v>120</v>
      </c>
    </row>
    <row r="372" spans="2:6" ht="15.75" thickBot="1" x14ac:dyDescent="0.3">
      <c r="B372" s="612" t="s">
        <v>42</v>
      </c>
      <c r="C372" s="611">
        <f>C62+C99+C136</f>
        <v>200</v>
      </c>
      <c r="D372" s="611">
        <f t="shared" ref="D372:F372" si="16">D62+D99+D136</f>
        <v>120</v>
      </c>
      <c r="E372" s="611">
        <f t="shared" si="16"/>
        <v>120</v>
      </c>
      <c r="F372" s="611">
        <f t="shared" si="16"/>
        <v>120</v>
      </c>
    </row>
    <row r="373" spans="2:6" ht="15.75" thickBot="1" x14ac:dyDescent="0.3">
      <c r="B373" s="612" t="s">
        <v>66</v>
      </c>
      <c r="C373" s="614">
        <f>C63+C100+C137</f>
        <v>0</v>
      </c>
      <c r="D373" s="614">
        <f>D63+D100+D137</f>
        <v>0</v>
      </c>
      <c r="E373" s="614">
        <f>E63+E100+E137</f>
        <v>0</v>
      </c>
      <c r="F373" s="614">
        <f>F63+F100+F137</f>
        <v>0</v>
      </c>
    </row>
    <row r="374" spans="2:6" ht="15.75" thickBot="1" x14ac:dyDescent="0.3">
      <c r="B374" s="609" t="s">
        <v>68</v>
      </c>
      <c r="C374" s="636">
        <f>C375+C376+C377+C378</f>
        <v>0</v>
      </c>
      <c r="D374" s="636">
        <f>D375+D376+D377+D378</f>
        <v>0</v>
      </c>
      <c r="E374" s="636">
        <f>E375+E376+E377+E378</f>
        <v>0</v>
      </c>
      <c r="F374" s="636">
        <f>F375+F376+F377+F378</f>
        <v>0</v>
      </c>
    </row>
    <row r="375" spans="2:6" ht="15.75" thickBot="1" x14ac:dyDescent="0.3">
      <c r="B375" s="612" t="s">
        <v>42</v>
      </c>
      <c r="C375" s="611">
        <f t="shared" ref="C375:F378" si="17">C159+C184+C209+C235+C264+C289+C314+C340</f>
        <v>0</v>
      </c>
      <c r="D375" s="611">
        <f t="shared" si="17"/>
        <v>0</v>
      </c>
      <c r="E375" s="611">
        <f t="shared" si="17"/>
        <v>0</v>
      </c>
      <c r="F375" s="611">
        <f t="shared" si="17"/>
        <v>0</v>
      </c>
    </row>
    <row r="376" spans="2:6" ht="15.75" thickBot="1" x14ac:dyDescent="0.3">
      <c r="B376" s="612" t="s">
        <v>69</v>
      </c>
      <c r="C376" s="611">
        <f t="shared" si="17"/>
        <v>0</v>
      </c>
      <c r="D376" s="611">
        <f t="shared" si="17"/>
        <v>0</v>
      </c>
      <c r="E376" s="611">
        <f t="shared" si="17"/>
        <v>0</v>
      </c>
      <c r="F376" s="611">
        <f t="shared" si="17"/>
        <v>0</v>
      </c>
    </row>
    <row r="377" spans="2:6" ht="15.75" thickBot="1" x14ac:dyDescent="0.3">
      <c r="B377" s="612" t="s">
        <v>59</v>
      </c>
      <c r="C377" s="611">
        <f t="shared" si="17"/>
        <v>0</v>
      </c>
      <c r="D377" s="611">
        <f t="shared" si="17"/>
        <v>0</v>
      </c>
      <c r="E377" s="611">
        <f t="shared" si="17"/>
        <v>0</v>
      </c>
      <c r="F377" s="611">
        <f t="shared" si="17"/>
        <v>0</v>
      </c>
    </row>
    <row r="378" spans="2:6" ht="15.75" thickBot="1" x14ac:dyDescent="0.3">
      <c r="B378" s="612" t="s">
        <v>60</v>
      </c>
      <c r="C378" s="611">
        <f t="shared" si="17"/>
        <v>0</v>
      </c>
      <c r="D378" s="611">
        <f t="shared" si="17"/>
        <v>0</v>
      </c>
      <c r="E378" s="611">
        <f t="shared" si="17"/>
        <v>0</v>
      </c>
      <c r="F378" s="611">
        <f t="shared" si="17"/>
        <v>0</v>
      </c>
    </row>
    <row r="379" spans="2:6" ht="15.75" thickBot="1" x14ac:dyDescent="0.3">
      <c r="B379" s="609" t="s">
        <v>70</v>
      </c>
      <c r="C379" s="636">
        <f>C380+C381+C382+C383</f>
        <v>5000</v>
      </c>
      <c r="D379" s="636">
        <f>D380+D381+D382+D383</f>
        <v>5000</v>
      </c>
      <c r="E379" s="636">
        <f>E380+E381+E382+E383</f>
        <v>5000</v>
      </c>
      <c r="F379" s="636">
        <f>F380+F381+F382+F383</f>
        <v>5000</v>
      </c>
    </row>
    <row r="380" spans="2:6" ht="15.75" thickBot="1" x14ac:dyDescent="0.3">
      <c r="B380" s="612" t="s">
        <v>42</v>
      </c>
      <c r="C380" s="611">
        <f>C164+C189+C214+C240+C269+C294+C319+C345</f>
        <v>5000</v>
      </c>
      <c r="D380" s="611">
        <f>D164+D189+D214+D240+D269+D294+D319+D345</f>
        <v>5000</v>
      </c>
      <c r="E380" s="611">
        <f>E164+E189+E214+E240+E269+E294+E319+E345</f>
        <v>5000</v>
      </c>
      <c r="F380" s="611">
        <f>F164+F189+F214+F240+F269+F294+F319+F345</f>
        <v>5000</v>
      </c>
    </row>
    <row r="381" spans="2:6" ht="15.75" thickBot="1" x14ac:dyDescent="0.3">
      <c r="B381" s="612" t="s">
        <v>69</v>
      </c>
      <c r="C381" s="611">
        <f t="shared" ref="C381:F383" si="18">C165+C190+C215+C241+C270+C295+C320+C346</f>
        <v>0</v>
      </c>
      <c r="D381" s="611">
        <f t="shared" si="18"/>
        <v>0</v>
      </c>
      <c r="E381" s="611">
        <f t="shared" si="18"/>
        <v>0</v>
      </c>
      <c r="F381" s="611">
        <f t="shared" si="18"/>
        <v>0</v>
      </c>
    </row>
    <row r="382" spans="2:6" ht="15.75" thickBot="1" x14ac:dyDescent="0.3">
      <c r="B382" s="612" t="s">
        <v>59</v>
      </c>
      <c r="C382" s="611">
        <f t="shared" si="18"/>
        <v>0</v>
      </c>
      <c r="D382" s="611">
        <f t="shared" si="18"/>
        <v>0</v>
      </c>
      <c r="E382" s="611">
        <f t="shared" si="18"/>
        <v>0</v>
      </c>
      <c r="F382" s="611">
        <f t="shared" si="18"/>
        <v>0</v>
      </c>
    </row>
    <row r="383" spans="2:6" ht="15.75" thickBot="1" x14ac:dyDescent="0.3">
      <c r="B383" s="612" t="s">
        <v>60</v>
      </c>
      <c r="C383" s="611">
        <f t="shared" si="18"/>
        <v>0</v>
      </c>
      <c r="D383" s="611">
        <f t="shared" si="18"/>
        <v>0</v>
      </c>
      <c r="E383" s="611">
        <f t="shared" si="18"/>
        <v>0</v>
      </c>
      <c r="F383" s="611">
        <f t="shared" si="18"/>
        <v>0</v>
      </c>
    </row>
    <row r="384" spans="2:6" ht="15.75" thickBot="1" x14ac:dyDescent="0.3">
      <c r="B384" s="619" t="s">
        <v>71</v>
      </c>
      <c r="C384" s="637">
        <f>IF(C352-C351=0,0,"Error")</f>
        <v>0</v>
      </c>
      <c r="D384" s="637">
        <f>IF(D352-D351=0,0,"Error")</f>
        <v>0</v>
      </c>
      <c r="E384" s="637">
        <f>IF(E352-E351=0,0,"Error")</f>
        <v>0</v>
      </c>
      <c r="F384" s="637">
        <f>IF(F352-F351=0,0,"Error")</f>
        <v>0</v>
      </c>
    </row>
    <row r="385" spans="2:6" x14ac:dyDescent="0.25">
      <c r="B385" s="638"/>
      <c r="C385" s="367"/>
      <c r="D385" s="367"/>
      <c r="E385" s="367"/>
      <c r="F385" s="367"/>
    </row>
  </sheetData>
  <mergeCells count="88">
    <mergeCell ref="C327:F327"/>
    <mergeCell ref="B328:B329"/>
    <mergeCell ref="B336:F336"/>
    <mergeCell ref="B337:B338"/>
    <mergeCell ref="B302:B303"/>
    <mergeCell ref="B310:F310"/>
    <mergeCell ref="B311:B312"/>
    <mergeCell ref="C324:F324"/>
    <mergeCell ref="E325:F325"/>
    <mergeCell ref="C326:F326"/>
    <mergeCell ref="C301:F301"/>
    <mergeCell ref="B252:B253"/>
    <mergeCell ref="B260:F260"/>
    <mergeCell ref="B261:B262"/>
    <mergeCell ref="E274:F274"/>
    <mergeCell ref="C275:F275"/>
    <mergeCell ref="C276:F276"/>
    <mergeCell ref="B277:B278"/>
    <mergeCell ref="B285:F285"/>
    <mergeCell ref="B286:B287"/>
    <mergeCell ref="E299:F299"/>
    <mergeCell ref="C300:F300"/>
    <mergeCell ref="C251:F251"/>
    <mergeCell ref="C221:F221"/>
    <mergeCell ref="C222:F222"/>
    <mergeCell ref="B223:B224"/>
    <mergeCell ref="B231:F231"/>
    <mergeCell ref="B232:B233"/>
    <mergeCell ref="B245:F245"/>
    <mergeCell ref="B246:F246"/>
    <mergeCell ref="C247:F247"/>
    <mergeCell ref="E248:F248"/>
    <mergeCell ref="C249:F249"/>
    <mergeCell ref="C250:F250"/>
    <mergeCell ref="C219:F219"/>
    <mergeCell ref="C170:F170"/>
    <mergeCell ref="C171:F171"/>
    <mergeCell ref="B172:B173"/>
    <mergeCell ref="B180:F180"/>
    <mergeCell ref="B181:B182"/>
    <mergeCell ref="E194:F194"/>
    <mergeCell ref="C195:F195"/>
    <mergeCell ref="C196:F196"/>
    <mergeCell ref="B197:B198"/>
    <mergeCell ref="B205:F205"/>
    <mergeCell ref="B206:B207"/>
    <mergeCell ref="E169:F169"/>
    <mergeCell ref="B115:B116"/>
    <mergeCell ref="B140:F140"/>
    <mergeCell ref="B141:F141"/>
    <mergeCell ref="C142:F142"/>
    <mergeCell ref="E143:F143"/>
    <mergeCell ref="C144:F144"/>
    <mergeCell ref="C145:F145"/>
    <mergeCell ref="C146:F146"/>
    <mergeCell ref="B147:B148"/>
    <mergeCell ref="B155:F155"/>
    <mergeCell ref="B156:B157"/>
    <mergeCell ref="B114:F114"/>
    <mergeCell ref="B41:B42"/>
    <mergeCell ref="C66:F66"/>
    <mergeCell ref="C67:F67"/>
    <mergeCell ref="C68:F68"/>
    <mergeCell ref="B69:B70"/>
    <mergeCell ref="B77:F77"/>
    <mergeCell ref="B78:B79"/>
    <mergeCell ref="C103:F103"/>
    <mergeCell ref="C104:F104"/>
    <mergeCell ref="C105:F105"/>
    <mergeCell ref="B106:B107"/>
    <mergeCell ref="B40:F40"/>
    <mergeCell ref="B9:F11"/>
    <mergeCell ref="C12:F12"/>
    <mergeCell ref="B13:B14"/>
    <mergeCell ref="C16:F16"/>
    <mergeCell ref="B17:F17"/>
    <mergeCell ref="B27:F27"/>
    <mergeCell ref="B28:F28"/>
    <mergeCell ref="C29:F29"/>
    <mergeCell ref="C30:F30"/>
    <mergeCell ref="C31:F31"/>
    <mergeCell ref="B32:B33"/>
    <mergeCell ref="B8:F8"/>
    <mergeCell ref="A2:G2"/>
    <mergeCell ref="B3:F3"/>
    <mergeCell ref="C5:F5"/>
    <mergeCell ref="C6:F6"/>
    <mergeCell ref="C7:F7"/>
  </mergeCells>
  <pageMargins left="0.7" right="0.7" top="0.75" bottom="0.75" header="0.3" footer="0.3"/>
  <pageSetup scale="59"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C6A0B-2B58-4138-BE28-8FF1AB1936FF}">
  <dimension ref="A1:E506"/>
  <sheetViews>
    <sheetView workbookViewId="0">
      <selection activeCell="C373" sqref="C373:E373"/>
    </sheetView>
  </sheetViews>
  <sheetFormatPr defaultRowHeight="15" x14ac:dyDescent="0.25"/>
  <cols>
    <col min="1" max="1" width="30.140625" customWidth="1"/>
    <col min="2" max="2" width="19" customWidth="1"/>
    <col min="3" max="3" width="17" customWidth="1"/>
    <col min="4" max="4" width="22.85546875" customWidth="1"/>
    <col min="5" max="5" width="25" customWidth="1"/>
  </cols>
  <sheetData>
    <row r="1" spans="1:5" ht="15.75" thickBot="1" x14ac:dyDescent="0.3">
      <c r="A1" s="1830" t="s">
        <v>0</v>
      </c>
      <c r="B1" s="1831"/>
      <c r="C1" s="1831"/>
      <c r="D1" s="1831"/>
      <c r="E1" s="1831"/>
    </row>
    <row r="2" spans="1:5" ht="15.75" thickBot="1" x14ac:dyDescent="0.3">
      <c r="A2" s="1832" t="s">
        <v>573</v>
      </c>
      <c r="B2" s="1833"/>
      <c r="C2" s="1833"/>
      <c r="D2" s="1833"/>
      <c r="E2" s="1834"/>
    </row>
    <row r="3" spans="1:5" ht="15.75" thickBot="1" x14ac:dyDescent="0.3">
      <c r="A3" s="705"/>
      <c r="B3" s="705"/>
      <c r="C3" s="705"/>
      <c r="D3" s="705"/>
      <c r="E3" s="706" t="s">
        <v>259</v>
      </c>
    </row>
    <row r="4" spans="1:5" ht="29.25" thickBot="1" x14ac:dyDescent="0.3">
      <c r="A4" s="640" t="s">
        <v>2</v>
      </c>
      <c r="B4" s="1835" t="s">
        <v>574</v>
      </c>
      <c r="C4" s="1835"/>
      <c r="D4" s="1835"/>
      <c r="E4" s="1835"/>
    </row>
    <row r="5" spans="1:5" ht="15.75" thickBot="1" x14ac:dyDescent="0.3">
      <c r="A5" s="640" t="s">
        <v>4</v>
      </c>
      <c r="B5" s="1836" t="s">
        <v>529</v>
      </c>
      <c r="C5" s="1837"/>
      <c r="D5" s="1837"/>
      <c r="E5" s="1838"/>
    </row>
    <row r="6" spans="1:5" ht="29.25" thickBot="1" x14ac:dyDescent="0.3">
      <c r="A6" s="640" t="s">
        <v>6</v>
      </c>
      <c r="B6" s="1839" t="s">
        <v>7</v>
      </c>
      <c r="C6" s="1840"/>
      <c r="D6" s="1840"/>
      <c r="E6" s="1841"/>
    </row>
    <row r="7" spans="1:5" ht="15.75" thickBot="1" x14ac:dyDescent="0.3">
      <c r="A7" s="1842" t="s">
        <v>8</v>
      </c>
      <c r="B7" s="1843"/>
      <c r="C7" s="1843"/>
      <c r="D7" s="1843"/>
      <c r="E7" s="1844"/>
    </row>
    <row r="8" spans="1:5" ht="15.75" thickBot="1" x14ac:dyDescent="0.3">
      <c r="A8" s="1845" t="s">
        <v>575</v>
      </c>
      <c r="B8" s="1846"/>
      <c r="C8" s="1846"/>
      <c r="D8" s="1846"/>
      <c r="E8" s="1847"/>
    </row>
    <row r="9" spans="1:5" ht="15.75" thickBot="1" x14ac:dyDescent="0.3">
      <c r="A9" s="1845"/>
      <c r="B9" s="1846"/>
      <c r="C9" s="1846"/>
      <c r="D9" s="1846"/>
      <c r="E9" s="1847"/>
    </row>
    <row r="10" spans="1:5" ht="30" customHeight="1" thickBot="1" x14ac:dyDescent="0.3">
      <c r="A10" s="1845"/>
      <c r="B10" s="1846"/>
      <c r="C10" s="1846"/>
      <c r="D10" s="1846"/>
      <c r="E10" s="1847"/>
    </row>
    <row r="11" spans="1:5" ht="29.25" thickBot="1" x14ac:dyDescent="0.3">
      <c r="A11" s="641" t="s">
        <v>10</v>
      </c>
      <c r="B11" s="1848" t="s">
        <v>576</v>
      </c>
      <c r="C11" s="1849"/>
      <c r="D11" s="1849"/>
      <c r="E11" s="1850"/>
    </row>
    <row r="12" spans="1:5" x14ac:dyDescent="0.25">
      <c r="A12" s="1851" t="s">
        <v>12</v>
      </c>
      <c r="B12" s="642">
        <v>2024</v>
      </c>
      <c r="C12" s="642">
        <v>2025</v>
      </c>
      <c r="D12" s="642">
        <v>2026</v>
      </c>
      <c r="E12" s="642">
        <v>2027</v>
      </c>
    </row>
    <row r="13" spans="1:5" ht="15.75" thickBot="1" x14ac:dyDescent="0.3">
      <c r="A13" s="1852"/>
      <c r="B13" s="644" t="s">
        <v>13</v>
      </c>
      <c r="C13" s="644" t="s">
        <v>14</v>
      </c>
      <c r="D13" s="644" t="s">
        <v>14</v>
      </c>
      <c r="E13" s="644" t="s">
        <v>14</v>
      </c>
    </row>
    <row r="14" spans="1:5" ht="45.75" thickBot="1" x14ac:dyDescent="0.3">
      <c r="A14" s="645" t="s">
        <v>577</v>
      </c>
      <c r="B14" s="646">
        <v>700</v>
      </c>
      <c r="C14" s="647">
        <v>840</v>
      </c>
      <c r="D14" s="647">
        <v>840</v>
      </c>
      <c r="E14" s="647">
        <v>840</v>
      </c>
    </row>
    <row r="15" spans="1:5" ht="45.75" thickBot="1" x14ac:dyDescent="0.3">
      <c r="A15" s="645" t="s">
        <v>578</v>
      </c>
      <c r="B15" s="648">
        <v>660</v>
      </c>
      <c r="C15" s="648">
        <v>792</v>
      </c>
      <c r="D15" s="648">
        <v>792</v>
      </c>
      <c r="E15" s="648">
        <v>792</v>
      </c>
    </row>
    <row r="16" spans="1:5" ht="45.75" thickBot="1" x14ac:dyDescent="0.3">
      <c r="A16" s="645" t="s">
        <v>579</v>
      </c>
      <c r="B16" s="649">
        <v>62</v>
      </c>
      <c r="C16" s="649">
        <v>74</v>
      </c>
      <c r="D16" s="649">
        <v>74</v>
      </c>
      <c r="E16" s="649">
        <v>74</v>
      </c>
    </row>
    <row r="17" spans="1:5" ht="15.75" thickBot="1" x14ac:dyDescent="0.3">
      <c r="A17" s="650" t="s">
        <v>580</v>
      </c>
      <c r="B17" s="647">
        <v>0</v>
      </c>
      <c r="C17" s="647">
        <v>0</v>
      </c>
      <c r="D17" s="647">
        <v>0</v>
      </c>
      <c r="E17" s="647">
        <v>0</v>
      </c>
    </row>
    <row r="18" spans="1:5" ht="15.75" thickBot="1" x14ac:dyDescent="0.3">
      <c r="A18" s="650" t="s">
        <v>581</v>
      </c>
      <c r="B18" s="649">
        <v>0</v>
      </c>
      <c r="C18" s="649">
        <v>0</v>
      </c>
      <c r="D18" s="649">
        <v>0</v>
      </c>
      <c r="E18" s="649">
        <v>0</v>
      </c>
    </row>
    <row r="19" spans="1:5" ht="60.75" thickBot="1" x14ac:dyDescent="0.3">
      <c r="A19" s="645" t="s">
        <v>582</v>
      </c>
      <c r="B19" s="649">
        <v>122</v>
      </c>
      <c r="C19" s="649">
        <v>146</v>
      </c>
      <c r="D19" s="649">
        <v>146</v>
      </c>
      <c r="E19" s="649">
        <v>146</v>
      </c>
    </row>
    <row r="20" spans="1:5" ht="30.75" thickBot="1" x14ac:dyDescent="0.3">
      <c r="A20" s="645" t="s">
        <v>583</v>
      </c>
      <c r="B20" s="647">
        <v>0</v>
      </c>
      <c r="C20" s="647">
        <v>0</v>
      </c>
      <c r="D20" s="647">
        <v>0</v>
      </c>
      <c r="E20" s="647">
        <v>0</v>
      </c>
    </row>
    <row r="21" spans="1:5" ht="15.75" thickBot="1" x14ac:dyDescent="0.3">
      <c r="A21" s="645" t="s">
        <v>584</v>
      </c>
      <c r="B21" s="647">
        <v>0</v>
      </c>
      <c r="C21" s="647">
        <v>0</v>
      </c>
      <c r="D21" s="647">
        <v>0</v>
      </c>
      <c r="E21" s="647">
        <v>0</v>
      </c>
    </row>
    <row r="22" spans="1:5" ht="30.75" thickBot="1" x14ac:dyDescent="0.3">
      <c r="A22" s="645" t="s">
        <v>585</v>
      </c>
      <c r="B22" s="647">
        <v>0</v>
      </c>
      <c r="C22" s="647">
        <v>0</v>
      </c>
      <c r="D22" s="647">
        <v>0</v>
      </c>
      <c r="E22" s="647">
        <v>0</v>
      </c>
    </row>
    <row r="23" spans="1:5" ht="15.75" thickBot="1" x14ac:dyDescent="0.3">
      <c r="A23" s="650"/>
      <c r="B23" s="649"/>
      <c r="C23" s="651"/>
      <c r="D23" s="651"/>
      <c r="E23" s="651"/>
    </row>
    <row r="24" spans="1:5" ht="29.25" thickBot="1" x14ac:dyDescent="0.3">
      <c r="A24" s="652" t="s">
        <v>24</v>
      </c>
      <c r="B24" s="1853" t="s">
        <v>586</v>
      </c>
      <c r="C24" s="1854"/>
      <c r="D24" s="1854"/>
      <c r="E24" s="1855"/>
    </row>
    <row r="25" spans="1:5" ht="15.75" thickBot="1" x14ac:dyDescent="0.3">
      <c r="A25" s="1839" t="s">
        <v>84</v>
      </c>
      <c r="B25" s="1840"/>
      <c r="C25" s="1840"/>
      <c r="D25" s="1840"/>
      <c r="E25" s="1841"/>
    </row>
    <row r="26" spans="1:5" ht="15.75" thickBot="1" x14ac:dyDescent="0.3">
      <c r="A26" s="653" t="s">
        <v>264</v>
      </c>
      <c r="B26" s="654" t="s">
        <v>175</v>
      </c>
      <c r="C26" s="655" t="s">
        <v>18</v>
      </c>
      <c r="D26" s="655" t="s">
        <v>18</v>
      </c>
      <c r="E26" s="655" t="s">
        <v>18</v>
      </c>
    </row>
    <row r="27" spans="1:5" ht="45.75" thickBot="1" x14ac:dyDescent="0.3">
      <c r="A27" s="653" t="s">
        <v>587</v>
      </c>
      <c r="B27" s="655">
        <v>0.5</v>
      </c>
      <c r="C27" s="655">
        <v>0.9</v>
      </c>
      <c r="D27" s="655">
        <v>0.9</v>
      </c>
      <c r="E27" s="655">
        <v>0.9</v>
      </c>
    </row>
    <row r="28" spans="1:5" ht="15.75" thickBot="1" x14ac:dyDescent="0.3">
      <c r="A28" s="1827" t="s">
        <v>90</v>
      </c>
      <c r="B28" s="1828"/>
      <c r="C28" s="1828"/>
      <c r="D28" s="1828"/>
      <c r="E28" s="1829"/>
    </row>
    <row r="29" spans="1:5" ht="15.75" thickBot="1" x14ac:dyDescent="0.3">
      <c r="A29" s="1859" t="s">
        <v>26</v>
      </c>
      <c r="B29" s="1860"/>
      <c r="C29" s="1860"/>
      <c r="D29" s="1860"/>
      <c r="E29" s="1861"/>
    </row>
    <row r="30" spans="1:5" ht="15.75" thickBot="1" x14ac:dyDescent="0.3">
      <c r="A30" s="656" t="s">
        <v>27</v>
      </c>
      <c r="B30" s="1862" t="s">
        <v>588</v>
      </c>
      <c r="C30" s="1863"/>
      <c r="D30" s="1863"/>
      <c r="E30" s="1864"/>
    </row>
    <row r="31" spans="1:5" ht="15.75" thickBot="1" x14ac:dyDescent="0.3">
      <c r="A31" s="658" t="s">
        <v>29</v>
      </c>
      <c r="B31" s="1839" t="s">
        <v>589</v>
      </c>
      <c r="C31" s="1840"/>
      <c r="D31" s="1840"/>
      <c r="E31" s="1841"/>
    </row>
    <row r="32" spans="1:5" ht="15.75" thickBot="1" x14ac:dyDescent="0.3">
      <c r="A32" s="658" t="s">
        <v>31</v>
      </c>
      <c r="B32" s="1865" t="s">
        <v>590</v>
      </c>
      <c r="C32" s="1866"/>
      <c r="D32" s="1866"/>
      <c r="E32" s="1867"/>
    </row>
    <row r="33" spans="1:5" x14ac:dyDescent="0.25">
      <c r="A33" s="1851"/>
      <c r="B33" s="642">
        <v>2024</v>
      </c>
      <c r="C33" s="642">
        <v>2025</v>
      </c>
      <c r="D33" s="642">
        <v>2026</v>
      </c>
      <c r="E33" s="642">
        <v>2027</v>
      </c>
    </row>
    <row r="34" spans="1:5" ht="15.75" thickBot="1" x14ac:dyDescent="0.3">
      <c r="A34" s="1852"/>
      <c r="B34" s="644" t="s">
        <v>13</v>
      </c>
      <c r="C34" s="644" t="s">
        <v>14</v>
      </c>
      <c r="D34" s="644" t="s">
        <v>14</v>
      </c>
      <c r="E34" s="644" t="s">
        <v>14</v>
      </c>
    </row>
    <row r="35" spans="1:5" ht="15.75" thickBot="1" x14ac:dyDescent="0.3">
      <c r="A35" s="658" t="s">
        <v>33</v>
      </c>
      <c r="B35" s="646">
        <v>700</v>
      </c>
      <c r="C35" s="647">
        <v>840</v>
      </c>
      <c r="D35" s="647">
        <v>840</v>
      </c>
      <c r="E35" s="647">
        <v>840</v>
      </c>
    </row>
    <row r="36" spans="1:5" ht="15.75" thickBot="1" x14ac:dyDescent="0.3">
      <c r="A36" s="658" t="s">
        <v>35</v>
      </c>
      <c r="B36" s="646">
        <f>B65</f>
        <v>153510</v>
      </c>
      <c r="C36" s="646">
        <f t="shared" ref="C36:E36" si="0">C65</f>
        <v>149250</v>
      </c>
      <c r="D36" s="646">
        <f t="shared" si="0"/>
        <v>150800</v>
      </c>
      <c r="E36" s="646">
        <f t="shared" si="0"/>
        <v>151460</v>
      </c>
    </row>
    <row r="37" spans="1:5" ht="15.75" thickBot="1" x14ac:dyDescent="0.3">
      <c r="A37" s="658" t="s">
        <v>36</v>
      </c>
      <c r="B37" s="646">
        <f t="shared" ref="B37:E37" si="1">B36/B35</f>
        <v>219.3</v>
      </c>
      <c r="C37" s="646">
        <f t="shared" si="1"/>
        <v>177.67857142857142</v>
      </c>
      <c r="D37" s="646">
        <f t="shared" si="1"/>
        <v>179.52380952380952</v>
      </c>
      <c r="E37" s="646">
        <f t="shared" si="1"/>
        <v>180.3095238095238</v>
      </c>
    </row>
    <row r="38" spans="1:5" ht="15.75" thickBot="1" x14ac:dyDescent="0.3">
      <c r="A38" s="658" t="s">
        <v>37</v>
      </c>
      <c r="B38" s="643" t="s">
        <v>94</v>
      </c>
      <c r="C38" s="659">
        <f>C35/B35-1</f>
        <v>0.19999999999999996</v>
      </c>
      <c r="D38" s="659">
        <f t="shared" ref="D38:E40" si="2">D35/C35-1</f>
        <v>0</v>
      </c>
      <c r="E38" s="659">
        <f t="shared" si="2"/>
        <v>0</v>
      </c>
    </row>
    <row r="39" spans="1:5" ht="15.75" thickBot="1" x14ac:dyDescent="0.3">
      <c r="A39" s="658" t="s">
        <v>38</v>
      </c>
      <c r="B39" s="643" t="s">
        <v>94</v>
      </c>
      <c r="C39" s="659">
        <f>C36/B36-1</f>
        <v>-2.7750635137776092E-2</v>
      </c>
      <c r="D39" s="659">
        <f t="shared" si="2"/>
        <v>1.038525963149084E-2</v>
      </c>
      <c r="E39" s="659">
        <f t="shared" si="2"/>
        <v>4.376657824933794E-3</v>
      </c>
    </row>
    <row r="40" spans="1:5" ht="15.75" thickBot="1" x14ac:dyDescent="0.3">
      <c r="A40" s="658" t="s">
        <v>39</v>
      </c>
      <c r="B40" s="643" t="s">
        <v>94</v>
      </c>
      <c r="C40" s="659">
        <f>C37/B37-1</f>
        <v>-0.18979219594814678</v>
      </c>
      <c r="D40" s="659">
        <f t="shared" si="2"/>
        <v>1.038525963149084E-2</v>
      </c>
      <c r="E40" s="659">
        <f t="shared" si="2"/>
        <v>4.3766578249335719E-3</v>
      </c>
    </row>
    <row r="41" spans="1:5" ht="15.75" thickBot="1" x14ac:dyDescent="0.3">
      <c r="A41" s="1856" t="s">
        <v>95</v>
      </c>
      <c r="B41" s="1857"/>
      <c r="C41" s="1857"/>
      <c r="D41" s="1857"/>
      <c r="E41" s="1858"/>
    </row>
    <row r="42" spans="1:5" x14ac:dyDescent="0.25">
      <c r="A42" s="1851"/>
      <c r="B42" s="642">
        <v>2024</v>
      </c>
      <c r="C42" s="642">
        <v>2025</v>
      </c>
      <c r="D42" s="642">
        <v>2026</v>
      </c>
      <c r="E42" s="642">
        <v>2027</v>
      </c>
    </row>
    <row r="43" spans="1:5" ht="15.75" thickBot="1" x14ac:dyDescent="0.3">
      <c r="A43" s="1852"/>
      <c r="B43" s="644" t="s">
        <v>13</v>
      </c>
      <c r="C43" s="644" t="s">
        <v>14</v>
      </c>
      <c r="D43" s="644" t="s">
        <v>14</v>
      </c>
      <c r="E43" s="644" t="s">
        <v>14</v>
      </c>
    </row>
    <row r="44" spans="1:5" ht="15.75" thickBot="1" x14ac:dyDescent="0.3">
      <c r="A44" s="660" t="s">
        <v>41</v>
      </c>
      <c r="B44" s="661">
        <f>SUM(B45)</f>
        <v>91521</v>
      </c>
      <c r="C44" s="661">
        <f t="shared" ref="C44:E44" si="3">SUM(C45)</f>
        <v>104868</v>
      </c>
      <c r="D44" s="661">
        <f t="shared" si="3"/>
        <v>104868</v>
      </c>
      <c r="E44" s="661">
        <f t="shared" si="3"/>
        <v>104868</v>
      </c>
    </row>
    <row r="45" spans="1:5" ht="15.75" thickBot="1" x14ac:dyDescent="0.3">
      <c r="A45" s="662" t="s">
        <v>42</v>
      </c>
      <c r="B45" s="663">
        <v>91521</v>
      </c>
      <c r="C45" s="663">
        <v>104868</v>
      </c>
      <c r="D45" s="663">
        <v>104868</v>
      </c>
      <c r="E45" s="663">
        <v>104868</v>
      </c>
    </row>
    <row r="46" spans="1:5" ht="15.75" thickBot="1" x14ac:dyDescent="0.3">
      <c r="A46" s="662" t="s">
        <v>43</v>
      </c>
      <c r="B46" s="664"/>
      <c r="C46" s="665"/>
      <c r="D46" s="665"/>
      <c r="E46" s="665"/>
    </row>
    <row r="47" spans="1:5" ht="30.75" thickBot="1" x14ac:dyDescent="0.3">
      <c r="A47" s="660" t="s">
        <v>67</v>
      </c>
      <c r="B47" s="661">
        <f>SUM(B48)</f>
        <v>14985</v>
      </c>
      <c r="C47" s="661">
        <f t="shared" ref="C47:E47" si="4">SUM(C48)</f>
        <v>14985</v>
      </c>
      <c r="D47" s="661">
        <f t="shared" si="4"/>
        <v>14985</v>
      </c>
      <c r="E47" s="661">
        <f t="shared" si="4"/>
        <v>14985</v>
      </c>
    </row>
    <row r="48" spans="1:5" ht="15.75" thickBot="1" x14ac:dyDescent="0.3">
      <c r="A48" s="662" t="s">
        <v>42</v>
      </c>
      <c r="B48" s="666">
        <v>14985</v>
      </c>
      <c r="C48" s="666">
        <v>14985</v>
      </c>
      <c r="D48" s="666">
        <v>14985</v>
      </c>
      <c r="E48" s="666">
        <v>14985</v>
      </c>
    </row>
    <row r="49" spans="1:5" ht="15.75" thickBot="1" x14ac:dyDescent="0.3">
      <c r="A49" s="662" t="s">
        <v>43</v>
      </c>
      <c r="B49" s="664"/>
      <c r="C49" s="661"/>
      <c r="D49" s="661"/>
      <c r="E49" s="661"/>
    </row>
    <row r="50" spans="1:5" ht="15.75" thickBot="1" x14ac:dyDescent="0.3">
      <c r="A50" s="660" t="s">
        <v>45</v>
      </c>
      <c r="B50" s="664">
        <f>SUM(B51)</f>
        <v>46804</v>
      </c>
      <c r="C50" s="664">
        <f>SUM(C51)</f>
        <v>29397</v>
      </c>
      <c r="D50" s="664">
        <f t="shared" ref="D50:E50" si="5">SUM(D51)</f>
        <v>30947</v>
      </c>
      <c r="E50" s="664">
        <f t="shared" si="5"/>
        <v>31607</v>
      </c>
    </row>
    <row r="51" spans="1:5" ht="15.75" thickBot="1" x14ac:dyDescent="0.3">
      <c r="A51" s="662" t="s">
        <v>42</v>
      </c>
      <c r="B51" s="663">
        <v>46804</v>
      </c>
      <c r="C51" s="666">
        <f>44597-15200</f>
        <v>29397</v>
      </c>
      <c r="D51" s="666">
        <f>46948-16001</f>
        <v>30947</v>
      </c>
      <c r="E51" s="666">
        <f>47948-16341</f>
        <v>31607</v>
      </c>
    </row>
    <row r="52" spans="1:5" ht="15.75" thickBot="1" x14ac:dyDescent="0.3">
      <c r="A52" s="662" t="s">
        <v>43</v>
      </c>
      <c r="B52" s="664"/>
      <c r="C52" s="661"/>
      <c r="D52" s="661"/>
      <c r="E52" s="661"/>
    </row>
    <row r="53" spans="1:5" ht="15.75" thickBot="1" x14ac:dyDescent="0.3">
      <c r="A53" s="660" t="s">
        <v>46</v>
      </c>
      <c r="B53" s="664"/>
      <c r="C53" s="661"/>
      <c r="D53" s="661"/>
      <c r="E53" s="661"/>
    </row>
    <row r="54" spans="1:5" ht="15.75" thickBot="1" x14ac:dyDescent="0.3">
      <c r="A54" s="662" t="s">
        <v>42</v>
      </c>
      <c r="B54" s="664"/>
      <c r="C54" s="661"/>
      <c r="D54" s="661"/>
      <c r="E54" s="661"/>
    </row>
    <row r="55" spans="1:5" ht="15.75" thickBot="1" x14ac:dyDescent="0.3">
      <c r="A55" s="662" t="s">
        <v>43</v>
      </c>
      <c r="B55" s="664"/>
      <c r="C55" s="661"/>
      <c r="D55" s="661"/>
      <c r="E55" s="661"/>
    </row>
    <row r="56" spans="1:5" ht="15.75" thickBot="1" x14ac:dyDescent="0.3">
      <c r="A56" s="660" t="s">
        <v>47</v>
      </c>
      <c r="B56" s="664"/>
      <c r="C56" s="661"/>
      <c r="D56" s="661"/>
      <c r="E56" s="661"/>
    </row>
    <row r="57" spans="1:5" ht="15.75" thickBot="1" x14ac:dyDescent="0.3">
      <c r="A57" s="662" t="s">
        <v>42</v>
      </c>
      <c r="B57" s="664"/>
      <c r="C57" s="661"/>
      <c r="D57" s="661"/>
      <c r="E57" s="661"/>
    </row>
    <row r="58" spans="1:5" ht="15.75" thickBot="1" x14ac:dyDescent="0.3">
      <c r="A58" s="662" t="s">
        <v>43</v>
      </c>
      <c r="B58" s="664"/>
      <c r="C58" s="661"/>
      <c r="D58" s="661"/>
      <c r="E58" s="661"/>
    </row>
    <row r="59" spans="1:5" ht="15.75" thickBot="1" x14ac:dyDescent="0.3">
      <c r="A59" s="660" t="s">
        <v>48</v>
      </c>
      <c r="B59" s="664">
        <v>0</v>
      </c>
      <c r="C59" s="661">
        <v>0</v>
      </c>
      <c r="D59" s="661">
        <v>0</v>
      </c>
      <c r="E59" s="661">
        <v>0</v>
      </c>
    </row>
    <row r="60" spans="1:5" ht="15.75" thickBot="1" x14ac:dyDescent="0.3">
      <c r="A60" s="662" t="s">
        <v>42</v>
      </c>
      <c r="B60" s="664"/>
      <c r="C60" s="661"/>
      <c r="D60" s="661"/>
      <c r="E60" s="661"/>
    </row>
    <row r="61" spans="1:5" ht="15.75" thickBot="1" x14ac:dyDescent="0.3">
      <c r="A61" s="662" t="s">
        <v>43</v>
      </c>
      <c r="B61" s="664"/>
      <c r="C61" s="661"/>
      <c r="D61" s="661"/>
      <c r="E61" s="661"/>
    </row>
    <row r="62" spans="1:5" ht="30.75" thickBot="1" x14ac:dyDescent="0.3">
      <c r="A62" s="660" t="s">
        <v>49</v>
      </c>
      <c r="B62" s="664">
        <f>B63</f>
        <v>200</v>
      </c>
      <c r="C62" s="661">
        <v>0</v>
      </c>
      <c r="D62" s="661">
        <v>0</v>
      </c>
      <c r="E62" s="661">
        <v>0</v>
      </c>
    </row>
    <row r="63" spans="1:5" ht="15.75" thickBot="1" x14ac:dyDescent="0.3">
      <c r="A63" s="662" t="s">
        <v>42</v>
      </c>
      <c r="B63" s="664">
        <v>200</v>
      </c>
      <c r="C63" s="667"/>
      <c r="D63" s="667"/>
      <c r="E63" s="667"/>
    </row>
    <row r="64" spans="1:5" ht="15.75" thickBot="1" x14ac:dyDescent="0.3">
      <c r="A64" s="662" t="s">
        <v>43</v>
      </c>
      <c r="B64" s="664"/>
      <c r="C64" s="668"/>
      <c r="D64" s="667"/>
      <c r="E64" s="667"/>
    </row>
    <row r="65" spans="1:5" ht="15.75" thickBot="1" x14ac:dyDescent="0.3">
      <c r="A65" s="669" t="s">
        <v>62</v>
      </c>
      <c r="B65" s="664">
        <f>B62+B59+B56+B53+B50+B47+B44</f>
        <v>153510</v>
      </c>
      <c r="C65" s="664">
        <f t="shared" ref="C65" si="6">C62+C59+C56+C53+C50+C47+C44</f>
        <v>149250</v>
      </c>
      <c r="D65" s="664">
        <f>D62+D59+D56+D53+D50+D47+D44</f>
        <v>150800</v>
      </c>
      <c r="E65" s="664">
        <f t="shared" ref="E65" si="7">E62+E59+E56+E53+E50+E47+E44</f>
        <v>151460</v>
      </c>
    </row>
    <row r="66" spans="1:5" ht="15.75" thickBot="1" x14ac:dyDescent="0.3">
      <c r="A66" s="670" t="s">
        <v>71</v>
      </c>
      <c r="B66" s="671">
        <f>IF(B65-B36=0,0,"Error")</f>
        <v>0</v>
      </c>
      <c r="C66" s="671">
        <f>IF(C65-C36=0,0,"Error")</f>
        <v>0</v>
      </c>
      <c r="D66" s="671">
        <f>IF(D65-D36=0,0,"Error")</f>
        <v>0</v>
      </c>
      <c r="E66" s="671">
        <f>IF(E65-E36=0,0,"Error")</f>
        <v>0</v>
      </c>
    </row>
    <row r="67" spans="1:5" ht="15.75" thickBot="1" x14ac:dyDescent="0.3">
      <c r="A67" s="672" t="s">
        <v>238</v>
      </c>
      <c r="B67" s="1868" t="s">
        <v>591</v>
      </c>
      <c r="C67" s="1863"/>
      <c r="D67" s="1863"/>
      <c r="E67" s="1864"/>
    </row>
    <row r="68" spans="1:5" ht="15.75" thickBot="1" x14ac:dyDescent="0.3">
      <c r="A68" s="658" t="s">
        <v>29</v>
      </c>
      <c r="B68" s="1839" t="s">
        <v>592</v>
      </c>
      <c r="C68" s="1840"/>
      <c r="D68" s="1840"/>
      <c r="E68" s="1841"/>
    </row>
    <row r="69" spans="1:5" ht="15.75" thickBot="1" x14ac:dyDescent="0.3">
      <c r="A69" s="658" t="s">
        <v>31</v>
      </c>
      <c r="B69" s="1865" t="s">
        <v>593</v>
      </c>
      <c r="C69" s="1866"/>
      <c r="D69" s="1866"/>
      <c r="E69" s="1867"/>
    </row>
    <row r="70" spans="1:5" x14ac:dyDescent="0.25">
      <c r="A70" s="1851"/>
      <c r="B70" s="642">
        <v>2024</v>
      </c>
      <c r="C70" s="642">
        <v>2025</v>
      </c>
      <c r="D70" s="642">
        <v>2026</v>
      </c>
      <c r="E70" s="642">
        <v>2027</v>
      </c>
    </row>
    <row r="71" spans="1:5" ht="15.75" thickBot="1" x14ac:dyDescent="0.3">
      <c r="A71" s="1852"/>
      <c r="B71" s="644" t="s">
        <v>13</v>
      </c>
      <c r="C71" s="644" t="s">
        <v>14</v>
      </c>
      <c r="D71" s="644" t="s">
        <v>14</v>
      </c>
      <c r="E71" s="644" t="s">
        <v>14</v>
      </c>
    </row>
    <row r="72" spans="1:5" ht="15.75" thickBot="1" x14ac:dyDescent="0.3">
      <c r="A72" s="658" t="s">
        <v>33</v>
      </c>
      <c r="B72" s="649">
        <v>660</v>
      </c>
      <c r="C72" s="649">
        <v>792</v>
      </c>
      <c r="D72" s="649">
        <v>792</v>
      </c>
      <c r="E72" s="649">
        <v>792</v>
      </c>
    </row>
    <row r="73" spans="1:5" ht="15.75" thickBot="1" x14ac:dyDescent="0.3">
      <c r="A73" s="658" t="s">
        <v>35</v>
      </c>
      <c r="B73" s="646">
        <f t="shared" ref="B73:E73" si="8">B102</f>
        <v>14082</v>
      </c>
      <c r="C73" s="646">
        <f t="shared" si="8"/>
        <v>8844</v>
      </c>
      <c r="D73" s="646">
        <f t="shared" si="8"/>
        <v>9310</v>
      </c>
      <c r="E73" s="646">
        <f t="shared" si="8"/>
        <v>9508</v>
      </c>
    </row>
    <row r="74" spans="1:5" ht="15.75" thickBot="1" x14ac:dyDescent="0.3">
      <c r="A74" s="658" t="s">
        <v>36</v>
      </c>
      <c r="B74" s="646">
        <f>B73/B72</f>
        <v>21.336363636363636</v>
      </c>
      <c r="C74" s="646">
        <f>C73/C72</f>
        <v>11.166666666666666</v>
      </c>
      <c r="D74" s="646">
        <f>D73/D72</f>
        <v>11.755050505050505</v>
      </c>
      <c r="E74" s="646">
        <f>E73/E72</f>
        <v>12.005050505050505</v>
      </c>
    </row>
    <row r="75" spans="1:5" ht="15.75" thickBot="1" x14ac:dyDescent="0.3">
      <c r="A75" s="658" t="s">
        <v>37</v>
      </c>
      <c r="B75" s="643"/>
      <c r="C75" s="659">
        <f>C72/B72-1</f>
        <v>0.19999999999999996</v>
      </c>
      <c r="D75" s="659">
        <f>D72/C72-1</f>
        <v>0</v>
      </c>
      <c r="E75" s="659">
        <f>E72/D72-1</f>
        <v>0</v>
      </c>
    </row>
    <row r="76" spans="1:5" ht="15.75" thickBot="1" x14ac:dyDescent="0.3">
      <c r="A76" s="658" t="s">
        <v>38</v>
      </c>
      <c r="B76" s="643"/>
      <c r="C76" s="659">
        <f>C73/B73-1</f>
        <v>-0.37196420962931398</v>
      </c>
      <c r="D76" s="659">
        <f t="shared" ref="D76:E77" si="9">D73/C73-1</f>
        <v>5.2691090004522767E-2</v>
      </c>
      <c r="E76" s="659">
        <f t="shared" si="9"/>
        <v>2.1267454350161197E-2</v>
      </c>
    </row>
    <row r="77" spans="1:5" ht="15.75" thickBot="1" x14ac:dyDescent="0.3">
      <c r="A77" s="658" t="s">
        <v>39</v>
      </c>
      <c r="B77" s="643"/>
      <c r="C77" s="659">
        <f>C74/B74-1</f>
        <v>-0.47663684135776174</v>
      </c>
      <c r="D77" s="659">
        <f t="shared" si="9"/>
        <v>5.2691090004522989E-2</v>
      </c>
      <c r="E77" s="659">
        <f t="shared" si="9"/>
        <v>2.1267454350161197E-2</v>
      </c>
    </row>
    <row r="78" spans="1:5" ht="15.75" thickBot="1" x14ac:dyDescent="0.3">
      <c r="A78" s="1856" t="s">
        <v>594</v>
      </c>
      <c r="B78" s="1857"/>
      <c r="C78" s="1857"/>
      <c r="D78" s="1857"/>
      <c r="E78" s="1858"/>
    </row>
    <row r="79" spans="1:5" x14ac:dyDescent="0.25">
      <c r="A79" s="1851"/>
      <c r="B79" s="642">
        <v>2024</v>
      </c>
      <c r="C79" s="642">
        <v>2025</v>
      </c>
      <c r="D79" s="642">
        <v>2026</v>
      </c>
      <c r="E79" s="642">
        <v>2027</v>
      </c>
    </row>
    <row r="80" spans="1:5" ht="15.75" thickBot="1" x14ac:dyDescent="0.3">
      <c r="A80" s="1852"/>
      <c r="B80" s="644" t="s">
        <v>13</v>
      </c>
      <c r="C80" s="644" t="s">
        <v>14</v>
      </c>
      <c r="D80" s="644" t="s">
        <v>14</v>
      </c>
      <c r="E80" s="644" t="s">
        <v>14</v>
      </c>
    </row>
    <row r="81" spans="1:5" ht="15.75" thickBot="1" x14ac:dyDescent="0.3">
      <c r="A81" s="660" t="s">
        <v>41</v>
      </c>
      <c r="B81" s="661">
        <v>0</v>
      </c>
      <c r="C81" s="661">
        <v>0</v>
      </c>
      <c r="D81" s="661">
        <v>0</v>
      </c>
      <c r="E81" s="661">
        <v>0</v>
      </c>
    </row>
    <row r="82" spans="1:5" ht="15.75" thickBot="1" x14ac:dyDescent="0.3">
      <c r="A82" s="662" t="s">
        <v>42</v>
      </c>
      <c r="B82" s="664"/>
      <c r="C82" s="665"/>
      <c r="D82" s="665"/>
      <c r="E82" s="665"/>
    </row>
    <row r="83" spans="1:5" ht="15.75" thickBot="1" x14ac:dyDescent="0.3">
      <c r="A83" s="662" t="s">
        <v>43</v>
      </c>
      <c r="B83" s="664"/>
      <c r="C83" s="665"/>
      <c r="D83" s="665"/>
      <c r="E83" s="665"/>
    </row>
    <row r="84" spans="1:5" ht="30.75" thickBot="1" x14ac:dyDescent="0.3">
      <c r="A84" s="660" t="s">
        <v>67</v>
      </c>
      <c r="B84" s="661">
        <v>0</v>
      </c>
      <c r="C84" s="661">
        <v>0</v>
      </c>
      <c r="D84" s="661">
        <v>0</v>
      </c>
      <c r="E84" s="661">
        <v>0</v>
      </c>
    </row>
    <row r="85" spans="1:5" ht="15.75" thickBot="1" x14ac:dyDescent="0.3">
      <c r="A85" s="662" t="s">
        <v>42</v>
      </c>
      <c r="B85" s="664"/>
      <c r="C85" s="661"/>
      <c r="D85" s="661"/>
      <c r="E85" s="661"/>
    </row>
    <row r="86" spans="1:5" ht="15.75" thickBot="1" x14ac:dyDescent="0.3">
      <c r="A86" s="662" t="s">
        <v>43</v>
      </c>
      <c r="B86" s="664"/>
      <c r="C86" s="661"/>
      <c r="D86" s="661"/>
      <c r="E86" s="661"/>
    </row>
    <row r="87" spans="1:5" ht="15.75" thickBot="1" x14ac:dyDescent="0.3">
      <c r="A87" s="660" t="s">
        <v>45</v>
      </c>
      <c r="B87" s="664">
        <f>B88</f>
        <v>14082</v>
      </c>
      <c r="C87" s="664">
        <f t="shared" ref="C87:E87" si="10">C88</f>
        <v>8844</v>
      </c>
      <c r="D87" s="664">
        <f t="shared" si="10"/>
        <v>9310</v>
      </c>
      <c r="E87" s="664">
        <f t="shared" si="10"/>
        <v>9508</v>
      </c>
    </row>
    <row r="88" spans="1:5" ht="15.75" thickBot="1" x14ac:dyDescent="0.3">
      <c r="A88" s="662" t="s">
        <v>42</v>
      </c>
      <c r="B88" s="663">
        <v>14082</v>
      </c>
      <c r="C88" s="664">
        <v>8844</v>
      </c>
      <c r="D88" s="664">
        <v>9310</v>
      </c>
      <c r="E88" s="664">
        <v>9508</v>
      </c>
    </row>
    <row r="89" spans="1:5" ht="15.75" thickBot="1" x14ac:dyDescent="0.3">
      <c r="A89" s="662" t="s">
        <v>43</v>
      </c>
      <c r="B89" s="664"/>
      <c r="C89" s="661"/>
      <c r="D89" s="661"/>
      <c r="E89" s="661"/>
    </row>
    <row r="90" spans="1:5" ht="15.75" thickBot="1" x14ac:dyDescent="0.3">
      <c r="A90" s="660" t="s">
        <v>46</v>
      </c>
      <c r="B90" s="664"/>
      <c r="C90" s="661"/>
      <c r="D90" s="661"/>
      <c r="E90" s="661"/>
    </row>
    <row r="91" spans="1:5" ht="15.75" thickBot="1" x14ac:dyDescent="0.3">
      <c r="A91" s="662" t="s">
        <v>42</v>
      </c>
      <c r="B91" s="664"/>
      <c r="C91" s="661"/>
      <c r="D91" s="661"/>
      <c r="E91" s="661"/>
    </row>
    <row r="92" spans="1:5" ht="15.75" thickBot="1" x14ac:dyDescent="0.3">
      <c r="A92" s="662" t="s">
        <v>43</v>
      </c>
      <c r="B92" s="664"/>
      <c r="C92" s="661"/>
      <c r="D92" s="661"/>
      <c r="E92" s="661"/>
    </row>
    <row r="93" spans="1:5" ht="15.75" thickBot="1" x14ac:dyDescent="0.3">
      <c r="A93" s="660" t="s">
        <v>47</v>
      </c>
      <c r="B93" s="664"/>
      <c r="C93" s="661"/>
      <c r="D93" s="661"/>
      <c r="E93" s="661"/>
    </row>
    <row r="94" spans="1:5" ht="15.75" thickBot="1" x14ac:dyDescent="0.3">
      <c r="A94" s="662" t="s">
        <v>42</v>
      </c>
      <c r="B94" s="664"/>
      <c r="C94" s="661"/>
      <c r="D94" s="661"/>
      <c r="E94" s="661"/>
    </row>
    <row r="95" spans="1:5" ht="15.75" thickBot="1" x14ac:dyDescent="0.3">
      <c r="A95" s="662" t="s">
        <v>43</v>
      </c>
      <c r="B95" s="664"/>
      <c r="C95" s="661"/>
      <c r="D95" s="661"/>
      <c r="E95" s="661"/>
    </row>
    <row r="96" spans="1:5" ht="15.75" thickBot="1" x14ac:dyDescent="0.3">
      <c r="A96" s="660" t="s">
        <v>48</v>
      </c>
      <c r="B96" s="664">
        <v>0</v>
      </c>
      <c r="C96" s="661">
        <v>0</v>
      </c>
      <c r="D96" s="661">
        <v>0</v>
      </c>
      <c r="E96" s="661">
        <v>0</v>
      </c>
    </row>
    <row r="97" spans="1:5" ht="15.75" thickBot="1" x14ac:dyDescent="0.3">
      <c r="A97" s="662" t="s">
        <v>42</v>
      </c>
      <c r="B97" s="664"/>
      <c r="C97" s="661"/>
      <c r="D97" s="661"/>
      <c r="E97" s="661"/>
    </row>
    <row r="98" spans="1:5" ht="15.75" thickBot="1" x14ac:dyDescent="0.3">
      <c r="A98" s="662" t="s">
        <v>43</v>
      </c>
      <c r="B98" s="664"/>
      <c r="C98" s="661"/>
      <c r="D98" s="661"/>
      <c r="E98" s="661"/>
    </row>
    <row r="99" spans="1:5" ht="30.75" thickBot="1" x14ac:dyDescent="0.3">
      <c r="A99" s="660" t="s">
        <v>49</v>
      </c>
      <c r="B99" s="664"/>
      <c r="C99" s="661"/>
      <c r="D99" s="661"/>
      <c r="E99" s="661"/>
    </row>
    <row r="100" spans="1:5" ht="15.75" thickBot="1" x14ac:dyDescent="0.3">
      <c r="A100" s="662" t="s">
        <v>42</v>
      </c>
      <c r="B100" s="664"/>
      <c r="C100" s="661"/>
      <c r="D100" s="661"/>
      <c r="E100" s="661"/>
    </row>
    <row r="101" spans="1:5" ht="15.75" thickBot="1" x14ac:dyDescent="0.3">
      <c r="A101" s="662" t="s">
        <v>43</v>
      </c>
      <c r="B101" s="664"/>
      <c r="C101" s="661"/>
      <c r="D101" s="661"/>
      <c r="E101" s="661"/>
    </row>
    <row r="102" spans="1:5" ht="15.75" thickBot="1" x14ac:dyDescent="0.3">
      <c r="A102" s="673" t="s">
        <v>154</v>
      </c>
      <c r="B102" s="664">
        <f>B99+B96+B93+B90+B87+B84+B81</f>
        <v>14082</v>
      </c>
      <c r="C102" s="664">
        <f>C99+C96+C93+C90+C87+C84+C81</f>
        <v>8844</v>
      </c>
      <c r="D102" s="664">
        <f t="shared" ref="D102:E102" si="11">D99+D96+D93+D90+D87+D84+D81</f>
        <v>9310</v>
      </c>
      <c r="E102" s="664">
        <f t="shared" si="11"/>
        <v>9508</v>
      </c>
    </row>
    <row r="103" spans="1:5" ht="15.75" thickBot="1" x14ac:dyDescent="0.3">
      <c r="A103" s="674" t="s">
        <v>71</v>
      </c>
      <c r="B103" s="671">
        <f>IF(B102-B73=0,0,"Error")</f>
        <v>0</v>
      </c>
      <c r="C103" s="671">
        <f>IF(C102-C73=0,0,"Error")</f>
        <v>0</v>
      </c>
      <c r="D103" s="671">
        <f>IF(D102-D73=0,0,"Error")</f>
        <v>0</v>
      </c>
      <c r="E103" s="671">
        <f>IF(E102-E73=0,0,"Error")</f>
        <v>0</v>
      </c>
    </row>
    <row r="104" spans="1:5" ht="15.75" thickBot="1" x14ac:dyDescent="0.3">
      <c r="A104" s="675" t="s">
        <v>157</v>
      </c>
      <c r="B104" s="1862" t="s">
        <v>595</v>
      </c>
      <c r="C104" s="1863"/>
      <c r="D104" s="1863"/>
      <c r="E104" s="1864"/>
    </row>
    <row r="105" spans="1:5" ht="15.75" thickBot="1" x14ac:dyDescent="0.3">
      <c r="A105" s="658" t="s">
        <v>29</v>
      </c>
      <c r="B105" s="1839" t="s">
        <v>596</v>
      </c>
      <c r="C105" s="1840"/>
      <c r="D105" s="1840"/>
      <c r="E105" s="1841"/>
    </row>
    <row r="106" spans="1:5" ht="15.75" thickBot="1" x14ac:dyDescent="0.3">
      <c r="A106" s="658" t="s">
        <v>31</v>
      </c>
      <c r="B106" s="1865" t="s">
        <v>597</v>
      </c>
      <c r="C106" s="1866"/>
      <c r="D106" s="1866"/>
      <c r="E106" s="1867"/>
    </row>
    <row r="107" spans="1:5" x14ac:dyDescent="0.25">
      <c r="A107" s="1851"/>
      <c r="B107" s="642">
        <v>2024</v>
      </c>
      <c r="C107" s="642">
        <v>2025</v>
      </c>
      <c r="D107" s="642">
        <v>2026</v>
      </c>
      <c r="E107" s="642">
        <v>2027</v>
      </c>
    </row>
    <row r="108" spans="1:5" ht="15.75" thickBot="1" x14ac:dyDescent="0.3">
      <c r="A108" s="1852"/>
      <c r="B108" s="644" t="s">
        <v>13</v>
      </c>
      <c r="C108" s="644" t="s">
        <v>14</v>
      </c>
      <c r="D108" s="644" t="s">
        <v>14</v>
      </c>
      <c r="E108" s="644" t="s">
        <v>14</v>
      </c>
    </row>
    <row r="109" spans="1:5" ht="15.75" thickBot="1" x14ac:dyDescent="0.3">
      <c r="A109" s="658" t="s">
        <v>33</v>
      </c>
      <c r="B109" s="649">
        <v>62</v>
      </c>
      <c r="C109" s="649">
        <v>74</v>
      </c>
      <c r="D109" s="649">
        <v>74</v>
      </c>
      <c r="E109" s="649">
        <v>74</v>
      </c>
    </row>
    <row r="110" spans="1:5" ht="15.75" thickBot="1" x14ac:dyDescent="0.3">
      <c r="A110" s="658" t="s">
        <v>35</v>
      </c>
      <c r="B110" s="646">
        <f>B139</f>
        <v>28941</v>
      </c>
      <c r="C110" s="646">
        <f t="shared" ref="C110:E110" si="12">C139</f>
        <v>26320</v>
      </c>
      <c r="D110" s="646">
        <f t="shared" si="12"/>
        <v>26553</v>
      </c>
      <c r="E110" s="646">
        <f t="shared" si="12"/>
        <v>26652</v>
      </c>
    </row>
    <row r="111" spans="1:5" ht="15.75" thickBot="1" x14ac:dyDescent="0.3">
      <c r="A111" s="658" t="s">
        <v>36</v>
      </c>
      <c r="B111" s="646">
        <f>B110/B109</f>
        <v>466.79032258064518</v>
      </c>
      <c r="C111" s="646">
        <f t="shared" ref="C111:E111" si="13">C110/C109</f>
        <v>355.67567567567568</v>
      </c>
      <c r="D111" s="646">
        <f t="shared" si="13"/>
        <v>358.82432432432432</v>
      </c>
      <c r="E111" s="646">
        <f t="shared" si="13"/>
        <v>360.16216216216219</v>
      </c>
    </row>
    <row r="112" spans="1:5" ht="15.75" thickBot="1" x14ac:dyDescent="0.3">
      <c r="A112" s="658" t="s">
        <v>37</v>
      </c>
      <c r="B112" s="643" t="s">
        <v>94</v>
      </c>
      <c r="C112" s="659">
        <f>C109/B109-1</f>
        <v>0.19354838709677424</v>
      </c>
      <c r="D112" s="659">
        <f t="shared" ref="D112:E114" si="14">D109/C109-1</f>
        <v>0</v>
      </c>
      <c r="E112" s="659">
        <f t="shared" si="14"/>
        <v>0</v>
      </c>
    </row>
    <row r="113" spans="1:5" ht="15.75" thickBot="1" x14ac:dyDescent="0.3">
      <c r="A113" s="658" t="s">
        <v>38</v>
      </c>
      <c r="B113" s="643" t="s">
        <v>94</v>
      </c>
      <c r="C113" s="659">
        <f>C110/B110-1</f>
        <v>-9.0563560346912708E-2</v>
      </c>
      <c r="D113" s="659">
        <f t="shared" si="14"/>
        <v>8.852583586626217E-3</v>
      </c>
      <c r="E113" s="659">
        <f t="shared" si="14"/>
        <v>3.7283922720596774E-3</v>
      </c>
    </row>
    <row r="114" spans="1:5" ht="15.75" thickBot="1" x14ac:dyDescent="0.3">
      <c r="A114" s="658" t="s">
        <v>39</v>
      </c>
      <c r="B114" s="643" t="s">
        <v>94</v>
      </c>
      <c r="C114" s="659">
        <f>C111/B111-1</f>
        <v>-0.23803973975011605</v>
      </c>
      <c r="D114" s="659">
        <f t="shared" si="14"/>
        <v>8.852583586626217E-3</v>
      </c>
      <c r="E114" s="659">
        <f t="shared" si="14"/>
        <v>3.7283922720596774E-3</v>
      </c>
    </row>
    <row r="115" spans="1:5" ht="15.75" thickBot="1" x14ac:dyDescent="0.3">
      <c r="A115" s="1856" t="s">
        <v>598</v>
      </c>
      <c r="B115" s="1857"/>
      <c r="C115" s="1857"/>
      <c r="D115" s="1857"/>
      <c r="E115" s="1858"/>
    </row>
    <row r="116" spans="1:5" x14ac:dyDescent="0.25">
      <c r="A116" s="1851"/>
      <c r="B116" s="642">
        <v>2024</v>
      </c>
      <c r="C116" s="642">
        <v>2025</v>
      </c>
      <c r="D116" s="642">
        <v>2026</v>
      </c>
      <c r="E116" s="642">
        <v>2027</v>
      </c>
    </row>
    <row r="117" spans="1:5" ht="15.75" thickBot="1" x14ac:dyDescent="0.3">
      <c r="A117" s="1852"/>
      <c r="B117" s="644" t="s">
        <v>13</v>
      </c>
      <c r="C117" s="644" t="s">
        <v>14</v>
      </c>
      <c r="D117" s="644" t="s">
        <v>14</v>
      </c>
      <c r="E117" s="644" t="s">
        <v>14</v>
      </c>
    </row>
    <row r="118" spans="1:5" ht="15.75" thickBot="1" x14ac:dyDescent="0.3">
      <c r="A118" s="660" t="s">
        <v>41</v>
      </c>
      <c r="B118" s="661">
        <v>0</v>
      </c>
      <c r="C118" s="661">
        <v>0</v>
      </c>
      <c r="D118" s="661">
        <v>0</v>
      </c>
      <c r="E118" s="661">
        <v>0</v>
      </c>
    </row>
    <row r="119" spans="1:5" ht="15.75" thickBot="1" x14ac:dyDescent="0.3">
      <c r="A119" s="662" t="s">
        <v>42</v>
      </c>
      <c r="B119" s="664"/>
      <c r="C119" s="676"/>
      <c r="D119" s="676"/>
      <c r="E119" s="676"/>
    </row>
    <row r="120" spans="1:5" ht="15.75" thickBot="1" x14ac:dyDescent="0.3">
      <c r="A120" s="662" t="s">
        <v>43</v>
      </c>
      <c r="B120" s="664"/>
      <c r="C120" s="665"/>
      <c r="D120" s="665"/>
      <c r="E120" s="665"/>
    </row>
    <row r="121" spans="1:5" ht="30.75" thickBot="1" x14ac:dyDescent="0.3">
      <c r="A121" s="660" t="s">
        <v>67</v>
      </c>
      <c r="B121" s="661">
        <v>0</v>
      </c>
      <c r="C121" s="661">
        <v>0</v>
      </c>
      <c r="D121" s="661">
        <v>0</v>
      </c>
      <c r="E121" s="661">
        <v>0</v>
      </c>
    </row>
    <row r="122" spans="1:5" ht="15.75" thickBot="1" x14ac:dyDescent="0.3">
      <c r="A122" s="662" t="s">
        <v>42</v>
      </c>
      <c r="B122" s="664"/>
      <c r="C122" s="661"/>
      <c r="D122" s="661"/>
      <c r="E122" s="661"/>
    </row>
    <row r="123" spans="1:5" ht="15.75" thickBot="1" x14ac:dyDescent="0.3">
      <c r="A123" s="662" t="s">
        <v>43</v>
      </c>
      <c r="B123" s="664"/>
      <c r="C123" s="661"/>
      <c r="D123" s="661"/>
      <c r="E123" s="661"/>
    </row>
    <row r="124" spans="1:5" ht="15.75" thickBot="1" x14ac:dyDescent="0.3">
      <c r="A124" s="660" t="s">
        <v>45</v>
      </c>
      <c r="B124" s="664">
        <f>B125</f>
        <v>7041</v>
      </c>
      <c r="C124" s="664">
        <f t="shared" ref="C124:E124" si="15">C125</f>
        <v>4420</v>
      </c>
      <c r="D124" s="664">
        <f t="shared" si="15"/>
        <v>4653</v>
      </c>
      <c r="E124" s="664">
        <f t="shared" si="15"/>
        <v>4752</v>
      </c>
    </row>
    <row r="125" spans="1:5" ht="15.75" thickBot="1" x14ac:dyDescent="0.3">
      <c r="A125" s="662" t="s">
        <v>42</v>
      </c>
      <c r="B125" s="664">
        <v>7041</v>
      </c>
      <c r="C125" s="664">
        <v>4420</v>
      </c>
      <c r="D125" s="664">
        <v>4653</v>
      </c>
      <c r="E125" s="664">
        <v>4752</v>
      </c>
    </row>
    <row r="126" spans="1:5" ht="15.75" thickBot="1" x14ac:dyDescent="0.3">
      <c r="A126" s="662" t="s">
        <v>43</v>
      </c>
      <c r="B126" s="664"/>
      <c r="C126" s="661"/>
      <c r="D126" s="661"/>
      <c r="E126" s="661"/>
    </row>
    <row r="127" spans="1:5" ht="15.75" thickBot="1" x14ac:dyDescent="0.3">
      <c r="A127" s="660" t="s">
        <v>46</v>
      </c>
      <c r="B127" s="664"/>
      <c r="C127" s="661"/>
      <c r="D127" s="661"/>
      <c r="E127" s="661"/>
    </row>
    <row r="128" spans="1:5" ht="15.75" thickBot="1" x14ac:dyDescent="0.3">
      <c r="A128" s="662" t="s">
        <v>42</v>
      </c>
      <c r="B128" s="664"/>
      <c r="C128" s="661"/>
      <c r="D128" s="661"/>
      <c r="E128" s="661"/>
    </row>
    <row r="129" spans="1:5" ht="15.75" thickBot="1" x14ac:dyDescent="0.3">
      <c r="A129" s="662" t="s">
        <v>43</v>
      </c>
      <c r="B129" s="664"/>
      <c r="C129" s="661"/>
      <c r="D129" s="661"/>
      <c r="E129" s="661"/>
    </row>
    <row r="130" spans="1:5" ht="15.75" thickBot="1" x14ac:dyDescent="0.3">
      <c r="A130" s="660" t="s">
        <v>47</v>
      </c>
      <c r="B130" s="664"/>
      <c r="C130" s="661"/>
      <c r="D130" s="661"/>
      <c r="E130" s="661"/>
    </row>
    <row r="131" spans="1:5" ht="15.75" thickBot="1" x14ac:dyDescent="0.3">
      <c r="A131" s="662" t="s">
        <v>42</v>
      </c>
      <c r="B131" s="664"/>
      <c r="C131" s="661"/>
      <c r="D131" s="661"/>
      <c r="E131" s="661"/>
    </row>
    <row r="132" spans="1:5" ht="15.75" thickBot="1" x14ac:dyDescent="0.3">
      <c r="A132" s="662" t="s">
        <v>43</v>
      </c>
      <c r="B132" s="664"/>
      <c r="C132" s="661"/>
      <c r="D132" s="661"/>
      <c r="E132" s="661"/>
    </row>
    <row r="133" spans="1:5" ht="15.75" thickBot="1" x14ac:dyDescent="0.3">
      <c r="A133" s="660" t="s">
        <v>48</v>
      </c>
      <c r="B133" s="661">
        <f>SUM(B134)</f>
        <v>21900</v>
      </c>
      <c r="C133" s="661">
        <f>SUM(C134)</f>
        <v>21900</v>
      </c>
      <c r="D133" s="661">
        <f t="shared" ref="D133:E133" si="16">SUM(D134)</f>
        <v>21900</v>
      </c>
      <c r="E133" s="661">
        <f t="shared" si="16"/>
        <v>21900</v>
      </c>
    </row>
    <row r="134" spans="1:5" ht="15.75" thickBot="1" x14ac:dyDescent="0.3">
      <c r="A134" s="662" t="s">
        <v>42</v>
      </c>
      <c r="B134" s="664">
        <v>21900</v>
      </c>
      <c r="C134" s="661">
        <v>21900</v>
      </c>
      <c r="D134" s="661">
        <v>21900</v>
      </c>
      <c r="E134" s="661">
        <v>21900</v>
      </c>
    </row>
    <row r="135" spans="1:5" ht="15.75" thickBot="1" x14ac:dyDescent="0.3">
      <c r="A135" s="662" t="s">
        <v>43</v>
      </c>
      <c r="B135" s="664"/>
      <c r="C135" s="661"/>
      <c r="D135" s="661"/>
      <c r="E135" s="661"/>
    </row>
    <row r="136" spans="1:5" ht="30.75" thickBot="1" x14ac:dyDescent="0.3">
      <c r="A136" s="660" t="s">
        <v>49</v>
      </c>
      <c r="B136" s="664">
        <v>0</v>
      </c>
      <c r="C136" s="661">
        <v>0</v>
      </c>
      <c r="D136" s="661">
        <v>0</v>
      </c>
      <c r="E136" s="661">
        <v>0</v>
      </c>
    </row>
    <row r="137" spans="1:5" ht="15.75" thickBot="1" x14ac:dyDescent="0.3">
      <c r="A137" s="662" t="s">
        <v>42</v>
      </c>
      <c r="B137" s="664"/>
      <c r="C137" s="667"/>
      <c r="D137" s="667"/>
      <c r="E137" s="667"/>
    </row>
    <row r="138" spans="1:5" ht="15.75" thickBot="1" x14ac:dyDescent="0.3">
      <c r="A138" s="662" t="s">
        <v>43</v>
      </c>
      <c r="B138" s="664"/>
      <c r="C138" s="668"/>
      <c r="D138" s="667"/>
      <c r="E138" s="667"/>
    </row>
    <row r="139" spans="1:5" ht="15.75" thickBot="1" x14ac:dyDescent="0.3">
      <c r="A139" s="669" t="s">
        <v>162</v>
      </c>
      <c r="B139" s="664">
        <f>B136+B133+B130+B127+B124+B121+B118</f>
        <v>28941</v>
      </c>
      <c r="C139" s="664">
        <f t="shared" ref="C139:E139" si="17">C136+C133+C130+C127+C124+C121+C118</f>
        <v>26320</v>
      </c>
      <c r="D139" s="664">
        <f t="shared" si="17"/>
        <v>26553</v>
      </c>
      <c r="E139" s="664">
        <f t="shared" si="17"/>
        <v>26652</v>
      </c>
    </row>
    <row r="140" spans="1:5" ht="15.75" thickBot="1" x14ac:dyDescent="0.3">
      <c r="A140" s="674" t="s">
        <v>71</v>
      </c>
      <c r="B140" s="671">
        <f>IF(B139-B110=0,0,"Error")</f>
        <v>0</v>
      </c>
      <c r="C140" s="671">
        <f>IF(C139-C110=0,0,"Error")</f>
        <v>0</v>
      </c>
      <c r="D140" s="671">
        <f>IF(D139-D110=0,0,"Error")</f>
        <v>0</v>
      </c>
      <c r="E140" s="671">
        <f>IF(E139-E110=0,0,"Error")</f>
        <v>0</v>
      </c>
    </row>
    <row r="141" spans="1:5" ht="15.75" thickBot="1" x14ac:dyDescent="0.3">
      <c r="A141" s="675" t="s">
        <v>334</v>
      </c>
      <c r="B141" s="1862" t="s">
        <v>580</v>
      </c>
      <c r="C141" s="1863"/>
      <c r="D141" s="1863"/>
      <c r="E141" s="1864"/>
    </row>
    <row r="142" spans="1:5" ht="15.75" thickBot="1" x14ac:dyDescent="0.3">
      <c r="A142" s="658" t="s">
        <v>29</v>
      </c>
      <c r="B142" s="1839" t="s">
        <v>599</v>
      </c>
      <c r="C142" s="1840"/>
      <c r="D142" s="1840"/>
      <c r="E142" s="1841"/>
    </row>
    <row r="143" spans="1:5" ht="15.75" thickBot="1" x14ac:dyDescent="0.3">
      <c r="A143" s="658" t="s">
        <v>31</v>
      </c>
      <c r="B143" s="1865" t="s">
        <v>600</v>
      </c>
      <c r="C143" s="1866"/>
      <c r="D143" s="1866"/>
      <c r="E143" s="1867"/>
    </row>
    <row r="144" spans="1:5" x14ac:dyDescent="0.25">
      <c r="A144" s="1851"/>
      <c r="B144" s="642">
        <v>2023</v>
      </c>
      <c r="C144" s="642">
        <v>2024</v>
      </c>
      <c r="D144" s="642">
        <v>2025</v>
      </c>
      <c r="E144" s="642">
        <v>2026</v>
      </c>
    </row>
    <row r="145" spans="1:5" ht="15.75" thickBot="1" x14ac:dyDescent="0.3">
      <c r="A145" s="1852"/>
      <c r="B145" s="644" t="s">
        <v>13</v>
      </c>
      <c r="C145" s="644" t="s">
        <v>14</v>
      </c>
      <c r="D145" s="644" t="s">
        <v>14</v>
      </c>
      <c r="E145" s="644" t="s">
        <v>14</v>
      </c>
    </row>
    <row r="146" spans="1:5" ht="15.75" thickBot="1" x14ac:dyDescent="0.3">
      <c r="A146" s="658" t="s">
        <v>33</v>
      </c>
      <c r="B146" s="647">
        <v>1</v>
      </c>
      <c r="C146" s="647">
        <v>0</v>
      </c>
      <c r="D146" s="647">
        <v>0</v>
      </c>
      <c r="E146" s="647">
        <v>0</v>
      </c>
    </row>
    <row r="147" spans="1:5" ht="15.75" thickBot="1" x14ac:dyDescent="0.3">
      <c r="A147" s="658" t="s">
        <v>35</v>
      </c>
      <c r="B147" s="646">
        <f>B176</f>
        <v>0</v>
      </c>
      <c r="C147" s="646">
        <f t="shared" ref="C147:E147" si="18">C176</f>
        <v>0</v>
      </c>
      <c r="D147" s="646">
        <f t="shared" si="18"/>
        <v>0</v>
      </c>
      <c r="E147" s="646">
        <f t="shared" si="18"/>
        <v>0</v>
      </c>
    </row>
    <row r="148" spans="1:5" ht="15.75" thickBot="1" x14ac:dyDescent="0.3">
      <c r="A148" s="658" t="s">
        <v>36</v>
      </c>
      <c r="B148" s="646">
        <f>B147/B146</f>
        <v>0</v>
      </c>
      <c r="C148" s="646" t="e">
        <f t="shared" ref="C148:E148" si="19">C147/C146</f>
        <v>#DIV/0!</v>
      </c>
      <c r="D148" s="646" t="e">
        <f t="shared" si="19"/>
        <v>#DIV/0!</v>
      </c>
      <c r="E148" s="646" t="e">
        <f t="shared" si="19"/>
        <v>#DIV/0!</v>
      </c>
    </row>
    <row r="149" spans="1:5" ht="15.75" thickBot="1" x14ac:dyDescent="0.3">
      <c r="A149" s="658" t="s">
        <v>37</v>
      </c>
      <c r="B149" s="643" t="s">
        <v>94</v>
      </c>
      <c r="C149" s="659">
        <f>C146/B146-1</f>
        <v>-1</v>
      </c>
      <c r="D149" s="659" t="e">
        <f t="shared" ref="D149:E151" si="20">D146/C146-1</f>
        <v>#DIV/0!</v>
      </c>
      <c r="E149" s="659" t="e">
        <f t="shared" si="20"/>
        <v>#DIV/0!</v>
      </c>
    </row>
    <row r="150" spans="1:5" ht="15.75" thickBot="1" x14ac:dyDescent="0.3">
      <c r="A150" s="658" t="s">
        <v>38</v>
      </c>
      <c r="B150" s="643" t="s">
        <v>94</v>
      </c>
      <c r="C150" s="659" t="e">
        <f>C147/B147-1</f>
        <v>#DIV/0!</v>
      </c>
      <c r="D150" s="659" t="e">
        <f t="shared" si="20"/>
        <v>#DIV/0!</v>
      </c>
      <c r="E150" s="659" t="e">
        <f t="shared" si="20"/>
        <v>#DIV/0!</v>
      </c>
    </row>
    <row r="151" spans="1:5" ht="15.75" thickBot="1" x14ac:dyDescent="0.3">
      <c r="A151" s="658" t="s">
        <v>39</v>
      </c>
      <c r="B151" s="643" t="s">
        <v>94</v>
      </c>
      <c r="C151" s="659" t="e">
        <f>C148/B148-1</f>
        <v>#DIV/0!</v>
      </c>
      <c r="D151" s="659" t="e">
        <f t="shared" si="20"/>
        <v>#DIV/0!</v>
      </c>
      <c r="E151" s="659" t="e">
        <f t="shared" si="20"/>
        <v>#DIV/0!</v>
      </c>
    </row>
    <row r="152" spans="1:5" ht="15.75" thickBot="1" x14ac:dyDescent="0.3">
      <c r="A152" s="1856" t="s">
        <v>601</v>
      </c>
      <c r="B152" s="1857"/>
      <c r="C152" s="1857"/>
      <c r="D152" s="1857"/>
      <c r="E152" s="1858"/>
    </row>
    <row r="153" spans="1:5" x14ac:dyDescent="0.25">
      <c r="A153" s="1851"/>
      <c r="B153" s="642">
        <v>2023</v>
      </c>
      <c r="C153" s="642">
        <v>2024</v>
      </c>
      <c r="D153" s="642">
        <v>2025</v>
      </c>
      <c r="E153" s="642">
        <v>2026</v>
      </c>
    </row>
    <row r="154" spans="1:5" ht="15.75" thickBot="1" x14ac:dyDescent="0.3">
      <c r="A154" s="1852"/>
      <c r="B154" s="644" t="s">
        <v>13</v>
      </c>
      <c r="C154" s="644" t="s">
        <v>14</v>
      </c>
      <c r="D154" s="644" t="s">
        <v>14</v>
      </c>
      <c r="E154" s="644" t="s">
        <v>14</v>
      </c>
    </row>
    <row r="155" spans="1:5" ht="15.75" thickBot="1" x14ac:dyDescent="0.3">
      <c r="A155" s="660" t="s">
        <v>41</v>
      </c>
      <c r="B155" s="661">
        <v>0</v>
      </c>
      <c r="C155" s="661">
        <v>0</v>
      </c>
      <c r="D155" s="661">
        <v>0</v>
      </c>
      <c r="E155" s="661">
        <v>0</v>
      </c>
    </row>
    <row r="156" spans="1:5" ht="15.75" thickBot="1" x14ac:dyDescent="0.3">
      <c r="A156" s="662" t="s">
        <v>42</v>
      </c>
      <c r="B156" s="664"/>
      <c r="C156" s="676"/>
      <c r="D156" s="676"/>
      <c r="E156" s="676"/>
    </row>
    <row r="157" spans="1:5" ht="15.75" thickBot="1" x14ac:dyDescent="0.3">
      <c r="A157" s="662" t="s">
        <v>43</v>
      </c>
      <c r="B157" s="664"/>
      <c r="C157" s="665"/>
      <c r="D157" s="665"/>
      <c r="E157" s="665"/>
    </row>
    <row r="158" spans="1:5" ht="30.75" thickBot="1" x14ac:dyDescent="0.3">
      <c r="A158" s="660" t="s">
        <v>67</v>
      </c>
      <c r="B158" s="661">
        <v>0</v>
      </c>
      <c r="C158" s="661">
        <v>0</v>
      </c>
      <c r="D158" s="661">
        <v>0</v>
      </c>
      <c r="E158" s="661">
        <v>0</v>
      </c>
    </row>
    <row r="159" spans="1:5" ht="15.75" thickBot="1" x14ac:dyDescent="0.3">
      <c r="A159" s="662" t="s">
        <v>42</v>
      </c>
      <c r="B159" s="664"/>
      <c r="C159" s="661"/>
      <c r="D159" s="661"/>
      <c r="E159" s="661"/>
    </row>
    <row r="160" spans="1:5" ht="15.75" thickBot="1" x14ac:dyDescent="0.3">
      <c r="A160" s="662" t="s">
        <v>43</v>
      </c>
      <c r="B160" s="664"/>
      <c r="C160" s="661"/>
      <c r="D160" s="661"/>
      <c r="E160" s="661"/>
    </row>
    <row r="161" spans="1:5" ht="15.75" thickBot="1" x14ac:dyDescent="0.3">
      <c r="A161" s="660" t="s">
        <v>45</v>
      </c>
      <c r="B161" s="664">
        <f>SUM(B162)</f>
        <v>0</v>
      </c>
      <c r="C161" s="664">
        <f t="shared" ref="C161:E161" si="21">SUM(C162)</f>
        <v>0</v>
      </c>
      <c r="D161" s="664">
        <f t="shared" si="21"/>
        <v>0</v>
      </c>
      <c r="E161" s="664">
        <f t="shared" si="21"/>
        <v>0</v>
      </c>
    </row>
    <row r="162" spans="1:5" ht="15.75" thickBot="1" x14ac:dyDescent="0.3">
      <c r="A162" s="662" t="s">
        <v>42</v>
      </c>
      <c r="B162" s="664"/>
      <c r="C162" s="664">
        <v>0</v>
      </c>
      <c r="D162" s="664">
        <v>0</v>
      </c>
      <c r="E162" s="664">
        <v>0</v>
      </c>
    </row>
    <row r="163" spans="1:5" ht="15.75" thickBot="1" x14ac:dyDescent="0.3">
      <c r="A163" s="662" t="s">
        <v>43</v>
      </c>
      <c r="B163" s="664"/>
      <c r="C163" s="661"/>
      <c r="D163" s="661"/>
      <c r="E163" s="661"/>
    </row>
    <row r="164" spans="1:5" ht="15.75" thickBot="1" x14ac:dyDescent="0.3">
      <c r="A164" s="660" t="s">
        <v>46</v>
      </c>
      <c r="B164" s="664"/>
      <c r="C164" s="661"/>
      <c r="D164" s="661"/>
      <c r="E164" s="661"/>
    </row>
    <row r="165" spans="1:5" ht="15.75" thickBot="1" x14ac:dyDescent="0.3">
      <c r="A165" s="662" t="s">
        <v>42</v>
      </c>
      <c r="B165" s="664"/>
      <c r="C165" s="661"/>
      <c r="D165" s="661"/>
      <c r="E165" s="661"/>
    </row>
    <row r="166" spans="1:5" ht="15.75" thickBot="1" x14ac:dyDescent="0.3">
      <c r="A166" s="662" t="s">
        <v>43</v>
      </c>
      <c r="B166" s="664"/>
      <c r="C166" s="661"/>
      <c r="D166" s="661"/>
      <c r="E166" s="661"/>
    </row>
    <row r="167" spans="1:5" ht="15.75" thickBot="1" x14ac:dyDescent="0.3">
      <c r="A167" s="660" t="s">
        <v>47</v>
      </c>
      <c r="B167" s="664"/>
      <c r="C167" s="661"/>
      <c r="D167" s="661"/>
      <c r="E167" s="661"/>
    </row>
    <row r="168" spans="1:5" ht="15.75" thickBot="1" x14ac:dyDescent="0.3">
      <c r="A168" s="662" t="s">
        <v>42</v>
      </c>
      <c r="B168" s="664"/>
      <c r="C168" s="661"/>
      <c r="D168" s="661"/>
      <c r="E168" s="661"/>
    </row>
    <row r="169" spans="1:5" ht="15.75" thickBot="1" x14ac:dyDescent="0.3">
      <c r="A169" s="662" t="s">
        <v>43</v>
      </c>
      <c r="B169" s="664"/>
      <c r="C169" s="661"/>
      <c r="D169" s="661"/>
      <c r="E169" s="661"/>
    </row>
    <row r="170" spans="1:5" ht="15.75" thickBot="1" x14ac:dyDescent="0.3">
      <c r="A170" s="660" t="s">
        <v>48</v>
      </c>
      <c r="B170" s="664">
        <f>SUM(B171)</f>
        <v>0</v>
      </c>
      <c r="C170" s="664">
        <f t="shared" ref="C170:E170" si="22">SUM(C171)</f>
        <v>0</v>
      </c>
      <c r="D170" s="664">
        <f t="shared" si="22"/>
        <v>0</v>
      </c>
      <c r="E170" s="664">
        <f t="shared" si="22"/>
        <v>0</v>
      </c>
    </row>
    <row r="171" spans="1:5" ht="15.75" thickBot="1" x14ac:dyDescent="0.3">
      <c r="A171" s="662" t="s">
        <v>42</v>
      </c>
      <c r="B171" s="664"/>
      <c r="C171" s="664">
        <v>0</v>
      </c>
      <c r="D171" s="664">
        <v>0</v>
      </c>
      <c r="E171" s="664">
        <v>0</v>
      </c>
    </row>
    <row r="172" spans="1:5" ht="15.75" thickBot="1" x14ac:dyDescent="0.3">
      <c r="A172" s="662" t="s">
        <v>43</v>
      </c>
      <c r="B172" s="664"/>
      <c r="C172" s="661"/>
      <c r="D172" s="661"/>
      <c r="E172" s="661"/>
    </row>
    <row r="173" spans="1:5" ht="30.75" thickBot="1" x14ac:dyDescent="0.3">
      <c r="A173" s="660" t="s">
        <v>49</v>
      </c>
      <c r="B173" s="664">
        <v>0</v>
      </c>
      <c r="C173" s="661">
        <v>0</v>
      </c>
      <c r="D173" s="661">
        <v>0</v>
      </c>
      <c r="E173" s="661">
        <v>0</v>
      </c>
    </row>
    <row r="174" spans="1:5" ht="15.75" thickBot="1" x14ac:dyDescent="0.3">
      <c r="A174" s="662" t="s">
        <v>42</v>
      </c>
      <c r="B174" s="664"/>
      <c r="C174" s="667"/>
      <c r="D174" s="667"/>
      <c r="E174" s="667"/>
    </row>
    <row r="175" spans="1:5" ht="15.75" thickBot="1" x14ac:dyDescent="0.3">
      <c r="A175" s="662" t="s">
        <v>43</v>
      </c>
      <c r="B175" s="664"/>
      <c r="C175" s="668"/>
      <c r="D175" s="667"/>
      <c r="E175" s="667"/>
    </row>
    <row r="176" spans="1:5" ht="15.75" thickBot="1" x14ac:dyDescent="0.3">
      <c r="A176" s="669" t="s">
        <v>246</v>
      </c>
      <c r="B176" s="664">
        <f>B173+B170+B167+B164+B161+B158+B155</f>
        <v>0</v>
      </c>
      <c r="C176" s="664">
        <f t="shared" ref="C176:E176" si="23">C173+C170+C167+C164+C161+C158+C155</f>
        <v>0</v>
      </c>
      <c r="D176" s="664">
        <f t="shared" si="23"/>
        <v>0</v>
      </c>
      <c r="E176" s="664">
        <f t="shared" si="23"/>
        <v>0</v>
      </c>
    </row>
    <row r="177" spans="1:5" ht="15.75" thickBot="1" x14ac:dyDescent="0.3">
      <c r="A177" s="674" t="s">
        <v>71</v>
      </c>
      <c r="B177" s="671">
        <f>IF(B176-B147=0,0,"Error")</f>
        <v>0</v>
      </c>
      <c r="C177" s="671">
        <f>IF(C176-C147=0,0,"Error")</f>
        <v>0</v>
      </c>
      <c r="D177" s="671">
        <f t="shared" ref="D177:E177" si="24">IF(D176-D147=0,0,"Error")</f>
        <v>0</v>
      </c>
      <c r="E177" s="671">
        <f t="shared" si="24"/>
        <v>0</v>
      </c>
    </row>
    <row r="178" spans="1:5" ht="30.75" thickBot="1" x14ac:dyDescent="0.3">
      <c r="A178" s="707" t="s">
        <v>602</v>
      </c>
      <c r="B178" s="1862" t="s">
        <v>603</v>
      </c>
      <c r="C178" s="1869"/>
      <c r="D178" s="1869"/>
      <c r="E178" s="1870"/>
    </row>
    <row r="179" spans="1:5" ht="15.75" thickBot="1" x14ac:dyDescent="0.3">
      <c r="A179" s="658" t="s">
        <v>29</v>
      </c>
      <c r="B179" s="1839" t="s">
        <v>604</v>
      </c>
      <c r="C179" s="1840"/>
      <c r="D179" s="1840"/>
      <c r="E179" s="1841"/>
    </row>
    <row r="180" spans="1:5" ht="15.75" thickBot="1" x14ac:dyDescent="0.3">
      <c r="A180" s="658" t="s">
        <v>31</v>
      </c>
      <c r="B180" s="1865" t="s">
        <v>605</v>
      </c>
      <c r="C180" s="1866"/>
      <c r="D180" s="1866"/>
      <c r="E180" s="1867"/>
    </row>
    <row r="181" spans="1:5" x14ac:dyDescent="0.25">
      <c r="A181" s="1851"/>
      <c r="B181" s="642">
        <v>2023</v>
      </c>
      <c r="C181" s="642">
        <v>2024</v>
      </c>
      <c r="D181" s="642">
        <v>2025</v>
      </c>
      <c r="E181" s="642">
        <v>2026</v>
      </c>
    </row>
    <row r="182" spans="1:5" ht="15.75" thickBot="1" x14ac:dyDescent="0.3">
      <c r="A182" s="1852"/>
      <c r="B182" s="677" t="s">
        <v>13</v>
      </c>
      <c r="C182" s="677" t="s">
        <v>14</v>
      </c>
      <c r="D182" s="677" t="s">
        <v>14</v>
      </c>
      <c r="E182" s="677" t="s">
        <v>14</v>
      </c>
    </row>
    <row r="183" spans="1:5" ht="15.75" thickBot="1" x14ac:dyDescent="0.3">
      <c r="A183" s="658" t="s">
        <v>33</v>
      </c>
      <c r="B183" s="649"/>
      <c r="C183" s="649">
        <v>0</v>
      </c>
      <c r="D183" s="649">
        <v>0</v>
      </c>
      <c r="E183" s="649">
        <v>0</v>
      </c>
    </row>
    <row r="184" spans="1:5" ht="15.75" thickBot="1" x14ac:dyDescent="0.3">
      <c r="A184" s="658" t="s">
        <v>35</v>
      </c>
      <c r="B184" s="646">
        <f>B213</f>
        <v>0</v>
      </c>
      <c r="C184" s="646">
        <f t="shared" ref="C184:E184" si="25">C213</f>
        <v>0</v>
      </c>
      <c r="D184" s="646">
        <f t="shared" si="25"/>
        <v>0</v>
      </c>
      <c r="E184" s="646">
        <f t="shared" si="25"/>
        <v>0</v>
      </c>
    </row>
    <row r="185" spans="1:5" ht="15.75" thickBot="1" x14ac:dyDescent="0.3">
      <c r="A185" s="658" t="s">
        <v>36</v>
      </c>
      <c r="B185" s="646" t="e">
        <f>B184/B183</f>
        <v>#DIV/0!</v>
      </c>
      <c r="C185" s="646" t="e">
        <f>C184/C183</f>
        <v>#DIV/0!</v>
      </c>
      <c r="D185" s="646" t="e">
        <f>D184/D183</f>
        <v>#DIV/0!</v>
      </c>
      <c r="E185" s="646" t="e">
        <f>E184/E183</f>
        <v>#DIV/0!</v>
      </c>
    </row>
    <row r="186" spans="1:5" ht="15.75" thickBot="1" x14ac:dyDescent="0.3">
      <c r="A186" s="658" t="s">
        <v>37</v>
      </c>
      <c r="B186" s="643"/>
      <c r="C186" s="659" t="e">
        <f>C183/B183-1</f>
        <v>#DIV/0!</v>
      </c>
      <c r="D186" s="659" t="e">
        <f>D183/C183-1</f>
        <v>#DIV/0!</v>
      </c>
      <c r="E186" s="659" t="e">
        <f>E183/D183-1</f>
        <v>#DIV/0!</v>
      </c>
    </row>
    <row r="187" spans="1:5" ht="15.75" thickBot="1" x14ac:dyDescent="0.3">
      <c r="A187" s="658" t="s">
        <v>38</v>
      </c>
      <c r="B187" s="643"/>
      <c r="C187" s="659" t="e">
        <f>C184/B184-1</f>
        <v>#DIV/0!</v>
      </c>
      <c r="D187" s="659" t="e">
        <f t="shared" ref="D187:E188" si="26">D184/C184-1</f>
        <v>#DIV/0!</v>
      </c>
      <c r="E187" s="659" t="e">
        <f t="shared" si="26"/>
        <v>#DIV/0!</v>
      </c>
    </row>
    <row r="188" spans="1:5" ht="15.75" thickBot="1" x14ac:dyDescent="0.3">
      <c r="A188" s="658" t="s">
        <v>39</v>
      </c>
      <c r="B188" s="643"/>
      <c r="C188" s="659" t="e">
        <f>C185/B185-1</f>
        <v>#DIV/0!</v>
      </c>
      <c r="D188" s="659" t="e">
        <f t="shared" si="26"/>
        <v>#DIV/0!</v>
      </c>
      <c r="E188" s="659" t="e">
        <f t="shared" si="26"/>
        <v>#DIV/0!</v>
      </c>
    </row>
    <row r="189" spans="1:5" ht="15.75" thickBot="1" x14ac:dyDescent="0.3">
      <c r="A189" s="1856" t="s">
        <v>606</v>
      </c>
      <c r="B189" s="1857"/>
      <c r="C189" s="1857"/>
      <c r="D189" s="1857"/>
      <c r="E189" s="1858"/>
    </row>
    <row r="190" spans="1:5" x14ac:dyDescent="0.25">
      <c r="A190" s="1851"/>
      <c r="B190" s="642">
        <v>2023</v>
      </c>
      <c r="C190" s="642">
        <v>2024</v>
      </c>
      <c r="D190" s="642">
        <v>2025</v>
      </c>
      <c r="E190" s="642">
        <v>2026</v>
      </c>
    </row>
    <row r="191" spans="1:5" ht="15.75" thickBot="1" x14ac:dyDescent="0.3">
      <c r="A191" s="1852"/>
      <c r="B191" s="644" t="s">
        <v>13</v>
      </c>
      <c r="C191" s="644" t="s">
        <v>14</v>
      </c>
      <c r="D191" s="644" t="s">
        <v>14</v>
      </c>
      <c r="E191" s="644" t="s">
        <v>14</v>
      </c>
    </row>
    <row r="192" spans="1:5" ht="15.75" thickBot="1" x14ac:dyDescent="0.3">
      <c r="A192" s="660" t="s">
        <v>41</v>
      </c>
      <c r="B192" s="661">
        <v>0</v>
      </c>
      <c r="C192" s="661">
        <v>0</v>
      </c>
      <c r="D192" s="661">
        <v>0</v>
      </c>
      <c r="E192" s="661">
        <v>0</v>
      </c>
    </row>
    <row r="193" spans="1:5" ht="15.75" thickBot="1" x14ac:dyDescent="0.3">
      <c r="A193" s="662" t="s">
        <v>42</v>
      </c>
      <c r="B193" s="664">
        <v>0</v>
      </c>
      <c r="C193" s="661">
        <v>0</v>
      </c>
      <c r="D193" s="661">
        <v>0</v>
      </c>
      <c r="E193" s="661">
        <v>0</v>
      </c>
    </row>
    <row r="194" spans="1:5" ht="15.75" thickBot="1" x14ac:dyDescent="0.3">
      <c r="A194" s="662" t="s">
        <v>43</v>
      </c>
      <c r="B194" s="664"/>
      <c r="C194" s="665"/>
      <c r="D194" s="665"/>
      <c r="E194" s="665"/>
    </row>
    <row r="195" spans="1:5" ht="30.75" thickBot="1" x14ac:dyDescent="0.3">
      <c r="A195" s="660" t="s">
        <v>67</v>
      </c>
      <c r="B195" s="661">
        <v>0</v>
      </c>
      <c r="C195" s="661">
        <v>0</v>
      </c>
      <c r="D195" s="661">
        <v>0</v>
      </c>
      <c r="E195" s="661">
        <v>0</v>
      </c>
    </row>
    <row r="196" spans="1:5" ht="15.75" thickBot="1" x14ac:dyDescent="0.3">
      <c r="A196" s="662" t="s">
        <v>42</v>
      </c>
      <c r="B196" s="664"/>
      <c r="C196" s="661"/>
      <c r="D196" s="661"/>
      <c r="E196" s="661"/>
    </row>
    <row r="197" spans="1:5" ht="15.75" thickBot="1" x14ac:dyDescent="0.3">
      <c r="A197" s="662" t="s">
        <v>43</v>
      </c>
      <c r="B197" s="664"/>
      <c r="C197" s="661"/>
      <c r="D197" s="661"/>
      <c r="E197" s="661"/>
    </row>
    <row r="198" spans="1:5" ht="15.75" thickBot="1" x14ac:dyDescent="0.3">
      <c r="A198" s="660" t="s">
        <v>45</v>
      </c>
      <c r="B198" s="646">
        <f>B199</f>
        <v>0</v>
      </c>
      <c r="C198" s="646">
        <f t="shared" ref="C198:E198" si="27">C199</f>
        <v>0</v>
      </c>
      <c r="D198" s="646">
        <f t="shared" si="27"/>
        <v>0</v>
      </c>
      <c r="E198" s="646">
        <f t="shared" si="27"/>
        <v>0</v>
      </c>
    </row>
    <row r="199" spans="1:5" ht="15.75" thickBot="1" x14ac:dyDescent="0.3">
      <c r="A199" s="662" t="s">
        <v>42</v>
      </c>
      <c r="B199" s="647"/>
      <c r="C199" s="647">
        <v>0</v>
      </c>
      <c r="D199" s="647">
        <v>0</v>
      </c>
      <c r="E199" s="647">
        <v>0</v>
      </c>
    </row>
    <row r="200" spans="1:5" ht="15.75" thickBot="1" x14ac:dyDescent="0.3">
      <c r="A200" s="662" t="s">
        <v>43</v>
      </c>
      <c r="B200" s="664"/>
      <c r="C200" s="661"/>
      <c r="D200" s="661"/>
      <c r="E200" s="661"/>
    </row>
    <row r="201" spans="1:5" ht="15.75" thickBot="1" x14ac:dyDescent="0.3">
      <c r="A201" s="660" t="s">
        <v>46</v>
      </c>
      <c r="B201" s="664"/>
      <c r="C201" s="661"/>
      <c r="D201" s="661"/>
      <c r="E201" s="661"/>
    </row>
    <row r="202" spans="1:5" ht="15.75" thickBot="1" x14ac:dyDescent="0.3">
      <c r="A202" s="662" t="s">
        <v>42</v>
      </c>
      <c r="B202" s="664"/>
      <c r="C202" s="661"/>
      <c r="D202" s="661"/>
      <c r="E202" s="661"/>
    </row>
    <row r="203" spans="1:5" ht="15.75" thickBot="1" x14ac:dyDescent="0.3">
      <c r="A203" s="662" t="s">
        <v>43</v>
      </c>
      <c r="B203" s="664"/>
      <c r="C203" s="661"/>
      <c r="D203" s="661"/>
      <c r="E203" s="661"/>
    </row>
    <row r="204" spans="1:5" ht="15.75" thickBot="1" x14ac:dyDescent="0.3">
      <c r="A204" s="660" t="s">
        <v>47</v>
      </c>
      <c r="B204" s="664"/>
      <c r="C204" s="661"/>
      <c r="D204" s="661"/>
      <c r="E204" s="661"/>
    </row>
    <row r="205" spans="1:5" ht="15.75" thickBot="1" x14ac:dyDescent="0.3">
      <c r="A205" s="662" t="s">
        <v>42</v>
      </c>
      <c r="B205" s="664"/>
      <c r="C205" s="661"/>
      <c r="D205" s="661"/>
      <c r="E205" s="661"/>
    </row>
    <row r="206" spans="1:5" ht="15.75" thickBot="1" x14ac:dyDescent="0.3">
      <c r="A206" s="662" t="s">
        <v>43</v>
      </c>
      <c r="B206" s="664"/>
      <c r="C206" s="661"/>
      <c r="D206" s="661"/>
      <c r="E206" s="661"/>
    </row>
    <row r="207" spans="1:5" ht="15.75" thickBot="1" x14ac:dyDescent="0.3">
      <c r="A207" s="660" t="s">
        <v>48</v>
      </c>
      <c r="B207" s="664">
        <v>0</v>
      </c>
      <c r="C207" s="661">
        <v>0</v>
      </c>
      <c r="D207" s="661">
        <v>0</v>
      </c>
      <c r="E207" s="661">
        <v>0</v>
      </c>
    </row>
    <row r="208" spans="1:5" ht="15.75" thickBot="1" x14ac:dyDescent="0.3">
      <c r="A208" s="662" t="s">
        <v>42</v>
      </c>
      <c r="B208" s="664"/>
      <c r="C208" s="661"/>
      <c r="D208" s="661"/>
      <c r="E208" s="661"/>
    </row>
    <row r="209" spans="1:5" ht="15.75" thickBot="1" x14ac:dyDescent="0.3">
      <c r="A209" s="662" t="s">
        <v>43</v>
      </c>
      <c r="B209" s="664"/>
      <c r="C209" s="661"/>
      <c r="D209" s="661"/>
      <c r="E209" s="661"/>
    </row>
    <row r="210" spans="1:5" ht="30.75" thickBot="1" x14ac:dyDescent="0.3">
      <c r="A210" s="660" t="s">
        <v>49</v>
      </c>
      <c r="B210" s="664"/>
      <c r="C210" s="661"/>
      <c r="D210" s="661"/>
      <c r="E210" s="661"/>
    </row>
    <row r="211" spans="1:5" ht="15.75" thickBot="1" x14ac:dyDescent="0.3">
      <c r="A211" s="662" t="s">
        <v>42</v>
      </c>
      <c r="B211" s="664"/>
      <c r="C211" s="661"/>
      <c r="D211" s="661"/>
      <c r="E211" s="661"/>
    </row>
    <row r="212" spans="1:5" ht="15.75" thickBot="1" x14ac:dyDescent="0.3">
      <c r="A212" s="662" t="s">
        <v>43</v>
      </c>
      <c r="B212" s="664"/>
      <c r="C212" s="661"/>
      <c r="D212" s="661"/>
      <c r="E212" s="661"/>
    </row>
    <row r="213" spans="1:5" ht="15.75" thickBot="1" x14ac:dyDescent="0.3">
      <c r="A213" s="673" t="s">
        <v>342</v>
      </c>
      <c r="B213" s="664">
        <f>B210+B207+B204+B201+B198+B195+B192</f>
        <v>0</v>
      </c>
      <c r="C213" s="664">
        <f>C210+C207+C204+C201+C198+C195+C192</f>
        <v>0</v>
      </c>
      <c r="D213" s="664">
        <f t="shared" ref="D213:E213" si="28">D210+D207+D204+D201+D198+D195+D192</f>
        <v>0</v>
      </c>
      <c r="E213" s="664">
        <f t="shared" si="28"/>
        <v>0</v>
      </c>
    </row>
    <row r="214" spans="1:5" ht="15.75" thickBot="1" x14ac:dyDescent="0.3">
      <c r="A214" s="674" t="s">
        <v>71</v>
      </c>
      <c r="B214" s="671">
        <f>IF(B213-B184=0,0,"Error")</f>
        <v>0</v>
      </c>
      <c r="C214" s="671">
        <f>IF(C213-C184=0,0,"Error")</f>
        <v>0</v>
      </c>
      <c r="D214" s="671">
        <f>IF(D213-D184=0,0,"Error")</f>
        <v>0</v>
      </c>
      <c r="E214" s="671">
        <f>IF(E213-E184=0,0,"Error")</f>
        <v>0</v>
      </c>
    </row>
    <row r="215" spans="1:5" ht="15.75" thickBot="1" x14ac:dyDescent="0.3">
      <c r="A215" s="656" t="s">
        <v>334</v>
      </c>
      <c r="B215" s="1862" t="s">
        <v>607</v>
      </c>
      <c r="C215" s="1863"/>
      <c r="D215" s="1863"/>
      <c r="E215" s="1864"/>
    </row>
    <row r="216" spans="1:5" ht="15.75" thickBot="1" x14ac:dyDescent="0.3">
      <c r="A216" s="658" t="s">
        <v>29</v>
      </c>
      <c r="B216" s="1839" t="s">
        <v>608</v>
      </c>
      <c r="C216" s="1840"/>
      <c r="D216" s="1840"/>
      <c r="E216" s="1841"/>
    </row>
    <row r="217" spans="1:5" ht="15.75" thickBot="1" x14ac:dyDescent="0.3">
      <c r="A217" s="658" t="s">
        <v>31</v>
      </c>
      <c r="B217" s="1865" t="s">
        <v>609</v>
      </c>
      <c r="C217" s="1866"/>
      <c r="D217" s="1866"/>
      <c r="E217" s="1867"/>
    </row>
    <row r="218" spans="1:5" x14ac:dyDescent="0.25">
      <c r="A218" s="1851"/>
      <c r="B218" s="642">
        <v>2024</v>
      </c>
      <c r="C218" s="642">
        <v>2025</v>
      </c>
      <c r="D218" s="642">
        <v>2026</v>
      </c>
      <c r="E218" s="642">
        <v>2027</v>
      </c>
    </row>
    <row r="219" spans="1:5" ht="15.75" thickBot="1" x14ac:dyDescent="0.3">
      <c r="A219" s="1852"/>
      <c r="B219" s="644" t="s">
        <v>13</v>
      </c>
      <c r="C219" s="644" t="s">
        <v>14</v>
      </c>
      <c r="D219" s="644" t="s">
        <v>14</v>
      </c>
      <c r="E219" s="644" t="s">
        <v>14</v>
      </c>
    </row>
    <row r="220" spans="1:5" ht="15.75" thickBot="1" x14ac:dyDescent="0.3">
      <c r="A220" s="658" t="s">
        <v>33</v>
      </c>
      <c r="B220" s="649">
        <v>122</v>
      </c>
      <c r="C220" s="649">
        <v>146</v>
      </c>
      <c r="D220" s="649">
        <v>146</v>
      </c>
      <c r="E220" s="649">
        <v>146</v>
      </c>
    </row>
    <row r="221" spans="1:5" ht="15.75" thickBot="1" x14ac:dyDescent="0.3">
      <c r="A221" s="658" t="s">
        <v>35</v>
      </c>
      <c r="B221" s="646">
        <f>B250</f>
        <v>3081</v>
      </c>
      <c r="C221" s="646">
        <f t="shared" ref="C221:E221" si="29">C250</f>
        <v>1936</v>
      </c>
      <c r="D221" s="646">
        <f t="shared" si="29"/>
        <v>2038</v>
      </c>
      <c r="E221" s="646">
        <f t="shared" si="29"/>
        <v>2081</v>
      </c>
    </row>
    <row r="222" spans="1:5" ht="15.75" thickBot="1" x14ac:dyDescent="0.3">
      <c r="A222" s="658" t="s">
        <v>36</v>
      </c>
      <c r="B222" s="646">
        <f>B221/B220</f>
        <v>25.254098360655739</v>
      </c>
      <c r="C222" s="646">
        <f t="shared" ref="C222:E222" si="30">C221/C220</f>
        <v>13.260273972602739</v>
      </c>
      <c r="D222" s="646">
        <f t="shared" si="30"/>
        <v>13.95890410958904</v>
      </c>
      <c r="E222" s="646">
        <f t="shared" si="30"/>
        <v>14.253424657534246</v>
      </c>
    </row>
    <row r="223" spans="1:5" ht="15.75" thickBot="1" x14ac:dyDescent="0.3">
      <c r="A223" s="658" t="s">
        <v>37</v>
      </c>
      <c r="B223" s="643" t="s">
        <v>94</v>
      </c>
      <c r="C223" s="659">
        <f>C220/B220-1</f>
        <v>0.19672131147540983</v>
      </c>
      <c r="D223" s="659">
        <f t="shared" ref="D223:E225" si="31">D220/C220-1</f>
        <v>0</v>
      </c>
      <c r="E223" s="659">
        <f t="shared" si="31"/>
        <v>0</v>
      </c>
    </row>
    <row r="224" spans="1:5" ht="15.75" thickBot="1" x14ac:dyDescent="0.3">
      <c r="A224" s="658" t="s">
        <v>38</v>
      </c>
      <c r="B224" s="643" t="s">
        <v>94</v>
      </c>
      <c r="C224" s="659">
        <f>C221/B221-1</f>
        <v>-0.37163258682246025</v>
      </c>
      <c r="D224" s="659">
        <f t="shared" si="31"/>
        <v>5.2685950413223104E-2</v>
      </c>
      <c r="E224" s="659">
        <f t="shared" si="31"/>
        <v>2.1099116781158056E-2</v>
      </c>
    </row>
    <row r="225" spans="1:5" ht="15.75" thickBot="1" x14ac:dyDescent="0.3">
      <c r="A225" s="658" t="s">
        <v>39</v>
      </c>
      <c r="B225" s="643" t="s">
        <v>94</v>
      </c>
      <c r="C225" s="659">
        <f>C222/B222-1</f>
        <v>-0.47492586022150796</v>
      </c>
      <c r="D225" s="659">
        <f t="shared" si="31"/>
        <v>5.2685950413223104E-2</v>
      </c>
      <c r="E225" s="659">
        <f t="shared" si="31"/>
        <v>2.1099116781158056E-2</v>
      </c>
    </row>
    <row r="226" spans="1:5" ht="15.75" thickBot="1" x14ac:dyDescent="0.3">
      <c r="A226" s="1856" t="s">
        <v>610</v>
      </c>
      <c r="B226" s="1857"/>
      <c r="C226" s="1857"/>
      <c r="D226" s="1857"/>
      <c r="E226" s="1858"/>
    </row>
    <row r="227" spans="1:5" x14ac:dyDescent="0.25">
      <c r="A227" s="1851"/>
      <c r="B227" s="642">
        <v>2024</v>
      </c>
      <c r="C227" s="642">
        <v>2025</v>
      </c>
      <c r="D227" s="642">
        <v>2026</v>
      </c>
      <c r="E227" s="642">
        <v>2027</v>
      </c>
    </row>
    <row r="228" spans="1:5" ht="15.75" thickBot="1" x14ac:dyDescent="0.3">
      <c r="A228" s="1852"/>
      <c r="B228" s="644" t="s">
        <v>13</v>
      </c>
      <c r="C228" s="644" t="s">
        <v>14</v>
      </c>
      <c r="D228" s="644" t="s">
        <v>14</v>
      </c>
      <c r="E228" s="644" t="s">
        <v>14</v>
      </c>
    </row>
    <row r="229" spans="1:5" ht="15.75" thickBot="1" x14ac:dyDescent="0.3">
      <c r="A229" s="660" t="s">
        <v>41</v>
      </c>
      <c r="B229" s="661">
        <v>0</v>
      </c>
      <c r="C229" s="661">
        <v>0</v>
      </c>
      <c r="D229" s="661">
        <v>0</v>
      </c>
      <c r="E229" s="661">
        <v>0</v>
      </c>
    </row>
    <row r="230" spans="1:5" ht="15.75" thickBot="1" x14ac:dyDescent="0.3">
      <c r="A230" s="662" t="s">
        <v>42</v>
      </c>
      <c r="B230" s="664"/>
      <c r="C230" s="676"/>
      <c r="D230" s="676"/>
      <c r="E230" s="676"/>
    </row>
    <row r="231" spans="1:5" ht="15.75" thickBot="1" x14ac:dyDescent="0.3">
      <c r="A231" s="662" t="s">
        <v>43</v>
      </c>
      <c r="B231" s="664"/>
      <c r="C231" s="665"/>
      <c r="D231" s="665"/>
      <c r="E231" s="665"/>
    </row>
    <row r="232" spans="1:5" ht="30.75" thickBot="1" x14ac:dyDescent="0.3">
      <c r="A232" s="660" t="s">
        <v>67</v>
      </c>
      <c r="B232" s="661">
        <v>0</v>
      </c>
      <c r="C232" s="661">
        <v>0</v>
      </c>
      <c r="D232" s="661">
        <v>0</v>
      </c>
      <c r="E232" s="661">
        <v>0</v>
      </c>
    </row>
    <row r="233" spans="1:5" ht="15.75" thickBot="1" x14ac:dyDescent="0.3">
      <c r="A233" s="662" t="s">
        <v>42</v>
      </c>
      <c r="B233" s="664"/>
      <c r="C233" s="661"/>
      <c r="D233" s="661"/>
      <c r="E233" s="661"/>
    </row>
    <row r="234" spans="1:5" ht="15.75" thickBot="1" x14ac:dyDescent="0.3">
      <c r="A234" s="662" t="s">
        <v>43</v>
      </c>
      <c r="B234" s="664"/>
      <c r="C234" s="661"/>
      <c r="D234" s="661"/>
      <c r="E234" s="661"/>
    </row>
    <row r="235" spans="1:5" ht="15.75" thickBot="1" x14ac:dyDescent="0.3">
      <c r="A235" s="660" t="s">
        <v>45</v>
      </c>
      <c r="B235" s="664">
        <f>B236</f>
        <v>3081</v>
      </c>
      <c r="C235" s="664">
        <f t="shared" ref="C235:E235" si="32">C236</f>
        <v>1936</v>
      </c>
      <c r="D235" s="664">
        <f t="shared" si="32"/>
        <v>2038</v>
      </c>
      <c r="E235" s="664">
        <f t="shared" si="32"/>
        <v>2081</v>
      </c>
    </row>
    <row r="236" spans="1:5" ht="15.75" thickBot="1" x14ac:dyDescent="0.3">
      <c r="A236" s="662" t="s">
        <v>42</v>
      </c>
      <c r="B236" s="663">
        <v>3081</v>
      </c>
      <c r="C236" s="664">
        <v>1936</v>
      </c>
      <c r="D236" s="664">
        <v>2038</v>
      </c>
      <c r="E236" s="664">
        <v>2081</v>
      </c>
    </row>
    <row r="237" spans="1:5" ht="15.75" thickBot="1" x14ac:dyDescent="0.3">
      <c r="A237" s="662" t="s">
        <v>43</v>
      </c>
      <c r="B237" s="664"/>
      <c r="C237" s="661"/>
      <c r="D237" s="661"/>
      <c r="E237" s="661"/>
    </row>
    <row r="238" spans="1:5" ht="15.75" thickBot="1" x14ac:dyDescent="0.3">
      <c r="A238" s="660" t="s">
        <v>46</v>
      </c>
      <c r="B238" s="664"/>
      <c r="C238" s="661"/>
      <c r="D238" s="661"/>
      <c r="E238" s="661"/>
    </row>
    <row r="239" spans="1:5" ht="15.75" thickBot="1" x14ac:dyDescent="0.3">
      <c r="A239" s="662" t="s">
        <v>42</v>
      </c>
      <c r="B239" s="664"/>
      <c r="C239" s="661"/>
      <c r="D239" s="661"/>
      <c r="E239" s="661"/>
    </row>
    <row r="240" spans="1:5" ht="15.75" thickBot="1" x14ac:dyDescent="0.3">
      <c r="A240" s="662" t="s">
        <v>43</v>
      </c>
      <c r="B240" s="664"/>
      <c r="C240" s="661"/>
      <c r="D240" s="661"/>
      <c r="E240" s="661"/>
    </row>
    <row r="241" spans="1:5" ht="15.75" thickBot="1" x14ac:dyDescent="0.3">
      <c r="A241" s="660" t="s">
        <v>47</v>
      </c>
      <c r="B241" s="664"/>
      <c r="C241" s="661"/>
      <c r="D241" s="661"/>
      <c r="E241" s="661"/>
    </row>
    <row r="242" spans="1:5" ht="15.75" thickBot="1" x14ac:dyDescent="0.3">
      <c r="A242" s="662" t="s">
        <v>42</v>
      </c>
      <c r="B242" s="664"/>
      <c r="C242" s="661"/>
      <c r="D242" s="661"/>
      <c r="E242" s="661"/>
    </row>
    <row r="243" spans="1:5" ht="15.75" thickBot="1" x14ac:dyDescent="0.3">
      <c r="A243" s="662" t="s">
        <v>43</v>
      </c>
      <c r="B243" s="664"/>
      <c r="C243" s="661"/>
      <c r="D243" s="661"/>
      <c r="E243" s="661"/>
    </row>
    <row r="244" spans="1:5" ht="15.75" thickBot="1" x14ac:dyDescent="0.3">
      <c r="A244" s="660" t="s">
        <v>48</v>
      </c>
      <c r="B244" s="664">
        <v>0</v>
      </c>
      <c r="C244" s="661">
        <v>0</v>
      </c>
      <c r="D244" s="661">
        <v>0</v>
      </c>
      <c r="E244" s="661">
        <v>0</v>
      </c>
    </row>
    <row r="245" spans="1:5" ht="15.75" thickBot="1" x14ac:dyDescent="0.3">
      <c r="A245" s="662" t="s">
        <v>42</v>
      </c>
      <c r="B245" s="664">
        <v>0</v>
      </c>
      <c r="C245" s="661">
        <v>0</v>
      </c>
      <c r="D245" s="661">
        <v>0</v>
      </c>
      <c r="E245" s="661">
        <v>0</v>
      </c>
    </row>
    <row r="246" spans="1:5" ht="15.75" thickBot="1" x14ac:dyDescent="0.3">
      <c r="A246" s="662" t="s">
        <v>43</v>
      </c>
      <c r="B246" s="664"/>
      <c r="C246" s="661"/>
      <c r="D246" s="661"/>
      <c r="E246" s="661"/>
    </row>
    <row r="247" spans="1:5" ht="30.75" thickBot="1" x14ac:dyDescent="0.3">
      <c r="A247" s="660" t="s">
        <v>49</v>
      </c>
      <c r="B247" s="664">
        <v>0</v>
      </c>
      <c r="C247" s="661">
        <v>0</v>
      </c>
      <c r="D247" s="661">
        <v>0</v>
      </c>
      <c r="E247" s="661">
        <v>0</v>
      </c>
    </row>
    <row r="248" spans="1:5" ht="15.75" thickBot="1" x14ac:dyDescent="0.3">
      <c r="A248" s="662" t="s">
        <v>42</v>
      </c>
      <c r="B248" s="664"/>
      <c r="C248" s="667"/>
      <c r="D248" s="667"/>
      <c r="E248" s="667"/>
    </row>
    <row r="249" spans="1:5" ht="15.75" thickBot="1" x14ac:dyDescent="0.3">
      <c r="A249" s="662" t="s">
        <v>43</v>
      </c>
      <c r="B249" s="664"/>
      <c r="C249" s="668"/>
      <c r="D249" s="667"/>
      <c r="E249" s="667"/>
    </row>
    <row r="250" spans="1:5" ht="15.75" thickBot="1" x14ac:dyDescent="0.3">
      <c r="A250" s="669" t="s">
        <v>246</v>
      </c>
      <c r="B250" s="664">
        <f>B247+B244+B241+B238+B235+B232+B229</f>
        <v>3081</v>
      </c>
      <c r="C250" s="664">
        <f>C247+C244+C241+C238+C235+C232+C229</f>
        <v>1936</v>
      </c>
      <c r="D250" s="664">
        <f t="shared" ref="D250:E250" si="33">D247+D244+D241+D238+D235+D232+D229</f>
        <v>2038</v>
      </c>
      <c r="E250" s="664">
        <f t="shared" si="33"/>
        <v>2081</v>
      </c>
    </row>
    <row r="251" spans="1:5" ht="15.75" thickBot="1" x14ac:dyDescent="0.3">
      <c r="A251" s="674" t="s">
        <v>71</v>
      </c>
      <c r="B251" s="671">
        <v>0</v>
      </c>
      <c r="C251" s="671">
        <f>IF(C250-C221=0,0,"Error")</f>
        <v>0</v>
      </c>
      <c r="D251" s="671">
        <f>IF(D250-D221=0,0,"Error")</f>
        <v>0</v>
      </c>
      <c r="E251" s="671">
        <f>IF(E250-E221=0,0,"Error")</f>
        <v>0</v>
      </c>
    </row>
    <row r="252" spans="1:5" ht="15.75" hidden="1" thickBot="1" x14ac:dyDescent="0.3">
      <c r="A252" s="656" t="s">
        <v>255</v>
      </c>
      <c r="B252" s="1862" t="s">
        <v>611</v>
      </c>
      <c r="C252" s="1863"/>
      <c r="D252" s="1863"/>
      <c r="E252" s="1864"/>
    </row>
    <row r="253" spans="1:5" ht="15.75" hidden="1" thickBot="1" x14ac:dyDescent="0.3">
      <c r="A253" s="658" t="s">
        <v>29</v>
      </c>
      <c r="B253" s="1839" t="s">
        <v>612</v>
      </c>
      <c r="C253" s="1840"/>
      <c r="D253" s="1840"/>
      <c r="E253" s="1841"/>
    </row>
    <row r="254" spans="1:5" ht="15.75" hidden="1" thickBot="1" x14ac:dyDescent="0.3">
      <c r="A254" s="658" t="s">
        <v>31</v>
      </c>
      <c r="B254" s="1865" t="s">
        <v>613</v>
      </c>
      <c r="C254" s="1866"/>
      <c r="D254" s="1866"/>
      <c r="E254" s="1867"/>
    </row>
    <row r="255" spans="1:5" ht="15.75" hidden="1" thickBot="1" x14ac:dyDescent="0.3">
      <c r="A255" s="1851"/>
      <c r="B255" s="642">
        <v>2023</v>
      </c>
      <c r="C255" s="642">
        <v>2024</v>
      </c>
      <c r="D255" s="642">
        <v>2025</v>
      </c>
      <c r="E255" s="642">
        <v>2026</v>
      </c>
    </row>
    <row r="256" spans="1:5" ht="15.75" hidden="1" thickBot="1" x14ac:dyDescent="0.3">
      <c r="A256" s="1852"/>
      <c r="B256" s="644" t="s">
        <v>13</v>
      </c>
      <c r="C256" s="644" t="s">
        <v>14</v>
      </c>
      <c r="D256" s="644" t="s">
        <v>14</v>
      </c>
      <c r="E256" s="644" t="s">
        <v>14</v>
      </c>
    </row>
    <row r="257" spans="1:5" ht="15.75" hidden="1" thickBot="1" x14ac:dyDescent="0.3">
      <c r="A257" s="658" t="s">
        <v>33</v>
      </c>
      <c r="B257" s="647">
        <v>60</v>
      </c>
      <c r="C257" s="647">
        <v>0</v>
      </c>
      <c r="D257" s="647">
        <v>0</v>
      </c>
      <c r="E257" s="647">
        <v>0</v>
      </c>
    </row>
    <row r="258" spans="1:5" ht="15.75" hidden="1" thickBot="1" x14ac:dyDescent="0.3">
      <c r="A258" s="658" t="s">
        <v>35</v>
      </c>
      <c r="B258" s="646">
        <f>B287</f>
        <v>0</v>
      </c>
      <c r="C258" s="646">
        <f t="shared" ref="C258:E258" si="34">C287</f>
        <v>0</v>
      </c>
      <c r="D258" s="646">
        <f t="shared" si="34"/>
        <v>0</v>
      </c>
      <c r="E258" s="646">
        <f t="shared" si="34"/>
        <v>0</v>
      </c>
    </row>
    <row r="259" spans="1:5" ht="15.75" hidden="1" thickBot="1" x14ac:dyDescent="0.3">
      <c r="A259" s="658" t="s">
        <v>36</v>
      </c>
      <c r="B259" s="646">
        <f>B258/B257</f>
        <v>0</v>
      </c>
      <c r="C259" s="646" t="e">
        <f t="shared" ref="C259:E259" si="35">C258/C257</f>
        <v>#DIV/0!</v>
      </c>
      <c r="D259" s="646" t="e">
        <f t="shared" si="35"/>
        <v>#DIV/0!</v>
      </c>
      <c r="E259" s="646" t="e">
        <f t="shared" si="35"/>
        <v>#DIV/0!</v>
      </c>
    </row>
    <row r="260" spans="1:5" ht="15.75" hidden="1" thickBot="1" x14ac:dyDescent="0.3">
      <c r="A260" s="658" t="s">
        <v>37</v>
      </c>
      <c r="B260" s="643" t="s">
        <v>94</v>
      </c>
      <c r="C260" s="659">
        <f>C257/B257-1</f>
        <v>-1</v>
      </c>
      <c r="D260" s="659" t="e">
        <f t="shared" ref="D260:E262" si="36">D257/C257-1</f>
        <v>#DIV/0!</v>
      </c>
      <c r="E260" s="659" t="e">
        <f t="shared" si="36"/>
        <v>#DIV/0!</v>
      </c>
    </row>
    <row r="261" spans="1:5" ht="15.75" hidden="1" thickBot="1" x14ac:dyDescent="0.3">
      <c r="A261" s="658" t="s">
        <v>38</v>
      </c>
      <c r="B261" s="643" t="s">
        <v>94</v>
      </c>
      <c r="C261" s="659" t="e">
        <f>C258/B258-1</f>
        <v>#DIV/0!</v>
      </c>
      <c r="D261" s="659" t="e">
        <f t="shared" si="36"/>
        <v>#DIV/0!</v>
      </c>
      <c r="E261" s="659" t="e">
        <f t="shared" si="36"/>
        <v>#DIV/0!</v>
      </c>
    </row>
    <row r="262" spans="1:5" ht="15.75" hidden="1" thickBot="1" x14ac:dyDescent="0.3">
      <c r="A262" s="658" t="s">
        <v>39</v>
      </c>
      <c r="B262" s="643" t="s">
        <v>94</v>
      </c>
      <c r="C262" s="659" t="e">
        <f>C259/B259-1</f>
        <v>#DIV/0!</v>
      </c>
      <c r="D262" s="659" t="e">
        <f t="shared" si="36"/>
        <v>#DIV/0!</v>
      </c>
      <c r="E262" s="659" t="e">
        <f t="shared" si="36"/>
        <v>#DIV/0!</v>
      </c>
    </row>
    <row r="263" spans="1:5" ht="15.75" hidden="1" thickBot="1" x14ac:dyDescent="0.3">
      <c r="A263" s="1856" t="s">
        <v>614</v>
      </c>
      <c r="B263" s="1857"/>
      <c r="C263" s="1857"/>
      <c r="D263" s="1857"/>
      <c r="E263" s="1858"/>
    </row>
    <row r="264" spans="1:5" ht="15.75" hidden="1" thickBot="1" x14ac:dyDescent="0.3">
      <c r="A264" s="1851"/>
      <c r="B264" s="642">
        <v>2023</v>
      </c>
      <c r="C264" s="642">
        <v>2024</v>
      </c>
      <c r="D264" s="642">
        <v>2025</v>
      </c>
      <c r="E264" s="642">
        <v>2026</v>
      </c>
    </row>
    <row r="265" spans="1:5" ht="15.75" hidden="1" thickBot="1" x14ac:dyDescent="0.3">
      <c r="A265" s="1852"/>
      <c r="B265" s="644" t="s">
        <v>13</v>
      </c>
      <c r="C265" s="644" t="s">
        <v>14</v>
      </c>
      <c r="D265" s="644" t="s">
        <v>14</v>
      </c>
      <c r="E265" s="644" t="s">
        <v>14</v>
      </c>
    </row>
    <row r="266" spans="1:5" ht="15.75" hidden="1" thickBot="1" x14ac:dyDescent="0.3">
      <c r="A266" s="660" t="s">
        <v>41</v>
      </c>
      <c r="B266" s="661">
        <v>0</v>
      </c>
      <c r="C266" s="661">
        <v>0</v>
      </c>
      <c r="D266" s="661">
        <v>0</v>
      </c>
      <c r="E266" s="661">
        <v>0</v>
      </c>
    </row>
    <row r="267" spans="1:5" ht="15.75" hidden="1" thickBot="1" x14ac:dyDescent="0.3">
      <c r="A267" s="662" t="s">
        <v>42</v>
      </c>
      <c r="B267" s="664"/>
      <c r="C267" s="676"/>
      <c r="D267" s="676"/>
      <c r="E267" s="676"/>
    </row>
    <row r="268" spans="1:5" ht="15.75" hidden="1" thickBot="1" x14ac:dyDescent="0.3">
      <c r="A268" s="662" t="s">
        <v>43</v>
      </c>
      <c r="B268" s="664"/>
      <c r="C268" s="665"/>
      <c r="D268" s="665"/>
      <c r="E268" s="665"/>
    </row>
    <row r="269" spans="1:5" ht="30.75" hidden="1" thickBot="1" x14ac:dyDescent="0.3">
      <c r="A269" s="660" t="s">
        <v>67</v>
      </c>
      <c r="B269" s="661">
        <v>0</v>
      </c>
      <c r="C269" s="661">
        <v>0</v>
      </c>
      <c r="D269" s="661">
        <v>0</v>
      </c>
      <c r="E269" s="661">
        <v>0</v>
      </c>
    </row>
    <row r="270" spans="1:5" ht="15.75" hidden="1" thickBot="1" x14ac:dyDescent="0.3">
      <c r="A270" s="662" t="s">
        <v>42</v>
      </c>
      <c r="B270" s="664"/>
      <c r="C270" s="661"/>
      <c r="D270" s="661"/>
      <c r="E270" s="661"/>
    </row>
    <row r="271" spans="1:5" ht="15.75" hidden="1" thickBot="1" x14ac:dyDescent="0.3">
      <c r="A271" s="662" t="s">
        <v>43</v>
      </c>
      <c r="B271" s="664"/>
      <c r="C271" s="661"/>
      <c r="D271" s="661"/>
      <c r="E271" s="661"/>
    </row>
    <row r="272" spans="1:5" ht="15.75" hidden="1" thickBot="1" x14ac:dyDescent="0.3">
      <c r="A272" s="660" t="s">
        <v>45</v>
      </c>
      <c r="B272" s="664">
        <f>B273</f>
        <v>0</v>
      </c>
      <c r="C272" s="664">
        <f t="shared" ref="C272:E272" si="37">C273</f>
        <v>0</v>
      </c>
      <c r="D272" s="664">
        <f t="shared" si="37"/>
        <v>0</v>
      </c>
      <c r="E272" s="664">
        <f t="shared" si="37"/>
        <v>0</v>
      </c>
    </row>
    <row r="273" spans="1:5" ht="15.75" hidden="1" thickBot="1" x14ac:dyDescent="0.3">
      <c r="A273" s="662" t="s">
        <v>42</v>
      </c>
      <c r="B273" s="663"/>
      <c r="C273" s="664">
        <v>0</v>
      </c>
      <c r="D273" s="664">
        <v>0</v>
      </c>
      <c r="E273" s="664">
        <v>0</v>
      </c>
    </row>
    <row r="274" spans="1:5" ht="15.75" hidden="1" thickBot="1" x14ac:dyDescent="0.3">
      <c r="A274" s="662" t="s">
        <v>43</v>
      </c>
      <c r="B274" s="664"/>
      <c r="C274" s="661"/>
      <c r="D274" s="661"/>
      <c r="E274" s="661"/>
    </row>
    <row r="275" spans="1:5" ht="15.75" hidden="1" thickBot="1" x14ac:dyDescent="0.3">
      <c r="A275" s="660" t="s">
        <v>46</v>
      </c>
      <c r="B275" s="664"/>
      <c r="C275" s="661"/>
      <c r="D275" s="661"/>
      <c r="E275" s="661"/>
    </row>
    <row r="276" spans="1:5" ht="15.75" hidden="1" thickBot="1" x14ac:dyDescent="0.3">
      <c r="A276" s="662" t="s">
        <v>42</v>
      </c>
      <c r="B276" s="664"/>
      <c r="C276" s="661"/>
      <c r="D276" s="661"/>
      <c r="E276" s="661"/>
    </row>
    <row r="277" spans="1:5" ht="15.75" hidden="1" thickBot="1" x14ac:dyDescent="0.3">
      <c r="A277" s="662" t="s">
        <v>43</v>
      </c>
      <c r="B277" s="664"/>
      <c r="C277" s="661"/>
      <c r="D277" s="661"/>
      <c r="E277" s="661"/>
    </row>
    <row r="278" spans="1:5" ht="15.75" hidden="1" thickBot="1" x14ac:dyDescent="0.3">
      <c r="A278" s="660" t="s">
        <v>47</v>
      </c>
      <c r="B278" s="664"/>
      <c r="C278" s="661"/>
      <c r="D278" s="661"/>
      <c r="E278" s="661"/>
    </row>
    <row r="279" spans="1:5" ht="15.75" hidden="1" thickBot="1" x14ac:dyDescent="0.3">
      <c r="A279" s="662" t="s">
        <v>42</v>
      </c>
      <c r="B279" s="664"/>
      <c r="C279" s="661"/>
      <c r="D279" s="661"/>
      <c r="E279" s="661"/>
    </row>
    <row r="280" spans="1:5" ht="15.75" hidden="1" thickBot="1" x14ac:dyDescent="0.3">
      <c r="A280" s="662" t="s">
        <v>43</v>
      </c>
      <c r="B280" s="664"/>
      <c r="C280" s="661"/>
      <c r="D280" s="661"/>
      <c r="E280" s="661"/>
    </row>
    <row r="281" spans="1:5" ht="15.75" hidden="1" thickBot="1" x14ac:dyDescent="0.3">
      <c r="A281" s="660" t="s">
        <v>48</v>
      </c>
      <c r="B281" s="664">
        <v>0</v>
      </c>
      <c r="C281" s="661">
        <v>0</v>
      </c>
      <c r="D281" s="661">
        <v>0</v>
      </c>
      <c r="E281" s="661">
        <v>0</v>
      </c>
    </row>
    <row r="282" spans="1:5" ht="15.75" hidden="1" thickBot="1" x14ac:dyDescent="0.3">
      <c r="A282" s="662" t="s">
        <v>42</v>
      </c>
      <c r="B282" s="664"/>
      <c r="C282" s="661"/>
      <c r="D282" s="661"/>
      <c r="E282" s="661"/>
    </row>
    <row r="283" spans="1:5" ht="15.75" hidden="1" thickBot="1" x14ac:dyDescent="0.3">
      <c r="A283" s="662" t="s">
        <v>43</v>
      </c>
      <c r="B283" s="664"/>
      <c r="C283" s="661"/>
      <c r="D283" s="661"/>
      <c r="E283" s="661"/>
    </row>
    <row r="284" spans="1:5" ht="30.75" hidden="1" thickBot="1" x14ac:dyDescent="0.3">
      <c r="A284" s="660" t="s">
        <v>49</v>
      </c>
      <c r="B284" s="664">
        <v>0</v>
      </c>
      <c r="C284" s="661">
        <v>0</v>
      </c>
      <c r="D284" s="661">
        <v>0</v>
      </c>
      <c r="E284" s="661">
        <v>0</v>
      </c>
    </row>
    <row r="285" spans="1:5" ht="15.75" hidden="1" thickBot="1" x14ac:dyDescent="0.3">
      <c r="A285" s="662" t="s">
        <v>42</v>
      </c>
      <c r="B285" s="664"/>
      <c r="C285" s="667"/>
      <c r="D285" s="667"/>
      <c r="E285" s="667"/>
    </row>
    <row r="286" spans="1:5" ht="15.75" hidden="1" thickBot="1" x14ac:dyDescent="0.3">
      <c r="A286" s="662" t="s">
        <v>43</v>
      </c>
      <c r="B286" s="664"/>
      <c r="C286" s="668"/>
      <c r="D286" s="667"/>
      <c r="E286" s="667"/>
    </row>
    <row r="287" spans="1:5" ht="15.75" hidden="1" thickBot="1" x14ac:dyDescent="0.3">
      <c r="A287" s="669" t="s">
        <v>349</v>
      </c>
      <c r="B287" s="664">
        <f>B284+B281+B278+B275+B272+B269+B266</f>
        <v>0</v>
      </c>
      <c r="C287" s="664">
        <f t="shared" ref="C287:E287" si="38">C284+C281+C278+C275+C272+C269+C266</f>
        <v>0</v>
      </c>
      <c r="D287" s="664">
        <f t="shared" si="38"/>
        <v>0</v>
      </c>
      <c r="E287" s="664">
        <f t="shared" si="38"/>
        <v>0</v>
      </c>
    </row>
    <row r="288" spans="1:5" ht="15.75" hidden="1" thickBot="1" x14ac:dyDescent="0.3">
      <c r="A288" s="674" t="s">
        <v>71</v>
      </c>
      <c r="B288" s="671">
        <f>IF(B287-B258=0,0,"Error")</f>
        <v>0</v>
      </c>
      <c r="C288" s="671">
        <f>IF(C287-C258=0,0,"Error")</f>
        <v>0</v>
      </c>
      <c r="D288" s="671">
        <f>IF(D287-D258=0,0,"Error")</f>
        <v>0</v>
      </c>
      <c r="E288" s="671">
        <f>IF(E287-E258=0,0,"Error")</f>
        <v>0</v>
      </c>
    </row>
    <row r="289" spans="1:5" ht="15.75" hidden="1" thickBot="1" x14ac:dyDescent="0.3">
      <c r="A289" s="656" t="s">
        <v>350</v>
      </c>
      <c r="B289" s="1862" t="s">
        <v>615</v>
      </c>
      <c r="C289" s="1863"/>
      <c r="D289" s="1863"/>
      <c r="E289" s="1864"/>
    </row>
    <row r="290" spans="1:5" ht="15.75" hidden="1" thickBot="1" x14ac:dyDescent="0.3">
      <c r="A290" s="658" t="s">
        <v>29</v>
      </c>
      <c r="B290" s="1839" t="s">
        <v>616</v>
      </c>
      <c r="C290" s="1840"/>
      <c r="D290" s="1840"/>
      <c r="E290" s="1841"/>
    </row>
    <row r="291" spans="1:5" ht="15.75" hidden="1" thickBot="1" x14ac:dyDescent="0.3">
      <c r="A291" s="658" t="s">
        <v>31</v>
      </c>
      <c r="B291" s="1865" t="s">
        <v>617</v>
      </c>
      <c r="C291" s="1866"/>
      <c r="D291" s="1866"/>
      <c r="E291" s="1867"/>
    </row>
    <row r="292" spans="1:5" ht="15.75" hidden="1" thickBot="1" x14ac:dyDescent="0.3">
      <c r="A292" s="1851"/>
      <c r="B292" s="642">
        <v>2023</v>
      </c>
      <c r="C292" s="642">
        <v>2024</v>
      </c>
      <c r="D292" s="642">
        <v>2025</v>
      </c>
      <c r="E292" s="642">
        <v>2026</v>
      </c>
    </row>
    <row r="293" spans="1:5" ht="15.75" hidden="1" thickBot="1" x14ac:dyDescent="0.3">
      <c r="A293" s="1852"/>
      <c r="B293" s="644" t="s">
        <v>13</v>
      </c>
      <c r="C293" s="644" t="s">
        <v>14</v>
      </c>
      <c r="D293" s="644" t="s">
        <v>14</v>
      </c>
      <c r="E293" s="644" t="s">
        <v>14</v>
      </c>
    </row>
    <row r="294" spans="1:5" ht="15.75" hidden="1" thickBot="1" x14ac:dyDescent="0.3">
      <c r="A294" s="658" t="s">
        <v>33</v>
      </c>
      <c r="B294" s="647">
        <v>8</v>
      </c>
      <c r="C294" s="647">
        <v>0</v>
      </c>
      <c r="D294" s="647">
        <v>0</v>
      </c>
      <c r="E294" s="647">
        <v>0</v>
      </c>
    </row>
    <row r="295" spans="1:5" ht="15.75" hidden="1" thickBot="1" x14ac:dyDescent="0.3">
      <c r="A295" s="658" t="s">
        <v>35</v>
      </c>
      <c r="B295" s="646">
        <f>B324</f>
        <v>0</v>
      </c>
      <c r="C295" s="646">
        <f t="shared" ref="C295:E295" si="39">C324</f>
        <v>0</v>
      </c>
      <c r="D295" s="646">
        <f t="shared" si="39"/>
        <v>0</v>
      </c>
      <c r="E295" s="646">
        <f t="shared" si="39"/>
        <v>0</v>
      </c>
    </row>
    <row r="296" spans="1:5" ht="15.75" hidden="1" thickBot="1" x14ac:dyDescent="0.3">
      <c r="A296" s="658" t="s">
        <v>36</v>
      </c>
      <c r="B296" s="646">
        <f>B295/B294</f>
        <v>0</v>
      </c>
      <c r="C296" s="646" t="e">
        <f t="shared" ref="C296:E296" si="40">C295/C294</f>
        <v>#DIV/0!</v>
      </c>
      <c r="D296" s="646" t="e">
        <f t="shared" si="40"/>
        <v>#DIV/0!</v>
      </c>
      <c r="E296" s="646" t="e">
        <f t="shared" si="40"/>
        <v>#DIV/0!</v>
      </c>
    </row>
    <row r="297" spans="1:5" ht="15.75" hidden="1" thickBot="1" x14ac:dyDescent="0.3">
      <c r="A297" s="658" t="s">
        <v>37</v>
      </c>
      <c r="B297" s="678"/>
      <c r="C297" s="659">
        <f>C294/B294-1</f>
        <v>-1</v>
      </c>
      <c r="D297" s="659" t="e">
        <f t="shared" ref="D297:E299" si="41">D294/C294-1</f>
        <v>#DIV/0!</v>
      </c>
      <c r="E297" s="659" t="e">
        <f t="shared" si="41"/>
        <v>#DIV/0!</v>
      </c>
    </row>
    <row r="298" spans="1:5" ht="15.75" hidden="1" thickBot="1" x14ac:dyDescent="0.3">
      <c r="A298" s="658" t="s">
        <v>38</v>
      </c>
      <c r="B298" s="643" t="s">
        <v>94</v>
      </c>
      <c r="C298" s="659" t="e">
        <f>C295/B295-1</f>
        <v>#DIV/0!</v>
      </c>
      <c r="D298" s="659" t="e">
        <f t="shared" si="41"/>
        <v>#DIV/0!</v>
      </c>
      <c r="E298" s="659" t="e">
        <f t="shared" si="41"/>
        <v>#DIV/0!</v>
      </c>
    </row>
    <row r="299" spans="1:5" ht="15.75" hidden="1" thickBot="1" x14ac:dyDescent="0.3">
      <c r="A299" s="658" t="s">
        <v>39</v>
      </c>
      <c r="B299" s="643" t="s">
        <v>94</v>
      </c>
      <c r="C299" s="659" t="e">
        <f>C296/B296-1</f>
        <v>#DIV/0!</v>
      </c>
      <c r="D299" s="659" t="e">
        <f t="shared" si="41"/>
        <v>#DIV/0!</v>
      </c>
      <c r="E299" s="659" t="e">
        <f t="shared" si="41"/>
        <v>#DIV/0!</v>
      </c>
    </row>
    <row r="300" spans="1:5" ht="15.75" hidden="1" thickBot="1" x14ac:dyDescent="0.3">
      <c r="A300" s="1856" t="s">
        <v>618</v>
      </c>
      <c r="B300" s="1857"/>
      <c r="C300" s="1857"/>
      <c r="D300" s="1857"/>
      <c r="E300" s="1858"/>
    </row>
    <row r="301" spans="1:5" ht="15.75" hidden="1" thickBot="1" x14ac:dyDescent="0.3">
      <c r="A301" s="1851"/>
      <c r="B301" s="642">
        <v>2023</v>
      </c>
      <c r="C301" s="642">
        <v>2024</v>
      </c>
      <c r="D301" s="642">
        <v>2025</v>
      </c>
      <c r="E301" s="642">
        <v>2026</v>
      </c>
    </row>
    <row r="302" spans="1:5" ht="15.75" hidden="1" thickBot="1" x14ac:dyDescent="0.3">
      <c r="A302" s="1852"/>
      <c r="B302" s="644" t="s">
        <v>13</v>
      </c>
      <c r="C302" s="644" t="s">
        <v>14</v>
      </c>
      <c r="D302" s="644" t="s">
        <v>14</v>
      </c>
      <c r="E302" s="644" t="s">
        <v>14</v>
      </c>
    </row>
    <row r="303" spans="1:5" ht="15.75" hidden="1" thickBot="1" x14ac:dyDescent="0.3">
      <c r="A303" s="660" t="s">
        <v>41</v>
      </c>
      <c r="B303" s="661">
        <v>0</v>
      </c>
      <c r="C303" s="661">
        <v>0</v>
      </c>
      <c r="D303" s="661">
        <v>0</v>
      </c>
      <c r="E303" s="661">
        <v>0</v>
      </c>
    </row>
    <row r="304" spans="1:5" ht="15.75" hidden="1" thickBot="1" x14ac:dyDescent="0.3">
      <c r="A304" s="662" t="s">
        <v>42</v>
      </c>
      <c r="B304" s="664"/>
      <c r="C304" s="676"/>
      <c r="D304" s="676"/>
      <c r="E304" s="676"/>
    </row>
    <row r="305" spans="1:5" ht="15.75" hidden="1" thickBot="1" x14ac:dyDescent="0.3">
      <c r="A305" s="662" t="s">
        <v>43</v>
      </c>
      <c r="B305" s="664"/>
      <c r="C305" s="665"/>
      <c r="D305" s="665"/>
      <c r="E305" s="665"/>
    </row>
    <row r="306" spans="1:5" ht="30.75" hidden="1" thickBot="1" x14ac:dyDescent="0.3">
      <c r="A306" s="660" t="s">
        <v>67</v>
      </c>
      <c r="B306" s="661">
        <v>0</v>
      </c>
      <c r="C306" s="661">
        <v>0</v>
      </c>
      <c r="D306" s="661">
        <v>0</v>
      </c>
      <c r="E306" s="661">
        <v>0</v>
      </c>
    </row>
    <row r="307" spans="1:5" ht="15.75" hidden="1" thickBot="1" x14ac:dyDescent="0.3">
      <c r="A307" s="662" t="s">
        <v>42</v>
      </c>
      <c r="B307" s="664"/>
      <c r="C307" s="661"/>
      <c r="D307" s="661"/>
      <c r="E307" s="661"/>
    </row>
    <row r="308" spans="1:5" ht="15.75" hidden="1" thickBot="1" x14ac:dyDescent="0.3">
      <c r="A308" s="662" t="s">
        <v>43</v>
      </c>
      <c r="B308" s="664"/>
      <c r="C308" s="661"/>
      <c r="D308" s="661"/>
      <c r="E308" s="661"/>
    </row>
    <row r="309" spans="1:5" ht="15.75" hidden="1" thickBot="1" x14ac:dyDescent="0.3">
      <c r="A309" s="660" t="s">
        <v>45</v>
      </c>
      <c r="B309" s="646">
        <f>B310</f>
        <v>0</v>
      </c>
      <c r="C309" s="646">
        <f t="shared" ref="C309:E309" si="42">C310</f>
        <v>0</v>
      </c>
      <c r="D309" s="646">
        <f t="shared" si="42"/>
        <v>0</v>
      </c>
      <c r="E309" s="646">
        <f t="shared" si="42"/>
        <v>0</v>
      </c>
    </row>
    <row r="310" spans="1:5" ht="15.75" hidden="1" thickBot="1" x14ac:dyDescent="0.3">
      <c r="A310" s="662" t="s">
        <v>42</v>
      </c>
      <c r="B310" s="646"/>
      <c r="C310" s="646">
        <v>0</v>
      </c>
      <c r="D310" s="646">
        <v>0</v>
      </c>
      <c r="E310" s="646">
        <v>0</v>
      </c>
    </row>
    <row r="311" spans="1:5" ht="15.75" hidden="1" thickBot="1" x14ac:dyDescent="0.3">
      <c r="A311" s="662" t="s">
        <v>43</v>
      </c>
      <c r="B311" s="664"/>
      <c r="C311" s="661"/>
      <c r="D311" s="661"/>
      <c r="E311" s="661"/>
    </row>
    <row r="312" spans="1:5" ht="15.75" hidden="1" thickBot="1" x14ac:dyDescent="0.3">
      <c r="A312" s="660" t="s">
        <v>46</v>
      </c>
      <c r="B312" s="664"/>
      <c r="C312" s="661"/>
      <c r="D312" s="661"/>
      <c r="E312" s="661"/>
    </row>
    <row r="313" spans="1:5" ht="15.75" hidden="1" thickBot="1" x14ac:dyDescent="0.3">
      <c r="A313" s="662" t="s">
        <v>42</v>
      </c>
      <c r="B313" s="664"/>
      <c r="C313" s="661"/>
      <c r="D313" s="661"/>
      <c r="E313" s="661"/>
    </row>
    <row r="314" spans="1:5" ht="15.75" hidden="1" thickBot="1" x14ac:dyDescent="0.3">
      <c r="A314" s="662" t="s">
        <v>43</v>
      </c>
      <c r="B314" s="664"/>
      <c r="C314" s="661"/>
      <c r="D314" s="661"/>
      <c r="E314" s="661"/>
    </row>
    <row r="315" spans="1:5" ht="15.75" hidden="1" thickBot="1" x14ac:dyDescent="0.3">
      <c r="A315" s="660" t="s">
        <v>47</v>
      </c>
      <c r="B315" s="664"/>
      <c r="C315" s="661"/>
      <c r="D315" s="661"/>
      <c r="E315" s="661"/>
    </row>
    <row r="316" spans="1:5" ht="15.75" hidden="1" thickBot="1" x14ac:dyDescent="0.3">
      <c r="A316" s="662" t="s">
        <v>42</v>
      </c>
      <c r="B316" s="664"/>
      <c r="C316" s="661"/>
      <c r="D316" s="661"/>
      <c r="E316" s="661"/>
    </row>
    <row r="317" spans="1:5" ht="15.75" hidden="1" thickBot="1" x14ac:dyDescent="0.3">
      <c r="A317" s="662" t="s">
        <v>43</v>
      </c>
      <c r="B317" s="664"/>
      <c r="C317" s="661"/>
      <c r="D317" s="661"/>
      <c r="E317" s="661"/>
    </row>
    <row r="318" spans="1:5" ht="15.75" hidden="1" thickBot="1" x14ac:dyDescent="0.3">
      <c r="A318" s="660" t="s">
        <v>48</v>
      </c>
      <c r="B318" s="664">
        <v>0</v>
      </c>
      <c r="C318" s="661">
        <v>0</v>
      </c>
      <c r="D318" s="661">
        <v>0</v>
      </c>
      <c r="E318" s="661">
        <v>0</v>
      </c>
    </row>
    <row r="319" spans="1:5" ht="15.75" hidden="1" thickBot="1" x14ac:dyDescent="0.3">
      <c r="A319" s="662" t="s">
        <v>42</v>
      </c>
      <c r="B319" s="664"/>
      <c r="C319" s="661"/>
      <c r="D319" s="661"/>
      <c r="E319" s="661"/>
    </row>
    <row r="320" spans="1:5" ht="15.75" hidden="1" thickBot="1" x14ac:dyDescent="0.3">
      <c r="A320" s="662" t="s">
        <v>43</v>
      </c>
      <c r="B320" s="664"/>
      <c r="C320" s="661"/>
      <c r="D320" s="661"/>
      <c r="E320" s="661"/>
    </row>
    <row r="321" spans="1:5" ht="30.75" hidden="1" thickBot="1" x14ac:dyDescent="0.3">
      <c r="A321" s="660" t="s">
        <v>49</v>
      </c>
      <c r="B321" s="664">
        <v>0</v>
      </c>
      <c r="C321" s="661">
        <v>0</v>
      </c>
      <c r="D321" s="661">
        <v>0</v>
      </c>
      <c r="E321" s="661">
        <v>0</v>
      </c>
    </row>
    <row r="322" spans="1:5" ht="15.75" hidden="1" thickBot="1" x14ac:dyDescent="0.3">
      <c r="A322" s="662" t="s">
        <v>42</v>
      </c>
      <c r="B322" s="664"/>
      <c r="C322" s="667"/>
      <c r="D322" s="667"/>
      <c r="E322" s="667"/>
    </row>
    <row r="323" spans="1:5" ht="15.75" hidden="1" thickBot="1" x14ac:dyDescent="0.3">
      <c r="A323" s="662" t="s">
        <v>43</v>
      </c>
      <c r="B323" s="664"/>
      <c r="C323" s="668"/>
      <c r="D323" s="667"/>
      <c r="E323" s="667"/>
    </row>
    <row r="324" spans="1:5" ht="15.75" hidden="1" thickBot="1" x14ac:dyDescent="0.3">
      <c r="A324" s="669" t="s">
        <v>369</v>
      </c>
      <c r="B324" s="664">
        <f>B321+B318+B315+B312+B309+B306+B303</f>
        <v>0</v>
      </c>
      <c r="C324" s="664">
        <f t="shared" ref="C324:E324" si="43">C321+C318+C315+C312+C309+C306+C303</f>
        <v>0</v>
      </c>
      <c r="D324" s="664">
        <f t="shared" si="43"/>
        <v>0</v>
      </c>
      <c r="E324" s="664">
        <f t="shared" si="43"/>
        <v>0</v>
      </c>
    </row>
    <row r="325" spans="1:5" ht="15.75" hidden="1" thickBot="1" x14ac:dyDescent="0.3">
      <c r="A325" s="674" t="s">
        <v>71</v>
      </c>
      <c r="B325" s="671">
        <f>IF(B324-B295=0,0,"Error")</f>
        <v>0</v>
      </c>
      <c r="C325" s="671">
        <f>IF(C324-C295=0,0,"Error")</f>
        <v>0</v>
      </c>
      <c r="D325" s="671">
        <f>IF(D324-D295=0,0,"Error")</f>
        <v>0</v>
      </c>
      <c r="E325" s="671">
        <f>IF(E324-E295=0,0,"Error")</f>
        <v>0</v>
      </c>
    </row>
    <row r="326" spans="1:5" ht="15.75" hidden="1" thickBot="1" x14ac:dyDescent="0.3">
      <c r="A326" s="656" t="s">
        <v>370</v>
      </c>
      <c r="B326" s="1862" t="s">
        <v>585</v>
      </c>
      <c r="C326" s="1863"/>
      <c r="D326" s="1863"/>
      <c r="E326" s="1864"/>
    </row>
    <row r="327" spans="1:5" ht="15.75" hidden="1" thickBot="1" x14ac:dyDescent="0.3">
      <c r="A327" s="658" t="s">
        <v>29</v>
      </c>
      <c r="B327" s="1839" t="s">
        <v>619</v>
      </c>
      <c r="C327" s="1840"/>
      <c r="D327" s="1840"/>
      <c r="E327" s="1841"/>
    </row>
    <row r="328" spans="1:5" ht="15.75" hidden="1" thickBot="1" x14ac:dyDescent="0.3">
      <c r="A328" s="658" t="s">
        <v>31</v>
      </c>
      <c r="B328" s="1865" t="s">
        <v>620</v>
      </c>
      <c r="C328" s="1866"/>
      <c r="D328" s="1866"/>
      <c r="E328" s="1867"/>
    </row>
    <row r="329" spans="1:5" ht="15.75" hidden="1" thickBot="1" x14ac:dyDescent="0.3">
      <c r="A329" s="1851"/>
      <c r="B329" s="642">
        <v>2023</v>
      </c>
      <c r="C329" s="642">
        <v>2024</v>
      </c>
      <c r="D329" s="642">
        <v>2025</v>
      </c>
      <c r="E329" s="642">
        <v>2026</v>
      </c>
    </row>
    <row r="330" spans="1:5" ht="15.75" hidden="1" thickBot="1" x14ac:dyDescent="0.3">
      <c r="A330" s="1852"/>
      <c r="B330" s="644" t="s">
        <v>13</v>
      </c>
      <c r="C330" s="644" t="s">
        <v>14</v>
      </c>
      <c r="D330" s="644" t="s">
        <v>14</v>
      </c>
      <c r="E330" s="644" t="s">
        <v>14</v>
      </c>
    </row>
    <row r="331" spans="1:5" ht="15.75" hidden="1" thickBot="1" x14ac:dyDescent="0.3">
      <c r="A331" s="658" t="s">
        <v>33</v>
      </c>
      <c r="B331" s="647">
        <v>24</v>
      </c>
      <c r="C331" s="647">
        <v>0</v>
      </c>
      <c r="D331" s="647">
        <v>0</v>
      </c>
      <c r="E331" s="647">
        <v>0</v>
      </c>
    </row>
    <row r="332" spans="1:5" ht="15.75" hidden="1" thickBot="1" x14ac:dyDescent="0.3">
      <c r="A332" s="658" t="s">
        <v>35</v>
      </c>
      <c r="B332" s="646">
        <f>B361</f>
        <v>0</v>
      </c>
      <c r="C332" s="646">
        <f t="shared" ref="C332:E332" si="44">C361</f>
        <v>0</v>
      </c>
      <c r="D332" s="646">
        <f t="shared" si="44"/>
        <v>0</v>
      </c>
      <c r="E332" s="646">
        <f t="shared" si="44"/>
        <v>0</v>
      </c>
    </row>
    <row r="333" spans="1:5" ht="15.75" hidden="1" thickBot="1" x14ac:dyDescent="0.3">
      <c r="A333" s="658" t="s">
        <v>36</v>
      </c>
      <c r="B333" s="646">
        <f>B332/B331</f>
        <v>0</v>
      </c>
      <c r="C333" s="646" t="e">
        <f t="shared" ref="C333:E333" si="45">C332/C331</f>
        <v>#DIV/0!</v>
      </c>
      <c r="D333" s="646" t="e">
        <f t="shared" si="45"/>
        <v>#DIV/0!</v>
      </c>
      <c r="E333" s="646" t="e">
        <f t="shared" si="45"/>
        <v>#DIV/0!</v>
      </c>
    </row>
    <row r="334" spans="1:5" ht="15.75" hidden="1" thickBot="1" x14ac:dyDescent="0.3">
      <c r="A334" s="658" t="s">
        <v>37</v>
      </c>
      <c r="B334" s="643" t="s">
        <v>94</v>
      </c>
      <c r="C334" s="659">
        <f>C331/B331-1</f>
        <v>-1</v>
      </c>
      <c r="D334" s="659" t="e">
        <f t="shared" ref="D334:E336" si="46">D331/C331-1</f>
        <v>#DIV/0!</v>
      </c>
      <c r="E334" s="659" t="e">
        <f t="shared" si="46"/>
        <v>#DIV/0!</v>
      </c>
    </row>
    <row r="335" spans="1:5" ht="15.75" hidden="1" thickBot="1" x14ac:dyDescent="0.3">
      <c r="A335" s="658" t="s">
        <v>38</v>
      </c>
      <c r="B335" s="643" t="s">
        <v>94</v>
      </c>
      <c r="C335" s="659" t="e">
        <f>C332/B332-1</f>
        <v>#DIV/0!</v>
      </c>
      <c r="D335" s="659" t="e">
        <f t="shared" si="46"/>
        <v>#DIV/0!</v>
      </c>
      <c r="E335" s="659" t="e">
        <f t="shared" si="46"/>
        <v>#DIV/0!</v>
      </c>
    </row>
    <row r="336" spans="1:5" ht="15.75" hidden="1" thickBot="1" x14ac:dyDescent="0.3">
      <c r="A336" s="658" t="s">
        <v>39</v>
      </c>
      <c r="B336" s="643" t="s">
        <v>94</v>
      </c>
      <c r="C336" s="659" t="e">
        <f>C333/B333-1</f>
        <v>#DIV/0!</v>
      </c>
      <c r="D336" s="659" t="e">
        <f t="shared" si="46"/>
        <v>#DIV/0!</v>
      </c>
      <c r="E336" s="659" t="e">
        <f t="shared" si="46"/>
        <v>#DIV/0!</v>
      </c>
    </row>
    <row r="337" spans="1:5" ht="15.75" hidden="1" thickBot="1" x14ac:dyDescent="0.3">
      <c r="A337" s="1856" t="s">
        <v>621</v>
      </c>
      <c r="B337" s="1857"/>
      <c r="C337" s="1857"/>
      <c r="D337" s="1857"/>
      <c r="E337" s="1858"/>
    </row>
    <row r="338" spans="1:5" ht="15.75" hidden="1" thickBot="1" x14ac:dyDescent="0.3">
      <c r="A338" s="1851"/>
      <c r="B338" s="642">
        <v>2023</v>
      </c>
      <c r="C338" s="642">
        <v>2024</v>
      </c>
      <c r="D338" s="642">
        <v>2025</v>
      </c>
      <c r="E338" s="642">
        <v>2026</v>
      </c>
    </row>
    <row r="339" spans="1:5" ht="15.75" hidden="1" thickBot="1" x14ac:dyDescent="0.3">
      <c r="A339" s="1852"/>
      <c r="B339" s="644" t="s">
        <v>13</v>
      </c>
      <c r="C339" s="644" t="s">
        <v>14</v>
      </c>
      <c r="D339" s="644" t="s">
        <v>14</v>
      </c>
      <c r="E339" s="644" t="s">
        <v>14</v>
      </c>
    </row>
    <row r="340" spans="1:5" ht="15.75" hidden="1" thickBot="1" x14ac:dyDescent="0.3">
      <c r="A340" s="660" t="s">
        <v>41</v>
      </c>
      <c r="B340" s="661">
        <v>0</v>
      </c>
      <c r="C340" s="661">
        <v>0</v>
      </c>
      <c r="D340" s="661">
        <v>0</v>
      </c>
      <c r="E340" s="661">
        <v>0</v>
      </c>
    </row>
    <row r="341" spans="1:5" ht="15.75" hidden="1" thickBot="1" x14ac:dyDescent="0.3">
      <c r="A341" s="662" t="s">
        <v>42</v>
      </c>
      <c r="B341" s="664"/>
      <c r="C341" s="676"/>
      <c r="D341" s="676"/>
      <c r="E341" s="676"/>
    </row>
    <row r="342" spans="1:5" ht="15.75" hidden="1" thickBot="1" x14ac:dyDescent="0.3">
      <c r="A342" s="662" t="s">
        <v>43</v>
      </c>
      <c r="B342" s="664"/>
      <c r="C342" s="665"/>
      <c r="D342" s="665"/>
      <c r="E342" s="665"/>
    </row>
    <row r="343" spans="1:5" ht="30.75" hidden="1" thickBot="1" x14ac:dyDescent="0.3">
      <c r="A343" s="660" t="s">
        <v>67</v>
      </c>
      <c r="B343" s="661">
        <v>0</v>
      </c>
      <c r="C343" s="661">
        <v>0</v>
      </c>
      <c r="D343" s="661">
        <v>0</v>
      </c>
      <c r="E343" s="661">
        <v>0</v>
      </c>
    </row>
    <row r="344" spans="1:5" ht="15.75" hidden="1" thickBot="1" x14ac:dyDescent="0.3">
      <c r="A344" s="662" t="s">
        <v>42</v>
      </c>
      <c r="B344" s="664"/>
      <c r="C344" s="661"/>
      <c r="D344" s="661"/>
      <c r="E344" s="661"/>
    </row>
    <row r="345" spans="1:5" ht="15.75" hidden="1" thickBot="1" x14ac:dyDescent="0.3">
      <c r="A345" s="662" t="s">
        <v>43</v>
      </c>
      <c r="B345" s="664"/>
      <c r="C345" s="661"/>
      <c r="D345" s="661"/>
      <c r="E345" s="661"/>
    </row>
    <row r="346" spans="1:5" ht="15.75" hidden="1" thickBot="1" x14ac:dyDescent="0.3">
      <c r="A346" s="660" t="s">
        <v>45</v>
      </c>
      <c r="B346" s="664">
        <f>SUM(B347)</f>
        <v>0</v>
      </c>
      <c r="C346" s="664">
        <f t="shared" ref="C346:E346" si="47">SUM(C347)</f>
        <v>0</v>
      </c>
      <c r="D346" s="664">
        <f t="shared" si="47"/>
        <v>0</v>
      </c>
      <c r="E346" s="664">
        <f t="shared" si="47"/>
        <v>0</v>
      </c>
    </row>
    <row r="347" spans="1:5" ht="15.75" hidden="1" thickBot="1" x14ac:dyDescent="0.3">
      <c r="A347" s="662" t="s">
        <v>42</v>
      </c>
      <c r="B347" s="664"/>
      <c r="C347" s="664">
        <v>0</v>
      </c>
      <c r="D347" s="664">
        <v>0</v>
      </c>
      <c r="E347" s="664">
        <v>0</v>
      </c>
    </row>
    <row r="348" spans="1:5" ht="15.75" hidden="1" thickBot="1" x14ac:dyDescent="0.3">
      <c r="A348" s="662" t="s">
        <v>43</v>
      </c>
      <c r="B348" s="664"/>
      <c r="C348" s="661"/>
      <c r="D348" s="661"/>
      <c r="E348" s="661"/>
    </row>
    <row r="349" spans="1:5" ht="15.75" hidden="1" thickBot="1" x14ac:dyDescent="0.3">
      <c r="A349" s="660" t="s">
        <v>46</v>
      </c>
      <c r="B349" s="664"/>
      <c r="C349" s="661"/>
      <c r="D349" s="661"/>
      <c r="E349" s="661"/>
    </row>
    <row r="350" spans="1:5" ht="15.75" hidden="1" thickBot="1" x14ac:dyDescent="0.3">
      <c r="A350" s="662" t="s">
        <v>42</v>
      </c>
      <c r="B350" s="664"/>
      <c r="C350" s="661"/>
      <c r="D350" s="661"/>
      <c r="E350" s="661"/>
    </row>
    <row r="351" spans="1:5" ht="15.75" hidden="1" thickBot="1" x14ac:dyDescent="0.3">
      <c r="A351" s="662" t="s">
        <v>43</v>
      </c>
      <c r="B351" s="664"/>
      <c r="C351" s="661"/>
      <c r="D351" s="661"/>
      <c r="E351" s="661"/>
    </row>
    <row r="352" spans="1:5" ht="15.75" hidden="1" thickBot="1" x14ac:dyDescent="0.3">
      <c r="A352" s="660" t="s">
        <v>47</v>
      </c>
      <c r="B352" s="664"/>
      <c r="C352" s="661"/>
      <c r="D352" s="661"/>
      <c r="E352" s="661"/>
    </row>
    <row r="353" spans="1:5" ht="15.75" hidden="1" thickBot="1" x14ac:dyDescent="0.3">
      <c r="A353" s="662" t="s">
        <v>42</v>
      </c>
      <c r="B353" s="664"/>
      <c r="C353" s="661"/>
      <c r="D353" s="661"/>
      <c r="E353" s="661"/>
    </row>
    <row r="354" spans="1:5" ht="15.75" hidden="1" thickBot="1" x14ac:dyDescent="0.3">
      <c r="A354" s="662" t="s">
        <v>43</v>
      </c>
      <c r="B354" s="664"/>
      <c r="C354" s="661"/>
      <c r="D354" s="661"/>
      <c r="E354" s="661"/>
    </row>
    <row r="355" spans="1:5" ht="15.75" hidden="1" thickBot="1" x14ac:dyDescent="0.3">
      <c r="A355" s="660" t="s">
        <v>48</v>
      </c>
      <c r="B355" s="664">
        <v>0</v>
      </c>
      <c r="C355" s="661">
        <v>0</v>
      </c>
      <c r="D355" s="661">
        <v>0</v>
      </c>
      <c r="E355" s="661">
        <v>0</v>
      </c>
    </row>
    <row r="356" spans="1:5" ht="15.75" hidden="1" thickBot="1" x14ac:dyDescent="0.3">
      <c r="A356" s="662" t="s">
        <v>42</v>
      </c>
      <c r="B356" s="664">
        <v>0</v>
      </c>
      <c r="C356" s="661">
        <v>0</v>
      </c>
      <c r="D356" s="661">
        <v>0</v>
      </c>
      <c r="E356" s="661">
        <v>0</v>
      </c>
    </row>
    <row r="357" spans="1:5" ht="15.75" hidden="1" thickBot="1" x14ac:dyDescent="0.3">
      <c r="A357" s="662" t="s">
        <v>43</v>
      </c>
      <c r="B357" s="664"/>
      <c r="C357" s="661"/>
      <c r="D357" s="661"/>
      <c r="E357" s="661"/>
    </row>
    <row r="358" spans="1:5" ht="30.75" hidden="1" thickBot="1" x14ac:dyDescent="0.3">
      <c r="A358" s="660" t="s">
        <v>49</v>
      </c>
      <c r="B358" s="664">
        <v>0</v>
      </c>
      <c r="C358" s="661">
        <v>0</v>
      </c>
      <c r="D358" s="661">
        <v>0</v>
      </c>
      <c r="E358" s="661">
        <v>0</v>
      </c>
    </row>
    <row r="359" spans="1:5" ht="15.75" hidden="1" thickBot="1" x14ac:dyDescent="0.3">
      <c r="A359" s="662" t="s">
        <v>42</v>
      </c>
      <c r="B359" s="664"/>
      <c r="C359" s="667"/>
      <c r="D359" s="667"/>
      <c r="E359" s="667"/>
    </row>
    <row r="360" spans="1:5" ht="15.75" hidden="1" thickBot="1" x14ac:dyDescent="0.3">
      <c r="A360" s="662" t="s">
        <v>43</v>
      </c>
      <c r="B360" s="664"/>
      <c r="C360" s="668"/>
      <c r="D360" s="667"/>
      <c r="E360" s="667"/>
    </row>
    <row r="361" spans="1:5" ht="15.75" hidden="1" thickBot="1" x14ac:dyDescent="0.3">
      <c r="A361" s="669" t="s">
        <v>374</v>
      </c>
      <c r="B361" s="664">
        <f>B358+B355+B352+B349+B346+B343+B340</f>
        <v>0</v>
      </c>
      <c r="C361" s="664">
        <f t="shared" ref="C361:E361" si="48">C358+C355+C352+C349+C346+C343+C340</f>
        <v>0</v>
      </c>
      <c r="D361" s="664">
        <f t="shared" si="48"/>
        <v>0</v>
      </c>
      <c r="E361" s="664">
        <f t="shared" si="48"/>
        <v>0</v>
      </c>
    </row>
    <row r="362" spans="1:5" ht="15.75" hidden="1" thickBot="1" x14ac:dyDescent="0.3">
      <c r="A362" s="674" t="s">
        <v>71</v>
      </c>
      <c r="B362" s="671">
        <f>IF(B361-B332=0,0,"Error")</f>
        <v>0</v>
      </c>
      <c r="C362" s="671">
        <f>IF(C361-C332=0,0,"Error")</f>
        <v>0</v>
      </c>
      <c r="D362" s="671">
        <f>IF(D361-D332=0,0,"Error")</f>
        <v>0</v>
      </c>
      <c r="E362" s="671">
        <f>IF(E361-E332=0,0,"Error")</f>
        <v>0</v>
      </c>
    </row>
    <row r="363" spans="1:5" ht="15.75" thickBot="1" x14ac:dyDescent="0.3">
      <c r="A363" s="1875" t="s">
        <v>96</v>
      </c>
      <c r="B363" s="1876"/>
      <c r="C363" s="1876"/>
      <c r="D363" s="1876"/>
      <c r="E363" s="1877"/>
    </row>
    <row r="364" spans="1:5" ht="15.75" thickBot="1" x14ac:dyDescent="0.3">
      <c r="A364" s="1875" t="s">
        <v>97</v>
      </c>
      <c r="B364" s="1876"/>
      <c r="C364" s="1876"/>
      <c r="D364" s="1876"/>
      <c r="E364" s="1877"/>
    </row>
    <row r="365" spans="1:5" ht="29.25" thickBot="1" x14ac:dyDescent="0.3">
      <c r="A365" s="679" t="s">
        <v>552</v>
      </c>
      <c r="B365" s="1871" t="s">
        <v>622</v>
      </c>
      <c r="C365" s="1878"/>
      <c r="D365" s="1873"/>
      <c r="E365" s="1874"/>
    </row>
    <row r="366" spans="1:5" ht="43.5" thickBot="1" x14ac:dyDescent="0.3">
      <c r="A366" s="680" t="s">
        <v>100</v>
      </c>
      <c r="B366" s="680" t="s">
        <v>623</v>
      </c>
      <c r="C366" s="681" t="s">
        <v>54</v>
      </c>
      <c r="D366" s="1873" t="s">
        <v>624</v>
      </c>
      <c r="E366" s="1874"/>
    </row>
    <row r="367" spans="1:5" ht="15.75" thickBot="1" x14ac:dyDescent="0.3">
      <c r="A367" s="682"/>
      <c r="B367" s="1871"/>
      <c r="C367" s="1872"/>
      <c r="D367" s="1873"/>
      <c r="E367" s="1874"/>
    </row>
    <row r="368" spans="1:5" ht="15.75" thickBot="1" x14ac:dyDescent="0.3">
      <c r="A368" s="683" t="s">
        <v>29</v>
      </c>
      <c r="B368" s="1881" t="s">
        <v>625</v>
      </c>
      <c r="C368" s="1882"/>
      <c r="D368" s="1882"/>
      <c r="E368" s="1883"/>
    </row>
    <row r="369" spans="1:5" ht="15.75" thickBot="1" x14ac:dyDescent="0.3">
      <c r="A369" s="683" t="s">
        <v>31</v>
      </c>
      <c r="B369" s="1884"/>
      <c r="C369" s="1885"/>
      <c r="D369" s="1885"/>
      <c r="E369" s="1886"/>
    </row>
    <row r="370" spans="1:5" x14ac:dyDescent="0.25">
      <c r="A370" s="1879"/>
      <c r="B370" s="642">
        <v>2024</v>
      </c>
      <c r="C370" s="642">
        <v>2025</v>
      </c>
      <c r="D370" s="642">
        <v>2026</v>
      </c>
      <c r="E370" s="642">
        <v>2027</v>
      </c>
    </row>
    <row r="371" spans="1:5" ht="15.75" thickBot="1" x14ac:dyDescent="0.3">
      <c r="A371" s="1880"/>
      <c r="B371" s="677" t="s">
        <v>13</v>
      </c>
      <c r="C371" s="677" t="s">
        <v>14</v>
      </c>
      <c r="D371" s="677" t="s">
        <v>14</v>
      </c>
      <c r="E371" s="677" t="s">
        <v>14</v>
      </c>
    </row>
    <row r="372" spans="1:5" ht="15.75" thickBot="1" x14ac:dyDescent="0.3">
      <c r="A372" s="683" t="s">
        <v>33</v>
      </c>
      <c r="B372" s="647">
        <v>50</v>
      </c>
      <c r="C372" s="647">
        <v>50</v>
      </c>
      <c r="D372" s="647">
        <v>50</v>
      </c>
      <c r="E372" s="647">
        <v>50</v>
      </c>
    </row>
    <row r="373" spans="1:5" ht="15.75" thickBot="1" x14ac:dyDescent="0.3">
      <c r="A373" s="683" t="s">
        <v>35</v>
      </c>
      <c r="B373" s="647">
        <f>B390</f>
        <v>8000</v>
      </c>
      <c r="C373" s="1225">
        <v>8800</v>
      </c>
      <c r="D373" s="1225">
        <v>10000</v>
      </c>
      <c r="E373" s="1225">
        <v>10000</v>
      </c>
    </row>
    <row r="374" spans="1:5" ht="15.75" thickBot="1" x14ac:dyDescent="0.3">
      <c r="A374" s="683" t="s">
        <v>36</v>
      </c>
      <c r="B374" s="647">
        <f>B373/B372</f>
        <v>160</v>
      </c>
      <c r="C374" s="647">
        <f t="shared" ref="C374:E374" si="49">C373/C372</f>
        <v>176</v>
      </c>
      <c r="D374" s="647">
        <f t="shared" si="49"/>
        <v>200</v>
      </c>
      <c r="E374" s="647">
        <f t="shared" si="49"/>
        <v>200</v>
      </c>
    </row>
    <row r="375" spans="1:5" ht="15.75" thickBot="1" x14ac:dyDescent="0.3">
      <c r="A375" s="683" t="s">
        <v>37</v>
      </c>
      <c r="B375" s="645" t="s">
        <v>94</v>
      </c>
      <c r="C375" s="684">
        <f>C372/B372-1</f>
        <v>0</v>
      </c>
      <c r="D375" s="684">
        <f t="shared" ref="D375:E377" si="50">D372/C372-1</f>
        <v>0</v>
      </c>
      <c r="E375" s="684">
        <f t="shared" si="50"/>
        <v>0</v>
      </c>
    </row>
    <row r="376" spans="1:5" ht="15.75" thickBot="1" x14ac:dyDescent="0.3">
      <c r="A376" s="683" t="s">
        <v>38</v>
      </c>
      <c r="B376" s="645" t="s">
        <v>94</v>
      </c>
      <c r="C376" s="684">
        <f>C373/B373-1</f>
        <v>0.10000000000000009</v>
      </c>
      <c r="D376" s="684">
        <f t="shared" si="50"/>
        <v>0.13636363636363646</v>
      </c>
      <c r="E376" s="684">
        <f t="shared" si="50"/>
        <v>0</v>
      </c>
    </row>
    <row r="377" spans="1:5" ht="15.75" thickBot="1" x14ac:dyDescent="0.3">
      <c r="A377" s="683" t="s">
        <v>39</v>
      </c>
      <c r="B377" s="645" t="s">
        <v>94</v>
      </c>
      <c r="C377" s="684">
        <f>C374/B374-1</f>
        <v>0.10000000000000009</v>
      </c>
      <c r="D377" s="684">
        <f t="shared" si="50"/>
        <v>0.13636363636363646</v>
      </c>
      <c r="E377" s="684">
        <f t="shared" si="50"/>
        <v>0</v>
      </c>
    </row>
    <row r="378" spans="1:5" x14ac:dyDescent="0.25">
      <c r="A378" s="1879"/>
      <c r="B378" s="642">
        <v>2024</v>
      </c>
      <c r="C378" s="642">
        <v>2025</v>
      </c>
      <c r="D378" s="642">
        <v>2026</v>
      </c>
      <c r="E378" s="642">
        <v>2027</v>
      </c>
    </row>
    <row r="379" spans="1:5" ht="15.75" thickBot="1" x14ac:dyDescent="0.3">
      <c r="A379" s="1880"/>
      <c r="B379" s="677" t="s">
        <v>13</v>
      </c>
      <c r="C379" s="677" t="s">
        <v>14</v>
      </c>
      <c r="D379" s="677" t="s">
        <v>14</v>
      </c>
      <c r="E379" s="677" t="s">
        <v>14</v>
      </c>
    </row>
    <row r="380" spans="1:5" ht="15.75" thickBot="1" x14ac:dyDescent="0.3">
      <c r="A380" s="660" t="s">
        <v>57</v>
      </c>
      <c r="B380" s="661"/>
      <c r="C380" s="661"/>
      <c r="D380" s="661"/>
      <c r="E380" s="661"/>
    </row>
    <row r="381" spans="1:5" ht="15.75" thickBot="1" x14ac:dyDescent="0.3">
      <c r="A381" s="662" t="s">
        <v>42</v>
      </c>
      <c r="B381" s="661"/>
      <c r="C381" s="661"/>
      <c r="D381" s="661"/>
      <c r="E381" s="661"/>
    </row>
    <row r="382" spans="1:5" ht="15.75" thickBot="1" x14ac:dyDescent="0.3">
      <c r="A382" s="662" t="s">
        <v>69</v>
      </c>
      <c r="B382" s="661"/>
      <c r="C382" s="661"/>
      <c r="D382" s="661"/>
      <c r="E382" s="661"/>
    </row>
    <row r="383" spans="1:5" ht="15.75" thickBot="1" x14ac:dyDescent="0.3">
      <c r="A383" s="662" t="s">
        <v>59</v>
      </c>
      <c r="B383" s="661"/>
      <c r="C383" s="661"/>
      <c r="D383" s="661"/>
      <c r="E383" s="661"/>
    </row>
    <row r="384" spans="1:5" ht="15.75" thickBot="1" x14ac:dyDescent="0.3">
      <c r="A384" s="662" t="s">
        <v>60</v>
      </c>
      <c r="B384" s="661"/>
      <c r="C384" s="661"/>
      <c r="D384" s="661"/>
      <c r="E384" s="661"/>
    </row>
    <row r="385" spans="1:5" ht="15.75" thickBot="1" x14ac:dyDescent="0.3">
      <c r="A385" s="660" t="s">
        <v>61</v>
      </c>
      <c r="B385" s="664">
        <f>SUM(B386)</f>
        <v>8000</v>
      </c>
      <c r="C385" s="1226">
        <f>SUM(C386)</f>
        <v>8800</v>
      </c>
      <c r="D385" s="1226">
        <f t="shared" ref="D385:E385" si="51">SUM(D386)</f>
        <v>10000</v>
      </c>
      <c r="E385" s="1226">
        <f t="shared" si="51"/>
        <v>10000</v>
      </c>
    </row>
    <row r="386" spans="1:5" ht="15.75" thickBot="1" x14ac:dyDescent="0.3">
      <c r="A386" s="662" t="s">
        <v>42</v>
      </c>
      <c r="B386" s="661">
        <v>8000</v>
      </c>
      <c r="C386" s="1224">
        <v>8800</v>
      </c>
      <c r="D386" s="1224">
        <v>10000</v>
      </c>
      <c r="E386" s="1224">
        <v>10000</v>
      </c>
    </row>
    <row r="387" spans="1:5" ht="15.75" thickBot="1" x14ac:dyDescent="0.3">
      <c r="A387" s="662" t="s">
        <v>69</v>
      </c>
      <c r="B387" s="661"/>
      <c r="C387" s="661"/>
      <c r="D387" s="661"/>
      <c r="E387" s="661"/>
    </row>
    <row r="388" spans="1:5" ht="15.75" thickBot="1" x14ac:dyDescent="0.3">
      <c r="A388" s="662" t="s">
        <v>59</v>
      </c>
      <c r="B388" s="661"/>
      <c r="C388" s="661"/>
      <c r="D388" s="661"/>
      <c r="E388" s="661"/>
    </row>
    <row r="389" spans="1:5" ht="15.75" thickBot="1" x14ac:dyDescent="0.3">
      <c r="A389" s="662" t="s">
        <v>60</v>
      </c>
      <c r="B389" s="661"/>
      <c r="C389" s="661"/>
      <c r="D389" s="661"/>
      <c r="E389" s="661"/>
    </row>
    <row r="390" spans="1:5" ht="15.75" thickBot="1" x14ac:dyDescent="0.3">
      <c r="A390" s="669" t="s">
        <v>62</v>
      </c>
      <c r="B390" s="664">
        <f>B385+B380</f>
        <v>8000</v>
      </c>
      <c r="C390" s="664">
        <f t="shared" ref="C390:E390" si="52">C385+C380</f>
        <v>8800</v>
      </c>
      <c r="D390" s="664">
        <f t="shared" si="52"/>
        <v>10000</v>
      </c>
      <c r="E390" s="664">
        <f t="shared" si="52"/>
        <v>10000</v>
      </c>
    </row>
    <row r="391" spans="1:5" ht="15.75" thickBot="1" x14ac:dyDescent="0.3">
      <c r="A391" s="1875" t="s">
        <v>96</v>
      </c>
      <c r="B391" s="1876"/>
      <c r="C391" s="1876"/>
      <c r="D391" s="1876"/>
      <c r="E391" s="1877"/>
    </row>
    <row r="392" spans="1:5" ht="15.75" hidden="1" thickBot="1" x14ac:dyDescent="0.3">
      <c r="A392" s="1875" t="s">
        <v>97</v>
      </c>
      <c r="B392" s="1876"/>
      <c r="C392" s="1876"/>
      <c r="D392" s="1876"/>
      <c r="E392" s="1877"/>
    </row>
    <row r="393" spans="1:5" ht="29.25" hidden="1" thickBot="1" x14ac:dyDescent="0.3">
      <c r="A393" s="679" t="s">
        <v>626</v>
      </c>
      <c r="B393" s="1871" t="s">
        <v>627</v>
      </c>
      <c r="C393" s="1878"/>
      <c r="D393" s="1873"/>
      <c r="E393" s="1874"/>
    </row>
    <row r="394" spans="1:5" ht="43.5" hidden="1" thickBot="1" x14ac:dyDescent="0.3">
      <c r="A394" s="680" t="s">
        <v>100</v>
      </c>
      <c r="B394" s="680" t="s">
        <v>627</v>
      </c>
      <c r="C394" s="681" t="s">
        <v>54</v>
      </c>
      <c r="D394" s="1873" t="s">
        <v>628</v>
      </c>
      <c r="E394" s="1874"/>
    </row>
    <row r="395" spans="1:5" ht="15.75" hidden="1" thickBot="1" x14ac:dyDescent="0.3">
      <c r="A395" s="682"/>
      <c r="B395" s="1871"/>
      <c r="C395" s="1872"/>
      <c r="D395" s="1873"/>
      <c r="E395" s="1874"/>
    </row>
    <row r="396" spans="1:5" ht="15.75" hidden="1" thickBot="1" x14ac:dyDescent="0.3">
      <c r="A396" s="683" t="s">
        <v>29</v>
      </c>
      <c r="B396" s="1871" t="s">
        <v>627</v>
      </c>
      <c r="C396" s="1878"/>
      <c r="D396" s="1873"/>
      <c r="E396" s="1874"/>
    </row>
    <row r="397" spans="1:5" ht="15.75" hidden="1" thickBot="1" x14ac:dyDescent="0.3">
      <c r="A397" s="683" t="s">
        <v>31</v>
      </c>
      <c r="B397" s="1884" t="s">
        <v>629</v>
      </c>
      <c r="C397" s="1885"/>
      <c r="D397" s="1885"/>
      <c r="E397" s="1886"/>
    </row>
    <row r="398" spans="1:5" ht="15.75" hidden="1" thickBot="1" x14ac:dyDescent="0.3">
      <c r="A398" s="1879"/>
      <c r="B398" s="642">
        <v>2024</v>
      </c>
      <c r="C398" s="642">
        <v>2025</v>
      </c>
      <c r="D398" s="642">
        <v>2026</v>
      </c>
      <c r="E398" s="642">
        <v>2026</v>
      </c>
    </row>
    <row r="399" spans="1:5" ht="15.75" hidden="1" thickBot="1" x14ac:dyDescent="0.3">
      <c r="A399" s="1880"/>
      <c r="B399" s="677" t="s">
        <v>13</v>
      </c>
      <c r="C399" s="677" t="s">
        <v>14</v>
      </c>
      <c r="D399" s="677" t="s">
        <v>14</v>
      </c>
      <c r="E399" s="677" t="s">
        <v>14</v>
      </c>
    </row>
    <row r="400" spans="1:5" ht="15.75" hidden="1" thickBot="1" x14ac:dyDescent="0.3">
      <c r="A400" s="683" t="s">
        <v>33</v>
      </c>
      <c r="B400" s="647">
        <v>0</v>
      </c>
      <c r="C400" s="647">
        <v>0</v>
      </c>
      <c r="D400" s="647">
        <v>0</v>
      </c>
      <c r="E400" s="647">
        <v>0</v>
      </c>
    </row>
    <row r="401" spans="1:5" ht="15.75" hidden="1" thickBot="1" x14ac:dyDescent="0.3">
      <c r="A401" s="683" t="s">
        <v>35</v>
      </c>
      <c r="B401" s="647">
        <f>B413</f>
        <v>0</v>
      </c>
      <c r="C401" s="647">
        <f t="shared" ref="C401:E401" si="53">C413</f>
        <v>0</v>
      </c>
      <c r="D401" s="647">
        <f t="shared" si="53"/>
        <v>0</v>
      </c>
      <c r="E401" s="647">
        <f t="shared" si="53"/>
        <v>0</v>
      </c>
    </row>
    <row r="402" spans="1:5" ht="15.75" hidden="1" thickBot="1" x14ac:dyDescent="0.3">
      <c r="A402" s="683" t="s">
        <v>36</v>
      </c>
      <c r="B402" s="647" t="e">
        <f>B401/B400</f>
        <v>#DIV/0!</v>
      </c>
      <c r="C402" s="647" t="e">
        <f t="shared" ref="C402:E402" si="54">C401/C400</f>
        <v>#DIV/0!</v>
      </c>
      <c r="D402" s="647" t="e">
        <f t="shared" si="54"/>
        <v>#DIV/0!</v>
      </c>
      <c r="E402" s="647" t="e">
        <f t="shared" si="54"/>
        <v>#DIV/0!</v>
      </c>
    </row>
    <row r="403" spans="1:5" ht="15.75" hidden="1" thickBot="1" x14ac:dyDescent="0.3">
      <c r="A403" s="683" t="s">
        <v>37</v>
      </c>
      <c r="B403" s="645" t="s">
        <v>94</v>
      </c>
      <c r="C403" s="684" t="e">
        <f>C400/B400-1</f>
        <v>#DIV/0!</v>
      </c>
      <c r="D403" s="684" t="e">
        <f t="shared" ref="D403:E405" si="55">D400/C400-1</f>
        <v>#DIV/0!</v>
      </c>
      <c r="E403" s="684" t="e">
        <f t="shared" si="55"/>
        <v>#DIV/0!</v>
      </c>
    </row>
    <row r="404" spans="1:5" ht="15.75" hidden="1" thickBot="1" x14ac:dyDescent="0.3">
      <c r="A404" s="683" t="s">
        <v>38</v>
      </c>
      <c r="B404" s="645" t="s">
        <v>94</v>
      </c>
      <c r="C404" s="684" t="e">
        <f>C401/B401-1</f>
        <v>#DIV/0!</v>
      </c>
      <c r="D404" s="684" t="e">
        <f t="shared" si="55"/>
        <v>#DIV/0!</v>
      </c>
      <c r="E404" s="684" t="e">
        <f t="shared" si="55"/>
        <v>#DIV/0!</v>
      </c>
    </row>
    <row r="405" spans="1:5" ht="15.75" hidden="1" thickBot="1" x14ac:dyDescent="0.3">
      <c r="A405" s="683" t="s">
        <v>39</v>
      </c>
      <c r="B405" s="645" t="s">
        <v>94</v>
      </c>
      <c r="C405" s="684" t="e">
        <f>C402/B402-1</f>
        <v>#DIV/0!</v>
      </c>
      <c r="D405" s="684" t="e">
        <f t="shared" si="55"/>
        <v>#DIV/0!</v>
      </c>
      <c r="E405" s="684" t="e">
        <f t="shared" si="55"/>
        <v>#DIV/0!</v>
      </c>
    </row>
    <row r="406" spans="1:5" ht="15.75" hidden="1" thickBot="1" x14ac:dyDescent="0.3">
      <c r="A406" s="1879"/>
      <c r="B406" s="642">
        <v>2022</v>
      </c>
      <c r="C406" s="642">
        <v>2023</v>
      </c>
      <c r="D406" s="642">
        <v>2024</v>
      </c>
      <c r="E406" s="642">
        <v>2025</v>
      </c>
    </row>
    <row r="407" spans="1:5" ht="15.75" hidden="1" thickBot="1" x14ac:dyDescent="0.3">
      <c r="A407" s="1880"/>
      <c r="B407" s="677" t="s">
        <v>13</v>
      </c>
      <c r="C407" s="677" t="s">
        <v>14</v>
      </c>
      <c r="D407" s="677" t="s">
        <v>14</v>
      </c>
      <c r="E407" s="677" t="s">
        <v>14</v>
      </c>
    </row>
    <row r="408" spans="1:5" ht="15.75" hidden="1" thickBot="1" x14ac:dyDescent="0.3">
      <c r="A408" s="660" t="s">
        <v>57</v>
      </c>
      <c r="B408" s="661"/>
      <c r="C408" s="661"/>
      <c r="D408" s="661"/>
      <c r="E408" s="661"/>
    </row>
    <row r="409" spans="1:5" ht="15.75" hidden="1" thickBot="1" x14ac:dyDescent="0.3">
      <c r="A409" s="662" t="s">
        <v>42</v>
      </c>
      <c r="B409" s="661"/>
      <c r="C409" s="661"/>
      <c r="D409" s="661"/>
      <c r="E409" s="661"/>
    </row>
    <row r="410" spans="1:5" ht="15.75" hidden="1" thickBot="1" x14ac:dyDescent="0.3">
      <c r="A410" s="662" t="s">
        <v>69</v>
      </c>
      <c r="B410" s="661"/>
      <c r="C410" s="661"/>
      <c r="D410" s="661"/>
      <c r="E410" s="661"/>
    </row>
    <row r="411" spans="1:5" ht="15.75" hidden="1" thickBot="1" x14ac:dyDescent="0.3">
      <c r="A411" s="662" t="s">
        <v>59</v>
      </c>
      <c r="B411" s="661"/>
      <c r="C411" s="661"/>
      <c r="D411" s="661"/>
      <c r="E411" s="661"/>
    </row>
    <row r="412" spans="1:5" ht="15.75" hidden="1" thickBot="1" x14ac:dyDescent="0.3">
      <c r="A412" s="662" t="s">
        <v>60</v>
      </c>
      <c r="B412" s="661"/>
      <c r="C412" s="661"/>
      <c r="D412" s="661"/>
      <c r="E412" s="661"/>
    </row>
    <row r="413" spans="1:5" ht="15.75" hidden="1" thickBot="1" x14ac:dyDescent="0.3">
      <c r="A413" s="660" t="s">
        <v>61</v>
      </c>
      <c r="B413" s="664">
        <f>SUM(B414)</f>
        <v>0</v>
      </c>
      <c r="C413" s="664">
        <f>SUM(C414)</f>
        <v>0</v>
      </c>
      <c r="D413" s="664">
        <f t="shared" ref="D413:E413" si="56">SUM(D414)</f>
        <v>0</v>
      </c>
      <c r="E413" s="664">
        <f t="shared" si="56"/>
        <v>0</v>
      </c>
    </row>
    <row r="414" spans="1:5" ht="15.75" hidden="1" thickBot="1" x14ac:dyDescent="0.3">
      <c r="A414" s="662" t="s">
        <v>42</v>
      </c>
      <c r="B414" s="661"/>
      <c r="C414" s="661">
        <v>0</v>
      </c>
      <c r="D414" s="661">
        <v>0</v>
      </c>
      <c r="E414" s="661">
        <v>0</v>
      </c>
    </row>
    <row r="415" spans="1:5" ht="15.75" hidden="1" thickBot="1" x14ac:dyDescent="0.3">
      <c r="A415" s="662" t="s">
        <v>69</v>
      </c>
      <c r="B415" s="661"/>
      <c r="C415" s="661"/>
      <c r="D415" s="661"/>
      <c r="E415" s="661"/>
    </row>
    <row r="416" spans="1:5" ht="15.75" hidden="1" thickBot="1" x14ac:dyDescent="0.3">
      <c r="A416" s="662" t="s">
        <v>59</v>
      </c>
      <c r="B416" s="661"/>
      <c r="C416" s="661"/>
      <c r="D416" s="661"/>
      <c r="E416" s="661"/>
    </row>
    <row r="417" spans="1:5" ht="15.75" hidden="1" thickBot="1" x14ac:dyDescent="0.3">
      <c r="A417" s="662" t="s">
        <v>60</v>
      </c>
      <c r="B417" s="661"/>
      <c r="C417" s="661"/>
      <c r="D417" s="661"/>
      <c r="E417" s="661"/>
    </row>
    <row r="418" spans="1:5" ht="15.75" hidden="1" thickBot="1" x14ac:dyDescent="0.3">
      <c r="A418" s="669" t="s">
        <v>62</v>
      </c>
      <c r="B418" s="664">
        <f>B413+B408</f>
        <v>0</v>
      </c>
      <c r="C418" s="664">
        <f>C413+C408</f>
        <v>0</v>
      </c>
      <c r="D418" s="664">
        <f t="shared" ref="D418:E418" si="57">D413+D408</f>
        <v>0</v>
      </c>
      <c r="E418" s="664">
        <f t="shared" si="57"/>
        <v>0</v>
      </c>
    </row>
    <row r="419" spans="1:5" ht="15.75" thickBot="1" x14ac:dyDescent="0.3">
      <c r="A419" s="685" t="s">
        <v>63</v>
      </c>
      <c r="B419" s="1887" t="s">
        <v>630</v>
      </c>
      <c r="C419" s="1888"/>
      <c r="D419" s="1888"/>
      <c r="E419" s="1889"/>
    </row>
    <row r="420" spans="1:5" ht="60.75" thickBot="1" x14ac:dyDescent="0.3">
      <c r="A420" s="686" t="s">
        <v>27</v>
      </c>
      <c r="B420" s="687" t="s">
        <v>631</v>
      </c>
      <c r="C420" s="688" t="s">
        <v>54</v>
      </c>
      <c r="D420" s="689"/>
      <c r="E420" s="690" t="s">
        <v>632</v>
      </c>
    </row>
    <row r="421" spans="1:5" ht="15.75" thickBot="1" x14ac:dyDescent="0.3">
      <c r="A421" s="658" t="s">
        <v>29</v>
      </c>
      <c r="B421" s="1890" t="s">
        <v>631</v>
      </c>
      <c r="C421" s="1891"/>
      <c r="D421" s="1891"/>
      <c r="E421" s="1892"/>
    </row>
    <row r="422" spans="1:5" ht="15.75" thickBot="1" x14ac:dyDescent="0.3">
      <c r="A422" s="658" t="s">
        <v>31</v>
      </c>
      <c r="B422" s="1865" t="s">
        <v>633</v>
      </c>
      <c r="C422" s="1866"/>
      <c r="D422" s="1866"/>
      <c r="E422" s="1867"/>
    </row>
    <row r="423" spans="1:5" x14ac:dyDescent="0.25">
      <c r="A423" s="1851"/>
      <c r="B423" s="642">
        <v>2024</v>
      </c>
      <c r="C423" s="642">
        <v>2025</v>
      </c>
      <c r="D423" s="642">
        <v>2026</v>
      </c>
      <c r="E423" s="642">
        <v>2027</v>
      </c>
    </row>
    <row r="424" spans="1:5" ht="15.75" thickBot="1" x14ac:dyDescent="0.3">
      <c r="A424" s="1852"/>
      <c r="B424" s="644" t="s">
        <v>13</v>
      </c>
      <c r="C424" s="644" t="s">
        <v>14</v>
      </c>
      <c r="D424" s="644" t="s">
        <v>14</v>
      </c>
      <c r="E424" s="644" t="s">
        <v>14</v>
      </c>
    </row>
    <row r="425" spans="1:5" ht="15.75" thickBot="1" x14ac:dyDescent="0.3">
      <c r="A425" s="658" t="s">
        <v>33</v>
      </c>
      <c r="B425" s="646">
        <v>1</v>
      </c>
      <c r="C425" s="646"/>
      <c r="D425" s="646"/>
      <c r="E425" s="646"/>
    </row>
    <row r="426" spans="1:5" ht="15.75" thickBot="1" x14ac:dyDescent="0.3">
      <c r="A426" s="658" t="s">
        <v>35</v>
      </c>
      <c r="B426" s="646">
        <f>B444</f>
        <v>100000</v>
      </c>
      <c r="C426" s="1225">
        <v>0</v>
      </c>
      <c r="D426" s="1225">
        <v>0</v>
      </c>
      <c r="E426" s="1225">
        <v>0</v>
      </c>
    </row>
    <row r="427" spans="1:5" ht="15.75" thickBot="1" x14ac:dyDescent="0.3">
      <c r="A427" s="658" t="s">
        <v>36</v>
      </c>
      <c r="B427" s="646">
        <f t="shared" ref="B427:E427" si="58">B426/B425</f>
        <v>100000</v>
      </c>
      <c r="C427" s="1225" t="e">
        <f t="shared" si="58"/>
        <v>#DIV/0!</v>
      </c>
      <c r="D427" s="1225" t="e">
        <f t="shared" si="58"/>
        <v>#DIV/0!</v>
      </c>
      <c r="E427" s="1225" t="e">
        <f t="shared" si="58"/>
        <v>#DIV/0!</v>
      </c>
    </row>
    <row r="428" spans="1:5" ht="15.75" thickBot="1" x14ac:dyDescent="0.3">
      <c r="A428" s="658" t="s">
        <v>37</v>
      </c>
      <c r="B428" s="643" t="s">
        <v>94</v>
      </c>
      <c r="C428" s="659">
        <f>C425/B425-1</f>
        <v>-1</v>
      </c>
      <c r="D428" s="659" t="e">
        <f t="shared" ref="D428:E430" si="59">D425/C425-1</f>
        <v>#DIV/0!</v>
      </c>
      <c r="E428" s="659" t="e">
        <f t="shared" si="59"/>
        <v>#DIV/0!</v>
      </c>
    </row>
    <row r="429" spans="1:5" ht="15.75" thickBot="1" x14ac:dyDescent="0.3">
      <c r="A429" s="658" t="s">
        <v>38</v>
      </c>
      <c r="B429" s="643" t="s">
        <v>94</v>
      </c>
      <c r="C429" s="659">
        <f>C426/B426-1</f>
        <v>-1</v>
      </c>
      <c r="D429" s="659" t="e">
        <f t="shared" si="59"/>
        <v>#DIV/0!</v>
      </c>
      <c r="E429" s="659" t="e">
        <f t="shared" si="59"/>
        <v>#DIV/0!</v>
      </c>
    </row>
    <row r="430" spans="1:5" ht="15.75" thickBot="1" x14ac:dyDescent="0.3">
      <c r="A430" s="658" t="s">
        <v>39</v>
      </c>
      <c r="B430" s="643" t="s">
        <v>94</v>
      </c>
      <c r="C430" s="659" t="e">
        <f>C427/B427-1</f>
        <v>#DIV/0!</v>
      </c>
      <c r="D430" s="659" t="e">
        <f t="shared" si="59"/>
        <v>#DIV/0!</v>
      </c>
      <c r="E430" s="659" t="e">
        <f t="shared" si="59"/>
        <v>#DIV/0!</v>
      </c>
    </row>
    <row r="431" spans="1:5" ht="15.75" thickBot="1" x14ac:dyDescent="0.3">
      <c r="A431" s="1856" t="s">
        <v>95</v>
      </c>
      <c r="B431" s="1857"/>
      <c r="C431" s="1857"/>
      <c r="D431" s="1857"/>
      <c r="E431" s="1858"/>
    </row>
    <row r="432" spans="1:5" x14ac:dyDescent="0.25">
      <c r="A432" s="1851"/>
      <c r="B432" s="642">
        <v>2024</v>
      </c>
      <c r="C432" s="642">
        <v>2025</v>
      </c>
      <c r="D432" s="642">
        <v>2026</v>
      </c>
      <c r="E432" s="642">
        <v>2027</v>
      </c>
    </row>
    <row r="433" spans="1:5" ht="15.75" thickBot="1" x14ac:dyDescent="0.3">
      <c r="A433" s="1852"/>
      <c r="B433" s="644" t="s">
        <v>13</v>
      </c>
      <c r="C433" s="644" t="s">
        <v>14</v>
      </c>
      <c r="D433" s="644" t="s">
        <v>14</v>
      </c>
      <c r="E433" s="644" t="s">
        <v>14</v>
      </c>
    </row>
    <row r="434" spans="1:5" ht="15.75" thickBot="1" x14ac:dyDescent="0.3">
      <c r="A434" s="660" t="s">
        <v>57</v>
      </c>
      <c r="B434" s="664">
        <v>0</v>
      </c>
      <c r="C434" s="664">
        <v>0</v>
      </c>
      <c r="D434" s="664">
        <v>0</v>
      </c>
      <c r="E434" s="664">
        <v>0</v>
      </c>
    </row>
    <row r="435" spans="1:5" ht="15.75" thickBot="1" x14ac:dyDescent="0.3">
      <c r="A435" s="662" t="s">
        <v>42</v>
      </c>
      <c r="B435" s="661">
        <v>0</v>
      </c>
      <c r="C435" s="661">
        <v>0</v>
      </c>
      <c r="D435" s="661">
        <v>0</v>
      </c>
      <c r="E435" s="661">
        <v>0</v>
      </c>
    </row>
    <row r="436" spans="1:5" ht="15.75" thickBot="1" x14ac:dyDescent="0.3">
      <c r="A436" s="662" t="s">
        <v>69</v>
      </c>
      <c r="B436" s="661"/>
      <c r="C436" s="661"/>
      <c r="D436" s="661"/>
      <c r="E436" s="661"/>
    </row>
    <row r="437" spans="1:5" ht="15.75" thickBot="1" x14ac:dyDescent="0.3">
      <c r="A437" s="662" t="s">
        <v>59</v>
      </c>
      <c r="B437" s="661"/>
      <c r="C437" s="661"/>
      <c r="D437" s="661"/>
      <c r="E437" s="661"/>
    </row>
    <row r="438" spans="1:5" ht="15.75" thickBot="1" x14ac:dyDescent="0.3">
      <c r="A438" s="662" t="s">
        <v>60</v>
      </c>
      <c r="B438" s="661"/>
      <c r="C438" s="661"/>
      <c r="D438" s="661"/>
      <c r="E438" s="661"/>
    </row>
    <row r="439" spans="1:5" ht="15.75" thickBot="1" x14ac:dyDescent="0.3">
      <c r="A439" s="660" t="s">
        <v>61</v>
      </c>
      <c r="B439" s="664">
        <f>B440+B441+B442+B443</f>
        <v>100000</v>
      </c>
      <c r="C439" s="664">
        <f>C440+C441+C442+C443</f>
        <v>0</v>
      </c>
      <c r="D439" s="664">
        <f t="shared" ref="D439:E439" si="60">D440+D441+D442+D443</f>
        <v>0</v>
      </c>
      <c r="E439" s="664">
        <f t="shared" si="60"/>
        <v>0</v>
      </c>
    </row>
    <row r="440" spans="1:5" ht="15.75" thickBot="1" x14ac:dyDescent="0.3">
      <c r="A440" s="662" t="s">
        <v>42</v>
      </c>
      <c r="B440" s="661"/>
      <c r="C440" s="661"/>
      <c r="D440" s="661"/>
      <c r="E440" s="661"/>
    </row>
    <row r="441" spans="1:5" ht="15.75" thickBot="1" x14ac:dyDescent="0.3">
      <c r="A441" s="662" t="s">
        <v>69</v>
      </c>
      <c r="B441" s="661">
        <v>100000</v>
      </c>
      <c r="C441" s="1224">
        <v>0</v>
      </c>
      <c r="D441" s="1224">
        <v>0</v>
      </c>
      <c r="E441" s="1224">
        <v>0</v>
      </c>
    </row>
    <row r="442" spans="1:5" ht="15.75" thickBot="1" x14ac:dyDescent="0.3">
      <c r="A442" s="662" t="s">
        <v>59</v>
      </c>
      <c r="B442" s="661"/>
      <c r="C442" s="661"/>
      <c r="D442" s="661"/>
      <c r="E442" s="661"/>
    </row>
    <row r="443" spans="1:5" ht="15.75" thickBot="1" x14ac:dyDescent="0.3">
      <c r="A443" s="662" t="s">
        <v>60</v>
      </c>
      <c r="B443" s="661"/>
      <c r="C443" s="661">
        <v>0</v>
      </c>
      <c r="D443" s="661"/>
      <c r="E443" s="661"/>
    </row>
    <row r="444" spans="1:5" ht="15.75" thickBot="1" x14ac:dyDescent="0.3">
      <c r="A444" s="669" t="s">
        <v>62</v>
      </c>
      <c r="B444" s="664">
        <f>B439+B434</f>
        <v>100000</v>
      </c>
      <c r="C444" s="664">
        <f t="shared" ref="C444:E444" si="61">C439+C434</f>
        <v>0</v>
      </c>
      <c r="D444" s="664">
        <f t="shared" si="61"/>
        <v>0</v>
      </c>
      <c r="E444" s="664">
        <f t="shared" si="61"/>
        <v>0</v>
      </c>
    </row>
    <row r="445" spans="1:5" ht="43.5" thickBot="1" x14ac:dyDescent="0.3">
      <c r="A445" s="656" t="s">
        <v>27</v>
      </c>
      <c r="B445" s="691" t="s">
        <v>634</v>
      </c>
      <c r="C445" s="692" t="s">
        <v>54</v>
      </c>
      <c r="D445" s="693"/>
      <c r="E445" s="657" t="s">
        <v>635</v>
      </c>
    </row>
    <row r="446" spans="1:5" ht="15.75" thickBot="1" x14ac:dyDescent="0.3">
      <c r="A446" s="658" t="s">
        <v>29</v>
      </c>
      <c r="B446" s="1893" t="s">
        <v>636</v>
      </c>
      <c r="C446" s="1894"/>
      <c r="D446" s="1894"/>
      <c r="E446" s="1895"/>
    </row>
    <row r="447" spans="1:5" ht="15.75" thickBot="1" x14ac:dyDescent="0.3">
      <c r="A447" s="658" t="s">
        <v>31</v>
      </c>
      <c r="B447" s="1865"/>
      <c r="C447" s="1866"/>
      <c r="D447" s="1866"/>
      <c r="E447" s="1867"/>
    </row>
    <row r="448" spans="1:5" x14ac:dyDescent="0.25">
      <c r="A448" s="1851"/>
      <c r="B448" s="642">
        <v>2024</v>
      </c>
      <c r="C448" s="642">
        <v>2025</v>
      </c>
      <c r="D448" s="642">
        <v>2026</v>
      </c>
      <c r="E448" s="642">
        <v>2027</v>
      </c>
    </row>
    <row r="449" spans="1:5" ht="15.75" thickBot="1" x14ac:dyDescent="0.3">
      <c r="A449" s="1852"/>
      <c r="B449" s="644" t="s">
        <v>13</v>
      </c>
      <c r="C449" s="644" t="s">
        <v>14</v>
      </c>
      <c r="D449" s="644" t="s">
        <v>14</v>
      </c>
      <c r="E449" s="644" t="s">
        <v>14</v>
      </c>
    </row>
    <row r="450" spans="1:5" ht="15.75" thickBot="1" x14ac:dyDescent="0.3">
      <c r="A450" s="658" t="s">
        <v>33</v>
      </c>
      <c r="B450" s="646">
        <v>1</v>
      </c>
      <c r="C450" s="646">
        <v>1</v>
      </c>
      <c r="D450" s="646">
        <v>1</v>
      </c>
      <c r="E450" s="646">
        <v>0</v>
      </c>
    </row>
    <row r="451" spans="1:5" ht="15.75" thickBot="1" x14ac:dyDescent="0.3">
      <c r="A451" s="658" t="s">
        <v>35</v>
      </c>
      <c r="B451" s="646">
        <f>B469</f>
        <v>0</v>
      </c>
      <c r="C451" s="1225">
        <v>1200</v>
      </c>
      <c r="D451" s="646">
        <f t="shared" ref="D451:E451" si="62">D469</f>
        <v>0</v>
      </c>
      <c r="E451" s="646">
        <f t="shared" si="62"/>
        <v>0</v>
      </c>
    </row>
    <row r="452" spans="1:5" ht="15.75" thickBot="1" x14ac:dyDescent="0.3">
      <c r="A452" s="658" t="s">
        <v>36</v>
      </c>
      <c r="B452" s="646">
        <v>0</v>
      </c>
      <c r="C452" s="1225">
        <f t="shared" ref="C452:E452" si="63">C451/C450</f>
        <v>1200</v>
      </c>
      <c r="D452" s="646">
        <f t="shared" si="63"/>
        <v>0</v>
      </c>
      <c r="E452" s="646" t="e">
        <f t="shared" si="63"/>
        <v>#DIV/0!</v>
      </c>
    </row>
    <row r="453" spans="1:5" ht="15.75" thickBot="1" x14ac:dyDescent="0.3">
      <c r="A453" s="658" t="s">
        <v>37</v>
      </c>
      <c r="B453" s="643" t="s">
        <v>94</v>
      </c>
      <c r="C453" s="659">
        <f>C450/B450-1</f>
        <v>0</v>
      </c>
      <c r="D453" s="659">
        <f t="shared" ref="D453:E455" si="64">D450/C450-1</f>
        <v>0</v>
      </c>
      <c r="E453" s="659">
        <f t="shared" si="64"/>
        <v>-1</v>
      </c>
    </row>
    <row r="454" spans="1:5" ht="15.75" thickBot="1" x14ac:dyDescent="0.3">
      <c r="A454" s="658" t="s">
        <v>38</v>
      </c>
      <c r="B454" s="643" t="s">
        <v>94</v>
      </c>
      <c r="C454" s="659" t="e">
        <f>C451/B451-1</f>
        <v>#DIV/0!</v>
      </c>
      <c r="D454" s="659">
        <f t="shared" si="64"/>
        <v>-1</v>
      </c>
      <c r="E454" s="659" t="e">
        <f t="shared" si="64"/>
        <v>#DIV/0!</v>
      </c>
    </row>
    <row r="455" spans="1:5" ht="15.75" thickBot="1" x14ac:dyDescent="0.3">
      <c r="A455" s="658" t="s">
        <v>39</v>
      </c>
      <c r="B455" s="643" t="s">
        <v>94</v>
      </c>
      <c r="C455" s="659" t="e">
        <f>C452/B452-1</f>
        <v>#DIV/0!</v>
      </c>
      <c r="D455" s="659">
        <f t="shared" si="64"/>
        <v>-1</v>
      </c>
      <c r="E455" s="659" t="e">
        <f t="shared" si="64"/>
        <v>#DIV/0!</v>
      </c>
    </row>
    <row r="456" spans="1:5" ht="15.75" thickBot="1" x14ac:dyDescent="0.3">
      <c r="A456" s="1856" t="s">
        <v>95</v>
      </c>
      <c r="B456" s="1857"/>
      <c r="C456" s="1857"/>
      <c r="D456" s="1857"/>
      <c r="E456" s="1858"/>
    </row>
    <row r="457" spans="1:5" x14ac:dyDescent="0.25">
      <c r="A457" s="1851"/>
      <c r="B457" s="642">
        <v>2024</v>
      </c>
      <c r="C457" s="642">
        <v>2025</v>
      </c>
      <c r="D457" s="642">
        <v>2026</v>
      </c>
      <c r="E457" s="642">
        <v>2027</v>
      </c>
    </row>
    <row r="458" spans="1:5" ht="15.75" thickBot="1" x14ac:dyDescent="0.3">
      <c r="A458" s="1852"/>
      <c r="B458" s="644" t="s">
        <v>13</v>
      </c>
      <c r="C458" s="644" t="s">
        <v>14</v>
      </c>
      <c r="D458" s="644" t="s">
        <v>14</v>
      </c>
      <c r="E458" s="644" t="s">
        <v>14</v>
      </c>
    </row>
    <row r="459" spans="1:5" ht="15.75" thickBot="1" x14ac:dyDescent="0.3">
      <c r="A459" s="660" t="s">
        <v>57</v>
      </c>
      <c r="B459" s="661">
        <v>0</v>
      </c>
      <c r="C459" s="661">
        <v>0</v>
      </c>
      <c r="D459" s="661">
        <v>0</v>
      </c>
      <c r="E459" s="661">
        <v>0</v>
      </c>
    </row>
    <row r="460" spans="1:5" ht="15.75" thickBot="1" x14ac:dyDescent="0.3">
      <c r="A460" s="662" t="s">
        <v>42</v>
      </c>
      <c r="B460" s="661"/>
      <c r="C460" s="661"/>
      <c r="D460" s="661"/>
      <c r="E460" s="661"/>
    </row>
    <row r="461" spans="1:5" ht="15.75" thickBot="1" x14ac:dyDescent="0.3">
      <c r="A461" s="662" t="s">
        <v>69</v>
      </c>
      <c r="B461" s="661"/>
      <c r="C461" s="661"/>
      <c r="D461" s="661"/>
      <c r="E461" s="661"/>
    </row>
    <row r="462" spans="1:5" ht="15.75" thickBot="1" x14ac:dyDescent="0.3">
      <c r="A462" s="662" t="s">
        <v>59</v>
      </c>
      <c r="B462" s="661"/>
      <c r="C462" s="661"/>
      <c r="D462" s="661"/>
      <c r="E462" s="661"/>
    </row>
    <row r="463" spans="1:5" ht="15.75" thickBot="1" x14ac:dyDescent="0.3">
      <c r="A463" s="662" t="s">
        <v>60</v>
      </c>
      <c r="B463" s="661"/>
      <c r="C463" s="661"/>
      <c r="D463" s="661"/>
      <c r="E463" s="661"/>
    </row>
    <row r="464" spans="1:5" ht="15.75" thickBot="1" x14ac:dyDescent="0.3">
      <c r="A464" s="660" t="s">
        <v>61</v>
      </c>
      <c r="B464" s="664">
        <f>B465+B466+B467+B468</f>
        <v>0</v>
      </c>
      <c r="C464" s="664">
        <f>C465+C466+C467+C468</f>
        <v>1200</v>
      </c>
      <c r="D464" s="664">
        <f t="shared" ref="D464:E464" si="65">D465+D466+D467+D468</f>
        <v>0</v>
      </c>
      <c r="E464" s="664">
        <f t="shared" si="65"/>
        <v>0</v>
      </c>
    </row>
    <row r="465" spans="1:5" ht="15.75" thickBot="1" x14ac:dyDescent="0.3">
      <c r="A465" s="662" t="s">
        <v>42</v>
      </c>
      <c r="B465" s="661">
        <v>0</v>
      </c>
      <c r="C465" s="661">
        <v>0</v>
      </c>
      <c r="D465" s="661">
        <v>0</v>
      </c>
      <c r="E465" s="661">
        <v>0</v>
      </c>
    </row>
    <row r="466" spans="1:5" ht="15.75" thickBot="1" x14ac:dyDescent="0.3">
      <c r="A466" s="662" t="s">
        <v>69</v>
      </c>
      <c r="B466" s="661"/>
      <c r="C466" s="661"/>
      <c r="D466" s="661"/>
      <c r="E466" s="661"/>
    </row>
    <row r="467" spans="1:5" ht="15.75" thickBot="1" x14ac:dyDescent="0.3">
      <c r="A467" s="662" t="s">
        <v>59</v>
      </c>
      <c r="B467" s="661"/>
      <c r="C467" s="661"/>
      <c r="D467" s="661"/>
      <c r="E467" s="661"/>
    </row>
    <row r="468" spans="1:5" ht="15.75" thickBot="1" x14ac:dyDescent="0.3">
      <c r="A468" s="662" t="s">
        <v>60</v>
      </c>
      <c r="B468" s="661">
        <v>0</v>
      </c>
      <c r="C468" s="1224">
        <v>1200</v>
      </c>
      <c r="D468" s="661">
        <v>0</v>
      </c>
      <c r="E468" s="661">
        <v>0</v>
      </c>
    </row>
    <row r="469" spans="1:5" ht="15.75" thickBot="1" x14ac:dyDescent="0.3">
      <c r="A469" s="669" t="s">
        <v>62</v>
      </c>
      <c r="B469" s="664">
        <f>B464+B459</f>
        <v>0</v>
      </c>
      <c r="C469" s="664">
        <f t="shared" ref="C469:E469" si="66">C464+C459</f>
        <v>1200</v>
      </c>
      <c r="D469" s="664">
        <f t="shared" si="66"/>
        <v>0</v>
      </c>
      <c r="E469" s="664">
        <f t="shared" si="66"/>
        <v>0</v>
      </c>
    </row>
    <row r="470" spans="1:5" ht="15.75" thickBot="1" x14ac:dyDescent="0.3">
      <c r="A470" s="694"/>
      <c r="B470" s="695"/>
      <c r="C470" s="695"/>
      <c r="D470" s="695"/>
      <c r="E470" s="695"/>
    </row>
    <row r="471" spans="1:5" ht="43.5" thickBot="1" x14ac:dyDescent="0.3">
      <c r="A471" s="696" t="s">
        <v>64</v>
      </c>
      <c r="B471" s="697">
        <f>SUM(B469+B444+B418+B390+B361+B324+B287+B250+B213+B176+B139+B102+B65)</f>
        <v>307614</v>
      </c>
      <c r="C471" s="697">
        <f t="shared" ref="C471:E471" si="67">SUM(C469+C444+C418+C390+C361+C324+C287+C250+C213+C176+C139+C102+C65)</f>
        <v>196350</v>
      </c>
      <c r="D471" s="697">
        <f t="shared" si="67"/>
        <v>198701</v>
      </c>
      <c r="E471" s="698">
        <f t="shared" si="67"/>
        <v>199701</v>
      </c>
    </row>
    <row r="472" spans="1:5" ht="43.5" thickBot="1" x14ac:dyDescent="0.3">
      <c r="A472" s="699" t="s">
        <v>65</v>
      </c>
      <c r="B472" s="700">
        <f t="shared" ref="B472:E472" si="68">SUM(B451+B426+B401+B373+B332+B295+B258+B221+B184+B147+B110+B73+B36)</f>
        <v>307614</v>
      </c>
      <c r="C472" s="700">
        <f t="shared" si="68"/>
        <v>196350</v>
      </c>
      <c r="D472" s="700">
        <f t="shared" si="68"/>
        <v>198701</v>
      </c>
      <c r="E472" s="701">
        <f t="shared" si="68"/>
        <v>199701</v>
      </c>
    </row>
    <row r="473" spans="1:5" ht="15.75" thickBot="1" x14ac:dyDescent="0.3">
      <c r="A473" s="660" t="s">
        <v>41</v>
      </c>
      <c r="B473" s="702">
        <f>B474+B475</f>
        <v>91521</v>
      </c>
      <c r="C473" s="702">
        <f>C474+C475</f>
        <v>104868</v>
      </c>
      <c r="D473" s="702">
        <f t="shared" ref="D473:E473" si="69">D474+D475</f>
        <v>104868</v>
      </c>
      <c r="E473" s="702">
        <f t="shared" si="69"/>
        <v>104868</v>
      </c>
    </row>
    <row r="474" spans="1:5" ht="15.75" thickBot="1" x14ac:dyDescent="0.3">
      <c r="A474" s="662" t="s">
        <v>42</v>
      </c>
      <c r="B474" s="664">
        <f t="shared" ref="B474:E475" si="70">B45+B82+B193</f>
        <v>91521</v>
      </c>
      <c r="C474" s="664">
        <f t="shared" si="70"/>
        <v>104868</v>
      </c>
      <c r="D474" s="664">
        <f t="shared" si="70"/>
        <v>104868</v>
      </c>
      <c r="E474" s="664">
        <f t="shared" si="70"/>
        <v>104868</v>
      </c>
    </row>
    <row r="475" spans="1:5" ht="15.75" thickBot="1" x14ac:dyDescent="0.3">
      <c r="A475" s="662" t="s">
        <v>66</v>
      </c>
      <c r="B475" s="664">
        <f t="shared" si="70"/>
        <v>0</v>
      </c>
      <c r="C475" s="664">
        <f t="shared" si="70"/>
        <v>0</v>
      </c>
      <c r="D475" s="664">
        <f t="shared" si="70"/>
        <v>0</v>
      </c>
      <c r="E475" s="664">
        <f t="shared" si="70"/>
        <v>0</v>
      </c>
    </row>
    <row r="476" spans="1:5" ht="30.75" thickBot="1" x14ac:dyDescent="0.3">
      <c r="A476" s="660" t="s">
        <v>67</v>
      </c>
      <c r="B476" s="702">
        <f>B477+B478</f>
        <v>14985</v>
      </c>
      <c r="C476" s="702">
        <f t="shared" ref="C476:E476" si="71">C477+C478</f>
        <v>14985</v>
      </c>
      <c r="D476" s="702">
        <f t="shared" si="71"/>
        <v>14985</v>
      </c>
      <c r="E476" s="702">
        <f t="shared" si="71"/>
        <v>14985</v>
      </c>
    </row>
    <row r="477" spans="1:5" ht="15.75" thickBot="1" x14ac:dyDescent="0.3">
      <c r="A477" s="662" t="s">
        <v>42</v>
      </c>
      <c r="B477" s="661">
        <f>B48+B85+B196</f>
        <v>14985</v>
      </c>
      <c r="C477" s="661">
        <f>C48+C85+C196</f>
        <v>14985</v>
      </c>
      <c r="D477" s="661">
        <f>D48+D85+D196</f>
        <v>14985</v>
      </c>
      <c r="E477" s="661">
        <f>E48+E85+E196</f>
        <v>14985</v>
      </c>
    </row>
    <row r="478" spans="1:5" ht="15.75" thickBot="1" x14ac:dyDescent="0.3">
      <c r="A478" s="662" t="s">
        <v>66</v>
      </c>
      <c r="B478" s="664">
        <f>B49+B86+B194</f>
        <v>0</v>
      </c>
      <c r="C478" s="664">
        <f>C49+C86+C194</f>
        <v>0</v>
      </c>
      <c r="D478" s="664">
        <f>D49+D86+D194</f>
        <v>0</v>
      </c>
      <c r="E478" s="664">
        <f>E49+E86+E194</f>
        <v>0</v>
      </c>
    </row>
    <row r="479" spans="1:5" ht="15.75" thickBot="1" x14ac:dyDescent="0.3">
      <c r="A479" s="660" t="s">
        <v>45</v>
      </c>
      <c r="B479" s="664">
        <f t="shared" ref="B479:E480" si="72">SUM(B346+B309+B272+B235+B198+B161+B124+B87+B50)</f>
        <v>71008</v>
      </c>
      <c r="C479" s="664">
        <f t="shared" si="72"/>
        <v>44597</v>
      </c>
      <c r="D479" s="664">
        <f t="shared" si="72"/>
        <v>46948</v>
      </c>
      <c r="E479" s="664">
        <f t="shared" si="72"/>
        <v>47948</v>
      </c>
    </row>
    <row r="480" spans="1:5" ht="15.75" thickBot="1" x14ac:dyDescent="0.3">
      <c r="A480" s="662" t="s">
        <v>42</v>
      </c>
      <c r="B480" s="664">
        <f>SUM(B347+B310+B273+B236+B199+B162+B125+B88+B51)</f>
        <v>71008</v>
      </c>
      <c r="C480" s="664">
        <f t="shared" si="72"/>
        <v>44597</v>
      </c>
      <c r="D480" s="664">
        <f t="shared" si="72"/>
        <v>46948</v>
      </c>
      <c r="E480" s="664">
        <f t="shared" si="72"/>
        <v>47948</v>
      </c>
    </row>
    <row r="481" spans="1:5" ht="15.75" thickBot="1" x14ac:dyDescent="0.3">
      <c r="A481" s="662" t="s">
        <v>66</v>
      </c>
      <c r="B481" s="664">
        <f>B52+B89+B200</f>
        <v>0</v>
      </c>
      <c r="C481" s="664">
        <f>C52+C89+C200</f>
        <v>0</v>
      </c>
      <c r="D481" s="664">
        <f>D52+D89+D200</f>
        <v>0</v>
      </c>
      <c r="E481" s="664">
        <f>E52+E89+E200</f>
        <v>0</v>
      </c>
    </row>
    <row r="482" spans="1:5" ht="15.75" thickBot="1" x14ac:dyDescent="0.3">
      <c r="A482" s="660" t="s">
        <v>46</v>
      </c>
      <c r="B482" s="702">
        <f>B483+B484</f>
        <v>0</v>
      </c>
      <c r="C482" s="702">
        <f t="shared" ref="C482:E482" si="73">C483+C484</f>
        <v>0</v>
      </c>
      <c r="D482" s="702">
        <f t="shared" si="73"/>
        <v>0</v>
      </c>
      <c r="E482" s="702">
        <f t="shared" si="73"/>
        <v>0</v>
      </c>
    </row>
    <row r="483" spans="1:5" ht="15.75" thickBot="1" x14ac:dyDescent="0.3">
      <c r="A483" s="662" t="s">
        <v>42</v>
      </c>
      <c r="B483" s="661">
        <f t="shared" ref="B483:E484" si="74">B54+B91+B202</f>
        <v>0</v>
      </c>
      <c r="C483" s="661">
        <f t="shared" si="74"/>
        <v>0</v>
      </c>
      <c r="D483" s="661">
        <f t="shared" si="74"/>
        <v>0</v>
      </c>
      <c r="E483" s="661">
        <f t="shared" si="74"/>
        <v>0</v>
      </c>
    </row>
    <row r="484" spans="1:5" ht="15.75" thickBot="1" x14ac:dyDescent="0.3">
      <c r="A484" s="662" t="s">
        <v>66</v>
      </c>
      <c r="B484" s="664">
        <f t="shared" si="74"/>
        <v>0</v>
      </c>
      <c r="C484" s="664">
        <f t="shared" si="74"/>
        <v>0</v>
      </c>
      <c r="D484" s="664">
        <f t="shared" si="74"/>
        <v>0</v>
      </c>
      <c r="E484" s="664">
        <f t="shared" si="74"/>
        <v>0</v>
      </c>
    </row>
    <row r="485" spans="1:5" ht="15.75" thickBot="1" x14ac:dyDescent="0.3">
      <c r="A485" s="660" t="s">
        <v>47</v>
      </c>
      <c r="B485" s="702">
        <f>B486+B487</f>
        <v>0</v>
      </c>
      <c r="C485" s="702">
        <f t="shared" ref="C485:E485" si="75">C486+C487</f>
        <v>0</v>
      </c>
      <c r="D485" s="702">
        <f t="shared" si="75"/>
        <v>0</v>
      </c>
      <c r="E485" s="702">
        <f t="shared" si="75"/>
        <v>0</v>
      </c>
    </row>
    <row r="486" spans="1:5" ht="15.75" thickBot="1" x14ac:dyDescent="0.3">
      <c r="A486" s="662" t="s">
        <v>42</v>
      </c>
      <c r="B486" s="661">
        <f t="shared" ref="B486:E487" si="76">B57+B94+B205</f>
        <v>0</v>
      </c>
      <c r="C486" s="661">
        <f t="shared" si="76"/>
        <v>0</v>
      </c>
      <c r="D486" s="661">
        <f t="shared" si="76"/>
        <v>0</v>
      </c>
      <c r="E486" s="661">
        <f t="shared" si="76"/>
        <v>0</v>
      </c>
    </row>
    <row r="487" spans="1:5" ht="15.75" thickBot="1" x14ac:dyDescent="0.3">
      <c r="A487" s="662" t="s">
        <v>66</v>
      </c>
      <c r="B487" s="664">
        <f t="shared" si="76"/>
        <v>0</v>
      </c>
      <c r="C487" s="664">
        <f t="shared" si="76"/>
        <v>0</v>
      </c>
      <c r="D487" s="664">
        <f t="shared" si="76"/>
        <v>0</v>
      </c>
      <c r="E487" s="664">
        <f t="shared" si="76"/>
        <v>0</v>
      </c>
    </row>
    <row r="488" spans="1:5" ht="15.75" thickBot="1" x14ac:dyDescent="0.3">
      <c r="A488" s="660" t="s">
        <v>48</v>
      </c>
      <c r="B488" s="702">
        <f>B489+B490</f>
        <v>21900</v>
      </c>
      <c r="C488" s="702">
        <f>C489+C490</f>
        <v>21900</v>
      </c>
      <c r="D488" s="702">
        <f t="shared" ref="D488:E488" si="77">D489+D490</f>
        <v>21900</v>
      </c>
      <c r="E488" s="702">
        <f t="shared" si="77"/>
        <v>21900</v>
      </c>
    </row>
    <row r="489" spans="1:5" ht="15.75" thickBot="1" x14ac:dyDescent="0.3">
      <c r="A489" s="662" t="s">
        <v>42</v>
      </c>
      <c r="B489" s="661">
        <f>+B171+B134</f>
        <v>21900</v>
      </c>
      <c r="C489" s="661">
        <f t="shared" ref="C489:E489" si="78">+C171+C134</f>
        <v>21900</v>
      </c>
      <c r="D489" s="661">
        <f t="shared" si="78"/>
        <v>21900</v>
      </c>
      <c r="E489" s="661">
        <f t="shared" si="78"/>
        <v>21900</v>
      </c>
    </row>
    <row r="490" spans="1:5" ht="15.75" thickBot="1" x14ac:dyDescent="0.3">
      <c r="A490" s="662" t="s">
        <v>66</v>
      </c>
      <c r="B490" s="664">
        <f>B61+B98+B209</f>
        <v>0</v>
      </c>
      <c r="C490" s="664">
        <f>C61+C98+C209</f>
        <v>0</v>
      </c>
      <c r="D490" s="664">
        <f>D61+D98+D209</f>
        <v>0</v>
      </c>
      <c r="E490" s="664">
        <f>E61+E98+E209</f>
        <v>0</v>
      </c>
    </row>
    <row r="491" spans="1:5" ht="30.75" thickBot="1" x14ac:dyDescent="0.3">
      <c r="A491" s="660" t="s">
        <v>49</v>
      </c>
      <c r="B491" s="702">
        <f>B99+B62</f>
        <v>200</v>
      </c>
      <c r="C491" s="702">
        <f>C99+C62</f>
        <v>0</v>
      </c>
      <c r="D491" s="702">
        <f>D99+D62</f>
        <v>0</v>
      </c>
      <c r="E491" s="702">
        <f>E99+E62</f>
        <v>0</v>
      </c>
    </row>
    <row r="492" spans="1:5" ht="15.75" thickBot="1" x14ac:dyDescent="0.3">
      <c r="A492" s="662" t="s">
        <v>42</v>
      </c>
      <c r="B492" s="661">
        <f t="shared" ref="B492:E493" si="79">B63+B100+B211</f>
        <v>200</v>
      </c>
      <c r="C492" s="661">
        <f t="shared" si="79"/>
        <v>0</v>
      </c>
      <c r="D492" s="661">
        <f t="shared" si="79"/>
        <v>0</v>
      </c>
      <c r="E492" s="661">
        <f t="shared" si="79"/>
        <v>0</v>
      </c>
    </row>
    <row r="493" spans="1:5" ht="15.75" thickBot="1" x14ac:dyDescent="0.3">
      <c r="A493" s="662" t="s">
        <v>66</v>
      </c>
      <c r="B493" s="664">
        <f t="shared" si="79"/>
        <v>0</v>
      </c>
      <c r="C493" s="664">
        <f t="shared" si="79"/>
        <v>0</v>
      </c>
      <c r="D493" s="664">
        <f t="shared" si="79"/>
        <v>0</v>
      </c>
      <c r="E493" s="664">
        <f t="shared" si="79"/>
        <v>0</v>
      </c>
    </row>
    <row r="494" spans="1:5" ht="15.75" thickBot="1" x14ac:dyDescent="0.3">
      <c r="A494" s="660" t="s">
        <v>68</v>
      </c>
      <c r="B494" s="661">
        <v>0</v>
      </c>
      <c r="C494" s="661">
        <v>0</v>
      </c>
      <c r="D494" s="661">
        <v>0</v>
      </c>
      <c r="E494" s="661">
        <v>0</v>
      </c>
    </row>
    <row r="495" spans="1:5" ht="15.75" thickBot="1" x14ac:dyDescent="0.3">
      <c r="A495" s="660"/>
      <c r="B495" s="661"/>
      <c r="C495" s="661"/>
      <c r="D495" s="661"/>
      <c r="E495" s="661"/>
    </row>
    <row r="496" spans="1:5" ht="15.75" thickBot="1" x14ac:dyDescent="0.3">
      <c r="A496" s="662" t="s">
        <v>42</v>
      </c>
      <c r="B496" s="661">
        <v>0</v>
      </c>
      <c r="C496" s="661">
        <v>0</v>
      </c>
      <c r="D496" s="661">
        <v>0</v>
      </c>
      <c r="E496" s="661">
        <v>0</v>
      </c>
    </row>
    <row r="497" spans="1:5" ht="15.75" thickBot="1" x14ac:dyDescent="0.3">
      <c r="A497" s="662" t="s">
        <v>69</v>
      </c>
      <c r="B497" s="661">
        <v>0</v>
      </c>
      <c r="C497" s="661">
        <v>0</v>
      </c>
      <c r="D497" s="661">
        <v>0</v>
      </c>
      <c r="E497" s="661">
        <v>0</v>
      </c>
    </row>
    <row r="498" spans="1:5" ht="15.75" thickBot="1" x14ac:dyDescent="0.3">
      <c r="A498" s="662" t="s">
        <v>59</v>
      </c>
      <c r="B498" s="661">
        <v>0</v>
      </c>
      <c r="C498" s="661">
        <v>0</v>
      </c>
      <c r="D498" s="661">
        <v>0</v>
      </c>
      <c r="E498" s="661">
        <v>0</v>
      </c>
    </row>
    <row r="499" spans="1:5" ht="15.75" thickBot="1" x14ac:dyDescent="0.3">
      <c r="A499" s="662" t="s">
        <v>60</v>
      </c>
      <c r="B499" s="661">
        <v>0</v>
      </c>
      <c r="C499" s="661">
        <v>0</v>
      </c>
      <c r="D499" s="661">
        <v>0</v>
      </c>
      <c r="E499" s="661">
        <v>0</v>
      </c>
    </row>
    <row r="500" spans="1:5" ht="15.75" thickBot="1" x14ac:dyDescent="0.3">
      <c r="A500" s="660" t="s">
        <v>70</v>
      </c>
      <c r="B500" s="661">
        <f>B501+B502+B503+B504</f>
        <v>84200</v>
      </c>
      <c r="C500" s="661">
        <f t="shared" ref="C500:E500" si="80">C501+C502+C503+C504</f>
        <v>10000</v>
      </c>
      <c r="D500" s="661">
        <f t="shared" si="80"/>
        <v>10000</v>
      </c>
      <c r="E500" s="661">
        <f t="shared" si="80"/>
        <v>10000</v>
      </c>
    </row>
    <row r="501" spans="1:5" ht="15.75" thickBot="1" x14ac:dyDescent="0.3">
      <c r="A501" s="662" t="s">
        <v>42</v>
      </c>
      <c r="B501" s="661">
        <f>B465+B440+B414+B386</f>
        <v>8000</v>
      </c>
      <c r="C501" s="1224">
        <f t="shared" ref="B501:E504" si="81">C465+C440+C414+C386</f>
        <v>8800</v>
      </c>
      <c r="D501" s="1224">
        <f t="shared" si="81"/>
        <v>10000</v>
      </c>
      <c r="E501" s="1224">
        <f t="shared" si="81"/>
        <v>10000</v>
      </c>
    </row>
    <row r="502" spans="1:5" ht="15.75" thickBot="1" x14ac:dyDescent="0.3">
      <c r="A502" s="662" t="s">
        <v>69</v>
      </c>
      <c r="B502" s="661">
        <v>76200</v>
      </c>
      <c r="C502" s="1224">
        <f t="shared" si="81"/>
        <v>0</v>
      </c>
      <c r="D502" s="1224">
        <f t="shared" si="81"/>
        <v>0</v>
      </c>
      <c r="E502" s="1224"/>
    </row>
    <row r="503" spans="1:5" ht="15.75" thickBot="1" x14ac:dyDescent="0.3">
      <c r="A503" s="662" t="s">
        <v>59</v>
      </c>
      <c r="B503" s="661">
        <f t="shared" si="81"/>
        <v>0</v>
      </c>
      <c r="C503" s="1224">
        <f t="shared" si="81"/>
        <v>0</v>
      </c>
      <c r="D503" s="1224">
        <f t="shared" si="81"/>
        <v>0</v>
      </c>
      <c r="E503" s="1224">
        <f t="shared" si="81"/>
        <v>0</v>
      </c>
    </row>
    <row r="504" spans="1:5" ht="15.75" thickBot="1" x14ac:dyDescent="0.3">
      <c r="A504" s="662" t="s">
        <v>60</v>
      </c>
      <c r="B504" s="661">
        <f t="shared" si="81"/>
        <v>0</v>
      </c>
      <c r="C504" s="1224">
        <f t="shared" si="81"/>
        <v>1200</v>
      </c>
      <c r="D504" s="1224">
        <f t="shared" si="81"/>
        <v>0</v>
      </c>
      <c r="E504" s="1224">
        <f t="shared" si="81"/>
        <v>0</v>
      </c>
    </row>
    <row r="505" spans="1:5" ht="15.75" thickBot="1" x14ac:dyDescent="0.3">
      <c r="A505" s="674" t="s">
        <v>71</v>
      </c>
      <c r="B505" s="671">
        <f>IF(B472-B471=0,0,"Error")</f>
        <v>0</v>
      </c>
      <c r="C505" s="671">
        <f>IF(C472-C471=0,0,"Error")</f>
        <v>0</v>
      </c>
      <c r="D505" s="671">
        <f>IF(D472-D471=0,0,"Error")</f>
        <v>0</v>
      </c>
      <c r="E505" s="671">
        <f>IF(E472-E471=0,0,"Error")</f>
        <v>0</v>
      </c>
    </row>
    <row r="506" spans="1:5" x14ac:dyDescent="0.25">
      <c r="A506" s="703"/>
      <c r="B506" s="704"/>
      <c r="C506" s="704"/>
      <c r="D506" s="704"/>
      <c r="E506" s="704"/>
    </row>
  </sheetData>
  <mergeCells count="96">
    <mergeCell ref="A457:A458"/>
    <mergeCell ref="A406:A407"/>
    <mergeCell ref="B419:E419"/>
    <mergeCell ref="B421:E421"/>
    <mergeCell ref="B422:E422"/>
    <mergeCell ref="A423:A424"/>
    <mergeCell ref="A431:E431"/>
    <mergeCell ref="A432:A433"/>
    <mergeCell ref="B446:E446"/>
    <mergeCell ref="B447:E447"/>
    <mergeCell ref="A448:A449"/>
    <mergeCell ref="A456:E456"/>
    <mergeCell ref="A398:A399"/>
    <mergeCell ref="B368:E368"/>
    <mergeCell ref="B369:E369"/>
    <mergeCell ref="A370:A371"/>
    <mergeCell ref="A378:A379"/>
    <mergeCell ref="A391:E391"/>
    <mergeCell ref="A392:E392"/>
    <mergeCell ref="B393:E393"/>
    <mergeCell ref="D394:E394"/>
    <mergeCell ref="B395:E395"/>
    <mergeCell ref="B396:E396"/>
    <mergeCell ref="B397:E397"/>
    <mergeCell ref="B367:E367"/>
    <mergeCell ref="A301:A302"/>
    <mergeCell ref="B326:E326"/>
    <mergeCell ref="B327:E327"/>
    <mergeCell ref="B328:E328"/>
    <mergeCell ref="A329:A330"/>
    <mergeCell ref="A337:E337"/>
    <mergeCell ref="A338:A339"/>
    <mergeCell ref="A363:E363"/>
    <mergeCell ref="A364:E364"/>
    <mergeCell ref="B365:E365"/>
    <mergeCell ref="D366:E366"/>
    <mergeCell ref="A300:E300"/>
    <mergeCell ref="A227:A228"/>
    <mergeCell ref="B252:E252"/>
    <mergeCell ref="B253:E253"/>
    <mergeCell ref="B254:E254"/>
    <mergeCell ref="A255:A256"/>
    <mergeCell ref="A263:E263"/>
    <mergeCell ref="A264:A265"/>
    <mergeCell ref="B289:E289"/>
    <mergeCell ref="B290:E290"/>
    <mergeCell ref="B291:E291"/>
    <mergeCell ref="A292:A293"/>
    <mergeCell ref="A226:E226"/>
    <mergeCell ref="A153:A154"/>
    <mergeCell ref="B178:E178"/>
    <mergeCell ref="B179:E179"/>
    <mergeCell ref="B180:E180"/>
    <mergeCell ref="A181:A182"/>
    <mergeCell ref="A189:E189"/>
    <mergeCell ref="A190:A191"/>
    <mergeCell ref="B215:E215"/>
    <mergeCell ref="B216:E216"/>
    <mergeCell ref="B217:E217"/>
    <mergeCell ref="A218:A219"/>
    <mergeCell ref="A152:E152"/>
    <mergeCell ref="A79:A80"/>
    <mergeCell ref="B104:E104"/>
    <mergeCell ref="B105:E105"/>
    <mergeCell ref="B106:E106"/>
    <mergeCell ref="A107:A108"/>
    <mergeCell ref="A115:E115"/>
    <mergeCell ref="A116:A117"/>
    <mergeCell ref="B141:E141"/>
    <mergeCell ref="B142:E142"/>
    <mergeCell ref="B143:E143"/>
    <mergeCell ref="A144:A145"/>
    <mergeCell ref="A78:E78"/>
    <mergeCell ref="A29:E29"/>
    <mergeCell ref="B30:E30"/>
    <mergeCell ref="B31:E31"/>
    <mergeCell ref="B32:E32"/>
    <mergeCell ref="A33:A34"/>
    <mergeCell ref="A41:E41"/>
    <mergeCell ref="A42:A43"/>
    <mergeCell ref="B67:E67"/>
    <mergeCell ref="B68:E68"/>
    <mergeCell ref="B69:E69"/>
    <mergeCell ref="A70:A71"/>
    <mergeCell ref="A28:E28"/>
    <mergeCell ref="A1:E1"/>
    <mergeCell ref="A2:E2"/>
    <mergeCell ref="B4:E4"/>
    <mergeCell ref="B5:E5"/>
    <mergeCell ref="B6:E6"/>
    <mergeCell ref="A7:E7"/>
    <mergeCell ref="A8:E10"/>
    <mergeCell ref="B11:E11"/>
    <mergeCell ref="A12:A13"/>
    <mergeCell ref="B24:E24"/>
    <mergeCell ref="A25:E2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8485-D840-4588-B7F6-12BB84CA4148}">
  <sheetPr>
    <outlinePr summaryBelow="0"/>
  </sheetPr>
  <dimension ref="A1:K565"/>
  <sheetViews>
    <sheetView topLeftCell="A554" workbookViewId="0">
      <selection activeCell="E578" sqref="E578"/>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2097</v>
      </c>
      <c r="E3" s="1243"/>
      <c r="F3" s="1243"/>
      <c r="G3" s="1243"/>
      <c r="H3" s="1094"/>
      <c r="I3" s="1094"/>
      <c r="J3" s="1094"/>
      <c r="K3" s="1094"/>
    </row>
    <row r="4" spans="1:11" ht="14.1" customHeight="1" x14ac:dyDescent="0.25">
      <c r="A4" s="1094"/>
      <c r="B4" s="1094"/>
      <c r="C4" s="1095" t="s">
        <v>984</v>
      </c>
      <c r="D4" s="1242" t="s">
        <v>1015</v>
      </c>
      <c r="E4" s="1243"/>
      <c r="F4" s="1243"/>
      <c r="G4" s="1243"/>
      <c r="H4" s="1094"/>
      <c r="I4" s="1094"/>
      <c r="J4" s="1094"/>
      <c r="K4" s="1094"/>
    </row>
    <row r="5" spans="1:11" ht="14.1" customHeight="1" x14ac:dyDescent="0.25">
      <c r="A5" s="1094"/>
      <c r="B5" s="1094"/>
      <c r="C5" s="1095" t="s">
        <v>2</v>
      </c>
      <c r="D5" s="1242" t="s">
        <v>2098</v>
      </c>
      <c r="E5" s="1243"/>
      <c r="F5" s="1243"/>
      <c r="G5" s="1243"/>
      <c r="H5" s="1094"/>
      <c r="I5" s="1094"/>
      <c r="J5" s="1094"/>
      <c r="K5" s="1094"/>
    </row>
    <row r="6" spans="1:11" ht="14.1" customHeight="1" x14ac:dyDescent="0.25">
      <c r="A6" s="1094"/>
      <c r="B6" s="1094"/>
      <c r="C6" s="1095" t="s">
        <v>4</v>
      </c>
      <c r="D6" s="1242" t="s">
        <v>2099</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30.95" customHeight="1" x14ac:dyDescent="0.25">
      <c r="A9" s="1094"/>
      <c r="B9" s="1094"/>
      <c r="C9" s="1248" t="s">
        <v>2100</v>
      </c>
      <c r="D9" s="1249"/>
      <c r="E9" s="1249"/>
      <c r="F9" s="1249"/>
      <c r="G9" s="1249"/>
      <c r="H9" s="1094"/>
      <c r="I9" s="1094"/>
      <c r="J9" s="1094"/>
      <c r="K9" s="1094"/>
    </row>
    <row r="10" spans="1:11" ht="27" customHeight="1" x14ac:dyDescent="0.25">
      <c r="A10" s="1094"/>
      <c r="B10" s="1094"/>
      <c r="C10" s="1096" t="s">
        <v>10</v>
      </c>
      <c r="D10" s="1236" t="s">
        <v>2101</v>
      </c>
      <c r="E10" s="1237"/>
      <c r="F10" s="1237"/>
      <c r="G10" s="1237"/>
      <c r="H10" s="1094"/>
      <c r="I10" s="1094"/>
      <c r="J10" s="1094"/>
      <c r="K10" s="1094"/>
    </row>
    <row r="11" spans="1:11" ht="26.1" customHeight="1" x14ac:dyDescent="0.25">
      <c r="A11" s="1094"/>
      <c r="B11" s="1094"/>
      <c r="C11" s="1096" t="s">
        <v>646</v>
      </c>
      <c r="D11" s="1236" t="s">
        <v>2102</v>
      </c>
      <c r="E11" s="1237"/>
      <c r="F11" s="1237"/>
      <c r="G11" s="1237"/>
      <c r="H11" s="1094"/>
      <c r="I11" s="1094"/>
      <c r="J11" s="1094"/>
      <c r="K11" s="1094"/>
    </row>
    <row r="12" spans="1:11" ht="14.1" customHeight="1" x14ac:dyDescent="0.25">
      <c r="A12" s="1094"/>
      <c r="B12" s="1094"/>
      <c r="C12" s="1234" t="s">
        <v>1019</v>
      </c>
      <c r="D12" s="1235"/>
      <c r="E12" s="1235"/>
      <c r="F12" s="1235"/>
      <c r="G12" s="1235"/>
      <c r="H12" s="1094"/>
      <c r="I12" s="1094"/>
      <c r="J12" s="1094"/>
      <c r="K12" s="1094"/>
    </row>
    <row r="13" spans="1:11" ht="14.1" customHeight="1" x14ac:dyDescent="0.25">
      <c r="A13" s="1094"/>
      <c r="B13" s="1094"/>
      <c r="C13" s="1102" t="s">
        <v>2103</v>
      </c>
      <c r="D13" s="1234" t="s">
        <v>2104</v>
      </c>
      <c r="E13" s="1235"/>
      <c r="F13" s="1235"/>
      <c r="G13" s="1235"/>
      <c r="H13" s="1094"/>
      <c r="I13" s="1094"/>
      <c r="J13" s="1094"/>
      <c r="K13" s="1094"/>
    </row>
    <row r="14" spans="1:11" ht="27" customHeight="1" x14ac:dyDescent="0.25">
      <c r="A14" s="1094"/>
      <c r="B14" s="1094"/>
      <c r="C14" s="1103" t="s">
        <v>1022</v>
      </c>
      <c r="D14" s="1232" t="s">
        <v>2105</v>
      </c>
      <c r="E14" s="1233"/>
      <c r="F14" s="1233"/>
      <c r="G14" s="1233"/>
      <c r="H14" s="1094"/>
      <c r="I14" s="1094"/>
      <c r="J14" s="1094"/>
      <c r="K14" s="1094"/>
    </row>
    <row r="15" spans="1:11" ht="27" customHeight="1" x14ac:dyDescent="0.25">
      <c r="A15" s="1094"/>
      <c r="B15" s="1094"/>
      <c r="C15" s="1104" t="s">
        <v>1024</v>
      </c>
      <c r="D15" s="1230" t="s">
        <v>2106</v>
      </c>
      <c r="E15" s="1231"/>
      <c r="F15" s="1231"/>
      <c r="G15" s="1231"/>
      <c r="H15" s="1094"/>
      <c r="I15" s="1094"/>
      <c r="J15" s="1094"/>
      <c r="K15" s="1094"/>
    </row>
    <row r="16" spans="1:11" ht="27" customHeight="1" x14ac:dyDescent="0.25">
      <c r="A16" s="1094"/>
      <c r="B16" s="1094"/>
      <c r="C16" s="1104" t="s">
        <v>31</v>
      </c>
      <c r="D16" s="1230" t="s">
        <v>2107</v>
      </c>
      <c r="E16" s="1231"/>
      <c r="F16" s="1231"/>
      <c r="G16" s="1231"/>
      <c r="H16" s="1094"/>
      <c r="I16" s="1094"/>
      <c r="J16" s="1094"/>
      <c r="K16" s="1094"/>
    </row>
    <row r="17" spans="1:11" ht="15" customHeight="1" x14ac:dyDescent="0.25">
      <c r="A17" s="1094"/>
      <c r="B17" s="1094"/>
      <c r="C17" s="1105"/>
      <c r="D17" s="1106">
        <v>2024</v>
      </c>
      <c r="E17" s="1106">
        <v>2025</v>
      </c>
      <c r="F17" s="1106">
        <v>2026</v>
      </c>
      <c r="G17" s="1106">
        <v>2027</v>
      </c>
      <c r="H17" s="1094"/>
      <c r="I17" s="1094"/>
      <c r="J17" s="1094"/>
      <c r="K17" s="1094"/>
    </row>
    <row r="18" spans="1:11" ht="15" customHeight="1" x14ac:dyDescent="0.25">
      <c r="A18" s="1094"/>
      <c r="B18" s="1094"/>
      <c r="C18" s="1107"/>
      <c r="D18" s="1108" t="s">
        <v>13</v>
      </c>
      <c r="E18" s="1108" t="s">
        <v>14</v>
      </c>
      <c r="F18" s="1108" t="s">
        <v>14</v>
      </c>
      <c r="G18" s="1108" t="s">
        <v>14</v>
      </c>
      <c r="H18" s="1094"/>
      <c r="I18" s="1094"/>
      <c r="J18" s="1094"/>
      <c r="K18" s="1094"/>
    </row>
    <row r="19" spans="1:11" ht="14.1" customHeight="1" x14ac:dyDescent="0.25">
      <c r="A19" s="1094"/>
      <c r="B19" s="1094"/>
      <c r="C19" s="1097" t="s">
        <v>33</v>
      </c>
      <c r="D19" s="1101" t="s">
        <v>1092</v>
      </c>
      <c r="E19" s="1101" t="s">
        <v>1092</v>
      </c>
      <c r="F19" s="1101" t="s">
        <v>1092</v>
      </c>
      <c r="G19" s="1101" t="s">
        <v>1092</v>
      </c>
      <c r="H19" s="1094"/>
      <c r="I19" s="1094"/>
      <c r="J19" s="1094"/>
      <c r="K19" s="1094"/>
    </row>
    <row r="20" spans="1:11" ht="14.1" customHeight="1" x14ac:dyDescent="0.25">
      <c r="A20" s="1094"/>
      <c r="B20" s="1094"/>
      <c r="C20" s="1097" t="s">
        <v>1029</v>
      </c>
      <c r="D20" s="1101" t="s">
        <v>2108</v>
      </c>
      <c r="E20" s="1101" t="s">
        <v>2109</v>
      </c>
      <c r="F20" s="1101" t="s">
        <v>2110</v>
      </c>
      <c r="G20" s="1101" t="s">
        <v>2110</v>
      </c>
      <c r="H20" s="1094"/>
      <c r="I20" s="1094"/>
      <c r="J20" s="1094"/>
      <c r="K20" s="1094"/>
    </row>
    <row r="21" spans="1:11" ht="14.1" customHeight="1" x14ac:dyDescent="0.25">
      <c r="A21" s="1094"/>
      <c r="B21" s="1094"/>
      <c r="C21" s="1097" t="s">
        <v>1032</v>
      </c>
      <c r="D21" s="1101" t="s">
        <v>2108</v>
      </c>
      <c r="E21" s="1101" t="s">
        <v>2109</v>
      </c>
      <c r="F21" s="1101" t="s">
        <v>2110</v>
      </c>
      <c r="G21" s="1101" t="s">
        <v>2110</v>
      </c>
      <c r="H21" s="1094"/>
      <c r="I21" s="1094"/>
      <c r="J21" s="1094"/>
      <c r="K21" s="1094"/>
    </row>
    <row r="22" spans="1:11" ht="14.1" customHeight="1" x14ac:dyDescent="0.25">
      <c r="A22" s="1094"/>
      <c r="B22" s="1094"/>
      <c r="C22" s="1097" t="s">
        <v>1037</v>
      </c>
      <c r="D22" s="1101" t="s">
        <v>1038</v>
      </c>
      <c r="E22" s="1101" t="s">
        <v>1039</v>
      </c>
      <c r="F22" s="1101" t="s">
        <v>1039</v>
      </c>
      <c r="G22" s="1101" t="s">
        <v>1039</v>
      </c>
      <c r="H22" s="1094"/>
      <c r="I22" s="1094"/>
      <c r="J22" s="1094"/>
      <c r="K22" s="1094"/>
    </row>
    <row r="23" spans="1:11" ht="14.1" customHeight="1" x14ac:dyDescent="0.25">
      <c r="A23" s="1094"/>
      <c r="B23" s="1094"/>
      <c r="C23" s="1097" t="s">
        <v>1042</v>
      </c>
      <c r="D23" s="1101" t="s">
        <v>1038</v>
      </c>
      <c r="E23" s="1101" t="s">
        <v>2111</v>
      </c>
      <c r="F23" s="1101" t="s">
        <v>2112</v>
      </c>
      <c r="G23" s="1101" t="s">
        <v>1039</v>
      </c>
      <c r="H23" s="1094"/>
      <c r="I23" s="1094"/>
      <c r="J23" s="1094"/>
      <c r="K23" s="1094"/>
    </row>
    <row r="24" spans="1:11" ht="14.1" customHeight="1" x14ac:dyDescent="0.25">
      <c r="A24" s="1094"/>
      <c r="B24" s="1094"/>
      <c r="C24" s="1097" t="s">
        <v>39</v>
      </c>
      <c r="D24" s="1101" t="s">
        <v>1038</v>
      </c>
      <c r="E24" s="1101" t="s">
        <v>2111</v>
      </c>
      <c r="F24" s="1101" t="s">
        <v>2112</v>
      </c>
      <c r="G24" s="1101" t="s">
        <v>1039</v>
      </c>
      <c r="H24" s="1094"/>
      <c r="I24" s="1094"/>
      <c r="J24" s="1094"/>
      <c r="K24" s="1094"/>
    </row>
    <row r="25" spans="1:11" ht="14.1" customHeight="1" x14ac:dyDescent="0.25">
      <c r="A25" s="1094"/>
      <c r="B25" s="1094"/>
      <c r="C25" s="1228" t="s">
        <v>1046</v>
      </c>
      <c r="D25" s="1229"/>
      <c r="E25" s="1229"/>
      <c r="F25" s="1229"/>
      <c r="G25" s="1229"/>
      <c r="H25" s="1094"/>
      <c r="I25" s="1094"/>
      <c r="J25" s="1094"/>
      <c r="K25" s="1094"/>
    </row>
    <row r="26" spans="1:11" ht="14.1" customHeight="1" x14ac:dyDescent="0.25">
      <c r="A26" s="1094"/>
      <c r="B26" s="1094"/>
      <c r="C26" s="1105"/>
      <c r="D26" s="1106">
        <v>2024</v>
      </c>
      <c r="E26" s="1106">
        <v>2025</v>
      </c>
      <c r="F26" s="1106">
        <v>2026</v>
      </c>
      <c r="G26" s="1106">
        <v>2027</v>
      </c>
      <c r="H26" s="1094"/>
      <c r="I26" s="1094"/>
      <c r="J26" s="1094"/>
      <c r="K26" s="1094"/>
    </row>
    <row r="27" spans="1:11" ht="14.1" customHeight="1" x14ac:dyDescent="0.25">
      <c r="A27" s="1094"/>
      <c r="B27" s="1094"/>
      <c r="C27" s="1107"/>
      <c r="D27" s="1108" t="s">
        <v>13</v>
      </c>
      <c r="E27" s="1108" t="s">
        <v>14</v>
      </c>
      <c r="F27" s="1108" t="s">
        <v>14</v>
      </c>
      <c r="G27" s="1108" t="s">
        <v>14</v>
      </c>
      <c r="H27" s="1094"/>
      <c r="I27" s="1094"/>
      <c r="J27" s="1094"/>
      <c r="K27" s="1094"/>
    </row>
    <row r="28" spans="1:11" ht="14.1" customHeight="1" x14ac:dyDescent="0.25">
      <c r="A28" s="1094"/>
      <c r="B28" s="1094"/>
      <c r="C28" s="1109" t="s">
        <v>1047</v>
      </c>
      <c r="D28" s="1110">
        <v>0</v>
      </c>
      <c r="E28" s="1110">
        <v>1908000000</v>
      </c>
      <c r="F28" s="1110">
        <v>1908000000</v>
      </c>
      <c r="G28" s="1110">
        <v>1908000000</v>
      </c>
      <c r="H28" s="1094"/>
      <c r="I28" s="1094"/>
      <c r="J28" s="1094"/>
      <c r="K28" s="1094"/>
    </row>
    <row r="29" spans="1:11" ht="14.1" customHeight="1" x14ac:dyDescent="0.25">
      <c r="A29" s="1094"/>
      <c r="B29" s="1094"/>
      <c r="C29" s="1109" t="s">
        <v>1048</v>
      </c>
      <c r="D29" s="1110">
        <v>0</v>
      </c>
      <c r="E29" s="1110">
        <v>1908000000</v>
      </c>
      <c r="F29" s="1110">
        <v>1908000000</v>
      </c>
      <c r="G29" s="1110">
        <v>1908000000</v>
      </c>
      <c r="H29" s="1094"/>
      <c r="I29" s="1094"/>
      <c r="J29" s="1094"/>
      <c r="K29" s="1094"/>
    </row>
    <row r="30" spans="1:11" ht="14.1" customHeight="1" x14ac:dyDescent="0.25">
      <c r="A30" s="1094"/>
      <c r="B30" s="1094"/>
      <c r="C30" s="1109" t="s">
        <v>1049</v>
      </c>
      <c r="D30" s="1110">
        <v>0</v>
      </c>
      <c r="E30" s="1110">
        <v>0</v>
      </c>
      <c r="F30" s="1110">
        <v>0</v>
      </c>
      <c r="G30" s="1110">
        <v>0</v>
      </c>
      <c r="H30" s="1094"/>
      <c r="I30" s="1094"/>
      <c r="J30" s="1094"/>
      <c r="K30" s="1094"/>
    </row>
    <row r="31" spans="1:11" ht="14.1" customHeight="1" x14ac:dyDescent="0.25">
      <c r="A31" s="1094"/>
      <c r="B31" s="1094"/>
      <c r="C31" s="1109" t="s">
        <v>1050</v>
      </c>
      <c r="D31" s="1110">
        <v>0</v>
      </c>
      <c r="E31" s="1110">
        <v>307700000</v>
      </c>
      <c r="F31" s="1110">
        <v>307700000</v>
      </c>
      <c r="G31" s="1110">
        <v>307700000</v>
      </c>
      <c r="H31" s="1094"/>
      <c r="I31" s="1094"/>
      <c r="J31" s="1094"/>
      <c r="K31" s="1094"/>
    </row>
    <row r="32" spans="1:11" ht="14.1" customHeight="1" x14ac:dyDescent="0.25">
      <c r="A32" s="1094"/>
      <c r="B32" s="1094"/>
      <c r="C32" s="1109" t="s">
        <v>1048</v>
      </c>
      <c r="D32" s="1110">
        <v>0</v>
      </c>
      <c r="E32" s="1110">
        <v>307700000</v>
      </c>
      <c r="F32" s="1110">
        <v>307700000</v>
      </c>
      <c r="G32" s="1110">
        <v>307700000</v>
      </c>
      <c r="H32" s="1094"/>
      <c r="I32" s="1094"/>
      <c r="J32" s="1094"/>
      <c r="K32" s="1094"/>
    </row>
    <row r="33" spans="1:11" ht="14.1" customHeight="1" x14ac:dyDescent="0.25">
      <c r="A33" s="1094"/>
      <c r="B33" s="1094"/>
      <c r="C33" s="1109" t="s">
        <v>1049</v>
      </c>
      <c r="D33" s="1110">
        <v>0</v>
      </c>
      <c r="E33" s="1110">
        <v>0</v>
      </c>
      <c r="F33" s="1110">
        <v>0</v>
      </c>
      <c r="G33" s="1110">
        <v>0</v>
      </c>
      <c r="H33" s="1094"/>
      <c r="I33" s="1094"/>
      <c r="J33" s="1094"/>
      <c r="K33" s="1094"/>
    </row>
    <row r="34" spans="1:11" ht="14.1" customHeight="1" x14ac:dyDescent="0.25">
      <c r="A34" s="1094"/>
      <c r="B34" s="1094"/>
      <c r="C34" s="1109" t="s">
        <v>1051</v>
      </c>
      <c r="D34" s="1110">
        <v>0</v>
      </c>
      <c r="E34" s="1110">
        <v>460800000</v>
      </c>
      <c r="F34" s="1110">
        <v>414800000</v>
      </c>
      <c r="G34" s="1110">
        <v>416800000</v>
      </c>
      <c r="H34" s="1094"/>
      <c r="I34" s="1094"/>
      <c r="J34" s="1094"/>
      <c r="K34" s="1094"/>
    </row>
    <row r="35" spans="1:11" ht="14.1" customHeight="1" x14ac:dyDescent="0.25">
      <c r="A35" s="1094"/>
      <c r="B35" s="1094"/>
      <c r="C35" s="1109" t="s">
        <v>1048</v>
      </c>
      <c r="D35" s="1110">
        <v>0</v>
      </c>
      <c r="E35" s="1110">
        <v>457800000</v>
      </c>
      <c r="F35" s="1110">
        <v>411800000</v>
      </c>
      <c r="G35" s="1110">
        <v>413800000</v>
      </c>
      <c r="H35" s="1094"/>
      <c r="I35" s="1094"/>
      <c r="J35" s="1094"/>
      <c r="K35" s="1094"/>
    </row>
    <row r="36" spans="1:11" ht="14.1" customHeight="1" x14ac:dyDescent="0.25">
      <c r="A36" s="1094"/>
      <c r="B36" s="1094"/>
      <c r="C36" s="1109" t="s">
        <v>1049</v>
      </c>
      <c r="D36" s="1110">
        <v>0</v>
      </c>
      <c r="E36" s="1110">
        <v>3000000</v>
      </c>
      <c r="F36" s="1110">
        <v>3000000</v>
      </c>
      <c r="G36" s="1110">
        <v>3000000</v>
      </c>
      <c r="H36" s="1094"/>
      <c r="I36" s="1094"/>
      <c r="J36" s="1094"/>
      <c r="K36" s="1094"/>
    </row>
    <row r="37" spans="1:11" ht="14.1" customHeight="1" x14ac:dyDescent="0.25">
      <c r="A37" s="1094"/>
      <c r="B37" s="1094"/>
      <c r="C37" s="1109" t="s">
        <v>1052</v>
      </c>
      <c r="D37" s="1110">
        <v>0</v>
      </c>
      <c r="E37" s="1110">
        <v>0</v>
      </c>
      <c r="F37" s="1110">
        <v>0</v>
      </c>
      <c r="G37" s="1110">
        <v>0</v>
      </c>
      <c r="H37" s="1094"/>
      <c r="I37" s="1094"/>
      <c r="J37" s="1094"/>
      <c r="K37" s="1094"/>
    </row>
    <row r="38" spans="1:11" ht="14.1" customHeight="1" x14ac:dyDescent="0.25">
      <c r="A38" s="1094"/>
      <c r="B38" s="1094"/>
      <c r="C38" s="1109" t="s">
        <v>1048</v>
      </c>
      <c r="D38" s="1110">
        <v>0</v>
      </c>
      <c r="E38" s="1110">
        <v>0</v>
      </c>
      <c r="F38" s="1110">
        <v>0</v>
      </c>
      <c r="G38" s="1110">
        <v>0</v>
      </c>
      <c r="H38" s="1094"/>
      <c r="I38" s="1094"/>
      <c r="J38" s="1094"/>
      <c r="K38" s="1094"/>
    </row>
    <row r="39" spans="1:11" ht="14.1" customHeight="1" x14ac:dyDescent="0.25">
      <c r="A39" s="1094"/>
      <c r="B39" s="1094"/>
      <c r="C39" s="1109" t="s">
        <v>1049</v>
      </c>
      <c r="D39" s="1110">
        <v>0</v>
      </c>
      <c r="E39" s="1110">
        <v>0</v>
      </c>
      <c r="F39" s="1110">
        <v>0</v>
      </c>
      <c r="G39" s="1110">
        <v>0</v>
      </c>
      <c r="H39" s="1094"/>
      <c r="I39" s="1094"/>
      <c r="J39" s="1094"/>
      <c r="K39" s="1094"/>
    </row>
    <row r="40" spans="1:11" ht="14.1" customHeight="1" x14ac:dyDescent="0.25">
      <c r="A40" s="1094"/>
      <c r="B40" s="1094"/>
      <c r="C40" s="1109" t="s">
        <v>1053</v>
      </c>
      <c r="D40" s="1110">
        <v>0</v>
      </c>
      <c r="E40" s="1110">
        <v>0</v>
      </c>
      <c r="F40" s="1110">
        <v>0</v>
      </c>
      <c r="G40" s="1110">
        <v>0</v>
      </c>
      <c r="H40" s="1094"/>
      <c r="I40" s="1094"/>
      <c r="J40" s="1094"/>
      <c r="K40" s="1094"/>
    </row>
    <row r="41" spans="1:11" ht="14.1" customHeight="1" x14ac:dyDescent="0.25">
      <c r="A41" s="1094"/>
      <c r="B41" s="1094"/>
      <c r="C41" s="1109" t="s">
        <v>1048</v>
      </c>
      <c r="D41" s="1110">
        <v>0</v>
      </c>
      <c r="E41" s="1110">
        <v>0</v>
      </c>
      <c r="F41" s="1110">
        <v>0</v>
      </c>
      <c r="G41" s="1110">
        <v>0</v>
      </c>
      <c r="H41" s="1094"/>
      <c r="I41" s="1094"/>
      <c r="J41" s="1094"/>
      <c r="K41" s="1094"/>
    </row>
    <row r="42" spans="1:11" ht="14.1" customHeight="1" x14ac:dyDescent="0.25">
      <c r="A42" s="1094"/>
      <c r="B42" s="1094"/>
      <c r="C42" s="1109" t="s">
        <v>1049</v>
      </c>
      <c r="D42" s="1110">
        <v>0</v>
      </c>
      <c r="E42" s="1110">
        <v>0</v>
      </c>
      <c r="F42" s="1110">
        <v>0</v>
      </c>
      <c r="G42" s="1110">
        <v>0</v>
      </c>
      <c r="H42" s="1094"/>
      <c r="I42" s="1094"/>
      <c r="J42" s="1094"/>
      <c r="K42" s="1094"/>
    </row>
    <row r="43" spans="1:11" ht="14.1" customHeight="1" x14ac:dyDescent="0.25">
      <c r="A43" s="1094"/>
      <c r="B43" s="1094"/>
      <c r="C43" s="1109" t="s">
        <v>1054</v>
      </c>
      <c r="D43" s="1110">
        <v>0</v>
      </c>
      <c r="E43" s="1110">
        <v>0</v>
      </c>
      <c r="F43" s="1110">
        <v>0</v>
      </c>
      <c r="G43" s="1110">
        <v>0</v>
      </c>
      <c r="H43" s="1094"/>
      <c r="I43" s="1094"/>
      <c r="J43" s="1094"/>
      <c r="K43" s="1094"/>
    </row>
    <row r="44" spans="1:11" ht="14.1" customHeight="1" x14ac:dyDescent="0.25">
      <c r="A44" s="1094"/>
      <c r="B44" s="1094"/>
      <c r="C44" s="1109" t="s">
        <v>1048</v>
      </c>
      <c r="D44" s="1110">
        <v>0</v>
      </c>
      <c r="E44" s="1110">
        <v>0</v>
      </c>
      <c r="F44" s="1110">
        <v>0</v>
      </c>
      <c r="G44" s="1110">
        <v>0</v>
      </c>
      <c r="H44" s="1094"/>
      <c r="I44" s="1094"/>
      <c r="J44" s="1094"/>
      <c r="K44" s="1094"/>
    </row>
    <row r="45" spans="1:11" ht="14.1" customHeight="1" x14ac:dyDescent="0.25">
      <c r="A45" s="1094"/>
      <c r="B45" s="1094"/>
      <c r="C45" s="1109" t="s">
        <v>1049</v>
      </c>
      <c r="D45" s="1110">
        <v>0</v>
      </c>
      <c r="E45" s="1110">
        <v>0</v>
      </c>
      <c r="F45" s="1110">
        <v>0</v>
      </c>
      <c r="G45" s="1110">
        <v>0</v>
      </c>
      <c r="H45" s="1094"/>
      <c r="I45" s="1094"/>
      <c r="J45" s="1094"/>
      <c r="K45" s="1094"/>
    </row>
    <row r="46" spans="1:11" ht="14.1" customHeight="1" x14ac:dyDescent="0.25">
      <c r="A46" s="1094"/>
      <c r="B46" s="1094"/>
      <c r="C46" s="1109" t="s">
        <v>1055</v>
      </c>
      <c r="D46" s="1110">
        <v>0</v>
      </c>
      <c r="E46" s="1110">
        <v>40000000</v>
      </c>
      <c r="F46" s="1110">
        <v>37000000</v>
      </c>
      <c r="G46" s="1110">
        <v>35000000</v>
      </c>
      <c r="H46" s="1094"/>
      <c r="I46" s="1094"/>
      <c r="J46" s="1094"/>
      <c r="K46" s="1094"/>
    </row>
    <row r="47" spans="1:11" ht="14.1" customHeight="1" x14ac:dyDescent="0.25">
      <c r="A47" s="1094"/>
      <c r="B47" s="1094"/>
      <c r="C47" s="1109" t="s">
        <v>1048</v>
      </c>
      <c r="D47" s="1110">
        <v>0</v>
      </c>
      <c r="E47" s="1110">
        <v>40000000</v>
      </c>
      <c r="F47" s="1110">
        <v>37000000</v>
      </c>
      <c r="G47" s="1110">
        <v>35000000</v>
      </c>
      <c r="H47" s="1094"/>
      <c r="I47" s="1094"/>
      <c r="J47" s="1094"/>
      <c r="K47" s="1094"/>
    </row>
    <row r="48" spans="1:11" ht="14.1" customHeight="1" x14ac:dyDescent="0.25">
      <c r="A48" s="1094"/>
      <c r="B48" s="1094"/>
      <c r="C48" s="1109" t="s">
        <v>1049</v>
      </c>
      <c r="D48" s="1110">
        <v>0</v>
      </c>
      <c r="E48" s="1110">
        <v>0</v>
      </c>
      <c r="F48" s="1110">
        <v>0</v>
      </c>
      <c r="G48" s="1110">
        <v>0</v>
      </c>
      <c r="H48" s="1094"/>
      <c r="I48" s="1094"/>
      <c r="J48" s="1094"/>
      <c r="K48" s="1094"/>
    </row>
    <row r="49" spans="1:11" ht="14.1" customHeight="1" x14ac:dyDescent="0.25">
      <c r="A49" s="1094"/>
      <c r="B49" s="1094"/>
      <c r="C49" s="1109" t="s">
        <v>1056</v>
      </c>
      <c r="D49" s="1110">
        <v>0</v>
      </c>
      <c r="E49" s="1110">
        <v>0</v>
      </c>
      <c r="F49" s="1110">
        <v>0</v>
      </c>
      <c r="G49" s="1110">
        <v>0</v>
      </c>
      <c r="H49" s="1094"/>
      <c r="I49" s="1094"/>
      <c r="J49" s="1094"/>
      <c r="K49" s="1094"/>
    </row>
    <row r="50" spans="1:11" ht="14.1" customHeight="1" x14ac:dyDescent="0.25">
      <c r="A50" s="1094"/>
      <c r="B50" s="1094"/>
      <c r="C50" s="1109" t="s">
        <v>1048</v>
      </c>
      <c r="D50" s="1110">
        <v>0</v>
      </c>
      <c r="E50" s="1110">
        <v>0</v>
      </c>
      <c r="F50" s="1110">
        <v>0</v>
      </c>
      <c r="G50" s="1110">
        <v>0</v>
      </c>
      <c r="H50" s="1094"/>
      <c r="I50" s="1094"/>
      <c r="J50" s="1094"/>
      <c r="K50" s="1094"/>
    </row>
    <row r="51" spans="1:11" ht="14.1" customHeight="1" x14ac:dyDescent="0.25">
      <c r="A51" s="1094"/>
      <c r="B51" s="1094"/>
      <c r="C51" s="1109" t="s">
        <v>1057</v>
      </c>
      <c r="D51" s="1110">
        <v>0</v>
      </c>
      <c r="E51" s="1110">
        <v>0</v>
      </c>
      <c r="F51" s="1110">
        <v>0</v>
      </c>
      <c r="G51" s="1110">
        <v>0</v>
      </c>
      <c r="H51" s="1094"/>
      <c r="I51" s="1094"/>
      <c r="J51" s="1094"/>
      <c r="K51" s="1094"/>
    </row>
    <row r="52" spans="1:11" ht="14.1" customHeight="1" x14ac:dyDescent="0.25">
      <c r="A52" s="1094"/>
      <c r="B52" s="1094"/>
      <c r="C52" s="1109" t="s">
        <v>1058</v>
      </c>
      <c r="D52" s="1110">
        <v>0</v>
      </c>
      <c r="E52" s="1110">
        <v>0</v>
      </c>
      <c r="F52" s="1110">
        <v>0</v>
      </c>
      <c r="G52" s="1110">
        <v>0</v>
      </c>
      <c r="H52" s="1094"/>
      <c r="I52" s="1094"/>
      <c r="J52" s="1094"/>
      <c r="K52" s="1094"/>
    </row>
    <row r="53" spans="1:11" ht="14.1" customHeight="1" x14ac:dyDescent="0.25">
      <c r="A53" s="1094"/>
      <c r="B53" s="1094"/>
      <c r="C53" s="1109" t="s">
        <v>1059</v>
      </c>
      <c r="D53" s="1110">
        <v>0</v>
      </c>
      <c r="E53" s="1110">
        <v>0</v>
      </c>
      <c r="F53" s="1110">
        <v>0</v>
      </c>
      <c r="G53" s="1110">
        <v>0</v>
      </c>
      <c r="H53" s="1094"/>
      <c r="I53" s="1094"/>
      <c r="J53" s="1094"/>
      <c r="K53" s="1094"/>
    </row>
    <row r="54" spans="1:11" ht="14.1" customHeight="1" x14ac:dyDescent="0.25">
      <c r="A54" s="1094"/>
      <c r="B54" s="1094"/>
      <c r="C54" s="1109" t="s">
        <v>1060</v>
      </c>
      <c r="D54" s="1110">
        <v>0</v>
      </c>
      <c r="E54" s="1110">
        <v>0</v>
      </c>
      <c r="F54" s="1110">
        <v>0</v>
      </c>
      <c r="G54" s="1110">
        <v>0</v>
      </c>
      <c r="H54" s="1094"/>
      <c r="I54" s="1094"/>
      <c r="J54" s="1094"/>
      <c r="K54" s="1094"/>
    </row>
    <row r="55" spans="1:11" ht="14.1" customHeight="1" x14ac:dyDescent="0.25">
      <c r="A55" s="1094"/>
      <c r="B55" s="1094"/>
      <c r="C55" s="1109" t="s">
        <v>1061</v>
      </c>
      <c r="D55" s="1110">
        <v>0</v>
      </c>
      <c r="E55" s="1110">
        <v>0</v>
      </c>
      <c r="F55" s="1110">
        <v>0</v>
      </c>
      <c r="G55" s="1110">
        <v>0</v>
      </c>
      <c r="H55" s="1094"/>
      <c r="I55" s="1094"/>
      <c r="J55" s="1094"/>
      <c r="K55" s="1094"/>
    </row>
    <row r="56" spans="1:11" ht="14.1" customHeight="1" x14ac:dyDescent="0.25">
      <c r="A56" s="1094"/>
      <c r="B56" s="1094"/>
      <c r="C56" s="1109" t="s">
        <v>1048</v>
      </c>
      <c r="D56" s="1110">
        <v>0</v>
      </c>
      <c r="E56" s="1110">
        <v>0</v>
      </c>
      <c r="F56" s="1110">
        <v>0</v>
      </c>
      <c r="G56" s="1110">
        <v>0</v>
      </c>
      <c r="H56" s="1094"/>
      <c r="I56" s="1094"/>
      <c r="J56" s="1094"/>
      <c r="K56" s="1094"/>
    </row>
    <row r="57" spans="1:11" ht="14.1" customHeight="1" x14ac:dyDescent="0.25">
      <c r="A57" s="1094"/>
      <c r="B57" s="1094"/>
      <c r="C57" s="1109" t="s">
        <v>1057</v>
      </c>
      <c r="D57" s="1110">
        <v>0</v>
      </c>
      <c r="E57" s="1110">
        <v>0</v>
      </c>
      <c r="F57" s="1110">
        <v>0</v>
      </c>
      <c r="G57" s="1110">
        <v>0</v>
      </c>
      <c r="H57" s="1094"/>
      <c r="I57" s="1094"/>
      <c r="J57" s="1094"/>
      <c r="K57" s="1094"/>
    </row>
    <row r="58" spans="1:11" ht="14.1" customHeight="1" x14ac:dyDescent="0.25">
      <c r="A58" s="1094"/>
      <c r="B58" s="1094"/>
      <c r="C58" s="1109" t="s">
        <v>1058</v>
      </c>
      <c r="D58" s="1110">
        <v>0</v>
      </c>
      <c r="E58" s="1110">
        <v>0</v>
      </c>
      <c r="F58" s="1110">
        <v>0</v>
      </c>
      <c r="G58" s="1110">
        <v>0</v>
      </c>
      <c r="H58" s="1094"/>
      <c r="I58" s="1094"/>
      <c r="J58" s="1094"/>
      <c r="K58" s="1094"/>
    </row>
    <row r="59" spans="1:11" ht="14.1" customHeight="1" x14ac:dyDescent="0.25">
      <c r="A59" s="1094"/>
      <c r="B59" s="1094"/>
      <c r="C59" s="1109" t="s">
        <v>1059</v>
      </c>
      <c r="D59" s="1110">
        <v>0</v>
      </c>
      <c r="E59" s="1110">
        <v>0</v>
      </c>
      <c r="F59" s="1110">
        <v>0</v>
      </c>
      <c r="G59" s="1110">
        <v>0</v>
      </c>
      <c r="H59" s="1094"/>
      <c r="I59" s="1094"/>
      <c r="J59" s="1094"/>
      <c r="K59" s="1094"/>
    </row>
    <row r="60" spans="1:11" ht="14.1" customHeight="1" x14ac:dyDescent="0.25">
      <c r="A60" s="1094"/>
      <c r="B60" s="1094"/>
      <c r="C60" s="1109" t="s">
        <v>1060</v>
      </c>
      <c r="D60" s="1110">
        <v>0</v>
      </c>
      <c r="E60" s="1110">
        <v>0</v>
      </c>
      <c r="F60" s="1110">
        <v>0</v>
      </c>
      <c r="G60" s="1110">
        <v>0</v>
      </c>
      <c r="H60" s="1094"/>
      <c r="I60" s="1094"/>
      <c r="J60" s="1094"/>
      <c r="K60" s="1094"/>
    </row>
    <row r="61" spans="1:11" ht="14.1" customHeight="1" x14ac:dyDescent="0.25">
      <c r="A61" s="1094"/>
      <c r="B61" s="1094"/>
      <c r="C61" s="1109" t="s">
        <v>1062</v>
      </c>
      <c r="D61" s="1110">
        <v>0</v>
      </c>
      <c r="E61" s="1110">
        <v>0</v>
      </c>
      <c r="F61" s="1110">
        <v>0</v>
      </c>
      <c r="G61" s="1110">
        <v>0</v>
      </c>
      <c r="H61" s="1094"/>
      <c r="I61" s="1094"/>
      <c r="J61" s="1094"/>
      <c r="K61" s="1094"/>
    </row>
    <row r="62" spans="1:11" ht="14.1" customHeight="1" x14ac:dyDescent="0.25">
      <c r="A62" s="1094"/>
      <c r="B62" s="1094"/>
      <c r="C62" s="1109" t="s">
        <v>1048</v>
      </c>
      <c r="D62" s="1110">
        <v>0</v>
      </c>
      <c r="E62" s="1110">
        <v>0</v>
      </c>
      <c r="F62" s="1110">
        <v>0</v>
      </c>
      <c r="G62" s="1110">
        <v>0</v>
      </c>
      <c r="H62" s="1094"/>
      <c r="I62" s="1094"/>
      <c r="J62" s="1094"/>
      <c r="K62" s="1094"/>
    </row>
    <row r="63" spans="1:11" ht="14.1" customHeight="1" x14ac:dyDescent="0.25">
      <c r="A63" s="1094"/>
      <c r="B63" s="1094"/>
      <c r="C63" s="1109" t="s">
        <v>1057</v>
      </c>
      <c r="D63" s="1110">
        <v>0</v>
      </c>
      <c r="E63" s="1110">
        <v>0</v>
      </c>
      <c r="F63" s="1110">
        <v>0</v>
      </c>
      <c r="G63" s="1110">
        <v>0</v>
      </c>
      <c r="H63" s="1094"/>
      <c r="I63" s="1094"/>
      <c r="J63" s="1094"/>
      <c r="K63" s="1094"/>
    </row>
    <row r="64" spans="1:11" ht="14.1" customHeight="1" x14ac:dyDescent="0.25">
      <c r="A64" s="1094"/>
      <c r="B64" s="1094"/>
      <c r="C64" s="1109" t="s">
        <v>1058</v>
      </c>
      <c r="D64" s="1110">
        <v>0</v>
      </c>
      <c r="E64" s="1110">
        <v>0</v>
      </c>
      <c r="F64" s="1110">
        <v>0</v>
      </c>
      <c r="G64" s="1110">
        <v>0</v>
      </c>
      <c r="H64" s="1094"/>
      <c r="I64" s="1094"/>
      <c r="J64" s="1094"/>
      <c r="K64" s="1094"/>
    </row>
    <row r="65" spans="1:11" ht="14.1" customHeight="1" x14ac:dyDescent="0.25">
      <c r="A65" s="1094"/>
      <c r="B65" s="1094"/>
      <c r="C65" s="1109" t="s">
        <v>1059</v>
      </c>
      <c r="D65" s="1110">
        <v>0</v>
      </c>
      <c r="E65" s="1110">
        <v>0</v>
      </c>
      <c r="F65" s="1110">
        <v>0</v>
      </c>
      <c r="G65" s="1110">
        <v>0</v>
      </c>
      <c r="H65" s="1094"/>
      <c r="I65" s="1094"/>
      <c r="J65" s="1094"/>
      <c r="K65" s="1094"/>
    </row>
    <row r="66" spans="1:11" ht="14.1" customHeight="1" x14ac:dyDescent="0.25">
      <c r="A66" s="1094"/>
      <c r="B66" s="1094"/>
      <c r="C66" s="1109" t="s">
        <v>1060</v>
      </c>
      <c r="D66" s="1110">
        <v>0</v>
      </c>
      <c r="E66" s="1110">
        <v>0</v>
      </c>
      <c r="F66" s="1110">
        <v>0</v>
      </c>
      <c r="G66" s="1110">
        <v>0</v>
      </c>
      <c r="H66" s="1094"/>
      <c r="I66" s="1094"/>
      <c r="J66" s="1094"/>
      <c r="K66" s="1094"/>
    </row>
    <row r="67" spans="1:11" ht="14.1" customHeight="1" x14ac:dyDescent="0.25">
      <c r="A67" s="1094"/>
      <c r="B67" s="1094"/>
      <c r="C67" s="1109" t="s">
        <v>1063</v>
      </c>
      <c r="D67" s="1110">
        <v>0</v>
      </c>
      <c r="E67" s="1110">
        <v>0</v>
      </c>
      <c r="F67" s="1110">
        <v>0</v>
      </c>
      <c r="G67" s="1110">
        <v>0</v>
      </c>
      <c r="H67" s="1094"/>
      <c r="I67" s="1094"/>
      <c r="J67" s="1094"/>
      <c r="K67" s="1094"/>
    </row>
    <row r="68" spans="1:11" ht="14.1" customHeight="1" x14ac:dyDescent="0.25">
      <c r="A68" s="1094"/>
      <c r="B68" s="1094"/>
      <c r="C68" s="1109" t="s">
        <v>1064</v>
      </c>
      <c r="D68" s="1110">
        <v>0</v>
      </c>
      <c r="E68" s="1110">
        <v>0</v>
      </c>
      <c r="F68" s="1110">
        <v>0</v>
      </c>
      <c r="G68" s="1110">
        <v>0</v>
      </c>
      <c r="H68" s="1094"/>
      <c r="I68" s="1094"/>
      <c r="J68" s="1094"/>
      <c r="K68" s="1094"/>
    </row>
    <row r="69" spans="1:11" ht="14.1" customHeight="1" x14ac:dyDescent="0.25">
      <c r="A69" s="1094"/>
      <c r="B69" s="1094"/>
      <c r="C69" s="1111" t="s">
        <v>572</v>
      </c>
      <c r="D69" s="1110">
        <v>0</v>
      </c>
      <c r="E69" s="1110">
        <v>2716500000</v>
      </c>
      <c r="F69" s="1110">
        <v>2667500000</v>
      </c>
      <c r="G69" s="1110">
        <v>2667500000</v>
      </c>
      <c r="H69" s="1094"/>
      <c r="I69" s="1094"/>
      <c r="J69" s="1094"/>
      <c r="K69" s="1094"/>
    </row>
    <row r="70" spans="1:11" ht="14.1" customHeight="1" x14ac:dyDescent="0.25">
      <c r="A70" s="1094"/>
      <c r="B70" s="1094"/>
      <c r="C70" s="1234" t="s">
        <v>51</v>
      </c>
      <c r="D70" s="1235"/>
      <c r="E70" s="1235"/>
      <c r="F70" s="1235"/>
      <c r="G70" s="1235"/>
      <c r="H70" s="1094"/>
      <c r="I70" s="1094"/>
      <c r="J70" s="1094"/>
      <c r="K70" s="1094"/>
    </row>
    <row r="71" spans="1:11" ht="14.1" customHeight="1" x14ac:dyDescent="0.25">
      <c r="A71" s="1094"/>
      <c r="B71" s="1094"/>
      <c r="C71" s="1102" t="s">
        <v>2113</v>
      </c>
      <c r="D71" s="1234" t="s">
        <v>2114</v>
      </c>
      <c r="E71" s="1235"/>
      <c r="F71" s="1235"/>
      <c r="G71" s="1235"/>
      <c r="H71" s="1094"/>
      <c r="I71" s="1094"/>
      <c r="J71" s="1094"/>
      <c r="K71" s="1094"/>
    </row>
    <row r="72" spans="1:11" ht="14.1" customHeight="1" x14ac:dyDescent="0.25">
      <c r="A72" s="1094"/>
      <c r="B72" s="1094"/>
      <c r="C72" s="1103" t="s">
        <v>1022</v>
      </c>
      <c r="D72" s="1232" t="s">
        <v>2115</v>
      </c>
      <c r="E72" s="1233"/>
      <c r="F72" s="1233"/>
      <c r="G72" s="1233"/>
      <c r="H72" s="1094"/>
      <c r="I72" s="1094"/>
      <c r="J72" s="1094"/>
      <c r="K72" s="1094"/>
    </row>
    <row r="73" spans="1:11" ht="14.1" customHeight="1" x14ac:dyDescent="0.25">
      <c r="A73" s="1094"/>
      <c r="B73" s="1094"/>
      <c r="C73" s="1104" t="s">
        <v>1024</v>
      </c>
      <c r="D73" s="1230" t="s">
        <v>2116</v>
      </c>
      <c r="E73" s="1231"/>
      <c r="F73" s="1231"/>
      <c r="G73" s="1231"/>
      <c r="H73" s="1094"/>
      <c r="I73" s="1094"/>
      <c r="J73" s="1094"/>
      <c r="K73" s="1094"/>
    </row>
    <row r="74" spans="1:11" ht="14.1" customHeight="1" x14ac:dyDescent="0.25">
      <c r="A74" s="1094"/>
      <c r="B74" s="1094"/>
      <c r="C74" s="1104" t="s">
        <v>31</v>
      </c>
      <c r="D74" s="1230" t="s">
        <v>2117</v>
      </c>
      <c r="E74" s="1231"/>
      <c r="F74" s="1231"/>
      <c r="G74" s="1231"/>
      <c r="H74" s="1094"/>
      <c r="I74" s="1094"/>
      <c r="J74" s="1094"/>
      <c r="K74" s="1094"/>
    </row>
    <row r="75" spans="1:11" ht="15" customHeight="1" x14ac:dyDescent="0.25">
      <c r="A75" s="1094"/>
      <c r="B75" s="1094"/>
      <c r="C75" s="1105"/>
      <c r="D75" s="1106">
        <v>2024</v>
      </c>
      <c r="E75" s="1106">
        <v>2025</v>
      </c>
      <c r="F75" s="1106">
        <v>2026</v>
      </c>
      <c r="G75" s="1106">
        <v>2027</v>
      </c>
      <c r="H75" s="1094"/>
      <c r="I75" s="1094"/>
      <c r="J75" s="1094"/>
      <c r="K75" s="1094"/>
    </row>
    <row r="76" spans="1:11" ht="15" customHeight="1" x14ac:dyDescent="0.25">
      <c r="A76" s="1094"/>
      <c r="B76" s="1094"/>
      <c r="C76" s="1107"/>
      <c r="D76" s="1108" t="s">
        <v>13</v>
      </c>
      <c r="E76" s="1108" t="s">
        <v>14</v>
      </c>
      <c r="F76" s="1108" t="s">
        <v>14</v>
      </c>
      <c r="G76" s="1108" t="s">
        <v>14</v>
      </c>
      <c r="H76" s="1094"/>
      <c r="I76" s="1094"/>
      <c r="J76" s="1094"/>
      <c r="K76" s="1094"/>
    </row>
    <row r="77" spans="1:11" ht="14.1" customHeight="1" x14ac:dyDescent="0.25">
      <c r="A77" s="1094"/>
      <c r="B77" s="1094"/>
      <c r="C77" s="1097" t="s">
        <v>33</v>
      </c>
      <c r="D77" s="1101" t="s">
        <v>1017</v>
      </c>
      <c r="E77" s="1101" t="s">
        <v>1018</v>
      </c>
      <c r="F77" s="1101" t="s">
        <v>1039</v>
      </c>
      <c r="G77" s="1101" t="s">
        <v>1230</v>
      </c>
      <c r="H77" s="1094"/>
      <c r="I77" s="1094"/>
      <c r="J77" s="1094"/>
      <c r="K77" s="1094"/>
    </row>
    <row r="78" spans="1:11" ht="14.1" customHeight="1" x14ac:dyDescent="0.25">
      <c r="A78" s="1094"/>
      <c r="B78" s="1094"/>
      <c r="C78" s="1097" t="s">
        <v>1029</v>
      </c>
      <c r="D78" s="1101" t="s">
        <v>2118</v>
      </c>
      <c r="E78" s="1101" t="s">
        <v>1665</v>
      </c>
      <c r="F78" s="1101" t="s">
        <v>1039</v>
      </c>
      <c r="G78" s="1101" t="s">
        <v>2119</v>
      </c>
      <c r="H78" s="1094"/>
      <c r="I78" s="1094"/>
      <c r="J78" s="1094"/>
      <c r="K78" s="1094"/>
    </row>
    <row r="79" spans="1:11" ht="14.1" customHeight="1" x14ac:dyDescent="0.25">
      <c r="A79" s="1094"/>
      <c r="B79" s="1094"/>
      <c r="C79" s="1097" t="s">
        <v>1032</v>
      </c>
      <c r="D79" s="1101" t="s">
        <v>2120</v>
      </c>
      <c r="E79" s="1101" t="s">
        <v>2121</v>
      </c>
      <c r="F79" s="1101" t="s">
        <v>1039</v>
      </c>
      <c r="G79" s="1101" t="s">
        <v>2122</v>
      </c>
      <c r="H79" s="1094"/>
      <c r="I79" s="1094"/>
      <c r="J79" s="1094"/>
      <c r="K79" s="1094"/>
    </row>
    <row r="80" spans="1:11" ht="14.1" customHeight="1" x14ac:dyDescent="0.25">
      <c r="A80" s="1094"/>
      <c r="B80" s="1094"/>
      <c r="C80" s="1097" t="s">
        <v>1037</v>
      </c>
      <c r="D80" s="1101" t="s">
        <v>1038</v>
      </c>
      <c r="E80" s="1101" t="s">
        <v>2123</v>
      </c>
      <c r="F80" s="1101" t="s">
        <v>1083</v>
      </c>
      <c r="G80" s="1101" t="s">
        <v>1038</v>
      </c>
      <c r="H80" s="1094"/>
      <c r="I80" s="1094"/>
      <c r="J80" s="1094"/>
      <c r="K80" s="1094"/>
    </row>
    <row r="81" spans="1:11" ht="14.1" customHeight="1" x14ac:dyDescent="0.25">
      <c r="A81" s="1094"/>
      <c r="B81" s="1094"/>
      <c r="C81" s="1097" t="s">
        <v>1042</v>
      </c>
      <c r="D81" s="1101" t="s">
        <v>1038</v>
      </c>
      <c r="E81" s="1101" t="s">
        <v>2124</v>
      </c>
      <c r="F81" s="1101" t="s">
        <v>1083</v>
      </c>
      <c r="G81" s="1101" t="s">
        <v>1038</v>
      </c>
      <c r="H81" s="1094"/>
      <c r="I81" s="1094"/>
      <c r="J81" s="1094"/>
      <c r="K81" s="1094"/>
    </row>
    <row r="82" spans="1:11" ht="14.1" customHeight="1" x14ac:dyDescent="0.25">
      <c r="A82" s="1094"/>
      <c r="B82" s="1094"/>
      <c r="C82" s="1097" t="s">
        <v>39</v>
      </c>
      <c r="D82" s="1101" t="s">
        <v>1038</v>
      </c>
      <c r="E82" s="1101" t="s">
        <v>2125</v>
      </c>
      <c r="F82" s="1101" t="s">
        <v>1083</v>
      </c>
      <c r="G82" s="1101" t="s">
        <v>1038</v>
      </c>
      <c r="H82" s="1094"/>
      <c r="I82" s="1094"/>
      <c r="J82" s="1094"/>
      <c r="K82" s="1094"/>
    </row>
    <row r="83" spans="1:11" ht="14.1" customHeight="1" x14ac:dyDescent="0.25">
      <c r="A83" s="1094"/>
      <c r="B83" s="1094"/>
      <c r="C83" s="1228" t="s">
        <v>1046</v>
      </c>
      <c r="D83" s="1229"/>
      <c r="E83" s="1229"/>
      <c r="F83" s="1229"/>
      <c r="G83" s="1229"/>
      <c r="H83" s="1094"/>
      <c r="I83" s="1094"/>
      <c r="J83" s="1094"/>
      <c r="K83" s="1094"/>
    </row>
    <row r="84" spans="1:11" ht="14.1" customHeight="1" x14ac:dyDescent="0.25">
      <c r="A84" s="1094"/>
      <c r="B84" s="1094"/>
      <c r="C84" s="1105"/>
      <c r="D84" s="1106">
        <v>2024</v>
      </c>
      <c r="E84" s="1106">
        <v>2025</v>
      </c>
      <c r="F84" s="1106">
        <v>2026</v>
      </c>
      <c r="G84" s="1106">
        <v>2027</v>
      </c>
      <c r="H84" s="1094"/>
      <c r="I84" s="1094"/>
      <c r="J84" s="1094"/>
      <c r="K84" s="1094"/>
    </row>
    <row r="85" spans="1:11" ht="14.1" customHeight="1" x14ac:dyDescent="0.25">
      <c r="A85" s="1094"/>
      <c r="B85" s="1094"/>
      <c r="C85" s="1107"/>
      <c r="D85" s="1108" t="s">
        <v>13</v>
      </c>
      <c r="E85" s="1108" t="s">
        <v>14</v>
      </c>
      <c r="F85" s="1108" t="s">
        <v>14</v>
      </c>
      <c r="G85" s="1108" t="s">
        <v>14</v>
      </c>
      <c r="H85" s="1094"/>
      <c r="I85" s="1094"/>
      <c r="J85" s="1094"/>
      <c r="K85" s="1094"/>
    </row>
    <row r="86" spans="1:11" ht="14.1" customHeight="1" x14ac:dyDescent="0.25">
      <c r="A86" s="1094"/>
      <c r="B86" s="1094"/>
      <c r="C86" s="1109" t="s">
        <v>1047</v>
      </c>
      <c r="D86" s="1110">
        <v>0</v>
      </c>
      <c r="E86" s="1110">
        <v>0</v>
      </c>
      <c r="F86" s="1110">
        <v>0</v>
      </c>
      <c r="G86" s="1110">
        <v>0</v>
      </c>
      <c r="H86" s="1094"/>
      <c r="I86" s="1094"/>
      <c r="J86" s="1094"/>
      <c r="K86" s="1094"/>
    </row>
    <row r="87" spans="1:11" ht="14.1" customHeight="1" x14ac:dyDescent="0.25">
      <c r="A87" s="1094"/>
      <c r="B87" s="1094"/>
      <c r="C87" s="1109" t="s">
        <v>1048</v>
      </c>
      <c r="D87" s="1110">
        <v>0</v>
      </c>
      <c r="E87" s="1110">
        <v>0</v>
      </c>
      <c r="F87" s="1110">
        <v>0</v>
      </c>
      <c r="G87" s="1110">
        <v>0</v>
      </c>
      <c r="H87" s="1094"/>
      <c r="I87" s="1094"/>
      <c r="J87" s="1094"/>
      <c r="K87" s="1094"/>
    </row>
    <row r="88" spans="1:11" ht="14.1" customHeight="1" x14ac:dyDescent="0.25">
      <c r="A88" s="1094"/>
      <c r="B88" s="1094"/>
      <c r="C88" s="1109" t="s">
        <v>1049</v>
      </c>
      <c r="D88" s="1110">
        <v>0</v>
      </c>
      <c r="E88" s="1110">
        <v>0</v>
      </c>
      <c r="F88" s="1110">
        <v>0</v>
      </c>
      <c r="G88" s="1110">
        <v>0</v>
      </c>
      <c r="H88" s="1094"/>
      <c r="I88" s="1094"/>
      <c r="J88" s="1094"/>
      <c r="K88" s="1094"/>
    </row>
    <row r="89" spans="1:11" ht="14.1" customHeight="1" x14ac:dyDescent="0.25">
      <c r="A89" s="1094"/>
      <c r="B89" s="1094"/>
      <c r="C89" s="1109" t="s">
        <v>1050</v>
      </c>
      <c r="D89" s="1110">
        <v>0</v>
      </c>
      <c r="E89" s="1110">
        <v>0</v>
      </c>
      <c r="F89" s="1110">
        <v>0</v>
      </c>
      <c r="G89" s="1110">
        <v>0</v>
      </c>
      <c r="H89" s="1094"/>
      <c r="I89" s="1094"/>
      <c r="J89" s="1094"/>
      <c r="K89" s="1094"/>
    </row>
    <row r="90" spans="1:11" ht="14.1" customHeight="1" x14ac:dyDescent="0.25">
      <c r="A90" s="1094"/>
      <c r="B90" s="1094"/>
      <c r="C90" s="1109" t="s">
        <v>1048</v>
      </c>
      <c r="D90" s="1110">
        <v>0</v>
      </c>
      <c r="E90" s="1110">
        <v>0</v>
      </c>
      <c r="F90" s="1110">
        <v>0</v>
      </c>
      <c r="G90" s="1110">
        <v>0</v>
      </c>
      <c r="H90" s="1094"/>
      <c r="I90" s="1094"/>
      <c r="J90" s="1094"/>
      <c r="K90" s="1094"/>
    </row>
    <row r="91" spans="1:11" ht="14.1" customHeight="1" x14ac:dyDescent="0.25">
      <c r="A91" s="1094"/>
      <c r="B91" s="1094"/>
      <c r="C91" s="1109" t="s">
        <v>1049</v>
      </c>
      <c r="D91" s="1110">
        <v>0</v>
      </c>
      <c r="E91" s="1110">
        <v>0</v>
      </c>
      <c r="F91" s="1110">
        <v>0</v>
      </c>
      <c r="G91" s="1110">
        <v>0</v>
      </c>
      <c r="H91" s="1094"/>
      <c r="I91" s="1094"/>
      <c r="J91" s="1094"/>
      <c r="K91" s="1094"/>
    </row>
    <row r="92" spans="1:11" ht="14.1" customHeight="1" x14ac:dyDescent="0.25">
      <c r="A92" s="1094"/>
      <c r="B92" s="1094"/>
      <c r="C92" s="1109" t="s">
        <v>1051</v>
      </c>
      <c r="D92" s="1110">
        <v>0</v>
      </c>
      <c r="E92" s="1110">
        <v>0</v>
      </c>
      <c r="F92" s="1110">
        <v>0</v>
      </c>
      <c r="G92" s="1110">
        <v>0</v>
      </c>
      <c r="H92" s="1094"/>
      <c r="I92" s="1094"/>
      <c r="J92" s="1094"/>
      <c r="K92" s="1094"/>
    </row>
    <row r="93" spans="1:11" ht="14.1" customHeight="1" x14ac:dyDescent="0.25">
      <c r="A93" s="1094"/>
      <c r="B93" s="1094"/>
      <c r="C93" s="1109" t="s">
        <v>1048</v>
      </c>
      <c r="D93" s="1110">
        <v>0</v>
      </c>
      <c r="E93" s="1110">
        <v>0</v>
      </c>
      <c r="F93" s="1110">
        <v>0</v>
      </c>
      <c r="G93" s="1110">
        <v>0</v>
      </c>
      <c r="H93" s="1094"/>
      <c r="I93" s="1094"/>
      <c r="J93" s="1094"/>
      <c r="K93" s="1094"/>
    </row>
    <row r="94" spans="1:11" ht="14.1" customHeight="1" x14ac:dyDescent="0.25">
      <c r="A94" s="1094"/>
      <c r="B94" s="1094"/>
      <c r="C94" s="1109" t="s">
        <v>1049</v>
      </c>
      <c r="D94" s="1110">
        <v>0</v>
      </c>
      <c r="E94" s="1110">
        <v>0</v>
      </c>
      <c r="F94" s="1110">
        <v>0</v>
      </c>
      <c r="G94" s="1110">
        <v>0</v>
      </c>
      <c r="H94" s="1094"/>
      <c r="I94" s="1094"/>
      <c r="J94" s="1094"/>
      <c r="K94" s="1094"/>
    </row>
    <row r="95" spans="1:11" ht="14.1" customHeight="1" x14ac:dyDescent="0.25">
      <c r="A95" s="1094"/>
      <c r="B95" s="1094"/>
      <c r="C95" s="1109" t="s">
        <v>1052</v>
      </c>
      <c r="D95" s="1110">
        <v>0</v>
      </c>
      <c r="E95" s="1110">
        <v>0</v>
      </c>
      <c r="F95" s="1110">
        <v>0</v>
      </c>
      <c r="G95" s="1110">
        <v>0</v>
      </c>
      <c r="H95" s="1094"/>
      <c r="I95" s="1094"/>
      <c r="J95" s="1094"/>
      <c r="K95" s="1094"/>
    </row>
    <row r="96" spans="1:11" ht="14.1" customHeight="1" x14ac:dyDescent="0.25">
      <c r="A96" s="1094"/>
      <c r="B96" s="1094"/>
      <c r="C96" s="1109" t="s">
        <v>1048</v>
      </c>
      <c r="D96" s="1110">
        <v>0</v>
      </c>
      <c r="E96" s="1110">
        <v>0</v>
      </c>
      <c r="F96" s="1110">
        <v>0</v>
      </c>
      <c r="G96" s="1110">
        <v>0</v>
      </c>
      <c r="H96" s="1094"/>
      <c r="I96" s="1094"/>
      <c r="J96" s="1094"/>
      <c r="K96" s="1094"/>
    </row>
    <row r="97" spans="1:11" ht="14.1" customHeight="1" x14ac:dyDescent="0.25">
      <c r="A97" s="1094"/>
      <c r="B97" s="1094"/>
      <c r="C97" s="1109" t="s">
        <v>1049</v>
      </c>
      <c r="D97" s="1110">
        <v>0</v>
      </c>
      <c r="E97" s="1110">
        <v>0</v>
      </c>
      <c r="F97" s="1110">
        <v>0</v>
      </c>
      <c r="G97" s="1110">
        <v>0</v>
      </c>
      <c r="H97" s="1094"/>
      <c r="I97" s="1094"/>
      <c r="J97" s="1094"/>
      <c r="K97" s="1094"/>
    </row>
    <row r="98" spans="1:11" ht="14.1" customHeight="1" x14ac:dyDescent="0.25">
      <c r="A98" s="1094"/>
      <c r="B98" s="1094"/>
      <c r="C98" s="1109" t="s">
        <v>1053</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1054</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1055</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1056</v>
      </c>
      <c r="D107" s="1110">
        <v>0</v>
      </c>
      <c r="E107" s="1110">
        <v>0</v>
      </c>
      <c r="F107" s="1110">
        <v>0</v>
      </c>
      <c r="G107" s="1110">
        <v>0</v>
      </c>
      <c r="H107" s="1094"/>
      <c r="I107" s="1094"/>
      <c r="J107" s="1094"/>
      <c r="K107" s="1094"/>
    </row>
    <row r="108" spans="1:11" ht="14.1" customHeight="1" x14ac:dyDescent="0.25">
      <c r="A108" s="1094"/>
      <c r="B108" s="1094"/>
      <c r="C108" s="1109" t="s">
        <v>1048</v>
      </c>
      <c r="D108" s="1110">
        <v>0</v>
      </c>
      <c r="E108" s="1110">
        <v>0</v>
      </c>
      <c r="F108" s="1110">
        <v>0</v>
      </c>
      <c r="G108" s="1110">
        <v>0</v>
      </c>
      <c r="H108" s="1094"/>
      <c r="I108" s="1094"/>
      <c r="J108" s="1094"/>
      <c r="K108" s="1094"/>
    </row>
    <row r="109" spans="1:11" ht="14.1" customHeight="1" x14ac:dyDescent="0.25">
      <c r="A109" s="1094"/>
      <c r="B109" s="1094"/>
      <c r="C109" s="1109" t="s">
        <v>1057</v>
      </c>
      <c r="D109" s="1110">
        <v>0</v>
      </c>
      <c r="E109" s="1110">
        <v>0</v>
      </c>
      <c r="F109" s="1110">
        <v>0</v>
      </c>
      <c r="G109" s="1110">
        <v>0</v>
      </c>
      <c r="H109" s="1094"/>
      <c r="I109" s="1094"/>
      <c r="J109" s="1094"/>
      <c r="K109" s="1094"/>
    </row>
    <row r="110" spans="1:11" ht="14.1" customHeight="1" x14ac:dyDescent="0.25">
      <c r="A110" s="1094"/>
      <c r="B110" s="1094"/>
      <c r="C110" s="1109" t="s">
        <v>1058</v>
      </c>
      <c r="D110" s="1110">
        <v>0</v>
      </c>
      <c r="E110" s="1110">
        <v>0</v>
      </c>
      <c r="F110" s="1110">
        <v>0</v>
      </c>
      <c r="G110" s="1110">
        <v>0</v>
      </c>
      <c r="H110" s="1094"/>
      <c r="I110" s="1094"/>
      <c r="J110" s="1094"/>
      <c r="K110" s="1094"/>
    </row>
    <row r="111" spans="1:11" ht="14.1" customHeight="1" x14ac:dyDescent="0.25">
      <c r="A111" s="1094"/>
      <c r="B111" s="1094"/>
      <c r="C111" s="1109" t="s">
        <v>1059</v>
      </c>
      <c r="D111" s="1110">
        <v>0</v>
      </c>
      <c r="E111" s="1110">
        <v>0</v>
      </c>
      <c r="F111" s="1110">
        <v>0</v>
      </c>
      <c r="G111" s="1110">
        <v>0</v>
      </c>
      <c r="H111" s="1094"/>
      <c r="I111" s="1094"/>
      <c r="J111" s="1094"/>
      <c r="K111" s="1094"/>
    </row>
    <row r="112" spans="1:11" ht="14.1" customHeight="1" x14ac:dyDescent="0.25">
      <c r="A112" s="1094"/>
      <c r="B112" s="1094"/>
      <c r="C112" s="1109" t="s">
        <v>1060</v>
      </c>
      <c r="D112" s="1110">
        <v>0</v>
      </c>
      <c r="E112" s="1110">
        <v>0</v>
      </c>
      <c r="F112" s="1110">
        <v>0</v>
      </c>
      <c r="G112" s="1110">
        <v>0</v>
      </c>
      <c r="H112" s="1094"/>
      <c r="I112" s="1094"/>
      <c r="J112" s="1094"/>
      <c r="K112" s="1094"/>
    </row>
    <row r="113" spans="1:11" ht="14.1" customHeight="1" x14ac:dyDescent="0.25">
      <c r="A113" s="1094"/>
      <c r="B113" s="1094"/>
      <c r="C113" s="1109" t="s">
        <v>1061</v>
      </c>
      <c r="D113" s="1110">
        <v>0</v>
      </c>
      <c r="E113" s="1110">
        <v>1200000</v>
      </c>
      <c r="F113" s="1110">
        <v>0</v>
      </c>
      <c r="G113" s="1110">
        <v>562000</v>
      </c>
      <c r="H113" s="1094"/>
      <c r="I113" s="1094"/>
      <c r="J113" s="1094"/>
      <c r="K113" s="1094"/>
    </row>
    <row r="114" spans="1:11" ht="14.1" customHeight="1" x14ac:dyDescent="0.25">
      <c r="A114" s="1094"/>
      <c r="B114" s="1094"/>
      <c r="C114" s="1109" t="s">
        <v>1048</v>
      </c>
      <c r="D114" s="1110">
        <v>0</v>
      </c>
      <c r="E114" s="1110">
        <v>1200000</v>
      </c>
      <c r="F114" s="1110">
        <v>0</v>
      </c>
      <c r="G114" s="1110">
        <v>562000</v>
      </c>
      <c r="H114" s="1094"/>
      <c r="I114" s="1094"/>
      <c r="J114" s="1094"/>
      <c r="K114" s="1094"/>
    </row>
    <row r="115" spans="1:11" ht="14.1" customHeight="1" x14ac:dyDescent="0.25">
      <c r="A115" s="1094"/>
      <c r="B115" s="1094"/>
      <c r="C115" s="1109" t="s">
        <v>1057</v>
      </c>
      <c r="D115" s="1110">
        <v>0</v>
      </c>
      <c r="E115" s="1110">
        <v>0</v>
      </c>
      <c r="F115" s="1110">
        <v>0</v>
      </c>
      <c r="G115" s="1110">
        <v>0</v>
      </c>
      <c r="H115" s="1094"/>
      <c r="I115" s="1094"/>
      <c r="J115" s="1094"/>
      <c r="K115" s="1094"/>
    </row>
    <row r="116" spans="1:11" ht="14.1" customHeight="1" x14ac:dyDescent="0.25">
      <c r="A116" s="1094"/>
      <c r="B116" s="1094"/>
      <c r="C116" s="1109" t="s">
        <v>1058</v>
      </c>
      <c r="D116" s="1110">
        <v>0</v>
      </c>
      <c r="E116" s="1110">
        <v>0</v>
      </c>
      <c r="F116" s="1110">
        <v>0</v>
      </c>
      <c r="G116" s="1110">
        <v>0</v>
      </c>
      <c r="H116" s="1094"/>
      <c r="I116" s="1094"/>
      <c r="J116" s="1094"/>
      <c r="K116" s="1094"/>
    </row>
    <row r="117" spans="1:11" ht="14.1" customHeight="1" x14ac:dyDescent="0.25">
      <c r="A117" s="1094"/>
      <c r="B117" s="1094"/>
      <c r="C117" s="1109" t="s">
        <v>1059</v>
      </c>
      <c r="D117" s="1110">
        <v>0</v>
      </c>
      <c r="E117" s="1110">
        <v>0</v>
      </c>
      <c r="F117" s="1110">
        <v>0</v>
      </c>
      <c r="G117" s="1110">
        <v>0</v>
      </c>
      <c r="H117" s="1094"/>
      <c r="I117" s="1094"/>
      <c r="J117" s="1094"/>
      <c r="K117" s="1094"/>
    </row>
    <row r="118" spans="1:11" ht="14.1" customHeight="1" x14ac:dyDescent="0.25">
      <c r="A118" s="1094"/>
      <c r="B118" s="1094"/>
      <c r="C118" s="1109" t="s">
        <v>1060</v>
      </c>
      <c r="D118" s="1110">
        <v>0</v>
      </c>
      <c r="E118" s="1110">
        <v>0</v>
      </c>
      <c r="F118" s="1110">
        <v>0</v>
      </c>
      <c r="G118" s="1110">
        <v>0</v>
      </c>
      <c r="H118" s="1094"/>
      <c r="I118" s="1094"/>
      <c r="J118" s="1094"/>
      <c r="K118" s="1094"/>
    </row>
    <row r="119" spans="1:11" ht="14.1" customHeight="1" x14ac:dyDescent="0.25">
      <c r="A119" s="1094"/>
      <c r="B119" s="1094"/>
      <c r="C119" s="1109" t="s">
        <v>1062</v>
      </c>
      <c r="D119" s="1110">
        <v>0</v>
      </c>
      <c r="E119" s="1110">
        <v>0</v>
      </c>
      <c r="F119" s="1110">
        <v>0</v>
      </c>
      <c r="G119" s="1110">
        <v>0</v>
      </c>
      <c r="H119" s="1094"/>
      <c r="I119" s="1094"/>
      <c r="J119" s="1094"/>
      <c r="K119" s="1094"/>
    </row>
    <row r="120" spans="1:11" ht="14.1" customHeight="1" x14ac:dyDescent="0.25">
      <c r="A120" s="1094"/>
      <c r="B120" s="1094"/>
      <c r="C120" s="1109" t="s">
        <v>1048</v>
      </c>
      <c r="D120" s="1110">
        <v>0</v>
      </c>
      <c r="E120" s="1110">
        <v>0</v>
      </c>
      <c r="F120" s="1110">
        <v>0</v>
      </c>
      <c r="G120" s="1110">
        <v>0</v>
      </c>
      <c r="H120" s="1094"/>
      <c r="I120" s="1094"/>
      <c r="J120" s="1094"/>
      <c r="K120" s="1094"/>
    </row>
    <row r="121" spans="1:11" ht="14.1" customHeight="1" x14ac:dyDescent="0.25">
      <c r="A121" s="1094"/>
      <c r="B121" s="1094"/>
      <c r="C121" s="1109" t="s">
        <v>1057</v>
      </c>
      <c r="D121" s="1110">
        <v>0</v>
      </c>
      <c r="E121" s="1110">
        <v>0</v>
      </c>
      <c r="F121" s="1110">
        <v>0</v>
      </c>
      <c r="G121" s="1110">
        <v>0</v>
      </c>
      <c r="H121" s="1094"/>
      <c r="I121" s="1094"/>
      <c r="J121" s="1094"/>
      <c r="K121" s="1094"/>
    </row>
    <row r="122" spans="1:11" ht="14.1" customHeight="1" x14ac:dyDescent="0.25">
      <c r="A122" s="1094"/>
      <c r="B122" s="1094"/>
      <c r="C122" s="1109" t="s">
        <v>1058</v>
      </c>
      <c r="D122" s="1110">
        <v>0</v>
      </c>
      <c r="E122" s="1110">
        <v>0</v>
      </c>
      <c r="F122" s="1110">
        <v>0</v>
      </c>
      <c r="G122" s="1110">
        <v>0</v>
      </c>
      <c r="H122" s="1094"/>
      <c r="I122" s="1094"/>
      <c r="J122" s="1094"/>
      <c r="K122" s="1094"/>
    </row>
    <row r="123" spans="1:11" ht="14.1" customHeight="1" x14ac:dyDescent="0.25">
      <c r="A123" s="1094"/>
      <c r="B123" s="1094"/>
      <c r="C123" s="1109" t="s">
        <v>1059</v>
      </c>
      <c r="D123" s="1110">
        <v>0</v>
      </c>
      <c r="E123" s="1110">
        <v>0</v>
      </c>
      <c r="F123" s="1110">
        <v>0</v>
      </c>
      <c r="G123" s="1110">
        <v>0</v>
      </c>
      <c r="H123" s="1094"/>
      <c r="I123" s="1094"/>
      <c r="J123" s="1094"/>
      <c r="K123" s="1094"/>
    </row>
    <row r="124" spans="1:11" ht="14.1" customHeight="1" x14ac:dyDescent="0.25">
      <c r="A124" s="1094"/>
      <c r="B124" s="1094"/>
      <c r="C124" s="1109" t="s">
        <v>1060</v>
      </c>
      <c r="D124" s="1110">
        <v>0</v>
      </c>
      <c r="E124" s="1110">
        <v>0</v>
      </c>
      <c r="F124" s="1110">
        <v>0</v>
      </c>
      <c r="G124" s="1110">
        <v>0</v>
      </c>
      <c r="H124" s="1094"/>
      <c r="I124" s="1094"/>
      <c r="J124" s="1094"/>
      <c r="K124" s="1094"/>
    </row>
    <row r="125" spans="1:11" ht="14.1" customHeight="1" x14ac:dyDescent="0.25">
      <c r="A125" s="1094"/>
      <c r="B125" s="1094"/>
      <c r="C125" s="1109" t="s">
        <v>1063</v>
      </c>
      <c r="D125" s="1110">
        <v>0</v>
      </c>
      <c r="E125" s="1110">
        <v>0</v>
      </c>
      <c r="F125" s="1110">
        <v>0</v>
      </c>
      <c r="G125" s="1110">
        <v>0</v>
      </c>
      <c r="H125" s="1094"/>
      <c r="I125" s="1094"/>
      <c r="J125" s="1094"/>
      <c r="K125" s="1094"/>
    </row>
    <row r="126" spans="1:11" ht="14.1" customHeight="1" x14ac:dyDescent="0.25">
      <c r="A126" s="1094"/>
      <c r="B126" s="1094"/>
      <c r="C126" s="1109" t="s">
        <v>1064</v>
      </c>
      <c r="D126" s="1110">
        <v>0</v>
      </c>
      <c r="E126" s="1110">
        <v>0</v>
      </c>
      <c r="F126" s="1110">
        <v>0</v>
      </c>
      <c r="G126" s="1110">
        <v>0</v>
      </c>
      <c r="H126" s="1094"/>
      <c r="I126" s="1094"/>
      <c r="J126" s="1094"/>
      <c r="K126" s="1094"/>
    </row>
    <row r="127" spans="1:11" ht="14.1" customHeight="1" x14ac:dyDescent="0.25">
      <c r="A127" s="1094"/>
      <c r="B127" s="1094"/>
      <c r="C127" s="1111" t="s">
        <v>572</v>
      </c>
      <c r="D127" s="1110">
        <v>0</v>
      </c>
      <c r="E127" s="1110">
        <v>1200000</v>
      </c>
      <c r="F127" s="1110">
        <v>0</v>
      </c>
      <c r="G127" s="1110">
        <v>562000</v>
      </c>
      <c r="H127" s="1094"/>
      <c r="I127" s="1094"/>
      <c r="J127" s="1094"/>
      <c r="K127" s="1094"/>
    </row>
    <row r="128" spans="1:11" ht="18" customHeight="1" x14ac:dyDescent="0.25">
      <c r="A128" s="1094"/>
      <c r="B128" s="1094"/>
      <c r="C128" s="1103" t="s">
        <v>1022</v>
      </c>
      <c r="D128" s="1232" t="s">
        <v>2126</v>
      </c>
      <c r="E128" s="1233"/>
      <c r="F128" s="1233"/>
      <c r="G128" s="1233"/>
      <c r="H128" s="1094"/>
      <c r="I128" s="1094"/>
      <c r="J128" s="1094"/>
      <c r="K128" s="1094"/>
    </row>
    <row r="129" spans="1:11" ht="18" customHeight="1" x14ac:dyDescent="0.25">
      <c r="A129" s="1094"/>
      <c r="B129" s="1094"/>
      <c r="C129" s="1104" t="s">
        <v>1024</v>
      </c>
      <c r="D129" s="1230" t="s">
        <v>2127</v>
      </c>
      <c r="E129" s="1231"/>
      <c r="F129" s="1231"/>
      <c r="G129" s="1231"/>
      <c r="H129" s="1094"/>
      <c r="I129" s="1094"/>
      <c r="J129" s="1094"/>
      <c r="K129" s="1094"/>
    </row>
    <row r="130" spans="1:11" ht="18" customHeight="1" x14ac:dyDescent="0.25">
      <c r="A130" s="1094"/>
      <c r="B130" s="1094"/>
      <c r="C130" s="1104" t="s">
        <v>31</v>
      </c>
      <c r="D130" s="1230" t="s">
        <v>2128</v>
      </c>
      <c r="E130" s="1231"/>
      <c r="F130" s="1231"/>
      <c r="G130" s="1231"/>
      <c r="H130" s="1094"/>
      <c r="I130" s="1094"/>
      <c r="J130" s="1094"/>
      <c r="K130" s="1094"/>
    </row>
    <row r="131" spans="1:11" ht="15" customHeight="1" x14ac:dyDescent="0.25">
      <c r="A131" s="1094"/>
      <c r="B131" s="1094"/>
      <c r="C131" s="1105"/>
      <c r="D131" s="1106">
        <v>2024</v>
      </c>
      <c r="E131" s="1106">
        <v>2025</v>
      </c>
      <c r="F131" s="1106">
        <v>2026</v>
      </c>
      <c r="G131" s="1106">
        <v>2027</v>
      </c>
      <c r="H131" s="1094"/>
      <c r="I131" s="1094"/>
      <c r="J131" s="1094"/>
      <c r="K131" s="1094"/>
    </row>
    <row r="132" spans="1:11" ht="15" customHeight="1" x14ac:dyDescent="0.25">
      <c r="A132" s="1094"/>
      <c r="B132" s="1094"/>
      <c r="C132" s="1107"/>
      <c r="D132" s="1108" t="s">
        <v>13</v>
      </c>
      <c r="E132" s="1108" t="s">
        <v>14</v>
      </c>
      <c r="F132" s="1108" t="s">
        <v>14</v>
      </c>
      <c r="G132" s="1108" t="s">
        <v>14</v>
      </c>
      <c r="H132" s="1094"/>
      <c r="I132" s="1094"/>
      <c r="J132" s="1094"/>
      <c r="K132" s="1094"/>
    </row>
    <row r="133" spans="1:11" ht="14.1" customHeight="1" x14ac:dyDescent="0.25">
      <c r="A133" s="1094"/>
      <c r="B133" s="1094"/>
      <c r="C133" s="1097" t="s">
        <v>33</v>
      </c>
      <c r="D133" s="1101" t="s">
        <v>2129</v>
      </c>
      <c r="E133" s="1101" t="s">
        <v>2130</v>
      </c>
      <c r="F133" s="1101" t="s">
        <v>1664</v>
      </c>
      <c r="G133" s="1101" t="s">
        <v>2131</v>
      </c>
      <c r="H133" s="1094"/>
      <c r="I133" s="1094"/>
      <c r="J133" s="1094"/>
      <c r="K133" s="1094"/>
    </row>
    <row r="134" spans="1:11" ht="14.1" customHeight="1" x14ac:dyDescent="0.25">
      <c r="A134" s="1094"/>
      <c r="B134" s="1094"/>
      <c r="C134" s="1097" t="s">
        <v>1029</v>
      </c>
      <c r="D134" s="1101" t="s">
        <v>2132</v>
      </c>
      <c r="E134" s="1101" t="s">
        <v>1665</v>
      </c>
      <c r="F134" s="1101" t="s">
        <v>2133</v>
      </c>
      <c r="G134" s="1101" t="s">
        <v>2134</v>
      </c>
      <c r="H134" s="1094"/>
      <c r="I134" s="1094"/>
      <c r="J134" s="1094"/>
      <c r="K134" s="1094"/>
    </row>
    <row r="135" spans="1:11" ht="14.1" customHeight="1" x14ac:dyDescent="0.25">
      <c r="A135" s="1094"/>
      <c r="B135" s="1094"/>
      <c r="C135" s="1097" t="s">
        <v>1032</v>
      </c>
      <c r="D135" s="1101" t="s">
        <v>2135</v>
      </c>
      <c r="E135" s="1101" t="s">
        <v>2136</v>
      </c>
      <c r="F135" s="1101" t="s">
        <v>2137</v>
      </c>
      <c r="G135" s="1101" t="s">
        <v>2138</v>
      </c>
      <c r="H135" s="1094"/>
      <c r="I135" s="1094"/>
      <c r="J135" s="1094"/>
      <c r="K135" s="1094"/>
    </row>
    <row r="136" spans="1:11" ht="14.1" customHeight="1" x14ac:dyDescent="0.25">
      <c r="A136" s="1094"/>
      <c r="B136" s="1094"/>
      <c r="C136" s="1097" t="s">
        <v>1037</v>
      </c>
      <c r="D136" s="1101" t="s">
        <v>1038</v>
      </c>
      <c r="E136" s="1101" t="s">
        <v>2139</v>
      </c>
      <c r="F136" s="1101" t="s">
        <v>2140</v>
      </c>
      <c r="G136" s="1101" t="s">
        <v>2141</v>
      </c>
      <c r="H136" s="1094"/>
      <c r="I136" s="1094"/>
      <c r="J136" s="1094"/>
      <c r="K136" s="1094"/>
    </row>
    <row r="137" spans="1:11" ht="14.1" customHeight="1" x14ac:dyDescent="0.25">
      <c r="A137" s="1094"/>
      <c r="B137" s="1094"/>
      <c r="C137" s="1097" t="s">
        <v>1042</v>
      </c>
      <c r="D137" s="1101" t="s">
        <v>1038</v>
      </c>
      <c r="E137" s="1101" t="s">
        <v>2142</v>
      </c>
      <c r="F137" s="1101" t="s">
        <v>2143</v>
      </c>
      <c r="G137" s="1101" t="s">
        <v>2144</v>
      </c>
      <c r="H137" s="1094"/>
      <c r="I137" s="1094"/>
      <c r="J137" s="1094"/>
      <c r="K137" s="1094"/>
    </row>
    <row r="138" spans="1:11" ht="14.1" customHeight="1" x14ac:dyDescent="0.25">
      <c r="A138" s="1094"/>
      <c r="B138" s="1094"/>
      <c r="C138" s="1097" t="s">
        <v>39</v>
      </c>
      <c r="D138" s="1101" t="s">
        <v>1038</v>
      </c>
      <c r="E138" s="1101" t="s">
        <v>2145</v>
      </c>
      <c r="F138" s="1101" t="s">
        <v>2146</v>
      </c>
      <c r="G138" s="1101" t="s">
        <v>2147</v>
      </c>
      <c r="H138" s="1094"/>
      <c r="I138" s="1094"/>
      <c r="J138" s="1094"/>
      <c r="K138" s="1094"/>
    </row>
    <row r="139" spans="1:11" ht="14.1" customHeight="1" x14ac:dyDescent="0.25">
      <c r="A139" s="1094"/>
      <c r="B139" s="1094"/>
      <c r="C139" s="1228" t="s">
        <v>1046</v>
      </c>
      <c r="D139" s="1229"/>
      <c r="E139" s="1229"/>
      <c r="F139" s="1229"/>
      <c r="G139" s="1229"/>
      <c r="H139" s="1094"/>
      <c r="I139" s="1094"/>
      <c r="J139" s="1094"/>
      <c r="K139" s="1094"/>
    </row>
    <row r="140" spans="1:11" ht="14.1" customHeight="1" x14ac:dyDescent="0.25">
      <c r="A140" s="1094"/>
      <c r="B140" s="1094"/>
      <c r="C140" s="1105"/>
      <c r="D140" s="1106">
        <v>2024</v>
      </c>
      <c r="E140" s="1106">
        <v>2025</v>
      </c>
      <c r="F140" s="1106">
        <v>2026</v>
      </c>
      <c r="G140" s="1106">
        <v>2027</v>
      </c>
      <c r="H140" s="1094"/>
      <c r="I140" s="1094"/>
      <c r="J140" s="1094"/>
      <c r="K140" s="1094"/>
    </row>
    <row r="141" spans="1:11" ht="14.1" customHeight="1" x14ac:dyDescent="0.25">
      <c r="A141" s="1094"/>
      <c r="B141" s="1094"/>
      <c r="C141" s="1107"/>
      <c r="D141" s="1108" t="s">
        <v>13</v>
      </c>
      <c r="E141" s="1108" t="s">
        <v>14</v>
      </c>
      <c r="F141" s="1108" t="s">
        <v>14</v>
      </c>
      <c r="G141" s="1108" t="s">
        <v>14</v>
      </c>
      <c r="H141" s="1094"/>
      <c r="I141" s="1094"/>
      <c r="J141" s="1094"/>
      <c r="K141" s="1094"/>
    </row>
    <row r="142" spans="1:11" ht="14.1" customHeight="1" x14ac:dyDescent="0.25">
      <c r="A142" s="1094"/>
      <c r="B142" s="1094"/>
      <c r="C142" s="1109" t="s">
        <v>1047</v>
      </c>
      <c r="D142" s="1110">
        <v>0</v>
      </c>
      <c r="E142" s="1110">
        <v>0</v>
      </c>
      <c r="F142" s="1110">
        <v>0</v>
      </c>
      <c r="G142" s="1110">
        <v>0</v>
      </c>
      <c r="H142" s="1094"/>
      <c r="I142" s="1094"/>
      <c r="J142" s="1094"/>
      <c r="K142" s="1094"/>
    </row>
    <row r="143" spans="1:11" ht="14.1" customHeight="1" x14ac:dyDescent="0.25">
      <c r="A143" s="1094"/>
      <c r="B143" s="1094"/>
      <c r="C143" s="1109" t="s">
        <v>1048</v>
      </c>
      <c r="D143" s="1110">
        <v>0</v>
      </c>
      <c r="E143" s="1110">
        <v>0</v>
      </c>
      <c r="F143" s="1110">
        <v>0</v>
      </c>
      <c r="G143" s="1110">
        <v>0</v>
      </c>
      <c r="H143" s="1094"/>
      <c r="I143" s="1094"/>
      <c r="J143" s="1094"/>
      <c r="K143" s="1094"/>
    </row>
    <row r="144" spans="1:11" ht="14.1" customHeight="1" x14ac:dyDescent="0.25">
      <c r="A144" s="1094"/>
      <c r="B144" s="1094"/>
      <c r="C144" s="1109" t="s">
        <v>1049</v>
      </c>
      <c r="D144" s="1110">
        <v>0</v>
      </c>
      <c r="E144" s="1110">
        <v>0</v>
      </c>
      <c r="F144" s="1110">
        <v>0</v>
      </c>
      <c r="G144" s="1110">
        <v>0</v>
      </c>
      <c r="H144" s="1094"/>
      <c r="I144" s="1094"/>
      <c r="J144" s="1094"/>
      <c r="K144" s="1094"/>
    </row>
    <row r="145" spans="1:11" ht="14.1" customHeight="1" x14ac:dyDescent="0.25">
      <c r="A145" s="1094"/>
      <c r="B145" s="1094"/>
      <c r="C145" s="1109" t="s">
        <v>1050</v>
      </c>
      <c r="D145" s="1110">
        <v>0</v>
      </c>
      <c r="E145" s="1110">
        <v>0</v>
      </c>
      <c r="F145" s="1110">
        <v>0</v>
      </c>
      <c r="G145" s="1110">
        <v>0</v>
      </c>
      <c r="H145" s="1094"/>
      <c r="I145" s="1094"/>
      <c r="J145" s="1094"/>
      <c r="K145" s="1094"/>
    </row>
    <row r="146" spans="1:11" ht="14.1" customHeight="1" x14ac:dyDescent="0.25">
      <c r="A146" s="1094"/>
      <c r="B146" s="1094"/>
      <c r="C146" s="1109" t="s">
        <v>1048</v>
      </c>
      <c r="D146" s="1110">
        <v>0</v>
      </c>
      <c r="E146" s="1110">
        <v>0</v>
      </c>
      <c r="F146" s="1110">
        <v>0</v>
      </c>
      <c r="G146" s="1110">
        <v>0</v>
      </c>
      <c r="H146" s="1094"/>
      <c r="I146" s="1094"/>
      <c r="J146" s="1094"/>
      <c r="K146" s="1094"/>
    </row>
    <row r="147" spans="1:11" ht="14.1" customHeight="1" x14ac:dyDescent="0.25">
      <c r="A147" s="1094"/>
      <c r="B147" s="1094"/>
      <c r="C147" s="1109" t="s">
        <v>1049</v>
      </c>
      <c r="D147" s="1110">
        <v>0</v>
      </c>
      <c r="E147" s="1110">
        <v>0</v>
      </c>
      <c r="F147" s="1110">
        <v>0</v>
      </c>
      <c r="G147" s="1110">
        <v>0</v>
      </c>
      <c r="H147" s="1094"/>
      <c r="I147" s="1094"/>
      <c r="J147" s="1094"/>
      <c r="K147" s="1094"/>
    </row>
    <row r="148" spans="1:11" ht="14.1" customHeight="1" x14ac:dyDescent="0.25">
      <c r="A148" s="1094"/>
      <c r="B148" s="1094"/>
      <c r="C148" s="1109" t="s">
        <v>1051</v>
      </c>
      <c r="D148" s="1110">
        <v>0</v>
      </c>
      <c r="E148" s="1110">
        <v>0</v>
      </c>
      <c r="F148" s="1110">
        <v>0</v>
      </c>
      <c r="G148" s="1110">
        <v>0</v>
      </c>
      <c r="H148" s="1094"/>
      <c r="I148" s="1094"/>
      <c r="J148" s="1094"/>
      <c r="K148" s="1094"/>
    </row>
    <row r="149" spans="1:11" ht="14.1" customHeight="1" x14ac:dyDescent="0.25">
      <c r="A149" s="1094"/>
      <c r="B149" s="1094"/>
      <c r="C149" s="1109" t="s">
        <v>1048</v>
      </c>
      <c r="D149" s="1110">
        <v>0</v>
      </c>
      <c r="E149" s="1110">
        <v>0</v>
      </c>
      <c r="F149" s="1110">
        <v>0</v>
      </c>
      <c r="G149" s="1110">
        <v>0</v>
      </c>
      <c r="H149" s="1094"/>
      <c r="I149" s="1094"/>
      <c r="J149" s="1094"/>
      <c r="K149" s="1094"/>
    </row>
    <row r="150" spans="1:11" ht="14.1" customHeight="1" x14ac:dyDescent="0.25">
      <c r="A150" s="1094"/>
      <c r="B150" s="1094"/>
      <c r="C150" s="1109" t="s">
        <v>1049</v>
      </c>
      <c r="D150" s="1110">
        <v>0</v>
      </c>
      <c r="E150" s="1110">
        <v>0</v>
      </c>
      <c r="F150" s="1110">
        <v>0</v>
      </c>
      <c r="G150" s="1110">
        <v>0</v>
      </c>
      <c r="H150" s="1094"/>
      <c r="I150" s="1094"/>
      <c r="J150" s="1094"/>
      <c r="K150" s="1094"/>
    </row>
    <row r="151" spans="1:11" ht="14.1" customHeight="1" x14ac:dyDescent="0.25">
      <c r="A151" s="1094"/>
      <c r="B151" s="1094"/>
      <c r="C151" s="1109" t="s">
        <v>1052</v>
      </c>
      <c r="D151" s="1110">
        <v>0</v>
      </c>
      <c r="E151" s="1110">
        <v>0</v>
      </c>
      <c r="F151" s="1110">
        <v>0</v>
      </c>
      <c r="G151" s="1110">
        <v>0</v>
      </c>
      <c r="H151" s="1094"/>
      <c r="I151" s="1094"/>
      <c r="J151" s="1094"/>
      <c r="K151" s="1094"/>
    </row>
    <row r="152" spans="1:11" ht="14.1" customHeight="1" x14ac:dyDescent="0.25">
      <c r="A152" s="1094"/>
      <c r="B152" s="1094"/>
      <c r="C152" s="1109" t="s">
        <v>1048</v>
      </c>
      <c r="D152" s="1110">
        <v>0</v>
      </c>
      <c r="E152" s="1110">
        <v>0</v>
      </c>
      <c r="F152" s="1110">
        <v>0</v>
      </c>
      <c r="G152" s="1110">
        <v>0</v>
      </c>
      <c r="H152" s="1094"/>
      <c r="I152" s="1094"/>
      <c r="J152" s="1094"/>
      <c r="K152" s="1094"/>
    </row>
    <row r="153" spans="1:11" ht="14.1" customHeight="1" x14ac:dyDescent="0.25">
      <c r="A153" s="1094"/>
      <c r="B153" s="1094"/>
      <c r="C153" s="1109" t="s">
        <v>1049</v>
      </c>
      <c r="D153" s="1110">
        <v>0</v>
      </c>
      <c r="E153" s="1110">
        <v>0</v>
      </c>
      <c r="F153" s="1110">
        <v>0</v>
      </c>
      <c r="G153" s="1110">
        <v>0</v>
      </c>
      <c r="H153" s="1094"/>
      <c r="I153" s="1094"/>
      <c r="J153" s="1094"/>
      <c r="K153" s="1094"/>
    </row>
    <row r="154" spans="1:11" ht="14.1" customHeight="1" x14ac:dyDescent="0.25">
      <c r="A154" s="1094"/>
      <c r="B154" s="1094"/>
      <c r="C154" s="1109" t="s">
        <v>1053</v>
      </c>
      <c r="D154" s="1110">
        <v>0</v>
      </c>
      <c r="E154" s="1110">
        <v>0</v>
      </c>
      <c r="F154" s="1110">
        <v>0</v>
      </c>
      <c r="G154" s="1110">
        <v>0</v>
      </c>
      <c r="H154" s="1094"/>
      <c r="I154" s="1094"/>
      <c r="J154" s="1094"/>
      <c r="K154" s="1094"/>
    </row>
    <row r="155" spans="1:11" ht="14.1" customHeight="1" x14ac:dyDescent="0.25">
      <c r="A155" s="1094"/>
      <c r="B155" s="1094"/>
      <c r="C155" s="1109" t="s">
        <v>1048</v>
      </c>
      <c r="D155" s="1110">
        <v>0</v>
      </c>
      <c r="E155" s="1110">
        <v>0</v>
      </c>
      <c r="F155" s="1110">
        <v>0</v>
      </c>
      <c r="G155" s="1110">
        <v>0</v>
      </c>
      <c r="H155" s="1094"/>
      <c r="I155" s="1094"/>
      <c r="J155" s="1094"/>
      <c r="K155" s="1094"/>
    </row>
    <row r="156" spans="1:11" ht="14.1" customHeight="1" x14ac:dyDescent="0.25">
      <c r="A156" s="1094"/>
      <c r="B156" s="1094"/>
      <c r="C156" s="1109" t="s">
        <v>1049</v>
      </c>
      <c r="D156" s="1110">
        <v>0</v>
      </c>
      <c r="E156" s="1110">
        <v>0</v>
      </c>
      <c r="F156" s="1110">
        <v>0</v>
      </c>
      <c r="G156" s="1110">
        <v>0</v>
      </c>
      <c r="H156" s="1094"/>
      <c r="I156" s="1094"/>
      <c r="J156" s="1094"/>
      <c r="K156" s="1094"/>
    </row>
    <row r="157" spans="1:11" ht="14.1" customHeight="1" x14ac:dyDescent="0.25">
      <c r="A157" s="1094"/>
      <c r="B157" s="1094"/>
      <c r="C157" s="1109" t="s">
        <v>1054</v>
      </c>
      <c r="D157" s="1110">
        <v>0</v>
      </c>
      <c r="E157" s="1110">
        <v>0</v>
      </c>
      <c r="F157" s="1110">
        <v>0</v>
      </c>
      <c r="G157" s="1110">
        <v>0</v>
      </c>
      <c r="H157" s="1094"/>
      <c r="I157" s="1094"/>
      <c r="J157" s="1094"/>
      <c r="K157" s="1094"/>
    </row>
    <row r="158" spans="1:11" ht="14.1" customHeight="1" x14ac:dyDescent="0.25">
      <c r="A158" s="1094"/>
      <c r="B158" s="1094"/>
      <c r="C158" s="1109" t="s">
        <v>1048</v>
      </c>
      <c r="D158" s="1110">
        <v>0</v>
      </c>
      <c r="E158" s="1110">
        <v>0</v>
      </c>
      <c r="F158" s="1110">
        <v>0</v>
      </c>
      <c r="G158" s="1110">
        <v>0</v>
      </c>
      <c r="H158" s="1094"/>
      <c r="I158" s="1094"/>
      <c r="J158" s="1094"/>
      <c r="K158" s="1094"/>
    </row>
    <row r="159" spans="1:11" ht="14.1" customHeight="1" x14ac:dyDescent="0.25">
      <c r="A159" s="1094"/>
      <c r="B159" s="1094"/>
      <c r="C159" s="1109" t="s">
        <v>1049</v>
      </c>
      <c r="D159" s="1110">
        <v>0</v>
      </c>
      <c r="E159" s="1110">
        <v>0</v>
      </c>
      <c r="F159" s="1110">
        <v>0</v>
      </c>
      <c r="G159" s="1110">
        <v>0</v>
      </c>
      <c r="H159" s="1094"/>
      <c r="I159" s="1094"/>
      <c r="J159" s="1094"/>
      <c r="K159" s="1094"/>
    </row>
    <row r="160" spans="1:11" ht="14.1" customHeight="1" x14ac:dyDescent="0.25">
      <c r="A160" s="1094"/>
      <c r="B160" s="1094"/>
      <c r="C160" s="1109" t="s">
        <v>1055</v>
      </c>
      <c r="D160" s="1110">
        <v>0</v>
      </c>
      <c r="E160" s="1110">
        <v>0</v>
      </c>
      <c r="F160" s="1110">
        <v>0</v>
      </c>
      <c r="G160" s="1110">
        <v>0</v>
      </c>
      <c r="H160" s="1094"/>
      <c r="I160" s="1094"/>
      <c r="J160" s="1094"/>
      <c r="K160" s="1094"/>
    </row>
    <row r="161" spans="1:11" ht="14.1" customHeight="1" x14ac:dyDescent="0.25">
      <c r="A161" s="1094"/>
      <c r="B161" s="1094"/>
      <c r="C161" s="1109" t="s">
        <v>1048</v>
      </c>
      <c r="D161" s="1110">
        <v>0</v>
      </c>
      <c r="E161" s="1110">
        <v>0</v>
      </c>
      <c r="F161" s="1110">
        <v>0</v>
      </c>
      <c r="G161" s="1110">
        <v>0</v>
      </c>
      <c r="H161" s="1094"/>
      <c r="I161" s="1094"/>
      <c r="J161" s="1094"/>
      <c r="K161" s="1094"/>
    </row>
    <row r="162" spans="1:11" ht="14.1" customHeight="1" x14ac:dyDescent="0.25">
      <c r="A162" s="1094"/>
      <c r="B162" s="1094"/>
      <c r="C162" s="1109" t="s">
        <v>1049</v>
      </c>
      <c r="D162" s="1110">
        <v>0</v>
      </c>
      <c r="E162" s="1110">
        <v>0</v>
      </c>
      <c r="F162" s="1110">
        <v>0</v>
      </c>
      <c r="G162" s="1110">
        <v>0</v>
      </c>
      <c r="H162" s="1094"/>
      <c r="I162" s="1094"/>
      <c r="J162" s="1094"/>
      <c r="K162" s="1094"/>
    </row>
    <row r="163" spans="1:11" ht="14.1" customHeight="1" x14ac:dyDescent="0.25">
      <c r="A163" s="1094"/>
      <c r="B163" s="1094"/>
      <c r="C163" s="1109" t="s">
        <v>1056</v>
      </c>
      <c r="D163" s="1110">
        <v>0</v>
      </c>
      <c r="E163" s="1110">
        <v>0</v>
      </c>
      <c r="F163" s="1110">
        <v>0</v>
      </c>
      <c r="G163" s="1110">
        <v>0</v>
      </c>
      <c r="H163" s="1094"/>
      <c r="I163" s="1094"/>
      <c r="J163" s="1094"/>
      <c r="K163" s="1094"/>
    </row>
    <row r="164" spans="1:11" ht="14.1" customHeight="1" x14ac:dyDescent="0.25">
      <c r="A164" s="1094"/>
      <c r="B164" s="1094"/>
      <c r="C164" s="1109" t="s">
        <v>1048</v>
      </c>
      <c r="D164" s="1110">
        <v>0</v>
      </c>
      <c r="E164" s="1110">
        <v>0</v>
      </c>
      <c r="F164" s="1110">
        <v>0</v>
      </c>
      <c r="G164" s="1110">
        <v>0</v>
      </c>
      <c r="H164" s="1094"/>
      <c r="I164" s="1094"/>
      <c r="J164" s="1094"/>
      <c r="K164" s="1094"/>
    </row>
    <row r="165" spans="1:11" ht="14.1" customHeight="1" x14ac:dyDescent="0.25">
      <c r="A165" s="1094"/>
      <c r="B165" s="1094"/>
      <c r="C165" s="1109" t="s">
        <v>1057</v>
      </c>
      <c r="D165" s="1110">
        <v>0</v>
      </c>
      <c r="E165" s="1110">
        <v>0</v>
      </c>
      <c r="F165" s="1110">
        <v>0</v>
      </c>
      <c r="G165" s="1110">
        <v>0</v>
      </c>
      <c r="H165" s="1094"/>
      <c r="I165" s="1094"/>
      <c r="J165" s="1094"/>
      <c r="K165" s="1094"/>
    </row>
    <row r="166" spans="1:11" ht="14.1" customHeight="1" x14ac:dyDescent="0.25">
      <c r="A166" s="1094"/>
      <c r="B166" s="1094"/>
      <c r="C166" s="1109" t="s">
        <v>1058</v>
      </c>
      <c r="D166" s="1110">
        <v>0</v>
      </c>
      <c r="E166" s="1110">
        <v>0</v>
      </c>
      <c r="F166" s="1110">
        <v>0</v>
      </c>
      <c r="G166" s="1110">
        <v>0</v>
      </c>
      <c r="H166" s="1094"/>
      <c r="I166" s="1094"/>
      <c r="J166" s="1094"/>
      <c r="K166" s="1094"/>
    </row>
    <row r="167" spans="1:11" ht="14.1" customHeight="1" x14ac:dyDescent="0.25">
      <c r="A167" s="1094"/>
      <c r="B167" s="1094"/>
      <c r="C167" s="1109" t="s">
        <v>1059</v>
      </c>
      <c r="D167" s="1110">
        <v>0</v>
      </c>
      <c r="E167" s="1110">
        <v>0</v>
      </c>
      <c r="F167" s="1110">
        <v>0</v>
      </c>
      <c r="G167" s="1110">
        <v>0</v>
      </c>
      <c r="H167" s="1094"/>
      <c r="I167" s="1094"/>
      <c r="J167" s="1094"/>
      <c r="K167" s="1094"/>
    </row>
    <row r="168" spans="1:11" ht="14.1" customHeight="1" x14ac:dyDescent="0.25">
      <c r="A168" s="1094"/>
      <c r="B168" s="1094"/>
      <c r="C168" s="1109" t="s">
        <v>1060</v>
      </c>
      <c r="D168" s="1110">
        <v>0</v>
      </c>
      <c r="E168" s="1110">
        <v>0</v>
      </c>
      <c r="F168" s="1110">
        <v>0</v>
      </c>
      <c r="G168" s="1110">
        <v>0</v>
      </c>
      <c r="H168" s="1094"/>
      <c r="I168" s="1094"/>
      <c r="J168" s="1094"/>
      <c r="K168" s="1094"/>
    </row>
    <row r="169" spans="1:11" ht="14.1" customHeight="1" x14ac:dyDescent="0.25">
      <c r="A169" s="1094"/>
      <c r="B169" s="1094"/>
      <c r="C169" s="1109" t="s">
        <v>1061</v>
      </c>
      <c r="D169" s="1110">
        <v>0</v>
      </c>
      <c r="E169" s="1110">
        <v>1200000</v>
      </c>
      <c r="F169" s="1110">
        <v>1372000</v>
      </c>
      <c r="G169" s="1110">
        <v>1391000</v>
      </c>
      <c r="H169" s="1094"/>
      <c r="I169" s="1094"/>
      <c r="J169" s="1094"/>
      <c r="K169" s="1094"/>
    </row>
    <row r="170" spans="1:11" ht="14.1" customHeight="1" x14ac:dyDescent="0.25">
      <c r="A170" s="1094"/>
      <c r="B170" s="1094"/>
      <c r="C170" s="1109" t="s">
        <v>1048</v>
      </c>
      <c r="D170" s="1110">
        <v>0</v>
      </c>
      <c r="E170" s="1110">
        <v>1200000</v>
      </c>
      <c r="F170" s="1110">
        <v>1372000</v>
      </c>
      <c r="G170" s="1110">
        <v>1391000</v>
      </c>
      <c r="H170" s="1094"/>
      <c r="I170" s="1094"/>
      <c r="J170" s="1094"/>
      <c r="K170" s="1094"/>
    </row>
    <row r="171" spans="1:11" ht="14.1" customHeight="1" x14ac:dyDescent="0.25">
      <c r="A171" s="1094"/>
      <c r="B171" s="1094"/>
      <c r="C171" s="1109" t="s">
        <v>1057</v>
      </c>
      <c r="D171" s="1110">
        <v>0</v>
      </c>
      <c r="E171" s="1110">
        <v>0</v>
      </c>
      <c r="F171" s="1110">
        <v>0</v>
      </c>
      <c r="G171" s="1110">
        <v>0</v>
      </c>
      <c r="H171" s="1094"/>
      <c r="I171" s="1094"/>
      <c r="J171" s="1094"/>
      <c r="K171" s="1094"/>
    </row>
    <row r="172" spans="1:11" ht="14.1" customHeight="1" x14ac:dyDescent="0.25">
      <c r="A172" s="1094"/>
      <c r="B172" s="1094"/>
      <c r="C172" s="1109" t="s">
        <v>1058</v>
      </c>
      <c r="D172" s="1110">
        <v>0</v>
      </c>
      <c r="E172" s="1110">
        <v>0</v>
      </c>
      <c r="F172" s="1110">
        <v>0</v>
      </c>
      <c r="G172" s="1110">
        <v>0</v>
      </c>
      <c r="H172" s="1094"/>
      <c r="I172" s="1094"/>
      <c r="J172" s="1094"/>
      <c r="K172" s="1094"/>
    </row>
    <row r="173" spans="1:11" ht="14.1" customHeight="1" x14ac:dyDescent="0.25">
      <c r="A173" s="1094"/>
      <c r="B173" s="1094"/>
      <c r="C173" s="1109" t="s">
        <v>1059</v>
      </c>
      <c r="D173" s="1110">
        <v>0</v>
      </c>
      <c r="E173" s="1110">
        <v>0</v>
      </c>
      <c r="F173" s="1110">
        <v>0</v>
      </c>
      <c r="G173" s="1110">
        <v>0</v>
      </c>
      <c r="H173" s="1094"/>
      <c r="I173" s="1094"/>
      <c r="J173" s="1094"/>
      <c r="K173" s="1094"/>
    </row>
    <row r="174" spans="1:11" ht="14.1" customHeight="1" x14ac:dyDescent="0.25">
      <c r="A174" s="1094"/>
      <c r="B174" s="1094"/>
      <c r="C174" s="1109" t="s">
        <v>1060</v>
      </c>
      <c r="D174" s="1110">
        <v>0</v>
      </c>
      <c r="E174" s="1110">
        <v>0</v>
      </c>
      <c r="F174" s="1110">
        <v>0</v>
      </c>
      <c r="G174" s="1110">
        <v>0</v>
      </c>
      <c r="H174" s="1094"/>
      <c r="I174" s="1094"/>
      <c r="J174" s="1094"/>
      <c r="K174" s="1094"/>
    </row>
    <row r="175" spans="1:11" ht="14.1" customHeight="1" x14ac:dyDescent="0.25">
      <c r="A175" s="1094"/>
      <c r="B175" s="1094"/>
      <c r="C175" s="1109" t="s">
        <v>1062</v>
      </c>
      <c r="D175" s="1110">
        <v>0</v>
      </c>
      <c r="E175" s="1110">
        <v>0</v>
      </c>
      <c r="F175" s="1110">
        <v>0</v>
      </c>
      <c r="G175" s="1110">
        <v>0</v>
      </c>
      <c r="H175" s="1094"/>
      <c r="I175" s="1094"/>
      <c r="J175" s="1094"/>
      <c r="K175" s="1094"/>
    </row>
    <row r="176" spans="1:11" ht="14.1" customHeight="1" x14ac:dyDescent="0.25">
      <c r="A176" s="1094"/>
      <c r="B176" s="1094"/>
      <c r="C176" s="1109" t="s">
        <v>1048</v>
      </c>
      <c r="D176" s="1110">
        <v>0</v>
      </c>
      <c r="E176" s="1110">
        <v>0</v>
      </c>
      <c r="F176" s="1110">
        <v>0</v>
      </c>
      <c r="G176" s="1110">
        <v>0</v>
      </c>
      <c r="H176" s="1094"/>
      <c r="I176" s="1094"/>
      <c r="J176" s="1094"/>
      <c r="K176" s="1094"/>
    </row>
    <row r="177" spans="1:11" ht="14.1" customHeight="1" x14ac:dyDescent="0.25">
      <c r="A177" s="1094"/>
      <c r="B177" s="1094"/>
      <c r="C177" s="1109" t="s">
        <v>1057</v>
      </c>
      <c r="D177" s="1110">
        <v>0</v>
      </c>
      <c r="E177" s="1110">
        <v>0</v>
      </c>
      <c r="F177" s="1110">
        <v>0</v>
      </c>
      <c r="G177" s="1110">
        <v>0</v>
      </c>
      <c r="H177" s="1094"/>
      <c r="I177" s="1094"/>
      <c r="J177" s="1094"/>
      <c r="K177" s="1094"/>
    </row>
    <row r="178" spans="1:11" ht="14.1" customHeight="1" x14ac:dyDescent="0.25">
      <c r="A178" s="1094"/>
      <c r="B178" s="1094"/>
      <c r="C178" s="1109" t="s">
        <v>1058</v>
      </c>
      <c r="D178" s="1110">
        <v>0</v>
      </c>
      <c r="E178" s="1110">
        <v>0</v>
      </c>
      <c r="F178" s="1110">
        <v>0</v>
      </c>
      <c r="G178" s="1110">
        <v>0</v>
      </c>
      <c r="H178" s="1094"/>
      <c r="I178" s="1094"/>
      <c r="J178" s="1094"/>
      <c r="K178" s="1094"/>
    </row>
    <row r="179" spans="1:11" ht="14.1" customHeight="1" x14ac:dyDescent="0.25">
      <c r="A179" s="1094"/>
      <c r="B179" s="1094"/>
      <c r="C179" s="1109" t="s">
        <v>1059</v>
      </c>
      <c r="D179" s="1110">
        <v>0</v>
      </c>
      <c r="E179" s="1110">
        <v>0</v>
      </c>
      <c r="F179" s="1110">
        <v>0</v>
      </c>
      <c r="G179" s="1110">
        <v>0</v>
      </c>
      <c r="H179" s="1094"/>
      <c r="I179" s="1094"/>
      <c r="J179" s="1094"/>
      <c r="K179" s="1094"/>
    </row>
    <row r="180" spans="1:11" ht="14.1" customHeight="1" x14ac:dyDescent="0.25">
      <c r="A180" s="1094"/>
      <c r="B180" s="1094"/>
      <c r="C180" s="1109" t="s">
        <v>1060</v>
      </c>
      <c r="D180" s="1110">
        <v>0</v>
      </c>
      <c r="E180" s="1110">
        <v>0</v>
      </c>
      <c r="F180" s="1110">
        <v>0</v>
      </c>
      <c r="G180" s="1110">
        <v>0</v>
      </c>
      <c r="H180" s="1094"/>
      <c r="I180" s="1094"/>
      <c r="J180" s="1094"/>
      <c r="K180" s="1094"/>
    </row>
    <row r="181" spans="1:11" ht="14.1" customHeight="1" x14ac:dyDescent="0.25">
      <c r="A181" s="1094"/>
      <c r="B181" s="1094"/>
      <c r="C181" s="1109" t="s">
        <v>1063</v>
      </c>
      <c r="D181" s="1110">
        <v>0</v>
      </c>
      <c r="E181" s="1110">
        <v>0</v>
      </c>
      <c r="F181" s="1110">
        <v>0</v>
      </c>
      <c r="G181" s="1110">
        <v>0</v>
      </c>
      <c r="H181" s="1094"/>
      <c r="I181" s="1094"/>
      <c r="J181" s="1094"/>
      <c r="K181" s="1094"/>
    </row>
    <row r="182" spans="1:11" ht="14.1" customHeight="1" x14ac:dyDescent="0.25">
      <c r="A182" s="1094"/>
      <c r="B182" s="1094"/>
      <c r="C182" s="1109" t="s">
        <v>1064</v>
      </c>
      <c r="D182" s="1110">
        <v>0</v>
      </c>
      <c r="E182" s="1110">
        <v>0</v>
      </c>
      <c r="F182" s="1110">
        <v>0</v>
      </c>
      <c r="G182" s="1110">
        <v>0</v>
      </c>
      <c r="H182" s="1094"/>
      <c r="I182" s="1094"/>
      <c r="J182" s="1094"/>
      <c r="K182" s="1094"/>
    </row>
    <row r="183" spans="1:11" ht="14.1" customHeight="1" x14ac:dyDescent="0.25">
      <c r="A183" s="1094"/>
      <c r="B183" s="1094"/>
      <c r="C183" s="1111" t="s">
        <v>572</v>
      </c>
      <c r="D183" s="1110">
        <v>0</v>
      </c>
      <c r="E183" s="1110">
        <v>1200000</v>
      </c>
      <c r="F183" s="1110">
        <v>1372000</v>
      </c>
      <c r="G183" s="1110">
        <v>1391000</v>
      </c>
      <c r="H183" s="1094"/>
      <c r="I183" s="1094"/>
      <c r="J183" s="1094"/>
      <c r="K183" s="1094"/>
    </row>
    <row r="184" spans="1:11" ht="18" customHeight="1" x14ac:dyDescent="0.25">
      <c r="A184" s="1094"/>
      <c r="B184" s="1094"/>
      <c r="C184" s="1103" t="s">
        <v>1022</v>
      </c>
      <c r="D184" s="1232" t="s">
        <v>2148</v>
      </c>
      <c r="E184" s="1233"/>
      <c r="F184" s="1233"/>
      <c r="G184" s="1233"/>
      <c r="H184" s="1094"/>
      <c r="I184" s="1094"/>
      <c r="J184" s="1094"/>
      <c r="K184" s="1094"/>
    </row>
    <row r="185" spans="1:11" ht="18" customHeight="1" x14ac:dyDescent="0.25">
      <c r="A185" s="1094"/>
      <c r="B185" s="1094"/>
      <c r="C185" s="1104" t="s">
        <v>1024</v>
      </c>
      <c r="D185" s="1230" t="s">
        <v>2149</v>
      </c>
      <c r="E185" s="1231"/>
      <c r="F185" s="1231"/>
      <c r="G185" s="1231"/>
      <c r="H185" s="1094"/>
      <c r="I185" s="1094"/>
      <c r="J185" s="1094"/>
      <c r="K185" s="1094"/>
    </row>
    <row r="186" spans="1:11" ht="18" customHeight="1" x14ac:dyDescent="0.25">
      <c r="A186" s="1094"/>
      <c r="B186" s="1094"/>
      <c r="C186" s="1104" t="s">
        <v>31</v>
      </c>
      <c r="D186" s="1230" t="s">
        <v>2150</v>
      </c>
      <c r="E186" s="1231"/>
      <c r="F186" s="1231"/>
      <c r="G186" s="1231"/>
      <c r="H186" s="1094"/>
      <c r="I186" s="1094"/>
      <c r="J186" s="1094"/>
      <c r="K186" s="1094"/>
    </row>
    <row r="187" spans="1:11" ht="15" customHeight="1" x14ac:dyDescent="0.25">
      <c r="A187" s="1094"/>
      <c r="B187" s="1094"/>
      <c r="C187" s="1105"/>
      <c r="D187" s="1106">
        <v>2024</v>
      </c>
      <c r="E187" s="1106">
        <v>2025</v>
      </c>
      <c r="F187" s="1106">
        <v>2026</v>
      </c>
      <c r="G187" s="1106">
        <v>2027</v>
      </c>
      <c r="H187" s="1094"/>
      <c r="I187" s="1094"/>
      <c r="J187" s="1094"/>
      <c r="K187" s="1094"/>
    </row>
    <row r="188" spans="1:11" ht="15" customHeight="1" x14ac:dyDescent="0.25">
      <c r="A188" s="1094"/>
      <c r="B188" s="1094"/>
      <c r="C188" s="1107"/>
      <c r="D188" s="1108" t="s">
        <v>13</v>
      </c>
      <c r="E188" s="1108" t="s">
        <v>14</v>
      </c>
      <c r="F188" s="1108" t="s">
        <v>14</v>
      </c>
      <c r="G188" s="1108" t="s">
        <v>14</v>
      </c>
      <c r="H188" s="1094"/>
      <c r="I188" s="1094"/>
      <c r="J188" s="1094"/>
      <c r="K188" s="1094"/>
    </row>
    <row r="189" spans="1:11" ht="14.1" customHeight="1" x14ac:dyDescent="0.25">
      <c r="A189" s="1094"/>
      <c r="B189" s="1094"/>
      <c r="C189" s="1097" t="s">
        <v>33</v>
      </c>
      <c r="D189" s="1101" t="s">
        <v>2151</v>
      </c>
      <c r="E189" s="1101" t="s">
        <v>993</v>
      </c>
      <c r="F189" s="1101" t="s">
        <v>1039</v>
      </c>
      <c r="G189" s="1101" t="s">
        <v>1039</v>
      </c>
      <c r="H189" s="1094"/>
      <c r="I189" s="1094"/>
      <c r="J189" s="1094"/>
      <c r="K189" s="1094"/>
    </row>
    <row r="190" spans="1:11" ht="14.1" customHeight="1" x14ac:dyDescent="0.25">
      <c r="A190" s="1094"/>
      <c r="B190" s="1094"/>
      <c r="C190" s="1097" t="s">
        <v>1029</v>
      </c>
      <c r="D190" s="1101" t="s">
        <v>2152</v>
      </c>
      <c r="E190" s="1101" t="s">
        <v>2153</v>
      </c>
      <c r="F190" s="1101" t="s">
        <v>1039</v>
      </c>
      <c r="G190" s="1101" t="s">
        <v>1039</v>
      </c>
      <c r="H190" s="1094"/>
      <c r="I190" s="1094"/>
      <c r="J190" s="1094"/>
      <c r="K190" s="1094"/>
    </row>
    <row r="191" spans="1:11" ht="14.1" customHeight="1" x14ac:dyDescent="0.25">
      <c r="A191" s="1094"/>
      <c r="B191" s="1094"/>
      <c r="C191" s="1097" t="s">
        <v>1032</v>
      </c>
      <c r="D191" s="1101" t="s">
        <v>2154</v>
      </c>
      <c r="E191" s="1101" t="s">
        <v>2155</v>
      </c>
      <c r="F191" s="1101" t="s">
        <v>1039</v>
      </c>
      <c r="G191" s="1101" t="s">
        <v>1039</v>
      </c>
      <c r="H191" s="1094"/>
      <c r="I191" s="1094"/>
      <c r="J191" s="1094"/>
      <c r="K191" s="1094"/>
    </row>
    <row r="192" spans="1:11" ht="14.1" customHeight="1" x14ac:dyDescent="0.25">
      <c r="A192" s="1094"/>
      <c r="B192" s="1094"/>
      <c r="C192" s="1097" t="s">
        <v>1037</v>
      </c>
      <c r="D192" s="1101" t="s">
        <v>1038</v>
      </c>
      <c r="E192" s="1101" t="s">
        <v>2156</v>
      </c>
      <c r="F192" s="1101" t="s">
        <v>1083</v>
      </c>
      <c r="G192" s="1101" t="s">
        <v>1038</v>
      </c>
      <c r="H192" s="1094"/>
      <c r="I192" s="1094"/>
      <c r="J192" s="1094"/>
      <c r="K192" s="1094"/>
    </row>
    <row r="193" spans="1:11" ht="14.1" customHeight="1" x14ac:dyDescent="0.25">
      <c r="A193" s="1094"/>
      <c r="B193" s="1094"/>
      <c r="C193" s="1097" t="s">
        <v>1042</v>
      </c>
      <c r="D193" s="1101" t="s">
        <v>1038</v>
      </c>
      <c r="E193" s="1101" t="s">
        <v>2157</v>
      </c>
      <c r="F193" s="1101" t="s">
        <v>1083</v>
      </c>
      <c r="G193" s="1101" t="s">
        <v>1038</v>
      </c>
      <c r="H193" s="1094"/>
      <c r="I193" s="1094"/>
      <c r="J193" s="1094"/>
      <c r="K193" s="1094"/>
    </row>
    <row r="194" spans="1:11" ht="14.1" customHeight="1" x14ac:dyDescent="0.25">
      <c r="A194" s="1094"/>
      <c r="B194" s="1094"/>
      <c r="C194" s="1097" t="s">
        <v>39</v>
      </c>
      <c r="D194" s="1101" t="s">
        <v>1038</v>
      </c>
      <c r="E194" s="1101" t="s">
        <v>2158</v>
      </c>
      <c r="F194" s="1101" t="s">
        <v>1083</v>
      </c>
      <c r="G194" s="1101" t="s">
        <v>1038</v>
      </c>
      <c r="H194" s="1094"/>
      <c r="I194" s="1094"/>
      <c r="J194" s="1094"/>
      <c r="K194" s="1094"/>
    </row>
    <row r="195" spans="1:11" ht="14.1" customHeight="1" x14ac:dyDescent="0.25">
      <c r="A195" s="1094"/>
      <c r="B195" s="1094"/>
      <c r="C195" s="1228" t="s">
        <v>1046</v>
      </c>
      <c r="D195" s="1229"/>
      <c r="E195" s="1229"/>
      <c r="F195" s="1229"/>
      <c r="G195" s="1229"/>
      <c r="H195" s="1094"/>
      <c r="I195" s="1094"/>
      <c r="J195" s="1094"/>
      <c r="K195" s="1094"/>
    </row>
    <row r="196" spans="1:11" ht="14.1" customHeight="1" x14ac:dyDescent="0.25">
      <c r="A196" s="1094"/>
      <c r="B196" s="1094"/>
      <c r="C196" s="1105"/>
      <c r="D196" s="1106">
        <v>2024</v>
      </c>
      <c r="E196" s="1106">
        <v>2025</v>
      </c>
      <c r="F196" s="1106">
        <v>2026</v>
      </c>
      <c r="G196" s="1106">
        <v>2027</v>
      </c>
      <c r="H196" s="1094"/>
      <c r="I196" s="1094"/>
      <c r="J196" s="1094"/>
      <c r="K196" s="1094"/>
    </row>
    <row r="197" spans="1:11" ht="14.1" customHeight="1" x14ac:dyDescent="0.25">
      <c r="A197" s="1094"/>
      <c r="B197" s="1094"/>
      <c r="C197" s="1107"/>
      <c r="D197" s="1108" t="s">
        <v>13</v>
      </c>
      <c r="E197" s="1108" t="s">
        <v>14</v>
      </c>
      <c r="F197" s="1108" t="s">
        <v>14</v>
      </c>
      <c r="G197" s="1108" t="s">
        <v>14</v>
      </c>
      <c r="H197" s="1094"/>
      <c r="I197" s="1094"/>
      <c r="J197" s="1094"/>
      <c r="K197" s="1094"/>
    </row>
    <row r="198" spans="1:11" ht="14.1" customHeight="1" x14ac:dyDescent="0.25">
      <c r="A198" s="1094"/>
      <c r="B198" s="1094"/>
      <c r="C198" s="1109" t="s">
        <v>1047</v>
      </c>
      <c r="D198" s="1110">
        <v>0</v>
      </c>
      <c r="E198" s="1110">
        <v>0</v>
      </c>
      <c r="F198" s="1110">
        <v>0</v>
      </c>
      <c r="G198" s="1110">
        <v>0</v>
      </c>
      <c r="H198" s="1094"/>
      <c r="I198" s="1094"/>
      <c r="J198" s="1094"/>
      <c r="K198" s="1094"/>
    </row>
    <row r="199" spans="1:11" ht="14.1" customHeight="1" x14ac:dyDescent="0.25">
      <c r="A199" s="1094"/>
      <c r="B199" s="1094"/>
      <c r="C199" s="1109" t="s">
        <v>1048</v>
      </c>
      <c r="D199" s="1110">
        <v>0</v>
      </c>
      <c r="E199" s="1110">
        <v>0</v>
      </c>
      <c r="F199" s="1110">
        <v>0</v>
      </c>
      <c r="G199" s="1110">
        <v>0</v>
      </c>
      <c r="H199" s="1094"/>
      <c r="I199" s="1094"/>
      <c r="J199" s="1094"/>
      <c r="K199" s="1094"/>
    </row>
    <row r="200" spans="1:11" ht="14.1" customHeight="1" x14ac:dyDescent="0.25">
      <c r="A200" s="1094"/>
      <c r="B200" s="1094"/>
      <c r="C200" s="1109" t="s">
        <v>1049</v>
      </c>
      <c r="D200" s="1110">
        <v>0</v>
      </c>
      <c r="E200" s="1110">
        <v>0</v>
      </c>
      <c r="F200" s="1110">
        <v>0</v>
      </c>
      <c r="G200" s="1110">
        <v>0</v>
      </c>
      <c r="H200" s="1094"/>
      <c r="I200" s="1094"/>
      <c r="J200" s="1094"/>
      <c r="K200" s="1094"/>
    </row>
    <row r="201" spans="1:11" ht="14.1" customHeight="1" x14ac:dyDescent="0.25">
      <c r="A201" s="1094"/>
      <c r="B201" s="1094"/>
      <c r="C201" s="1109" t="s">
        <v>1050</v>
      </c>
      <c r="D201" s="1110">
        <v>0</v>
      </c>
      <c r="E201" s="1110">
        <v>0</v>
      </c>
      <c r="F201" s="1110">
        <v>0</v>
      </c>
      <c r="G201" s="1110">
        <v>0</v>
      </c>
      <c r="H201" s="1094"/>
      <c r="I201" s="1094"/>
      <c r="J201" s="1094"/>
      <c r="K201" s="1094"/>
    </row>
    <row r="202" spans="1:11" ht="14.1" customHeight="1" x14ac:dyDescent="0.25">
      <c r="A202" s="1094"/>
      <c r="B202" s="1094"/>
      <c r="C202" s="1109" t="s">
        <v>1048</v>
      </c>
      <c r="D202" s="1110">
        <v>0</v>
      </c>
      <c r="E202" s="1110">
        <v>0</v>
      </c>
      <c r="F202" s="1110">
        <v>0</v>
      </c>
      <c r="G202" s="1110">
        <v>0</v>
      </c>
      <c r="H202" s="1094"/>
      <c r="I202" s="1094"/>
      <c r="J202" s="1094"/>
      <c r="K202" s="1094"/>
    </row>
    <row r="203" spans="1:11" ht="14.1" customHeight="1" x14ac:dyDescent="0.25">
      <c r="A203" s="1094"/>
      <c r="B203" s="1094"/>
      <c r="C203" s="1109" t="s">
        <v>1049</v>
      </c>
      <c r="D203" s="1110">
        <v>0</v>
      </c>
      <c r="E203" s="1110">
        <v>0</v>
      </c>
      <c r="F203" s="1110">
        <v>0</v>
      </c>
      <c r="G203" s="1110">
        <v>0</v>
      </c>
      <c r="H203" s="1094"/>
      <c r="I203" s="1094"/>
      <c r="J203" s="1094"/>
      <c r="K203" s="1094"/>
    </row>
    <row r="204" spans="1:11" ht="14.1" customHeight="1" x14ac:dyDescent="0.25">
      <c r="A204" s="1094"/>
      <c r="B204" s="1094"/>
      <c r="C204" s="1109" t="s">
        <v>1051</v>
      </c>
      <c r="D204" s="1110">
        <v>0</v>
      </c>
      <c r="E204" s="1110">
        <v>0</v>
      </c>
      <c r="F204" s="1110">
        <v>0</v>
      </c>
      <c r="G204" s="1110">
        <v>0</v>
      </c>
      <c r="H204" s="1094"/>
      <c r="I204" s="1094"/>
      <c r="J204" s="1094"/>
      <c r="K204" s="1094"/>
    </row>
    <row r="205" spans="1:11" ht="14.1" customHeight="1" x14ac:dyDescent="0.25">
      <c r="A205" s="1094"/>
      <c r="B205" s="1094"/>
      <c r="C205" s="1109" t="s">
        <v>1048</v>
      </c>
      <c r="D205" s="1110">
        <v>0</v>
      </c>
      <c r="E205" s="1110">
        <v>0</v>
      </c>
      <c r="F205" s="1110">
        <v>0</v>
      </c>
      <c r="G205" s="1110">
        <v>0</v>
      </c>
      <c r="H205" s="1094"/>
      <c r="I205" s="1094"/>
      <c r="J205" s="1094"/>
      <c r="K205" s="1094"/>
    </row>
    <row r="206" spans="1:11" ht="14.1" customHeight="1" x14ac:dyDescent="0.25">
      <c r="A206" s="1094"/>
      <c r="B206" s="1094"/>
      <c r="C206" s="1109" t="s">
        <v>1049</v>
      </c>
      <c r="D206" s="1110">
        <v>0</v>
      </c>
      <c r="E206" s="1110">
        <v>0</v>
      </c>
      <c r="F206" s="1110">
        <v>0</v>
      </c>
      <c r="G206" s="1110">
        <v>0</v>
      </c>
      <c r="H206" s="1094"/>
      <c r="I206" s="1094"/>
      <c r="J206" s="1094"/>
      <c r="K206" s="1094"/>
    </row>
    <row r="207" spans="1:11" ht="14.1" customHeight="1" x14ac:dyDescent="0.25">
      <c r="A207" s="1094"/>
      <c r="B207" s="1094"/>
      <c r="C207" s="1109" t="s">
        <v>1052</v>
      </c>
      <c r="D207" s="1110">
        <v>0</v>
      </c>
      <c r="E207" s="1110">
        <v>0</v>
      </c>
      <c r="F207" s="1110">
        <v>0</v>
      </c>
      <c r="G207" s="1110">
        <v>0</v>
      </c>
      <c r="H207" s="1094"/>
      <c r="I207" s="1094"/>
      <c r="J207" s="1094"/>
      <c r="K207" s="1094"/>
    </row>
    <row r="208" spans="1:11" ht="14.1" customHeight="1" x14ac:dyDescent="0.25">
      <c r="A208" s="1094"/>
      <c r="B208" s="1094"/>
      <c r="C208" s="1109" t="s">
        <v>1048</v>
      </c>
      <c r="D208" s="1110">
        <v>0</v>
      </c>
      <c r="E208" s="1110">
        <v>0</v>
      </c>
      <c r="F208" s="1110">
        <v>0</v>
      </c>
      <c r="G208" s="1110">
        <v>0</v>
      </c>
      <c r="H208" s="1094"/>
      <c r="I208" s="1094"/>
      <c r="J208" s="1094"/>
      <c r="K208" s="1094"/>
    </row>
    <row r="209" spans="1:11" ht="14.1" customHeight="1" x14ac:dyDescent="0.25">
      <c r="A209" s="1094"/>
      <c r="B209" s="1094"/>
      <c r="C209" s="1109" t="s">
        <v>1049</v>
      </c>
      <c r="D209" s="1110">
        <v>0</v>
      </c>
      <c r="E209" s="1110">
        <v>0</v>
      </c>
      <c r="F209" s="1110">
        <v>0</v>
      </c>
      <c r="G209" s="1110">
        <v>0</v>
      </c>
      <c r="H209" s="1094"/>
      <c r="I209" s="1094"/>
      <c r="J209" s="1094"/>
      <c r="K209" s="1094"/>
    </row>
    <row r="210" spans="1:11" ht="14.1" customHeight="1" x14ac:dyDescent="0.25">
      <c r="A210" s="1094"/>
      <c r="B210" s="1094"/>
      <c r="C210" s="1109" t="s">
        <v>1053</v>
      </c>
      <c r="D210" s="1110">
        <v>0</v>
      </c>
      <c r="E210" s="1110">
        <v>0</v>
      </c>
      <c r="F210" s="1110">
        <v>0</v>
      </c>
      <c r="G210" s="1110">
        <v>0</v>
      </c>
      <c r="H210" s="1094"/>
      <c r="I210" s="1094"/>
      <c r="J210" s="1094"/>
      <c r="K210" s="1094"/>
    </row>
    <row r="211" spans="1:11" ht="14.1" customHeight="1" x14ac:dyDescent="0.25">
      <c r="A211" s="1094"/>
      <c r="B211" s="1094"/>
      <c r="C211" s="1109" t="s">
        <v>1048</v>
      </c>
      <c r="D211" s="1110">
        <v>0</v>
      </c>
      <c r="E211" s="1110">
        <v>0</v>
      </c>
      <c r="F211" s="1110">
        <v>0</v>
      </c>
      <c r="G211" s="1110">
        <v>0</v>
      </c>
      <c r="H211" s="1094"/>
      <c r="I211" s="1094"/>
      <c r="J211" s="1094"/>
      <c r="K211" s="1094"/>
    </row>
    <row r="212" spans="1:11" ht="14.1" customHeight="1" x14ac:dyDescent="0.25">
      <c r="A212" s="1094"/>
      <c r="B212" s="1094"/>
      <c r="C212" s="1109" t="s">
        <v>1049</v>
      </c>
      <c r="D212" s="1110">
        <v>0</v>
      </c>
      <c r="E212" s="1110">
        <v>0</v>
      </c>
      <c r="F212" s="1110">
        <v>0</v>
      </c>
      <c r="G212" s="1110">
        <v>0</v>
      </c>
      <c r="H212" s="1094"/>
      <c r="I212" s="1094"/>
      <c r="J212" s="1094"/>
      <c r="K212" s="1094"/>
    </row>
    <row r="213" spans="1:11" ht="14.1" customHeight="1" x14ac:dyDescent="0.25">
      <c r="A213" s="1094"/>
      <c r="B213" s="1094"/>
      <c r="C213" s="1109" t="s">
        <v>1054</v>
      </c>
      <c r="D213" s="1110">
        <v>0</v>
      </c>
      <c r="E213" s="1110">
        <v>0</v>
      </c>
      <c r="F213" s="1110">
        <v>0</v>
      </c>
      <c r="G213" s="1110">
        <v>0</v>
      </c>
      <c r="H213" s="1094"/>
      <c r="I213" s="1094"/>
      <c r="J213" s="1094"/>
      <c r="K213" s="1094"/>
    </row>
    <row r="214" spans="1:11" ht="14.1" customHeight="1" x14ac:dyDescent="0.25">
      <c r="A214" s="1094"/>
      <c r="B214" s="1094"/>
      <c r="C214" s="1109" t="s">
        <v>1048</v>
      </c>
      <c r="D214" s="1110">
        <v>0</v>
      </c>
      <c r="E214" s="1110">
        <v>0</v>
      </c>
      <c r="F214" s="1110">
        <v>0</v>
      </c>
      <c r="G214" s="1110">
        <v>0</v>
      </c>
      <c r="H214" s="1094"/>
      <c r="I214" s="1094"/>
      <c r="J214" s="1094"/>
      <c r="K214" s="1094"/>
    </row>
    <row r="215" spans="1:11" ht="14.1" customHeight="1" x14ac:dyDescent="0.25">
      <c r="A215" s="1094"/>
      <c r="B215" s="1094"/>
      <c r="C215" s="1109" t="s">
        <v>1049</v>
      </c>
      <c r="D215" s="1110">
        <v>0</v>
      </c>
      <c r="E215" s="1110">
        <v>0</v>
      </c>
      <c r="F215" s="1110">
        <v>0</v>
      </c>
      <c r="G215" s="1110">
        <v>0</v>
      </c>
      <c r="H215" s="1094"/>
      <c r="I215" s="1094"/>
      <c r="J215" s="1094"/>
      <c r="K215" s="1094"/>
    </row>
    <row r="216" spans="1:11" ht="14.1" customHeight="1" x14ac:dyDescent="0.25">
      <c r="A216" s="1094"/>
      <c r="B216" s="1094"/>
      <c r="C216" s="1109" t="s">
        <v>1055</v>
      </c>
      <c r="D216" s="1110">
        <v>0</v>
      </c>
      <c r="E216" s="1110">
        <v>0</v>
      </c>
      <c r="F216" s="1110">
        <v>0</v>
      </c>
      <c r="G216" s="1110">
        <v>0</v>
      </c>
      <c r="H216" s="1094"/>
      <c r="I216" s="1094"/>
      <c r="J216" s="1094"/>
      <c r="K216" s="1094"/>
    </row>
    <row r="217" spans="1:11" ht="14.1" customHeight="1" x14ac:dyDescent="0.25">
      <c r="A217" s="1094"/>
      <c r="B217" s="1094"/>
      <c r="C217" s="1109" t="s">
        <v>1048</v>
      </c>
      <c r="D217" s="1110">
        <v>0</v>
      </c>
      <c r="E217" s="1110">
        <v>0</v>
      </c>
      <c r="F217" s="1110">
        <v>0</v>
      </c>
      <c r="G217" s="1110">
        <v>0</v>
      </c>
      <c r="H217" s="1094"/>
      <c r="I217" s="1094"/>
      <c r="J217" s="1094"/>
      <c r="K217" s="1094"/>
    </row>
    <row r="218" spans="1:11" ht="14.1" customHeight="1" x14ac:dyDescent="0.25">
      <c r="A218" s="1094"/>
      <c r="B218" s="1094"/>
      <c r="C218" s="1109" t="s">
        <v>1049</v>
      </c>
      <c r="D218" s="1110">
        <v>0</v>
      </c>
      <c r="E218" s="1110">
        <v>0</v>
      </c>
      <c r="F218" s="1110">
        <v>0</v>
      </c>
      <c r="G218" s="1110">
        <v>0</v>
      </c>
      <c r="H218" s="1094"/>
      <c r="I218" s="1094"/>
      <c r="J218" s="1094"/>
      <c r="K218" s="1094"/>
    </row>
    <row r="219" spans="1:11" ht="14.1" customHeight="1" x14ac:dyDescent="0.25">
      <c r="A219" s="1094"/>
      <c r="B219" s="1094"/>
      <c r="C219" s="1109" t="s">
        <v>1056</v>
      </c>
      <c r="D219" s="1110">
        <v>0</v>
      </c>
      <c r="E219" s="1110">
        <v>0</v>
      </c>
      <c r="F219" s="1110">
        <v>0</v>
      </c>
      <c r="G219" s="1110">
        <v>0</v>
      </c>
      <c r="H219" s="1094"/>
      <c r="I219" s="1094"/>
      <c r="J219" s="1094"/>
      <c r="K219" s="1094"/>
    </row>
    <row r="220" spans="1:11" ht="14.1" customHeight="1" x14ac:dyDescent="0.25">
      <c r="A220" s="1094"/>
      <c r="B220" s="1094"/>
      <c r="C220" s="1109" t="s">
        <v>1048</v>
      </c>
      <c r="D220" s="1110">
        <v>0</v>
      </c>
      <c r="E220" s="1110">
        <v>0</v>
      </c>
      <c r="F220" s="1110">
        <v>0</v>
      </c>
      <c r="G220" s="1110">
        <v>0</v>
      </c>
      <c r="H220" s="1094"/>
      <c r="I220" s="1094"/>
      <c r="J220" s="1094"/>
      <c r="K220" s="1094"/>
    </row>
    <row r="221" spans="1:11" ht="14.1" customHeight="1" x14ac:dyDescent="0.25">
      <c r="A221" s="1094"/>
      <c r="B221" s="1094"/>
      <c r="C221" s="1109" t="s">
        <v>1057</v>
      </c>
      <c r="D221" s="1110">
        <v>0</v>
      </c>
      <c r="E221" s="1110">
        <v>0</v>
      </c>
      <c r="F221" s="1110">
        <v>0</v>
      </c>
      <c r="G221" s="1110">
        <v>0</v>
      </c>
      <c r="H221" s="1094"/>
      <c r="I221" s="1094"/>
      <c r="J221" s="1094"/>
      <c r="K221" s="1094"/>
    </row>
    <row r="222" spans="1:11" ht="14.1" customHeight="1" x14ac:dyDescent="0.25">
      <c r="A222" s="1094"/>
      <c r="B222" s="1094"/>
      <c r="C222" s="1109" t="s">
        <v>1058</v>
      </c>
      <c r="D222" s="1110">
        <v>0</v>
      </c>
      <c r="E222" s="1110">
        <v>0</v>
      </c>
      <c r="F222" s="1110">
        <v>0</v>
      </c>
      <c r="G222" s="1110">
        <v>0</v>
      </c>
      <c r="H222" s="1094"/>
      <c r="I222" s="1094"/>
      <c r="J222" s="1094"/>
      <c r="K222" s="1094"/>
    </row>
    <row r="223" spans="1:11" ht="14.1" customHeight="1" x14ac:dyDescent="0.25">
      <c r="A223" s="1094"/>
      <c r="B223" s="1094"/>
      <c r="C223" s="1109" t="s">
        <v>1059</v>
      </c>
      <c r="D223" s="1110">
        <v>0</v>
      </c>
      <c r="E223" s="1110">
        <v>0</v>
      </c>
      <c r="F223" s="1110">
        <v>0</v>
      </c>
      <c r="G223" s="1110">
        <v>0</v>
      </c>
      <c r="H223" s="1094"/>
      <c r="I223" s="1094"/>
      <c r="J223" s="1094"/>
      <c r="K223" s="1094"/>
    </row>
    <row r="224" spans="1:11" ht="14.1" customHeight="1" x14ac:dyDescent="0.25">
      <c r="A224" s="1094"/>
      <c r="B224" s="1094"/>
      <c r="C224" s="1109" t="s">
        <v>1060</v>
      </c>
      <c r="D224" s="1110">
        <v>0</v>
      </c>
      <c r="E224" s="1110">
        <v>0</v>
      </c>
      <c r="F224" s="1110">
        <v>0</v>
      </c>
      <c r="G224" s="1110">
        <v>0</v>
      </c>
      <c r="H224" s="1094"/>
      <c r="I224" s="1094"/>
      <c r="J224" s="1094"/>
      <c r="K224" s="1094"/>
    </row>
    <row r="225" spans="1:11" ht="14.1" customHeight="1" x14ac:dyDescent="0.25">
      <c r="A225" s="1094"/>
      <c r="B225" s="1094"/>
      <c r="C225" s="1109" t="s">
        <v>1061</v>
      </c>
      <c r="D225" s="1110">
        <v>0</v>
      </c>
      <c r="E225" s="1110">
        <v>4341000</v>
      </c>
      <c r="F225" s="1110">
        <v>0</v>
      </c>
      <c r="G225" s="1110">
        <v>0</v>
      </c>
      <c r="H225" s="1094"/>
      <c r="I225" s="1094"/>
      <c r="J225" s="1094"/>
      <c r="K225" s="1094"/>
    </row>
    <row r="226" spans="1:11" ht="14.1" customHeight="1" x14ac:dyDescent="0.25">
      <c r="A226" s="1094"/>
      <c r="B226" s="1094"/>
      <c r="C226" s="1109" t="s">
        <v>1048</v>
      </c>
      <c r="D226" s="1110">
        <v>0</v>
      </c>
      <c r="E226" s="1110">
        <v>4341000</v>
      </c>
      <c r="F226" s="1110">
        <v>0</v>
      </c>
      <c r="G226" s="1110">
        <v>0</v>
      </c>
      <c r="H226" s="1094"/>
      <c r="I226" s="1094"/>
      <c r="J226" s="1094"/>
      <c r="K226" s="1094"/>
    </row>
    <row r="227" spans="1:11" ht="14.1" customHeight="1" x14ac:dyDescent="0.25">
      <c r="A227" s="1094"/>
      <c r="B227" s="1094"/>
      <c r="C227" s="1109" t="s">
        <v>1057</v>
      </c>
      <c r="D227" s="1110">
        <v>0</v>
      </c>
      <c r="E227" s="1110">
        <v>0</v>
      </c>
      <c r="F227" s="1110">
        <v>0</v>
      </c>
      <c r="G227" s="1110">
        <v>0</v>
      </c>
      <c r="H227" s="1094"/>
      <c r="I227" s="1094"/>
      <c r="J227" s="1094"/>
      <c r="K227" s="1094"/>
    </row>
    <row r="228" spans="1:11" ht="14.1" customHeight="1" x14ac:dyDescent="0.25">
      <c r="A228" s="1094"/>
      <c r="B228" s="1094"/>
      <c r="C228" s="1109" t="s">
        <v>1058</v>
      </c>
      <c r="D228" s="1110">
        <v>0</v>
      </c>
      <c r="E228" s="1110">
        <v>0</v>
      </c>
      <c r="F228" s="1110">
        <v>0</v>
      </c>
      <c r="G228" s="1110">
        <v>0</v>
      </c>
      <c r="H228" s="1094"/>
      <c r="I228" s="1094"/>
      <c r="J228" s="1094"/>
      <c r="K228" s="1094"/>
    </row>
    <row r="229" spans="1:11" ht="14.1" customHeight="1" x14ac:dyDescent="0.25">
      <c r="A229" s="1094"/>
      <c r="B229" s="1094"/>
      <c r="C229" s="1109" t="s">
        <v>1059</v>
      </c>
      <c r="D229" s="1110">
        <v>0</v>
      </c>
      <c r="E229" s="1110">
        <v>0</v>
      </c>
      <c r="F229" s="1110">
        <v>0</v>
      </c>
      <c r="G229" s="1110">
        <v>0</v>
      </c>
      <c r="H229" s="1094"/>
      <c r="I229" s="1094"/>
      <c r="J229" s="1094"/>
      <c r="K229" s="1094"/>
    </row>
    <row r="230" spans="1:11" ht="14.1" customHeight="1" x14ac:dyDescent="0.25">
      <c r="A230" s="1094"/>
      <c r="B230" s="1094"/>
      <c r="C230" s="1109" t="s">
        <v>1060</v>
      </c>
      <c r="D230" s="1110">
        <v>0</v>
      </c>
      <c r="E230" s="1110">
        <v>0</v>
      </c>
      <c r="F230" s="1110">
        <v>0</v>
      </c>
      <c r="G230" s="1110">
        <v>0</v>
      </c>
      <c r="H230" s="1094"/>
      <c r="I230" s="1094"/>
      <c r="J230" s="1094"/>
      <c r="K230" s="1094"/>
    </row>
    <row r="231" spans="1:11" ht="14.1" customHeight="1" x14ac:dyDescent="0.25">
      <c r="A231" s="1094"/>
      <c r="B231" s="1094"/>
      <c r="C231" s="1109" t="s">
        <v>1062</v>
      </c>
      <c r="D231" s="1110">
        <v>0</v>
      </c>
      <c r="E231" s="1110">
        <v>0</v>
      </c>
      <c r="F231" s="1110">
        <v>0</v>
      </c>
      <c r="G231" s="1110">
        <v>0</v>
      </c>
      <c r="H231" s="1094"/>
      <c r="I231" s="1094"/>
      <c r="J231" s="1094"/>
      <c r="K231" s="1094"/>
    </row>
    <row r="232" spans="1:11" ht="14.1" customHeight="1" x14ac:dyDescent="0.25">
      <c r="A232" s="1094"/>
      <c r="B232" s="1094"/>
      <c r="C232" s="1109" t="s">
        <v>1048</v>
      </c>
      <c r="D232" s="1110">
        <v>0</v>
      </c>
      <c r="E232" s="1110">
        <v>0</v>
      </c>
      <c r="F232" s="1110">
        <v>0</v>
      </c>
      <c r="G232" s="1110">
        <v>0</v>
      </c>
      <c r="H232" s="1094"/>
      <c r="I232" s="1094"/>
      <c r="J232" s="1094"/>
      <c r="K232" s="1094"/>
    </row>
    <row r="233" spans="1:11" ht="14.1" customHeight="1" x14ac:dyDescent="0.25">
      <c r="A233" s="1094"/>
      <c r="B233" s="1094"/>
      <c r="C233" s="1109" t="s">
        <v>1057</v>
      </c>
      <c r="D233" s="1110">
        <v>0</v>
      </c>
      <c r="E233" s="1110">
        <v>0</v>
      </c>
      <c r="F233" s="1110">
        <v>0</v>
      </c>
      <c r="G233" s="1110">
        <v>0</v>
      </c>
      <c r="H233" s="1094"/>
      <c r="I233" s="1094"/>
      <c r="J233" s="1094"/>
      <c r="K233" s="1094"/>
    </row>
    <row r="234" spans="1:11" ht="14.1" customHeight="1" x14ac:dyDescent="0.25">
      <c r="A234" s="1094"/>
      <c r="B234" s="1094"/>
      <c r="C234" s="1109" t="s">
        <v>1058</v>
      </c>
      <c r="D234" s="1110">
        <v>0</v>
      </c>
      <c r="E234" s="1110">
        <v>0</v>
      </c>
      <c r="F234" s="1110">
        <v>0</v>
      </c>
      <c r="G234" s="1110">
        <v>0</v>
      </c>
      <c r="H234" s="1094"/>
      <c r="I234" s="1094"/>
      <c r="J234" s="1094"/>
      <c r="K234" s="1094"/>
    </row>
    <row r="235" spans="1:11" ht="14.1" customHeight="1" x14ac:dyDescent="0.25">
      <c r="A235" s="1094"/>
      <c r="B235" s="1094"/>
      <c r="C235" s="1109" t="s">
        <v>1059</v>
      </c>
      <c r="D235" s="1110">
        <v>0</v>
      </c>
      <c r="E235" s="1110">
        <v>0</v>
      </c>
      <c r="F235" s="1110">
        <v>0</v>
      </c>
      <c r="G235" s="1110">
        <v>0</v>
      </c>
      <c r="H235" s="1094"/>
      <c r="I235" s="1094"/>
      <c r="J235" s="1094"/>
      <c r="K235" s="1094"/>
    </row>
    <row r="236" spans="1:11" ht="14.1" customHeight="1" x14ac:dyDescent="0.25">
      <c r="A236" s="1094"/>
      <c r="B236" s="1094"/>
      <c r="C236" s="1109" t="s">
        <v>1060</v>
      </c>
      <c r="D236" s="1110">
        <v>0</v>
      </c>
      <c r="E236" s="1110">
        <v>0</v>
      </c>
      <c r="F236" s="1110">
        <v>0</v>
      </c>
      <c r="G236" s="1110">
        <v>0</v>
      </c>
      <c r="H236" s="1094"/>
      <c r="I236" s="1094"/>
      <c r="J236" s="1094"/>
      <c r="K236" s="1094"/>
    </row>
    <row r="237" spans="1:11" ht="14.1" customHeight="1" x14ac:dyDescent="0.25">
      <c r="A237" s="1094"/>
      <c r="B237" s="1094"/>
      <c r="C237" s="1109" t="s">
        <v>1063</v>
      </c>
      <c r="D237" s="1110">
        <v>0</v>
      </c>
      <c r="E237" s="1110">
        <v>0</v>
      </c>
      <c r="F237" s="1110">
        <v>0</v>
      </c>
      <c r="G237" s="1110">
        <v>0</v>
      </c>
      <c r="H237" s="1094"/>
      <c r="I237" s="1094"/>
      <c r="J237" s="1094"/>
      <c r="K237" s="1094"/>
    </row>
    <row r="238" spans="1:11" ht="14.1" customHeight="1" x14ac:dyDescent="0.25">
      <c r="A238" s="1094"/>
      <c r="B238" s="1094"/>
      <c r="C238" s="1109" t="s">
        <v>1064</v>
      </c>
      <c r="D238" s="1110">
        <v>0</v>
      </c>
      <c r="E238" s="1110">
        <v>0</v>
      </c>
      <c r="F238" s="1110">
        <v>0</v>
      </c>
      <c r="G238" s="1110">
        <v>0</v>
      </c>
      <c r="H238" s="1094"/>
      <c r="I238" s="1094"/>
      <c r="J238" s="1094"/>
      <c r="K238" s="1094"/>
    </row>
    <row r="239" spans="1:11" ht="14.1" customHeight="1" x14ac:dyDescent="0.25">
      <c r="A239" s="1094"/>
      <c r="B239" s="1094"/>
      <c r="C239" s="1111" t="s">
        <v>572</v>
      </c>
      <c r="D239" s="1110">
        <v>0</v>
      </c>
      <c r="E239" s="1110">
        <v>4341000</v>
      </c>
      <c r="F239" s="1110">
        <v>0</v>
      </c>
      <c r="G239" s="1110">
        <v>0</v>
      </c>
      <c r="H239" s="1094"/>
      <c r="I239" s="1094"/>
      <c r="J239" s="1094"/>
      <c r="K239" s="1094"/>
    </row>
    <row r="240" spans="1:11" ht="18" customHeight="1" x14ac:dyDescent="0.25">
      <c r="A240" s="1094"/>
      <c r="B240" s="1094"/>
      <c r="C240" s="1103" t="s">
        <v>1022</v>
      </c>
      <c r="D240" s="1232" t="s">
        <v>2159</v>
      </c>
      <c r="E240" s="1233"/>
      <c r="F240" s="1233"/>
      <c r="G240" s="1233"/>
      <c r="H240" s="1094"/>
      <c r="I240" s="1094"/>
      <c r="J240" s="1094"/>
      <c r="K240" s="1094"/>
    </row>
    <row r="241" spans="1:11" ht="18" customHeight="1" x14ac:dyDescent="0.25">
      <c r="A241" s="1094"/>
      <c r="B241" s="1094"/>
      <c r="C241" s="1104" t="s">
        <v>1024</v>
      </c>
      <c r="D241" s="1230" t="s">
        <v>2160</v>
      </c>
      <c r="E241" s="1231"/>
      <c r="F241" s="1231"/>
      <c r="G241" s="1231"/>
      <c r="H241" s="1094"/>
      <c r="I241" s="1094"/>
      <c r="J241" s="1094"/>
      <c r="K241" s="1094"/>
    </row>
    <row r="242" spans="1:11" ht="18" customHeight="1" x14ac:dyDescent="0.25">
      <c r="A242" s="1094"/>
      <c r="B242" s="1094"/>
      <c r="C242" s="1104" t="s">
        <v>31</v>
      </c>
      <c r="D242" s="1230" t="s">
        <v>2161</v>
      </c>
      <c r="E242" s="1231"/>
      <c r="F242" s="1231"/>
      <c r="G242" s="1231"/>
      <c r="H242" s="1094"/>
      <c r="I242" s="1094"/>
      <c r="J242" s="1094"/>
      <c r="K242" s="1094"/>
    </row>
    <row r="243" spans="1:11" ht="15" customHeight="1" x14ac:dyDescent="0.25">
      <c r="A243" s="1094"/>
      <c r="B243" s="1094"/>
      <c r="C243" s="1105"/>
      <c r="D243" s="1106">
        <v>2024</v>
      </c>
      <c r="E243" s="1106">
        <v>2025</v>
      </c>
      <c r="F243" s="1106">
        <v>2026</v>
      </c>
      <c r="G243" s="1106">
        <v>2027</v>
      </c>
      <c r="H243" s="1094"/>
      <c r="I243" s="1094"/>
      <c r="J243" s="1094"/>
      <c r="K243" s="1094"/>
    </row>
    <row r="244" spans="1:11" ht="15" customHeight="1" x14ac:dyDescent="0.25">
      <c r="A244" s="1094"/>
      <c r="B244" s="1094"/>
      <c r="C244" s="1107"/>
      <c r="D244" s="1108" t="s">
        <v>13</v>
      </c>
      <c r="E244" s="1108" t="s">
        <v>14</v>
      </c>
      <c r="F244" s="1108" t="s">
        <v>14</v>
      </c>
      <c r="G244" s="1108" t="s">
        <v>14</v>
      </c>
      <c r="H244" s="1094"/>
      <c r="I244" s="1094"/>
      <c r="J244" s="1094"/>
      <c r="K244" s="1094"/>
    </row>
    <row r="245" spans="1:11" ht="14.1" customHeight="1" x14ac:dyDescent="0.25">
      <c r="A245" s="1094"/>
      <c r="B245" s="1094"/>
      <c r="C245" s="1097" t="s">
        <v>33</v>
      </c>
      <c r="D245" s="1101" t="s">
        <v>1480</v>
      </c>
      <c r="E245" s="1101" t="s">
        <v>1039</v>
      </c>
      <c r="F245" s="1101" t="s">
        <v>1039</v>
      </c>
      <c r="G245" s="1101" t="s">
        <v>1475</v>
      </c>
      <c r="H245" s="1094"/>
      <c r="I245" s="1094"/>
      <c r="J245" s="1094"/>
      <c r="K245" s="1094"/>
    </row>
    <row r="246" spans="1:11" ht="14.1" customHeight="1" x14ac:dyDescent="0.25">
      <c r="A246" s="1094"/>
      <c r="B246" s="1094"/>
      <c r="C246" s="1097" t="s">
        <v>1029</v>
      </c>
      <c r="D246" s="1101" t="s">
        <v>2162</v>
      </c>
      <c r="E246" s="1101" t="s">
        <v>1039</v>
      </c>
      <c r="F246" s="1101" t="s">
        <v>1039</v>
      </c>
      <c r="G246" s="1101" t="s">
        <v>2163</v>
      </c>
      <c r="H246" s="1094"/>
      <c r="I246" s="1094"/>
      <c r="J246" s="1094"/>
      <c r="K246" s="1094"/>
    </row>
    <row r="247" spans="1:11" ht="14.1" customHeight="1" x14ac:dyDescent="0.25">
      <c r="A247" s="1094"/>
      <c r="B247" s="1094"/>
      <c r="C247" s="1097" t="s">
        <v>1032</v>
      </c>
      <c r="D247" s="1101" t="s">
        <v>2164</v>
      </c>
      <c r="E247" s="1101" t="s">
        <v>1039</v>
      </c>
      <c r="F247" s="1101" t="s">
        <v>1039</v>
      </c>
      <c r="G247" s="1101" t="s">
        <v>2165</v>
      </c>
      <c r="H247" s="1094"/>
      <c r="I247" s="1094"/>
      <c r="J247" s="1094"/>
      <c r="K247" s="1094"/>
    </row>
    <row r="248" spans="1:11" ht="14.1" customHeight="1" x14ac:dyDescent="0.25">
      <c r="A248" s="1094"/>
      <c r="B248" s="1094"/>
      <c r="C248" s="1097" t="s">
        <v>1037</v>
      </c>
      <c r="D248" s="1101" t="s">
        <v>1038</v>
      </c>
      <c r="E248" s="1101" t="s">
        <v>1083</v>
      </c>
      <c r="F248" s="1101" t="s">
        <v>1038</v>
      </c>
      <c r="G248" s="1101" t="s">
        <v>1038</v>
      </c>
      <c r="H248" s="1094"/>
      <c r="I248" s="1094"/>
      <c r="J248" s="1094"/>
      <c r="K248" s="1094"/>
    </row>
    <row r="249" spans="1:11" ht="14.1" customHeight="1" x14ac:dyDescent="0.25">
      <c r="A249" s="1094"/>
      <c r="B249" s="1094"/>
      <c r="C249" s="1097" t="s">
        <v>1042</v>
      </c>
      <c r="D249" s="1101" t="s">
        <v>1038</v>
      </c>
      <c r="E249" s="1101" t="s">
        <v>1083</v>
      </c>
      <c r="F249" s="1101" t="s">
        <v>1038</v>
      </c>
      <c r="G249" s="1101" t="s">
        <v>1038</v>
      </c>
      <c r="H249" s="1094"/>
      <c r="I249" s="1094"/>
      <c r="J249" s="1094"/>
      <c r="K249" s="1094"/>
    </row>
    <row r="250" spans="1:11" ht="14.1" customHeight="1" x14ac:dyDescent="0.25">
      <c r="A250" s="1094"/>
      <c r="B250" s="1094"/>
      <c r="C250" s="1097" t="s">
        <v>39</v>
      </c>
      <c r="D250" s="1101" t="s">
        <v>1038</v>
      </c>
      <c r="E250" s="1101" t="s">
        <v>1083</v>
      </c>
      <c r="F250" s="1101" t="s">
        <v>1038</v>
      </c>
      <c r="G250" s="1101" t="s">
        <v>1038</v>
      </c>
      <c r="H250" s="1094"/>
      <c r="I250" s="1094"/>
      <c r="J250" s="1094"/>
      <c r="K250" s="1094"/>
    </row>
    <row r="251" spans="1:11" ht="14.1" customHeight="1" x14ac:dyDescent="0.25">
      <c r="A251" s="1094"/>
      <c r="B251" s="1094"/>
      <c r="C251" s="1228" t="s">
        <v>1046</v>
      </c>
      <c r="D251" s="1229"/>
      <c r="E251" s="1229"/>
      <c r="F251" s="1229"/>
      <c r="G251" s="1229"/>
      <c r="H251" s="1094"/>
      <c r="I251" s="1094"/>
      <c r="J251" s="1094"/>
      <c r="K251" s="1094"/>
    </row>
    <row r="252" spans="1:11" ht="14.1" customHeight="1" x14ac:dyDescent="0.25">
      <c r="A252" s="1094"/>
      <c r="B252" s="1094"/>
      <c r="C252" s="1105"/>
      <c r="D252" s="1106">
        <v>2024</v>
      </c>
      <c r="E252" s="1106">
        <v>2025</v>
      </c>
      <c r="F252" s="1106">
        <v>2026</v>
      </c>
      <c r="G252" s="1106">
        <v>2027</v>
      </c>
      <c r="H252" s="1094"/>
      <c r="I252" s="1094"/>
      <c r="J252" s="1094"/>
      <c r="K252" s="1094"/>
    </row>
    <row r="253" spans="1:11" ht="14.1" customHeight="1" x14ac:dyDescent="0.25">
      <c r="A253" s="1094"/>
      <c r="B253" s="1094"/>
      <c r="C253" s="1107"/>
      <c r="D253" s="1108" t="s">
        <v>13</v>
      </c>
      <c r="E253" s="1108" t="s">
        <v>14</v>
      </c>
      <c r="F253" s="1108" t="s">
        <v>14</v>
      </c>
      <c r="G253" s="1108" t="s">
        <v>14</v>
      </c>
      <c r="H253" s="1094"/>
      <c r="I253" s="1094"/>
      <c r="J253" s="1094"/>
      <c r="K253" s="1094"/>
    </row>
    <row r="254" spans="1:11" ht="14.1" customHeight="1" x14ac:dyDescent="0.25">
      <c r="A254" s="1094"/>
      <c r="B254" s="1094"/>
      <c r="C254" s="1109" t="s">
        <v>1047</v>
      </c>
      <c r="D254" s="1110">
        <v>0</v>
      </c>
      <c r="E254" s="1110">
        <v>0</v>
      </c>
      <c r="F254" s="1110">
        <v>0</v>
      </c>
      <c r="G254" s="1110">
        <v>0</v>
      </c>
      <c r="H254" s="1094"/>
      <c r="I254" s="1094"/>
      <c r="J254" s="1094"/>
      <c r="K254" s="1094"/>
    </row>
    <row r="255" spans="1:11" ht="14.1" customHeight="1" x14ac:dyDescent="0.25">
      <c r="A255" s="1094"/>
      <c r="B255" s="1094"/>
      <c r="C255" s="1109" t="s">
        <v>1048</v>
      </c>
      <c r="D255" s="1110">
        <v>0</v>
      </c>
      <c r="E255" s="1110">
        <v>0</v>
      </c>
      <c r="F255" s="1110">
        <v>0</v>
      </c>
      <c r="G255" s="1110">
        <v>0</v>
      </c>
      <c r="H255" s="1094"/>
      <c r="I255" s="1094"/>
      <c r="J255" s="1094"/>
      <c r="K255" s="1094"/>
    </row>
    <row r="256" spans="1:11" ht="14.1" customHeight="1" x14ac:dyDescent="0.25">
      <c r="A256" s="1094"/>
      <c r="B256" s="1094"/>
      <c r="C256" s="1109" t="s">
        <v>1049</v>
      </c>
      <c r="D256" s="1110">
        <v>0</v>
      </c>
      <c r="E256" s="1110">
        <v>0</v>
      </c>
      <c r="F256" s="1110">
        <v>0</v>
      </c>
      <c r="G256" s="1110">
        <v>0</v>
      </c>
      <c r="H256" s="1094"/>
      <c r="I256" s="1094"/>
      <c r="J256" s="1094"/>
      <c r="K256" s="1094"/>
    </row>
    <row r="257" spans="1:11" ht="14.1" customHeight="1" x14ac:dyDescent="0.25">
      <c r="A257" s="1094"/>
      <c r="B257" s="1094"/>
      <c r="C257" s="1109" t="s">
        <v>1050</v>
      </c>
      <c r="D257" s="1110">
        <v>0</v>
      </c>
      <c r="E257" s="1110">
        <v>0</v>
      </c>
      <c r="F257" s="1110">
        <v>0</v>
      </c>
      <c r="G257" s="1110">
        <v>0</v>
      </c>
      <c r="H257" s="1094"/>
      <c r="I257" s="1094"/>
      <c r="J257" s="1094"/>
      <c r="K257" s="1094"/>
    </row>
    <row r="258" spans="1:11" ht="14.1" customHeight="1" x14ac:dyDescent="0.25">
      <c r="A258" s="1094"/>
      <c r="B258" s="1094"/>
      <c r="C258" s="1109" t="s">
        <v>1048</v>
      </c>
      <c r="D258" s="1110">
        <v>0</v>
      </c>
      <c r="E258" s="1110">
        <v>0</v>
      </c>
      <c r="F258" s="1110">
        <v>0</v>
      </c>
      <c r="G258" s="1110">
        <v>0</v>
      </c>
      <c r="H258" s="1094"/>
      <c r="I258" s="1094"/>
      <c r="J258" s="1094"/>
      <c r="K258" s="1094"/>
    </row>
    <row r="259" spans="1:11" ht="14.1" customHeight="1" x14ac:dyDescent="0.25">
      <c r="A259" s="1094"/>
      <c r="B259" s="1094"/>
      <c r="C259" s="1109" t="s">
        <v>1049</v>
      </c>
      <c r="D259" s="1110">
        <v>0</v>
      </c>
      <c r="E259" s="1110">
        <v>0</v>
      </c>
      <c r="F259" s="1110">
        <v>0</v>
      </c>
      <c r="G259" s="1110">
        <v>0</v>
      </c>
      <c r="H259" s="1094"/>
      <c r="I259" s="1094"/>
      <c r="J259" s="1094"/>
      <c r="K259" s="1094"/>
    </row>
    <row r="260" spans="1:11" ht="14.1" customHeight="1" x14ac:dyDescent="0.25">
      <c r="A260" s="1094"/>
      <c r="B260" s="1094"/>
      <c r="C260" s="1109" t="s">
        <v>1051</v>
      </c>
      <c r="D260" s="1110">
        <v>0</v>
      </c>
      <c r="E260" s="1110">
        <v>0</v>
      </c>
      <c r="F260" s="1110">
        <v>0</v>
      </c>
      <c r="G260" s="1110">
        <v>0</v>
      </c>
      <c r="H260" s="1094"/>
      <c r="I260" s="1094"/>
      <c r="J260" s="1094"/>
      <c r="K260" s="1094"/>
    </row>
    <row r="261" spans="1:11" ht="14.1" customHeight="1" x14ac:dyDescent="0.25">
      <c r="A261" s="1094"/>
      <c r="B261" s="1094"/>
      <c r="C261" s="1109" t="s">
        <v>1048</v>
      </c>
      <c r="D261" s="1110">
        <v>0</v>
      </c>
      <c r="E261" s="1110">
        <v>0</v>
      </c>
      <c r="F261" s="1110">
        <v>0</v>
      </c>
      <c r="G261" s="1110">
        <v>0</v>
      </c>
      <c r="H261" s="1094"/>
      <c r="I261" s="1094"/>
      <c r="J261" s="1094"/>
      <c r="K261" s="1094"/>
    </row>
    <row r="262" spans="1:11" ht="14.1" customHeight="1" x14ac:dyDescent="0.25">
      <c r="A262" s="1094"/>
      <c r="B262" s="1094"/>
      <c r="C262" s="1109" t="s">
        <v>1049</v>
      </c>
      <c r="D262" s="1110">
        <v>0</v>
      </c>
      <c r="E262" s="1110">
        <v>0</v>
      </c>
      <c r="F262" s="1110">
        <v>0</v>
      </c>
      <c r="G262" s="1110">
        <v>0</v>
      </c>
      <c r="H262" s="1094"/>
      <c r="I262" s="1094"/>
      <c r="J262" s="1094"/>
      <c r="K262" s="1094"/>
    </row>
    <row r="263" spans="1:11" ht="14.1" customHeight="1" x14ac:dyDescent="0.25">
      <c r="A263" s="1094"/>
      <c r="B263" s="1094"/>
      <c r="C263" s="1109" t="s">
        <v>1052</v>
      </c>
      <c r="D263" s="1110">
        <v>0</v>
      </c>
      <c r="E263" s="1110">
        <v>0</v>
      </c>
      <c r="F263" s="1110">
        <v>0</v>
      </c>
      <c r="G263" s="1110">
        <v>0</v>
      </c>
      <c r="H263" s="1094"/>
      <c r="I263" s="1094"/>
      <c r="J263" s="1094"/>
      <c r="K263" s="1094"/>
    </row>
    <row r="264" spans="1:11" ht="14.1" customHeight="1" x14ac:dyDescent="0.25">
      <c r="A264" s="1094"/>
      <c r="B264" s="1094"/>
      <c r="C264" s="1109" t="s">
        <v>1048</v>
      </c>
      <c r="D264" s="1110">
        <v>0</v>
      </c>
      <c r="E264" s="1110">
        <v>0</v>
      </c>
      <c r="F264" s="1110">
        <v>0</v>
      </c>
      <c r="G264" s="1110">
        <v>0</v>
      </c>
      <c r="H264" s="1094"/>
      <c r="I264" s="1094"/>
      <c r="J264" s="1094"/>
      <c r="K264" s="1094"/>
    </row>
    <row r="265" spans="1:11" ht="14.1" customHeight="1" x14ac:dyDescent="0.25">
      <c r="A265" s="1094"/>
      <c r="B265" s="1094"/>
      <c r="C265" s="1109" t="s">
        <v>1049</v>
      </c>
      <c r="D265" s="1110">
        <v>0</v>
      </c>
      <c r="E265" s="1110">
        <v>0</v>
      </c>
      <c r="F265" s="1110">
        <v>0</v>
      </c>
      <c r="G265" s="1110">
        <v>0</v>
      </c>
      <c r="H265" s="1094"/>
      <c r="I265" s="1094"/>
      <c r="J265" s="1094"/>
      <c r="K265" s="1094"/>
    </row>
    <row r="266" spans="1:11" ht="14.1" customHeight="1" x14ac:dyDescent="0.25">
      <c r="A266" s="1094"/>
      <c r="B266" s="1094"/>
      <c r="C266" s="1109" t="s">
        <v>1053</v>
      </c>
      <c r="D266" s="1110">
        <v>0</v>
      </c>
      <c r="E266" s="1110">
        <v>0</v>
      </c>
      <c r="F266" s="1110">
        <v>0</v>
      </c>
      <c r="G266" s="1110">
        <v>0</v>
      </c>
      <c r="H266" s="1094"/>
      <c r="I266" s="1094"/>
      <c r="J266" s="1094"/>
      <c r="K266" s="1094"/>
    </row>
    <row r="267" spans="1:11" ht="14.1" customHeight="1" x14ac:dyDescent="0.25">
      <c r="A267" s="1094"/>
      <c r="B267" s="1094"/>
      <c r="C267" s="1109" t="s">
        <v>1048</v>
      </c>
      <c r="D267" s="1110">
        <v>0</v>
      </c>
      <c r="E267" s="1110">
        <v>0</v>
      </c>
      <c r="F267" s="1110">
        <v>0</v>
      </c>
      <c r="G267" s="1110">
        <v>0</v>
      </c>
      <c r="H267" s="1094"/>
      <c r="I267" s="1094"/>
      <c r="J267" s="1094"/>
      <c r="K267" s="1094"/>
    </row>
    <row r="268" spans="1:11" ht="14.1" customHeight="1" x14ac:dyDescent="0.25">
      <c r="A268" s="1094"/>
      <c r="B268" s="1094"/>
      <c r="C268" s="1109" t="s">
        <v>1049</v>
      </c>
      <c r="D268" s="1110">
        <v>0</v>
      </c>
      <c r="E268" s="1110">
        <v>0</v>
      </c>
      <c r="F268" s="1110">
        <v>0</v>
      </c>
      <c r="G268" s="1110">
        <v>0</v>
      </c>
      <c r="H268" s="1094"/>
      <c r="I268" s="1094"/>
      <c r="J268" s="1094"/>
      <c r="K268" s="1094"/>
    </row>
    <row r="269" spans="1:11" ht="14.1" customHeight="1" x14ac:dyDescent="0.25">
      <c r="A269" s="1094"/>
      <c r="B269" s="1094"/>
      <c r="C269" s="1109" t="s">
        <v>1054</v>
      </c>
      <c r="D269" s="1110">
        <v>0</v>
      </c>
      <c r="E269" s="1110">
        <v>0</v>
      </c>
      <c r="F269" s="1110">
        <v>0</v>
      </c>
      <c r="G269" s="1110">
        <v>0</v>
      </c>
      <c r="H269" s="1094"/>
      <c r="I269" s="1094"/>
      <c r="J269" s="1094"/>
      <c r="K269" s="1094"/>
    </row>
    <row r="270" spans="1:11" ht="14.1" customHeight="1" x14ac:dyDescent="0.25">
      <c r="A270" s="1094"/>
      <c r="B270" s="1094"/>
      <c r="C270" s="1109" t="s">
        <v>1048</v>
      </c>
      <c r="D270" s="1110">
        <v>0</v>
      </c>
      <c r="E270" s="1110">
        <v>0</v>
      </c>
      <c r="F270" s="1110">
        <v>0</v>
      </c>
      <c r="G270" s="1110">
        <v>0</v>
      </c>
      <c r="H270" s="1094"/>
      <c r="I270" s="1094"/>
      <c r="J270" s="1094"/>
      <c r="K270" s="1094"/>
    </row>
    <row r="271" spans="1:11" ht="14.1" customHeight="1" x14ac:dyDescent="0.25">
      <c r="A271" s="1094"/>
      <c r="B271" s="1094"/>
      <c r="C271" s="1109" t="s">
        <v>1049</v>
      </c>
      <c r="D271" s="1110">
        <v>0</v>
      </c>
      <c r="E271" s="1110">
        <v>0</v>
      </c>
      <c r="F271" s="1110">
        <v>0</v>
      </c>
      <c r="G271" s="1110">
        <v>0</v>
      </c>
      <c r="H271" s="1094"/>
      <c r="I271" s="1094"/>
      <c r="J271" s="1094"/>
      <c r="K271" s="1094"/>
    </row>
    <row r="272" spans="1:11" ht="14.1" customHeight="1" x14ac:dyDescent="0.25">
      <c r="A272" s="1094"/>
      <c r="B272" s="1094"/>
      <c r="C272" s="1109" t="s">
        <v>1055</v>
      </c>
      <c r="D272" s="1110">
        <v>0</v>
      </c>
      <c r="E272" s="1110">
        <v>0</v>
      </c>
      <c r="F272" s="1110">
        <v>0</v>
      </c>
      <c r="G272" s="1110">
        <v>0</v>
      </c>
      <c r="H272" s="1094"/>
      <c r="I272" s="1094"/>
      <c r="J272" s="1094"/>
      <c r="K272" s="1094"/>
    </row>
    <row r="273" spans="1:11" ht="14.1" customHeight="1" x14ac:dyDescent="0.25">
      <c r="A273" s="1094"/>
      <c r="B273" s="1094"/>
      <c r="C273" s="1109" t="s">
        <v>1048</v>
      </c>
      <c r="D273" s="1110">
        <v>0</v>
      </c>
      <c r="E273" s="1110">
        <v>0</v>
      </c>
      <c r="F273" s="1110">
        <v>0</v>
      </c>
      <c r="G273" s="1110">
        <v>0</v>
      </c>
      <c r="H273" s="1094"/>
      <c r="I273" s="1094"/>
      <c r="J273" s="1094"/>
      <c r="K273" s="1094"/>
    </row>
    <row r="274" spans="1:11" ht="14.1" customHeight="1" x14ac:dyDescent="0.25">
      <c r="A274" s="1094"/>
      <c r="B274" s="1094"/>
      <c r="C274" s="1109" t="s">
        <v>1049</v>
      </c>
      <c r="D274" s="1110">
        <v>0</v>
      </c>
      <c r="E274" s="1110">
        <v>0</v>
      </c>
      <c r="F274" s="1110">
        <v>0</v>
      </c>
      <c r="G274" s="1110">
        <v>0</v>
      </c>
      <c r="H274" s="1094"/>
      <c r="I274" s="1094"/>
      <c r="J274" s="1094"/>
      <c r="K274" s="1094"/>
    </row>
    <row r="275" spans="1:11" ht="14.1" customHeight="1" x14ac:dyDescent="0.25">
      <c r="A275" s="1094"/>
      <c r="B275" s="1094"/>
      <c r="C275" s="1109" t="s">
        <v>1056</v>
      </c>
      <c r="D275" s="1110">
        <v>0</v>
      </c>
      <c r="E275" s="1110">
        <v>0</v>
      </c>
      <c r="F275" s="1110">
        <v>0</v>
      </c>
      <c r="G275" s="1110">
        <v>0</v>
      </c>
      <c r="H275" s="1094"/>
      <c r="I275" s="1094"/>
      <c r="J275" s="1094"/>
      <c r="K275" s="1094"/>
    </row>
    <row r="276" spans="1:11" ht="14.1" customHeight="1" x14ac:dyDescent="0.25">
      <c r="A276" s="1094"/>
      <c r="B276" s="1094"/>
      <c r="C276" s="1109" t="s">
        <v>1048</v>
      </c>
      <c r="D276" s="1110">
        <v>0</v>
      </c>
      <c r="E276" s="1110">
        <v>0</v>
      </c>
      <c r="F276" s="1110">
        <v>0</v>
      </c>
      <c r="G276" s="1110">
        <v>0</v>
      </c>
      <c r="H276" s="1094"/>
      <c r="I276" s="1094"/>
      <c r="J276" s="1094"/>
      <c r="K276" s="1094"/>
    </row>
    <row r="277" spans="1:11" ht="14.1" customHeight="1" x14ac:dyDescent="0.25">
      <c r="A277" s="1094"/>
      <c r="B277" s="1094"/>
      <c r="C277" s="1109" t="s">
        <v>1057</v>
      </c>
      <c r="D277" s="1110">
        <v>0</v>
      </c>
      <c r="E277" s="1110">
        <v>0</v>
      </c>
      <c r="F277" s="1110">
        <v>0</v>
      </c>
      <c r="G277" s="1110">
        <v>0</v>
      </c>
      <c r="H277" s="1094"/>
      <c r="I277" s="1094"/>
      <c r="J277" s="1094"/>
      <c r="K277" s="1094"/>
    </row>
    <row r="278" spans="1:11" ht="14.1" customHeight="1" x14ac:dyDescent="0.25">
      <c r="A278" s="1094"/>
      <c r="B278" s="1094"/>
      <c r="C278" s="1109" t="s">
        <v>1058</v>
      </c>
      <c r="D278" s="1110">
        <v>0</v>
      </c>
      <c r="E278" s="1110">
        <v>0</v>
      </c>
      <c r="F278" s="1110">
        <v>0</v>
      </c>
      <c r="G278" s="1110">
        <v>0</v>
      </c>
      <c r="H278" s="1094"/>
      <c r="I278" s="1094"/>
      <c r="J278" s="1094"/>
      <c r="K278" s="1094"/>
    </row>
    <row r="279" spans="1:11" ht="14.1" customHeight="1" x14ac:dyDescent="0.25">
      <c r="A279" s="1094"/>
      <c r="B279" s="1094"/>
      <c r="C279" s="1109" t="s">
        <v>1059</v>
      </c>
      <c r="D279" s="1110">
        <v>0</v>
      </c>
      <c r="E279" s="1110">
        <v>0</v>
      </c>
      <c r="F279" s="1110">
        <v>0</v>
      </c>
      <c r="G279" s="1110">
        <v>0</v>
      </c>
      <c r="H279" s="1094"/>
      <c r="I279" s="1094"/>
      <c r="J279" s="1094"/>
      <c r="K279" s="1094"/>
    </row>
    <row r="280" spans="1:11" ht="14.1" customHeight="1" x14ac:dyDescent="0.25">
      <c r="A280" s="1094"/>
      <c r="B280" s="1094"/>
      <c r="C280" s="1109" t="s">
        <v>1060</v>
      </c>
      <c r="D280" s="1110">
        <v>0</v>
      </c>
      <c r="E280" s="1110">
        <v>0</v>
      </c>
      <c r="F280" s="1110">
        <v>0</v>
      </c>
      <c r="G280" s="1110">
        <v>0</v>
      </c>
      <c r="H280" s="1094"/>
      <c r="I280" s="1094"/>
      <c r="J280" s="1094"/>
      <c r="K280" s="1094"/>
    </row>
    <row r="281" spans="1:11" ht="14.1" customHeight="1" x14ac:dyDescent="0.25">
      <c r="A281" s="1094"/>
      <c r="B281" s="1094"/>
      <c r="C281" s="1109" t="s">
        <v>1061</v>
      </c>
      <c r="D281" s="1110">
        <v>0</v>
      </c>
      <c r="E281" s="1110">
        <v>0</v>
      </c>
      <c r="F281" s="1110">
        <v>0</v>
      </c>
      <c r="G281" s="1110">
        <v>21360000</v>
      </c>
      <c r="H281" s="1094"/>
      <c r="I281" s="1094"/>
      <c r="J281" s="1094"/>
      <c r="K281" s="1094"/>
    </row>
    <row r="282" spans="1:11" ht="14.1" customHeight="1" x14ac:dyDescent="0.25">
      <c r="A282" s="1094"/>
      <c r="B282" s="1094"/>
      <c r="C282" s="1109" t="s">
        <v>1048</v>
      </c>
      <c r="D282" s="1110">
        <v>0</v>
      </c>
      <c r="E282" s="1110">
        <v>0</v>
      </c>
      <c r="F282" s="1110">
        <v>0</v>
      </c>
      <c r="G282" s="1110">
        <v>21360000</v>
      </c>
      <c r="H282" s="1094"/>
      <c r="I282" s="1094"/>
      <c r="J282" s="1094"/>
      <c r="K282" s="1094"/>
    </row>
    <row r="283" spans="1:11" ht="14.1" customHeight="1" x14ac:dyDescent="0.25">
      <c r="A283" s="1094"/>
      <c r="B283" s="1094"/>
      <c r="C283" s="1109" t="s">
        <v>1057</v>
      </c>
      <c r="D283" s="1110">
        <v>0</v>
      </c>
      <c r="E283" s="1110">
        <v>0</v>
      </c>
      <c r="F283" s="1110">
        <v>0</v>
      </c>
      <c r="G283" s="1110">
        <v>0</v>
      </c>
      <c r="H283" s="1094"/>
      <c r="I283" s="1094"/>
      <c r="J283" s="1094"/>
      <c r="K283" s="1094"/>
    </row>
    <row r="284" spans="1:11" ht="14.1" customHeight="1" x14ac:dyDescent="0.25">
      <c r="A284" s="1094"/>
      <c r="B284" s="1094"/>
      <c r="C284" s="1109" t="s">
        <v>1058</v>
      </c>
      <c r="D284" s="1110">
        <v>0</v>
      </c>
      <c r="E284" s="1110">
        <v>0</v>
      </c>
      <c r="F284" s="1110">
        <v>0</v>
      </c>
      <c r="G284" s="1110">
        <v>0</v>
      </c>
      <c r="H284" s="1094"/>
      <c r="I284" s="1094"/>
      <c r="J284" s="1094"/>
      <c r="K284" s="1094"/>
    </row>
    <row r="285" spans="1:11" ht="14.1" customHeight="1" x14ac:dyDescent="0.25">
      <c r="A285" s="1094"/>
      <c r="B285" s="1094"/>
      <c r="C285" s="1109" t="s">
        <v>1059</v>
      </c>
      <c r="D285" s="1110">
        <v>0</v>
      </c>
      <c r="E285" s="1110">
        <v>0</v>
      </c>
      <c r="F285" s="1110">
        <v>0</v>
      </c>
      <c r="G285" s="1110">
        <v>0</v>
      </c>
      <c r="H285" s="1094"/>
      <c r="I285" s="1094"/>
      <c r="J285" s="1094"/>
      <c r="K285" s="1094"/>
    </row>
    <row r="286" spans="1:11" ht="14.1" customHeight="1" x14ac:dyDescent="0.25">
      <c r="A286" s="1094"/>
      <c r="B286" s="1094"/>
      <c r="C286" s="1109" t="s">
        <v>1060</v>
      </c>
      <c r="D286" s="1110">
        <v>0</v>
      </c>
      <c r="E286" s="1110">
        <v>0</v>
      </c>
      <c r="F286" s="1110">
        <v>0</v>
      </c>
      <c r="G286" s="1110">
        <v>0</v>
      </c>
      <c r="H286" s="1094"/>
      <c r="I286" s="1094"/>
      <c r="J286" s="1094"/>
      <c r="K286" s="1094"/>
    </row>
    <row r="287" spans="1:11" ht="14.1" customHeight="1" x14ac:dyDescent="0.25">
      <c r="A287" s="1094"/>
      <c r="B287" s="1094"/>
      <c r="C287" s="1109" t="s">
        <v>1062</v>
      </c>
      <c r="D287" s="1110">
        <v>0</v>
      </c>
      <c r="E287" s="1110">
        <v>0</v>
      </c>
      <c r="F287" s="1110">
        <v>0</v>
      </c>
      <c r="G287" s="1110">
        <v>0</v>
      </c>
      <c r="H287" s="1094"/>
      <c r="I287" s="1094"/>
      <c r="J287" s="1094"/>
      <c r="K287" s="1094"/>
    </row>
    <row r="288" spans="1:11" ht="14.1" customHeight="1" x14ac:dyDescent="0.25">
      <c r="A288" s="1094"/>
      <c r="B288" s="1094"/>
      <c r="C288" s="1109" t="s">
        <v>1048</v>
      </c>
      <c r="D288" s="1110">
        <v>0</v>
      </c>
      <c r="E288" s="1110">
        <v>0</v>
      </c>
      <c r="F288" s="1110">
        <v>0</v>
      </c>
      <c r="G288" s="1110">
        <v>0</v>
      </c>
      <c r="H288" s="1094"/>
      <c r="I288" s="1094"/>
      <c r="J288" s="1094"/>
      <c r="K288" s="1094"/>
    </row>
    <row r="289" spans="1:11" ht="14.1" customHeight="1" x14ac:dyDescent="0.25">
      <c r="A289" s="1094"/>
      <c r="B289" s="1094"/>
      <c r="C289" s="1109" t="s">
        <v>1057</v>
      </c>
      <c r="D289" s="1110">
        <v>0</v>
      </c>
      <c r="E289" s="1110">
        <v>0</v>
      </c>
      <c r="F289" s="1110">
        <v>0</v>
      </c>
      <c r="G289" s="1110">
        <v>0</v>
      </c>
      <c r="H289" s="1094"/>
      <c r="I289" s="1094"/>
      <c r="J289" s="1094"/>
      <c r="K289" s="1094"/>
    </row>
    <row r="290" spans="1:11" ht="14.1" customHeight="1" x14ac:dyDescent="0.25">
      <c r="A290" s="1094"/>
      <c r="B290" s="1094"/>
      <c r="C290" s="1109" t="s">
        <v>1058</v>
      </c>
      <c r="D290" s="1110">
        <v>0</v>
      </c>
      <c r="E290" s="1110">
        <v>0</v>
      </c>
      <c r="F290" s="1110">
        <v>0</v>
      </c>
      <c r="G290" s="1110">
        <v>0</v>
      </c>
      <c r="H290" s="1094"/>
      <c r="I290" s="1094"/>
      <c r="J290" s="1094"/>
      <c r="K290" s="1094"/>
    </row>
    <row r="291" spans="1:11" ht="14.1" customHeight="1" x14ac:dyDescent="0.25">
      <c r="A291" s="1094"/>
      <c r="B291" s="1094"/>
      <c r="C291" s="1109" t="s">
        <v>1059</v>
      </c>
      <c r="D291" s="1110">
        <v>0</v>
      </c>
      <c r="E291" s="1110">
        <v>0</v>
      </c>
      <c r="F291" s="1110">
        <v>0</v>
      </c>
      <c r="G291" s="1110">
        <v>0</v>
      </c>
      <c r="H291" s="1094"/>
      <c r="I291" s="1094"/>
      <c r="J291" s="1094"/>
      <c r="K291" s="1094"/>
    </row>
    <row r="292" spans="1:11" ht="14.1" customHeight="1" x14ac:dyDescent="0.25">
      <c r="A292" s="1094"/>
      <c r="B292" s="1094"/>
      <c r="C292" s="1109" t="s">
        <v>1060</v>
      </c>
      <c r="D292" s="1110">
        <v>0</v>
      </c>
      <c r="E292" s="1110">
        <v>0</v>
      </c>
      <c r="F292" s="1110">
        <v>0</v>
      </c>
      <c r="G292" s="1110">
        <v>0</v>
      </c>
      <c r="H292" s="1094"/>
      <c r="I292" s="1094"/>
      <c r="J292" s="1094"/>
      <c r="K292" s="1094"/>
    </row>
    <row r="293" spans="1:11" ht="14.1" customHeight="1" x14ac:dyDescent="0.25">
      <c r="A293" s="1094"/>
      <c r="B293" s="1094"/>
      <c r="C293" s="1109" t="s">
        <v>1063</v>
      </c>
      <c r="D293" s="1110">
        <v>0</v>
      </c>
      <c r="E293" s="1110">
        <v>0</v>
      </c>
      <c r="F293" s="1110">
        <v>0</v>
      </c>
      <c r="G293" s="1110">
        <v>0</v>
      </c>
      <c r="H293" s="1094"/>
      <c r="I293" s="1094"/>
      <c r="J293" s="1094"/>
      <c r="K293" s="1094"/>
    </row>
    <row r="294" spans="1:11" ht="14.1" customHeight="1" x14ac:dyDescent="0.25">
      <c r="A294" s="1094"/>
      <c r="B294" s="1094"/>
      <c r="C294" s="1109" t="s">
        <v>1064</v>
      </c>
      <c r="D294" s="1110">
        <v>0</v>
      </c>
      <c r="E294" s="1110">
        <v>0</v>
      </c>
      <c r="F294" s="1110">
        <v>0</v>
      </c>
      <c r="G294" s="1110">
        <v>0</v>
      </c>
      <c r="H294" s="1094"/>
      <c r="I294" s="1094"/>
      <c r="J294" s="1094"/>
      <c r="K294" s="1094"/>
    </row>
    <row r="295" spans="1:11" ht="14.1" customHeight="1" x14ac:dyDescent="0.25">
      <c r="A295" s="1094"/>
      <c r="B295" s="1094"/>
      <c r="C295" s="1111" t="s">
        <v>572</v>
      </c>
      <c r="D295" s="1110">
        <v>0</v>
      </c>
      <c r="E295" s="1110">
        <v>0</v>
      </c>
      <c r="F295" s="1110">
        <v>0</v>
      </c>
      <c r="G295" s="1110">
        <v>21360000</v>
      </c>
      <c r="H295" s="1094"/>
      <c r="I295" s="1094"/>
      <c r="J295" s="1094"/>
      <c r="K295" s="1094"/>
    </row>
    <row r="296" spans="1:11" ht="14.1" customHeight="1" x14ac:dyDescent="0.25">
      <c r="A296" s="1094"/>
      <c r="B296" s="1094"/>
      <c r="C296" s="1103" t="s">
        <v>1022</v>
      </c>
      <c r="D296" s="1232" t="s">
        <v>2166</v>
      </c>
      <c r="E296" s="1233"/>
      <c r="F296" s="1233"/>
      <c r="G296" s="1233"/>
      <c r="H296" s="1094"/>
      <c r="I296" s="1094"/>
      <c r="J296" s="1094"/>
      <c r="K296" s="1094"/>
    </row>
    <row r="297" spans="1:11" ht="14.1" customHeight="1" x14ac:dyDescent="0.25">
      <c r="A297" s="1094"/>
      <c r="B297" s="1094"/>
      <c r="C297" s="1104" t="s">
        <v>1024</v>
      </c>
      <c r="D297" s="1230" t="s">
        <v>2167</v>
      </c>
      <c r="E297" s="1231"/>
      <c r="F297" s="1231"/>
      <c r="G297" s="1231"/>
      <c r="H297" s="1094"/>
      <c r="I297" s="1094"/>
      <c r="J297" s="1094"/>
      <c r="K297" s="1094"/>
    </row>
    <row r="298" spans="1:11" ht="14.1" customHeight="1" x14ac:dyDescent="0.25">
      <c r="A298" s="1094"/>
      <c r="B298" s="1094"/>
      <c r="C298" s="1104" t="s">
        <v>31</v>
      </c>
      <c r="D298" s="1230" t="s">
        <v>1386</v>
      </c>
      <c r="E298" s="1231"/>
      <c r="F298" s="1231"/>
      <c r="G298" s="1231"/>
      <c r="H298" s="1094"/>
      <c r="I298" s="1094"/>
      <c r="J298" s="1094"/>
      <c r="K298" s="1094"/>
    </row>
    <row r="299" spans="1:11" ht="15" customHeight="1" x14ac:dyDescent="0.25">
      <c r="A299" s="1094"/>
      <c r="B299" s="1094"/>
      <c r="C299" s="1105"/>
      <c r="D299" s="1106">
        <v>2024</v>
      </c>
      <c r="E299" s="1106">
        <v>2025</v>
      </c>
      <c r="F299" s="1106">
        <v>2026</v>
      </c>
      <c r="G299" s="1106">
        <v>2027</v>
      </c>
      <c r="H299" s="1094"/>
      <c r="I299" s="1094"/>
      <c r="J299" s="1094"/>
      <c r="K299" s="1094"/>
    </row>
    <row r="300" spans="1:11" ht="15" customHeight="1" x14ac:dyDescent="0.25">
      <c r="A300" s="1094"/>
      <c r="B300" s="1094"/>
      <c r="C300" s="1107"/>
      <c r="D300" s="1108" t="s">
        <v>13</v>
      </c>
      <c r="E300" s="1108" t="s">
        <v>14</v>
      </c>
      <c r="F300" s="1108" t="s">
        <v>14</v>
      </c>
      <c r="G300" s="1108" t="s">
        <v>14</v>
      </c>
      <c r="H300" s="1094"/>
      <c r="I300" s="1094"/>
      <c r="J300" s="1094"/>
      <c r="K300" s="1094"/>
    </row>
    <row r="301" spans="1:11" ht="14.1" customHeight="1" x14ac:dyDescent="0.25">
      <c r="A301" s="1094"/>
      <c r="B301" s="1094"/>
      <c r="C301" s="1097" t="s">
        <v>33</v>
      </c>
      <c r="D301" s="1101" t="s">
        <v>2168</v>
      </c>
      <c r="E301" s="1101" t="s">
        <v>2168</v>
      </c>
      <c r="F301" s="1101" t="s">
        <v>1039</v>
      </c>
      <c r="G301" s="1101" t="s">
        <v>1118</v>
      </c>
      <c r="H301" s="1094"/>
      <c r="I301" s="1094"/>
      <c r="J301" s="1094"/>
      <c r="K301" s="1094"/>
    </row>
    <row r="302" spans="1:11" ht="14.1" customHeight="1" x14ac:dyDescent="0.25">
      <c r="A302" s="1094"/>
      <c r="B302" s="1094"/>
      <c r="C302" s="1097" t="s">
        <v>1029</v>
      </c>
      <c r="D302" s="1101" t="s">
        <v>2169</v>
      </c>
      <c r="E302" s="1101" t="s">
        <v>2170</v>
      </c>
      <c r="F302" s="1101" t="s">
        <v>1039</v>
      </c>
      <c r="G302" s="1101" t="s">
        <v>2171</v>
      </c>
      <c r="H302" s="1094"/>
      <c r="I302" s="1094"/>
      <c r="J302" s="1094"/>
      <c r="K302" s="1094"/>
    </row>
    <row r="303" spans="1:11" ht="14.1" customHeight="1" x14ac:dyDescent="0.25">
      <c r="A303" s="1094"/>
      <c r="B303" s="1094"/>
      <c r="C303" s="1097" t="s">
        <v>1032</v>
      </c>
      <c r="D303" s="1101" t="s">
        <v>2172</v>
      </c>
      <c r="E303" s="1101" t="s">
        <v>2173</v>
      </c>
      <c r="F303" s="1101" t="s">
        <v>1039</v>
      </c>
      <c r="G303" s="1101" t="s">
        <v>2174</v>
      </c>
      <c r="H303" s="1094"/>
      <c r="I303" s="1094"/>
      <c r="J303" s="1094"/>
      <c r="K303" s="1094"/>
    </row>
    <row r="304" spans="1:11" ht="14.1" customHeight="1" x14ac:dyDescent="0.25">
      <c r="A304" s="1094"/>
      <c r="B304" s="1094"/>
      <c r="C304" s="1097" t="s">
        <v>1037</v>
      </c>
      <c r="D304" s="1101" t="s">
        <v>1038</v>
      </c>
      <c r="E304" s="1101" t="s">
        <v>1039</v>
      </c>
      <c r="F304" s="1101" t="s">
        <v>1083</v>
      </c>
      <c r="G304" s="1101" t="s">
        <v>1038</v>
      </c>
      <c r="H304" s="1094"/>
      <c r="I304" s="1094"/>
      <c r="J304" s="1094"/>
      <c r="K304" s="1094"/>
    </row>
    <row r="305" spans="1:11" ht="14.1" customHeight="1" x14ac:dyDescent="0.25">
      <c r="A305" s="1094"/>
      <c r="B305" s="1094"/>
      <c r="C305" s="1097" t="s">
        <v>1042</v>
      </c>
      <c r="D305" s="1101" t="s">
        <v>1038</v>
      </c>
      <c r="E305" s="1101" t="s">
        <v>2175</v>
      </c>
      <c r="F305" s="1101" t="s">
        <v>1083</v>
      </c>
      <c r="G305" s="1101" t="s">
        <v>1038</v>
      </c>
      <c r="H305" s="1094"/>
      <c r="I305" s="1094"/>
      <c r="J305" s="1094"/>
      <c r="K305" s="1094"/>
    </row>
    <row r="306" spans="1:11" ht="14.1" customHeight="1" x14ac:dyDescent="0.25">
      <c r="A306" s="1094"/>
      <c r="B306" s="1094"/>
      <c r="C306" s="1097" t="s">
        <v>39</v>
      </c>
      <c r="D306" s="1101" t="s">
        <v>1038</v>
      </c>
      <c r="E306" s="1101" t="s">
        <v>2175</v>
      </c>
      <c r="F306" s="1101" t="s">
        <v>1083</v>
      </c>
      <c r="G306" s="1101" t="s">
        <v>1038</v>
      </c>
      <c r="H306" s="1094"/>
      <c r="I306" s="1094"/>
      <c r="J306" s="1094"/>
      <c r="K306" s="1094"/>
    </row>
    <row r="307" spans="1:11" ht="14.1" customHeight="1" x14ac:dyDescent="0.25">
      <c r="A307" s="1094"/>
      <c r="B307" s="1094"/>
      <c r="C307" s="1228" t="s">
        <v>1046</v>
      </c>
      <c r="D307" s="1229"/>
      <c r="E307" s="1229"/>
      <c r="F307" s="1229"/>
      <c r="G307" s="1229"/>
      <c r="H307" s="1094"/>
      <c r="I307" s="1094"/>
      <c r="J307" s="1094"/>
      <c r="K307" s="1094"/>
    </row>
    <row r="308" spans="1:11" ht="14.1" customHeight="1" x14ac:dyDescent="0.25">
      <c r="A308" s="1094"/>
      <c r="B308" s="1094"/>
      <c r="C308" s="1105"/>
      <c r="D308" s="1106">
        <v>2024</v>
      </c>
      <c r="E308" s="1106">
        <v>2025</v>
      </c>
      <c r="F308" s="1106">
        <v>2026</v>
      </c>
      <c r="G308" s="1106">
        <v>2027</v>
      </c>
      <c r="H308" s="1094"/>
      <c r="I308" s="1094"/>
      <c r="J308" s="1094"/>
      <c r="K308" s="1094"/>
    </row>
    <row r="309" spans="1:11" ht="14.1" customHeight="1" x14ac:dyDescent="0.25">
      <c r="A309" s="1094"/>
      <c r="B309" s="1094"/>
      <c r="C309" s="1107"/>
      <c r="D309" s="1108" t="s">
        <v>13</v>
      </c>
      <c r="E309" s="1108" t="s">
        <v>14</v>
      </c>
      <c r="F309" s="1108" t="s">
        <v>14</v>
      </c>
      <c r="G309" s="1108" t="s">
        <v>14</v>
      </c>
      <c r="H309" s="1094"/>
      <c r="I309" s="1094"/>
      <c r="J309" s="1094"/>
      <c r="K309" s="1094"/>
    </row>
    <row r="310" spans="1:11" ht="14.1" customHeight="1" x14ac:dyDescent="0.25">
      <c r="A310" s="1094"/>
      <c r="B310" s="1094"/>
      <c r="C310" s="1109" t="s">
        <v>1047</v>
      </c>
      <c r="D310" s="1110">
        <v>0</v>
      </c>
      <c r="E310" s="1110">
        <v>0</v>
      </c>
      <c r="F310" s="1110">
        <v>0</v>
      </c>
      <c r="G310" s="1110">
        <v>0</v>
      </c>
      <c r="H310" s="1094"/>
      <c r="I310" s="1094"/>
      <c r="J310" s="1094"/>
      <c r="K310" s="1094"/>
    </row>
    <row r="311" spans="1:11" ht="14.1" customHeight="1" x14ac:dyDescent="0.25">
      <c r="A311" s="1094"/>
      <c r="B311" s="1094"/>
      <c r="C311" s="1109" t="s">
        <v>1048</v>
      </c>
      <c r="D311" s="1110">
        <v>0</v>
      </c>
      <c r="E311" s="1110">
        <v>0</v>
      </c>
      <c r="F311" s="1110">
        <v>0</v>
      </c>
      <c r="G311" s="1110">
        <v>0</v>
      </c>
      <c r="H311" s="1094"/>
      <c r="I311" s="1094"/>
      <c r="J311" s="1094"/>
      <c r="K311" s="1094"/>
    </row>
    <row r="312" spans="1:11" ht="14.1" customHeight="1" x14ac:dyDescent="0.25">
      <c r="A312" s="1094"/>
      <c r="B312" s="1094"/>
      <c r="C312" s="1109" t="s">
        <v>1049</v>
      </c>
      <c r="D312" s="1110">
        <v>0</v>
      </c>
      <c r="E312" s="1110">
        <v>0</v>
      </c>
      <c r="F312" s="1110">
        <v>0</v>
      </c>
      <c r="G312" s="1110">
        <v>0</v>
      </c>
      <c r="H312" s="1094"/>
      <c r="I312" s="1094"/>
      <c r="J312" s="1094"/>
      <c r="K312" s="1094"/>
    </row>
    <row r="313" spans="1:11" ht="14.1" customHeight="1" x14ac:dyDescent="0.25">
      <c r="A313" s="1094"/>
      <c r="B313" s="1094"/>
      <c r="C313" s="1109" t="s">
        <v>1050</v>
      </c>
      <c r="D313" s="1110">
        <v>0</v>
      </c>
      <c r="E313" s="1110">
        <v>0</v>
      </c>
      <c r="F313" s="1110">
        <v>0</v>
      </c>
      <c r="G313" s="1110">
        <v>0</v>
      </c>
      <c r="H313" s="1094"/>
      <c r="I313" s="1094"/>
      <c r="J313" s="1094"/>
      <c r="K313" s="1094"/>
    </row>
    <row r="314" spans="1:11" ht="14.1" customHeight="1" x14ac:dyDescent="0.25">
      <c r="A314" s="1094"/>
      <c r="B314" s="1094"/>
      <c r="C314" s="1109" t="s">
        <v>1048</v>
      </c>
      <c r="D314" s="1110">
        <v>0</v>
      </c>
      <c r="E314" s="1110">
        <v>0</v>
      </c>
      <c r="F314" s="1110">
        <v>0</v>
      </c>
      <c r="G314" s="1110">
        <v>0</v>
      </c>
      <c r="H314" s="1094"/>
      <c r="I314" s="1094"/>
      <c r="J314" s="1094"/>
      <c r="K314" s="1094"/>
    </row>
    <row r="315" spans="1:11" ht="14.1" customHeight="1" x14ac:dyDescent="0.25">
      <c r="A315" s="1094"/>
      <c r="B315" s="1094"/>
      <c r="C315" s="1109" t="s">
        <v>1049</v>
      </c>
      <c r="D315" s="1110">
        <v>0</v>
      </c>
      <c r="E315" s="1110">
        <v>0</v>
      </c>
      <c r="F315" s="1110">
        <v>0</v>
      </c>
      <c r="G315" s="1110">
        <v>0</v>
      </c>
      <c r="H315" s="1094"/>
      <c r="I315" s="1094"/>
      <c r="J315" s="1094"/>
      <c r="K315" s="1094"/>
    </row>
    <row r="316" spans="1:11" ht="14.1" customHeight="1" x14ac:dyDescent="0.25">
      <c r="A316" s="1094"/>
      <c r="B316" s="1094"/>
      <c r="C316" s="1109" t="s">
        <v>1051</v>
      </c>
      <c r="D316" s="1110">
        <v>0</v>
      </c>
      <c r="E316" s="1110">
        <v>0</v>
      </c>
      <c r="F316" s="1110">
        <v>0</v>
      </c>
      <c r="G316" s="1110">
        <v>0</v>
      </c>
      <c r="H316" s="1094"/>
      <c r="I316" s="1094"/>
      <c r="J316" s="1094"/>
      <c r="K316" s="1094"/>
    </row>
    <row r="317" spans="1:11" ht="14.1" customHeight="1" x14ac:dyDescent="0.25">
      <c r="A317" s="1094"/>
      <c r="B317" s="1094"/>
      <c r="C317" s="1109" t="s">
        <v>1048</v>
      </c>
      <c r="D317" s="1110">
        <v>0</v>
      </c>
      <c r="E317" s="1110">
        <v>0</v>
      </c>
      <c r="F317" s="1110">
        <v>0</v>
      </c>
      <c r="G317" s="1110">
        <v>0</v>
      </c>
      <c r="H317" s="1094"/>
      <c r="I317" s="1094"/>
      <c r="J317" s="1094"/>
      <c r="K317" s="1094"/>
    </row>
    <row r="318" spans="1:11" ht="14.1" customHeight="1" x14ac:dyDescent="0.25">
      <c r="A318" s="1094"/>
      <c r="B318" s="1094"/>
      <c r="C318" s="1109" t="s">
        <v>1049</v>
      </c>
      <c r="D318" s="1110">
        <v>0</v>
      </c>
      <c r="E318" s="1110">
        <v>0</v>
      </c>
      <c r="F318" s="1110">
        <v>0</v>
      </c>
      <c r="G318" s="1110">
        <v>0</v>
      </c>
      <c r="H318" s="1094"/>
      <c r="I318" s="1094"/>
      <c r="J318" s="1094"/>
      <c r="K318" s="1094"/>
    </row>
    <row r="319" spans="1:11" ht="14.1" customHeight="1" x14ac:dyDescent="0.25">
      <c r="A319" s="1094"/>
      <c r="B319" s="1094"/>
      <c r="C319" s="1109" t="s">
        <v>1052</v>
      </c>
      <c r="D319" s="1110">
        <v>0</v>
      </c>
      <c r="E319" s="1110">
        <v>0</v>
      </c>
      <c r="F319" s="1110">
        <v>0</v>
      </c>
      <c r="G319" s="1110">
        <v>0</v>
      </c>
      <c r="H319" s="1094"/>
      <c r="I319" s="1094"/>
      <c r="J319" s="1094"/>
      <c r="K319" s="1094"/>
    </row>
    <row r="320" spans="1:11" ht="14.1" customHeight="1" x14ac:dyDescent="0.25">
      <c r="A320" s="1094"/>
      <c r="B320" s="1094"/>
      <c r="C320" s="1109" t="s">
        <v>1048</v>
      </c>
      <c r="D320" s="1110">
        <v>0</v>
      </c>
      <c r="E320" s="1110">
        <v>0</v>
      </c>
      <c r="F320" s="1110">
        <v>0</v>
      </c>
      <c r="G320" s="1110">
        <v>0</v>
      </c>
      <c r="H320" s="1094"/>
      <c r="I320" s="1094"/>
      <c r="J320" s="1094"/>
      <c r="K320" s="1094"/>
    </row>
    <row r="321" spans="1:11" ht="14.1" customHeight="1" x14ac:dyDescent="0.25">
      <c r="A321" s="1094"/>
      <c r="B321" s="1094"/>
      <c r="C321" s="1109" t="s">
        <v>1049</v>
      </c>
      <c r="D321" s="1110">
        <v>0</v>
      </c>
      <c r="E321" s="1110">
        <v>0</v>
      </c>
      <c r="F321" s="1110">
        <v>0</v>
      </c>
      <c r="G321" s="1110">
        <v>0</v>
      </c>
      <c r="H321" s="1094"/>
      <c r="I321" s="1094"/>
      <c r="J321" s="1094"/>
      <c r="K321" s="1094"/>
    </row>
    <row r="322" spans="1:11" ht="14.1" customHeight="1" x14ac:dyDescent="0.25">
      <c r="A322" s="1094"/>
      <c r="B322" s="1094"/>
      <c r="C322" s="1109" t="s">
        <v>1053</v>
      </c>
      <c r="D322" s="1110">
        <v>0</v>
      </c>
      <c r="E322" s="1110">
        <v>0</v>
      </c>
      <c r="F322" s="1110">
        <v>0</v>
      </c>
      <c r="G322" s="1110">
        <v>0</v>
      </c>
      <c r="H322" s="1094"/>
      <c r="I322" s="1094"/>
      <c r="J322" s="1094"/>
      <c r="K322" s="1094"/>
    </row>
    <row r="323" spans="1:11" ht="14.1" customHeight="1" x14ac:dyDescent="0.25">
      <c r="A323" s="1094"/>
      <c r="B323" s="1094"/>
      <c r="C323" s="1109" t="s">
        <v>1048</v>
      </c>
      <c r="D323" s="1110">
        <v>0</v>
      </c>
      <c r="E323" s="1110">
        <v>0</v>
      </c>
      <c r="F323" s="1110">
        <v>0</v>
      </c>
      <c r="G323" s="1110">
        <v>0</v>
      </c>
      <c r="H323" s="1094"/>
      <c r="I323" s="1094"/>
      <c r="J323" s="1094"/>
      <c r="K323" s="1094"/>
    </row>
    <row r="324" spans="1:11" ht="14.1" customHeight="1" x14ac:dyDescent="0.25">
      <c r="A324" s="1094"/>
      <c r="B324" s="1094"/>
      <c r="C324" s="1109" t="s">
        <v>1049</v>
      </c>
      <c r="D324" s="1110">
        <v>0</v>
      </c>
      <c r="E324" s="1110">
        <v>0</v>
      </c>
      <c r="F324" s="1110">
        <v>0</v>
      </c>
      <c r="G324" s="1110">
        <v>0</v>
      </c>
      <c r="H324" s="1094"/>
      <c r="I324" s="1094"/>
      <c r="J324" s="1094"/>
      <c r="K324" s="1094"/>
    </row>
    <row r="325" spans="1:11" ht="14.1" customHeight="1" x14ac:dyDescent="0.25">
      <c r="A325" s="1094"/>
      <c r="B325" s="1094"/>
      <c r="C325" s="1109" t="s">
        <v>1054</v>
      </c>
      <c r="D325" s="1110">
        <v>0</v>
      </c>
      <c r="E325" s="1110">
        <v>0</v>
      </c>
      <c r="F325" s="1110">
        <v>0</v>
      </c>
      <c r="G325" s="1110">
        <v>0</v>
      </c>
      <c r="H325" s="1094"/>
      <c r="I325" s="1094"/>
      <c r="J325" s="1094"/>
      <c r="K325" s="1094"/>
    </row>
    <row r="326" spans="1:11" ht="14.1" customHeight="1" x14ac:dyDescent="0.25">
      <c r="A326" s="1094"/>
      <c r="B326" s="1094"/>
      <c r="C326" s="1109" t="s">
        <v>1048</v>
      </c>
      <c r="D326" s="1110">
        <v>0</v>
      </c>
      <c r="E326" s="1110">
        <v>0</v>
      </c>
      <c r="F326" s="1110">
        <v>0</v>
      </c>
      <c r="G326" s="1110">
        <v>0</v>
      </c>
      <c r="H326" s="1094"/>
      <c r="I326" s="1094"/>
      <c r="J326" s="1094"/>
      <c r="K326" s="1094"/>
    </row>
    <row r="327" spans="1:11" ht="14.1" customHeight="1" x14ac:dyDescent="0.25">
      <c r="A327" s="1094"/>
      <c r="B327" s="1094"/>
      <c r="C327" s="1109" t="s">
        <v>1049</v>
      </c>
      <c r="D327" s="1110">
        <v>0</v>
      </c>
      <c r="E327" s="1110">
        <v>0</v>
      </c>
      <c r="F327" s="1110">
        <v>0</v>
      </c>
      <c r="G327" s="1110">
        <v>0</v>
      </c>
      <c r="H327" s="1094"/>
      <c r="I327" s="1094"/>
      <c r="J327" s="1094"/>
      <c r="K327" s="1094"/>
    </row>
    <row r="328" spans="1:11" ht="14.1" customHeight="1" x14ac:dyDescent="0.25">
      <c r="A328" s="1094"/>
      <c r="B328" s="1094"/>
      <c r="C328" s="1109" t="s">
        <v>1055</v>
      </c>
      <c r="D328" s="1110">
        <v>0</v>
      </c>
      <c r="E328" s="1110">
        <v>0</v>
      </c>
      <c r="F328" s="1110">
        <v>0</v>
      </c>
      <c r="G328" s="1110">
        <v>0</v>
      </c>
      <c r="H328" s="1094"/>
      <c r="I328" s="1094"/>
      <c r="J328" s="1094"/>
      <c r="K328" s="1094"/>
    </row>
    <row r="329" spans="1:11" ht="14.1" customHeight="1" x14ac:dyDescent="0.25">
      <c r="A329" s="1094"/>
      <c r="B329" s="1094"/>
      <c r="C329" s="1109" t="s">
        <v>1048</v>
      </c>
      <c r="D329" s="1110">
        <v>0</v>
      </c>
      <c r="E329" s="1110">
        <v>0</v>
      </c>
      <c r="F329" s="1110">
        <v>0</v>
      </c>
      <c r="G329" s="1110">
        <v>0</v>
      </c>
      <c r="H329" s="1094"/>
      <c r="I329" s="1094"/>
      <c r="J329" s="1094"/>
      <c r="K329" s="1094"/>
    </row>
    <row r="330" spans="1:11" ht="14.1" customHeight="1" x14ac:dyDescent="0.25">
      <c r="A330" s="1094"/>
      <c r="B330" s="1094"/>
      <c r="C330" s="1109" t="s">
        <v>1049</v>
      </c>
      <c r="D330" s="1110">
        <v>0</v>
      </c>
      <c r="E330" s="1110">
        <v>0</v>
      </c>
      <c r="F330" s="1110">
        <v>0</v>
      </c>
      <c r="G330" s="1110">
        <v>0</v>
      </c>
      <c r="H330" s="1094"/>
      <c r="I330" s="1094"/>
      <c r="J330" s="1094"/>
      <c r="K330" s="1094"/>
    </row>
    <row r="331" spans="1:11" ht="14.1" customHeight="1" x14ac:dyDescent="0.25">
      <c r="A331" s="1094"/>
      <c r="B331" s="1094"/>
      <c r="C331" s="1109" t="s">
        <v>1056</v>
      </c>
      <c r="D331" s="1110">
        <v>0</v>
      </c>
      <c r="E331" s="1110">
        <v>0</v>
      </c>
      <c r="F331" s="1110">
        <v>0</v>
      </c>
      <c r="G331" s="1110">
        <v>0</v>
      </c>
      <c r="H331" s="1094"/>
      <c r="I331" s="1094"/>
      <c r="J331" s="1094"/>
      <c r="K331" s="1094"/>
    </row>
    <row r="332" spans="1:11" ht="14.1" customHeight="1" x14ac:dyDescent="0.25">
      <c r="A332" s="1094"/>
      <c r="B332" s="1094"/>
      <c r="C332" s="1109" t="s">
        <v>1048</v>
      </c>
      <c r="D332" s="1110">
        <v>0</v>
      </c>
      <c r="E332" s="1110">
        <v>0</v>
      </c>
      <c r="F332" s="1110">
        <v>0</v>
      </c>
      <c r="G332" s="1110">
        <v>0</v>
      </c>
      <c r="H332" s="1094"/>
      <c r="I332" s="1094"/>
      <c r="J332" s="1094"/>
      <c r="K332" s="1094"/>
    </row>
    <row r="333" spans="1:11" ht="14.1" customHeight="1" x14ac:dyDescent="0.25">
      <c r="A333" s="1094"/>
      <c r="B333" s="1094"/>
      <c r="C333" s="1109" t="s">
        <v>1057</v>
      </c>
      <c r="D333" s="1110">
        <v>0</v>
      </c>
      <c r="E333" s="1110">
        <v>0</v>
      </c>
      <c r="F333" s="1110">
        <v>0</v>
      </c>
      <c r="G333" s="1110">
        <v>0</v>
      </c>
      <c r="H333" s="1094"/>
      <c r="I333" s="1094"/>
      <c r="J333" s="1094"/>
      <c r="K333" s="1094"/>
    </row>
    <row r="334" spans="1:11" ht="14.1" customHeight="1" x14ac:dyDescent="0.25">
      <c r="A334" s="1094"/>
      <c r="B334" s="1094"/>
      <c r="C334" s="1109" t="s">
        <v>1058</v>
      </c>
      <c r="D334" s="1110">
        <v>0</v>
      </c>
      <c r="E334" s="1110">
        <v>0</v>
      </c>
      <c r="F334" s="1110">
        <v>0</v>
      </c>
      <c r="G334" s="1110">
        <v>0</v>
      </c>
      <c r="H334" s="1094"/>
      <c r="I334" s="1094"/>
      <c r="J334" s="1094"/>
      <c r="K334" s="1094"/>
    </row>
    <row r="335" spans="1:11" ht="14.1" customHeight="1" x14ac:dyDescent="0.25">
      <c r="A335" s="1094"/>
      <c r="B335" s="1094"/>
      <c r="C335" s="1109" t="s">
        <v>1059</v>
      </c>
      <c r="D335" s="1110">
        <v>0</v>
      </c>
      <c r="E335" s="1110">
        <v>0</v>
      </c>
      <c r="F335" s="1110">
        <v>0</v>
      </c>
      <c r="G335" s="1110">
        <v>0</v>
      </c>
      <c r="H335" s="1094"/>
      <c r="I335" s="1094"/>
      <c r="J335" s="1094"/>
      <c r="K335" s="1094"/>
    </row>
    <row r="336" spans="1:11" ht="14.1" customHeight="1" x14ac:dyDescent="0.25">
      <c r="A336" s="1094"/>
      <c r="B336" s="1094"/>
      <c r="C336" s="1109" t="s">
        <v>1060</v>
      </c>
      <c r="D336" s="1110">
        <v>0</v>
      </c>
      <c r="E336" s="1110">
        <v>0</v>
      </c>
      <c r="F336" s="1110">
        <v>0</v>
      </c>
      <c r="G336" s="1110">
        <v>0</v>
      </c>
      <c r="H336" s="1094"/>
      <c r="I336" s="1094"/>
      <c r="J336" s="1094"/>
      <c r="K336" s="1094"/>
    </row>
    <row r="337" spans="1:11" ht="14.1" customHeight="1" x14ac:dyDescent="0.25">
      <c r="A337" s="1094"/>
      <c r="B337" s="1094"/>
      <c r="C337" s="1109" t="s">
        <v>1061</v>
      </c>
      <c r="D337" s="1110">
        <v>0</v>
      </c>
      <c r="E337" s="1110">
        <v>417000</v>
      </c>
      <c r="F337" s="1110">
        <v>0</v>
      </c>
      <c r="G337" s="1110">
        <v>331000</v>
      </c>
      <c r="H337" s="1094"/>
      <c r="I337" s="1094"/>
      <c r="J337" s="1094"/>
      <c r="K337" s="1094"/>
    </row>
    <row r="338" spans="1:11" ht="14.1" customHeight="1" x14ac:dyDescent="0.25">
      <c r="A338" s="1094"/>
      <c r="B338" s="1094"/>
      <c r="C338" s="1109" t="s">
        <v>1048</v>
      </c>
      <c r="D338" s="1110">
        <v>0</v>
      </c>
      <c r="E338" s="1110">
        <v>417000</v>
      </c>
      <c r="F338" s="1110">
        <v>0</v>
      </c>
      <c r="G338" s="1110">
        <v>331000</v>
      </c>
      <c r="H338" s="1094"/>
      <c r="I338" s="1094"/>
      <c r="J338" s="1094"/>
      <c r="K338" s="1094"/>
    </row>
    <row r="339" spans="1:11" ht="14.1" customHeight="1" x14ac:dyDescent="0.25">
      <c r="A339" s="1094"/>
      <c r="B339" s="1094"/>
      <c r="C339" s="1109" t="s">
        <v>1057</v>
      </c>
      <c r="D339" s="1110">
        <v>0</v>
      </c>
      <c r="E339" s="1110">
        <v>0</v>
      </c>
      <c r="F339" s="1110">
        <v>0</v>
      </c>
      <c r="G339" s="1110">
        <v>0</v>
      </c>
      <c r="H339" s="1094"/>
      <c r="I339" s="1094"/>
      <c r="J339" s="1094"/>
      <c r="K339" s="1094"/>
    </row>
    <row r="340" spans="1:11" ht="14.1" customHeight="1" x14ac:dyDescent="0.25">
      <c r="A340" s="1094"/>
      <c r="B340" s="1094"/>
      <c r="C340" s="1109" t="s">
        <v>1058</v>
      </c>
      <c r="D340" s="1110">
        <v>0</v>
      </c>
      <c r="E340" s="1110">
        <v>0</v>
      </c>
      <c r="F340" s="1110">
        <v>0</v>
      </c>
      <c r="G340" s="1110">
        <v>0</v>
      </c>
      <c r="H340" s="1094"/>
      <c r="I340" s="1094"/>
      <c r="J340" s="1094"/>
      <c r="K340" s="1094"/>
    </row>
    <row r="341" spans="1:11" ht="14.1" customHeight="1" x14ac:dyDescent="0.25">
      <c r="A341" s="1094"/>
      <c r="B341" s="1094"/>
      <c r="C341" s="1109" t="s">
        <v>1059</v>
      </c>
      <c r="D341" s="1110">
        <v>0</v>
      </c>
      <c r="E341" s="1110">
        <v>0</v>
      </c>
      <c r="F341" s="1110">
        <v>0</v>
      </c>
      <c r="G341" s="1110">
        <v>0</v>
      </c>
      <c r="H341" s="1094"/>
      <c r="I341" s="1094"/>
      <c r="J341" s="1094"/>
      <c r="K341" s="1094"/>
    </row>
    <row r="342" spans="1:11" ht="14.1" customHeight="1" x14ac:dyDescent="0.25">
      <c r="A342" s="1094"/>
      <c r="B342" s="1094"/>
      <c r="C342" s="1109" t="s">
        <v>1060</v>
      </c>
      <c r="D342" s="1110">
        <v>0</v>
      </c>
      <c r="E342" s="1110">
        <v>0</v>
      </c>
      <c r="F342" s="1110">
        <v>0</v>
      </c>
      <c r="G342" s="1110">
        <v>0</v>
      </c>
      <c r="H342" s="1094"/>
      <c r="I342" s="1094"/>
      <c r="J342" s="1094"/>
      <c r="K342" s="1094"/>
    </row>
    <row r="343" spans="1:11" ht="14.1" customHeight="1" x14ac:dyDescent="0.25">
      <c r="A343" s="1094"/>
      <c r="B343" s="1094"/>
      <c r="C343" s="1109" t="s">
        <v>1062</v>
      </c>
      <c r="D343" s="1110">
        <v>0</v>
      </c>
      <c r="E343" s="1110">
        <v>0</v>
      </c>
      <c r="F343" s="1110">
        <v>0</v>
      </c>
      <c r="G343" s="1110">
        <v>0</v>
      </c>
      <c r="H343" s="1094"/>
      <c r="I343" s="1094"/>
      <c r="J343" s="1094"/>
      <c r="K343" s="1094"/>
    </row>
    <row r="344" spans="1:11" ht="14.1" customHeight="1" x14ac:dyDescent="0.25">
      <c r="A344" s="1094"/>
      <c r="B344" s="1094"/>
      <c r="C344" s="1109" t="s">
        <v>1048</v>
      </c>
      <c r="D344" s="1110">
        <v>0</v>
      </c>
      <c r="E344" s="1110">
        <v>0</v>
      </c>
      <c r="F344" s="1110">
        <v>0</v>
      </c>
      <c r="G344" s="1110">
        <v>0</v>
      </c>
      <c r="H344" s="1094"/>
      <c r="I344" s="1094"/>
      <c r="J344" s="1094"/>
      <c r="K344" s="1094"/>
    </row>
    <row r="345" spans="1:11" ht="14.1" customHeight="1" x14ac:dyDescent="0.25">
      <c r="A345" s="1094"/>
      <c r="B345" s="1094"/>
      <c r="C345" s="1109" t="s">
        <v>1057</v>
      </c>
      <c r="D345" s="1110">
        <v>0</v>
      </c>
      <c r="E345" s="1110">
        <v>0</v>
      </c>
      <c r="F345" s="1110">
        <v>0</v>
      </c>
      <c r="G345" s="1110">
        <v>0</v>
      </c>
      <c r="H345" s="1094"/>
      <c r="I345" s="1094"/>
      <c r="J345" s="1094"/>
      <c r="K345" s="1094"/>
    </row>
    <row r="346" spans="1:11" ht="14.1" customHeight="1" x14ac:dyDescent="0.25">
      <c r="A346" s="1094"/>
      <c r="B346" s="1094"/>
      <c r="C346" s="1109" t="s">
        <v>1058</v>
      </c>
      <c r="D346" s="1110">
        <v>0</v>
      </c>
      <c r="E346" s="1110">
        <v>0</v>
      </c>
      <c r="F346" s="1110">
        <v>0</v>
      </c>
      <c r="G346" s="1110">
        <v>0</v>
      </c>
      <c r="H346" s="1094"/>
      <c r="I346" s="1094"/>
      <c r="J346" s="1094"/>
      <c r="K346" s="1094"/>
    </row>
    <row r="347" spans="1:11" ht="14.1" customHeight="1" x14ac:dyDescent="0.25">
      <c r="A347" s="1094"/>
      <c r="B347" s="1094"/>
      <c r="C347" s="1109" t="s">
        <v>1059</v>
      </c>
      <c r="D347" s="1110">
        <v>0</v>
      </c>
      <c r="E347" s="1110">
        <v>0</v>
      </c>
      <c r="F347" s="1110">
        <v>0</v>
      </c>
      <c r="G347" s="1110">
        <v>0</v>
      </c>
      <c r="H347" s="1094"/>
      <c r="I347" s="1094"/>
      <c r="J347" s="1094"/>
      <c r="K347" s="1094"/>
    </row>
    <row r="348" spans="1:11" ht="14.1" customHeight="1" x14ac:dyDescent="0.25">
      <c r="A348" s="1094"/>
      <c r="B348" s="1094"/>
      <c r="C348" s="1109" t="s">
        <v>1060</v>
      </c>
      <c r="D348" s="1110">
        <v>0</v>
      </c>
      <c r="E348" s="1110">
        <v>0</v>
      </c>
      <c r="F348" s="1110">
        <v>0</v>
      </c>
      <c r="G348" s="1110">
        <v>0</v>
      </c>
      <c r="H348" s="1094"/>
      <c r="I348" s="1094"/>
      <c r="J348" s="1094"/>
      <c r="K348" s="1094"/>
    </row>
    <row r="349" spans="1:11" ht="14.1" customHeight="1" x14ac:dyDescent="0.25">
      <c r="A349" s="1094"/>
      <c r="B349" s="1094"/>
      <c r="C349" s="1109" t="s">
        <v>1063</v>
      </c>
      <c r="D349" s="1110">
        <v>0</v>
      </c>
      <c r="E349" s="1110">
        <v>0</v>
      </c>
      <c r="F349" s="1110">
        <v>0</v>
      </c>
      <c r="G349" s="1110">
        <v>0</v>
      </c>
      <c r="H349" s="1094"/>
      <c r="I349" s="1094"/>
      <c r="J349" s="1094"/>
      <c r="K349" s="1094"/>
    </row>
    <row r="350" spans="1:11" ht="14.1" customHeight="1" x14ac:dyDescent="0.25">
      <c r="A350" s="1094"/>
      <c r="B350" s="1094"/>
      <c r="C350" s="1109" t="s">
        <v>1064</v>
      </c>
      <c r="D350" s="1110">
        <v>0</v>
      </c>
      <c r="E350" s="1110">
        <v>0</v>
      </c>
      <c r="F350" s="1110">
        <v>0</v>
      </c>
      <c r="G350" s="1110">
        <v>0</v>
      </c>
      <c r="H350" s="1094"/>
      <c r="I350" s="1094"/>
      <c r="J350" s="1094"/>
      <c r="K350" s="1094"/>
    </row>
    <row r="351" spans="1:11" ht="14.1" customHeight="1" x14ac:dyDescent="0.25">
      <c r="A351" s="1094"/>
      <c r="B351" s="1094"/>
      <c r="C351" s="1111" t="s">
        <v>572</v>
      </c>
      <c r="D351" s="1110">
        <v>0</v>
      </c>
      <c r="E351" s="1110">
        <v>417000</v>
      </c>
      <c r="F351" s="1110">
        <v>0</v>
      </c>
      <c r="G351" s="1110">
        <v>331000</v>
      </c>
      <c r="H351" s="1094"/>
      <c r="I351" s="1094"/>
      <c r="J351" s="1094"/>
      <c r="K351" s="1094"/>
    </row>
    <row r="352" spans="1:11" ht="14.1" customHeight="1" x14ac:dyDescent="0.25">
      <c r="A352" s="1094"/>
      <c r="B352" s="1094"/>
      <c r="C352" s="1103" t="s">
        <v>1022</v>
      </c>
      <c r="D352" s="1232" t="s">
        <v>2176</v>
      </c>
      <c r="E352" s="1233"/>
      <c r="F352" s="1233"/>
      <c r="G352" s="1233"/>
      <c r="H352" s="1094"/>
      <c r="I352" s="1094"/>
      <c r="J352" s="1094"/>
      <c r="K352" s="1094"/>
    </row>
    <row r="353" spans="1:11" ht="14.1" customHeight="1" x14ac:dyDescent="0.25">
      <c r="A353" s="1094"/>
      <c r="B353" s="1094"/>
      <c r="C353" s="1104" t="s">
        <v>1024</v>
      </c>
      <c r="D353" s="1230" t="s">
        <v>1038</v>
      </c>
      <c r="E353" s="1231"/>
      <c r="F353" s="1231"/>
      <c r="G353" s="1231"/>
      <c r="H353" s="1094"/>
      <c r="I353" s="1094"/>
      <c r="J353" s="1094"/>
      <c r="K353" s="1094"/>
    </row>
    <row r="354" spans="1:11" ht="14.1" customHeight="1" x14ac:dyDescent="0.25">
      <c r="A354" s="1094"/>
      <c r="B354" s="1094"/>
      <c r="C354" s="1104" t="s">
        <v>31</v>
      </c>
      <c r="D354" s="1230" t="s">
        <v>2177</v>
      </c>
      <c r="E354" s="1231"/>
      <c r="F354" s="1231"/>
      <c r="G354" s="1231"/>
      <c r="H354" s="1094"/>
      <c r="I354" s="1094"/>
      <c r="J354" s="1094"/>
      <c r="K354" s="1094"/>
    </row>
    <row r="355" spans="1:11" ht="15" customHeight="1" x14ac:dyDescent="0.25">
      <c r="A355" s="1094"/>
      <c r="B355" s="1094"/>
      <c r="C355" s="1105"/>
      <c r="D355" s="1106">
        <v>2024</v>
      </c>
      <c r="E355" s="1106">
        <v>2025</v>
      </c>
      <c r="F355" s="1106">
        <v>2026</v>
      </c>
      <c r="G355" s="1106">
        <v>2027</v>
      </c>
      <c r="H355" s="1094"/>
      <c r="I355" s="1094"/>
      <c r="J355" s="1094"/>
      <c r="K355" s="1094"/>
    </row>
    <row r="356" spans="1:11" ht="15" customHeight="1" x14ac:dyDescent="0.25">
      <c r="A356" s="1094"/>
      <c r="B356" s="1094"/>
      <c r="C356" s="1107"/>
      <c r="D356" s="1108" t="s">
        <v>13</v>
      </c>
      <c r="E356" s="1108" t="s">
        <v>14</v>
      </c>
      <c r="F356" s="1108" t="s">
        <v>14</v>
      </c>
      <c r="G356" s="1108" t="s">
        <v>14</v>
      </c>
      <c r="H356" s="1094"/>
      <c r="I356" s="1094"/>
      <c r="J356" s="1094"/>
      <c r="K356" s="1094"/>
    </row>
    <row r="357" spans="1:11" ht="14.1" customHeight="1" x14ac:dyDescent="0.25">
      <c r="A357" s="1094"/>
      <c r="B357" s="1094"/>
      <c r="C357" s="1097" t="s">
        <v>33</v>
      </c>
      <c r="D357" s="1101" t="s">
        <v>1039</v>
      </c>
      <c r="E357" s="1101" t="s">
        <v>1092</v>
      </c>
      <c r="F357" s="1101" t="s">
        <v>1092</v>
      </c>
      <c r="G357" s="1101" t="s">
        <v>1039</v>
      </c>
      <c r="H357" s="1094"/>
      <c r="I357" s="1094"/>
      <c r="J357" s="1094"/>
      <c r="K357" s="1094"/>
    </row>
    <row r="358" spans="1:11" ht="14.1" customHeight="1" x14ac:dyDescent="0.25">
      <c r="A358" s="1094"/>
      <c r="B358" s="1094"/>
      <c r="C358" s="1097" t="s">
        <v>1029</v>
      </c>
      <c r="D358" s="1101" t="s">
        <v>1038</v>
      </c>
      <c r="E358" s="1101" t="s">
        <v>2178</v>
      </c>
      <c r="F358" s="1101" t="s">
        <v>1722</v>
      </c>
      <c r="G358" s="1101" t="s">
        <v>1039</v>
      </c>
      <c r="H358" s="1094"/>
      <c r="I358" s="1094"/>
      <c r="J358" s="1094"/>
      <c r="K358" s="1094"/>
    </row>
    <row r="359" spans="1:11" ht="14.1" customHeight="1" x14ac:dyDescent="0.25">
      <c r="A359" s="1094"/>
      <c r="B359" s="1094"/>
      <c r="C359" s="1097" t="s">
        <v>1032</v>
      </c>
      <c r="D359" s="1101" t="s">
        <v>1039</v>
      </c>
      <c r="E359" s="1101" t="s">
        <v>2178</v>
      </c>
      <c r="F359" s="1101" t="s">
        <v>1722</v>
      </c>
      <c r="G359" s="1101" t="s">
        <v>1039</v>
      </c>
      <c r="H359" s="1094"/>
      <c r="I359" s="1094"/>
      <c r="J359" s="1094"/>
      <c r="K359" s="1094"/>
    </row>
    <row r="360" spans="1:11" ht="14.1" customHeight="1" x14ac:dyDescent="0.25">
      <c r="A360" s="1094"/>
      <c r="B360" s="1094"/>
      <c r="C360" s="1097" t="s">
        <v>1037</v>
      </c>
      <c r="D360" s="1101" t="s">
        <v>1038</v>
      </c>
      <c r="E360" s="1101" t="s">
        <v>1038</v>
      </c>
      <c r="F360" s="1101" t="s">
        <v>1039</v>
      </c>
      <c r="G360" s="1101" t="s">
        <v>1083</v>
      </c>
      <c r="H360" s="1094"/>
      <c r="I360" s="1094"/>
      <c r="J360" s="1094"/>
      <c r="K360" s="1094"/>
    </row>
    <row r="361" spans="1:11" ht="14.1" customHeight="1" x14ac:dyDescent="0.25">
      <c r="A361" s="1094"/>
      <c r="B361" s="1094"/>
      <c r="C361" s="1097" t="s">
        <v>1042</v>
      </c>
      <c r="D361" s="1101" t="s">
        <v>1038</v>
      </c>
      <c r="E361" s="1101" t="s">
        <v>1038</v>
      </c>
      <c r="F361" s="1101" t="s">
        <v>2179</v>
      </c>
      <c r="G361" s="1101" t="s">
        <v>1083</v>
      </c>
      <c r="H361" s="1094"/>
      <c r="I361" s="1094"/>
      <c r="J361" s="1094"/>
      <c r="K361" s="1094"/>
    </row>
    <row r="362" spans="1:11" ht="14.1" customHeight="1" x14ac:dyDescent="0.25">
      <c r="A362" s="1094"/>
      <c r="B362" s="1094"/>
      <c r="C362" s="1097" t="s">
        <v>39</v>
      </c>
      <c r="D362" s="1101" t="s">
        <v>1038</v>
      </c>
      <c r="E362" s="1101" t="s">
        <v>1038</v>
      </c>
      <c r="F362" s="1101" t="s">
        <v>2179</v>
      </c>
      <c r="G362" s="1101" t="s">
        <v>1083</v>
      </c>
      <c r="H362" s="1094"/>
      <c r="I362" s="1094"/>
      <c r="J362" s="1094"/>
      <c r="K362" s="1094"/>
    </row>
    <row r="363" spans="1:11" ht="14.1" customHeight="1" x14ac:dyDescent="0.25">
      <c r="A363" s="1094"/>
      <c r="B363" s="1094"/>
      <c r="C363" s="1228" t="s">
        <v>1046</v>
      </c>
      <c r="D363" s="1229"/>
      <c r="E363" s="1229"/>
      <c r="F363" s="1229"/>
      <c r="G363" s="1229"/>
      <c r="H363" s="1094"/>
      <c r="I363" s="1094"/>
      <c r="J363" s="1094"/>
      <c r="K363" s="1094"/>
    </row>
    <row r="364" spans="1:11" ht="14.1" customHeight="1" x14ac:dyDescent="0.25">
      <c r="A364" s="1094"/>
      <c r="B364" s="1094"/>
      <c r="C364" s="1105"/>
      <c r="D364" s="1106">
        <v>2024</v>
      </c>
      <c r="E364" s="1106">
        <v>2025</v>
      </c>
      <c r="F364" s="1106">
        <v>2026</v>
      </c>
      <c r="G364" s="1106">
        <v>2027</v>
      </c>
      <c r="H364" s="1094"/>
      <c r="I364" s="1094"/>
      <c r="J364" s="1094"/>
      <c r="K364" s="1094"/>
    </row>
    <row r="365" spans="1:11" ht="14.1" customHeight="1" x14ac:dyDescent="0.25">
      <c r="A365" s="1094"/>
      <c r="B365" s="1094"/>
      <c r="C365" s="1107"/>
      <c r="D365" s="1108" t="s">
        <v>13</v>
      </c>
      <c r="E365" s="1108" t="s">
        <v>14</v>
      </c>
      <c r="F365" s="1108" t="s">
        <v>14</v>
      </c>
      <c r="G365" s="1108" t="s">
        <v>14</v>
      </c>
      <c r="H365" s="1094"/>
      <c r="I365" s="1094"/>
      <c r="J365" s="1094"/>
      <c r="K365" s="1094"/>
    </row>
    <row r="366" spans="1:11" ht="14.1" customHeight="1" x14ac:dyDescent="0.25">
      <c r="A366" s="1094"/>
      <c r="B366" s="1094"/>
      <c r="C366" s="1109" t="s">
        <v>1047</v>
      </c>
      <c r="D366" s="1112" t="s">
        <v>1038</v>
      </c>
      <c r="E366" s="1110">
        <v>0</v>
      </c>
      <c r="F366" s="1110">
        <v>0</v>
      </c>
      <c r="G366" s="1110">
        <v>0</v>
      </c>
      <c r="H366" s="1094"/>
      <c r="I366" s="1094"/>
      <c r="J366" s="1094"/>
      <c r="K366" s="1094"/>
    </row>
    <row r="367" spans="1:11" ht="14.1" customHeight="1" x14ac:dyDescent="0.25">
      <c r="A367" s="1094"/>
      <c r="B367" s="1094"/>
      <c r="C367" s="1109" t="s">
        <v>1048</v>
      </c>
      <c r="D367" s="1112" t="s">
        <v>1038</v>
      </c>
      <c r="E367" s="1110">
        <v>0</v>
      </c>
      <c r="F367" s="1110">
        <v>0</v>
      </c>
      <c r="G367" s="1110">
        <v>0</v>
      </c>
      <c r="H367" s="1094"/>
      <c r="I367" s="1094"/>
      <c r="J367" s="1094"/>
      <c r="K367" s="1094"/>
    </row>
    <row r="368" spans="1:11" ht="14.1" customHeight="1" x14ac:dyDescent="0.25">
      <c r="A368" s="1094"/>
      <c r="B368" s="1094"/>
      <c r="C368" s="1109" t="s">
        <v>1049</v>
      </c>
      <c r="D368" s="1112" t="s">
        <v>1038</v>
      </c>
      <c r="E368" s="1110">
        <v>0</v>
      </c>
      <c r="F368" s="1110">
        <v>0</v>
      </c>
      <c r="G368" s="1110">
        <v>0</v>
      </c>
      <c r="H368" s="1094"/>
      <c r="I368" s="1094"/>
      <c r="J368" s="1094"/>
      <c r="K368" s="1094"/>
    </row>
    <row r="369" spans="1:11" ht="14.1" customHeight="1" x14ac:dyDescent="0.25">
      <c r="A369" s="1094"/>
      <c r="B369" s="1094"/>
      <c r="C369" s="1109" t="s">
        <v>1050</v>
      </c>
      <c r="D369" s="1112" t="s">
        <v>1038</v>
      </c>
      <c r="E369" s="1110">
        <v>0</v>
      </c>
      <c r="F369" s="1110">
        <v>0</v>
      </c>
      <c r="G369" s="1110">
        <v>0</v>
      </c>
      <c r="H369" s="1094"/>
      <c r="I369" s="1094"/>
      <c r="J369" s="1094"/>
      <c r="K369" s="1094"/>
    </row>
    <row r="370" spans="1:11" ht="14.1" customHeight="1" x14ac:dyDescent="0.25">
      <c r="A370" s="1094"/>
      <c r="B370" s="1094"/>
      <c r="C370" s="1109" t="s">
        <v>1048</v>
      </c>
      <c r="D370" s="1112" t="s">
        <v>1038</v>
      </c>
      <c r="E370" s="1110">
        <v>0</v>
      </c>
      <c r="F370" s="1110">
        <v>0</v>
      </c>
      <c r="G370" s="1110">
        <v>0</v>
      </c>
      <c r="H370" s="1094"/>
      <c r="I370" s="1094"/>
      <c r="J370" s="1094"/>
      <c r="K370" s="1094"/>
    </row>
    <row r="371" spans="1:11" ht="14.1" customHeight="1" x14ac:dyDescent="0.25">
      <c r="A371" s="1094"/>
      <c r="B371" s="1094"/>
      <c r="C371" s="1109" t="s">
        <v>1049</v>
      </c>
      <c r="D371" s="1112" t="s">
        <v>1038</v>
      </c>
      <c r="E371" s="1110">
        <v>0</v>
      </c>
      <c r="F371" s="1110">
        <v>0</v>
      </c>
      <c r="G371" s="1110">
        <v>0</v>
      </c>
      <c r="H371" s="1094"/>
      <c r="I371" s="1094"/>
      <c r="J371" s="1094"/>
      <c r="K371" s="1094"/>
    </row>
    <row r="372" spans="1:11" ht="14.1" customHeight="1" x14ac:dyDescent="0.25">
      <c r="A372" s="1094"/>
      <c r="B372" s="1094"/>
      <c r="C372" s="1109" t="s">
        <v>1051</v>
      </c>
      <c r="D372" s="1112" t="s">
        <v>1038</v>
      </c>
      <c r="E372" s="1110">
        <v>0</v>
      </c>
      <c r="F372" s="1110">
        <v>0</v>
      </c>
      <c r="G372" s="1110">
        <v>0</v>
      </c>
      <c r="H372" s="1094"/>
      <c r="I372" s="1094"/>
      <c r="J372" s="1094"/>
      <c r="K372" s="1094"/>
    </row>
    <row r="373" spans="1:11" ht="14.1" customHeight="1" x14ac:dyDescent="0.25">
      <c r="A373" s="1094"/>
      <c r="B373" s="1094"/>
      <c r="C373" s="1109" t="s">
        <v>1048</v>
      </c>
      <c r="D373" s="1112" t="s">
        <v>1038</v>
      </c>
      <c r="E373" s="1110">
        <v>0</v>
      </c>
      <c r="F373" s="1110">
        <v>0</v>
      </c>
      <c r="G373" s="1110">
        <v>0</v>
      </c>
      <c r="H373" s="1094"/>
      <c r="I373" s="1094"/>
      <c r="J373" s="1094"/>
      <c r="K373" s="1094"/>
    </row>
    <row r="374" spans="1:11" ht="14.1" customHeight="1" x14ac:dyDescent="0.25">
      <c r="A374" s="1094"/>
      <c r="B374" s="1094"/>
      <c r="C374" s="1109" t="s">
        <v>1049</v>
      </c>
      <c r="D374" s="1112" t="s">
        <v>1038</v>
      </c>
      <c r="E374" s="1110">
        <v>0</v>
      </c>
      <c r="F374" s="1110">
        <v>0</v>
      </c>
      <c r="G374" s="1110">
        <v>0</v>
      </c>
      <c r="H374" s="1094"/>
      <c r="I374" s="1094"/>
      <c r="J374" s="1094"/>
      <c r="K374" s="1094"/>
    </row>
    <row r="375" spans="1:11" ht="14.1" customHeight="1" x14ac:dyDescent="0.25">
      <c r="A375" s="1094"/>
      <c r="B375" s="1094"/>
      <c r="C375" s="1109" t="s">
        <v>1052</v>
      </c>
      <c r="D375" s="1112" t="s">
        <v>1038</v>
      </c>
      <c r="E375" s="1110">
        <v>0</v>
      </c>
      <c r="F375" s="1110">
        <v>0</v>
      </c>
      <c r="G375" s="1110">
        <v>0</v>
      </c>
      <c r="H375" s="1094"/>
      <c r="I375" s="1094"/>
      <c r="J375" s="1094"/>
      <c r="K375" s="1094"/>
    </row>
    <row r="376" spans="1:11" ht="14.1" customHeight="1" x14ac:dyDescent="0.25">
      <c r="A376" s="1094"/>
      <c r="B376" s="1094"/>
      <c r="C376" s="1109" t="s">
        <v>1048</v>
      </c>
      <c r="D376" s="1112" t="s">
        <v>1038</v>
      </c>
      <c r="E376" s="1110">
        <v>0</v>
      </c>
      <c r="F376" s="1110">
        <v>0</v>
      </c>
      <c r="G376" s="1110">
        <v>0</v>
      </c>
      <c r="H376" s="1094"/>
      <c r="I376" s="1094"/>
      <c r="J376" s="1094"/>
      <c r="K376" s="1094"/>
    </row>
    <row r="377" spans="1:11" ht="14.1" customHeight="1" x14ac:dyDescent="0.25">
      <c r="A377" s="1094"/>
      <c r="B377" s="1094"/>
      <c r="C377" s="1109" t="s">
        <v>1049</v>
      </c>
      <c r="D377" s="1112" t="s">
        <v>1038</v>
      </c>
      <c r="E377" s="1110">
        <v>0</v>
      </c>
      <c r="F377" s="1110">
        <v>0</v>
      </c>
      <c r="G377" s="1110">
        <v>0</v>
      </c>
      <c r="H377" s="1094"/>
      <c r="I377" s="1094"/>
      <c r="J377" s="1094"/>
      <c r="K377" s="1094"/>
    </row>
    <row r="378" spans="1:11" ht="14.1" customHeight="1" x14ac:dyDescent="0.25">
      <c r="A378" s="1094"/>
      <c r="B378" s="1094"/>
      <c r="C378" s="1109" t="s">
        <v>1053</v>
      </c>
      <c r="D378" s="1112" t="s">
        <v>1038</v>
      </c>
      <c r="E378" s="1110">
        <v>0</v>
      </c>
      <c r="F378" s="1110">
        <v>0</v>
      </c>
      <c r="G378" s="1110">
        <v>0</v>
      </c>
      <c r="H378" s="1094"/>
      <c r="I378" s="1094"/>
      <c r="J378" s="1094"/>
      <c r="K378" s="1094"/>
    </row>
    <row r="379" spans="1:11" ht="14.1" customHeight="1" x14ac:dyDescent="0.25">
      <c r="A379" s="1094"/>
      <c r="B379" s="1094"/>
      <c r="C379" s="1109" t="s">
        <v>1048</v>
      </c>
      <c r="D379" s="1112" t="s">
        <v>1038</v>
      </c>
      <c r="E379" s="1110">
        <v>0</v>
      </c>
      <c r="F379" s="1110">
        <v>0</v>
      </c>
      <c r="G379" s="1110">
        <v>0</v>
      </c>
      <c r="H379" s="1094"/>
      <c r="I379" s="1094"/>
      <c r="J379" s="1094"/>
      <c r="K379" s="1094"/>
    </row>
    <row r="380" spans="1:11" ht="14.1" customHeight="1" x14ac:dyDescent="0.25">
      <c r="A380" s="1094"/>
      <c r="B380" s="1094"/>
      <c r="C380" s="1109" t="s">
        <v>1049</v>
      </c>
      <c r="D380" s="1112" t="s">
        <v>1038</v>
      </c>
      <c r="E380" s="1110">
        <v>0</v>
      </c>
      <c r="F380" s="1110">
        <v>0</v>
      </c>
      <c r="G380" s="1110">
        <v>0</v>
      </c>
      <c r="H380" s="1094"/>
      <c r="I380" s="1094"/>
      <c r="J380" s="1094"/>
      <c r="K380" s="1094"/>
    </row>
    <row r="381" spans="1:11" ht="14.1" customHeight="1" x14ac:dyDescent="0.25">
      <c r="A381" s="1094"/>
      <c r="B381" s="1094"/>
      <c r="C381" s="1109" t="s">
        <v>1054</v>
      </c>
      <c r="D381" s="1112" t="s">
        <v>1038</v>
      </c>
      <c r="E381" s="1110">
        <v>0</v>
      </c>
      <c r="F381" s="1110">
        <v>0</v>
      </c>
      <c r="G381" s="1110">
        <v>0</v>
      </c>
      <c r="H381" s="1094"/>
      <c r="I381" s="1094"/>
      <c r="J381" s="1094"/>
      <c r="K381" s="1094"/>
    </row>
    <row r="382" spans="1:11" ht="14.1" customHeight="1" x14ac:dyDescent="0.25">
      <c r="A382" s="1094"/>
      <c r="B382" s="1094"/>
      <c r="C382" s="1109" t="s">
        <v>1048</v>
      </c>
      <c r="D382" s="1112" t="s">
        <v>1038</v>
      </c>
      <c r="E382" s="1110">
        <v>0</v>
      </c>
      <c r="F382" s="1110">
        <v>0</v>
      </c>
      <c r="G382" s="1110">
        <v>0</v>
      </c>
      <c r="H382" s="1094"/>
      <c r="I382" s="1094"/>
      <c r="J382" s="1094"/>
      <c r="K382" s="1094"/>
    </row>
    <row r="383" spans="1:11" ht="14.1" customHeight="1" x14ac:dyDescent="0.25">
      <c r="A383" s="1094"/>
      <c r="B383" s="1094"/>
      <c r="C383" s="1109" t="s">
        <v>1049</v>
      </c>
      <c r="D383" s="1112" t="s">
        <v>1038</v>
      </c>
      <c r="E383" s="1110">
        <v>0</v>
      </c>
      <c r="F383" s="1110">
        <v>0</v>
      </c>
      <c r="G383" s="1110">
        <v>0</v>
      </c>
      <c r="H383" s="1094"/>
      <c r="I383" s="1094"/>
      <c r="J383" s="1094"/>
      <c r="K383" s="1094"/>
    </row>
    <row r="384" spans="1:11" ht="14.1" customHeight="1" x14ac:dyDescent="0.25">
      <c r="A384" s="1094"/>
      <c r="B384" s="1094"/>
      <c r="C384" s="1109" t="s">
        <v>1055</v>
      </c>
      <c r="D384" s="1112" t="s">
        <v>1038</v>
      </c>
      <c r="E384" s="1110">
        <v>0</v>
      </c>
      <c r="F384" s="1110">
        <v>0</v>
      </c>
      <c r="G384" s="1110">
        <v>0</v>
      </c>
      <c r="H384" s="1094"/>
      <c r="I384" s="1094"/>
      <c r="J384" s="1094"/>
      <c r="K384" s="1094"/>
    </row>
    <row r="385" spans="1:11" ht="14.1" customHeight="1" x14ac:dyDescent="0.25">
      <c r="A385" s="1094"/>
      <c r="B385" s="1094"/>
      <c r="C385" s="1109" t="s">
        <v>1048</v>
      </c>
      <c r="D385" s="1112" t="s">
        <v>1038</v>
      </c>
      <c r="E385" s="1110">
        <v>0</v>
      </c>
      <c r="F385" s="1110">
        <v>0</v>
      </c>
      <c r="G385" s="1110">
        <v>0</v>
      </c>
      <c r="H385" s="1094"/>
      <c r="I385" s="1094"/>
      <c r="J385" s="1094"/>
      <c r="K385" s="1094"/>
    </row>
    <row r="386" spans="1:11" ht="14.1" customHeight="1" x14ac:dyDescent="0.25">
      <c r="A386" s="1094"/>
      <c r="B386" s="1094"/>
      <c r="C386" s="1109" t="s">
        <v>1049</v>
      </c>
      <c r="D386" s="1112" t="s">
        <v>1038</v>
      </c>
      <c r="E386" s="1110">
        <v>0</v>
      </c>
      <c r="F386" s="1110">
        <v>0</v>
      </c>
      <c r="G386" s="1110">
        <v>0</v>
      </c>
      <c r="H386" s="1094"/>
      <c r="I386" s="1094"/>
      <c r="J386" s="1094"/>
      <c r="K386" s="1094"/>
    </row>
    <row r="387" spans="1:11" ht="14.1" customHeight="1" x14ac:dyDescent="0.25">
      <c r="A387" s="1094"/>
      <c r="B387" s="1094"/>
      <c r="C387" s="1109" t="s">
        <v>1056</v>
      </c>
      <c r="D387" s="1112" t="s">
        <v>1038</v>
      </c>
      <c r="E387" s="1110">
        <v>0</v>
      </c>
      <c r="F387" s="1110">
        <v>0</v>
      </c>
      <c r="G387" s="1110">
        <v>0</v>
      </c>
      <c r="H387" s="1094"/>
      <c r="I387" s="1094"/>
      <c r="J387" s="1094"/>
      <c r="K387" s="1094"/>
    </row>
    <row r="388" spans="1:11" ht="14.1" customHeight="1" x14ac:dyDescent="0.25">
      <c r="A388" s="1094"/>
      <c r="B388" s="1094"/>
      <c r="C388" s="1109" t="s">
        <v>1048</v>
      </c>
      <c r="D388" s="1112" t="s">
        <v>1038</v>
      </c>
      <c r="E388" s="1110">
        <v>0</v>
      </c>
      <c r="F388" s="1110">
        <v>0</v>
      </c>
      <c r="G388" s="1110">
        <v>0</v>
      </c>
      <c r="H388" s="1094"/>
      <c r="I388" s="1094"/>
      <c r="J388" s="1094"/>
      <c r="K388" s="1094"/>
    </row>
    <row r="389" spans="1:11" ht="14.1" customHeight="1" x14ac:dyDescent="0.25">
      <c r="A389" s="1094"/>
      <c r="B389" s="1094"/>
      <c r="C389" s="1109" t="s">
        <v>1057</v>
      </c>
      <c r="D389" s="1112" t="s">
        <v>1038</v>
      </c>
      <c r="E389" s="1110">
        <v>0</v>
      </c>
      <c r="F389" s="1110">
        <v>0</v>
      </c>
      <c r="G389" s="1110">
        <v>0</v>
      </c>
      <c r="H389" s="1094"/>
      <c r="I389" s="1094"/>
      <c r="J389" s="1094"/>
      <c r="K389" s="1094"/>
    </row>
    <row r="390" spans="1:11" ht="14.1" customHeight="1" x14ac:dyDescent="0.25">
      <c r="A390" s="1094"/>
      <c r="B390" s="1094"/>
      <c r="C390" s="1109" t="s">
        <v>1058</v>
      </c>
      <c r="D390" s="1112" t="s">
        <v>1038</v>
      </c>
      <c r="E390" s="1110">
        <v>0</v>
      </c>
      <c r="F390" s="1110">
        <v>0</v>
      </c>
      <c r="G390" s="1110">
        <v>0</v>
      </c>
      <c r="H390" s="1094"/>
      <c r="I390" s="1094"/>
      <c r="J390" s="1094"/>
      <c r="K390" s="1094"/>
    </row>
    <row r="391" spans="1:11" ht="14.1" customHeight="1" x14ac:dyDescent="0.25">
      <c r="A391" s="1094"/>
      <c r="B391" s="1094"/>
      <c r="C391" s="1109" t="s">
        <v>1059</v>
      </c>
      <c r="D391" s="1112" t="s">
        <v>1038</v>
      </c>
      <c r="E391" s="1110">
        <v>0</v>
      </c>
      <c r="F391" s="1110">
        <v>0</v>
      </c>
      <c r="G391" s="1110">
        <v>0</v>
      </c>
      <c r="H391" s="1094"/>
      <c r="I391" s="1094"/>
      <c r="J391" s="1094"/>
      <c r="K391" s="1094"/>
    </row>
    <row r="392" spans="1:11" ht="14.1" customHeight="1" x14ac:dyDescent="0.25">
      <c r="A392" s="1094"/>
      <c r="B392" s="1094"/>
      <c r="C392" s="1109" t="s">
        <v>1060</v>
      </c>
      <c r="D392" s="1112" t="s">
        <v>1038</v>
      </c>
      <c r="E392" s="1110">
        <v>0</v>
      </c>
      <c r="F392" s="1110">
        <v>0</v>
      </c>
      <c r="G392" s="1110">
        <v>0</v>
      </c>
      <c r="H392" s="1094"/>
      <c r="I392" s="1094"/>
      <c r="J392" s="1094"/>
      <c r="K392" s="1094"/>
    </row>
    <row r="393" spans="1:11" ht="14.1" customHeight="1" x14ac:dyDescent="0.25">
      <c r="A393" s="1094"/>
      <c r="B393" s="1094"/>
      <c r="C393" s="1109" t="s">
        <v>1061</v>
      </c>
      <c r="D393" s="1112" t="s">
        <v>1038</v>
      </c>
      <c r="E393" s="1110">
        <v>57400000</v>
      </c>
      <c r="F393" s="1110">
        <v>40000000</v>
      </c>
      <c r="G393" s="1110">
        <v>0</v>
      </c>
      <c r="H393" s="1094"/>
      <c r="I393" s="1094"/>
      <c r="J393" s="1094"/>
      <c r="K393" s="1094"/>
    </row>
    <row r="394" spans="1:11" ht="14.1" customHeight="1" x14ac:dyDescent="0.25">
      <c r="A394" s="1094"/>
      <c r="B394" s="1094"/>
      <c r="C394" s="1109" t="s">
        <v>1048</v>
      </c>
      <c r="D394" s="1112" t="s">
        <v>1038</v>
      </c>
      <c r="E394" s="1110">
        <v>57400000</v>
      </c>
      <c r="F394" s="1110">
        <v>40000000</v>
      </c>
      <c r="G394" s="1110">
        <v>0</v>
      </c>
      <c r="H394" s="1094"/>
      <c r="I394" s="1094"/>
      <c r="J394" s="1094"/>
      <c r="K394" s="1094"/>
    </row>
    <row r="395" spans="1:11" ht="14.1" customHeight="1" x14ac:dyDescent="0.25">
      <c r="A395" s="1094"/>
      <c r="B395" s="1094"/>
      <c r="C395" s="1109" t="s">
        <v>1057</v>
      </c>
      <c r="D395" s="1112" t="s">
        <v>1038</v>
      </c>
      <c r="E395" s="1110">
        <v>0</v>
      </c>
      <c r="F395" s="1110">
        <v>0</v>
      </c>
      <c r="G395" s="1110">
        <v>0</v>
      </c>
      <c r="H395" s="1094"/>
      <c r="I395" s="1094"/>
      <c r="J395" s="1094"/>
      <c r="K395" s="1094"/>
    </row>
    <row r="396" spans="1:11" ht="14.1" customHeight="1" x14ac:dyDescent="0.25">
      <c r="A396" s="1094"/>
      <c r="B396" s="1094"/>
      <c r="C396" s="1109" t="s">
        <v>1058</v>
      </c>
      <c r="D396" s="1112" t="s">
        <v>1038</v>
      </c>
      <c r="E396" s="1110">
        <v>0</v>
      </c>
      <c r="F396" s="1110">
        <v>0</v>
      </c>
      <c r="G396" s="1110">
        <v>0</v>
      </c>
      <c r="H396" s="1094"/>
      <c r="I396" s="1094"/>
      <c r="J396" s="1094"/>
      <c r="K396" s="1094"/>
    </row>
    <row r="397" spans="1:11" ht="14.1" customHeight="1" x14ac:dyDescent="0.25">
      <c r="A397" s="1094"/>
      <c r="B397" s="1094"/>
      <c r="C397" s="1109" t="s">
        <v>1059</v>
      </c>
      <c r="D397" s="1112" t="s">
        <v>1038</v>
      </c>
      <c r="E397" s="1110">
        <v>0</v>
      </c>
      <c r="F397" s="1110">
        <v>0</v>
      </c>
      <c r="G397" s="1110">
        <v>0</v>
      </c>
      <c r="H397" s="1094"/>
      <c r="I397" s="1094"/>
      <c r="J397" s="1094"/>
      <c r="K397" s="1094"/>
    </row>
    <row r="398" spans="1:11" ht="14.1" customHeight="1" x14ac:dyDescent="0.25">
      <c r="A398" s="1094"/>
      <c r="B398" s="1094"/>
      <c r="C398" s="1109" t="s">
        <v>1060</v>
      </c>
      <c r="D398" s="1112" t="s">
        <v>1038</v>
      </c>
      <c r="E398" s="1110">
        <v>0</v>
      </c>
      <c r="F398" s="1110">
        <v>0</v>
      </c>
      <c r="G398" s="1110">
        <v>0</v>
      </c>
      <c r="H398" s="1094"/>
      <c r="I398" s="1094"/>
      <c r="J398" s="1094"/>
      <c r="K398" s="1094"/>
    </row>
    <row r="399" spans="1:11" ht="14.1" customHeight="1" x14ac:dyDescent="0.25">
      <c r="A399" s="1094"/>
      <c r="B399" s="1094"/>
      <c r="C399" s="1109" t="s">
        <v>1062</v>
      </c>
      <c r="D399" s="1112" t="s">
        <v>1038</v>
      </c>
      <c r="E399" s="1110">
        <v>0</v>
      </c>
      <c r="F399" s="1110">
        <v>0</v>
      </c>
      <c r="G399" s="1110">
        <v>0</v>
      </c>
      <c r="H399" s="1094"/>
      <c r="I399" s="1094"/>
      <c r="J399" s="1094"/>
      <c r="K399" s="1094"/>
    </row>
    <row r="400" spans="1:11" ht="14.1" customHeight="1" x14ac:dyDescent="0.25">
      <c r="A400" s="1094"/>
      <c r="B400" s="1094"/>
      <c r="C400" s="1109" t="s">
        <v>1048</v>
      </c>
      <c r="D400" s="1112" t="s">
        <v>1038</v>
      </c>
      <c r="E400" s="1110">
        <v>0</v>
      </c>
      <c r="F400" s="1110">
        <v>0</v>
      </c>
      <c r="G400" s="1110">
        <v>0</v>
      </c>
      <c r="H400" s="1094"/>
      <c r="I400" s="1094"/>
      <c r="J400" s="1094"/>
      <c r="K400" s="1094"/>
    </row>
    <row r="401" spans="1:11" ht="14.1" customHeight="1" x14ac:dyDescent="0.25">
      <c r="A401" s="1094"/>
      <c r="B401" s="1094"/>
      <c r="C401" s="1109" t="s">
        <v>1057</v>
      </c>
      <c r="D401" s="1112" t="s">
        <v>1038</v>
      </c>
      <c r="E401" s="1110">
        <v>0</v>
      </c>
      <c r="F401" s="1110">
        <v>0</v>
      </c>
      <c r="G401" s="1110">
        <v>0</v>
      </c>
      <c r="H401" s="1094"/>
      <c r="I401" s="1094"/>
      <c r="J401" s="1094"/>
      <c r="K401" s="1094"/>
    </row>
    <row r="402" spans="1:11" ht="14.1" customHeight="1" x14ac:dyDescent="0.25">
      <c r="A402" s="1094"/>
      <c r="B402" s="1094"/>
      <c r="C402" s="1109" t="s">
        <v>1058</v>
      </c>
      <c r="D402" s="1112" t="s">
        <v>1038</v>
      </c>
      <c r="E402" s="1110">
        <v>0</v>
      </c>
      <c r="F402" s="1110">
        <v>0</v>
      </c>
      <c r="G402" s="1110">
        <v>0</v>
      </c>
      <c r="H402" s="1094"/>
      <c r="I402" s="1094"/>
      <c r="J402" s="1094"/>
      <c r="K402" s="1094"/>
    </row>
    <row r="403" spans="1:11" ht="14.1" customHeight="1" x14ac:dyDescent="0.25">
      <c r="A403" s="1094"/>
      <c r="B403" s="1094"/>
      <c r="C403" s="1109" t="s">
        <v>1059</v>
      </c>
      <c r="D403" s="1112" t="s">
        <v>1038</v>
      </c>
      <c r="E403" s="1110">
        <v>0</v>
      </c>
      <c r="F403" s="1110">
        <v>0</v>
      </c>
      <c r="G403" s="1110">
        <v>0</v>
      </c>
      <c r="H403" s="1094"/>
      <c r="I403" s="1094"/>
      <c r="J403" s="1094"/>
      <c r="K403" s="1094"/>
    </row>
    <row r="404" spans="1:11" ht="14.1" customHeight="1" x14ac:dyDescent="0.25">
      <c r="A404" s="1094"/>
      <c r="B404" s="1094"/>
      <c r="C404" s="1109" t="s">
        <v>1060</v>
      </c>
      <c r="D404" s="1112" t="s">
        <v>1038</v>
      </c>
      <c r="E404" s="1110">
        <v>0</v>
      </c>
      <c r="F404" s="1110">
        <v>0</v>
      </c>
      <c r="G404" s="1110">
        <v>0</v>
      </c>
      <c r="H404" s="1094"/>
      <c r="I404" s="1094"/>
      <c r="J404" s="1094"/>
      <c r="K404" s="1094"/>
    </row>
    <row r="405" spans="1:11" ht="14.1" customHeight="1" x14ac:dyDescent="0.25">
      <c r="A405" s="1094"/>
      <c r="B405" s="1094"/>
      <c r="C405" s="1109" t="s">
        <v>1063</v>
      </c>
      <c r="D405" s="1112" t="s">
        <v>1038</v>
      </c>
      <c r="E405" s="1110">
        <v>0</v>
      </c>
      <c r="F405" s="1110">
        <v>0</v>
      </c>
      <c r="G405" s="1110">
        <v>0</v>
      </c>
      <c r="H405" s="1094"/>
      <c r="I405" s="1094"/>
      <c r="J405" s="1094"/>
      <c r="K405" s="1094"/>
    </row>
    <row r="406" spans="1:11" ht="14.1" customHeight="1" x14ac:dyDescent="0.25">
      <c r="A406" s="1094"/>
      <c r="B406" s="1094"/>
      <c r="C406" s="1109" t="s">
        <v>1064</v>
      </c>
      <c r="D406" s="1112" t="s">
        <v>1038</v>
      </c>
      <c r="E406" s="1110">
        <v>0</v>
      </c>
      <c r="F406" s="1110">
        <v>0</v>
      </c>
      <c r="G406" s="1110">
        <v>0</v>
      </c>
      <c r="H406" s="1094"/>
      <c r="I406" s="1094"/>
      <c r="J406" s="1094"/>
      <c r="K406" s="1094"/>
    </row>
    <row r="407" spans="1:11" ht="14.1" customHeight="1" x14ac:dyDescent="0.25">
      <c r="A407" s="1094"/>
      <c r="B407" s="1094"/>
      <c r="C407" s="1111" t="s">
        <v>572</v>
      </c>
      <c r="D407" s="1110">
        <v>0</v>
      </c>
      <c r="E407" s="1110">
        <v>57400000</v>
      </c>
      <c r="F407" s="1110">
        <v>40000000</v>
      </c>
      <c r="G407" s="1110">
        <v>0</v>
      </c>
      <c r="H407" s="1094"/>
      <c r="I407" s="1094"/>
      <c r="J407" s="1094"/>
      <c r="K407" s="1094"/>
    </row>
    <row r="408" spans="1:11" ht="14.1" customHeight="1" x14ac:dyDescent="0.25">
      <c r="A408" s="1094"/>
      <c r="B408" s="1094"/>
      <c r="C408" s="1102" t="s">
        <v>2180</v>
      </c>
      <c r="D408" s="1234" t="s">
        <v>1357</v>
      </c>
      <c r="E408" s="1235"/>
      <c r="F408" s="1235"/>
      <c r="G408" s="1235"/>
      <c r="H408" s="1094"/>
      <c r="I408" s="1094"/>
      <c r="J408" s="1094"/>
      <c r="K408" s="1094"/>
    </row>
    <row r="409" spans="1:11" ht="14.1" customHeight="1" x14ac:dyDescent="0.25">
      <c r="A409" s="1094"/>
      <c r="B409" s="1094"/>
      <c r="C409" s="1103" t="s">
        <v>1022</v>
      </c>
      <c r="D409" s="1232" t="s">
        <v>2181</v>
      </c>
      <c r="E409" s="1233"/>
      <c r="F409" s="1233"/>
      <c r="G409" s="1233"/>
      <c r="H409" s="1094"/>
      <c r="I409" s="1094"/>
      <c r="J409" s="1094"/>
      <c r="K409" s="1094"/>
    </row>
    <row r="410" spans="1:11" ht="14.1" customHeight="1" x14ac:dyDescent="0.25">
      <c r="A410" s="1094"/>
      <c r="B410" s="1094"/>
      <c r="C410" s="1104" t="s">
        <v>1024</v>
      </c>
      <c r="D410" s="1230" t="s">
        <v>1038</v>
      </c>
      <c r="E410" s="1231"/>
      <c r="F410" s="1231"/>
      <c r="G410" s="1231"/>
      <c r="H410" s="1094"/>
      <c r="I410" s="1094"/>
      <c r="J410" s="1094"/>
      <c r="K410" s="1094"/>
    </row>
    <row r="411" spans="1:11" ht="14.1" customHeight="1" x14ac:dyDescent="0.25">
      <c r="A411" s="1094"/>
      <c r="B411" s="1094"/>
      <c r="C411" s="1104" t="s">
        <v>31</v>
      </c>
      <c r="D411" s="1230" t="s">
        <v>55</v>
      </c>
      <c r="E411" s="1231"/>
      <c r="F411" s="1231"/>
      <c r="G411" s="1231"/>
      <c r="H411" s="1094"/>
      <c r="I411" s="1094"/>
      <c r="J411" s="1094"/>
      <c r="K411" s="1094"/>
    </row>
    <row r="412" spans="1:11" ht="15" customHeight="1" x14ac:dyDescent="0.25">
      <c r="A412" s="1094"/>
      <c r="B412" s="1094"/>
      <c r="C412" s="1105"/>
      <c r="D412" s="1106">
        <v>2024</v>
      </c>
      <c r="E412" s="1106">
        <v>2025</v>
      </c>
      <c r="F412" s="1106">
        <v>2026</v>
      </c>
      <c r="G412" s="1106">
        <v>2027</v>
      </c>
      <c r="H412" s="1094"/>
      <c r="I412" s="1094"/>
      <c r="J412" s="1094"/>
      <c r="K412" s="1094"/>
    </row>
    <row r="413" spans="1:11" ht="15" customHeight="1" x14ac:dyDescent="0.25">
      <c r="A413" s="1094"/>
      <c r="B413" s="1094"/>
      <c r="C413" s="1107"/>
      <c r="D413" s="1108" t="s">
        <v>13</v>
      </c>
      <c r="E413" s="1108" t="s">
        <v>14</v>
      </c>
      <c r="F413" s="1108" t="s">
        <v>14</v>
      </c>
      <c r="G413" s="1108" t="s">
        <v>14</v>
      </c>
      <c r="H413" s="1094"/>
      <c r="I413" s="1094"/>
      <c r="J413" s="1094"/>
      <c r="K413" s="1094"/>
    </row>
    <row r="414" spans="1:11" ht="14.1" customHeight="1" x14ac:dyDescent="0.25">
      <c r="A414" s="1094"/>
      <c r="B414" s="1094"/>
      <c r="C414" s="1097" t="s">
        <v>33</v>
      </c>
      <c r="D414" s="1101" t="s">
        <v>1039</v>
      </c>
      <c r="E414" s="1101" t="s">
        <v>2182</v>
      </c>
      <c r="F414" s="1101" t="s">
        <v>1039</v>
      </c>
      <c r="G414" s="1101" t="s">
        <v>1039</v>
      </c>
      <c r="H414" s="1094"/>
      <c r="I414" s="1094"/>
      <c r="J414" s="1094"/>
      <c r="K414" s="1094"/>
    </row>
    <row r="415" spans="1:11" ht="14.1" customHeight="1" x14ac:dyDescent="0.25">
      <c r="A415" s="1094"/>
      <c r="B415" s="1094"/>
      <c r="C415" s="1097" t="s">
        <v>1029</v>
      </c>
      <c r="D415" s="1101" t="s">
        <v>1038</v>
      </c>
      <c r="E415" s="1101" t="s">
        <v>2183</v>
      </c>
      <c r="F415" s="1101" t="s">
        <v>1039</v>
      </c>
      <c r="G415" s="1101" t="s">
        <v>1039</v>
      </c>
      <c r="H415" s="1094"/>
      <c r="I415" s="1094"/>
      <c r="J415" s="1094"/>
      <c r="K415" s="1094"/>
    </row>
    <row r="416" spans="1:11" ht="14.1" customHeight="1" x14ac:dyDescent="0.25">
      <c r="A416" s="1094"/>
      <c r="B416" s="1094"/>
      <c r="C416" s="1097" t="s">
        <v>1032</v>
      </c>
      <c r="D416" s="1101" t="s">
        <v>1039</v>
      </c>
      <c r="E416" s="1101" t="s">
        <v>2184</v>
      </c>
      <c r="F416" s="1101" t="s">
        <v>1039</v>
      </c>
      <c r="G416" s="1101" t="s">
        <v>1039</v>
      </c>
      <c r="H416" s="1094"/>
      <c r="I416" s="1094"/>
      <c r="J416" s="1094"/>
      <c r="K416" s="1094"/>
    </row>
    <row r="417" spans="1:11" ht="14.1" customHeight="1" x14ac:dyDescent="0.25">
      <c r="A417" s="1094"/>
      <c r="B417" s="1094"/>
      <c r="C417" s="1097" t="s">
        <v>1037</v>
      </c>
      <c r="D417" s="1101" t="s">
        <v>1038</v>
      </c>
      <c r="E417" s="1101" t="s">
        <v>1038</v>
      </c>
      <c r="F417" s="1101" t="s">
        <v>1083</v>
      </c>
      <c r="G417" s="1101" t="s">
        <v>1038</v>
      </c>
      <c r="H417" s="1094"/>
      <c r="I417" s="1094"/>
      <c r="J417" s="1094"/>
      <c r="K417" s="1094"/>
    </row>
    <row r="418" spans="1:11" ht="14.1" customHeight="1" x14ac:dyDescent="0.25">
      <c r="A418" s="1094"/>
      <c r="B418" s="1094"/>
      <c r="C418" s="1097" t="s">
        <v>1042</v>
      </c>
      <c r="D418" s="1101" t="s">
        <v>1038</v>
      </c>
      <c r="E418" s="1101" t="s">
        <v>1038</v>
      </c>
      <c r="F418" s="1101" t="s">
        <v>1083</v>
      </c>
      <c r="G418" s="1101" t="s">
        <v>1038</v>
      </c>
      <c r="H418" s="1094"/>
      <c r="I418" s="1094"/>
      <c r="J418" s="1094"/>
      <c r="K418" s="1094"/>
    </row>
    <row r="419" spans="1:11" ht="14.1" customHeight="1" x14ac:dyDescent="0.25">
      <c r="A419" s="1094"/>
      <c r="B419" s="1094"/>
      <c r="C419" s="1097" t="s">
        <v>39</v>
      </c>
      <c r="D419" s="1101" t="s">
        <v>1038</v>
      </c>
      <c r="E419" s="1101" t="s">
        <v>1038</v>
      </c>
      <c r="F419" s="1101" t="s">
        <v>1083</v>
      </c>
      <c r="G419" s="1101" t="s">
        <v>1038</v>
      </c>
      <c r="H419" s="1094"/>
      <c r="I419" s="1094"/>
      <c r="J419" s="1094"/>
      <c r="K419" s="1094"/>
    </row>
    <row r="420" spans="1:11" ht="14.1" customHeight="1" x14ac:dyDescent="0.25">
      <c r="A420" s="1094"/>
      <c r="B420" s="1094"/>
      <c r="C420" s="1228" t="s">
        <v>1046</v>
      </c>
      <c r="D420" s="1229"/>
      <c r="E420" s="1229"/>
      <c r="F420" s="1229"/>
      <c r="G420" s="1229"/>
      <c r="H420" s="1094"/>
      <c r="I420" s="1094"/>
      <c r="J420" s="1094"/>
      <c r="K420" s="1094"/>
    </row>
    <row r="421" spans="1:11" ht="14.1" customHeight="1" x14ac:dyDescent="0.25">
      <c r="A421" s="1094"/>
      <c r="B421" s="1094"/>
      <c r="C421" s="1105"/>
      <c r="D421" s="1106">
        <v>2024</v>
      </c>
      <c r="E421" s="1106">
        <v>2025</v>
      </c>
      <c r="F421" s="1106">
        <v>2026</v>
      </c>
      <c r="G421" s="1106">
        <v>2027</v>
      </c>
      <c r="H421" s="1094"/>
      <c r="I421" s="1094"/>
      <c r="J421" s="1094"/>
      <c r="K421" s="1094"/>
    </row>
    <row r="422" spans="1:11" ht="14.1" customHeight="1" x14ac:dyDescent="0.25">
      <c r="A422" s="1094"/>
      <c r="B422" s="1094"/>
      <c r="C422" s="1107"/>
      <c r="D422" s="1108" t="s">
        <v>13</v>
      </c>
      <c r="E422" s="1108" t="s">
        <v>14</v>
      </c>
      <c r="F422" s="1108" t="s">
        <v>14</v>
      </c>
      <c r="G422" s="1108" t="s">
        <v>14</v>
      </c>
      <c r="H422" s="1094"/>
      <c r="I422" s="1094"/>
      <c r="J422" s="1094"/>
      <c r="K422" s="1094"/>
    </row>
    <row r="423" spans="1:11" ht="14.1" customHeight="1" x14ac:dyDescent="0.25">
      <c r="A423" s="1094"/>
      <c r="B423" s="1094"/>
      <c r="C423" s="1109" t="s">
        <v>1047</v>
      </c>
      <c r="D423" s="1112" t="s">
        <v>1038</v>
      </c>
      <c r="E423" s="1110">
        <v>0</v>
      </c>
      <c r="F423" s="1110">
        <v>0</v>
      </c>
      <c r="G423" s="1110">
        <v>0</v>
      </c>
      <c r="H423" s="1094"/>
      <c r="I423" s="1094"/>
      <c r="J423" s="1094"/>
      <c r="K423" s="1094"/>
    </row>
    <row r="424" spans="1:11" ht="14.1" customHeight="1" x14ac:dyDescent="0.25">
      <c r="A424" s="1094"/>
      <c r="B424" s="1094"/>
      <c r="C424" s="1109" t="s">
        <v>1048</v>
      </c>
      <c r="D424" s="1112" t="s">
        <v>1038</v>
      </c>
      <c r="E424" s="1110">
        <v>0</v>
      </c>
      <c r="F424" s="1110">
        <v>0</v>
      </c>
      <c r="G424" s="1110">
        <v>0</v>
      </c>
      <c r="H424" s="1094"/>
      <c r="I424" s="1094"/>
      <c r="J424" s="1094"/>
      <c r="K424" s="1094"/>
    </row>
    <row r="425" spans="1:11" ht="14.1" customHeight="1" x14ac:dyDescent="0.25">
      <c r="A425" s="1094"/>
      <c r="B425" s="1094"/>
      <c r="C425" s="1109" t="s">
        <v>1049</v>
      </c>
      <c r="D425" s="1112" t="s">
        <v>1038</v>
      </c>
      <c r="E425" s="1110">
        <v>0</v>
      </c>
      <c r="F425" s="1110">
        <v>0</v>
      </c>
      <c r="G425" s="1110">
        <v>0</v>
      </c>
      <c r="H425" s="1094"/>
      <c r="I425" s="1094"/>
      <c r="J425" s="1094"/>
      <c r="K425" s="1094"/>
    </row>
    <row r="426" spans="1:11" ht="14.1" customHeight="1" x14ac:dyDescent="0.25">
      <c r="A426" s="1094"/>
      <c r="B426" s="1094"/>
      <c r="C426" s="1109" t="s">
        <v>1050</v>
      </c>
      <c r="D426" s="1112" t="s">
        <v>1038</v>
      </c>
      <c r="E426" s="1110">
        <v>0</v>
      </c>
      <c r="F426" s="1110">
        <v>0</v>
      </c>
      <c r="G426" s="1110">
        <v>0</v>
      </c>
      <c r="H426" s="1094"/>
      <c r="I426" s="1094"/>
      <c r="J426" s="1094"/>
      <c r="K426" s="1094"/>
    </row>
    <row r="427" spans="1:11" ht="14.1" customHeight="1" x14ac:dyDescent="0.25">
      <c r="A427" s="1094"/>
      <c r="B427" s="1094"/>
      <c r="C427" s="1109" t="s">
        <v>1048</v>
      </c>
      <c r="D427" s="1112" t="s">
        <v>1038</v>
      </c>
      <c r="E427" s="1110">
        <v>0</v>
      </c>
      <c r="F427" s="1110">
        <v>0</v>
      </c>
      <c r="G427" s="1110">
        <v>0</v>
      </c>
      <c r="H427" s="1094"/>
      <c r="I427" s="1094"/>
      <c r="J427" s="1094"/>
      <c r="K427" s="1094"/>
    </row>
    <row r="428" spans="1:11" ht="14.1" customHeight="1" x14ac:dyDescent="0.25">
      <c r="A428" s="1094"/>
      <c r="B428" s="1094"/>
      <c r="C428" s="1109" t="s">
        <v>1049</v>
      </c>
      <c r="D428" s="1112" t="s">
        <v>1038</v>
      </c>
      <c r="E428" s="1110">
        <v>0</v>
      </c>
      <c r="F428" s="1110">
        <v>0</v>
      </c>
      <c r="G428" s="1110">
        <v>0</v>
      </c>
      <c r="H428" s="1094"/>
      <c r="I428" s="1094"/>
      <c r="J428" s="1094"/>
      <c r="K428" s="1094"/>
    </row>
    <row r="429" spans="1:11" ht="14.1" customHeight="1" x14ac:dyDescent="0.25">
      <c r="A429" s="1094"/>
      <c r="B429" s="1094"/>
      <c r="C429" s="1109" t="s">
        <v>1051</v>
      </c>
      <c r="D429" s="1112" t="s">
        <v>1038</v>
      </c>
      <c r="E429" s="1110">
        <v>0</v>
      </c>
      <c r="F429" s="1110">
        <v>0</v>
      </c>
      <c r="G429" s="1110">
        <v>0</v>
      </c>
      <c r="H429" s="1094"/>
      <c r="I429" s="1094"/>
      <c r="J429" s="1094"/>
      <c r="K429" s="1094"/>
    </row>
    <row r="430" spans="1:11" ht="14.1" customHeight="1" x14ac:dyDescent="0.25">
      <c r="A430" s="1094"/>
      <c r="B430" s="1094"/>
      <c r="C430" s="1109" t="s">
        <v>1048</v>
      </c>
      <c r="D430" s="1112" t="s">
        <v>1038</v>
      </c>
      <c r="E430" s="1110">
        <v>0</v>
      </c>
      <c r="F430" s="1110">
        <v>0</v>
      </c>
      <c r="G430" s="1110">
        <v>0</v>
      </c>
      <c r="H430" s="1094"/>
      <c r="I430" s="1094"/>
      <c r="J430" s="1094"/>
      <c r="K430" s="1094"/>
    </row>
    <row r="431" spans="1:11" ht="14.1" customHeight="1" x14ac:dyDescent="0.25">
      <c r="A431" s="1094"/>
      <c r="B431" s="1094"/>
      <c r="C431" s="1109" t="s">
        <v>1049</v>
      </c>
      <c r="D431" s="1112" t="s">
        <v>1038</v>
      </c>
      <c r="E431" s="1110">
        <v>0</v>
      </c>
      <c r="F431" s="1110">
        <v>0</v>
      </c>
      <c r="G431" s="1110">
        <v>0</v>
      </c>
      <c r="H431" s="1094"/>
      <c r="I431" s="1094"/>
      <c r="J431" s="1094"/>
      <c r="K431" s="1094"/>
    </row>
    <row r="432" spans="1:11" ht="14.1" customHeight="1" x14ac:dyDescent="0.25">
      <c r="A432" s="1094"/>
      <c r="B432" s="1094"/>
      <c r="C432" s="1109" t="s">
        <v>1052</v>
      </c>
      <c r="D432" s="1112" t="s">
        <v>1038</v>
      </c>
      <c r="E432" s="1110">
        <v>0</v>
      </c>
      <c r="F432" s="1110">
        <v>0</v>
      </c>
      <c r="G432" s="1110">
        <v>0</v>
      </c>
      <c r="H432" s="1094"/>
      <c r="I432" s="1094"/>
      <c r="J432" s="1094"/>
      <c r="K432" s="1094"/>
    </row>
    <row r="433" spans="1:11" ht="14.1" customHeight="1" x14ac:dyDescent="0.25">
      <c r="A433" s="1094"/>
      <c r="B433" s="1094"/>
      <c r="C433" s="1109" t="s">
        <v>1048</v>
      </c>
      <c r="D433" s="1112" t="s">
        <v>1038</v>
      </c>
      <c r="E433" s="1110">
        <v>0</v>
      </c>
      <c r="F433" s="1110">
        <v>0</v>
      </c>
      <c r="G433" s="1110">
        <v>0</v>
      </c>
      <c r="H433" s="1094"/>
      <c r="I433" s="1094"/>
      <c r="J433" s="1094"/>
      <c r="K433" s="1094"/>
    </row>
    <row r="434" spans="1:11" ht="14.1" customHeight="1" x14ac:dyDescent="0.25">
      <c r="A434" s="1094"/>
      <c r="B434" s="1094"/>
      <c r="C434" s="1109" t="s">
        <v>1049</v>
      </c>
      <c r="D434" s="1112" t="s">
        <v>1038</v>
      </c>
      <c r="E434" s="1110">
        <v>0</v>
      </c>
      <c r="F434" s="1110">
        <v>0</v>
      </c>
      <c r="G434" s="1110">
        <v>0</v>
      </c>
      <c r="H434" s="1094"/>
      <c r="I434" s="1094"/>
      <c r="J434" s="1094"/>
      <c r="K434" s="1094"/>
    </row>
    <row r="435" spans="1:11" ht="14.1" customHeight="1" x14ac:dyDescent="0.25">
      <c r="A435" s="1094"/>
      <c r="B435" s="1094"/>
      <c r="C435" s="1109" t="s">
        <v>1053</v>
      </c>
      <c r="D435" s="1112" t="s">
        <v>1038</v>
      </c>
      <c r="E435" s="1110">
        <v>0</v>
      </c>
      <c r="F435" s="1110">
        <v>0</v>
      </c>
      <c r="G435" s="1110">
        <v>0</v>
      </c>
      <c r="H435" s="1094"/>
      <c r="I435" s="1094"/>
      <c r="J435" s="1094"/>
      <c r="K435" s="1094"/>
    </row>
    <row r="436" spans="1:11" ht="14.1" customHeight="1" x14ac:dyDescent="0.25">
      <c r="A436" s="1094"/>
      <c r="B436" s="1094"/>
      <c r="C436" s="1109" t="s">
        <v>1048</v>
      </c>
      <c r="D436" s="1112" t="s">
        <v>1038</v>
      </c>
      <c r="E436" s="1110">
        <v>0</v>
      </c>
      <c r="F436" s="1110">
        <v>0</v>
      </c>
      <c r="G436" s="1110">
        <v>0</v>
      </c>
      <c r="H436" s="1094"/>
      <c r="I436" s="1094"/>
      <c r="J436" s="1094"/>
      <c r="K436" s="1094"/>
    </row>
    <row r="437" spans="1:11" ht="14.1" customHeight="1" x14ac:dyDescent="0.25">
      <c r="A437" s="1094"/>
      <c r="B437" s="1094"/>
      <c r="C437" s="1109" t="s">
        <v>1049</v>
      </c>
      <c r="D437" s="1112" t="s">
        <v>1038</v>
      </c>
      <c r="E437" s="1110">
        <v>0</v>
      </c>
      <c r="F437" s="1110">
        <v>0</v>
      </c>
      <c r="G437" s="1110">
        <v>0</v>
      </c>
      <c r="H437" s="1094"/>
      <c r="I437" s="1094"/>
      <c r="J437" s="1094"/>
      <c r="K437" s="1094"/>
    </row>
    <row r="438" spans="1:11" ht="14.1" customHeight="1" x14ac:dyDescent="0.25">
      <c r="A438" s="1094"/>
      <c r="B438" s="1094"/>
      <c r="C438" s="1109" t="s">
        <v>1054</v>
      </c>
      <c r="D438" s="1112" t="s">
        <v>1038</v>
      </c>
      <c r="E438" s="1110">
        <v>0</v>
      </c>
      <c r="F438" s="1110">
        <v>0</v>
      </c>
      <c r="G438" s="1110">
        <v>0</v>
      </c>
      <c r="H438" s="1094"/>
      <c r="I438" s="1094"/>
      <c r="J438" s="1094"/>
      <c r="K438" s="1094"/>
    </row>
    <row r="439" spans="1:11" ht="14.1" customHeight="1" x14ac:dyDescent="0.25">
      <c r="A439" s="1094"/>
      <c r="B439" s="1094"/>
      <c r="C439" s="1109" t="s">
        <v>1048</v>
      </c>
      <c r="D439" s="1112" t="s">
        <v>1038</v>
      </c>
      <c r="E439" s="1110">
        <v>0</v>
      </c>
      <c r="F439" s="1110">
        <v>0</v>
      </c>
      <c r="G439" s="1110">
        <v>0</v>
      </c>
      <c r="H439" s="1094"/>
      <c r="I439" s="1094"/>
      <c r="J439" s="1094"/>
      <c r="K439" s="1094"/>
    </row>
    <row r="440" spans="1:11" ht="14.1" customHeight="1" x14ac:dyDescent="0.25">
      <c r="A440" s="1094"/>
      <c r="B440" s="1094"/>
      <c r="C440" s="1109" t="s">
        <v>1049</v>
      </c>
      <c r="D440" s="1112" t="s">
        <v>1038</v>
      </c>
      <c r="E440" s="1110">
        <v>0</v>
      </c>
      <c r="F440" s="1110">
        <v>0</v>
      </c>
      <c r="G440" s="1110">
        <v>0</v>
      </c>
      <c r="H440" s="1094"/>
      <c r="I440" s="1094"/>
      <c r="J440" s="1094"/>
      <c r="K440" s="1094"/>
    </row>
    <row r="441" spans="1:11" ht="14.1" customHeight="1" x14ac:dyDescent="0.25">
      <c r="A441" s="1094"/>
      <c r="B441" s="1094"/>
      <c r="C441" s="1109" t="s">
        <v>1055</v>
      </c>
      <c r="D441" s="1112" t="s">
        <v>1038</v>
      </c>
      <c r="E441" s="1110">
        <v>0</v>
      </c>
      <c r="F441" s="1110">
        <v>0</v>
      </c>
      <c r="G441" s="1110">
        <v>0</v>
      </c>
      <c r="H441" s="1094"/>
      <c r="I441" s="1094"/>
      <c r="J441" s="1094"/>
      <c r="K441" s="1094"/>
    </row>
    <row r="442" spans="1:11" ht="14.1" customHeight="1" x14ac:dyDescent="0.25">
      <c r="A442" s="1094"/>
      <c r="B442" s="1094"/>
      <c r="C442" s="1109" t="s">
        <v>1048</v>
      </c>
      <c r="D442" s="1112" t="s">
        <v>1038</v>
      </c>
      <c r="E442" s="1110">
        <v>0</v>
      </c>
      <c r="F442" s="1110">
        <v>0</v>
      </c>
      <c r="G442" s="1110">
        <v>0</v>
      </c>
      <c r="H442" s="1094"/>
      <c r="I442" s="1094"/>
      <c r="J442" s="1094"/>
      <c r="K442" s="1094"/>
    </row>
    <row r="443" spans="1:11" ht="14.1" customHeight="1" x14ac:dyDescent="0.25">
      <c r="A443" s="1094"/>
      <c r="B443" s="1094"/>
      <c r="C443" s="1109" t="s">
        <v>1049</v>
      </c>
      <c r="D443" s="1112" t="s">
        <v>1038</v>
      </c>
      <c r="E443" s="1110">
        <v>0</v>
      </c>
      <c r="F443" s="1110">
        <v>0</v>
      </c>
      <c r="G443" s="1110">
        <v>0</v>
      </c>
      <c r="H443" s="1094"/>
      <c r="I443" s="1094"/>
      <c r="J443" s="1094"/>
      <c r="K443" s="1094"/>
    </row>
    <row r="444" spans="1:11" ht="14.1" customHeight="1" x14ac:dyDescent="0.25">
      <c r="A444" s="1094"/>
      <c r="B444" s="1094"/>
      <c r="C444" s="1109" t="s">
        <v>1056</v>
      </c>
      <c r="D444" s="1112" t="s">
        <v>1038</v>
      </c>
      <c r="E444" s="1110">
        <v>0</v>
      </c>
      <c r="F444" s="1110">
        <v>0</v>
      </c>
      <c r="G444" s="1110">
        <v>0</v>
      </c>
      <c r="H444" s="1094"/>
      <c r="I444" s="1094"/>
      <c r="J444" s="1094"/>
      <c r="K444" s="1094"/>
    </row>
    <row r="445" spans="1:11" ht="14.1" customHeight="1" x14ac:dyDescent="0.25">
      <c r="A445" s="1094"/>
      <c r="B445" s="1094"/>
      <c r="C445" s="1109" t="s">
        <v>1048</v>
      </c>
      <c r="D445" s="1112" t="s">
        <v>1038</v>
      </c>
      <c r="E445" s="1110">
        <v>0</v>
      </c>
      <c r="F445" s="1110">
        <v>0</v>
      </c>
      <c r="G445" s="1110">
        <v>0</v>
      </c>
      <c r="H445" s="1094"/>
      <c r="I445" s="1094"/>
      <c r="J445" s="1094"/>
      <c r="K445" s="1094"/>
    </row>
    <row r="446" spans="1:11" ht="14.1" customHeight="1" x14ac:dyDescent="0.25">
      <c r="A446" s="1094"/>
      <c r="B446" s="1094"/>
      <c r="C446" s="1109" t="s">
        <v>1057</v>
      </c>
      <c r="D446" s="1112" t="s">
        <v>1038</v>
      </c>
      <c r="E446" s="1110">
        <v>0</v>
      </c>
      <c r="F446" s="1110">
        <v>0</v>
      </c>
      <c r="G446" s="1110">
        <v>0</v>
      </c>
      <c r="H446" s="1094"/>
      <c r="I446" s="1094"/>
      <c r="J446" s="1094"/>
      <c r="K446" s="1094"/>
    </row>
    <row r="447" spans="1:11" ht="14.1" customHeight="1" x14ac:dyDescent="0.25">
      <c r="A447" s="1094"/>
      <c r="B447" s="1094"/>
      <c r="C447" s="1109" t="s">
        <v>1058</v>
      </c>
      <c r="D447" s="1112" t="s">
        <v>1038</v>
      </c>
      <c r="E447" s="1110">
        <v>0</v>
      </c>
      <c r="F447" s="1110">
        <v>0</v>
      </c>
      <c r="G447" s="1110">
        <v>0</v>
      </c>
      <c r="H447" s="1094"/>
      <c r="I447" s="1094"/>
      <c r="J447" s="1094"/>
      <c r="K447" s="1094"/>
    </row>
    <row r="448" spans="1:11" ht="14.1" customHeight="1" x14ac:dyDescent="0.25">
      <c r="A448" s="1094"/>
      <c r="B448" s="1094"/>
      <c r="C448" s="1109" t="s">
        <v>1059</v>
      </c>
      <c r="D448" s="1112" t="s">
        <v>1038</v>
      </c>
      <c r="E448" s="1110">
        <v>0</v>
      </c>
      <c r="F448" s="1110">
        <v>0</v>
      </c>
      <c r="G448" s="1110">
        <v>0</v>
      </c>
      <c r="H448" s="1094"/>
      <c r="I448" s="1094"/>
      <c r="J448" s="1094"/>
      <c r="K448" s="1094"/>
    </row>
    <row r="449" spans="1:11" ht="14.1" customHeight="1" x14ac:dyDescent="0.25">
      <c r="A449" s="1094"/>
      <c r="B449" s="1094"/>
      <c r="C449" s="1109" t="s">
        <v>1060</v>
      </c>
      <c r="D449" s="1112" t="s">
        <v>1038</v>
      </c>
      <c r="E449" s="1110">
        <v>0</v>
      </c>
      <c r="F449" s="1110">
        <v>0</v>
      </c>
      <c r="G449" s="1110">
        <v>0</v>
      </c>
      <c r="H449" s="1094"/>
      <c r="I449" s="1094"/>
      <c r="J449" s="1094"/>
      <c r="K449" s="1094"/>
    </row>
    <row r="450" spans="1:11" ht="14.1" customHeight="1" x14ac:dyDescent="0.25">
      <c r="A450" s="1094"/>
      <c r="B450" s="1094"/>
      <c r="C450" s="1109" t="s">
        <v>1061</v>
      </c>
      <c r="D450" s="1112" t="s">
        <v>1038</v>
      </c>
      <c r="E450" s="1110">
        <v>35442000</v>
      </c>
      <c r="F450" s="1110">
        <v>0</v>
      </c>
      <c r="G450" s="1110">
        <v>0</v>
      </c>
      <c r="H450" s="1094"/>
      <c r="I450" s="1094"/>
      <c r="J450" s="1094"/>
      <c r="K450" s="1094"/>
    </row>
    <row r="451" spans="1:11" ht="14.1" customHeight="1" x14ac:dyDescent="0.25">
      <c r="A451" s="1094"/>
      <c r="B451" s="1094"/>
      <c r="C451" s="1109" t="s">
        <v>1048</v>
      </c>
      <c r="D451" s="1112" t="s">
        <v>1038</v>
      </c>
      <c r="E451" s="1110">
        <v>35442000</v>
      </c>
      <c r="F451" s="1110">
        <v>0</v>
      </c>
      <c r="G451" s="1110">
        <v>0</v>
      </c>
      <c r="H451" s="1094"/>
      <c r="I451" s="1094"/>
      <c r="J451" s="1094"/>
      <c r="K451" s="1094"/>
    </row>
    <row r="452" spans="1:11" ht="14.1" customHeight="1" x14ac:dyDescent="0.25">
      <c r="A452" s="1094"/>
      <c r="B452" s="1094"/>
      <c r="C452" s="1109" t="s">
        <v>1057</v>
      </c>
      <c r="D452" s="1112" t="s">
        <v>1038</v>
      </c>
      <c r="E452" s="1110">
        <v>0</v>
      </c>
      <c r="F452" s="1110">
        <v>0</v>
      </c>
      <c r="G452" s="1110">
        <v>0</v>
      </c>
      <c r="H452" s="1094"/>
      <c r="I452" s="1094"/>
      <c r="J452" s="1094"/>
      <c r="K452" s="1094"/>
    </row>
    <row r="453" spans="1:11" ht="14.1" customHeight="1" x14ac:dyDescent="0.25">
      <c r="A453" s="1094"/>
      <c r="B453" s="1094"/>
      <c r="C453" s="1109" t="s">
        <v>1058</v>
      </c>
      <c r="D453" s="1112" t="s">
        <v>1038</v>
      </c>
      <c r="E453" s="1110">
        <v>0</v>
      </c>
      <c r="F453" s="1110">
        <v>0</v>
      </c>
      <c r="G453" s="1110">
        <v>0</v>
      </c>
      <c r="H453" s="1094"/>
      <c r="I453" s="1094"/>
      <c r="J453" s="1094"/>
      <c r="K453" s="1094"/>
    </row>
    <row r="454" spans="1:11" ht="14.1" customHeight="1" x14ac:dyDescent="0.25">
      <c r="A454" s="1094"/>
      <c r="B454" s="1094"/>
      <c r="C454" s="1109" t="s">
        <v>1059</v>
      </c>
      <c r="D454" s="1112" t="s">
        <v>1038</v>
      </c>
      <c r="E454" s="1110">
        <v>0</v>
      </c>
      <c r="F454" s="1110">
        <v>0</v>
      </c>
      <c r="G454" s="1110">
        <v>0</v>
      </c>
      <c r="H454" s="1094"/>
      <c r="I454" s="1094"/>
      <c r="J454" s="1094"/>
      <c r="K454" s="1094"/>
    </row>
    <row r="455" spans="1:11" ht="14.1" customHeight="1" x14ac:dyDescent="0.25">
      <c r="A455" s="1094"/>
      <c r="B455" s="1094"/>
      <c r="C455" s="1109" t="s">
        <v>1060</v>
      </c>
      <c r="D455" s="1112" t="s">
        <v>1038</v>
      </c>
      <c r="E455" s="1110">
        <v>0</v>
      </c>
      <c r="F455" s="1110">
        <v>0</v>
      </c>
      <c r="G455" s="1110">
        <v>0</v>
      </c>
      <c r="H455" s="1094"/>
      <c r="I455" s="1094"/>
      <c r="J455" s="1094"/>
      <c r="K455" s="1094"/>
    </row>
    <row r="456" spans="1:11" ht="14.1" customHeight="1" x14ac:dyDescent="0.25">
      <c r="A456" s="1094"/>
      <c r="B456" s="1094"/>
      <c r="C456" s="1109" t="s">
        <v>1062</v>
      </c>
      <c r="D456" s="1112" t="s">
        <v>1038</v>
      </c>
      <c r="E456" s="1110">
        <v>0</v>
      </c>
      <c r="F456" s="1110">
        <v>0</v>
      </c>
      <c r="G456" s="1110">
        <v>0</v>
      </c>
      <c r="H456" s="1094"/>
      <c r="I456" s="1094"/>
      <c r="J456" s="1094"/>
      <c r="K456" s="1094"/>
    </row>
    <row r="457" spans="1:11" ht="14.1" customHeight="1" x14ac:dyDescent="0.25">
      <c r="A457" s="1094"/>
      <c r="B457" s="1094"/>
      <c r="C457" s="1109" t="s">
        <v>1048</v>
      </c>
      <c r="D457" s="1112" t="s">
        <v>1038</v>
      </c>
      <c r="E457" s="1110">
        <v>0</v>
      </c>
      <c r="F457" s="1110">
        <v>0</v>
      </c>
      <c r="G457" s="1110">
        <v>0</v>
      </c>
      <c r="H457" s="1094"/>
      <c r="I457" s="1094"/>
      <c r="J457" s="1094"/>
      <c r="K457" s="1094"/>
    </row>
    <row r="458" spans="1:11" ht="14.1" customHeight="1" x14ac:dyDescent="0.25">
      <c r="A458" s="1094"/>
      <c r="B458" s="1094"/>
      <c r="C458" s="1109" t="s">
        <v>1057</v>
      </c>
      <c r="D458" s="1112" t="s">
        <v>1038</v>
      </c>
      <c r="E458" s="1110">
        <v>0</v>
      </c>
      <c r="F458" s="1110">
        <v>0</v>
      </c>
      <c r="G458" s="1110">
        <v>0</v>
      </c>
      <c r="H458" s="1094"/>
      <c r="I458" s="1094"/>
      <c r="J458" s="1094"/>
      <c r="K458" s="1094"/>
    </row>
    <row r="459" spans="1:11" ht="14.1" customHeight="1" x14ac:dyDescent="0.25">
      <c r="A459" s="1094"/>
      <c r="B459" s="1094"/>
      <c r="C459" s="1109" t="s">
        <v>1058</v>
      </c>
      <c r="D459" s="1112" t="s">
        <v>1038</v>
      </c>
      <c r="E459" s="1110">
        <v>0</v>
      </c>
      <c r="F459" s="1110">
        <v>0</v>
      </c>
      <c r="G459" s="1110">
        <v>0</v>
      </c>
      <c r="H459" s="1094"/>
      <c r="I459" s="1094"/>
      <c r="J459" s="1094"/>
      <c r="K459" s="1094"/>
    </row>
    <row r="460" spans="1:11" ht="14.1" customHeight="1" x14ac:dyDescent="0.25">
      <c r="A460" s="1094"/>
      <c r="B460" s="1094"/>
      <c r="C460" s="1109" t="s">
        <v>1059</v>
      </c>
      <c r="D460" s="1112" t="s">
        <v>1038</v>
      </c>
      <c r="E460" s="1110">
        <v>0</v>
      </c>
      <c r="F460" s="1110">
        <v>0</v>
      </c>
      <c r="G460" s="1110">
        <v>0</v>
      </c>
      <c r="H460" s="1094"/>
      <c r="I460" s="1094"/>
      <c r="J460" s="1094"/>
      <c r="K460" s="1094"/>
    </row>
    <row r="461" spans="1:11" ht="14.1" customHeight="1" x14ac:dyDescent="0.25">
      <c r="A461" s="1094"/>
      <c r="B461" s="1094"/>
      <c r="C461" s="1109" t="s">
        <v>1060</v>
      </c>
      <c r="D461" s="1112" t="s">
        <v>1038</v>
      </c>
      <c r="E461" s="1110">
        <v>0</v>
      </c>
      <c r="F461" s="1110">
        <v>0</v>
      </c>
      <c r="G461" s="1110">
        <v>0</v>
      </c>
      <c r="H461" s="1094"/>
      <c r="I461" s="1094"/>
      <c r="J461" s="1094"/>
      <c r="K461" s="1094"/>
    </row>
    <row r="462" spans="1:11" ht="14.1" customHeight="1" x14ac:dyDescent="0.25">
      <c r="A462" s="1094"/>
      <c r="B462" s="1094"/>
      <c r="C462" s="1109" t="s">
        <v>1063</v>
      </c>
      <c r="D462" s="1112" t="s">
        <v>1038</v>
      </c>
      <c r="E462" s="1110">
        <v>0</v>
      </c>
      <c r="F462" s="1110">
        <v>0</v>
      </c>
      <c r="G462" s="1110">
        <v>0</v>
      </c>
      <c r="H462" s="1094"/>
      <c r="I462" s="1094"/>
      <c r="J462" s="1094"/>
      <c r="K462" s="1094"/>
    </row>
    <row r="463" spans="1:11" ht="14.1" customHeight="1" x14ac:dyDescent="0.25">
      <c r="A463" s="1094"/>
      <c r="B463" s="1094"/>
      <c r="C463" s="1109" t="s">
        <v>1064</v>
      </c>
      <c r="D463" s="1112" t="s">
        <v>1038</v>
      </c>
      <c r="E463" s="1110">
        <v>0</v>
      </c>
      <c r="F463" s="1110">
        <v>0</v>
      </c>
      <c r="G463" s="1110">
        <v>0</v>
      </c>
      <c r="H463" s="1094"/>
      <c r="I463" s="1094"/>
      <c r="J463" s="1094"/>
      <c r="K463" s="1094"/>
    </row>
    <row r="464" spans="1:11" ht="14.1" customHeight="1" x14ac:dyDescent="0.25">
      <c r="A464" s="1094"/>
      <c r="B464" s="1094"/>
      <c r="C464" s="1111" t="s">
        <v>572</v>
      </c>
      <c r="D464" s="1110">
        <v>0</v>
      </c>
      <c r="E464" s="1110">
        <v>35442000</v>
      </c>
      <c r="F464" s="1110">
        <v>0</v>
      </c>
      <c r="G464" s="1110">
        <v>0</v>
      </c>
      <c r="H464" s="1094"/>
      <c r="I464" s="1094"/>
      <c r="J464" s="1094"/>
      <c r="K464" s="1094"/>
    </row>
    <row r="465" spans="1:11" ht="14.1" customHeight="1" x14ac:dyDescent="0.25">
      <c r="A465" s="1094"/>
      <c r="B465" s="1094"/>
      <c r="C465" s="1102" t="s">
        <v>2185</v>
      </c>
      <c r="D465" s="1234" t="s">
        <v>2186</v>
      </c>
      <c r="E465" s="1235"/>
      <c r="F465" s="1235"/>
      <c r="G465" s="1235"/>
      <c r="H465" s="1094"/>
      <c r="I465" s="1094"/>
      <c r="J465" s="1094"/>
      <c r="K465" s="1094"/>
    </row>
    <row r="466" spans="1:11" ht="14.1" customHeight="1" x14ac:dyDescent="0.25">
      <c r="A466" s="1094"/>
      <c r="B466" s="1094"/>
      <c r="C466" s="1103" t="s">
        <v>1022</v>
      </c>
      <c r="D466" s="1232" t="s">
        <v>2187</v>
      </c>
      <c r="E466" s="1233"/>
      <c r="F466" s="1233"/>
      <c r="G466" s="1233"/>
      <c r="H466" s="1094"/>
      <c r="I466" s="1094"/>
      <c r="J466" s="1094"/>
      <c r="K466" s="1094"/>
    </row>
    <row r="467" spans="1:11" ht="14.1" customHeight="1" x14ac:dyDescent="0.25">
      <c r="A467" s="1094"/>
      <c r="B467" s="1094"/>
      <c r="C467" s="1104" t="s">
        <v>1024</v>
      </c>
      <c r="D467" s="1230" t="s">
        <v>2188</v>
      </c>
      <c r="E467" s="1231"/>
      <c r="F467" s="1231"/>
      <c r="G467" s="1231"/>
      <c r="H467" s="1094"/>
      <c r="I467" s="1094"/>
      <c r="J467" s="1094"/>
      <c r="K467" s="1094"/>
    </row>
    <row r="468" spans="1:11" ht="14.1" customHeight="1" x14ac:dyDescent="0.25">
      <c r="A468" s="1094"/>
      <c r="B468" s="1094"/>
      <c r="C468" s="1104" t="s">
        <v>31</v>
      </c>
      <c r="D468" s="1230" t="s">
        <v>2189</v>
      </c>
      <c r="E468" s="1231"/>
      <c r="F468" s="1231"/>
      <c r="G468" s="1231"/>
      <c r="H468" s="1094"/>
      <c r="I468" s="1094"/>
      <c r="J468" s="1094"/>
      <c r="K468" s="1094"/>
    </row>
    <row r="469" spans="1:11" ht="15" customHeight="1" x14ac:dyDescent="0.25">
      <c r="A469" s="1094"/>
      <c r="B469" s="1094"/>
      <c r="C469" s="1105"/>
      <c r="D469" s="1106">
        <v>2024</v>
      </c>
      <c r="E469" s="1106">
        <v>2025</v>
      </c>
      <c r="F469" s="1106">
        <v>2026</v>
      </c>
      <c r="G469" s="1106">
        <v>2027</v>
      </c>
      <c r="H469" s="1094"/>
      <c r="I469" s="1094"/>
      <c r="J469" s="1094"/>
      <c r="K469" s="1094"/>
    </row>
    <row r="470" spans="1:11" ht="15" customHeight="1" x14ac:dyDescent="0.25">
      <c r="A470" s="1094"/>
      <c r="B470" s="1094"/>
      <c r="C470" s="1107"/>
      <c r="D470" s="1108" t="s">
        <v>13</v>
      </c>
      <c r="E470" s="1108" t="s">
        <v>14</v>
      </c>
      <c r="F470" s="1108" t="s">
        <v>14</v>
      </c>
      <c r="G470" s="1108" t="s">
        <v>14</v>
      </c>
      <c r="H470" s="1094"/>
      <c r="I470" s="1094"/>
      <c r="J470" s="1094"/>
      <c r="K470" s="1094"/>
    </row>
    <row r="471" spans="1:11" ht="14.1" customHeight="1" x14ac:dyDescent="0.25">
      <c r="A471" s="1094"/>
      <c r="B471" s="1094"/>
      <c r="C471" s="1097" t="s">
        <v>33</v>
      </c>
      <c r="D471" s="1101" t="s">
        <v>1230</v>
      </c>
      <c r="E471" s="1101" t="s">
        <v>1039</v>
      </c>
      <c r="F471" s="1101" t="s">
        <v>1094</v>
      </c>
      <c r="G471" s="1101" t="s">
        <v>1481</v>
      </c>
      <c r="H471" s="1094"/>
      <c r="I471" s="1094"/>
      <c r="J471" s="1094"/>
      <c r="K471" s="1094"/>
    </row>
    <row r="472" spans="1:11" ht="14.1" customHeight="1" x14ac:dyDescent="0.25">
      <c r="A472" s="1094"/>
      <c r="B472" s="1094"/>
      <c r="C472" s="1097" t="s">
        <v>1029</v>
      </c>
      <c r="D472" s="1101" t="s">
        <v>2190</v>
      </c>
      <c r="E472" s="1101" t="s">
        <v>1039</v>
      </c>
      <c r="F472" s="1101" t="s">
        <v>2191</v>
      </c>
      <c r="G472" s="1101" t="s">
        <v>2192</v>
      </c>
      <c r="H472" s="1094"/>
      <c r="I472" s="1094"/>
      <c r="J472" s="1094"/>
      <c r="K472" s="1094"/>
    </row>
    <row r="473" spans="1:11" ht="14.1" customHeight="1" x14ac:dyDescent="0.25">
      <c r="A473" s="1094"/>
      <c r="B473" s="1094"/>
      <c r="C473" s="1097" t="s">
        <v>1032</v>
      </c>
      <c r="D473" s="1101" t="s">
        <v>2193</v>
      </c>
      <c r="E473" s="1101" t="s">
        <v>1039</v>
      </c>
      <c r="F473" s="1101" t="s">
        <v>2194</v>
      </c>
      <c r="G473" s="1101" t="s">
        <v>2195</v>
      </c>
      <c r="H473" s="1094"/>
      <c r="I473" s="1094"/>
      <c r="J473" s="1094"/>
      <c r="K473" s="1094"/>
    </row>
    <row r="474" spans="1:11" ht="14.1" customHeight="1" x14ac:dyDescent="0.25">
      <c r="A474" s="1094"/>
      <c r="B474" s="1094"/>
      <c r="C474" s="1097" t="s">
        <v>1037</v>
      </c>
      <c r="D474" s="1101" t="s">
        <v>1038</v>
      </c>
      <c r="E474" s="1101" t="s">
        <v>1083</v>
      </c>
      <c r="F474" s="1101" t="s">
        <v>1038</v>
      </c>
      <c r="G474" s="1101" t="s">
        <v>2196</v>
      </c>
      <c r="H474" s="1094"/>
      <c r="I474" s="1094"/>
      <c r="J474" s="1094"/>
      <c r="K474" s="1094"/>
    </row>
    <row r="475" spans="1:11" ht="14.1" customHeight="1" x14ac:dyDescent="0.25">
      <c r="A475" s="1094"/>
      <c r="B475" s="1094"/>
      <c r="C475" s="1097" t="s">
        <v>1042</v>
      </c>
      <c r="D475" s="1101" t="s">
        <v>1038</v>
      </c>
      <c r="E475" s="1101" t="s">
        <v>1083</v>
      </c>
      <c r="F475" s="1101" t="s">
        <v>1038</v>
      </c>
      <c r="G475" s="1101" t="s">
        <v>2197</v>
      </c>
      <c r="H475" s="1094"/>
      <c r="I475" s="1094"/>
      <c r="J475" s="1094"/>
      <c r="K475" s="1094"/>
    </row>
    <row r="476" spans="1:11" ht="14.1" customHeight="1" x14ac:dyDescent="0.25">
      <c r="A476" s="1094"/>
      <c r="B476" s="1094"/>
      <c r="C476" s="1097" t="s">
        <v>39</v>
      </c>
      <c r="D476" s="1101" t="s">
        <v>1038</v>
      </c>
      <c r="E476" s="1101" t="s">
        <v>1083</v>
      </c>
      <c r="F476" s="1101" t="s">
        <v>1038</v>
      </c>
      <c r="G476" s="1101" t="s">
        <v>2198</v>
      </c>
      <c r="H476" s="1094"/>
      <c r="I476" s="1094"/>
      <c r="J476" s="1094"/>
      <c r="K476" s="1094"/>
    </row>
    <row r="477" spans="1:11" ht="14.1" customHeight="1" x14ac:dyDescent="0.25">
      <c r="A477" s="1094"/>
      <c r="B477" s="1094"/>
      <c r="C477" s="1228" t="s">
        <v>1046</v>
      </c>
      <c r="D477" s="1229"/>
      <c r="E477" s="1229"/>
      <c r="F477" s="1229"/>
      <c r="G477" s="1229"/>
      <c r="H477" s="1094"/>
      <c r="I477" s="1094"/>
      <c r="J477" s="1094"/>
      <c r="K477" s="1094"/>
    </row>
    <row r="478" spans="1:11" ht="14.1" customHeight="1" x14ac:dyDescent="0.25">
      <c r="A478" s="1094"/>
      <c r="B478" s="1094"/>
      <c r="C478" s="1105"/>
      <c r="D478" s="1106">
        <v>2024</v>
      </c>
      <c r="E478" s="1106">
        <v>2025</v>
      </c>
      <c r="F478" s="1106">
        <v>2026</v>
      </c>
      <c r="G478" s="1106">
        <v>2027</v>
      </c>
      <c r="H478" s="1094"/>
      <c r="I478" s="1094"/>
      <c r="J478" s="1094"/>
      <c r="K478" s="1094"/>
    </row>
    <row r="479" spans="1:11" ht="14.1" customHeight="1" x14ac:dyDescent="0.25">
      <c r="A479" s="1094"/>
      <c r="B479" s="1094"/>
      <c r="C479" s="1107"/>
      <c r="D479" s="1108" t="s">
        <v>13</v>
      </c>
      <c r="E479" s="1108" t="s">
        <v>14</v>
      </c>
      <c r="F479" s="1108" t="s">
        <v>14</v>
      </c>
      <c r="G479" s="1108" t="s">
        <v>14</v>
      </c>
      <c r="H479" s="1094"/>
      <c r="I479" s="1094"/>
      <c r="J479" s="1094"/>
      <c r="K479" s="1094"/>
    </row>
    <row r="480" spans="1:11" ht="14.1" customHeight="1" x14ac:dyDescent="0.25">
      <c r="A480" s="1094"/>
      <c r="B480" s="1094"/>
      <c r="C480" s="1109" t="s">
        <v>1047</v>
      </c>
      <c r="D480" s="1110">
        <v>0</v>
      </c>
      <c r="E480" s="1110">
        <v>0</v>
      </c>
      <c r="F480" s="1110">
        <v>0</v>
      </c>
      <c r="G480" s="1110">
        <v>0</v>
      </c>
      <c r="H480" s="1094"/>
      <c r="I480" s="1094"/>
      <c r="J480" s="1094"/>
      <c r="K480" s="1094"/>
    </row>
    <row r="481" spans="1:11" ht="14.1" customHeight="1" x14ac:dyDescent="0.25">
      <c r="A481" s="1094"/>
      <c r="B481" s="1094"/>
      <c r="C481" s="1109" t="s">
        <v>1048</v>
      </c>
      <c r="D481" s="1110">
        <v>0</v>
      </c>
      <c r="E481" s="1110">
        <v>0</v>
      </c>
      <c r="F481" s="1110">
        <v>0</v>
      </c>
      <c r="G481" s="1110">
        <v>0</v>
      </c>
      <c r="H481" s="1094"/>
      <c r="I481" s="1094"/>
      <c r="J481" s="1094"/>
      <c r="K481" s="1094"/>
    </row>
    <row r="482" spans="1:11" ht="14.1" customHeight="1" x14ac:dyDescent="0.25">
      <c r="A482" s="1094"/>
      <c r="B482" s="1094"/>
      <c r="C482" s="1109" t="s">
        <v>1049</v>
      </c>
      <c r="D482" s="1110">
        <v>0</v>
      </c>
      <c r="E482" s="1110">
        <v>0</v>
      </c>
      <c r="F482" s="1110">
        <v>0</v>
      </c>
      <c r="G482" s="1110">
        <v>0</v>
      </c>
      <c r="H482" s="1094"/>
      <c r="I482" s="1094"/>
      <c r="J482" s="1094"/>
      <c r="K482" s="1094"/>
    </row>
    <row r="483" spans="1:11" ht="14.1" customHeight="1" x14ac:dyDescent="0.25">
      <c r="A483" s="1094"/>
      <c r="B483" s="1094"/>
      <c r="C483" s="1109" t="s">
        <v>1050</v>
      </c>
      <c r="D483" s="1110">
        <v>0</v>
      </c>
      <c r="E483" s="1110">
        <v>0</v>
      </c>
      <c r="F483" s="1110">
        <v>0</v>
      </c>
      <c r="G483" s="1110">
        <v>0</v>
      </c>
      <c r="H483" s="1094"/>
      <c r="I483" s="1094"/>
      <c r="J483" s="1094"/>
      <c r="K483" s="1094"/>
    </row>
    <row r="484" spans="1:11" ht="14.1" customHeight="1" x14ac:dyDescent="0.25">
      <c r="A484" s="1094"/>
      <c r="B484" s="1094"/>
      <c r="C484" s="1109" t="s">
        <v>1048</v>
      </c>
      <c r="D484" s="1110">
        <v>0</v>
      </c>
      <c r="E484" s="1110">
        <v>0</v>
      </c>
      <c r="F484" s="1110">
        <v>0</v>
      </c>
      <c r="G484" s="1110">
        <v>0</v>
      </c>
      <c r="H484" s="1094"/>
      <c r="I484" s="1094"/>
      <c r="J484" s="1094"/>
      <c r="K484" s="1094"/>
    </row>
    <row r="485" spans="1:11" ht="14.1" customHeight="1" x14ac:dyDescent="0.25">
      <c r="A485" s="1094"/>
      <c r="B485" s="1094"/>
      <c r="C485" s="1109" t="s">
        <v>1049</v>
      </c>
      <c r="D485" s="1110">
        <v>0</v>
      </c>
      <c r="E485" s="1110">
        <v>0</v>
      </c>
      <c r="F485" s="1110">
        <v>0</v>
      </c>
      <c r="G485" s="1110">
        <v>0</v>
      </c>
      <c r="H485" s="1094"/>
      <c r="I485" s="1094"/>
      <c r="J485" s="1094"/>
      <c r="K485" s="1094"/>
    </row>
    <row r="486" spans="1:11" ht="14.1" customHeight="1" x14ac:dyDescent="0.25">
      <c r="A486" s="1094"/>
      <c r="B486" s="1094"/>
      <c r="C486" s="1109" t="s">
        <v>1051</v>
      </c>
      <c r="D486" s="1110">
        <v>0</v>
      </c>
      <c r="E486" s="1110">
        <v>0</v>
      </c>
      <c r="F486" s="1110">
        <v>0</v>
      </c>
      <c r="G486" s="1110">
        <v>0</v>
      </c>
      <c r="H486" s="1094"/>
      <c r="I486" s="1094"/>
      <c r="J486" s="1094"/>
      <c r="K486" s="1094"/>
    </row>
    <row r="487" spans="1:11" ht="14.1" customHeight="1" x14ac:dyDescent="0.25">
      <c r="A487" s="1094"/>
      <c r="B487" s="1094"/>
      <c r="C487" s="1109" t="s">
        <v>1048</v>
      </c>
      <c r="D487" s="1110">
        <v>0</v>
      </c>
      <c r="E487" s="1110">
        <v>0</v>
      </c>
      <c r="F487" s="1110">
        <v>0</v>
      </c>
      <c r="G487" s="1110">
        <v>0</v>
      </c>
      <c r="H487" s="1094"/>
      <c r="I487" s="1094"/>
      <c r="J487" s="1094"/>
      <c r="K487" s="1094"/>
    </row>
    <row r="488" spans="1:11" ht="14.1" customHeight="1" x14ac:dyDescent="0.25">
      <c r="A488" s="1094"/>
      <c r="B488" s="1094"/>
      <c r="C488" s="1109" t="s">
        <v>1049</v>
      </c>
      <c r="D488" s="1110">
        <v>0</v>
      </c>
      <c r="E488" s="1110">
        <v>0</v>
      </c>
      <c r="F488" s="1110">
        <v>0</v>
      </c>
      <c r="G488" s="1110">
        <v>0</v>
      </c>
      <c r="H488" s="1094"/>
      <c r="I488" s="1094"/>
      <c r="J488" s="1094"/>
      <c r="K488" s="1094"/>
    </row>
    <row r="489" spans="1:11" ht="14.1" customHeight="1" x14ac:dyDescent="0.25">
      <c r="A489" s="1094"/>
      <c r="B489" s="1094"/>
      <c r="C489" s="1109" t="s">
        <v>1052</v>
      </c>
      <c r="D489" s="1110">
        <v>0</v>
      </c>
      <c r="E489" s="1110">
        <v>0</v>
      </c>
      <c r="F489" s="1110">
        <v>0</v>
      </c>
      <c r="G489" s="1110">
        <v>0</v>
      </c>
      <c r="H489" s="1094"/>
      <c r="I489" s="1094"/>
      <c r="J489" s="1094"/>
      <c r="K489" s="1094"/>
    </row>
    <row r="490" spans="1:11" ht="14.1" customHeight="1" x14ac:dyDescent="0.25">
      <c r="A490" s="1094"/>
      <c r="B490" s="1094"/>
      <c r="C490" s="1109" t="s">
        <v>1048</v>
      </c>
      <c r="D490" s="1110">
        <v>0</v>
      </c>
      <c r="E490" s="1110">
        <v>0</v>
      </c>
      <c r="F490" s="1110">
        <v>0</v>
      </c>
      <c r="G490" s="1110">
        <v>0</v>
      </c>
      <c r="H490" s="1094"/>
      <c r="I490" s="1094"/>
      <c r="J490" s="1094"/>
      <c r="K490" s="1094"/>
    </row>
    <row r="491" spans="1:11" ht="14.1" customHeight="1" x14ac:dyDescent="0.25">
      <c r="A491" s="1094"/>
      <c r="B491" s="1094"/>
      <c r="C491" s="1109" t="s">
        <v>1049</v>
      </c>
      <c r="D491" s="1110">
        <v>0</v>
      </c>
      <c r="E491" s="1110">
        <v>0</v>
      </c>
      <c r="F491" s="1110">
        <v>0</v>
      </c>
      <c r="G491" s="1110">
        <v>0</v>
      </c>
      <c r="H491" s="1094"/>
      <c r="I491" s="1094"/>
      <c r="J491" s="1094"/>
      <c r="K491" s="1094"/>
    </row>
    <row r="492" spans="1:11" ht="14.1" customHeight="1" x14ac:dyDescent="0.25">
      <c r="A492" s="1094"/>
      <c r="B492" s="1094"/>
      <c r="C492" s="1109" t="s">
        <v>1053</v>
      </c>
      <c r="D492" s="1110">
        <v>0</v>
      </c>
      <c r="E492" s="1110">
        <v>0</v>
      </c>
      <c r="F492" s="1110">
        <v>0</v>
      </c>
      <c r="G492" s="1110">
        <v>0</v>
      </c>
      <c r="H492" s="1094"/>
      <c r="I492" s="1094"/>
      <c r="J492" s="1094"/>
      <c r="K492" s="1094"/>
    </row>
    <row r="493" spans="1:11" ht="14.1" customHeight="1" x14ac:dyDescent="0.25">
      <c r="A493" s="1094"/>
      <c r="B493" s="1094"/>
      <c r="C493" s="1109" t="s">
        <v>1048</v>
      </c>
      <c r="D493" s="1110">
        <v>0</v>
      </c>
      <c r="E493" s="1110">
        <v>0</v>
      </c>
      <c r="F493" s="1110">
        <v>0</v>
      </c>
      <c r="G493" s="1110">
        <v>0</v>
      </c>
      <c r="H493" s="1094"/>
      <c r="I493" s="1094"/>
      <c r="J493" s="1094"/>
      <c r="K493" s="1094"/>
    </row>
    <row r="494" spans="1:11" ht="14.1" customHeight="1" x14ac:dyDescent="0.25">
      <c r="A494" s="1094"/>
      <c r="B494" s="1094"/>
      <c r="C494" s="1109" t="s">
        <v>1049</v>
      </c>
      <c r="D494" s="1110">
        <v>0</v>
      </c>
      <c r="E494" s="1110">
        <v>0</v>
      </c>
      <c r="F494" s="1110">
        <v>0</v>
      </c>
      <c r="G494" s="1110">
        <v>0</v>
      </c>
      <c r="H494" s="1094"/>
      <c r="I494" s="1094"/>
      <c r="J494" s="1094"/>
      <c r="K494" s="1094"/>
    </row>
    <row r="495" spans="1:11" ht="14.1" customHeight="1" x14ac:dyDescent="0.25">
      <c r="A495" s="1094"/>
      <c r="B495" s="1094"/>
      <c r="C495" s="1109" t="s">
        <v>1054</v>
      </c>
      <c r="D495" s="1110">
        <v>0</v>
      </c>
      <c r="E495" s="1110">
        <v>0</v>
      </c>
      <c r="F495" s="1110">
        <v>0</v>
      </c>
      <c r="G495" s="1110">
        <v>0</v>
      </c>
      <c r="H495" s="1094"/>
      <c r="I495" s="1094"/>
      <c r="J495" s="1094"/>
      <c r="K495" s="1094"/>
    </row>
    <row r="496" spans="1:11" ht="14.1" customHeight="1" x14ac:dyDescent="0.25">
      <c r="A496" s="1094"/>
      <c r="B496" s="1094"/>
      <c r="C496" s="1109" t="s">
        <v>1048</v>
      </c>
      <c r="D496" s="1110">
        <v>0</v>
      </c>
      <c r="E496" s="1110">
        <v>0</v>
      </c>
      <c r="F496" s="1110">
        <v>0</v>
      </c>
      <c r="G496" s="1110">
        <v>0</v>
      </c>
      <c r="H496" s="1094"/>
      <c r="I496" s="1094"/>
      <c r="J496" s="1094"/>
      <c r="K496" s="1094"/>
    </row>
    <row r="497" spans="1:11" ht="14.1" customHeight="1" x14ac:dyDescent="0.25">
      <c r="A497" s="1094"/>
      <c r="B497" s="1094"/>
      <c r="C497" s="1109" t="s">
        <v>1049</v>
      </c>
      <c r="D497" s="1110">
        <v>0</v>
      </c>
      <c r="E497" s="1110">
        <v>0</v>
      </c>
      <c r="F497" s="1110">
        <v>0</v>
      </c>
      <c r="G497" s="1110">
        <v>0</v>
      </c>
      <c r="H497" s="1094"/>
      <c r="I497" s="1094"/>
      <c r="J497" s="1094"/>
      <c r="K497" s="1094"/>
    </row>
    <row r="498" spans="1:11" ht="14.1" customHeight="1" x14ac:dyDescent="0.25">
      <c r="A498" s="1094"/>
      <c r="B498" s="1094"/>
      <c r="C498" s="1109" t="s">
        <v>1055</v>
      </c>
      <c r="D498" s="1110">
        <v>0</v>
      </c>
      <c r="E498" s="1110">
        <v>0</v>
      </c>
      <c r="F498" s="1110">
        <v>0</v>
      </c>
      <c r="G498" s="1110">
        <v>0</v>
      </c>
      <c r="H498" s="1094"/>
      <c r="I498" s="1094"/>
      <c r="J498" s="1094"/>
      <c r="K498" s="1094"/>
    </row>
    <row r="499" spans="1:11" ht="14.1" customHeight="1" x14ac:dyDescent="0.25">
      <c r="A499" s="1094"/>
      <c r="B499" s="1094"/>
      <c r="C499" s="1109" t="s">
        <v>1048</v>
      </c>
      <c r="D499" s="1110">
        <v>0</v>
      </c>
      <c r="E499" s="1110">
        <v>0</v>
      </c>
      <c r="F499" s="1110">
        <v>0</v>
      </c>
      <c r="G499" s="1110">
        <v>0</v>
      </c>
      <c r="H499" s="1094"/>
      <c r="I499" s="1094"/>
      <c r="J499" s="1094"/>
      <c r="K499" s="1094"/>
    </row>
    <row r="500" spans="1:11" ht="14.1" customHeight="1" x14ac:dyDescent="0.25">
      <c r="A500" s="1094"/>
      <c r="B500" s="1094"/>
      <c r="C500" s="1109" t="s">
        <v>1049</v>
      </c>
      <c r="D500" s="1110">
        <v>0</v>
      </c>
      <c r="E500" s="1110">
        <v>0</v>
      </c>
      <c r="F500" s="1110">
        <v>0</v>
      </c>
      <c r="G500" s="1110">
        <v>0</v>
      </c>
      <c r="H500" s="1094"/>
      <c r="I500" s="1094"/>
      <c r="J500" s="1094"/>
      <c r="K500" s="1094"/>
    </row>
    <row r="501" spans="1:11" ht="14.1" customHeight="1" x14ac:dyDescent="0.25">
      <c r="A501" s="1094"/>
      <c r="B501" s="1094"/>
      <c r="C501" s="1109" t="s">
        <v>1056</v>
      </c>
      <c r="D501" s="1110">
        <v>0</v>
      </c>
      <c r="E501" s="1110">
        <v>0</v>
      </c>
      <c r="F501" s="1110">
        <v>0</v>
      </c>
      <c r="G501" s="1110">
        <v>0</v>
      </c>
      <c r="H501" s="1094"/>
      <c r="I501" s="1094"/>
      <c r="J501" s="1094"/>
      <c r="K501" s="1094"/>
    </row>
    <row r="502" spans="1:11" ht="14.1" customHeight="1" x14ac:dyDescent="0.25">
      <c r="A502" s="1094"/>
      <c r="B502" s="1094"/>
      <c r="C502" s="1109" t="s">
        <v>1048</v>
      </c>
      <c r="D502" s="1110">
        <v>0</v>
      </c>
      <c r="E502" s="1110">
        <v>0</v>
      </c>
      <c r="F502" s="1110">
        <v>0</v>
      </c>
      <c r="G502" s="1110">
        <v>0</v>
      </c>
      <c r="H502" s="1094"/>
      <c r="I502" s="1094"/>
      <c r="J502" s="1094"/>
      <c r="K502" s="1094"/>
    </row>
    <row r="503" spans="1:11" ht="14.1" customHeight="1" x14ac:dyDescent="0.25">
      <c r="A503" s="1094"/>
      <c r="B503" s="1094"/>
      <c r="C503" s="1109" t="s">
        <v>1057</v>
      </c>
      <c r="D503" s="1110">
        <v>0</v>
      </c>
      <c r="E503" s="1110">
        <v>0</v>
      </c>
      <c r="F503" s="1110">
        <v>0</v>
      </c>
      <c r="G503" s="1110">
        <v>0</v>
      </c>
      <c r="H503" s="1094"/>
      <c r="I503" s="1094"/>
      <c r="J503" s="1094"/>
      <c r="K503" s="1094"/>
    </row>
    <row r="504" spans="1:11" ht="14.1" customHeight="1" x14ac:dyDescent="0.25">
      <c r="A504" s="1094"/>
      <c r="B504" s="1094"/>
      <c r="C504" s="1109" t="s">
        <v>1058</v>
      </c>
      <c r="D504" s="1110">
        <v>0</v>
      </c>
      <c r="E504" s="1110">
        <v>0</v>
      </c>
      <c r="F504" s="1110">
        <v>0</v>
      </c>
      <c r="G504" s="1110">
        <v>0</v>
      </c>
      <c r="H504" s="1094"/>
      <c r="I504" s="1094"/>
      <c r="J504" s="1094"/>
      <c r="K504" s="1094"/>
    </row>
    <row r="505" spans="1:11" ht="14.1" customHeight="1" x14ac:dyDescent="0.25">
      <c r="A505" s="1094"/>
      <c r="B505" s="1094"/>
      <c r="C505" s="1109" t="s">
        <v>1059</v>
      </c>
      <c r="D505" s="1110">
        <v>0</v>
      </c>
      <c r="E505" s="1110">
        <v>0</v>
      </c>
      <c r="F505" s="1110">
        <v>0</v>
      </c>
      <c r="G505" s="1110">
        <v>0</v>
      </c>
      <c r="H505" s="1094"/>
      <c r="I505" s="1094"/>
      <c r="J505" s="1094"/>
      <c r="K505" s="1094"/>
    </row>
    <row r="506" spans="1:11" ht="14.1" customHeight="1" x14ac:dyDescent="0.25">
      <c r="A506" s="1094"/>
      <c r="B506" s="1094"/>
      <c r="C506" s="1109" t="s">
        <v>1060</v>
      </c>
      <c r="D506" s="1110">
        <v>0</v>
      </c>
      <c r="E506" s="1110">
        <v>0</v>
      </c>
      <c r="F506" s="1110">
        <v>0</v>
      </c>
      <c r="G506" s="1110">
        <v>0</v>
      </c>
      <c r="H506" s="1094"/>
      <c r="I506" s="1094"/>
      <c r="J506" s="1094"/>
      <c r="K506" s="1094"/>
    </row>
    <row r="507" spans="1:11" ht="14.1" customHeight="1" x14ac:dyDescent="0.25">
      <c r="A507" s="1094"/>
      <c r="B507" s="1094"/>
      <c r="C507" s="1109" t="s">
        <v>1061</v>
      </c>
      <c r="D507" s="1110">
        <v>0</v>
      </c>
      <c r="E507" s="1110">
        <v>0</v>
      </c>
      <c r="F507" s="1110">
        <v>8628000</v>
      </c>
      <c r="G507" s="1110">
        <v>26356000</v>
      </c>
      <c r="H507" s="1094"/>
      <c r="I507" s="1094"/>
      <c r="J507" s="1094"/>
      <c r="K507" s="1094"/>
    </row>
    <row r="508" spans="1:11" ht="14.1" customHeight="1" x14ac:dyDescent="0.25">
      <c r="A508" s="1094"/>
      <c r="B508" s="1094"/>
      <c r="C508" s="1109" t="s">
        <v>1048</v>
      </c>
      <c r="D508" s="1110">
        <v>0</v>
      </c>
      <c r="E508" s="1110">
        <v>0</v>
      </c>
      <c r="F508" s="1110">
        <v>8628000</v>
      </c>
      <c r="G508" s="1110">
        <v>26356000</v>
      </c>
      <c r="H508" s="1094"/>
      <c r="I508" s="1094"/>
      <c r="J508" s="1094"/>
      <c r="K508" s="1094"/>
    </row>
    <row r="509" spans="1:11" ht="14.1" customHeight="1" x14ac:dyDescent="0.25">
      <c r="A509" s="1094"/>
      <c r="B509" s="1094"/>
      <c r="C509" s="1109" t="s">
        <v>1057</v>
      </c>
      <c r="D509" s="1110">
        <v>0</v>
      </c>
      <c r="E509" s="1110">
        <v>0</v>
      </c>
      <c r="F509" s="1110">
        <v>0</v>
      </c>
      <c r="G509" s="1110">
        <v>0</v>
      </c>
      <c r="H509" s="1094"/>
      <c r="I509" s="1094"/>
      <c r="J509" s="1094"/>
      <c r="K509" s="1094"/>
    </row>
    <row r="510" spans="1:11" ht="14.1" customHeight="1" x14ac:dyDescent="0.25">
      <c r="A510" s="1094"/>
      <c r="B510" s="1094"/>
      <c r="C510" s="1109" t="s">
        <v>1058</v>
      </c>
      <c r="D510" s="1110">
        <v>0</v>
      </c>
      <c r="E510" s="1110">
        <v>0</v>
      </c>
      <c r="F510" s="1110">
        <v>0</v>
      </c>
      <c r="G510" s="1110">
        <v>0</v>
      </c>
      <c r="H510" s="1094"/>
      <c r="I510" s="1094"/>
      <c r="J510" s="1094"/>
      <c r="K510" s="1094"/>
    </row>
    <row r="511" spans="1:11" ht="14.1" customHeight="1" x14ac:dyDescent="0.25">
      <c r="A511" s="1094"/>
      <c r="B511" s="1094"/>
      <c r="C511" s="1109" t="s">
        <v>1059</v>
      </c>
      <c r="D511" s="1110">
        <v>0</v>
      </c>
      <c r="E511" s="1110">
        <v>0</v>
      </c>
      <c r="F511" s="1110">
        <v>0</v>
      </c>
      <c r="G511" s="1110">
        <v>0</v>
      </c>
      <c r="H511" s="1094"/>
      <c r="I511" s="1094"/>
      <c r="J511" s="1094"/>
      <c r="K511" s="1094"/>
    </row>
    <row r="512" spans="1:11" ht="14.1" customHeight="1" x14ac:dyDescent="0.25">
      <c r="A512" s="1094"/>
      <c r="B512" s="1094"/>
      <c r="C512" s="1109" t="s">
        <v>1060</v>
      </c>
      <c r="D512" s="1110">
        <v>0</v>
      </c>
      <c r="E512" s="1110">
        <v>0</v>
      </c>
      <c r="F512" s="1110">
        <v>0</v>
      </c>
      <c r="G512" s="1110">
        <v>0</v>
      </c>
      <c r="H512" s="1094"/>
      <c r="I512" s="1094"/>
      <c r="J512" s="1094"/>
      <c r="K512" s="1094"/>
    </row>
    <row r="513" spans="1:11" ht="14.1" customHeight="1" x14ac:dyDescent="0.25">
      <c r="A513" s="1094"/>
      <c r="B513" s="1094"/>
      <c r="C513" s="1109" t="s">
        <v>1062</v>
      </c>
      <c r="D513" s="1110">
        <v>0</v>
      </c>
      <c r="E513" s="1110">
        <v>0</v>
      </c>
      <c r="F513" s="1110">
        <v>0</v>
      </c>
      <c r="G513" s="1110">
        <v>0</v>
      </c>
      <c r="H513" s="1094"/>
      <c r="I513" s="1094"/>
      <c r="J513" s="1094"/>
      <c r="K513" s="1094"/>
    </row>
    <row r="514" spans="1:11" ht="14.1" customHeight="1" x14ac:dyDescent="0.25">
      <c r="A514" s="1094"/>
      <c r="B514" s="1094"/>
      <c r="C514" s="1109" t="s">
        <v>1048</v>
      </c>
      <c r="D514" s="1110">
        <v>0</v>
      </c>
      <c r="E514" s="1110">
        <v>0</v>
      </c>
      <c r="F514" s="1110">
        <v>0</v>
      </c>
      <c r="G514" s="1110">
        <v>0</v>
      </c>
      <c r="H514" s="1094"/>
      <c r="I514" s="1094"/>
      <c r="J514" s="1094"/>
      <c r="K514" s="1094"/>
    </row>
    <row r="515" spans="1:11" ht="14.1" customHeight="1" x14ac:dyDescent="0.25">
      <c r="A515" s="1094"/>
      <c r="B515" s="1094"/>
      <c r="C515" s="1109" t="s">
        <v>1057</v>
      </c>
      <c r="D515" s="1110">
        <v>0</v>
      </c>
      <c r="E515" s="1110">
        <v>0</v>
      </c>
      <c r="F515" s="1110">
        <v>0</v>
      </c>
      <c r="G515" s="1110">
        <v>0</v>
      </c>
      <c r="H515" s="1094"/>
      <c r="I515" s="1094"/>
      <c r="J515" s="1094"/>
      <c r="K515" s="1094"/>
    </row>
    <row r="516" spans="1:11" ht="14.1" customHeight="1" x14ac:dyDescent="0.25">
      <c r="A516" s="1094"/>
      <c r="B516" s="1094"/>
      <c r="C516" s="1109" t="s">
        <v>1058</v>
      </c>
      <c r="D516" s="1110">
        <v>0</v>
      </c>
      <c r="E516" s="1110">
        <v>0</v>
      </c>
      <c r="F516" s="1110">
        <v>0</v>
      </c>
      <c r="G516" s="1110">
        <v>0</v>
      </c>
      <c r="H516" s="1094"/>
      <c r="I516" s="1094"/>
      <c r="J516" s="1094"/>
      <c r="K516" s="1094"/>
    </row>
    <row r="517" spans="1:11" ht="14.1" customHeight="1" x14ac:dyDescent="0.25">
      <c r="A517" s="1094"/>
      <c r="B517" s="1094"/>
      <c r="C517" s="1109" t="s">
        <v>1059</v>
      </c>
      <c r="D517" s="1110">
        <v>0</v>
      </c>
      <c r="E517" s="1110">
        <v>0</v>
      </c>
      <c r="F517" s="1110">
        <v>0</v>
      </c>
      <c r="G517" s="1110">
        <v>0</v>
      </c>
      <c r="H517" s="1094"/>
      <c r="I517" s="1094"/>
      <c r="J517" s="1094"/>
      <c r="K517" s="1094"/>
    </row>
    <row r="518" spans="1:11" ht="14.1" customHeight="1" x14ac:dyDescent="0.25">
      <c r="A518" s="1094"/>
      <c r="B518" s="1094"/>
      <c r="C518" s="1109" t="s">
        <v>1060</v>
      </c>
      <c r="D518" s="1110">
        <v>0</v>
      </c>
      <c r="E518" s="1110">
        <v>0</v>
      </c>
      <c r="F518" s="1110">
        <v>0</v>
      </c>
      <c r="G518" s="1110">
        <v>0</v>
      </c>
      <c r="H518" s="1094"/>
      <c r="I518" s="1094"/>
      <c r="J518" s="1094"/>
      <c r="K518" s="1094"/>
    </row>
    <row r="519" spans="1:11" ht="14.1" customHeight="1" x14ac:dyDescent="0.25">
      <c r="A519" s="1094"/>
      <c r="B519" s="1094"/>
      <c r="C519" s="1109" t="s">
        <v>1063</v>
      </c>
      <c r="D519" s="1110">
        <v>0</v>
      </c>
      <c r="E519" s="1110">
        <v>0</v>
      </c>
      <c r="F519" s="1110">
        <v>0</v>
      </c>
      <c r="G519" s="1110">
        <v>0</v>
      </c>
      <c r="H519" s="1094"/>
      <c r="I519" s="1094"/>
      <c r="J519" s="1094"/>
      <c r="K519" s="1094"/>
    </row>
    <row r="520" spans="1:11" ht="14.1" customHeight="1" x14ac:dyDescent="0.25">
      <c r="A520" s="1094"/>
      <c r="B520" s="1094"/>
      <c r="C520" s="1109" t="s">
        <v>1064</v>
      </c>
      <c r="D520" s="1110">
        <v>0</v>
      </c>
      <c r="E520" s="1110">
        <v>0</v>
      </c>
      <c r="F520" s="1110">
        <v>0</v>
      </c>
      <c r="G520" s="1110">
        <v>0</v>
      </c>
      <c r="H520" s="1094"/>
      <c r="I520" s="1094"/>
      <c r="J520" s="1094"/>
      <c r="K520" s="1094"/>
    </row>
    <row r="521" spans="1:11" ht="14.1" customHeight="1" x14ac:dyDescent="0.25">
      <c r="A521" s="1094"/>
      <c r="B521" s="1094"/>
      <c r="C521" s="1111" t="s">
        <v>572</v>
      </c>
      <c r="D521" s="1110">
        <v>0</v>
      </c>
      <c r="E521" s="1110">
        <v>0</v>
      </c>
      <c r="F521" s="1110">
        <v>8628000</v>
      </c>
      <c r="G521" s="1110">
        <v>26356000</v>
      </c>
      <c r="H521" s="1094"/>
      <c r="I521" s="1094"/>
      <c r="J521" s="1094"/>
      <c r="K521" s="1094"/>
    </row>
    <row r="522" spans="1:11" ht="15" customHeight="1" x14ac:dyDescent="0.25">
      <c r="A522" s="1094"/>
      <c r="B522" s="1094"/>
      <c r="C522" s="1113" t="s">
        <v>1038</v>
      </c>
      <c r="D522" s="1114" t="s">
        <v>1038</v>
      </c>
      <c r="E522" s="1114" t="s">
        <v>1038</v>
      </c>
      <c r="F522" s="1114" t="s">
        <v>1038</v>
      </c>
      <c r="G522" s="1114" t="s">
        <v>1038</v>
      </c>
      <c r="H522" s="1094"/>
      <c r="I522" s="1094"/>
      <c r="J522" s="1094"/>
      <c r="K522" s="1094"/>
    </row>
    <row r="523" spans="1:11" ht="15" customHeight="1" x14ac:dyDescent="0.25">
      <c r="A523" s="1094"/>
      <c r="B523" s="1094"/>
      <c r="C523" s="1096" t="s">
        <v>1154</v>
      </c>
      <c r="D523" s="1115">
        <v>0</v>
      </c>
      <c r="E523" s="1115">
        <v>2816500000</v>
      </c>
      <c r="F523" s="1115">
        <v>2717500000</v>
      </c>
      <c r="G523" s="1115">
        <v>2717500000</v>
      </c>
      <c r="H523" s="1094"/>
      <c r="I523" s="1094"/>
      <c r="J523" s="1094"/>
      <c r="K523" s="1094"/>
    </row>
    <row r="524" spans="1:11" ht="15" customHeight="1" x14ac:dyDescent="0.25">
      <c r="A524" s="1094"/>
      <c r="B524" s="1094"/>
      <c r="C524" s="1097" t="s">
        <v>1047</v>
      </c>
      <c r="D524" s="1116">
        <v>0</v>
      </c>
      <c r="E524" s="1116">
        <v>1908000000</v>
      </c>
      <c r="F524" s="1116">
        <v>1908000000</v>
      </c>
      <c r="G524" s="1116">
        <v>1908000000</v>
      </c>
      <c r="H524" s="1094"/>
      <c r="I524" s="1094"/>
      <c r="J524" s="1094"/>
      <c r="K524" s="1094"/>
    </row>
    <row r="525" spans="1:11" ht="15" customHeight="1" x14ac:dyDescent="0.25">
      <c r="A525" s="1094"/>
      <c r="B525" s="1094"/>
      <c r="C525" s="1097" t="s">
        <v>1048</v>
      </c>
      <c r="D525" s="1116">
        <v>0</v>
      </c>
      <c r="E525" s="1116">
        <v>1908000000</v>
      </c>
      <c r="F525" s="1116">
        <v>1908000000</v>
      </c>
      <c r="G525" s="1116">
        <v>1908000000</v>
      </c>
      <c r="H525" s="1094"/>
      <c r="I525" s="1094"/>
      <c r="J525" s="1094"/>
      <c r="K525" s="1094"/>
    </row>
    <row r="526" spans="1:11" ht="15" customHeight="1" x14ac:dyDescent="0.25">
      <c r="A526" s="1094"/>
      <c r="B526" s="1094"/>
      <c r="C526" s="1097" t="s">
        <v>1049</v>
      </c>
      <c r="D526" s="1116">
        <v>0</v>
      </c>
      <c r="E526" s="1116">
        <v>0</v>
      </c>
      <c r="F526" s="1116">
        <v>0</v>
      </c>
      <c r="G526" s="1116">
        <v>0</v>
      </c>
      <c r="H526" s="1094"/>
      <c r="I526" s="1094"/>
      <c r="J526" s="1094"/>
      <c r="K526" s="1094"/>
    </row>
    <row r="527" spans="1:11" ht="15" customHeight="1" x14ac:dyDescent="0.25">
      <c r="A527" s="1094"/>
      <c r="B527" s="1094"/>
      <c r="C527" s="1097" t="s">
        <v>1050</v>
      </c>
      <c r="D527" s="1116">
        <v>0</v>
      </c>
      <c r="E527" s="1116">
        <v>307700000</v>
      </c>
      <c r="F527" s="1116">
        <v>307700000</v>
      </c>
      <c r="G527" s="1116">
        <v>307700000</v>
      </c>
      <c r="H527" s="1094"/>
      <c r="I527" s="1094"/>
      <c r="J527" s="1094"/>
      <c r="K527" s="1094"/>
    </row>
    <row r="528" spans="1:11" ht="15" customHeight="1" x14ac:dyDescent="0.25">
      <c r="A528" s="1094"/>
      <c r="B528" s="1094"/>
      <c r="C528" s="1097" t="s">
        <v>1048</v>
      </c>
      <c r="D528" s="1116">
        <v>0</v>
      </c>
      <c r="E528" s="1116">
        <v>307700000</v>
      </c>
      <c r="F528" s="1116">
        <v>307700000</v>
      </c>
      <c r="G528" s="1116">
        <v>307700000</v>
      </c>
      <c r="H528" s="1094"/>
      <c r="I528" s="1094"/>
      <c r="J528" s="1094"/>
      <c r="K528" s="1094"/>
    </row>
    <row r="529" spans="1:11" ht="15" customHeight="1" x14ac:dyDescent="0.25">
      <c r="A529" s="1094"/>
      <c r="B529" s="1094"/>
      <c r="C529" s="1097" t="s">
        <v>1049</v>
      </c>
      <c r="D529" s="1116">
        <v>0</v>
      </c>
      <c r="E529" s="1116">
        <v>0</v>
      </c>
      <c r="F529" s="1116">
        <v>0</v>
      </c>
      <c r="G529" s="1116">
        <v>0</v>
      </c>
      <c r="H529" s="1094"/>
      <c r="I529" s="1094"/>
      <c r="J529" s="1094"/>
      <c r="K529" s="1094"/>
    </row>
    <row r="530" spans="1:11" ht="15" customHeight="1" x14ac:dyDescent="0.25">
      <c r="A530" s="1094"/>
      <c r="B530" s="1094"/>
      <c r="C530" s="1097" t="s">
        <v>1051</v>
      </c>
      <c r="D530" s="1116">
        <v>0</v>
      </c>
      <c r="E530" s="1116">
        <v>460800000</v>
      </c>
      <c r="F530" s="1116">
        <v>414800000</v>
      </c>
      <c r="G530" s="1116">
        <v>416800000</v>
      </c>
      <c r="H530" s="1094"/>
      <c r="I530" s="1094"/>
      <c r="J530" s="1094"/>
      <c r="K530" s="1094"/>
    </row>
    <row r="531" spans="1:11" ht="15" customHeight="1" x14ac:dyDescent="0.25">
      <c r="A531" s="1094"/>
      <c r="B531" s="1094"/>
      <c r="C531" s="1097" t="s">
        <v>1048</v>
      </c>
      <c r="D531" s="1116">
        <v>0</v>
      </c>
      <c r="E531" s="1116">
        <v>457800000</v>
      </c>
      <c r="F531" s="1116">
        <v>411800000</v>
      </c>
      <c r="G531" s="1116">
        <v>413800000</v>
      </c>
      <c r="H531" s="1094"/>
      <c r="I531" s="1094"/>
      <c r="J531" s="1094"/>
      <c r="K531" s="1094"/>
    </row>
    <row r="532" spans="1:11" ht="15" customHeight="1" x14ac:dyDescent="0.25">
      <c r="A532" s="1094"/>
      <c r="B532" s="1094"/>
      <c r="C532" s="1097" t="s">
        <v>1049</v>
      </c>
      <c r="D532" s="1116">
        <v>0</v>
      </c>
      <c r="E532" s="1116">
        <v>3000000</v>
      </c>
      <c r="F532" s="1116">
        <v>3000000</v>
      </c>
      <c r="G532" s="1116">
        <v>3000000</v>
      </c>
      <c r="H532" s="1094"/>
      <c r="I532" s="1094"/>
      <c r="J532" s="1094"/>
      <c r="K532" s="1094"/>
    </row>
    <row r="533" spans="1:11" ht="15" customHeight="1" x14ac:dyDescent="0.25">
      <c r="A533" s="1094"/>
      <c r="B533" s="1094"/>
      <c r="C533" s="1097" t="s">
        <v>1052</v>
      </c>
      <c r="D533" s="1116">
        <v>0</v>
      </c>
      <c r="E533" s="1116">
        <v>0</v>
      </c>
      <c r="F533" s="1116">
        <v>0</v>
      </c>
      <c r="G533" s="1116">
        <v>0</v>
      </c>
      <c r="H533" s="1094"/>
      <c r="I533" s="1094"/>
      <c r="J533" s="1094"/>
      <c r="K533" s="1094"/>
    </row>
    <row r="534" spans="1:11" ht="15" customHeight="1" x14ac:dyDescent="0.25">
      <c r="A534" s="1094"/>
      <c r="B534" s="1094"/>
      <c r="C534" s="1097" t="s">
        <v>1048</v>
      </c>
      <c r="D534" s="1116">
        <v>0</v>
      </c>
      <c r="E534" s="1116">
        <v>0</v>
      </c>
      <c r="F534" s="1116">
        <v>0</v>
      </c>
      <c r="G534" s="1116">
        <v>0</v>
      </c>
      <c r="H534" s="1094"/>
      <c r="I534" s="1094"/>
      <c r="J534" s="1094"/>
      <c r="K534" s="1094"/>
    </row>
    <row r="535" spans="1:11" ht="15" customHeight="1" x14ac:dyDescent="0.25">
      <c r="A535" s="1094"/>
      <c r="B535" s="1094"/>
      <c r="C535" s="1097" t="s">
        <v>1049</v>
      </c>
      <c r="D535" s="1116">
        <v>0</v>
      </c>
      <c r="E535" s="1116">
        <v>0</v>
      </c>
      <c r="F535" s="1116">
        <v>0</v>
      </c>
      <c r="G535" s="1116">
        <v>0</v>
      </c>
      <c r="H535" s="1094"/>
      <c r="I535" s="1094"/>
      <c r="J535" s="1094"/>
      <c r="K535" s="1094"/>
    </row>
    <row r="536" spans="1:11" ht="20.100000000000001" customHeight="1" x14ac:dyDescent="0.25">
      <c r="A536" s="1094"/>
      <c r="B536" s="1094"/>
      <c r="C536" s="1097" t="s">
        <v>1155</v>
      </c>
      <c r="D536" s="1117">
        <v>0</v>
      </c>
      <c r="E536" s="1117">
        <v>0</v>
      </c>
      <c r="F536" s="1117">
        <v>0</v>
      </c>
      <c r="G536" s="1117">
        <v>0</v>
      </c>
      <c r="H536" s="1094"/>
      <c r="I536" s="1094"/>
      <c r="J536" s="1094"/>
      <c r="K536" s="1094"/>
    </row>
    <row r="537" spans="1:11" ht="15" customHeight="1" x14ac:dyDescent="0.25">
      <c r="A537" s="1094"/>
      <c r="B537" s="1094"/>
      <c r="C537" s="1097" t="s">
        <v>1048</v>
      </c>
      <c r="D537" s="1116">
        <v>0</v>
      </c>
      <c r="E537" s="1116">
        <v>0</v>
      </c>
      <c r="F537" s="1116">
        <v>0</v>
      </c>
      <c r="G537" s="1116">
        <v>0</v>
      </c>
      <c r="H537" s="1094"/>
      <c r="I537" s="1094"/>
      <c r="J537" s="1094"/>
      <c r="K537" s="1094"/>
    </row>
    <row r="538" spans="1:11" ht="15" customHeight="1" x14ac:dyDescent="0.25">
      <c r="A538" s="1094"/>
      <c r="B538" s="1094"/>
      <c r="C538" s="1097" t="s">
        <v>1049</v>
      </c>
      <c r="D538" s="1116">
        <v>0</v>
      </c>
      <c r="E538" s="1116">
        <v>0</v>
      </c>
      <c r="F538" s="1116">
        <v>0</v>
      </c>
      <c r="G538" s="1116">
        <v>0</v>
      </c>
      <c r="H538" s="1094"/>
      <c r="I538" s="1094"/>
      <c r="J538" s="1094"/>
      <c r="K538" s="1094"/>
    </row>
    <row r="539" spans="1:11" ht="15" customHeight="1" x14ac:dyDescent="0.25">
      <c r="A539" s="1094"/>
      <c r="B539" s="1094"/>
      <c r="C539" s="1097" t="s">
        <v>1054</v>
      </c>
      <c r="D539" s="1116">
        <v>0</v>
      </c>
      <c r="E539" s="1116">
        <v>0</v>
      </c>
      <c r="F539" s="1116">
        <v>0</v>
      </c>
      <c r="G539" s="1116">
        <v>0</v>
      </c>
      <c r="H539" s="1094"/>
      <c r="I539" s="1094"/>
      <c r="J539" s="1094"/>
      <c r="K539" s="1094"/>
    </row>
    <row r="540" spans="1:11" ht="15" customHeight="1" x14ac:dyDescent="0.25">
      <c r="A540" s="1094"/>
      <c r="B540" s="1094"/>
      <c r="C540" s="1097" t="s">
        <v>1048</v>
      </c>
      <c r="D540" s="1116">
        <v>0</v>
      </c>
      <c r="E540" s="1116">
        <v>0</v>
      </c>
      <c r="F540" s="1116">
        <v>0</v>
      </c>
      <c r="G540" s="1116">
        <v>0</v>
      </c>
      <c r="H540" s="1094"/>
      <c r="I540" s="1094"/>
      <c r="J540" s="1094"/>
      <c r="K540" s="1094"/>
    </row>
    <row r="541" spans="1:11" ht="15" customHeight="1" x14ac:dyDescent="0.25">
      <c r="A541" s="1094"/>
      <c r="B541" s="1094"/>
      <c r="C541" s="1097" t="s">
        <v>1049</v>
      </c>
      <c r="D541" s="1116">
        <v>0</v>
      </c>
      <c r="E541" s="1116">
        <v>0</v>
      </c>
      <c r="F541" s="1116">
        <v>0</v>
      </c>
      <c r="G541" s="1116">
        <v>0</v>
      </c>
      <c r="H541" s="1094"/>
      <c r="I541" s="1094"/>
      <c r="J541" s="1094"/>
      <c r="K541" s="1094"/>
    </row>
    <row r="542" spans="1:11" ht="15" customHeight="1" x14ac:dyDescent="0.25">
      <c r="A542" s="1094"/>
      <c r="B542" s="1094"/>
      <c r="C542" s="1097" t="s">
        <v>1055</v>
      </c>
      <c r="D542" s="1116">
        <v>0</v>
      </c>
      <c r="E542" s="1116">
        <v>40000000</v>
      </c>
      <c r="F542" s="1116">
        <v>37000000</v>
      </c>
      <c r="G542" s="1116">
        <v>35000000</v>
      </c>
      <c r="H542" s="1094"/>
      <c r="I542" s="1094"/>
      <c r="J542" s="1094"/>
      <c r="K542" s="1094"/>
    </row>
    <row r="543" spans="1:11" ht="15" customHeight="1" x14ac:dyDescent="0.25">
      <c r="A543" s="1094"/>
      <c r="B543" s="1094"/>
      <c r="C543" s="1097" t="s">
        <v>1048</v>
      </c>
      <c r="D543" s="1116">
        <v>0</v>
      </c>
      <c r="E543" s="1116">
        <v>40000000</v>
      </c>
      <c r="F543" s="1116">
        <v>37000000</v>
      </c>
      <c r="G543" s="1116">
        <v>35000000</v>
      </c>
      <c r="H543" s="1094"/>
      <c r="I543" s="1094"/>
      <c r="J543" s="1094"/>
      <c r="K543" s="1094"/>
    </row>
    <row r="544" spans="1:11" ht="15" customHeight="1" x14ac:dyDescent="0.25">
      <c r="A544" s="1094"/>
      <c r="B544" s="1094"/>
      <c r="C544" s="1097" t="s">
        <v>1049</v>
      </c>
      <c r="D544" s="1116">
        <v>0</v>
      </c>
      <c r="E544" s="1116">
        <v>0</v>
      </c>
      <c r="F544" s="1116">
        <v>0</v>
      </c>
      <c r="G544" s="1116">
        <v>0</v>
      </c>
      <c r="H544" s="1094"/>
      <c r="I544" s="1094"/>
      <c r="J544" s="1094"/>
      <c r="K544" s="1094"/>
    </row>
    <row r="545" spans="1:11" ht="15" customHeight="1" x14ac:dyDescent="0.25">
      <c r="A545" s="1094"/>
      <c r="B545" s="1094"/>
      <c r="C545" s="1097" t="s">
        <v>1056</v>
      </c>
      <c r="D545" s="1116">
        <v>0</v>
      </c>
      <c r="E545" s="1116">
        <v>0</v>
      </c>
      <c r="F545" s="1116">
        <v>0</v>
      </c>
      <c r="G545" s="1116">
        <v>0</v>
      </c>
      <c r="H545" s="1094"/>
      <c r="I545" s="1094"/>
      <c r="J545" s="1094"/>
      <c r="K545" s="1094"/>
    </row>
    <row r="546" spans="1:11" ht="15" customHeight="1" x14ac:dyDescent="0.25">
      <c r="A546" s="1094"/>
      <c r="B546" s="1094"/>
      <c r="C546" s="1097" t="s">
        <v>1048</v>
      </c>
      <c r="D546" s="1116">
        <v>0</v>
      </c>
      <c r="E546" s="1116">
        <v>0</v>
      </c>
      <c r="F546" s="1116">
        <v>0</v>
      </c>
      <c r="G546" s="1116">
        <v>0</v>
      </c>
      <c r="H546" s="1094"/>
      <c r="I546" s="1094"/>
      <c r="J546" s="1094"/>
      <c r="K546" s="1094"/>
    </row>
    <row r="547" spans="1:11" ht="15" customHeight="1" x14ac:dyDescent="0.25">
      <c r="A547" s="1094"/>
      <c r="B547" s="1094"/>
      <c r="C547" s="1097" t="s">
        <v>1057</v>
      </c>
      <c r="D547" s="1116">
        <v>0</v>
      </c>
      <c r="E547" s="1116">
        <v>0</v>
      </c>
      <c r="F547" s="1116">
        <v>0</v>
      </c>
      <c r="G547" s="1116">
        <v>0</v>
      </c>
      <c r="H547" s="1094"/>
      <c r="I547" s="1094"/>
      <c r="J547" s="1094"/>
      <c r="K547" s="1094"/>
    </row>
    <row r="548" spans="1:11" ht="15" customHeight="1" x14ac:dyDescent="0.25">
      <c r="A548" s="1094"/>
      <c r="B548" s="1094"/>
      <c r="C548" s="1097" t="s">
        <v>1058</v>
      </c>
      <c r="D548" s="1116">
        <v>0</v>
      </c>
      <c r="E548" s="1116">
        <v>0</v>
      </c>
      <c r="F548" s="1116">
        <v>0</v>
      </c>
      <c r="G548" s="1116">
        <v>0</v>
      </c>
      <c r="H548" s="1094"/>
      <c r="I548" s="1094"/>
      <c r="J548" s="1094"/>
      <c r="K548" s="1094"/>
    </row>
    <row r="549" spans="1:11" ht="15" customHeight="1" x14ac:dyDescent="0.25">
      <c r="A549" s="1094"/>
      <c r="B549" s="1094"/>
      <c r="C549" s="1097" t="s">
        <v>1059</v>
      </c>
      <c r="D549" s="1116">
        <v>0</v>
      </c>
      <c r="E549" s="1116">
        <v>0</v>
      </c>
      <c r="F549" s="1116">
        <v>0</v>
      </c>
      <c r="G549" s="1116">
        <v>0</v>
      </c>
      <c r="H549" s="1094"/>
      <c r="I549" s="1094"/>
      <c r="J549" s="1094"/>
      <c r="K549" s="1094"/>
    </row>
    <row r="550" spans="1:11" ht="15" customHeight="1" x14ac:dyDescent="0.25">
      <c r="A550" s="1094"/>
      <c r="B550" s="1094"/>
      <c r="C550" s="1097" t="s">
        <v>1060</v>
      </c>
      <c r="D550" s="1116">
        <v>0</v>
      </c>
      <c r="E550" s="1116">
        <v>0</v>
      </c>
      <c r="F550" s="1116">
        <v>0</v>
      </c>
      <c r="G550" s="1116">
        <v>0</v>
      </c>
      <c r="H550" s="1094"/>
      <c r="I550" s="1094"/>
      <c r="J550" s="1094"/>
      <c r="K550" s="1094"/>
    </row>
    <row r="551" spans="1:11" ht="15" customHeight="1" x14ac:dyDescent="0.25">
      <c r="A551" s="1094"/>
      <c r="B551" s="1094"/>
      <c r="C551" s="1097" t="s">
        <v>1061</v>
      </c>
      <c r="D551" s="1116">
        <v>0</v>
      </c>
      <c r="E551" s="1116">
        <v>100000000</v>
      </c>
      <c r="F551" s="1116">
        <v>50000000</v>
      </c>
      <c r="G551" s="1116">
        <v>50000000</v>
      </c>
      <c r="H551" s="1094"/>
      <c r="I551" s="1094"/>
      <c r="J551" s="1094"/>
      <c r="K551" s="1094"/>
    </row>
    <row r="552" spans="1:11" ht="15" customHeight="1" x14ac:dyDescent="0.25">
      <c r="A552" s="1094"/>
      <c r="B552" s="1094"/>
      <c r="C552" s="1097" t="s">
        <v>1048</v>
      </c>
      <c r="D552" s="1116">
        <v>0</v>
      </c>
      <c r="E552" s="1116">
        <v>100000000</v>
      </c>
      <c r="F552" s="1116">
        <v>50000000</v>
      </c>
      <c r="G552" s="1116">
        <v>50000000</v>
      </c>
      <c r="H552" s="1094"/>
      <c r="I552" s="1094"/>
      <c r="J552" s="1094"/>
      <c r="K552" s="1094"/>
    </row>
    <row r="553" spans="1:11" ht="15" customHeight="1" x14ac:dyDescent="0.25">
      <c r="A553" s="1094"/>
      <c r="B553" s="1094"/>
      <c r="C553" s="1097" t="s">
        <v>1057</v>
      </c>
      <c r="D553" s="1116">
        <v>0</v>
      </c>
      <c r="E553" s="1116">
        <v>0</v>
      </c>
      <c r="F553" s="1116">
        <v>0</v>
      </c>
      <c r="G553" s="1116">
        <v>0</v>
      </c>
      <c r="H553" s="1094"/>
      <c r="I553" s="1094"/>
      <c r="J553" s="1094"/>
      <c r="K553" s="1094"/>
    </row>
    <row r="554" spans="1:11" ht="15" customHeight="1" x14ac:dyDescent="0.25">
      <c r="A554" s="1094"/>
      <c r="B554" s="1094"/>
      <c r="C554" s="1097" t="s">
        <v>1058</v>
      </c>
      <c r="D554" s="1116">
        <v>0</v>
      </c>
      <c r="E554" s="1116">
        <v>0</v>
      </c>
      <c r="F554" s="1116">
        <v>0</v>
      </c>
      <c r="G554" s="1116">
        <v>0</v>
      </c>
      <c r="H554" s="1094"/>
      <c r="I554" s="1094"/>
      <c r="J554" s="1094"/>
      <c r="K554" s="1094"/>
    </row>
    <row r="555" spans="1:11" ht="15" customHeight="1" x14ac:dyDescent="0.25">
      <c r="A555" s="1094"/>
      <c r="B555" s="1094"/>
      <c r="C555" s="1097" t="s">
        <v>1059</v>
      </c>
      <c r="D555" s="1116">
        <v>0</v>
      </c>
      <c r="E555" s="1116">
        <v>0</v>
      </c>
      <c r="F555" s="1116">
        <v>0</v>
      </c>
      <c r="G555" s="1116">
        <v>0</v>
      </c>
      <c r="H555" s="1094"/>
      <c r="I555" s="1094"/>
      <c r="J555" s="1094"/>
      <c r="K555" s="1094"/>
    </row>
    <row r="556" spans="1:11" ht="15" customHeight="1" x14ac:dyDescent="0.25">
      <c r="A556" s="1094"/>
      <c r="B556" s="1094"/>
      <c r="C556" s="1097" t="s">
        <v>1060</v>
      </c>
      <c r="D556" s="1116">
        <v>0</v>
      </c>
      <c r="E556" s="1116">
        <v>0</v>
      </c>
      <c r="F556" s="1116">
        <v>0</v>
      </c>
      <c r="G556" s="1116">
        <v>0</v>
      </c>
      <c r="H556" s="1094"/>
      <c r="I556" s="1094"/>
      <c r="J556" s="1094"/>
      <c r="K556" s="1094"/>
    </row>
    <row r="557" spans="1:11" ht="15" customHeight="1" x14ac:dyDescent="0.25">
      <c r="A557" s="1094"/>
      <c r="B557" s="1094"/>
      <c r="C557" s="1097" t="s">
        <v>1062</v>
      </c>
      <c r="D557" s="1116">
        <v>0</v>
      </c>
      <c r="E557" s="1116">
        <v>0</v>
      </c>
      <c r="F557" s="1116">
        <v>0</v>
      </c>
      <c r="G557" s="1116">
        <v>0</v>
      </c>
      <c r="H557" s="1094"/>
      <c r="I557" s="1094"/>
      <c r="J557" s="1094"/>
      <c r="K557" s="1094"/>
    </row>
    <row r="558" spans="1:11" ht="15" customHeight="1" x14ac:dyDescent="0.25">
      <c r="A558" s="1094"/>
      <c r="B558" s="1094"/>
      <c r="C558" s="1097" t="s">
        <v>1048</v>
      </c>
      <c r="D558" s="1116">
        <v>0</v>
      </c>
      <c r="E558" s="1116">
        <v>0</v>
      </c>
      <c r="F558" s="1116">
        <v>0</v>
      </c>
      <c r="G558" s="1116">
        <v>0</v>
      </c>
      <c r="H558" s="1094"/>
      <c r="I558" s="1094"/>
      <c r="J558" s="1094"/>
      <c r="K558" s="1094"/>
    </row>
    <row r="559" spans="1:11" ht="15" customHeight="1" x14ac:dyDescent="0.25">
      <c r="A559" s="1094"/>
      <c r="B559" s="1094"/>
      <c r="C559" s="1097" t="s">
        <v>1057</v>
      </c>
      <c r="D559" s="1116">
        <v>0</v>
      </c>
      <c r="E559" s="1116">
        <v>0</v>
      </c>
      <c r="F559" s="1116">
        <v>0</v>
      </c>
      <c r="G559" s="1116">
        <v>0</v>
      </c>
      <c r="H559" s="1094"/>
      <c r="I559" s="1094"/>
      <c r="J559" s="1094"/>
      <c r="K559" s="1094"/>
    </row>
    <row r="560" spans="1:11" ht="15" customHeight="1" x14ac:dyDescent="0.25">
      <c r="A560" s="1094"/>
      <c r="B560" s="1094"/>
      <c r="C560" s="1097" t="s">
        <v>1058</v>
      </c>
      <c r="D560" s="1116">
        <v>0</v>
      </c>
      <c r="E560" s="1116">
        <v>0</v>
      </c>
      <c r="F560" s="1116">
        <v>0</v>
      </c>
      <c r="G560" s="1116">
        <v>0</v>
      </c>
      <c r="H560" s="1094"/>
      <c r="I560" s="1094"/>
      <c r="J560" s="1094"/>
      <c r="K560" s="1094"/>
    </row>
    <row r="561" spans="1:11" ht="15" customHeight="1" x14ac:dyDescent="0.25">
      <c r="A561" s="1094"/>
      <c r="B561" s="1094"/>
      <c r="C561" s="1097" t="s">
        <v>1059</v>
      </c>
      <c r="D561" s="1116">
        <v>0</v>
      </c>
      <c r="E561" s="1116">
        <v>0</v>
      </c>
      <c r="F561" s="1116">
        <v>0</v>
      </c>
      <c r="G561" s="1116">
        <v>0</v>
      </c>
      <c r="H561" s="1094"/>
      <c r="I561" s="1094"/>
      <c r="J561" s="1094"/>
      <c r="K561" s="1094"/>
    </row>
    <row r="562" spans="1:11" ht="15" customHeight="1" x14ac:dyDescent="0.25">
      <c r="A562" s="1094"/>
      <c r="B562" s="1094"/>
      <c r="C562" s="1097" t="s">
        <v>1060</v>
      </c>
      <c r="D562" s="1116">
        <v>0</v>
      </c>
      <c r="E562" s="1116">
        <v>0</v>
      </c>
      <c r="F562" s="1116">
        <v>0</v>
      </c>
      <c r="G562" s="1116">
        <v>0</v>
      </c>
      <c r="H562" s="1094"/>
      <c r="I562" s="1094"/>
      <c r="J562" s="1094"/>
      <c r="K562" s="1094"/>
    </row>
    <row r="563" spans="1:11" ht="15" customHeight="1" x14ac:dyDescent="0.25">
      <c r="A563" s="1094"/>
      <c r="B563" s="1094"/>
      <c r="C563" s="1097" t="s">
        <v>1063</v>
      </c>
      <c r="D563" s="1116">
        <v>0</v>
      </c>
      <c r="E563" s="1116">
        <v>0</v>
      </c>
      <c r="F563" s="1116">
        <v>0</v>
      </c>
      <c r="G563" s="1116">
        <v>0</v>
      </c>
      <c r="H563" s="1094"/>
      <c r="I563" s="1094"/>
      <c r="J563" s="1094"/>
      <c r="K563" s="1094"/>
    </row>
    <row r="564" spans="1:11" ht="15" customHeight="1" x14ac:dyDescent="0.25">
      <c r="A564" s="1094"/>
      <c r="B564" s="1094"/>
      <c r="C564" s="1097" t="s">
        <v>1064</v>
      </c>
      <c r="D564" s="1116">
        <v>0</v>
      </c>
      <c r="E564" s="1116">
        <v>0</v>
      </c>
      <c r="F564" s="1116">
        <v>0</v>
      </c>
      <c r="G564" s="1116">
        <v>0</v>
      </c>
      <c r="H564" s="1094"/>
      <c r="I564" s="1094"/>
      <c r="J564" s="1094"/>
      <c r="K564" s="1094"/>
    </row>
    <row r="565" spans="1:11" ht="20.100000000000001" customHeight="1" x14ac:dyDescent="0.25">
      <c r="A565" s="1094"/>
      <c r="B565" s="1094"/>
      <c r="C565" s="1118" t="s">
        <v>1038</v>
      </c>
      <c r="D565" s="1094"/>
      <c r="E565" s="1094"/>
      <c r="F565" s="1094"/>
      <c r="G565" s="1094"/>
      <c r="H565" s="1094"/>
      <c r="I565" s="1094"/>
      <c r="J565" s="1094"/>
      <c r="K565" s="1094"/>
    </row>
  </sheetData>
  <mergeCells count="53">
    <mergeCell ref="C477:G477"/>
    <mergeCell ref="D411:G411"/>
    <mergeCell ref="C420:G420"/>
    <mergeCell ref="D465:G465"/>
    <mergeCell ref="D466:G466"/>
    <mergeCell ref="D467:G467"/>
    <mergeCell ref="D468:G468"/>
    <mergeCell ref="D410:G410"/>
    <mergeCell ref="C251:G251"/>
    <mergeCell ref="D296:G296"/>
    <mergeCell ref="D297:G297"/>
    <mergeCell ref="D298:G298"/>
    <mergeCell ref="C307:G307"/>
    <mergeCell ref="D352:G352"/>
    <mergeCell ref="D353:G353"/>
    <mergeCell ref="D354:G354"/>
    <mergeCell ref="C363:G363"/>
    <mergeCell ref="D408:G408"/>
    <mergeCell ref="D409:G409"/>
    <mergeCell ref="D242:G242"/>
    <mergeCell ref="C83:G83"/>
    <mergeCell ref="D128:G128"/>
    <mergeCell ref="D129:G129"/>
    <mergeCell ref="D130:G130"/>
    <mergeCell ref="C139:G139"/>
    <mergeCell ref="D184:G184"/>
    <mergeCell ref="D185:G185"/>
    <mergeCell ref="D186:G186"/>
    <mergeCell ref="C195:G195"/>
    <mergeCell ref="D240:G240"/>
    <mergeCell ref="D241:G241"/>
    <mergeCell ref="D74:G74"/>
    <mergeCell ref="C12:G12"/>
    <mergeCell ref="D13:G13"/>
    <mergeCell ref="D14:G14"/>
    <mergeCell ref="D15:G15"/>
    <mergeCell ref="D16:G16"/>
    <mergeCell ref="C25:G25"/>
    <mergeCell ref="C70:G70"/>
    <mergeCell ref="D71:G71"/>
    <mergeCell ref="D72:G72"/>
    <mergeCell ref="D73:G73"/>
    <mergeCell ref="D7:G7"/>
    <mergeCell ref="C8:G8"/>
    <mergeCell ref="C9:G9"/>
    <mergeCell ref="D10:G10"/>
    <mergeCell ref="D11:G11"/>
    <mergeCell ref="D6:G6"/>
    <mergeCell ref="C1:G1"/>
    <mergeCell ref="C2:G2"/>
    <mergeCell ref="D3:G3"/>
    <mergeCell ref="D4:G4"/>
    <mergeCell ref="D5:G5"/>
  </mergeCells>
  <pageMargins left="0" right="0" top="0" bottom="0" header="0" footer="0"/>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0859D-2A3F-46C3-B7A5-2A74D312312F}">
  <sheetPr>
    <tabColor theme="2"/>
  </sheetPr>
  <dimension ref="A2:M127"/>
  <sheetViews>
    <sheetView topLeftCell="B111" zoomScale="170" zoomScaleNormal="170" workbookViewId="0">
      <selection activeCell="C51" sqref="C51"/>
    </sheetView>
  </sheetViews>
  <sheetFormatPr defaultRowHeight="15" x14ac:dyDescent="0.25"/>
  <cols>
    <col min="1" max="1" width="9.140625" customWidth="1"/>
    <col min="2" max="2" width="28.5703125" customWidth="1"/>
    <col min="3" max="5" width="11.7109375" customWidth="1"/>
    <col min="6" max="6" width="12.42578125" customWidth="1"/>
    <col min="7" max="7" width="4.85546875" customWidth="1"/>
    <col min="8" max="8" width="3.140625" customWidth="1"/>
    <col min="9" max="9" width="11" customWidth="1"/>
    <col min="10" max="10" width="11" bestFit="1" customWidth="1"/>
  </cols>
  <sheetData>
    <row r="2" spans="1:12" ht="18" customHeight="1" x14ac:dyDescent="0.25">
      <c r="A2" s="51"/>
      <c r="B2" s="1896" t="s">
        <v>0</v>
      </c>
      <c r="C2" s="1896"/>
      <c r="D2" s="1896"/>
      <c r="E2" s="1896"/>
      <c r="F2" s="1896"/>
      <c r="G2" s="51"/>
    </row>
    <row r="3" spans="1:12" ht="18" customHeight="1" x14ac:dyDescent="0.25">
      <c r="A3" s="314"/>
      <c r="B3" s="1276" t="s">
        <v>637</v>
      </c>
      <c r="C3" s="1276"/>
      <c r="D3" s="1276"/>
      <c r="E3" s="1276"/>
      <c r="F3" s="1276"/>
      <c r="G3" s="314"/>
    </row>
    <row r="4" spans="1:12" ht="15.75" thickBot="1" x14ac:dyDescent="0.3">
      <c r="F4" s="806" t="s">
        <v>259</v>
      </c>
    </row>
    <row r="5" spans="1:12" ht="15.75" thickBot="1" x14ac:dyDescent="0.3">
      <c r="B5" s="315" t="s">
        <v>2</v>
      </c>
      <c r="C5" s="1897" t="s">
        <v>638</v>
      </c>
      <c r="D5" s="1897"/>
      <c r="E5" s="1897"/>
      <c r="F5" s="1897"/>
    </row>
    <row r="6" spans="1:12" ht="15.75" thickBot="1" x14ac:dyDescent="0.3">
      <c r="B6" s="315" t="s">
        <v>4</v>
      </c>
      <c r="C6" s="1898" t="s">
        <v>639</v>
      </c>
      <c r="D6" s="1899"/>
      <c r="E6" s="1899"/>
      <c r="F6" s="1900"/>
    </row>
    <row r="7" spans="1:12" ht="15.75" thickBot="1" x14ac:dyDescent="0.3">
      <c r="B7" s="315" t="s">
        <v>6</v>
      </c>
      <c r="C7" s="1901" t="s">
        <v>7</v>
      </c>
      <c r="D7" s="1902"/>
      <c r="E7" s="1902"/>
      <c r="F7" s="1903"/>
    </row>
    <row r="8" spans="1:12" ht="15.75" thickBot="1" x14ac:dyDescent="0.3">
      <c r="B8" s="1598" t="s">
        <v>8</v>
      </c>
      <c r="C8" s="1599"/>
      <c r="D8" s="1599"/>
      <c r="E8" s="1599"/>
      <c r="F8" s="1600"/>
    </row>
    <row r="9" spans="1:12" ht="15.75" thickBot="1" x14ac:dyDescent="0.3">
      <c r="B9" s="1904" t="s">
        <v>640</v>
      </c>
      <c r="C9" s="1456"/>
      <c r="D9" s="1456"/>
      <c r="E9" s="1456"/>
      <c r="F9" s="1457"/>
    </row>
    <row r="10" spans="1:12" ht="14.25" customHeight="1" thickBot="1" x14ac:dyDescent="0.3">
      <c r="B10" s="1455"/>
      <c r="C10" s="1456"/>
      <c r="D10" s="1456"/>
      <c r="E10" s="1456"/>
      <c r="F10" s="1457"/>
    </row>
    <row r="11" spans="1:12" ht="15.75" thickBot="1" x14ac:dyDescent="0.3">
      <c r="A11" s="370"/>
      <c r="B11" s="1455"/>
      <c r="C11" s="1456"/>
      <c r="D11" s="1456"/>
      <c r="E11" s="1456"/>
      <c r="F11" s="1457"/>
    </row>
    <row r="12" spans="1:12" ht="43.5" customHeight="1" thickBot="1" x14ac:dyDescent="0.3">
      <c r="A12" s="370"/>
      <c r="B12" s="316" t="s">
        <v>641</v>
      </c>
      <c r="C12" s="1905" t="s">
        <v>642</v>
      </c>
      <c r="D12" s="1906"/>
      <c r="E12" s="1906"/>
      <c r="F12" s="1907"/>
      <c r="I12" s="708"/>
      <c r="J12" s="709"/>
      <c r="K12" s="709"/>
      <c r="L12" s="709"/>
    </row>
    <row r="13" spans="1:12" ht="23.25" customHeight="1" thickBot="1" x14ac:dyDescent="0.3">
      <c r="A13" s="370"/>
      <c r="B13" s="710" t="s">
        <v>643</v>
      </c>
      <c r="C13" s="711">
        <v>2024</v>
      </c>
      <c r="D13" s="711">
        <v>2025</v>
      </c>
      <c r="E13" s="711">
        <v>2026</v>
      </c>
      <c r="F13" s="711">
        <v>2027</v>
      </c>
    </row>
    <row r="14" spans="1:12" ht="27" customHeight="1" thickBot="1" x14ac:dyDescent="0.3">
      <c r="A14" s="370"/>
      <c r="B14" s="320" t="s">
        <v>644</v>
      </c>
      <c r="C14" s="712">
        <v>0.7</v>
      </c>
      <c r="D14" s="713" t="s">
        <v>645</v>
      </c>
      <c r="E14" s="713" t="s">
        <v>645</v>
      </c>
      <c r="F14" s="713" t="s">
        <v>645</v>
      </c>
    </row>
    <row r="15" spans="1:12" ht="90" customHeight="1" thickBot="1" x14ac:dyDescent="0.3">
      <c r="A15" s="370"/>
      <c r="B15" s="125" t="s">
        <v>646</v>
      </c>
      <c r="C15" s="1905" t="s">
        <v>647</v>
      </c>
      <c r="D15" s="1906"/>
      <c r="E15" s="1906"/>
      <c r="F15" s="1907"/>
    </row>
    <row r="16" spans="1:12" ht="23.25" customHeight="1" thickBot="1" x14ac:dyDescent="0.3">
      <c r="B16" s="1336" t="s">
        <v>648</v>
      </c>
      <c r="C16" s="1337"/>
      <c r="D16" s="1337"/>
      <c r="E16" s="1337"/>
      <c r="F16" s="1338"/>
      <c r="I16" s="322"/>
      <c r="K16" s="322"/>
    </row>
    <row r="17" spans="2:13" ht="15.75" thickBot="1" x14ac:dyDescent="0.3">
      <c r="B17" s="710"/>
      <c r="C17" s="711">
        <v>2024</v>
      </c>
      <c r="D17" s="711">
        <v>2025</v>
      </c>
      <c r="E17" s="711">
        <v>2026</v>
      </c>
      <c r="F17" s="711">
        <v>2027</v>
      </c>
      <c r="H17" s="324"/>
    </row>
    <row r="18" spans="2:13" ht="24.75" customHeight="1" thickBot="1" x14ac:dyDescent="0.3">
      <c r="B18" s="714" t="s">
        <v>649</v>
      </c>
      <c r="C18" s="715">
        <v>1</v>
      </c>
      <c r="D18" s="716">
        <v>1</v>
      </c>
      <c r="E18" s="716">
        <v>1</v>
      </c>
      <c r="F18" s="716">
        <v>1</v>
      </c>
      <c r="H18" s="324"/>
    </row>
    <row r="19" spans="2:13" ht="43.5" customHeight="1" thickBot="1" x14ac:dyDescent="0.3">
      <c r="B19" s="717" t="s">
        <v>650</v>
      </c>
      <c r="C19" s="718">
        <v>0.9</v>
      </c>
      <c r="D19" s="719" t="s">
        <v>651</v>
      </c>
      <c r="E19" s="720" t="s">
        <v>651</v>
      </c>
      <c r="F19" s="721" t="s">
        <v>651</v>
      </c>
      <c r="H19" s="324"/>
    </row>
    <row r="20" spans="2:13" ht="43.5" customHeight="1" thickBot="1" x14ac:dyDescent="0.3">
      <c r="B20" s="722" t="s">
        <v>652</v>
      </c>
      <c r="C20" s="723">
        <v>0.73</v>
      </c>
      <c r="D20" s="719" t="s">
        <v>651</v>
      </c>
      <c r="E20" s="719" t="s">
        <v>651</v>
      </c>
      <c r="F20" s="719" t="s">
        <v>651</v>
      </c>
      <c r="G20" s="724"/>
      <c r="H20" s="324"/>
    </row>
    <row r="21" spans="2:13" ht="43.5" customHeight="1" thickBot="1" x14ac:dyDescent="0.3">
      <c r="B21" s="725" t="s">
        <v>653</v>
      </c>
      <c r="C21" s="723">
        <v>0.36</v>
      </c>
      <c r="D21" s="720" t="s">
        <v>651</v>
      </c>
      <c r="E21" s="719" t="s">
        <v>651</v>
      </c>
      <c r="F21" s="719" t="s">
        <v>651</v>
      </c>
      <c r="G21" s="724"/>
      <c r="H21" s="324"/>
    </row>
    <row r="22" spans="2:13" ht="15.75" thickBot="1" x14ac:dyDescent="0.3">
      <c r="B22" s="1908" t="s">
        <v>654</v>
      </c>
      <c r="C22" s="1909"/>
      <c r="D22" s="1909"/>
      <c r="E22" s="1909"/>
      <c r="F22" s="1910"/>
    </row>
    <row r="23" spans="2:13" ht="15.75" thickBot="1" x14ac:dyDescent="0.3">
      <c r="B23" s="1330" t="s">
        <v>655</v>
      </c>
      <c r="C23" s="1331"/>
      <c r="D23" s="1331"/>
      <c r="E23" s="1331"/>
      <c r="F23" s="1332"/>
    </row>
    <row r="24" spans="2:13" ht="18.75" customHeight="1" thickBot="1" x14ac:dyDescent="0.3">
      <c r="B24" s="328" t="s">
        <v>289</v>
      </c>
      <c r="C24" s="1336" t="s">
        <v>656</v>
      </c>
      <c r="D24" s="1911"/>
      <c r="E24" s="1911"/>
      <c r="F24" s="1912"/>
      <c r="J24" s="312"/>
    </row>
    <row r="25" spans="2:13" ht="31.5" customHeight="1" thickBot="1" x14ac:dyDescent="0.3">
      <c r="B25" s="320" t="s">
        <v>29</v>
      </c>
      <c r="C25" s="1913" t="s">
        <v>657</v>
      </c>
      <c r="D25" s="1914"/>
      <c r="E25" s="1914"/>
      <c r="F25" s="1915"/>
    </row>
    <row r="26" spans="2:13" ht="28.5" customHeight="1" thickBot="1" x14ac:dyDescent="0.3">
      <c r="B26" s="320" t="s">
        <v>31</v>
      </c>
      <c r="C26" s="1619" t="s">
        <v>658</v>
      </c>
      <c r="D26" s="1620"/>
      <c r="E26" s="1620"/>
      <c r="F26" s="1621"/>
    </row>
    <row r="27" spans="2:13" ht="12.75" customHeight="1" x14ac:dyDescent="0.25">
      <c r="B27" s="1614"/>
      <c r="C27" s="621">
        <v>2024</v>
      </c>
      <c r="D27" s="621">
        <v>2025</v>
      </c>
      <c r="E27" s="621">
        <v>2026</v>
      </c>
      <c r="F27" s="621">
        <v>2027</v>
      </c>
    </row>
    <row r="28" spans="2:13" ht="12.75" customHeight="1" thickBot="1" x14ac:dyDescent="0.3">
      <c r="B28" s="1615"/>
      <c r="C28" s="329" t="s">
        <v>13</v>
      </c>
      <c r="D28" s="329" t="s">
        <v>14</v>
      </c>
      <c r="E28" s="329" t="s">
        <v>14</v>
      </c>
      <c r="F28" s="329" t="s">
        <v>14</v>
      </c>
    </row>
    <row r="29" spans="2:13" ht="15.75" thickBot="1" x14ac:dyDescent="0.3">
      <c r="B29" s="320" t="s">
        <v>33</v>
      </c>
      <c r="C29" s="332">
        <v>3060</v>
      </c>
      <c r="D29" s="332">
        <v>3070</v>
      </c>
      <c r="E29" s="332">
        <v>3080</v>
      </c>
      <c r="F29" s="332">
        <v>3090</v>
      </c>
    </row>
    <row r="30" spans="2:13" ht="15.75" thickBot="1" x14ac:dyDescent="0.3">
      <c r="B30" s="320" t="s">
        <v>35</v>
      </c>
      <c r="C30" s="330">
        <v>93931</v>
      </c>
      <c r="D30" s="330">
        <v>107731</v>
      </c>
      <c r="E30" s="330">
        <v>107931</v>
      </c>
      <c r="F30" s="330">
        <v>106357</v>
      </c>
      <c r="G30" s="370"/>
      <c r="H30" s="370"/>
      <c r="I30" s="370"/>
      <c r="J30" s="726"/>
      <c r="K30" s="370"/>
      <c r="L30" s="370"/>
      <c r="M30" s="370"/>
    </row>
    <row r="31" spans="2:13" ht="15.75" thickBot="1" x14ac:dyDescent="0.3">
      <c r="B31" s="320" t="s">
        <v>36</v>
      </c>
      <c r="C31" s="332">
        <f>C30/C29</f>
        <v>30.69640522875817</v>
      </c>
      <c r="D31" s="332">
        <f t="shared" ref="D31:F31" si="0">D30/D29</f>
        <v>35.091530944625404</v>
      </c>
      <c r="E31" s="332">
        <f t="shared" si="0"/>
        <v>35.042532467532467</v>
      </c>
      <c r="F31" s="332">
        <f t="shared" si="0"/>
        <v>34.419741100323627</v>
      </c>
    </row>
    <row r="32" spans="2:13" ht="15.75" thickBot="1" x14ac:dyDescent="0.3">
      <c r="B32" s="320" t="s">
        <v>37</v>
      </c>
      <c r="C32" s="318" t="s">
        <v>94</v>
      </c>
      <c r="D32" s="333">
        <f>D29/C29-1</f>
        <v>3.2679738562091387E-3</v>
      </c>
      <c r="E32" s="333">
        <f t="shared" ref="E32:F34" si="1">E29/D29-1</f>
        <v>3.2573289902280145E-3</v>
      </c>
      <c r="F32" s="333">
        <f t="shared" si="1"/>
        <v>3.2467532467532756E-3</v>
      </c>
      <c r="H32" s="78"/>
      <c r="I32" s="78"/>
      <c r="J32" s="78"/>
      <c r="K32" s="78"/>
      <c r="L32" s="78"/>
    </row>
    <row r="33" spans="2:6" ht="15.75" thickBot="1" x14ac:dyDescent="0.3">
      <c r="B33" s="320" t="s">
        <v>38</v>
      </c>
      <c r="C33" s="318" t="s">
        <v>94</v>
      </c>
      <c r="D33" s="333">
        <f>D30/C30-1</f>
        <v>0.14691635349352183</v>
      </c>
      <c r="E33" s="333">
        <f t="shared" si="1"/>
        <v>1.8564758518904156E-3</v>
      </c>
      <c r="F33" s="333">
        <f t="shared" si="1"/>
        <v>-1.4583391240700072E-2</v>
      </c>
    </row>
    <row r="34" spans="2:6" ht="15.75" thickBot="1" x14ac:dyDescent="0.3">
      <c r="B34" s="320" t="s">
        <v>39</v>
      </c>
      <c r="C34" s="318" t="s">
        <v>94</v>
      </c>
      <c r="D34" s="333">
        <f>D31/C31-1</f>
        <v>0.14318046960592068</v>
      </c>
      <c r="E34" s="333">
        <f t="shared" si="1"/>
        <v>-1.396304913862445E-3</v>
      </c>
      <c r="F34" s="333">
        <f t="shared" si="1"/>
        <v>-1.7772441754484114E-2</v>
      </c>
    </row>
    <row r="35" spans="2:6" ht="15.75" thickBot="1" x14ac:dyDescent="0.3">
      <c r="B35" s="1608" t="s">
        <v>659</v>
      </c>
      <c r="C35" s="1609"/>
      <c r="D35" s="1609"/>
      <c r="E35" s="1609"/>
      <c r="F35" s="1610"/>
    </row>
    <row r="36" spans="2:6" ht="12.75" customHeight="1" x14ac:dyDescent="0.25">
      <c r="B36" s="1614"/>
      <c r="C36" s="621">
        <v>2024</v>
      </c>
      <c r="D36" s="621">
        <v>2025</v>
      </c>
      <c r="E36" s="621">
        <v>2026</v>
      </c>
      <c r="F36" s="621">
        <v>2027</v>
      </c>
    </row>
    <row r="37" spans="2:6" ht="12.75" customHeight="1" thickBot="1" x14ac:dyDescent="0.3">
      <c r="B37" s="1615"/>
      <c r="C37" s="329" t="s">
        <v>13</v>
      </c>
      <c r="D37" s="329" t="s">
        <v>14</v>
      </c>
      <c r="E37" s="329" t="s">
        <v>14</v>
      </c>
      <c r="F37" s="329" t="s">
        <v>14</v>
      </c>
    </row>
    <row r="38" spans="2:6" ht="15.75" thickBot="1" x14ac:dyDescent="0.3">
      <c r="B38" s="158" t="s">
        <v>41</v>
      </c>
      <c r="C38" s="335">
        <f t="shared" ref="C38:F38" si="2">C39+C40</f>
        <v>55288</v>
      </c>
      <c r="D38" s="335">
        <f>D39+D40</f>
        <v>66188</v>
      </c>
      <c r="E38" s="335">
        <f t="shared" si="2"/>
        <v>66188</v>
      </c>
      <c r="F38" s="335">
        <f t="shared" si="2"/>
        <v>66188</v>
      </c>
    </row>
    <row r="39" spans="2:6" ht="15.75" thickBot="1" x14ac:dyDescent="0.3">
      <c r="B39" s="161" t="s">
        <v>42</v>
      </c>
      <c r="C39" s="334">
        <v>55288</v>
      </c>
      <c r="D39" s="334">
        <v>66188</v>
      </c>
      <c r="E39" s="334">
        <v>66188</v>
      </c>
      <c r="F39" s="334">
        <v>66188</v>
      </c>
    </row>
    <row r="40" spans="2:6" ht="15.75" thickBot="1" x14ac:dyDescent="0.3">
      <c r="B40" s="161" t="s">
        <v>43</v>
      </c>
      <c r="C40" s="334"/>
      <c r="D40" s="346"/>
      <c r="E40" s="346"/>
      <c r="F40" s="346"/>
    </row>
    <row r="41" spans="2:6" ht="24.75" thickBot="1" x14ac:dyDescent="0.3">
      <c r="B41" s="158" t="s">
        <v>67</v>
      </c>
      <c r="C41" s="335">
        <f t="shared" ref="C41:F41" si="3">C42+C43</f>
        <v>8754</v>
      </c>
      <c r="D41" s="335">
        <f t="shared" si="3"/>
        <v>11254</v>
      </c>
      <c r="E41" s="335">
        <f t="shared" si="3"/>
        <v>11254</v>
      </c>
      <c r="F41" s="335">
        <f t="shared" si="3"/>
        <v>11254</v>
      </c>
    </row>
    <row r="42" spans="2:6" ht="15.75" thickBot="1" x14ac:dyDescent="0.3">
      <c r="B42" s="161" t="s">
        <v>42</v>
      </c>
      <c r="C42" s="335">
        <v>8754</v>
      </c>
      <c r="D42" s="338">
        <v>11254</v>
      </c>
      <c r="E42" s="338">
        <v>11254</v>
      </c>
      <c r="F42" s="338">
        <v>11254</v>
      </c>
    </row>
    <row r="43" spans="2:6" ht="15.75" thickBot="1" x14ac:dyDescent="0.3">
      <c r="B43" s="161" t="s">
        <v>43</v>
      </c>
      <c r="C43" s="334"/>
      <c r="D43" s="335"/>
      <c r="E43" s="335"/>
      <c r="F43" s="335"/>
    </row>
    <row r="44" spans="2:6" ht="15.75" thickBot="1" x14ac:dyDescent="0.3">
      <c r="B44" s="158" t="s">
        <v>45</v>
      </c>
      <c r="C44" s="335">
        <f t="shared" ref="C44:F44" si="4">C45+C46</f>
        <v>29645</v>
      </c>
      <c r="D44" s="335">
        <f t="shared" si="4"/>
        <v>30289</v>
      </c>
      <c r="E44" s="335">
        <f t="shared" si="4"/>
        <v>30489</v>
      </c>
      <c r="F44" s="335">
        <f t="shared" si="4"/>
        <v>28915</v>
      </c>
    </row>
    <row r="45" spans="2:6" ht="15.75" thickBot="1" x14ac:dyDescent="0.3">
      <c r="B45" s="161" t="s">
        <v>42</v>
      </c>
      <c r="C45" s="335">
        <v>29645</v>
      </c>
      <c r="D45" s="335">
        <v>30289</v>
      </c>
      <c r="E45" s="335">
        <v>30489</v>
      </c>
      <c r="F45" s="335">
        <v>28915</v>
      </c>
    </row>
    <row r="46" spans="2:6" ht="15.75" thickBot="1" x14ac:dyDescent="0.3">
      <c r="B46" s="161" t="s">
        <v>43</v>
      </c>
      <c r="C46" s="334"/>
      <c r="D46" s="335"/>
      <c r="E46" s="335"/>
      <c r="F46" s="335"/>
    </row>
    <row r="47" spans="2:6" ht="15.75" thickBot="1" x14ac:dyDescent="0.3">
      <c r="B47" s="158" t="s">
        <v>46</v>
      </c>
      <c r="C47" s="334">
        <v>0</v>
      </c>
      <c r="D47" s="335">
        <v>0</v>
      </c>
      <c r="E47" s="335">
        <v>0</v>
      </c>
      <c r="F47" s="335">
        <v>0</v>
      </c>
    </row>
    <row r="48" spans="2:6" ht="15.75" thickBot="1" x14ac:dyDescent="0.3">
      <c r="B48" s="161" t="s">
        <v>42</v>
      </c>
      <c r="C48" s="334"/>
      <c r="D48" s="335"/>
      <c r="E48" s="335"/>
      <c r="F48" s="335"/>
    </row>
    <row r="49" spans="1:13" ht="15.75" thickBot="1" x14ac:dyDescent="0.3">
      <c r="B49" s="161" t="s">
        <v>43</v>
      </c>
      <c r="C49" s="334"/>
      <c r="D49" s="335"/>
      <c r="E49" s="335"/>
      <c r="F49" s="335"/>
    </row>
    <row r="50" spans="1:13" ht="15.75" thickBot="1" x14ac:dyDescent="0.3">
      <c r="B50" s="158" t="s">
        <v>47</v>
      </c>
      <c r="C50" s="334">
        <v>0</v>
      </c>
      <c r="D50" s="335">
        <v>0</v>
      </c>
      <c r="E50" s="335">
        <v>0</v>
      </c>
      <c r="F50" s="335">
        <v>0</v>
      </c>
    </row>
    <row r="51" spans="1:13" ht="15.75" thickBot="1" x14ac:dyDescent="0.3">
      <c r="B51" s="161" t="s">
        <v>42</v>
      </c>
      <c r="C51" s="334"/>
      <c r="D51" s="335"/>
      <c r="E51" s="335"/>
      <c r="F51" s="335"/>
    </row>
    <row r="52" spans="1:13" ht="15.75" thickBot="1" x14ac:dyDescent="0.3">
      <c r="B52" s="161" t="s">
        <v>43</v>
      </c>
      <c r="C52" s="334"/>
      <c r="D52" s="335"/>
      <c r="E52" s="335"/>
      <c r="F52" s="335"/>
    </row>
    <row r="53" spans="1:13" ht="15.75" thickBot="1" x14ac:dyDescent="0.3">
      <c r="B53" s="158" t="s">
        <v>48</v>
      </c>
      <c r="C53" s="334">
        <v>0</v>
      </c>
      <c r="D53" s="335">
        <v>0</v>
      </c>
      <c r="E53" s="335">
        <v>0</v>
      </c>
      <c r="F53" s="335">
        <v>0</v>
      </c>
    </row>
    <row r="54" spans="1:13" ht="15.75" thickBot="1" x14ac:dyDescent="0.3">
      <c r="B54" s="161" t="s">
        <v>42</v>
      </c>
      <c r="C54" s="334"/>
      <c r="D54" s="335"/>
      <c r="E54" s="335"/>
      <c r="F54" s="335"/>
    </row>
    <row r="55" spans="1:13" ht="15.75" thickBot="1" x14ac:dyDescent="0.3">
      <c r="B55" s="161" t="s">
        <v>43</v>
      </c>
      <c r="C55" s="334"/>
      <c r="D55" s="335"/>
      <c r="E55" s="335"/>
      <c r="F55" s="335"/>
    </row>
    <row r="56" spans="1:13" ht="24.75" thickBot="1" x14ac:dyDescent="0.3">
      <c r="B56" s="158" t="s">
        <v>49</v>
      </c>
      <c r="C56" s="334">
        <f>C57+C58</f>
        <v>244</v>
      </c>
      <c r="D56" s="335">
        <v>0</v>
      </c>
      <c r="E56" s="335">
        <f>D56*1.03*0.99</f>
        <v>0</v>
      </c>
      <c r="F56" s="335">
        <f>E56*1.03*0.99</f>
        <v>0</v>
      </c>
      <c r="I56" s="339"/>
    </row>
    <row r="57" spans="1:13" ht="15.75" thickBot="1" x14ac:dyDescent="0.3">
      <c r="B57" s="161" t="s">
        <v>42</v>
      </c>
      <c r="C57" s="334">
        <v>244</v>
      </c>
      <c r="D57" s="340"/>
      <c r="E57" s="340"/>
      <c r="F57" s="340"/>
      <c r="K57" s="341"/>
      <c r="L57" s="341"/>
      <c r="M57" s="341"/>
    </row>
    <row r="58" spans="1:13" ht="15.75" thickBot="1" x14ac:dyDescent="0.3">
      <c r="B58" s="161" t="s">
        <v>43</v>
      </c>
      <c r="C58" s="334"/>
      <c r="D58" s="342"/>
      <c r="E58" s="340"/>
      <c r="F58" s="340"/>
    </row>
    <row r="59" spans="1:13" ht="15.75" thickBot="1" x14ac:dyDescent="0.3">
      <c r="B59" s="183" t="s">
        <v>572</v>
      </c>
      <c r="C59" s="334">
        <f>C56+C53+C50+C47+C44+C41+C38</f>
        <v>93931</v>
      </c>
      <c r="D59" s="334">
        <f t="shared" ref="D59:F59" si="5">D56+D53+D50+D47+D44+D41+D38</f>
        <v>107731</v>
      </c>
      <c r="E59" s="334">
        <f t="shared" si="5"/>
        <v>107931</v>
      </c>
      <c r="F59" s="334">
        <f t="shared" si="5"/>
        <v>106357</v>
      </c>
    </row>
    <row r="60" spans="1:13" ht="15.75" thickBot="1" x14ac:dyDescent="0.3">
      <c r="B60" s="140" t="s">
        <v>71</v>
      </c>
      <c r="C60" s="344">
        <f>IF(C59-C30=0,0,"Error")</f>
        <v>0</v>
      </c>
      <c r="D60" s="344">
        <f>IF(D59-D30=0,0,"Error")</f>
        <v>0</v>
      </c>
      <c r="E60" s="344">
        <f>IF(E59-E30=0,0,"Error")</f>
        <v>0</v>
      </c>
      <c r="F60" s="344">
        <f>IF(F59-F30=0,0,"Error")</f>
        <v>0</v>
      </c>
    </row>
    <row r="61" spans="1:13" ht="15.75" thickBot="1" x14ac:dyDescent="0.3">
      <c r="B61" s="1330" t="s">
        <v>96</v>
      </c>
      <c r="C61" s="1331"/>
      <c r="D61" s="1331"/>
      <c r="E61" s="1331"/>
      <c r="F61" s="1332"/>
    </row>
    <row r="62" spans="1:13" ht="15.75" thickBot="1" x14ac:dyDescent="0.3">
      <c r="B62" s="1330" t="s">
        <v>97</v>
      </c>
      <c r="C62" s="1331"/>
      <c r="D62" s="1331"/>
      <c r="E62" s="1331"/>
      <c r="F62" s="1332"/>
    </row>
    <row r="63" spans="1:13" ht="15.75" thickBot="1" x14ac:dyDescent="0.3">
      <c r="B63" s="328" t="s">
        <v>98</v>
      </c>
      <c r="C63" s="1916" t="s">
        <v>660</v>
      </c>
      <c r="D63" s="1917"/>
      <c r="E63" s="1917"/>
      <c r="F63" s="1918"/>
    </row>
    <row r="64" spans="1:13" ht="35.25" customHeight="1" thickBot="1" x14ac:dyDescent="0.3">
      <c r="A64" s="370"/>
      <c r="B64" s="328" t="s">
        <v>27</v>
      </c>
      <c r="C64" s="328" t="s">
        <v>661</v>
      </c>
      <c r="D64" s="627" t="s">
        <v>662</v>
      </c>
      <c r="E64" s="1647" t="s">
        <v>663</v>
      </c>
      <c r="F64" s="1648"/>
      <c r="J64" s="312"/>
    </row>
    <row r="65" spans="2:12" ht="17.25" customHeight="1" thickBot="1" x14ac:dyDescent="0.3">
      <c r="B65" s="320" t="s">
        <v>29</v>
      </c>
      <c r="C65" s="1916" t="s">
        <v>664</v>
      </c>
      <c r="D65" s="1917"/>
      <c r="E65" s="1917"/>
      <c r="F65" s="1918"/>
    </row>
    <row r="66" spans="2:12" ht="15.75" thickBot="1" x14ac:dyDescent="0.3">
      <c r="B66" s="320" t="s">
        <v>31</v>
      </c>
      <c r="C66" s="1628" t="s">
        <v>104</v>
      </c>
      <c r="D66" s="1629"/>
      <c r="E66" s="1629"/>
      <c r="F66" s="1630"/>
    </row>
    <row r="67" spans="2:12" ht="12.75" customHeight="1" x14ac:dyDescent="0.25">
      <c r="B67" s="1614"/>
      <c r="C67" s="621">
        <v>2024</v>
      </c>
      <c r="D67" s="621">
        <v>2025</v>
      </c>
      <c r="E67" s="621">
        <v>2026</v>
      </c>
      <c r="F67" s="621">
        <v>2027</v>
      </c>
    </row>
    <row r="68" spans="2:12" ht="14.25" customHeight="1" thickBot="1" x14ac:dyDescent="0.3">
      <c r="B68" s="1615"/>
      <c r="C68" s="329" t="s">
        <v>13</v>
      </c>
      <c r="D68" s="329" t="s">
        <v>14</v>
      </c>
      <c r="E68" s="329" t="s">
        <v>14</v>
      </c>
      <c r="F68" s="329" t="s">
        <v>14</v>
      </c>
    </row>
    <row r="69" spans="2:12" ht="15.75" thickBot="1" x14ac:dyDescent="0.3">
      <c r="B69" s="320" t="s">
        <v>33</v>
      </c>
      <c r="C69" s="318">
        <v>12</v>
      </c>
      <c r="D69" s="318">
        <v>20</v>
      </c>
      <c r="E69" s="318">
        <v>20</v>
      </c>
      <c r="F69" s="318">
        <v>19</v>
      </c>
      <c r="J69" s="312"/>
    </row>
    <row r="70" spans="2:12" ht="15.75" thickBot="1" x14ac:dyDescent="0.3">
      <c r="B70" s="320" t="s">
        <v>35</v>
      </c>
      <c r="C70" s="332">
        <v>1850</v>
      </c>
      <c r="D70" s="332">
        <v>3000</v>
      </c>
      <c r="E70" s="332">
        <v>3000</v>
      </c>
      <c r="F70" s="332">
        <v>3000</v>
      </c>
    </row>
    <row r="71" spans="2:12" ht="15.75" thickBot="1" x14ac:dyDescent="0.3">
      <c r="B71" s="320" t="s">
        <v>36</v>
      </c>
      <c r="C71" s="332">
        <f>C70/C69</f>
        <v>154.16666666666666</v>
      </c>
      <c r="D71" s="332">
        <f>D70/D69</f>
        <v>150</v>
      </c>
      <c r="E71" s="332">
        <f>E70/E69</f>
        <v>150</v>
      </c>
      <c r="F71" s="332">
        <f>F70/F69</f>
        <v>157.89473684210526</v>
      </c>
    </row>
    <row r="72" spans="2:12" ht="15.75" thickBot="1" x14ac:dyDescent="0.3">
      <c r="B72" s="320" t="s">
        <v>37</v>
      </c>
      <c r="C72" s="318" t="s">
        <v>94</v>
      </c>
      <c r="D72" s="333">
        <f t="shared" ref="D72:F74" si="6">D69/C69-1</f>
        <v>0.66666666666666674</v>
      </c>
      <c r="E72" s="333">
        <f t="shared" si="6"/>
        <v>0</v>
      </c>
      <c r="F72" s="333">
        <f t="shared" si="6"/>
        <v>-5.0000000000000044E-2</v>
      </c>
      <c r="H72" s="78"/>
      <c r="I72" s="78"/>
      <c r="J72" s="78"/>
      <c r="K72" s="78"/>
      <c r="L72" s="78"/>
    </row>
    <row r="73" spans="2:12" ht="15.75" thickBot="1" x14ac:dyDescent="0.3">
      <c r="B73" s="320" t="s">
        <v>38</v>
      </c>
      <c r="C73" s="318" t="s">
        <v>94</v>
      </c>
      <c r="D73" s="333">
        <f t="shared" si="6"/>
        <v>0.62162162162162171</v>
      </c>
      <c r="E73" s="333">
        <f t="shared" si="6"/>
        <v>0</v>
      </c>
      <c r="F73" s="333">
        <f t="shared" si="6"/>
        <v>0</v>
      </c>
      <c r="J73" s="312"/>
    </row>
    <row r="74" spans="2:12" ht="15.75" thickBot="1" x14ac:dyDescent="0.3">
      <c r="B74" s="320" t="s">
        <v>39</v>
      </c>
      <c r="C74" s="318" t="s">
        <v>94</v>
      </c>
      <c r="D74" s="333">
        <f>D71/C71-1</f>
        <v>-2.7027027027026973E-2</v>
      </c>
      <c r="E74" s="333">
        <f t="shared" si="6"/>
        <v>0</v>
      </c>
      <c r="F74" s="333">
        <f t="shared" si="6"/>
        <v>5.2631578947368363E-2</v>
      </c>
    </row>
    <row r="75" spans="2:12" ht="15.75" thickBot="1" x14ac:dyDescent="0.3">
      <c r="B75" s="1608" t="s">
        <v>273</v>
      </c>
      <c r="C75" s="1609"/>
      <c r="D75" s="1609"/>
      <c r="E75" s="1609"/>
      <c r="F75" s="1610"/>
    </row>
    <row r="76" spans="2:12" ht="12.75" customHeight="1" x14ac:dyDescent="0.25">
      <c r="B76" s="1614"/>
      <c r="C76" s="621">
        <v>2024</v>
      </c>
      <c r="D76" s="621">
        <v>2025</v>
      </c>
      <c r="E76" s="621">
        <v>2026</v>
      </c>
      <c r="F76" s="621">
        <v>2027</v>
      </c>
    </row>
    <row r="77" spans="2:12" ht="9" customHeight="1" thickBot="1" x14ac:dyDescent="0.3">
      <c r="B77" s="1615"/>
      <c r="C77" s="329" t="s">
        <v>13</v>
      </c>
      <c r="D77" s="329" t="s">
        <v>14</v>
      </c>
      <c r="E77" s="329" t="s">
        <v>14</v>
      </c>
      <c r="F77" s="329" t="s">
        <v>14</v>
      </c>
    </row>
    <row r="78" spans="2:12" ht="15.75" thickBot="1" x14ac:dyDescent="0.3">
      <c r="B78" s="158" t="s">
        <v>57</v>
      </c>
      <c r="C78" s="335"/>
      <c r="D78" s="335"/>
      <c r="E78" s="335"/>
      <c r="F78" s="335"/>
    </row>
    <row r="79" spans="2:12" ht="15.75" thickBot="1" x14ac:dyDescent="0.3">
      <c r="B79" s="158" t="s">
        <v>61</v>
      </c>
      <c r="C79" s="336">
        <v>1850</v>
      </c>
      <c r="D79" s="338">
        <v>3000</v>
      </c>
      <c r="E79" s="338">
        <v>3000</v>
      </c>
      <c r="F79" s="338">
        <v>3000</v>
      </c>
    </row>
    <row r="80" spans="2:12" ht="15.75" thickBot="1" x14ac:dyDescent="0.3">
      <c r="B80" s="727" t="s">
        <v>62</v>
      </c>
      <c r="C80" s="728">
        <f>C79+C78</f>
        <v>1850</v>
      </c>
      <c r="D80" s="728">
        <f t="shared" ref="D80:F80" si="7">D79+D78</f>
        <v>3000</v>
      </c>
      <c r="E80" s="728">
        <f t="shared" si="7"/>
        <v>3000</v>
      </c>
      <c r="F80" s="728">
        <f t="shared" si="7"/>
        <v>3000</v>
      </c>
    </row>
    <row r="81" spans="1:10" ht="15.75" thickBot="1" x14ac:dyDescent="0.3">
      <c r="B81" s="328" t="s">
        <v>98</v>
      </c>
      <c r="C81" s="1919" t="s">
        <v>665</v>
      </c>
      <c r="D81" s="1920"/>
      <c r="E81" s="1920"/>
      <c r="F81" s="1921"/>
    </row>
    <row r="82" spans="1:10" ht="60" customHeight="1" thickBot="1" x14ac:dyDescent="0.3">
      <c r="B82" s="328" t="s">
        <v>149</v>
      </c>
      <c r="C82" s="328" t="s">
        <v>665</v>
      </c>
      <c r="D82" s="627" t="s">
        <v>662</v>
      </c>
      <c r="E82" s="1645" t="s">
        <v>666</v>
      </c>
      <c r="F82" s="1648"/>
    </row>
    <row r="83" spans="1:10" ht="15.75" customHeight="1" thickBot="1" x14ac:dyDescent="0.3">
      <c r="B83" s="320" t="s">
        <v>29</v>
      </c>
      <c r="C83" s="1919" t="s">
        <v>665</v>
      </c>
      <c r="D83" s="1920"/>
      <c r="E83" s="1920"/>
      <c r="F83" s="1921"/>
    </row>
    <row r="84" spans="1:10" ht="15.75" customHeight="1" thickBot="1" x14ac:dyDescent="0.3">
      <c r="B84" s="320" t="s">
        <v>31</v>
      </c>
      <c r="C84" s="1628" t="s">
        <v>104</v>
      </c>
      <c r="D84" s="1629"/>
      <c r="E84" s="1629"/>
      <c r="F84" s="1630"/>
    </row>
    <row r="85" spans="1:10" x14ac:dyDescent="0.25">
      <c r="B85" s="1614"/>
      <c r="C85" s="621">
        <v>2024</v>
      </c>
      <c r="D85" s="621">
        <v>2025</v>
      </c>
      <c r="E85" s="621">
        <v>2026</v>
      </c>
      <c r="F85" s="621">
        <v>2027</v>
      </c>
    </row>
    <row r="86" spans="1:10" ht="16.5" customHeight="1" thickBot="1" x14ac:dyDescent="0.3">
      <c r="B86" s="1615"/>
      <c r="C86" s="329" t="s">
        <v>13</v>
      </c>
      <c r="D86" s="329" t="s">
        <v>14</v>
      </c>
      <c r="E86" s="329" t="s">
        <v>14</v>
      </c>
      <c r="F86" s="329" t="s">
        <v>14</v>
      </c>
    </row>
    <row r="87" spans="1:10" ht="15.75" thickBot="1" x14ac:dyDescent="0.3">
      <c r="B87" s="320" t="s">
        <v>33</v>
      </c>
      <c r="C87" s="318">
        <v>1</v>
      </c>
      <c r="D87" s="318">
        <v>0</v>
      </c>
      <c r="E87" s="318">
        <v>0</v>
      </c>
      <c r="F87" s="318">
        <v>0</v>
      </c>
    </row>
    <row r="88" spans="1:10" ht="15.75" thickBot="1" x14ac:dyDescent="0.3">
      <c r="B88" s="320" t="s">
        <v>35</v>
      </c>
      <c r="C88" s="332">
        <v>150</v>
      </c>
      <c r="D88" s="332">
        <v>0</v>
      </c>
      <c r="E88" s="332">
        <v>0</v>
      </c>
      <c r="F88" s="332">
        <v>0</v>
      </c>
    </row>
    <row r="89" spans="1:10" ht="15.75" thickBot="1" x14ac:dyDescent="0.3">
      <c r="B89" s="320" t="s">
        <v>36</v>
      </c>
      <c r="C89" s="332">
        <f>C88/C87</f>
        <v>150</v>
      </c>
      <c r="D89" s="332" t="e">
        <f>D88/D87</f>
        <v>#DIV/0!</v>
      </c>
      <c r="E89" s="332" t="e">
        <f>E88/E87</f>
        <v>#DIV/0!</v>
      </c>
      <c r="F89" s="332" t="e">
        <f>F88/F87</f>
        <v>#DIV/0!</v>
      </c>
    </row>
    <row r="90" spans="1:10" ht="15.75" thickBot="1" x14ac:dyDescent="0.3">
      <c r="B90" s="320" t="s">
        <v>37</v>
      </c>
      <c r="C90" s="318" t="s">
        <v>94</v>
      </c>
      <c r="D90" s="333">
        <f t="shared" ref="D90:F92" si="8">D87/C87-1</f>
        <v>-1</v>
      </c>
      <c r="E90" s="333" t="e">
        <f t="shared" si="8"/>
        <v>#DIV/0!</v>
      </c>
      <c r="F90" s="333" t="e">
        <f t="shared" si="8"/>
        <v>#DIV/0!</v>
      </c>
    </row>
    <row r="91" spans="1:10" ht="15.75" thickBot="1" x14ac:dyDescent="0.3">
      <c r="B91" s="320" t="s">
        <v>38</v>
      </c>
      <c r="C91" s="318" t="s">
        <v>94</v>
      </c>
      <c r="D91" s="333">
        <f t="shared" si="8"/>
        <v>-1</v>
      </c>
      <c r="E91" s="333" t="e">
        <f t="shared" si="8"/>
        <v>#DIV/0!</v>
      </c>
      <c r="F91" s="333" t="e">
        <f t="shared" si="8"/>
        <v>#DIV/0!</v>
      </c>
    </row>
    <row r="92" spans="1:10" ht="15.75" thickBot="1" x14ac:dyDescent="0.3">
      <c r="B92" s="320" t="s">
        <v>39</v>
      </c>
      <c r="C92" s="318" t="s">
        <v>94</v>
      </c>
      <c r="D92" s="333" t="e">
        <f>D89/C89-1</f>
        <v>#DIV/0!</v>
      </c>
      <c r="E92" s="333" t="e">
        <f t="shared" si="8"/>
        <v>#DIV/0!</v>
      </c>
      <c r="F92" s="333" t="e">
        <f t="shared" si="8"/>
        <v>#DIV/0!</v>
      </c>
    </row>
    <row r="93" spans="1:10" ht="9" customHeight="1" thickBot="1" x14ac:dyDescent="0.3">
      <c r="A93" s="1434"/>
      <c r="B93" s="1608" t="s">
        <v>95</v>
      </c>
      <c r="C93" s="1609"/>
      <c r="D93" s="1609"/>
      <c r="E93" s="1609"/>
      <c r="F93" s="1610"/>
      <c r="H93" s="729"/>
      <c r="I93" s="114"/>
      <c r="J93" s="114"/>
    </row>
    <row r="94" spans="1:10" ht="11.25" customHeight="1" x14ac:dyDescent="0.25">
      <c r="A94" s="1434"/>
      <c r="B94" s="1614"/>
      <c r="C94" s="621">
        <v>2024</v>
      </c>
      <c r="D94" s="621">
        <v>2025</v>
      </c>
      <c r="E94" s="621">
        <v>2026</v>
      </c>
      <c r="F94" s="621">
        <v>2027</v>
      </c>
      <c r="H94" s="729"/>
      <c r="I94" s="114"/>
      <c r="J94" s="114"/>
    </row>
    <row r="95" spans="1:10" ht="18" customHeight="1" thickBot="1" x14ac:dyDescent="0.3">
      <c r="A95" s="1434"/>
      <c r="B95" s="1615"/>
      <c r="C95" s="329" t="s">
        <v>13</v>
      </c>
      <c r="D95" s="329" t="s">
        <v>14</v>
      </c>
      <c r="E95" s="329" t="s">
        <v>14</v>
      </c>
      <c r="F95" s="329" t="s">
        <v>14</v>
      </c>
      <c r="H95" s="729"/>
      <c r="I95" s="114"/>
      <c r="J95" s="114"/>
    </row>
    <row r="96" spans="1:10" ht="15.75" thickBot="1" x14ac:dyDescent="0.3">
      <c r="B96" s="158" t="s">
        <v>57</v>
      </c>
      <c r="C96" s="335"/>
      <c r="D96" s="335"/>
      <c r="E96" s="335"/>
      <c r="F96" s="335"/>
    </row>
    <row r="97" spans="2:6" ht="15.75" thickBot="1" x14ac:dyDescent="0.3">
      <c r="B97" s="158" t="s">
        <v>61</v>
      </c>
      <c r="C97" s="336">
        <v>150</v>
      </c>
      <c r="D97" s="338">
        <v>0</v>
      </c>
      <c r="E97" s="338">
        <v>0</v>
      </c>
      <c r="F97" s="338">
        <v>0</v>
      </c>
    </row>
    <row r="98" spans="2:6" ht="15.75" thickBot="1" x14ac:dyDescent="0.3">
      <c r="B98" s="727"/>
      <c r="C98" s="728"/>
      <c r="D98" s="728"/>
      <c r="E98" s="728"/>
      <c r="F98" s="728"/>
    </row>
    <row r="99" spans="2:6" ht="15.75" customHeight="1" thickBot="1" x14ac:dyDescent="0.3">
      <c r="B99" s="328"/>
      <c r="C99" s="1916"/>
      <c r="D99" s="1917"/>
      <c r="E99" s="1917"/>
      <c r="F99" s="1918"/>
    </row>
    <row r="100" spans="2:6" ht="16.5" customHeight="1" thickBot="1" x14ac:dyDescent="0.3">
      <c r="B100" s="202"/>
      <c r="C100" s="361"/>
      <c r="D100" s="361"/>
      <c r="E100" s="361"/>
      <c r="F100" s="361"/>
    </row>
    <row r="101" spans="2:6" ht="21.75" customHeight="1" thickBot="1" x14ac:dyDescent="0.3">
      <c r="B101" s="125" t="s">
        <v>64</v>
      </c>
      <c r="C101" s="363">
        <f>C59+C80+C89</f>
        <v>95931</v>
      </c>
      <c r="D101" s="363">
        <f>D59+D80+D98</f>
        <v>110731</v>
      </c>
      <c r="E101" s="363">
        <f>E59+E80+E98</f>
        <v>110931</v>
      </c>
      <c r="F101" s="363">
        <f>F59+F80+F98</f>
        <v>109357</v>
      </c>
    </row>
    <row r="102" spans="2:6" ht="19.5" customHeight="1" thickBot="1" x14ac:dyDescent="0.3">
      <c r="B102" s="125" t="s">
        <v>65</v>
      </c>
      <c r="C102" s="363">
        <f>C103+C106+C109+C124+C125+C121</f>
        <v>95931</v>
      </c>
      <c r="D102" s="363">
        <f>D103+D106+D109+D124+D125</f>
        <v>110731</v>
      </c>
      <c r="E102" s="363">
        <f>E103+E106+E109+E124+E125</f>
        <v>110931</v>
      </c>
      <c r="F102" s="363">
        <f>F103+F106+F109+F124+F125</f>
        <v>109357</v>
      </c>
    </row>
    <row r="103" spans="2:6" ht="15.75" thickBot="1" x14ac:dyDescent="0.3">
      <c r="B103" s="158" t="s">
        <v>41</v>
      </c>
      <c r="C103" s="365">
        <f t="shared" ref="C103:F118" si="9">C38</f>
        <v>55288</v>
      </c>
      <c r="D103" s="365">
        <f t="shared" si="9"/>
        <v>66188</v>
      </c>
      <c r="E103" s="365">
        <f t="shared" si="9"/>
        <v>66188</v>
      </c>
      <c r="F103" s="365">
        <f t="shared" si="9"/>
        <v>66188</v>
      </c>
    </row>
    <row r="104" spans="2:6" ht="15.75" thickBot="1" x14ac:dyDescent="0.3">
      <c r="B104" s="161" t="s">
        <v>42</v>
      </c>
      <c r="C104" s="334">
        <f t="shared" si="9"/>
        <v>55288</v>
      </c>
      <c r="D104" s="334">
        <f t="shared" si="9"/>
        <v>66188</v>
      </c>
      <c r="E104" s="334">
        <f t="shared" si="9"/>
        <v>66188</v>
      </c>
      <c r="F104" s="334">
        <f t="shared" si="9"/>
        <v>66188</v>
      </c>
    </row>
    <row r="105" spans="2:6" ht="15.75" thickBot="1" x14ac:dyDescent="0.3">
      <c r="B105" s="161" t="s">
        <v>66</v>
      </c>
      <c r="C105" s="334">
        <f t="shared" si="9"/>
        <v>0</v>
      </c>
      <c r="D105" s="334">
        <f t="shared" si="9"/>
        <v>0</v>
      </c>
      <c r="E105" s="334">
        <f t="shared" si="9"/>
        <v>0</v>
      </c>
      <c r="F105" s="334">
        <f t="shared" si="9"/>
        <v>0</v>
      </c>
    </row>
    <row r="106" spans="2:6" ht="24.75" thickBot="1" x14ac:dyDescent="0.3">
      <c r="B106" s="158" t="s">
        <v>67</v>
      </c>
      <c r="C106" s="365">
        <f t="shared" si="9"/>
        <v>8754</v>
      </c>
      <c r="D106" s="365">
        <f t="shared" si="9"/>
        <v>11254</v>
      </c>
      <c r="E106" s="365">
        <f t="shared" si="9"/>
        <v>11254</v>
      </c>
      <c r="F106" s="365">
        <f t="shared" si="9"/>
        <v>11254</v>
      </c>
    </row>
    <row r="107" spans="2:6" ht="15.75" thickBot="1" x14ac:dyDescent="0.3">
      <c r="B107" s="161" t="s">
        <v>42</v>
      </c>
      <c r="C107" s="335">
        <f t="shared" si="9"/>
        <v>8754</v>
      </c>
      <c r="D107" s="335">
        <f t="shared" si="9"/>
        <v>11254</v>
      </c>
      <c r="E107" s="335">
        <f t="shared" si="9"/>
        <v>11254</v>
      </c>
      <c r="F107" s="335">
        <f t="shared" si="9"/>
        <v>11254</v>
      </c>
    </row>
    <row r="108" spans="2:6" ht="15.75" customHeight="1" thickBot="1" x14ac:dyDescent="0.3">
      <c r="B108" s="161" t="s">
        <v>66</v>
      </c>
      <c r="C108" s="334">
        <f t="shared" si="9"/>
        <v>0</v>
      </c>
      <c r="D108" s="334">
        <f t="shared" si="9"/>
        <v>0</v>
      </c>
      <c r="E108" s="334">
        <f t="shared" si="9"/>
        <v>0</v>
      </c>
      <c r="F108" s="334">
        <f t="shared" si="9"/>
        <v>0</v>
      </c>
    </row>
    <row r="109" spans="2:6" ht="15.75" thickBot="1" x14ac:dyDescent="0.3">
      <c r="B109" s="158" t="s">
        <v>45</v>
      </c>
      <c r="C109" s="365">
        <f t="shared" si="9"/>
        <v>29645</v>
      </c>
      <c r="D109" s="365">
        <f t="shared" si="9"/>
        <v>30289</v>
      </c>
      <c r="E109" s="365">
        <f t="shared" si="9"/>
        <v>30489</v>
      </c>
      <c r="F109" s="365">
        <f t="shared" si="9"/>
        <v>28915</v>
      </c>
    </row>
    <row r="110" spans="2:6" ht="15.75" customHeight="1" thickBot="1" x14ac:dyDescent="0.3">
      <c r="B110" s="161" t="s">
        <v>42</v>
      </c>
      <c r="C110" s="334">
        <f t="shared" si="9"/>
        <v>29645</v>
      </c>
      <c r="D110" s="334">
        <f t="shared" si="9"/>
        <v>30289</v>
      </c>
      <c r="E110" s="334">
        <f t="shared" si="9"/>
        <v>30489</v>
      </c>
      <c r="F110" s="334">
        <f t="shared" si="9"/>
        <v>28915</v>
      </c>
    </row>
    <row r="111" spans="2:6" ht="15.75" customHeight="1" thickBot="1" x14ac:dyDescent="0.3">
      <c r="B111" s="161" t="s">
        <v>66</v>
      </c>
      <c r="C111" s="334">
        <f t="shared" si="9"/>
        <v>0</v>
      </c>
      <c r="D111" s="334">
        <f t="shared" si="9"/>
        <v>0</v>
      </c>
      <c r="E111" s="334">
        <f t="shared" si="9"/>
        <v>0</v>
      </c>
      <c r="F111" s="334">
        <f t="shared" si="9"/>
        <v>0</v>
      </c>
    </row>
    <row r="112" spans="2:6" ht="15.75" thickBot="1" x14ac:dyDescent="0.3">
      <c r="B112" s="158" t="s">
        <v>46</v>
      </c>
      <c r="C112" s="365">
        <f t="shared" si="9"/>
        <v>0</v>
      </c>
      <c r="D112" s="365">
        <f t="shared" si="9"/>
        <v>0</v>
      </c>
      <c r="E112" s="365">
        <f t="shared" si="9"/>
        <v>0</v>
      </c>
      <c r="F112" s="365">
        <f t="shared" si="9"/>
        <v>0</v>
      </c>
    </row>
    <row r="113" spans="2:6" ht="15.75" thickBot="1" x14ac:dyDescent="0.3">
      <c r="B113" s="161" t="s">
        <v>42</v>
      </c>
      <c r="C113" s="335">
        <f t="shared" si="9"/>
        <v>0</v>
      </c>
      <c r="D113" s="335">
        <f t="shared" si="9"/>
        <v>0</v>
      </c>
      <c r="E113" s="335">
        <f t="shared" si="9"/>
        <v>0</v>
      </c>
      <c r="F113" s="335">
        <f t="shared" si="9"/>
        <v>0</v>
      </c>
    </row>
    <row r="114" spans="2:6" ht="15.75" thickBot="1" x14ac:dyDescent="0.3">
      <c r="B114" s="161" t="s">
        <v>66</v>
      </c>
      <c r="C114" s="335">
        <f t="shared" si="9"/>
        <v>0</v>
      </c>
      <c r="D114" s="335">
        <f t="shared" si="9"/>
        <v>0</v>
      </c>
      <c r="E114" s="335">
        <f t="shared" si="9"/>
        <v>0</v>
      </c>
      <c r="F114" s="335">
        <f t="shared" si="9"/>
        <v>0</v>
      </c>
    </row>
    <row r="115" spans="2:6" ht="15.75" thickBot="1" x14ac:dyDescent="0.3">
      <c r="B115" s="158" t="s">
        <v>47</v>
      </c>
      <c r="C115" s="335">
        <f t="shared" si="9"/>
        <v>0</v>
      </c>
      <c r="D115" s="335">
        <f t="shared" si="9"/>
        <v>0</v>
      </c>
      <c r="E115" s="335">
        <f t="shared" si="9"/>
        <v>0</v>
      </c>
      <c r="F115" s="335">
        <f t="shared" si="9"/>
        <v>0</v>
      </c>
    </row>
    <row r="116" spans="2:6" ht="15.75" thickBot="1" x14ac:dyDescent="0.3">
      <c r="B116" s="161" t="s">
        <v>42</v>
      </c>
      <c r="C116" s="335">
        <f t="shared" si="9"/>
        <v>0</v>
      </c>
      <c r="D116" s="335">
        <f t="shared" si="9"/>
        <v>0</v>
      </c>
      <c r="E116" s="335">
        <f t="shared" si="9"/>
        <v>0</v>
      </c>
      <c r="F116" s="335">
        <f t="shared" si="9"/>
        <v>0</v>
      </c>
    </row>
    <row r="117" spans="2:6" ht="15.75" thickBot="1" x14ac:dyDescent="0.3">
      <c r="B117" s="161" t="s">
        <v>66</v>
      </c>
      <c r="C117" s="335">
        <f t="shared" si="9"/>
        <v>0</v>
      </c>
      <c r="D117" s="335">
        <f t="shared" si="9"/>
        <v>0</v>
      </c>
      <c r="E117" s="335">
        <f t="shared" si="9"/>
        <v>0</v>
      </c>
      <c r="F117" s="335">
        <f t="shared" si="9"/>
        <v>0</v>
      </c>
    </row>
    <row r="118" spans="2:6" ht="15.75" thickBot="1" x14ac:dyDescent="0.3">
      <c r="B118" s="158" t="s">
        <v>48</v>
      </c>
      <c r="C118" s="335">
        <f t="shared" si="9"/>
        <v>0</v>
      </c>
      <c r="D118" s="335">
        <f t="shared" si="9"/>
        <v>0</v>
      </c>
      <c r="E118" s="335">
        <f t="shared" si="9"/>
        <v>0</v>
      </c>
      <c r="F118" s="335">
        <f t="shared" si="9"/>
        <v>0</v>
      </c>
    </row>
    <row r="119" spans="2:6" ht="15.75" thickBot="1" x14ac:dyDescent="0.3">
      <c r="B119" s="161" t="s">
        <v>42</v>
      </c>
      <c r="C119" s="335">
        <f t="shared" ref="C119:F123" si="10">C54</f>
        <v>0</v>
      </c>
      <c r="D119" s="335">
        <f t="shared" si="10"/>
        <v>0</v>
      </c>
      <c r="E119" s="335">
        <f t="shared" si="10"/>
        <v>0</v>
      </c>
      <c r="F119" s="335">
        <f t="shared" si="10"/>
        <v>0</v>
      </c>
    </row>
    <row r="120" spans="2:6" ht="15.75" thickBot="1" x14ac:dyDescent="0.3">
      <c r="B120" s="161" t="s">
        <v>66</v>
      </c>
      <c r="C120" s="335">
        <f t="shared" si="10"/>
        <v>0</v>
      </c>
      <c r="D120" s="335">
        <f t="shared" si="10"/>
        <v>0</v>
      </c>
      <c r="E120" s="335">
        <f t="shared" si="10"/>
        <v>0</v>
      </c>
      <c r="F120" s="335">
        <f t="shared" si="10"/>
        <v>0</v>
      </c>
    </row>
    <row r="121" spans="2:6" ht="24.75" thickBot="1" x14ac:dyDescent="0.3">
      <c r="B121" s="158" t="s">
        <v>49</v>
      </c>
      <c r="C121" s="335">
        <f t="shared" si="10"/>
        <v>244</v>
      </c>
      <c r="D121" s="335">
        <f t="shared" si="10"/>
        <v>0</v>
      </c>
      <c r="E121" s="335">
        <f t="shared" si="10"/>
        <v>0</v>
      </c>
      <c r="F121" s="335">
        <f t="shared" si="10"/>
        <v>0</v>
      </c>
    </row>
    <row r="122" spans="2:6" ht="15.75" thickBot="1" x14ac:dyDescent="0.3">
      <c r="B122" s="161" t="s">
        <v>42</v>
      </c>
      <c r="C122" s="335">
        <f t="shared" si="10"/>
        <v>244</v>
      </c>
      <c r="D122" s="335">
        <f t="shared" si="10"/>
        <v>0</v>
      </c>
      <c r="E122" s="335">
        <f t="shared" si="10"/>
        <v>0</v>
      </c>
      <c r="F122" s="335">
        <f t="shared" si="10"/>
        <v>0</v>
      </c>
    </row>
    <row r="123" spans="2:6" ht="15.75" thickBot="1" x14ac:dyDescent="0.3">
      <c r="B123" s="161" t="s">
        <v>66</v>
      </c>
      <c r="C123" s="335">
        <f t="shared" si="10"/>
        <v>0</v>
      </c>
      <c r="D123" s="335">
        <f t="shared" si="10"/>
        <v>0</v>
      </c>
      <c r="E123" s="335">
        <f t="shared" si="10"/>
        <v>0</v>
      </c>
      <c r="F123" s="335">
        <f t="shared" si="10"/>
        <v>0</v>
      </c>
    </row>
    <row r="124" spans="2:6" ht="15.75" thickBot="1" x14ac:dyDescent="0.3">
      <c r="B124" s="158" t="s">
        <v>68</v>
      </c>
      <c r="C124" s="365">
        <f>C78</f>
        <v>0</v>
      </c>
      <c r="D124" s="365">
        <f>D78</f>
        <v>0</v>
      </c>
      <c r="E124" s="365">
        <f>E78</f>
        <v>0</v>
      </c>
      <c r="F124" s="365">
        <f>F78</f>
        <v>0</v>
      </c>
    </row>
    <row r="125" spans="2:6" ht="15.75" thickBot="1" x14ac:dyDescent="0.3">
      <c r="B125" s="158" t="s">
        <v>70</v>
      </c>
      <c r="C125" s="633">
        <f>C79+C89</f>
        <v>2000</v>
      </c>
      <c r="D125" s="633">
        <f>D79+D97</f>
        <v>3000</v>
      </c>
      <c r="E125" s="633">
        <f>E79+E97</f>
        <v>3000</v>
      </c>
      <c r="F125" s="633">
        <f>F79+F97</f>
        <v>3000</v>
      </c>
    </row>
    <row r="126" spans="2:6" ht="15.75" thickBot="1" x14ac:dyDescent="0.3">
      <c r="B126" s="140" t="s">
        <v>71</v>
      </c>
      <c r="C126" s="344">
        <f>IF(C102-C101=0,0,"Error")</f>
        <v>0</v>
      </c>
      <c r="D126" s="344">
        <f>IF(D102-D101=0,0,"Error")</f>
        <v>0</v>
      </c>
      <c r="E126" s="344">
        <f t="shared" ref="E126:F126" si="11">IF(E102-E101=0,0,"Error")</f>
        <v>0</v>
      </c>
      <c r="F126" s="344">
        <f t="shared" si="11"/>
        <v>0</v>
      </c>
    </row>
    <row r="127" spans="2:6" x14ac:dyDescent="0.25">
      <c r="B127" s="206"/>
      <c r="C127" s="367"/>
      <c r="D127" s="367"/>
      <c r="E127" s="367"/>
      <c r="F127" s="367"/>
    </row>
  </sheetData>
  <mergeCells count="36">
    <mergeCell ref="A93:A95"/>
    <mergeCell ref="B93:F93"/>
    <mergeCell ref="B94:B95"/>
    <mergeCell ref="C99:F99"/>
    <mergeCell ref="B67:B68"/>
    <mergeCell ref="B75:F75"/>
    <mergeCell ref="B76:B77"/>
    <mergeCell ref="C81:F81"/>
    <mergeCell ref="E82:F82"/>
    <mergeCell ref="C83:F83"/>
    <mergeCell ref="C84:F84"/>
    <mergeCell ref="B85:B86"/>
    <mergeCell ref="C66:F66"/>
    <mergeCell ref="C24:F24"/>
    <mergeCell ref="C25:F25"/>
    <mergeCell ref="C26:F26"/>
    <mergeCell ref="B27:B28"/>
    <mergeCell ref="B35:F35"/>
    <mergeCell ref="B36:B37"/>
    <mergeCell ref="B61:F61"/>
    <mergeCell ref="B62:F62"/>
    <mergeCell ref="C63:F63"/>
    <mergeCell ref="E64:F64"/>
    <mergeCell ref="C65:F65"/>
    <mergeCell ref="B23:F23"/>
    <mergeCell ref="B2:F2"/>
    <mergeCell ref="B3:F3"/>
    <mergeCell ref="C5:F5"/>
    <mergeCell ref="C6:F6"/>
    <mergeCell ref="C7:F7"/>
    <mergeCell ref="B8:F8"/>
    <mergeCell ref="B9:F11"/>
    <mergeCell ref="C12:F12"/>
    <mergeCell ref="C15:F15"/>
    <mergeCell ref="B16:F16"/>
    <mergeCell ref="B22:F22"/>
  </mergeCells>
  <pageMargins left="0.53" right="0.61" top="0.18" bottom="0.1" header="0.22" footer="0.3"/>
  <pageSetup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F8550-0ABC-4C21-8395-D5F33B830DAD}">
  <dimension ref="A2:G236"/>
  <sheetViews>
    <sheetView topLeftCell="A216" zoomScale="130" zoomScaleNormal="130" workbookViewId="0">
      <selection activeCell="C51" sqref="C51"/>
    </sheetView>
  </sheetViews>
  <sheetFormatPr defaultRowHeight="15" x14ac:dyDescent="0.25"/>
  <cols>
    <col min="1" max="1" width="4" customWidth="1"/>
    <col min="2" max="2" width="28.5703125" customWidth="1"/>
    <col min="3" max="3" width="13" customWidth="1"/>
    <col min="4" max="4" width="12.7109375" customWidth="1"/>
    <col min="5" max="5" width="11.28515625" customWidth="1"/>
    <col min="6" max="6" width="16.140625" customWidth="1"/>
  </cols>
  <sheetData>
    <row r="2" spans="1:7" ht="18" customHeight="1" x14ac:dyDescent="0.25">
      <c r="A2" s="1339" t="s">
        <v>0</v>
      </c>
      <c r="B2" s="1339"/>
      <c r="C2" s="1339"/>
      <c r="D2" s="1339"/>
      <c r="E2" s="1339"/>
      <c r="F2" s="1339"/>
      <c r="G2" s="51"/>
    </row>
    <row r="3" spans="1:7" ht="18" customHeight="1" x14ac:dyDescent="0.25">
      <c r="A3" s="314"/>
      <c r="B3" s="1276" t="s">
        <v>1</v>
      </c>
      <c r="C3" s="1276"/>
      <c r="D3" s="1276"/>
      <c r="E3" s="1276"/>
      <c r="F3" s="1276"/>
      <c r="G3" s="314"/>
    </row>
    <row r="4" spans="1:7" ht="15.75" thickBot="1" x14ac:dyDescent="0.3">
      <c r="F4" s="311" t="s">
        <v>259</v>
      </c>
    </row>
    <row r="5" spans="1:7" ht="15.75" thickBot="1" x14ac:dyDescent="0.3">
      <c r="B5" s="315" t="s">
        <v>2</v>
      </c>
      <c r="C5" s="1601" t="s">
        <v>667</v>
      </c>
      <c r="D5" s="1601"/>
      <c r="E5" s="1601"/>
      <c r="F5" s="1601"/>
    </row>
    <row r="6" spans="1:7" ht="15.75" thickBot="1" x14ac:dyDescent="0.3">
      <c r="B6" s="315" t="s">
        <v>4</v>
      </c>
      <c r="C6" s="1602" t="s">
        <v>639</v>
      </c>
      <c r="D6" s="1603"/>
      <c r="E6" s="1603"/>
      <c r="F6" s="1604"/>
    </row>
    <row r="7" spans="1:7" ht="15.75" thickBot="1" x14ac:dyDescent="0.3">
      <c r="B7" s="315" t="s">
        <v>6</v>
      </c>
      <c r="C7" s="1605" t="s">
        <v>7</v>
      </c>
      <c r="D7" s="1606"/>
      <c r="E7" s="1606"/>
      <c r="F7" s="1607"/>
    </row>
    <row r="8" spans="1:7" ht="15.75" thickBot="1" x14ac:dyDescent="0.3">
      <c r="B8" s="1598" t="s">
        <v>8</v>
      </c>
      <c r="C8" s="1599"/>
      <c r="D8" s="1599"/>
      <c r="E8" s="1599"/>
      <c r="F8" s="1600"/>
    </row>
    <row r="9" spans="1:7" ht="15.75" thickBot="1" x14ac:dyDescent="0.3">
      <c r="B9" s="1455" t="s">
        <v>668</v>
      </c>
      <c r="C9" s="1456"/>
      <c r="D9" s="1456"/>
      <c r="E9" s="1456"/>
      <c r="F9" s="1457"/>
    </row>
    <row r="10" spans="1:7" ht="25.5" customHeight="1" thickBot="1" x14ac:dyDescent="0.3">
      <c r="B10" s="1455"/>
      <c r="C10" s="1456"/>
      <c r="D10" s="1456"/>
      <c r="E10" s="1456"/>
      <c r="F10" s="1457"/>
    </row>
    <row r="11" spans="1:7" ht="15.75" hidden="1" thickBot="1" x14ac:dyDescent="0.3">
      <c r="B11" s="1455"/>
      <c r="C11" s="1456"/>
      <c r="D11" s="1456"/>
      <c r="E11" s="1456"/>
      <c r="F11" s="1457"/>
    </row>
    <row r="12" spans="1:7" ht="38.25" customHeight="1" thickBot="1" x14ac:dyDescent="0.3">
      <c r="B12" s="316" t="s">
        <v>10</v>
      </c>
      <c r="C12" s="1823" t="s">
        <v>669</v>
      </c>
      <c r="D12" s="1626"/>
      <c r="E12" s="1626"/>
      <c r="F12" s="1627"/>
    </row>
    <row r="13" spans="1:7" ht="23.25" customHeight="1" x14ac:dyDescent="0.25">
      <c r="B13" s="1614" t="s">
        <v>12</v>
      </c>
      <c r="C13" s="317">
        <v>2024</v>
      </c>
      <c r="D13" s="317">
        <v>2025</v>
      </c>
      <c r="E13" s="317">
        <v>2026</v>
      </c>
      <c r="F13" s="317">
        <v>2027</v>
      </c>
    </row>
    <row r="14" spans="1:7" ht="15.75" thickBot="1" x14ac:dyDescent="0.3">
      <c r="B14" s="1615"/>
      <c r="C14" s="319" t="s">
        <v>13</v>
      </c>
      <c r="D14" s="319" t="s">
        <v>14</v>
      </c>
      <c r="E14" s="319" t="s">
        <v>14</v>
      </c>
      <c r="F14" s="319" t="s">
        <v>14</v>
      </c>
    </row>
    <row r="15" spans="1:7" ht="45" customHeight="1" thickBot="1" x14ac:dyDescent="0.3">
      <c r="B15" s="320" t="s">
        <v>670</v>
      </c>
      <c r="C15" s="730">
        <v>0.16</v>
      </c>
      <c r="D15" s="730">
        <v>0.13</v>
      </c>
      <c r="E15" s="730">
        <v>0.09</v>
      </c>
      <c r="F15" s="730">
        <v>7.0000000000000007E-2</v>
      </c>
    </row>
    <row r="16" spans="1:7" ht="39" customHeight="1" thickBot="1" x14ac:dyDescent="0.3">
      <c r="B16" s="125" t="s">
        <v>24</v>
      </c>
      <c r="C16" s="1922" t="s">
        <v>671</v>
      </c>
      <c r="D16" s="1923"/>
      <c r="E16" s="1923"/>
      <c r="F16" s="1924"/>
    </row>
    <row r="17" spans="2:6" ht="23.25" customHeight="1" thickBot="1" x14ac:dyDescent="0.3">
      <c r="B17" s="1619" t="s">
        <v>84</v>
      </c>
      <c r="C17" s="1620"/>
      <c r="D17" s="1620"/>
      <c r="E17" s="1620"/>
      <c r="F17" s="1621"/>
    </row>
    <row r="18" spans="2:6" ht="39" customHeight="1" thickBot="1" x14ac:dyDescent="0.3">
      <c r="B18" s="320" t="s">
        <v>672</v>
      </c>
      <c r="C18" s="731" t="s">
        <v>673</v>
      </c>
      <c r="D18" s="731" t="s">
        <v>673</v>
      </c>
      <c r="E18" s="731" t="s">
        <v>673</v>
      </c>
      <c r="F18" s="731" t="s">
        <v>673</v>
      </c>
    </row>
    <row r="19" spans="2:6" ht="40.5" customHeight="1" thickBot="1" x14ac:dyDescent="0.3">
      <c r="B19" s="320" t="s">
        <v>674</v>
      </c>
      <c r="C19" s="731" t="s">
        <v>673</v>
      </c>
      <c r="D19" s="731" t="s">
        <v>673</v>
      </c>
      <c r="E19" s="731" t="s">
        <v>673</v>
      </c>
      <c r="F19" s="731" t="s">
        <v>673</v>
      </c>
    </row>
    <row r="20" spans="2:6" ht="24" customHeight="1" thickBot="1" x14ac:dyDescent="0.3">
      <c r="B20" s="1622" t="s">
        <v>90</v>
      </c>
      <c r="C20" s="1623"/>
      <c r="D20" s="1623"/>
      <c r="E20" s="1623"/>
      <c r="F20" s="1624"/>
    </row>
    <row r="21" spans="2:6" ht="15.75" thickBot="1" x14ac:dyDescent="0.3">
      <c r="B21" s="1330" t="s">
        <v>26</v>
      </c>
      <c r="C21" s="1331"/>
      <c r="D21" s="1331"/>
      <c r="E21" s="1331"/>
      <c r="F21" s="1332"/>
    </row>
    <row r="22" spans="2:6" ht="18.75" customHeight="1" thickBot="1" x14ac:dyDescent="0.3">
      <c r="B22" s="328" t="s">
        <v>27</v>
      </c>
      <c r="C22" s="1817" t="s">
        <v>675</v>
      </c>
      <c r="D22" s="1626"/>
      <c r="E22" s="1626"/>
      <c r="F22" s="1627"/>
    </row>
    <row r="23" spans="2:6" ht="39.75" customHeight="1" thickBot="1" x14ac:dyDescent="0.3">
      <c r="B23" s="320" t="s">
        <v>29</v>
      </c>
      <c r="C23" s="1619" t="s">
        <v>676</v>
      </c>
      <c r="D23" s="1620"/>
      <c r="E23" s="1620"/>
      <c r="F23" s="1621"/>
    </row>
    <row r="24" spans="2:6" ht="15.75" customHeight="1" thickBot="1" x14ac:dyDescent="0.3">
      <c r="B24" s="320" t="s">
        <v>31</v>
      </c>
      <c r="C24" s="1925" t="s">
        <v>677</v>
      </c>
      <c r="D24" s="1926"/>
      <c r="E24" s="1926"/>
      <c r="F24" s="1927"/>
    </row>
    <row r="25" spans="2:6" ht="12.75" customHeight="1" x14ac:dyDescent="0.25">
      <c r="B25" s="1614"/>
      <c r="C25" s="317">
        <v>2024</v>
      </c>
      <c r="D25" s="317">
        <v>2025</v>
      </c>
      <c r="E25" s="317">
        <v>2026</v>
      </c>
      <c r="F25" s="317">
        <v>2027</v>
      </c>
    </row>
    <row r="26" spans="2:6" ht="9" customHeight="1" thickBot="1" x14ac:dyDescent="0.3">
      <c r="B26" s="1615"/>
      <c r="C26" s="329" t="s">
        <v>13</v>
      </c>
      <c r="D26" s="329" t="s">
        <v>14</v>
      </c>
      <c r="E26" s="329" t="s">
        <v>14</v>
      </c>
      <c r="F26" s="329" t="s">
        <v>14</v>
      </c>
    </row>
    <row r="27" spans="2:6" ht="15.75" thickBot="1" x14ac:dyDescent="0.3">
      <c r="B27" s="320" t="s">
        <v>33</v>
      </c>
      <c r="C27" s="332">
        <v>250</v>
      </c>
      <c r="D27" s="332">
        <v>250</v>
      </c>
      <c r="E27" s="332">
        <v>250</v>
      </c>
      <c r="F27" s="332">
        <v>250</v>
      </c>
    </row>
    <row r="28" spans="2:6" ht="15.75" thickBot="1" x14ac:dyDescent="0.3">
      <c r="B28" s="320" t="s">
        <v>35</v>
      </c>
      <c r="C28" s="332">
        <f>C57</f>
        <v>48932</v>
      </c>
      <c r="D28" s="332">
        <f>D57</f>
        <v>49932</v>
      </c>
      <c r="E28" s="332">
        <f t="shared" ref="E28:F28" si="0">E57</f>
        <v>49932</v>
      </c>
      <c r="F28" s="332">
        <f t="shared" si="0"/>
        <v>49932</v>
      </c>
    </row>
    <row r="29" spans="2:6" ht="15.75" thickBot="1" x14ac:dyDescent="0.3">
      <c r="B29" s="320" t="s">
        <v>36</v>
      </c>
      <c r="C29" s="332">
        <f>C28/C27</f>
        <v>195.72800000000001</v>
      </c>
      <c r="D29" s="332">
        <f t="shared" ref="D29:F29" si="1">D28/D27</f>
        <v>199.72800000000001</v>
      </c>
      <c r="E29" s="332">
        <f t="shared" si="1"/>
        <v>199.72800000000001</v>
      </c>
      <c r="F29" s="332">
        <f t="shared" si="1"/>
        <v>199.72800000000001</v>
      </c>
    </row>
    <row r="30" spans="2:6" ht="15.75" thickBot="1" x14ac:dyDescent="0.3">
      <c r="B30" s="320" t="s">
        <v>37</v>
      </c>
      <c r="C30" s="318" t="s">
        <v>94</v>
      </c>
      <c r="D30" s="333">
        <f>D27/C27-1</f>
        <v>0</v>
      </c>
      <c r="E30" s="333">
        <f t="shared" ref="E30:F32" si="2">E27/D27-1</f>
        <v>0</v>
      </c>
      <c r="F30" s="333">
        <f t="shared" si="2"/>
        <v>0</v>
      </c>
    </row>
    <row r="31" spans="2:6" ht="15.75" thickBot="1" x14ac:dyDescent="0.3">
      <c r="B31" s="320" t="s">
        <v>38</v>
      </c>
      <c r="C31" s="318" t="s">
        <v>94</v>
      </c>
      <c r="D31" s="333">
        <f>D28/C28-1</f>
        <v>2.0436524155971636E-2</v>
      </c>
      <c r="E31" s="333">
        <f t="shared" si="2"/>
        <v>0</v>
      </c>
      <c r="F31" s="333">
        <f t="shared" si="2"/>
        <v>0</v>
      </c>
    </row>
    <row r="32" spans="2:6" ht="15.75" thickBot="1" x14ac:dyDescent="0.3">
      <c r="B32" s="320" t="s">
        <v>39</v>
      </c>
      <c r="C32" s="318" t="s">
        <v>94</v>
      </c>
      <c r="D32" s="333">
        <f>D29/C29-1</f>
        <v>2.0436524155971636E-2</v>
      </c>
      <c r="E32" s="333">
        <f t="shared" si="2"/>
        <v>0</v>
      </c>
      <c r="F32" s="333">
        <f t="shared" si="2"/>
        <v>0</v>
      </c>
    </row>
    <row r="33" spans="2:6" ht="15.75" thickBot="1" x14ac:dyDescent="0.3">
      <c r="B33" s="1608" t="s">
        <v>273</v>
      </c>
      <c r="C33" s="1609"/>
      <c r="D33" s="1609"/>
      <c r="E33" s="1609"/>
      <c r="F33" s="1610"/>
    </row>
    <row r="34" spans="2:6" ht="12.75" customHeight="1" x14ac:dyDescent="0.25">
      <c r="B34" s="1614"/>
      <c r="C34" s="317">
        <v>2024</v>
      </c>
      <c r="D34" s="317">
        <v>2025</v>
      </c>
      <c r="E34" s="317">
        <v>2026</v>
      </c>
      <c r="F34" s="317">
        <v>2027</v>
      </c>
    </row>
    <row r="35" spans="2:6" ht="9" customHeight="1" thickBot="1" x14ac:dyDescent="0.3">
      <c r="B35" s="1615"/>
      <c r="C35" s="329" t="s">
        <v>13</v>
      </c>
      <c r="D35" s="329" t="s">
        <v>14</v>
      </c>
      <c r="E35" s="329" t="s">
        <v>14</v>
      </c>
      <c r="F35" s="329" t="s">
        <v>14</v>
      </c>
    </row>
    <row r="36" spans="2:6" ht="15.75" thickBot="1" x14ac:dyDescent="0.3">
      <c r="B36" s="158" t="s">
        <v>41</v>
      </c>
      <c r="C36" s="335">
        <f>C37+C38</f>
        <v>37682</v>
      </c>
      <c r="D36" s="335">
        <f>D37+D38</f>
        <v>38682</v>
      </c>
      <c r="E36" s="335">
        <f t="shared" ref="E36:F36" si="3">E37+E38</f>
        <v>38682</v>
      </c>
      <c r="F36" s="335">
        <f t="shared" si="3"/>
        <v>38682</v>
      </c>
    </row>
    <row r="37" spans="2:6" ht="15.75" thickBot="1" x14ac:dyDescent="0.3">
      <c r="B37" s="161" t="s">
        <v>42</v>
      </c>
      <c r="C37" s="334">
        <v>37682</v>
      </c>
      <c r="D37" s="334">
        <v>38682</v>
      </c>
      <c r="E37" s="334">
        <v>38682</v>
      </c>
      <c r="F37" s="334">
        <v>38682</v>
      </c>
    </row>
    <row r="38" spans="2:6" ht="15.75" thickBot="1" x14ac:dyDescent="0.3">
      <c r="B38" s="161" t="s">
        <v>43</v>
      </c>
      <c r="C38" s="334"/>
      <c r="D38" s="334"/>
      <c r="E38" s="334"/>
      <c r="F38" s="334"/>
    </row>
    <row r="39" spans="2:6" ht="24.75" thickBot="1" x14ac:dyDescent="0.3">
      <c r="B39" s="158" t="s">
        <v>67</v>
      </c>
      <c r="C39" s="335">
        <f>C40+C41</f>
        <v>5663</v>
      </c>
      <c r="D39" s="335">
        <f>D40+D41</f>
        <v>5663</v>
      </c>
      <c r="E39" s="335">
        <f t="shared" ref="E39:F39" si="4">E40+E41</f>
        <v>5663</v>
      </c>
      <c r="F39" s="335">
        <f t="shared" si="4"/>
        <v>5663</v>
      </c>
    </row>
    <row r="40" spans="2:6" ht="15.75" thickBot="1" x14ac:dyDescent="0.3">
      <c r="B40" s="161" t="s">
        <v>42</v>
      </c>
      <c r="C40" s="335">
        <v>5663</v>
      </c>
      <c r="D40" s="335">
        <v>5663</v>
      </c>
      <c r="E40" s="335">
        <v>5663</v>
      </c>
      <c r="F40" s="335">
        <v>5663</v>
      </c>
    </row>
    <row r="41" spans="2:6" ht="15.75" thickBot="1" x14ac:dyDescent="0.3">
      <c r="B41" s="161" t="s">
        <v>43</v>
      </c>
      <c r="C41" s="334"/>
      <c r="D41" s="335"/>
      <c r="E41" s="335"/>
      <c r="F41" s="335"/>
    </row>
    <row r="42" spans="2:6" ht="15.75" thickBot="1" x14ac:dyDescent="0.3">
      <c r="B42" s="158" t="s">
        <v>45</v>
      </c>
      <c r="C42" s="334">
        <f>C43+C44</f>
        <v>5587</v>
      </c>
      <c r="D42" s="335">
        <f>D43+D44</f>
        <v>5539</v>
      </c>
      <c r="E42" s="335">
        <f t="shared" ref="E42:F42" si="5">E43+E44</f>
        <v>5539</v>
      </c>
      <c r="F42" s="335">
        <f t="shared" si="5"/>
        <v>5539</v>
      </c>
    </row>
    <row r="43" spans="2:6" ht="15.75" thickBot="1" x14ac:dyDescent="0.3">
      <c r="B43" s="161" t="s">
        <v>42</v>
      </c>
      <c r="C43" s="335">
        <v>5587</v>
      </c>
      <c r="D43" s="335">
        <v>5539</v>
      </c>
      <c r="E43" s="335">
        <v>5539</v>
      </c>
      <c r="F43" s="335">
        <v>5539</v>
      </c>
    </row>
    <row r="44" spans="2:6" ht="15.75" thickBot="1" x14ac:dyDescent="0.3">
      <c r="B44" s="161" t="s">
        <v>43</v>
      </c>
      <c r="C44" s="334"/>
      <c r="D44" s="335"/>
      <c r="E44" s="335"/>
      <c r="F44" s="335"/>
    </row>
    <row r="45" spans="2:6" ht="15.75" thickBot="1" x14ac:dyDescent="0.3">
      <c r="B45" s="158" t="s">
        <v>46</v>
      </c>
      <c r="C45" s="334"/>
      <c r="D45" s="335"/>
      <c r="E45" s="335"/>
      <c r="F45" s="335"/>
    </row>
    <row r="46" spans="2:6" ht="15.75" thickBot="1" x14ac:dyDescent="0.3">
      <c r="B46" s="161" t="s">
        <v>42</v>
      </c>
      <c r="C46" s="334"/>
      <c r="D46" s="335"/>
      <c r="E46" s="335"/>
      <c r="F46" s="335"/>
    </row>
    <row r="47" spans="2:6" ht="15.75" thickBot="1" x14ac:dyDescent="0.3">
      <c r="B47" s="161" t="s">
        <v>43</v>
      </c>
      <c r="C47" s="334"/>
      <c r="D47" s="335"/>
      <c r="E47" s="335"/>
      <c r="F47" s="335"/>
    </row>
    <row r="48" spans="2:6" ht="15.75" thickBot="1" x14ac:dyDescent="0.3">
      <c r="B48" s="158" t="s">
        <v>47</v>
      </c>
      <c r="C48" s="334"/>
      <c r="D48" s="335"/>
      <c r="E48" s="335"/>
      <c r="F48" s="335"/>
    </row>
    <row r="49" spans="2:6" ht="15.75" thickBot="1" x14ac:dyDescent="0.3">
      <c r="B49" s="161" t="s">
        <v>42</v>
      </c>
      <c r="C49" s="334"/>
      <c r="D49" s="335"/>
      <c r="E49" s="335"/>
      <c r="F49" s="335"/>
    </row>
    <row r="50" spans="2:6" ht="15.75" thickBot="1" x14ac:dyDescent="0.3">
      <c r="B50" s="161" t="s">
        <v>43</v>
      </c>
      <c r="C50" s="334"/>
      <c r="D50" s="335"/>
      <c r="E50" s="335"/>
      <c r="F50" s="335"/>
    </row>
    <row r="51" spans="2:6" ht="15.75" thickBot="1" x14ac:dyDescent="0.3">
      <c r="B51" s="158" t="s">
        <v>48</v>
      </c>
      <c r="C51" s="334">
        <f>C52+C53</f>
        <v>0</v>
      </c>
      <c r="D51" s="335">
        <f t="shared" ref="D51:F51" si="6">D52+D53</f>
        <v>0</v>
      </c>
      <c r="E51" s="335">
        <f t="shared" si="6"/>
        <v>0</v>
      </c>
      <c r="F51" s="335">
        <f t="shared" si="6"/>
        <v>0</v>
      </c>
    </row>
    <row r="52" spans="2:6" ht="15.75" thickBot="1" x14ac:dyDescent="0.3">
      <c r="B52" s="161" t="s">
        <v>42</v>
      </c>
      <c r="C52" s="336"/>
      <c r="D52" s="335">
        <v>0</v>
      </c>
      <c r="E52" s="338">
        <v>0</v>
      </c>
      <c r="F52" s="338">
        <v>0</v>
      </c>
    </row>
    <row r="53" spans="2:6" ht="15.75" thickBot="1" x14ac:dyDescent="0.3">
      <c r="B53" s="161" t="s">
        <v>43</v>
      </c>
      <c r="C53" s="334"/>
      <c r="D53" s="335"/>
      <c r="E53" s="335"/>
      <c r="F53" s="335"/>
    </row>
    <row r="54" spans="2:6" ht="24.75" thickBot="1" x14ac:dyDescent="0.3">
      <c r="B54" s="158" t="s">
        <v>49</v>
      </c>
      <c r="C54" s="334">
        <v>0</v>
      </c>
      <c r="D54" s="335">
        <f>SUM(D55)</f>
        <v>48</v>
      </c>
      <c r="E54" s="335">
        <f t="shared" ref="E54:F54" si="7">SUM(E55)</f>
        <v>48</v>
      </c>
      <c r="F54" s="335">
        <f t="shared" si="7"/>
        <v>48</v>
      </c>
    </row>
    <row r="55" spans="2:6" ht="15.75" thickBot="1" x14ac:dyDescent="0.3">
      <c r="B55" s="161" t="s">
        <v>42</v>
      </c>
      <c r="C55" s="334"/>
      <c r="D55" s="732">
        <v>48</v>
      </c>
      <c r="E55" s="732">
        <v>48</v>
      </c>
      <c r="F55" s="732">
        <v>48</v>
      </c>
    </row>
    <row r="56" spans="2:6" ht="15.75" thickBot="1" x14ac:dyDescent="0.3">
      <c r="B56" s="161" t="s">
        <v>43</v>
      </c>
      <c r="C56" s="334"/>
      <c r="D56" s="342"/>
      <c r="E56" s="340"/>
      <c r="F56" s="340"/>
    </row>
    <row r="57" spans="2:6" ht="15.75" thickBot="1" x14ac:dyDescent="0.3">
      <c r="B57" s="183" t="s">
        <v>62</v>
      </c>
      <c r="C57" s="334">
        <f>C54+C51+C48+C45+C42+C39+C36</f>
        <v>48932</v>
      </c>
      <c r="D57" s="334">
        <f t="shared" ref="D57:F57" si="8">D54+D51+D48+D45+D42+D39+D36</f>
        <v>49932</v>
      </c>
      <c r="E57" s="334">
        <f t="shared" si="8"/>
        <v>49932</v>
      </c>
      <c r="F57" s="334">
        <f t="shared" si="8"/>
        <v>49932</v>
      </c>
    </row>
    <row r="58" spans="2:6" ht="15.75" thickBot="1" x14ac:dyDescent="0.3">
      <c r="B58" s="140" t="s">
        <v>71</v>
      </c>
      <c r="C58" s="344">
        <f>IF(C57-C28=0,0,"Error")</f>
        <v>0</v>
      </c>
      <c r="D58" s="344">
        <f>IF(D57-D28=0,0,"Error")</f>
        <v>0</v>
      </c>
      <c r="E58" s="344">
        <f>IF(E57-E28=0,0,"Error")</f>
        <v>0</v>
      </c>
      <c r="F58" s="344">
        <f>IF(F57-F28=0,0,"Error")</f>
        <v>0</v>
      </c>
    </row>
    <row r="59" spans="2:6" ht="15.75" thickBot="1" x14ac:dyDescent="0.3">
      <c r="B59" s="345" t="s">
        <v>274</v>
      </c>
      <c r="C59" s="1817" t="s">
        <v>678</v>
      </c>
      <c r="D59" s="1626"/>
      <c r="E59" s="1626"/>
      <c r="F59" s="1627"/>
    </row>
    <row r="60" spans="2:6" ht="42.75" customHeight="1" thickBot="1" x14ac:dyDescent="0.3">
      <c r="B60" s="320" t="s">
        <v>29</v>
      </c>
      <c r="C60" s="1619" t="s">
        <v>679</v>
      </c>
      <c r="D60" s="1620"/>
      <c r="E60" s="1620"/>
      <c r="F60" s="1621"/>
    </row>
    <row r="61" spans="2:6" ht="15.75" thickBot="1" x14ac:dyDescent="0.3">
      <c r="B61" s="320" t="s">
        <v>31</v>
      </c>
      <c r="C61" s="1619" t="s">
        <v>680</v>
      </c>
      <c r="D61" s="1629"/>
      <c r="E61" s="1629"/>
      <c r="F61" s="1630"/>
    </row>
    <row r="62" spans="2:6" ht="12.75" customHeight="1" x14ac:dyDescent="0.25">
      <c r="B62" s="1614"/>
      <c r="C62" s="317">
        <v>2024</v>
      </c>
      <c r="D62" s="317">
        <v>2025</v>
      </c>
      <c r="E62" s="317">
        <v>2026</v>
      </c>
      <c r="F62" s="317">
        <v>2027</v>
      </c>
    </row>
    <row r="63" spans="2:6" ht="9" customHeight="1" thickBot="1" x14ac:dyDescent="0.3">
      <c r="B63" s="1615"/>
      <c r="C63" s="329" t="s">
        <v>13</v>
      </c>
      <c r="D63" s="329" t="s">
        <v>14</v>
      </c>
      <c r="E63" s="329" t="s">
        <v>14</v>
      </c>
      <c r="F63" s="329" t="s">
        <v>14</v>
      </c>
    </row>
    <row r="64" spans="2:6" ht="15.75" thickBot="1" x14ac:dyDescent="0.3">
      <c r="B64" s="320" t="s">
        <v>33</v>
      </c>
      <c r="C64" s="318">
        <v>5</v>
      </c>
      <c r="D64" s="318">
        <v>15</v>
      </c>
      <c r="E64" s="318">
        <v>15</v>
      </c>
      <c r="F64" s="318">
        <v>5</v>
      </c>
    </row>
    <row r="65" spans="2:6" ht="15.75" thickBot="1" x14ac:dyDescent="0.3">
      <c r="B65" s="320" t="s">
        <v>35</v>
      </c>
      <c r="C65" s="332">
        <f>C94</f>
        <v>4000</v>
      </c>
      <c r="D65" s="332">
        <f t="shared" ref="D65:F65" si="9">D94</f>
        <v>12000</v>
      </c>
      <c r="E65" s="332">
        <f t="shared" si="9"/>
        <v>12000</v>
      </c>
      <c r="F65" s="332">
        <f t="shared" si="9"/>
        <v>4000</v>
      </c>
    </row>
    <row r="66" spans="2:6" ht="15.75" thickBot="1" x14ac:dyDescent="0.3">
      <c r="B66" s="320" t="s">
        <v>36</v>
      </c>
      <c r="C66" s="332">
        <f>C65/C64</f>
        <v>800</v>
      </c>
      <c r="D66" s="332">
        <f>D65/D64</f>
        <v>800</v>
      </c>
      <c r="E66" s="332">
        <f>E65/E64</f>
        <v>800</v>
      </c>
      <c r="F66" s="332">
        <f>F65/F64</f>
        <v>800</v>
      </c>
    </row>
    <row r="67" spans="2:6" ht="15.75" thickBot="1" x14ac:dyDescent="0.3">
      <c r="B67" s="320" t="s">
        <v>37</v>
      </c>
      <c r="C67" s="318"/>
      <c r="D67" s="333">
        <f>D64/C64-1</f>
        <v>2</v>
      </c>
      <c r="E67" s="333">
        <f>E64/D64-1</f>
        <v>0</v>
      </c>
      <c r="F67" s="333">
        <f>F64/E64-1</f>
        <v>-0.66666666666666674</v>
      </c>
    </row>
    <row r="68" spans="2:6" ht="15.75" thickBot="1" x14ac:dyDescent="0.3">
      <c r="B68" s="320" t="s">
        <v>38</v>
      </c>
      <c r="C68" s="318"/>
      <c r="D68" s="333">
        <f>D65/C65-1</f>
        <v>2</v>
      </c>
      <c r="E68" s="333">
        <f t="shared" ref="E68:F69" si="10">E65/D65-1</f>
        <v>0</v>
      </c>
      <c r="F68" s="333">
        <f t="shared" si="10"/>
        <v>-0.66666666666666674</v>
      </c>
    </row>
    <row r="69" spans="2:6" ht="15.75" thickBot="1" x14ac:dyDescent="0.3">
      <c r="B69" s="320" t="s">
        <v>39</v>
      </c>
      <c r="C69" s="318"/>
      <c r="D69" s="333">
        <f>D66/C66-1</f>
        <v>0</v>
      </c>
      <c r="E69" s="333">
        <f t="shared" si="10"/>
        <v>0</v>
      </c>
      <c r="F69" s="333">
        <f t="shared" si="10"/>
        <v>0</v>
      </c>
    </row>
    <row r="70" spans="2:6" ht="24.75" customHeight="1" thickBot="1" x14ac:dyDescent="0.3">
      <c r="B70" s="1608" t="s">
        <v>492</v>
      </c>
      <c r="C70" s="1609"/>
      <c r="D70" s="1609"/>
      <c r="E70" s="1609"/>
      <c r="F70" s="1610"/>
    </row>
    <row r="71" spans="2:6" ht="12.75" customHeight="1" x14ac:dyDescent="0.25">
      <c r="B71" s="1614"/>
      <c r="C71" s="317">
        <v>2024</v>
      </c>
      <c r="D71" s="317">
        <v>2025</v>
      </c>
      <c r="E71" s="317">
        <v>2026</v>
      </c>
      <c r="F71" s="317">
        <v>2027</v>
      </c>
    </row>
    <row r="72" spans="2:6" ht="9" customHeight="1" thickBot="1" x14ac:dyDescent="0.3">
      <c r="B72" s="1615"/>
      <c r="C72" s="329" t="s">
        <v>13</v>
      </c>
      <c r="D72" s="329" t="s">
        <v>14</v>
      </c>
      <c r="E72" s="329" t="s">
        <v>14</v>
      </c>
      <c r="F72" s="329" t="s">
        <v>14</v>
      </c>
    </row>
    <row r="73" spans="2:6" ht="24.75" customHeight="1" thickBot="1" x14ac:dyDescent="0.3">
      <c r="B73" s="158" t="s">
        <v>41</v>
      </c>
      <c r="C73" s="335"/>
      <c r="D73" s="335"/>
      <c r="E73" s="335"/>
      <c r="F73" s="335"/>
    </row>
    <row r="74" spans="2:6" ht="38.25" customHeight="1" thickBot="1" x14ac:dyDescent="0.3">
      <c r="B74" s="161" t="s">
        <v>42</v>
      </c>
      <c r="C74" s="334"/>
      <c r="D74" s="346"/>
      <c r="E74" s="346"/>
      <c r="F74" s="346"/>
    </row>
    <row r="75" spans="2:6" ht="24.75" customHeight="1" thickBot="1" x14ac:dyDescent="0.3">
      <c r="B75" s="161" t="s">
        <v>43</v>
      </c>
      <c r="C75" s="334"/>
      <c r="D75" s="346"/>
      <c r="E75" s="346"/>
      <c r="F75" s="346"/>
    </row>
    <row r="76" spans="2:6" ht="24.75" customHeight="1" thickBot="1" x14ac:dyDescent="0.3">
      <c r="B76" s="158" t="s">
        <v>67</v>
      </c>
      <c r="C76" s="335"/>
      <c r="D76" s="335"/>
      <c r="E76" s="335"/>
      <c r="F76" s="335"/>
    </row>
    <row r="77" spans="2:6" ht="15.75" thickBot="1" x14ac:dyDescent="0.3">
      <c r="B77" s="161" t="s">
        <v>42</v>
      </c>
      <c r="C77" s="334"/>
      <c r="D77" s="335"/>
      <c r="E77" s="335"/>
      <c r="F77" s="335"/>
    </row>
    <row r="78" spans="2:6" ht="15.75" thickBot="1" x14ac:dyDescent="0.3">
      <c r="B78" s="161" t="s">
        <v>43</v>
      </c>
      <c r="C78" s="334"/>
      <c r="D78" s="335"/>
      <c r="E78" s="335"/>
      <c r="F78" s="335"/>
    </row>
    <row r="79" spans="2:6" ht="24.75" customHeight="1" thickBot="1" x14ac:dyDescent="0.3">
      <c r="B79" s="158" t="s">
        <v>45</v>
      </c>
      <c r="C79" s="733">
        <f>C80</f>
        <v>0</v>
      </c>
      <c r="D79" s="733">
        <f>D80</f>
        <v>0</v>
      </c>
      <c r="E79" s="733">
        <f t="shared" ref="E79:F79" si="11">E80</f>
        <v>0</v>
      </c>
      <c r="F79" s="733">
        <f t="shared" si="11"/>
        <v>0</v>
      </c>
    </row>
    <row r="80" spans="2:6" ht="15.75" thickBot="1" x14ac:dyDescent="0.3">
      <c r="B80" s="161" t="s">
        <v>42</v>
      </c>
      <c r="C80" s="734"/>
      <c r="D80" s="733"/>
      <c r="E80" s="733"/>
      <c r="F80" s="733"/>
    </row>
    <row r="81" spans="2:6" ht="15.75" thickBot="1" x14ac:dyDescent="0.3">
      <c r="B81" s="161" t="s">
        <v>43</v>
      </c>
      <c r="C81" s="334"/>
      <c r="D81" s="335"/>
      <c r="E81" s="335"/>
      <c r="F81" s="335"/>
    </row>
    <row r="82" spans="2:6" ht="15.75" thickBot="1" x14ac:dyDescent="0.3">
      <c r="B82" s="158" t="s">
        <v>46</v>
      </c>
      <c r="C82" s="334"/>
      <c r="D82" s="335"/>
      <c r="E82" s="335"/>
      <c r="F82" s="335"/>
    </row>
    <row r="83" spans="2:6" ht="15.75" thickBot="1" x14ac:dyDescent="0.3">
      <c r="B83" s="161" t="s">
        <v>42</v>
      </c>
      <c r="C83" s="334"/>
      <c r="D83" s="335"/>
      <c r="E83" s="335"/>
      <c r="F83" s="335"/>
    </row>
    <row r="84" spans="2:6" ht="15.75" thickBot="1" x14ac:dyDescent="0.3">
      <c r="B84" s="161" t="s">
        <v>43</v>
      </c>
      <c r="C84" s="334"/>
      <c r="D84" s="335"/>
      <c r="E84" s="335"/>
      <c r="F84" s="335"/>
    </row>
    <row r="85" spans="2:6" ht="15.75" thickBot="1" x14ac:dyDescent="0.3">
      <c r="B85" s="158" t="s">
        <v>47</v>
      </c>
      <c r="C85" s="334">
        <f>C86</f>
        <v>4000</v>
      </c>
      <c r="D85" s="334">
        <f t="shared" ref="D85:F85" si="12">D86</f>
        <v>12000</v>
      </c>
      <c r="E85" s="334">
        <f t="shared" si="12"/>
        <v>12000</v>
      </c>
      <c r="F85" s="334">
        <f t="shared" si="12"/>
        <v>4000</v>
      </c>
    </row>
    <row r="86" spans="2:6" ht="15.75" thickBot="1" x14ac:dyDescent="0.3">
      <c r="B86" s="161" t="s">
        <v>42</v>
      </c>
      <c r="C86" s="334">
        <v>4000</v>
      </c>
      <c r="D86" s="334">
        <v>12000</v>
      </c>
      <c r="E86" s="334">
        <v>12000</v>
      </c>
      <c r="F86" s="334">
        <v>4000</v>
      </c>
    </row>
    <row r="87" spans="2:6" ht="15.75" thickBot="1" x14ac:dyDescent="0.3">
      <c r="B87" s="161" t="s">
        <v>43</v>
      </c>
      <c r="C87" s="334"/>
      <c r="D87" s="335"/>
      <c r="E87" s="335"/>
      <c r="F87" s="335"/>
    </row>
    <row r="88" spans="2:6" ht="15.75" thickBot="1" x14ac:dyDescent="0.3">
      <c r="B88" s="158" t="s">
        <v>48</v>
      </c>
      <c r="C88" s="334"/>
      <c r="D88" s="335"/>
      <c r="E88" s="335"/>
      <c r="F88" s="335"/>
    </row>
    <row r="89" spans="2:6" ht="15.75" thickBot="1" x14ac:dyDescent="0.3">
      <c r="B89" s="161" t="s">
        <v>42</v>
      </c>
      <c r="C89" s="334"/>
      <c r="D89" s="335"/>
      <c r="E89" s="335"/>
      <c r="F89" s="335"/>
    </row>
    <row r="90" spans="2:6" ht="15.75" thickBot="1" x14ac:dyDescent="0.3">
      <c r="B90" s="161" t="s">
        <v>43</v>
      </c>
      <c r="C90" s="334"/>
      <c r="D90" s="335"/>
      <c r="E90" s="335"/>
      <c r="F90" s="335"/>
    </row>
    <row r="91" spans="2:6" ht="24.75" thickBot="1" x14ac:dyDescent="0.3">
      <c r="B91" s="158" t="s">
        <v>49</v>
      </c>
      <c r="C91" s="334"/>
      <c r="D91" s="335"/>
      <c r="E91" s="335"/>
      <c r="F91" s="335"/>
    </row>
    <row r="92" spans="2:6" ht="15.75" thickBot="1" x14ac:dyDescent="0.3">
      <c r="B92" s="161" t="s">
        <v>42</v>
      </c>
      <c r="C92" s="334"/>
      <c r="D92" s="335"/>
      <c r="E92" s="335"/>
      <c r="F92" s="335"/>
    </row>
    <row r="93" spans="2:6" ht="15.75" thickBot="1" x14ac:dyDescent="0.3">
      <c r="B93" s="161" t="s">
        <v>43</v>
      </c>
      <c r="C93" s="334"/>
      <c r="D93" s="335"/>
      <c r="E93" s="335"/>
      <c r="F93" s="335"/>
    </row>
    <row r="94" spans="2:6" ht="15.75" thickBot="1" x14ac:dyDescent="0.3">
      <c r="B94" s="194" t="s">
        <v>50</v>
      </c>
      <c r="C94" s="334">
        <f>C91+C88+C85+C82+C79+C76+C73</f>
        <v>4000</v>
      </c>
      <c r="D94" s="334">
        <f>D91+D88+D85+D82+D79+D76+D73</f>
        <v>12000</v>
      </c>
      <c r="E94" s="334">
        <f t="shared" ref="E94:F94" si="13">E91+E88+E85+E82+E79+E76+E73</f>
        <v>12000</v>
      </c>
      <c r="F94" s="334">
        <f t="shared" si="13"/>
        <v>4000</v>
      </c>
    </row>
    <row r="95" spans="2:6" ht="17.25" customHeight="1" thickBot="1" x14ac:dyDescent="0.3">
      <c r="B95" s="140" t="s">
        <v>71</v>
      </c>
      <c r="C95" s="344">
        <f>IF(C94-C65=0,0,"Error")</f>
        <v>0</v>
      </c>
      <c r="D95" s="344">
        <f>IF(D94-D65=0,0,"Error")</f>
        <v>0</v>
      </c>
      <c r="E95" s="344">
        <f>IF(E94-E65=0,0,"Error")</f>
        <v>0</v>
      </c>
      <c r="F95" s="344">
        <f>IF(F94-F65=0,0,"Error")</f>
        <v>0</v>
      </c>
    </row>
    <row r="96" spans="2:6" ht="15.75" thickBot="1" x14ac:dyDescent="0.3">
      <c r="B96" s="1330" t="s">
        <v>96</v>
      </c>
      <c r="C96" s="1331"/>
      <c r="D96" s="1331"/>
      <c r="E96" s="1331"/>
      <c r="F96" s="1332"/>
    </row>
    <row r="97" spans="2:6" ht="15.75" thickBot="1" x14ac:dyDescent="0.3">
      <c r="B97" s="1330" t="s">
        <v>97</v>
      </c>
      <c r="C97" s="1331"/>
      <c r="D97" s="1331"/>
      <c r="E97" s="1331"/>
      <c r="F97" s="1332"/>
    </row>
    <row r="98" spans="2:6" ht="15.75" thickBot="1" x14ac:dyDescent="0.3">
      <c r="B98" s="328" t="s">
        <v>98</v>
      </c>
      <c r="C98" s="1928" t="s">
        <v>681</v>
      </c>
      <c r="D98" s="1929"/>
      <c r="E98" s="1930"/>
      <c r="F98" s="1931"/>
    </row>
    <row r="99" spans="2:6" ht="34.5" customHeight="1" thickBot="1" x14ac:dyDescent="0.3">
      <c r="B99" s="328" t="s">
        <v>100</v>
      </c>
      <c r="C99" s="328" t="s">
        <v>681</v>
      </c>
      <c r="D99" s="627" t="s">
        <v>54</v>
      </c>
      <c r="E99" s="1932" t="s">
        <v>663</v>
      </c>
      <c r="F99" s="1933"/>
    </row>
    <row r="100" spans="2:6" ht="15.75" thickBot="1" x14ac:dyDescent="0.3">
      <c r="B100" s="352"/>
      <c r="C100" s="1649"/>
      <c r="D100" s="1650"/>
      <c r="E100" s="1651"/>
      <c r="F100" s="1652"/>
    </row>
    <row r="101" spans="2:6" ht="17.25" customHeight="1" thickBot="1" x14ac:dyDescent="0.3">
      <c r="B101" s="320" t="s">
        <v>29</v>
      </c>
      <c r="C101" s="1619" t="s">
        <v>682</v>
      </c>
      <c r="D101" s="1620"/>
      <c r="E101" s="1620"/>
      <c r="F101" s="1621"/>
    </row>
    <row r="102" spans="2:6" ht="15.75" thickBot="1" x14ac:dyDescent="0.3">
      <c r="B102" s="320" t="s">
        <v>31</v>
      </c>
      <c r="C102" s="1628" t="s">
        <v>318</v>
      </c>
      <c r="D102" s="1629"/>
      <c r="E102" s="1629"/>
      <c r="F102" s="1630"/>
    </row>
    <row r="103" spans="2:6" ht="12.75" customHeight="1" x14ac:dyDescent="0.25">
      <c r="B103" s="1614"/>
      <c r="C103" s="317">
        <v>2024</v>
      </c>
      <c r="D103" s="317">
        <v>2025</v>
      </c>
      <c r="E103" s="317">
        <v>2026</v>
      </c>
      <c r="F103" s="317">
        <v>2027</v>
      </c>
    </row>
    <row r="104" spans="2:6" ht="9" customHeight="1" thickBot="1" x14ac:dyDescent="0.3">
      <c r="B104" s="1615"/>
      <c r="C104" s="329" t="s">
        <v>13</v>
      </c>
      <c r="D104" s="329" t="s">
        <v>14</v>
      </c>
      <c r="E104" s="329" t="s">
        <v>14</v>
      </c>
      <c r="F104" s="329" t="s">
        <v>14</v>
      </c>
    </row>
    <row r="105" spans="2:6" ht="15.75" thickBot="1" x14ac:dyDescent="0.3">
      <c r="B105" s="320" t="s">
        <v>33</v>
      </c>
      <c r="C105" s="332">
        <v>8</v>
      </c>
      <c r="D105" s="332">
        <v>8</v>
      </c>
      <c r="E105" s="332">
        <v>8</v>
      </c>
      <c r="F105" s="332">
        <v>8</v>
      </c>
    </row>
    <row r="106" spans="2:6" ht="15.75" thickBot="1" x14ac:dyDescent="0.3">
      <c r="B106" s="320" t="s">
        <v>35</v>
      </c>
      <c r="C106" s="332">
        <f>C124</f>
        <v>1000</v>
      </c>
      <c r="D106" s="332">
        <f t="shared" ref="D106:F106" si="14">D124</f>
        <v>1000</v>
      </c>
      <c r="E106" s="332">
        <f t="shared" si="14"/>
        <v>1000</v>
      </c>
      <c r="F106" s="332">
        <f t="shared" si="14"/>
        <v>1000</v>
      </c>
    </row>
    <row r="107" spans="2:6" ht="15.75" thickBot="1" x14ac:dyDescent="0.3">
      <c r="B107" s="320" t="s">
        <v>36</v>
      </c>
      <c r="C107" s="332">
        <f>C106/C105</f>
        <v>125</v>
      </c>
      <c r="D107" s="332">
        <f t="shared" ref="D107:F107" si="15">D106/D105</f>
        <v>125</v>
      </c>
      <c r="E107" s="332">
        <f t="shared" si="15"/>
        <v>125</v>
      </c>
      <c r="F107" s="332">
        <f t="shared" si="15"/>
        <v>125</v>
      </c>
    </row>
    <row r="108" spans="2:6" ht="15.75" thickBot="1" x14ac:dyDescent="0.3">
      <c r="B108" s="320" t="s">
        <v>37</v>
      </c>
      <c r="C108" s="318" t="s">
        <v>94</v>
      </c>
      <c r="D108" s="333">
        <f>D105/C105-1</f>
        <v>0</v>
      </c>
      <c r="E108" s="333">
        <f t="shared" ref="E108:F110" si="16">E105/D105-1</f>
        <v>0</v>
      </c>
      <c r="F108" s="333">
        <f t="shared" si="16"/>
        <v>0</v>
      </c>
    </row>
    <row r="109" spans="2:6" ht="15.75" thickBot="1" x14ac:dyDescent="0.3">
      <c r="B109" s="320" t="s">
        <v>38</v>
      </c>
      <c r="C109" s="318" t="s">
        <v>94</v>
      </c>
      <c r="D109" s="333">
        <f>D106/C106-1</f>
        <v>0</v>
      </c>
      <c r="E109" s="333">
        <f t="shared" si="16"/>
        <v>0</v>
      </c>
      <c r="F109" s="333">
        <f t="shared" si="16"/>
        <v>0</v>
      </c>
    </row>
    <row r="110" spans="2:6" ht="15.75" thickBot="1" x14ac:dyDescent="0.3">
      <c r="B110" s="320" t="s">
        <v>39</v>
      </c>
      <c r="C110" s="318" t="s">
        <v>94</v>
      </c>
      <c r="D110" s="333">
        <f>D107/C107-1</f>
        <v>0</v>
      </c>
      <c r="E110" s="333">
        <f t="shared" si="16"/>
        <v>0</v>
      </c>
      <c r="F110" s="333">
        <f t="shared" si="16"/>
        <v>0</v>
      </c>
    </row>
    <row r="111" spans="2:6" ht="15.75" thickBot="1" x14ac:dyDescent="0.3">
      <c r="B111" s="1608" t="s">
        <v>284</v>
      </c>
      <c r="C111" s="1609"/>
      <c r="D111" s="1609"/>
      <c r="E111" s="1609"/>
      <c r="F111" s="1610"/>
    </row>
    <row r="112" spans="2:6" ht="12.75" customHeight="1" x14ac:dyDescent="0.25">
      <c r="B112" s="1614"/>
      <c r="C112" s="317">
        <v>2024</v>
      </c>
      <c r="D112" s="317">
        <v>2025</v>
      </c>
      <c r="E112" s="317">
        <v>2026</v>
      </c>
      <c r="F112" s="317">
        <v>2027</v>
      </c>
    </row>
    <row r="113" spans="2:6" ht="9" customHeight="1" thickBot="1" x14ac:dyDescent="0.3">
      <c r="B113" s="1615"/>
      <c r="C113" s="329" t="s">
        <v>13</v>
      </c>
      <c r="D113" s="329" t="s">
        <v>14</v>
      </c>
      <c r="E113" s="329" t="s">
        <v>14</v>
      </c>
      <c r="F113" s="329" t="s">
        <v>14</v>
      </c>
    </row>
    <row r="114" spans="2:6" ht="15.75" thickBot="1" x14ac:dyDescent="0.3">
      <c r="B114" s="158" t="s">
        <v>57</v>
      </c>
      <c r="C114" s="335">
        <f>C115+C116+C117+C118</f>
        <v>0</v>
      </c>
      <c r="D114" s="335">
        <f t="shared" ref="D114:F114" si="17">D115+D116+D117+D118</f>
        <v>0</v>
      </c>
      <c r="E114" s="335">
        <f t="shared" si="17"/>
        <v>0</v>
      </c>
      <c r="F114" s="335">
        <f t="shared" si="17"/>
        <v>0</v>
      </c>
    </row>
    <row r="115" spans="2:6" ht="15.75" thickBot="1" x14ac:dyDescent="0.3">
      <c r="B115" s="161" t="s">
        <v>42</v>
      </c>
      <c r="C115" s="335"/>
      <c r="D115" s="335"/>
      <c r="E115" s="335"/>
      <c r="F115" s="335"/>
    </row>
    <row r="116" spans="2:6" ht="15.75" thickBot="1" x14ac:dyDescent="0.3">
      <c r="B116" s="161" t="s">
        <v>58</v>
      </c>
      <c r="C116" s="335"/>
      <c r="D116" s="335"/>
      <c r="E116" s="335"/>
      <c r="F116" s="335"/>
    </row>
    <row r="117" spans="2:6" ht="15.75" thickBot="1" x14ac:dyDescent="0.3">
      <c r="B117" s="161" t="s">
        <v>59</v>
      </c>
      <c r="C117" s="335"/>
      <c r="D117" s="335"/>
      <c r="E117" s="335"/>
      <c r="F117" s="335"/>
    </row>
    <row r="118" spans="2:6" ht="15.75" thickBot="1" x14ac:dyDescent="0.3">
      <c r="B118" s="161" t="s">
        <v>60</v>
      </c>
      <c r="C118" s="335"/>
      <c r="D118" s="335"/>
      <c r="E118" s="335"/>
      <c r="F118" s="335"/>
    </row>
    <row r="119" spans="2:6" ht="15.75" thickBot="1" x14ac:dyDescent="0.3">
      <c r="B119" s="158" t="s">
        <v>61</v>
      </c>
      <c r="C119" s="334">
        <f>C120+C121+C122+C123</f>
        <v>1000</v>
      </c>
      <c r="D119" s="334">
        <f t="shared" ref="D119:F119" si="18">D120+D121+D122+D123</f>
        <v>1000</v>
      </c>
      <c r="E119" s="334">
        <f t="shared" si="18"/>
        <v>1000</v>
      </c>
      <c r="F119" s="334">
        <f t="shared" si="18"/>
        <v>1000</v>
      </c>
    </row>
    <row r="120" spans="2:6" ht="15.75" thickBot="1" x14ac:dyDescent="0.3">
      <c r="B120" s="161" t="s">
        <v>42</v>
      </c>
      <c r="C120" s="334">
        <v>1000</v>
      </c>
      <c r="D120" s="335">
        <v>1000</v>
      </c>
      <c r="E120" s="335">
        <v>1000</v>
      </c>
      <c r="F120" s="335">
        <v>1000</v>
      </c>
    </row>
    <row r="121" spans="2:6" ht="15.75" thickBot="1" x14ac:dyDescent="0.3">
      <c r="B121" s="161" t="s">
        <v>58</v>
      </c>
      <c r="C121" s="334"/>
      <c r="D121" s="335"/>
      <c r="E121" s="335"/>
      <c r="F121" s="335"/>
    </row>
    <row r="122" spans="2:6" ht="15.75" thickBot="1" x14ac:dyDescent="0.3">
      <c r="B122" s="161" t="s">
        <v>59</v>
      </c>
      <c r="C122" s="334"/>
      <c r="D122" s="335"/>
      <c r="E122" s="335"/>
      <c r="F122" s="335"/>
    </row>
    <row r="123" spans="2:6" ht="15.75" thickBot="1" x14ac:dyDescent="0.3">
      <c r="B123" s="161" t="s">
        <v>60</v>
      </c>
      <c r="C123" s="334"/>
      <c r="D123" s="335"/>
      <c r="E123" s="335"/>
      <c r="F123" s="335"/>
    </row>
    <row r="124" spans="2:6" ht="15.75" thickBot="1" x14ac:dyDescent="0.3">
      <c r="B124" s="201" t="s">
        <v>62</v>
      </c>
      <c r="C124" s="334">
        <f>C114+C119</f>
        <v>1000</v>
      </c>
      <c r="D124" s="334">
        <f t="shared" ref="D124:F124" si="19">D114+D119</f>
        <v>1000</v>
      </c>
      <c r="E124" s="334">
        <f t="shared" si="19"/>
        <v>1000</v>
      </c>
      <c r="F124" s="334">
        <f t="shared" si="19"/>
        <v>1000</v>
      </c>
    </row>
    <row r="125" spans="2:6" ht="34.5" hidden="1" thickBot="1" x14ac:dyDescent="0.3">
      <c r="B125" s="328" t="s">
        <v>149</v>
      </c>
      <c r="C125" s="328" t="s">
        <v>683</v>
      </c>
      <c r="D125" s="627" t="s">
        <v>54</v>
      </c>
      <c r="E125" s="1651"/>
      <c r="F125" s="1652"/>
    </row>
    <row r="126" spans="2:6" ht="17.25" hidden="1" customHeight="1" thickBot="1" x14ac:dyDescent="0.3">
      <c r="B126" s="320" t="s">
        <v>29</v>
      </c>
      <c r="C126" s="1619" t="s">
        <v>684</v>
      </c>
      <c r="D126" s="1620"/>
      <c r="E126" s="1620"/>
      <c r="F126" s="1621"/>
    </row>
    <row r="127" spans="2:6" ht="15.75" hidden="1" thickBot="1" x14ac:dyDescent="0.3">
      <c r="B127" s="320" t="s">
        <v>31</v>
      </c>
      <c r="C127" s="1628" t="s">
        <v>202</v>
      </c>
      <c r="D127" s="1629"/>
      <c r="E127" s="1629"/>
      <c r="F127" s="1630"/>
    </row>
    <row r="128" spans="2:6" ht="12.75" hidden="1" customHeight="1" x14ac:dyDescent="0.25">
      <c r="B128" s="1614"/>
      <c r="C128" s="621">
        <v>2020</v>
      </c>
      <c r="D128" s="621">
        <v>2021</v>
      </c>
      <c r="E128" s="621">
        <v>2022</v>
      </c>
      <c r="F128" s="621">
        <v>2023</v>
      </c>
    </row>
    <row r="129" spans="2:6" ht="9" hidden="1" customHeight="1" thickBot="1" x14ac:dyDescent="0.3">
      <c r="B129" s="1615"/>
      <c r="C129" s="329" t="s">
        <v>13</v>
      </c>
      <c r="D129" s="329" t="s">
        <v>14</v>
      </c>
      <c r="E129" s="329" t="s">
        <v>14</v>
      </c>
      <c r="F129" s="329" t="s">
        <v>14</v>
      </c>
    </row>
    <row r="130" spans="2:6" ht="15.75" hidden="1" thickBot="1" x14ac:dyDescent="0.3">
      <c r="B130" s="320" t="s">
        <v>33</v>
      </c>
      <c r="C130" s="320"/>
      <c r="D130" s="318">
        <v>0</v>
      </c>
      <c r="E130" s="320"/>
      <c r="F130" s="320"/>
    </row>
    <row r="131" spans="2:6" ht="15.75" hidden="1" thickBot="1" x14ac:dyDescent="0.3">
      <c r="B131" s="320" t="s">
        <v>35</v>
      </c>
      <c r="C131" s="332"/>
      <c r="D131" s="332">
        <f>D149</f>
        <v>0</v>
      </c>
      <c r="E131" s="332"/>
      <c r="F131" s="332"/>
    </row>
    <row r="132" spans="2:6" ht="15.75" hidden="1" thickBot="1" x14ac:dyDescent="0.3">
      <c r="B132" s="320" t="s">
        <v>36</v>
      </c>
      <c r="C132" s="332" t="e">
        <f>C131/C130</f>
        <v>#DIV/0!</v>
      </c>
      <c r="D132" s="332" t="e">
        <f t="shared" ref="D132:F132" si="20">D131/D130</f>
        <v>#DIV/0!</v>
      </c>
      <c r="E132" s="332" t="e">
        <f t="shared" si="20"/>
        <v>#DIV/0!</v>
      </c>
      <c r="F132" s="332" t="e">
        <f t="shared" si="20"/>
        <v>#DIV/0!</v>
      </c>
    </row>
    <row r="133" spans="2:6" ht="15.75" hidden="1" thickBot="1" x14ac:dyDescent="0.3">
      <c r="B133" s="320" t="s">
        <v>37</v>
      </c>
      <c r="C133" s="318" t="s">
        <v>94</v>
      </c>
      <c r="D133" s="333" t="e">
        <f>D130/C130-1</f>
        <v>#DIV/0!</v>
      </c>
      <c r="E133" s="333" t="e">
        <f t="shared" ref="E133:F135" si="21">E130/D130-1</f>
        <v>#DIV/0!</v>
      </c>
      <c r="F133" s="333" t="e">
        <f t="shared" si="21"/>
        <v>#DIV/0!</v>
      </c>
    </row>
    <row r="134" spans="2:6" ht="15.75" hidden="1" thickBot="1" x14ac:dyDescent="0.3">
      <c r="B134" s="320" t="s">
        <v>38</v>
      </c>
      <c r="C134" s="318" t="s">
        <v>94</v>
      </c>
      <c r="D134" s="333" t="e">
        <f>D131/C131-1</f>
        <v>#DIV/0!</v>
      </c>
      <c r="E134" s="333" t="e">
        <f t="shared" si="21"/>
        <v>#DIV/0!</v>
      </c>
      <c r="F134" s="333" t="e">
        <f t="shared" si="21"/>
        <v>#DIV/0!</v>
      </c>
    </row>
    <row r="135" spans="2:6" ht="15.75" hidden="1" thickBot="1" x14ac:dyDescent="0.3">
      <c r="B135" s="320" t="s">
        <v>39</v>
      </c>
      <c r="C135" s="318" t="s">
        <v>94</v>
      </c>
      <c r="D135" s="333" t="e">
        <f>D132/C132-1</f>
        <v>#DIV/0!</v>
      </c>
      <c r="E135" s="333" t="e">
        <f t="shared" si="21"/>
        <v>#DIV/0!</v>
      </c>
      <c r="F135" s="333" t="e">
        <f t="shared" si="21"/>
        <v>#DIV/0!</v>
      </c>
    </row>
    <row r="136" spans="2:6" ht="15.75" hidden="1" thickBot="1" x14ac:dyDescent="0.3">
      <c r="B136" s="1608" t="s">
        <v>508</v>
      </c>
      <c r="C136" s="1609"/>
      <c r="D136" s="1609"/>
      <c r="E136" s="1609"/>
      <c r="F136" s="1610"/>
    </row>
    <row r="137" spans="2:6" ht="12.75" hidden="1" customHeight="1" x14ac:dyDescent="0.25">
      <c r="B137" s="1614"/>
      <c r="C137" s="621">
        <v>2020</v>
      </c>
      <c r="D137" s="621">
        <v>2021</v>
      </c>
      <c r="E137" s="621">
        <v>2022</v>
      </c>
      <c r="F137" s="621">
        <v>2023</v>
      </c>
    </row>
    <row r="138" spans="2:6" ht="9" hidden="1" customHeight="1" thickBot="1" x14ac:dyDescent="0.3">
      <c r="B138" s="1615"/>
      <c r="C138" s="329" t="s">
        <v>13</v>
      </c>
      <c r="D138" s="329" t="s">
        <v>14</v>
      </c>
      <c r="E138" s="329" t="s">
        <v>14</v>
      </c>
      <c r="F138" s="329" t="s">
        <v>14</v>
      </c>
    </row>
    <row r="139" spans="2:6" ht="15.75" hidden="1" thickBot="1" x14ac:dyDescent="0.3">
      <c r="B139" s="158" t="s">
        <v>57</v>
      </c>
      <c r="C139" s="335">
        <f>C140+C141+C142+C143</f>
        <v>0</v>
      </c>
      <c r="D139" s="335">
        <f t="shared" ref="D139:F139" si="22">D140+D141+D142+D143</f>
        <v>0</v>
      </c>
      <c r="E139" s="335">
        <f t="shared" si="22"/>
        <v>0</v>
      </c>
      <c r="F139" s="335">
        <f t="shared" si="22"/>
        <v>0</v>
      </c>
    </row>
    <row r="140" spans="2:6" ht="15.75" hidden="1" thickBot="1" x14ac:dyDescent="0.3">
      <c r="B140" s="161" t="s">
        <v>42</v>
      </c>
      <c r="C140" s="335"/>
      <c r="D140" s="335"/>
      <c r="E140" s="335"/>
      <c r="F140" s="335"/>
    </row>
    <row r="141" spans="2:6" ht="15.75" hidden="1" thickBot="1" x14ac:dyDescent="0.3">
      <c r="B141" s="161" t="s">
        <v>58</v>
      </c>
      <c r="C141" s="335"/>
      <c r="D141" s="335"/>
      <c r="E141" s="335"/>
      <c r="F141" s="335"/>
    </row>
    <row r="142" spans="2:6" ht="15.75" hidden="1" thickBot="1" x14ac:dyDescent="0.3">
      <c r="B142" s="161" t="s">
        <v>59</v>
      </c>
      <c r="C142" s="335"/>
      <c r="D142" s="335"/>
      <c r="E142" s="335"/>
      <c r="F142" s="335"/>
    </row>
    <row r="143" spans="2:6" ht="15.75" hidden="1" thickBot="1" x14ac:dyDescent="0.3">
      <c r="B143" s="161" t="s">
        <v>60</v>
      </c>
      <c r="C143" s="335"/>
      <c r="D143" s="335"/>
      <c r="E143" s="335"/>
      <c r="F143" s="335"/>
    </row>
    <row r="144" spans="2:6" ht="15.75" hidden="1" thickBot="1" x14ac:dyDescent="0.3">
      <c r="B144" s="158" t="s">
        <v>61</v>
      </c>
      <c r="C144" s="334">
        <f>C145+C146+C147+C148</f>
        <v>0</v>
      </c>
      <c r="D144" s="334">
        <f t="shared" ref="D144:F144" si="23">D145+D146+D147+D148</f>
        <v>0</v>
      </c>
      <c r="E144" s="334">
        <f t="shared" si="23"/>
        <v>0</v>
      </c>
      <c r="F144" s="334">
        <f t="shared" si="23"/>
        <v>0</v>
      </c>
    </row>
    <row r="145" spans="2:6" ht="15.75" hidden="1" thickBot="1" x14ac:dyDescent="0.3">
      <c r="B145" s="161" t="s">
        <v>42</v>
      </c>
      <c r="C145" s="334"/>
      <c r="D145" s="338">
        <v>0</v>
      </c>
      <c r="E145" s="335"/>
      <c r="F145" s="335"/>
    </row>
    <row r="146" spans="2:6" ht="15.75" hidden="1" thickBot="1" x14ac:dyDescent="0.3">
      <c r="B146" s="161" t="s">
        <v>58</v>
      </c>
      <c r="C146" s="334"/>
      <c r="D146" s="335"/>
      <c r="E146" s="335"/>
      <c r="F146" s="335"/>
    </row>
    <row r="147" spans="2:6" ht="15.75" hidden="1" thickBot="1" x14ac:dyDescent="0.3">
      <c r="B147" s="161" t="s">
        <v>59</v>
      </c>
      <c r="C147" s="334"/>
      <c r="D147" s="335"/>
      <c r="E147" s="335"/>
      <c r="F147" s="335"/>
    </row>
    <row r="148" spans="2:6" ht="15.75" hidden="1" thickBot="1" x14ac:dyDescent="0.3">
      <c r="B148" s="161" t="s">
        <v>60</v>
      </c>
      <c r="C148" s="334"/>
      <c r="D148" s="335"/>
      <c r="E148" s="335"/>
      <c r="F148" s="335"/>
    </row>
    <row r="149" spans="2:6" ht="15.75" hidden="1" thickBot="1" x14ac:dyDescent="0.3">
      <c r="B149" s="201" t="s">
        <v>204</v>
      </c>
      <c r="C149" s="334">
        <f>C139+C144</f>
        <v>0</v>
      </c>
      <c r="D149" s="334">
        <f t="shared" ref="D149:F149" si="24">D139+D144</f>
        <v>0</v>
      </c>
      <c r="E149" s="334">
        <f t="shared" si="24"/>
        <v>0</v>
      </c>
      <c r="F149" s="334">
        <f t="shared" si="24"/>
        <v>0</v>
      </c>
    </row>
    <row r="150" spans="2:6" ht="34.5" hidden="1" thickBot="1" x14ac:dyDescent="0.3">
      <c r="B150" s="328" t="s">
        <v>205</v>
      </c>
      <c r="C150" s="357"/>
      <c r="D150" s="358" t="s">
        <v>54</v>
      </c>
      <c r="E150" s="359"/>
      <c r="F150" s="360"/>
    </row>
    <row r="151" spans="2:6" ht="17.25" hidden="1" customHeight="1" thickBot="1" x14ac:dyDescent="0.3">
      <c r="B151" s="320" t="s">
        <v>29</v>
      </c>
      <c r="C151" s="1619"/>
      <c r="D151" s="1620"/>
      <c r="E151" s="1620"/>
      <c r="F151" s="1621"/>
    </row>
    <row r="152" spans="2:6" ht="15.75" hidden="1" thickBot="1" x14ac:dyDescent="0.3">
      <c r="B152" s="320" t="s">
        <v>31</v>
      </c>
      <c r="C152" s="1628"/>
      <c r="D152" s="1629"/>
      <c r="E152" s="1629"/>
      <c r="F152" s="1630"/>
    </row>
    <row r="153" spans="2:6" ht="12.75" hidden="1" customHeight="1" x14ac:dyDescent="0.25">
      <c r="B153" s="1614"/>
      <c r="C153" s="621">
        <v>2018</v>
      </c>
      <c r="D153" s="621">
        <v>2019</v>
      </c>
      <c r="E153" s="621">
        <v>2020</v>
      </c>
      <c r="F153" s="621">
        <v>2021</v>
      </c>
    </row>
    <row r="154" spans="2:6" ht="9" hidden="1" customHeight="1" thickBot="1" x14ac:dyDescent="0.3">
      <c r="B154" s="1615"/>
      <c r="C154" s="329" t="s">
        <v>13</v>
      </c>
      <c r="D154" s="329" t="s">
        <v>14</v>
      </c>
      <c r="E154" s="329" t="s">
        <v>14</v>
      </c>
      <c r="F154" s="329" t="s">
        <v>14</v>
      </c>
    </row>
    <row r="155" spans="2:6" ht="15.75" hidden="1" thickBot="1" x14ac:dyDescent="0.3">
      <c r="B155" s="320" t="s">
        <v>33</v>
      </c>
      <c r="C155" s="320"/>
      <c r="D155" s="320"/>
      <c r="E155" s="320"/>
      <c r="F155" s="320"/>
    </row>
    <row r="156" spans="2:6" ht="15.75" hidden="1" thickBot="1" x14ac:dyDescent="0.3">
      <c r="B156" s="320" t="s">
        <v>35</v>
      </c>
      <c r="C156" s="332">
        <f>C174</f>
        <v>0</v>
      </c>
      <c r="D156" s="332">
        <f t="shared" ref="D156:F156" si="25">D174</f>
        <v>0</v>
      </c>
      <c r="E156" s="332">
        <f t="shared" si="25"/>
        <v>0</v>
      </c>
      <c r="F156" s="332">
        <f t="shared" si="25"/>
        <v>0</v>
      </c>
    </row>
    <row r="157" spans="2:6" ht="15.75" hidden="1" thickBot="1" x14ac:dyDescent="0.3">
      <c r="B157" s="320" t="s">
        <v>36</v>
      </c>
      <c r="C157" s="332" t="e">
        <f>C156/C155</f>
        <v>#DIV/0!</v>
      </c>
      <c r="D157" s="332" t="e">
        <f t="shared" ref="D157:F157" si="26">D156/D155</f>
        <v>#DIV/0!</v>
      </c>
      <c r="E157" s="332" t="e">
        <f t="shared" si="26"/>
        <v>#DIV/0!</v>
      </c>
      <c r="F157" s="332" t="e">
        <f t="shared" si="26"/>
        <v>#DIV/0!</v>
      </c>
    </row>
    <row r="158" spans="2:6" ht="15.75" hidden="1" thickBot="1" x14ac:dyDescent="0.3">
      <c r="B158" s="320" t="s">
        <v>37</v>
      </c>
      <c r="C158" s="318" t="s">
        <v>94</v>
      </c>
      <c r="D158" s="333" t="e">
        <f>D155/C155-1</f>
        <v>#DIV/0!</v>
      </c>
      <c r="E158" s="333" t="e">
        <f t="shared" ref="E158:F160" si="27">E155/D155-1</f>
        <v>#DIV/0!</v>
      </c>
      <c r="F158" s="333" t="e">
        <f t="shared" si="27"/>
        <v>#DIV/0!</v>
      </c>
    </row>
    <row r="159" spans="2:6" ht="15.75" hidden="1" thickBot="1" x14ac:dyDescent="0.3">
      <c r="B159" s="320" t="s">
        <v>38</v>
      </c>
      <c r="C159" s="318" t="s">
        <v>94</v>
      </c>
      <c r="D159" s="333" t="e">
        <f>D156/C156-1</f>
        <v>#DIV/0!</v>
      </c>
      <c r="E159" s="333" t="e">
        <f t="shared" si="27"/>
        <v>#DIV/0!</v>
      </c>
      <c r="F159" s="333" t="e">
        <f t="shared" si="27"/>
        <v>#DIV/0!</v>
      </c>
    </row>
    <row r="160" spans="2:6" ht="15.75" hidden="1" thickBot="1" x14ac:dyDescent="0.3">
      <c r="B160" s="320" t="s">
        <v>39</v>
      </c>
      <c r="C160" s="318" t="s">
        <v>94</v>
      </c>
      <c r="D160" s="333" t="e">
        <f>D157/C157-1</f>
        <v>#DIV/0!</v>
      </c>
      <c r="E160" s="333" t="e">
        <f t="shared" si="27"/>
        <v>#DIV/0!</v>
      </c>
      <c r="F160" s="333" t="e">
        <f t="shared" si="27"/>
        <v>#DIV/0!</v>
      </c>
    </row>
    <row r="161" spans="2:6" ht="15.75" hidden="1" thickBot="1" x14ac:dyDescent="0.3">
      <c r="B161" s="1608" t="s">
        <v>288</v>
      </c>
      <c r="C161" s="1609"/>
      <c r="D161" s="1609"/>
      <c r="E161" s="1609"/>
      <c r="F161" s="1610"/>
    </row>
    <row r="162" spans="2:6" ht="12.75" hidden="1" customHeight="1" x14ac:dyDescent="0.25">
      <c r="B162" s="1614"/>
      <c r="C162" s="621">
        <v>2018</v>
      </c>
      <c r="D162" s="621">
        <v>2019</v>
      </c>
      <c r="E162" s="621">
        <v>2020</v>
      </c>
      <c r="F162" s="621">
        <v>2021</v>
      </c>
    </row>
    <row r="163" spans="2:6" ht="9" hidden="1" customHeight="1" thickBot="1" x14ac:dyDescent="0.3">
      <c r="B163" s="1615"/>
      <c r="C163" s="329" t="s">
        <v>13</v>
      </c>
      <c r="D163" s="329" t="s">
        <v>14</v>
      </c>
      <c r="E163" s="329" t="s">
        <v>14</v>
      </c>
      <c r="F163" s="329" t="s">
        <v>14</v>
      </c>
    </row>
    <row r="164" spans="2:6" ht="15.75" hidden="1" thickBot="1" x14ac:dyDescent="0.3">
      <c r="B164" s="158" t="s">
        <v>57</v>
      </c>
      <c r="C164" s="335">
        <f>C165+C166+C167+C168</f>
        <v>0</v>
      </c>
      <c r="D164" s="335">
        <f t="shared" ref="D164:F164" si="28">D165+D166+D167+D168</f>
        <v>0</v>
      </c>
      <c r="E164" s="335">
        <f t="shared" si="28"/>
        <v>0</v>
      </c>
      <c r="F164" s="335">
        <f t="shared" si="28"/>
        <v>0</v>
      </c>
    </row>
    <row r="165" spans="2:6" ht="15.75" hidden="1" thickBot="1" x14ac:dyDescent="0.3">
      <c r="B165" s="161" t="s">
        <v>42</v>
      </c>
      <c r="C165" s="335"/>
      <c r="D165" s="335"/>
      <c r="E165" s="335"/>
      <c r="F165" s="335"/>
    </row>
    <row r="166" spans="2:6" ht="15.75" hidden="1" thickBot="1" x14ac:dyDescent="0.3">
      <c r="B166" s="161" t="s">
        <v>58</v>
      </c>
      <c r="C166" s="335"/>
      <c r="D166" s="335"/>
      <c r="E166" s="335"/>
      <c r="F166" s="335"/>
    </row>
    <row r="167" spans="2:6" ht="15.75" hidden="1" thickBot="1" x14ac:dyDescent="0.3">
      <c r="B167" s="161" t="s">
        <v>59</v>
      </c>
      <c r="C167" s="335"/>
      <c r="D167" s="335"/>
      <c r="E167" s="335"/>
      <c r="F167" s="335"/>
    </row>
    <row r="168" spans="2:6" ht="15.75" hidden="1" thickBot="1" x14ac:dyDescent="0.3">
      <c r="B168" s="161" t="s">
        <v>60</v>
      </c>
      <c r="C168" s="335"/>
      <c r="D168" s="335"/>
      <c r="E168" s="335"/>
      <c r="F168" s="335"/>
    </row>
    <row r="169" spans="2:6" ht="15.75" hidden="1" thickBot="1" x14ac:dyDescent="0.3">
      <c r="B169" s="158" t="s">
        <v>61</v>
      </c>
      <c r="C169" s="334">
        <f>C170+C171+C172+C173</f>
        <v>0</v>
      </c>
      <c r="D169" s="334">
        <f t="shared" ref="D169:F169" si="29">D170+D171+D172+D173</f>
        <v>0</v>
      </c>
      <c r="E169" s="334">
        <f t="shared" si="29"/>
        <v>0</v>
      </c>
      <c r="F169" s="334">
        <f t="shared" si="29"/>
        <v>0</v>
      </c>
    </row>
    <row r="170" spans="2:6" ht="15.75" hidden="1" thickBot="1" x14ac:dyDescent="0.3">
      <c r="B170" s="161" t="s">
        <v>42</v>
      </c>
      <c r="C170" s="334"/>
      <c r="D170" s="335"/>
      <c r="E170" s="335"/>
      <c r="F170" s="335"/>
    </row>
    <row r="171" spans="2:6" ht="15.75" hidden="1" thickBot="1" x14ac:dyDescent="0.3">
      <c r="B171" s="161" t="s">
        <v>58</v>
      </c>
      <c r="C171" s="334"/>
      <c r="D171" s="335"/>
      <c r="E171" s="335"/>
      <c r="F171" s="335"/>
    </row>
    <row r="172" spans="2:6" ht="15.75" hidden="1" thickBot="1" x14ac:dyDescent="0.3">
      <c r="B172" s="161" t="s">
        <v>59</v>
      </c>
      <c r="C172" s="334"/>
      <c r="D172" s="335"/>
      <c r="E172" s="335"/>
      <c r="F172" s="335"/>
    </row>
    <row r="173" spans="2:6" ht="15.75" hidden="1" thickBot="1" x14ac:dyDescent="0.3">
      <c r="B173" s="161" t="s">
        <v>60</v>
      </c>
      <c r="C173" s="334"/>
      <c r="D173" s="335"/>
      <c r="E173" s="335"/>
      <c r="F173" s="335"/>
    </row>
    <row r="174" spans="2:6" ht="15.75" hidden="1" thickBot="1" x14ac:dyDescent="0.3">
      <c r="B174" s="183" t="s">
        <v>207</v>
      </c>
      <c r="C174" s="334">
        <f>C164+C169</f>
        <v>0</v>
      </c>
      <c r="D174" s="334">
        <f t="shared" ref="D174:F174" si="30">D164+D169</f>
        <v>0</v>
      </c>
      <c r="E174" s="334">
        <f t="shared" si="30"/>
        <v>0</v>
      </c>
      <c r="F174" s="334">
        <f t="shared" si="30"/>
        <v>0</v>
      </c>
    </row>
    <row r="175" spans="2:6" ht="25.5" hidden="1" customHeight="1" thickBot="1" x14ac:dyDescent="0.3">
      <c r="B175" s="356" t="s">
        <v>63</v>
      </c>
      <c r="C175" s="1649"/>
      <c r="D175" s="1651"/>
      <c r="E175" s="1651"/>
      <c r="F175" s="1652"/>
    </row>
    <row r="176" spans="2:6" ht="34.5" hidden="1" thickBot="1" x14ac:dyDescent="0.3">
      <c r="B176" s="328" t="s">
        <v>53</v>
      </c>
      <c r="C176" s="357"/>
      <c r="D176" s="358" t="s">
        <v>54</v>
      </c>
      <c r="E176" s="359"/>
      <c r="F176" s="360"/>
    </row>
    <row r="177" spans="2:6" ht="17.25" hidden="1" customHeight="1" thickBot="1" x14ac:dyDescent="0.3">
      <c r="B177" s="320" t="s">
        <v>29</v>
      </c>
      <c r="C177" s="1619"/>
      <c r="D177" s="1620"/>
      <c r="E177" s="1620"/>
      <c r="F177" s="1621"/>
    </row>
    <row r="178" spans="2:6" ht="15.75" hidden="1" thickBot="1" x14ac:dyDescent="0.3">
      <c r="B178" s="320" t="s">
        <v>31</v>
      </c>
      <c r="C178" s="1825"/>
      <c r="D178" s="1629"/>
      <c r="E178" s="1629"/>
      <c r="F178" s="1630"/>
    </row>
    <row r="179" spans="2:6" ht="12.75" hidden="1" customHeight="1" x14ac:dyDescent="0.25">
      <c r="B179" s="1614"/>
      <c r="C179" s="621">
        <v>2020</v>
      </c>
      <c r="D179" s="621">
        <v>2021</v>
      </c>
      <c r="E179" s="621">
        <v>2022</v>
      </c>
      <c r="F179" s="621">
        <v>2023</v>
      </c>
    </row>
    <row r="180" spans="2:6" ht="9" hidden="1" customHeight="1" thickBot="1" x14ac:dyDescent="0.3">
      <c r="B180" s="1615"/>
      <c r="C180" s="329" t="s">
        <v>13</v>
      </c>
      <c r="D180" s="329" t="s">
        <v>14</v>
      </c>
      <c r="E180" s="329" t="s">
        <v>14</v>
      </c>
      <c r="F180" s="329" t="s">
        <v>14</v>
      </c>
    </row>
    <row r="181" spans="2:6" ht="15.75" hidden="1" thickBot="1" x14ac:dyDescent="0.3">
      <c r="B181" s="320" t="s">
        <v>33</v>
      </c>
      <c r="C181" s="320">
        <v>0</v>
      </c>
      <c r="D181" s="318">
        <v>0</v>
      </c>
      <c r="E181" s="318">
        <v>0</v>
      </c>
      <c r="F181" s="320">
        <v>0</v>
      </c>
    </row>
    <row r="182" spans="2:6" ht="15.75" hidden="1" thickBot="1" x14ac:dyDescent="0.3">
      <c r="B182" s="320" t="s">
        <v>35</v>
      </c>
      <c r="C182" s="332">
        <f>C200</f>
        <v>0</v>
      </c>
      <c r="D182" s="332">
        <f t="shared" ref="D182:F182" si="31">D200</f>
        <v>0</v>
      </c>
      <c r="E182" s="332">
        <f t="shared" si="31"/>
        <v>0</v>
      </c>
      <c r="F182" s="332">
        <f t="shared" si="31"/>
        <v>0</v>
      </c>
    </row>
    <row r="183" spans="2:6" ht="15.75" hidden="1" thickBot="1" x14ac:dyDescent="0.3">
      <c r="B183" s="320" t="s">
        <v>36</v>
      </c>
      <c r="C183" s="332" t="e">
        <f>C182/C181</f>
        <v>#DIV/0!</v>
      </c>
      <c r="D183" s="332" t="e">
        <f t="shared" ref="D183:F183" si="32">D182/D181</f>
        <v>#DIV/0!</v>
      </c>
      <c r="E183" s="332" t="e">
        <f t="shared" si="32"/>
        <v>#DIV/0!</v>
      </c>
      <c r="F183" s="332" t="e">
        <f t="shared" si="32"/>
        <v>#DIV/0!</v>
      </c>
    </row>
    <row r="184" spans="2:6" ht="15.75" hidden="1" thickBot="1" x14ac:dyDescent="0.3">
      <c r="B184" s="320" t="s">
        <v>37</v>
      </c>
      <c r="C184" s="318" t="s">
        <v>94</v>
      </c>
      <c r="D184" s="333" t="e">
        <f>D181/C181-1</f>
        <v>#DIV/0!</v>
      </c>
      <c r="E184" s="333" t="e">
        <f t="shared" ref="E184:F186" si="33">E181/D181-1</f>
        <v>#DIV/0!</v>
      </c>
      <c r="F184" s="333" t="e">
        <f t="shared" si="33"/>
        <v>#DIV/0!</v>
      </c>
    </row>
    <row r="185" spans="2:6" ht="15.75" hidden="1" thickBot="1" x14ac:dyDescent="0.3">
      <c r="B185" s="320" t="s">
        <v>38</v>
      </c>
      <c r="C185" s="318" t="s">
        <v>94</v>
      </c>
      <c r="D185" s="333" t="e">
        <f>D182/C182-1</f>
        <v>#DIV/0!</v>
      </c>
      <c r="E185" s="333" t="e">
        <f t="shared" si="33"/>
        <v>#DIV/0!</v>
      </c>
      <c r="F185" s="333" t="e">
        <f t="shared" si="33"/>
        <v>#DIV/0!</v>
      </c>
    </row>
    <row r="186" spans="2:6" ht="15.75" hidden="1" thickBot="1" x14ac:dyDescent="0.3">
      <c r="B186" s="320" t="s">
        <v>39</v>
      </c>
      <c r="C186" s="318" t="s">
        <v>94</v>
      </c>
      <c r="D186" s="333" t="e">
        <f>D183/C183-1</f>
        <v>#DIV/0!</v>
      </c>
      <c r="E186" s="333" t="e">
        <f t="shared" si="33"/>
        <v>#DIV/0!</v>
      </c>
      <c r="F186" s="333" t="e">
        <f t="shared" si="33"/>
        <v>#DIV/0!</v>
      </c>
    </row>
    <row r="187" spans="2:6" ht="15.75" hidden="1" thickBot="1" x14ac:dyDescent="0.3">
      <c r="B187" s="1608" t="s">
        <v>291</v>
      </c>
      <c r="C187" s="1609"/>
      <c r="D187" s="1609"/>
      <c r="E187" s="1609"/>
      <c r="F187" s="1610"/>
    </row>
    <row r="188" spans="2:6" ht="12.75" hidden="1" customHeight="1" x14ac:dyDescent="0.25">
      <c r="B188" s="1614"/>
      <c r="C188" s="621">
        <v>2020</v>
      </c>
      <c r="D188" s="621">
        <v>2021</v>
      </c>
      <c r="E188" s="621">
        <v>2022</v>
      </c>
      <c r="F188" s="621">
        <v>2023</v>
      </c>
    </row>
    <row r="189" spans="2:6" ht="9" hidden="1" customHeight="1" thickBot="1" x14ac:dyDescent="0.3">
      <c r="B189" s="1615"/>
      <c r="C189" s="329" t="s">
        <v>13</v>
      </c>
      <c r="D189" s="329" t="s">
        <v>14</v>
      </c>
      <c r="E189" s="329" t="s">
        <v>14</v>
      </c>
      <c r="F189" s="329" t="s">
        <v>14</v>
      </c>
    </row>
    <row r="190" spans="2:6" ht="15.75" hidden="1" thickBot="1" x14ac:dyDescent="0.3">
      <c r="B190" s="158" t="s">
        <v>57</v>
      </c>
      <c r="C190" s="335">
        <f>C191+C192+C193+C194</f>
        <v>0</v>
      </c>
      <c r="D190" s="335">
        <f t="shared" ref="D190:F190" si="34">D191+D192+D193+D194</f>
        <v>0</v>
      </c>
      <c r="E190" s="335">
        <f t="shared" si="34"/>
        <v>0</v>
      </c>
      <c r="F190" s="335">
        <f t="shared" si="34"/>
        <v>0</v>
      </c>
    </row>
    <row r="191" spans="2:6" ht="15.75" hidden="1" thickBot="1" x14ac:dyDescent="0.3">
      <c r="B191" s="161" t="s">
        <v>42</v>
      </c>
      <c r="C191" s="335"/>
      <c r="D191" s="335"/>
      <c r="E191" s="335"/>
      <c r="F191" s="335"/>
    </row>
    <row r="192" spans="2:6" ht="15.75" hidden="1" thickBot="1" x14ac:dyDescent="0.3">
      <c r="B192" s="161" t="s">
        <v>58</v>
      </c>
      <c r="C192" s="335"/>
      <c r="D192" s="335"/>
      <c r="E192" s="335"/>
      <c r="F192" s="335"/>
    </row>
    <row r="193" spans="2:6" ht="15.75" hidden="1" thickBot="1" x14ac:dyDescent="0.3">
      <c r="B193" s="161" t="s">
        <v>59</v>
      </c>
      <c r="C193" s="335"/>
      <c r="D193" s="335"/>
      <c r="E193" s="335"/>
      <c r="F193" s="335"/>
    </row>
    <row r="194" spans="2:6" ht="15.75" hidden="1" thickBot="1" x14ac:dyDescent="0.3">
      <c r="B194" s="161" t="s">
        <v>60</v>
      </c>
      <c r="C194" s="335"/>
      <c r="D194" s="335"/>
      <c r="E194" s="335"/>
      <c r="F194" s="335"/>
    </row>
    <row r="195" spans="2:6" ht="15.75" hidden="1" thickBot="1" x14ac:dyDescent="0.3">
      <c r="B195" s="158" t="s">
        <v>61</v>
      </c>
      <c r="C195" s="334">
        <f>C196+C197+C198+C199</f>
        <v>0</v>
      </c>
      <c r="D195" s="334">
        <f t="shared" ref="D195:F195" si="35">D196+D197+D198+D199</f>
        <v>0</v>
      </c>
      <c r="E195" s="334">
        <f t="shared" si="35"/>
        <v>0</v>
      </c>
      <c r="F195" s="334">
        <f t="shared" si="35"/>
        <v>0</v>
      </c>
    </row>
    <row r="196" spans="2:6" ht="15.75" hidden="1" thickBot="1" x14ac:dyDescent="0.3">
      <c r="B196" s="161" t="s">
        <v>42</v>
      </c>
      <c r="C196" s="334"/>
      <c r="D196" s="334">
        <v>0</v>
      </c>
      <c r="E196" s="334">
        <v>0</v>
      </c>
      <c r="F196" s="334"/>
    </row>
    <row r="197" spans="2:6" ht="15.75" hidden="1" thickBot="1" x14ac:dyDescent="0.3">
      <c r="B197" s="161" t="s">
        <v>58</v>
      </c>
      <c r="C197" s="334"/>
      <c r="D197" s="334"/>
      <c r="E197" s="334"/>
      <c r="F197" s="334"/>
    </row>
    <row r="198" spans="2:6" ht="15.75" hidden="1" thickBot="1" x14ac:dyDescent="0.3">
      <c r="B198" s="161" t="s">
        <v>59</v>
      </c>
      <c r="C198" s="334"/>
      <c r="D198" s="334"/>
      <c r="E198" s="334"/>
      <c r="F198" s="334"/>
    </row>
    <row r="199" spans="2:6" ht="15.75" hidden="1" thickBot="1" x14ac:dyDescent="0.3">
      <c r="B199" s="161" t="s">
        <v>60</v>
      </c>
      <c r="C199" s="334"/>
      <c r="D199" s="334"/>
      <c r="E199" s="334"/>
      <c r="F199" s="334"/>
    </row>
    <row r="200" spans="2:6" ht="15.75" hidden="1" thickBot="1" x14ac:dyDescent="0.3">
      <c r="B200" s="183" t="s">
        <v>50</v>
      </c>
      <c r="C200" s="334">
        <f>C190+C195</f>
        <v>0</v>
      </c>
      <c r="D200" s="334">
        <f t="shared" ref="D200:F200" si="36">D190+D195</f>
        <v>0</v>
      </c>
      <c r="E200" s="334">
        <f t="shared" si="36"/>
        <v>0</v>
      </c>
      <c r="F200" s="334">
        <f t="shared" si="36"/>
        <v>0</v>
      </c>
    </row>
    <row r="201" spans="2:6" ht="15.75" thickBot="1" x14ac:dyDescent="0.3">
      <c r="B201" s="202"/>
      <c r="C201" s="361"/>
      <c r="D201" s="361"/>
      <c r="E201" s="361"/>
      <c r="F201" s="361"/>
    </row>
    <row r="202" spans="2:6" ht="27" customHeight="1" thickBot="1" x14ac:dyDescent="0.3">
      <c r="B202" s="125" t="s">
        <v>64</v>
      </c>
      <c r="C202" s="363">
        <f>C106+C65+C28</f>
        <v>53932</v>
      </c>
      <c r="D202" s="363">
        <f t="shared" ref="D202:F202" si="37">D106+D65+D28</f>
        <v>62932</v>
      </c>
      <c r="E202" s="363">
        <f t="shared" si="37"/>
        <v>62932</v>
      </c>
      <c r="F202" s="363">
        <f t="shared" si="37"/>
        <v>54932</v>
      </c>
    </row>
    <row r="203" spans="2:6" ht="24.75" thickBot="1" x14ac:dyDescent="0.3">
      <c r="B203" s="125" t="s">
        <v>65</v>
      </c>
      <c r="C203" s="363">
        <f>+C124+C94+C57</f>
        <v>53932</v>
      </c>
      <c r="D203" s="363">
        <f t="shared" ref="D203:F203" si="38">+D124+D94+D57</f>
        <v>62932</v>
      </c>
      <c r="E203" s="363">
        <f t="shared" si="38"/>
        <v>62932</v>
      </c>
      <c r="F203" s="363">
        <f t="shared" si="38"/>
        <v>54932</v>
      </c>
    </row>
    <row r="204" spans="2:6" ht="15.75" thickBot="1" x14ac:dyDescent="0.3">
      <c r="B204" s="158" t="s">
        <v>41</v>
      </c>
      <c r="C204" s="365">
        <f>C205+C206</f>
        <v>37682</v>
      </c>
      <c r="D204" s="365">
        <f t="shared" ref="D204:F204" si="39">D205+D206</f>
        <v>38682</v>
      </c>
      <c r="E204" s="365">
        <f t="shared" si="39"/>
        <v>38682</v>
      </c>
      <c r="F204" s="365">
        <f t="shared" si="39"/>
        <v>38682</v>
      </c>
    </row>
    <row r="205" spans="2:6" ht="15.75" thickBot="1" x14ac:dyDescent="0.3">
      <c r="B205" s="161" t="s">
        <v>42</v>
      </c>
      <c r="C205" s="334">
        <f>C37</f>
        <v>37682</v>
      </c>
      <c r="D205" s="334">
        <f t="shared" ref="D205:F206" si="40">D37</f>
        <v>38682</v>
      </c>
      <c r="E205" s="334">
        <f t="shared" si="40"/>
        <v>38682</v>
      </c>
      <c r="F205" s="334">
        <f t="shared" si="40"/>
        <v>38682</v>
      </c>
    </row>
    <row r="206" spans="2:6" ht="15.75" thickBot="1" x14ac:dyDescent="0.3">
      <c r="B206" s="161" t="s">
        <v>66</v>
      </c>
      <c r="C206" s="334">
        <f>C38</f>
        <v>0</v>
      </c>
      <c r="D206" s="334">
        <f t="shared" si="40"/>
        <v>0</v>
      </c>
      <c r="E206" s="334">
        <f t="shared" si="40"/>
        <v>0</v>
      </c>
      <c r="F206" s="334">
        <f t="shared" si="40"/>
        <v>0</v>
      </c>
    </row>
    <row r="207" spans="2:6" ht="24.75" thickBot="1" x14ac:dyDescent="0.3">
      <c r="B207" s="158" t="s">
        <v>67</v>
      </c>
      <c r="C207" s="365">
        <f>C208+C209</f>
        <v>5663</v>
      </c>
      <c r="D207" s="365">
        <f t="shared" ref="D207:F207" si="41">D208+D209</f>
        <v>5663</v>
      </c>
      <c r="E207" s="365">
        <f t="shared" si="41"/>
        <v>5663</v>
      </c>
      <c r="F207" s="365">
        <f t="shared" si="41"/>
        <v>5663</v>
      </c>
    </row>
    <row r="208" spans="2:6" ht="15.75" thickBot="1" x14ac:dyDescent="0.3">
      <c r="B208" s="161" t="s">
        <v>42</v>
      </c>
      <c r="C208" s="335">
        <f>C40</f>
        <v>5663</v>
      </c>
      <c r="D208" s="335">
        <f t="shared" ref="D208:F209" si="42">D40</f>
        <v>5663</v>
      </c>
      <c r="E208" s="335">
        <f t="shared" si="42"/>
        <v>5663</v>
      </c>
      <c r="F208" s="335">
        <f t="shared" si="42"/>
        <v>5663</v>
      </c>
    </row>
    <row r="209" spans="2:6" ht="15.75" thickBot="1" x14ac:dyDescent="0.3">
      <c r="B209" s="161" t="s">
        <v>66</v>
      </c>
      <c r="C209" s="334">
        <f>C41</f>
        <v>0</v>
      </c>
      <c r="D209" s="334">
        <f t="shared" si="42"/>
        <v>0</v>
      </c>
      <c r="E209" s="334">
        <f t="shared" si="42"/>
        <v>0</v>
      </c>
      <c r="F209" s="334">
        <f t="shared" si="42"/>
        <v>0</v>
      </c>
    </row>
    <row r="210" spans="2:6" ht="15.75" thickBot="1" x14ac:dyDescent="0.3">
      <c r="B210" s="158" t="s">
        <v>45</v>
      </c>
      <c r="C210" s="365">
        <f>C211+C212</f>
        <v>5587</v>
      </c>
      <c r="D210" s="365">
        <f t="shared" ref="D210:F210" si="43">D211+D212</f>
        <v>5539</v>
      </c>
      <c r="E210" s="365">
        <f t="shared" si="43"/>
        <v>5539</v>
      </c>
      <c r="F210" s="365">
        <f t="shared" si="43"/>
        <v>5539</v>
      </c>
    </row>
    <row r="211" spans="2:6" ht="15.75" thickBot="1" x14ac:dyDescent="0.3">
      <c r="B211" s="161" t="s">
        <v>42</v>
      </c>
      <c r="C211" s="334">
        <f>C43</f>
        <v>5587</v>
      </c>
      <c r="D211" s="334">
        <f t="shared" ref="D211:F212" si="44">D43</f>
        <v>5539</v>
      </c>
      <c r="E211" s="334">
        <f t="shared" si="44"/>
        <v>5539</v>
      </c>
      <c r="F211" s="334">
        <f t="shared" si="44"/>
        <v>5539</v>
      </c>
    </row>
    <row r="212" spans="2:6" ht="15.75" thickBot="1" x14ac:dyDescent="0.3">
      <c r="B212" s="161" t="s">
        <v>66</v>
      </c>
      <c r="C212" s="334">
        <f>C44</f>
        <v>0</v>
      </c>
      <c r="D212" s="334">
        <f t="shared" si="44"/>
        <v>0</v>
      </c>
      <c r="E212" s="334">
        <f t="shared" si="44"/>
        <v>0</v>
      </c>
      <c r="F212" s="334">
        <f t="shared" si="44"/>
        <v>0</v>
      </c>
    </row>
    <row r="213" spans="2:6" ht="15.75" thickBot="1" x14ac:dyDescent="0.3">
      <c r="B213" s="158" t="s">
        <v>46</v>
      </c>
      <c r="C213" s="365">
        <f>C214+C215</f>
        <v>0</v>
      </c>
      <c r="D213" s="365">
        <f t="shared" ref="D213:F213" si="45">D214+D215</f>
        <v>0</v>
      </c>
      <c r="E213" s="365">
        <f t="shared" si="45"/>
        <v>0</v>
      </c>
      <c r="F213" s="365">
        <f t="shared" si="45"/>
        <v>0</v>
      </c>
    </row>
    <row r="214" spans="2:6" ht="15.75" thickBot="1" x14ac:dyDescent="0.3">
      <c r="B214" s="161" t="s">
        <v>42</v>
      </c>
      <c r="C214" s="335">
        <f>C46</f>
        <v>0</v>
      </c>
      <c r="D214" s="335">
        <f t="shared" ref="D214:F215" si="46">D46</f>
        <v>0</v>
      </c>
      <c r="E214" s="335">
        <f t="shared" si="46"/>
        <v>0</v>
      </c>
      <c r="F214" s="335">
        <f t="shared" si="46"/>
        <v>0</v>
      </c>
    </row>
    <row r="215" spans="2:6" ht="15.75" thickBot="1" x14ac:dyDescent="0.3">
      <c r="B215" s="161" t="s">
        <v>66</v>
      </c>
      <c r="C215" s="334">
        <f>C47</f>
        <v>0</v>
      </c>
      <c r="D215" s="334">
        <f t="shared" si="46"/>
        <v>0</v>
      </c>
      <c r="E215" s="334">
        <f t="shared" si="46"/>
        <v>0</v>
      </c>
      <c r="F215" s="334">
        <f t="shared" si="46"/>
        <v>0</v>
      </c>
    </row>
    <row r="216" spans="2:6" ht="15.75" thickBot="1" x14ac:dyDescent="0.3">
      <c r="B216" s="158" t="s">
        <v>47</v>
      </c>
      <c r="C216" s="365">
        <f>C217+C218</f>
        <v>4000</v>
      </c>
      <c r="D216" s="365">
        <f t="shared" ref="D216:F216" si="47">D217+D218</f>
        <v>12000</v>
      </c>
      <c r="E216" s="365">
        <f t="shared" si="47"/>
        <v>12000</v>
      </c>
      <c r="F216" s="365">
        <f t="shared" si="47"/>
        <v>4000</v>
      </c>
    </row>
    <row r="217" spans="2:6" ht="15.75" thickBot="1" x14ac:dyDescent="0.3">
      <c r="B217" s="161" t="s">
        <v>42</v>
      </c>
      <c r="C217" s="335">
        <f>C86</f>
        <v>4000</v>
      </c>
      <c r="D217" s="335">
        <f t="shared" ref="D217:F217" si="48">D86</f>
        <v>12000</v>
      </c>
      <c r="E217" s="335">
        <f t="shared" si="48"/>
        <v>12000</v>
      </c>
      <c r="F217" s="335">
        <f t="shared" si="48"/>
        <v>4000</v>
      </c>
    </row>
    <row r="218" spans="2:6" ht="15.75" thickBot="1" x14ac:dyDescent="0.3">
      <c r="B218" s="161" t="s">
        <v>66</v>
      </c>
      <c r="C218" s="334">
        <f>C50</f>
        <v>0</v>
      </c>
      <c r="D218" s="334">
        <f t="shared" ref="D218:F218" si="49">D50</f>
        <v>0</v>
      </c>
      <c r="E218" s="334">
        <f t="shared" si="49"/>
        <v>0</v>
      </c>
      <c r="F218" s="334">
        <f t="shared" si="49"/>
        <v>0</v>
      </c>
    </row>
    <row r="219" spans="2:6" ht="15.75" thickBot="1" x14ac:dyDescent="0.3">
      <c r="B219" s="158" t="s">
        <v>48</v>
      </c>
      <c r="C219" s="365">
        <f>C220+C221</f>
        <v>0</v>
      </c>
      <c r="D219" s="365">
        <f>D220+D221</f>
        <v>0</v>
      </c>
      <c r="E219" s="365">
        <f t="shared" ref="E219:F219" si="50">E220+E221</f>
        <v>0</v>
      </c>
      <c r="F219" s="365">
        <f t="shared" si="50"/>
        <v>0</v>
      </c>
    </row>
    <row r="220" spans="2:6" ht="15.75" thickBot="1" x14ac:dyDescent="0.3">
      <c r="B220" s="161" t="s">
        <v>42</v>
      </c>
      <c r="C220" s="335">
        <f>C52</f>
        <v>0</v>
      </c>
      <c r="D220" s="335">
        <f t="shared" ref="D220:F221" si="51">D52</f>
        <v>0</v>
      </c>
      <c r="E220" s="335">
        <f t="shared" si="51"/>
        <v>0</v>
      </c>
      <c r="F220" s="335">
        <f t="shared" si="51"/>
        <v>0</v>
      </c>
    </row>
    <row r="221" spans="2:6" ht="15.75" thickBot="1" x14ac:dyDescent="0.3">
      <c r="B221" s="161" t="s">
        <v>66</v>
      </c>
      <c r="C221" s="334">
        <f>C53</f>
        <v>0</v>
      </c>
      <c r="D221" s="334">
        <f t="shared" si="51"/>
        <v>0</v>
      </c>
      <c r="E221" s="334">
        <f t="shared" si="51"/>
        <v>0</v>
      </c>
      <c r="F221" s="334">
        <f t="shared" si="51"/>
        <v>0</v>
      </c>
    </row>
    <row r="222" spans="2:6" ht="24.75" thickBot="1" x14ac:dyDescent="0.3">
      <c r="B222" s="158" t="s">
        <v>49</v>
      </c>
      <c r="C222" s="365">
        <f>SUM(C223:C224)</f>
        <v>0</v>
      </c>
      <c r="D222" s="365">
        <f t="shared" ref="D222:F222" si="52">SUM(D223:D224)</f>
        <v>48</v>
      </c>
      <c r="E222" s="365">
        <f t="shared" si="52"/>
        <v>48</v>
      </c>
      <c r="F222" s="365">
        <f t="shared" si="52"/>
        <v>48</v>
      </c>
    </row>
    <row r="223" spans="2:6" ht="15.75" thickBot="1" x14ac:dyDescent="0.3">
      <c r="B223" s="161" t="s">
        <v>42</v>
      </c>
      <c r="C223" s="335">
        <f>C55</f>
        <v>0</v>
      </c>
      <c r="D223" s="335">
        <f t="shared" ref="D223:F224" si="53">D55</f>
        <v>48</v>
      </c>
      <c r="E223" s="335">
        <f t="shared" si="53"/>
        <v>48</v>
      </c>
      <c r="F223" s="335">
        <f t="shared" si="53"/>
        <v>48</v>
      </c>
    </row>
    <row r="224" spans="2:6" ht="15.75" thickBot="1" x14ac:dyDescent="0.3">
      <c r="B224" s="161" t="s">
        <v>66</v>
      </c>
      <c r="C224" s="334">
        <f>C56</f>
        <v>0</v>
      </c>
      <c r="D224" s="334">
        <f t="shared" si="53"/>
        <v>0</v>
      </c>
      <c r="E224" s="334">
        <f t="shared" si="53"/>
        <v>0</v>
      </c>
      <c r="F224" s="334">
        <f t="shared" si="53"/>
        <v>0</v>
      </c>
    </row>
    <row r="225" spans="2:6" ht="15.75" thickBot="1" x14ac:dyDescent="0.3">
      <c r="B225" s="158" t="s">
        <v>68</v>
      </c>
      <c r="C225" s="365">
        <f>C226+C227+C228+C229</f>
        <v>0</v>
      </c>
      <c r="D225" s="365">
        <f t="shared" ref="D225:F225" si="54">D226+D227+D228+D229</f>
        <v>0</v>
      </c>
      <c r="E225" s="365">
        <f t="shared" si="54"/>
        <v>0</v>
      </c>
      <c r="F225" s="365">
        <f t="shared" si="54"/>
        <v>0</v>
      </c>
    </row>
    <row r="226" spans="2:6" ht="15.75" thickBot="1" x14ac:dyDescent="0.3">
      <c r="B226" s="161" t="s">
        <v>42</v>
      </c>
      <c r="C226" s="335">
        <f>C115+C140+C165+C191</f>
        <v>0</v>
      </c>
      <c r="D226" s="335">
        <f t="shared" ref="D226:F226" si="55">D115+D140+D165+D191</f>
        <v>0</v>
      </c>
      <c r="E226" s="335">
        <f t="shared" si="55"/>
        <v>0</v>
      </c>
      <c r="F226" s="335">
        <f t="shared" si="55"/>
        <v>0</v>
      </c>
    </row>
    <row r="227" spans="2:6" ht="15.75" thickBot="1" x14ac:dyDescent="0.3">
      <c r="B227" s="161" t="s">
        <v>69</v>
      </c>
      <c r="C227" s="335">
        <f t="shared" ref="C227:F229" si="56">C116+C141+C166+C192</f>
        <v>0</v>
      </c>
      <c r="D227" s="335">
        <f t="shared" si="56"/>
        <v>0</v>
      </c>
      <c r="E227" s="335">
        <f t="shared" si="56"/>
        <v>0</v>
      </c>
      <c r="F227" s="335">
        <f t="shared" si="56"/>
        <v>0</v>
      </c>
    </row>
    <row r="228" spans="2:6" ht="15.75" thickBot="1" x14ac:dyDescent="0.3">
      <c r="B228" s="161" t="s">
        <v>59</v>
      </c>
      <c r="C228" s="335">
        <f t="shared" si="56"/>
        <v>0</v>
      </c>
      <c r="D228" s="335">
        <f t="shared" si="56"/>
        <v>0</v>
      </c>
      <c r="E228" s="335">
        <f t="shared" si="56"/>
        <v>0</v>
      </c>
      <c r="F228" s="335">
        <f t="shared" si="56"/>
        <v>0</v>
      </c>
    </row>
    <row r="229" spans="2:6" ht="15.75" thickBot="1" x14ac:dyDescent="0.3">
      <c r="B229" s="161" t="s">
        <v>60</v>
      </c>
      <c r="C229" s="335">
        <f t="shared" si="56"/>
        <v>0</v>
      </c>
      <c r="D229" s="335">
        <f t="shared" si="56"/>
        <v>0</v>
      </c>
      <c r="E229" s="335">
        <f t="shared" si="56"/>
        <v>0</v>
      </c>
      <c r="F229" s="335">
        <f t="shared" si="56"/>
        <v>0</v>
      </c>
    </row>
    <row r="230" spans="2:6" ht="15.75" thickBot="1" x14ac:dyDescent="0.3">
      <c r="B230" s="158" t="s">
        <v>70</v>
      </c>
      <c r="C230" s="365">
        <f>C231+C232+C233+C234</f>
        <v>1000</v>
      </c>
      <c r="D230" s="365">
        <f t="shared" ref="D230:F230" si="57">D231+D232+D233+D234</f>
        <v>1000</v>
      </c>
      <c r="E230" s="365">
        <f t="shared" si="57"/>
        <v>1000</v>
      </c>
      <c r="F230" s="365">
        <f t="shared" si="57"/>
        <v>1000</v>
      </c>
    </row>
    <row r="231" spans="2:6" ht="15.75" thickBot="1" x14ac:dyDescent="0.3">
      <c r="B231" s="161" t="s">
        <v>42</v>
      </c>
      <c r="C231" s="335">
        <f>C120+C145+C170+C196</f>
        <v>1000</v>
      </c>
      <c r="D231" s="335">
        <f t="shared" ref="D231:F231" si="58">D120+D145+D170+D196</f>
        <v>1000</v>
      </c>
      <c r="E231" s="335">
        <f t="shared" si="58"/>
        <v>1000</v>
      </c>
      <c r="F231" s="335">
        <f t="shared" si="58"/>
        <v>1000</v>
      </c>
    </row>
    <row r="232" spans="2:6" ht="15.75" thickBot="1" x14ac:dyDescent="0.3">
      <c r="B232" s="161" t="s">
        <v>69</v>
      </c>
      <c r="C232" s="335">
        <f t="shared" ref="C232:F234" si="59">C121+C146+C171+C197</f>
        <v>0</v>
      </c>
      <c r="D232" s="335">
        <f t="shared" si="59"/>
        <v>0</v>
      </c>
      <c r="E232" s="335">
        <f t="shared" si="59"/>
        <v>0</v>
      </c>
      <c r="F232" s="335">
        <f t="shared" si="59"/>
        <v>0</v>
      </c>
    </row>
    <row r="233" spans="2:6" ht="15.75" thickBot="1" x14ac:dyDescent="0.3">
      <c r="B233" s="735" t="s">
        <v>59</v>
      </c>
      <c r="C233" s="736">
        <f t="shared" si="59"/>
        <v>0</v>
      </c>
      <c r="D233" s="736">
        <f t="shared" si="59"/>
        <v>0</v>
      </c>
      <c r="E233" s="736">
        <f t="shared" si="59"/>
        <v>0</v>
      </c>
      <c r="F233" s="736">
        <f t="shared" si="59"/>
        <v>0</v>
      </c>
    </row>
    <row r="234" spans="2:6" ht="15.75" thickBot="1" x14ac:dyDescent="0.3">
      <c r="B234" s="161" t="s">
        <v>60</v>
      </c>
      <c r="C234" s="335">
        <f t="shared" si="59"/>
        <v>0</v>
      </c>
      <c r="D234" s="335">
        <f t="shared" si="59"/>
        <v>0</v>
      </c>
      <c r="E234" s="335">
        <f t="shared" si="59"/>
        <v>0</v>
      </c>
      <c r="F234" s="335">
        <f t="shared" si="59"/>
        <v>0</v>
      </c>
    </row>
    <row r="235" spans="2:6" ht="15.75" thickBot="1" x14ac:dyDescent="0.3">
      <c r="B235" s="140" t="s">
        <v>71</v>
      </c>
      <c r="C235" s="344">
        <f>IF(C203-C202=0,0,"Error")</f>
        <v>0</v>
      </c>
      <c r="D235" s="344">
        <f>IF(D203-D202=0,0,"Error")</f>
        <v>0</v>
      </c>
      <c r="E235" s="344">
        <f>IF(E203-E202=0,0,"Error")</f>
        <v>0</v>
      </c>
      <c r="F235" s="344">
        <f>IF(F203-F202=0,0,"Error")</f>
        <v>0</v>
      </c>
    </row>
    <row r="236" spans="2:6" x14ac:dyDescent="0.25">
      <c r="B236" s="206"/>
      <c r="C236" s="367"/>
      <c r="D236" s="367"/>
      <c r="E236" s="367"/>
      <c r="F236" s="367"/>
    </row>
  </sheetData>
  <mergeCells count="52">
    <mergeCell ref="C178:F178"/>
    <mergeCell ref="B179:B180"/>
    <mergeCell ref="B187:F187"/>
    <mergeCell ref="B188:B189"/>
    <mergeCell ref="C152:F152"/>
    <mergeCell ref="B153:B154"/>
    <mergeCell ref="B161:F161"/>
    <mergeCell ref="B162:B163"/>
    <mergeCell ref="C175:F175"/>
    <mergeCell ref="C177:F177"/>
    <mergeCell ref="C151:F151"/>
    <mergeCell ref="C101:F101"/>
    <mergeCell ref="C102:F102"/>
    <mergeCell ref="B103:B104"/>
    <mergeCell ref="B111:F111"/>
    <mergeCell ref="B112:B113"/>
    <mergeCell ref="E125:F125"/>
    <mergeCell ref="C126:F126"/>
    <mergeCell ref="C127:F127"/>
    <mergeCell ref="B128:B129"/>
    <mergeCell ref="B136:F136"/>
    <mergeCell ref="B137:B138"/>
    <mergeCell ref="C100:F100"/>
    <mergeCell ref="B34:B35"/>
    <mergeCell ref="C59:F59"/>
    <mergeCell ref="C60:F60"/>
    <mergeCell ref="C61:F61"/>
    <mergeCell ref="B62:B63"/>
    <mergeCell ref="B70:F70"/>
    <mergeCell ref="B71:B72"/>
    <mergeCell ref="B96:F96"/>
    <mergeCell ref="B97:F97"/>
    <mergeCell ref="C98:F98"/>
    <mergeCell ref="E99:F99"/>
    <mergeCell ref="B33:F33"/>
    <mergeCell ref="B9:F11"/>
    <mergeCell ref="C12:F12"/>
    <mergeCell ref="B13:B14"/>
    <mergeCell ref="C16:F16"/>
    <mergeCell ref="B17:F17"/>
    <mergeCell ref="B20:F20"/>
    <mergeCell ref="B21:F21"/>
    <mergeCell ref="C22:F22"/>
    <mergeCell ref="C23:F23"/>
    <mergeCell ref="C24:F24"/>
    <mergeCell ref="B25:B26"/>
    <mergeCell ref="B8:F8"/>
    <mergeCell ref="A2:F2"/>
    <mergeCell ref="B3:F3"/>
    <mergeCell ref="C5:F5"/>
    <mergeCell ref="C6:F6"/>
    <mergeCell ref="C7:F7"/>
  </mergeCells>
  <pageMargins left="0.70866141732283472" right="0.70866141732283472" top="0.74803149606299213" bottom="0.74803149606299213" header="0.31496062992125984" footer="0.31496062992125984"/>
  <pageSetup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B354-DF16-435F-8F2F-99BB67F85A1B}">
  <sheetPr>
    <tabColor theme="2"/>
    <pageSetUpPr fitToPage="1"/>
  </sheetPr>
  <dimension ref="A1:J155"/>
  <sheetViews>
    <sheetView topLeftCell="A136" zoomScale="136" zoomScaleNormal="136" workbookViewId="0">
      <selection activeCell="C51" sqref="C51:F51"/>
    </sheetView>
  </sheetViews>
  <sheetFormatPr defaultRowHeight="15" x14ac:dyDescent="0.25"/>
  <cols>
    <col min="1" max="1" width="5.85546875" customWidth="1"/>
    <col min="2" max="2" width="28.5703125" customWidth="1"/>
    <col min="3" max="3" width="12.42578125" customWidth="1"/>
    <col min="4" max="6" width="11.7109375" customWidth="1"/>
  </cols>
  <sheetData>
    <row r="1" spans="1:10" x14ac:dyDescent="0.25">
      <c r="A1" s="737"/>
      <c r="B1" s="737"/>
      <c r="C1" s="737"/>
      <c r="D1" s="737"/>
      <c r="E1" s="737"/>
      <c r="F1" s="737"/>
      <c r="G1" s="737"/>
      <c r="H1" s="737"/>
      <c r="I1" s="737"/>
      <c r="J1" s="737"/>
    </row>
    <row r="2" spans="1:10" ht="18" customHeight="1" x14ac:dyDescent="0.25">
      <c r="A2" s="1937" t="s">
        <v>0</v>
      </c>
      <c r="B2" s="1937"/>
      <c r="C2" s="1937"/>
      <c r="D2" s="1937"/>
      <c r="E2" s="1937"/>
      <c r="F2" s="1937"/>
      <c r="G2" s="1937"/>
      <c r="H2" s="737"/>
      <c r="I2" s="737"/>
      <c r="J2" s="737"/>
    </row>
    <row r="3" spans="1:10" ht="18" customHeight="1" x14ac:dyDescent="0.25">
      <c r="A3" s="738"/>
      <c r="B3" s="1938" t="s">
        <v>1</v>
      </c>
      <c r="C3" s="1938"/>
      <c r="D3" s="1938"/>
      <c r="E3" s="1938"/>
      <c r="F3" s="1938"/>
      <c r="G3" s="738"/>
      <c r="H3" s="737"/>
      <c r="I3" s="737"/>
      <c r="J3" s="737"/>
    </row>
    <row r="4" spans="1:10" ht="15" customHeight="1" thickBot="1" x14ac:dyDescent="0.3">
      <c r="A4" s="737"/>
      <c r="B4" s="737"/>
      <c r="C4" s="737"/>
      <c r="D4" s="737"/>
      <c r="E4" s="737"/>
      <c r="F4" s="805" t="s">
        <v>259</v>
      </c>
      <c r="G4" s="737"/>
      <c r="H4" s="737"/>
      <c r="I4" s="737"/>
      <c r="J4" s="737"/>
    </row>
    <row r="5" spans="1:10" ht="15.75" thickBot="1" x14ac:dyDescent="0.3">
      <c r="A5" s="737"/>
      <c r="B5" s="739" t="s">
        <v>2</v>
      </c>
      <c r="C5" s="1939" t="s">
        <v>685</v>
      </c>
      <c r="D5" s="1940"/>
      <c r="E5" s="1940"/>
      <c r="F5" s="1941"/>
      <c r="G5" s="737"/>
      <c r="H5" s="737"/>
      <c r="I5" s="737"/>
      <c r="J5" s="737"/>
    </row>
    <row r="6" spans="1:10" ht="15" customHeight="1" thickBot="1" x14ac:dyDescent="0.3">
      <c r="A6" s="737"/>
      <c r="B6" s="739" t="s">
        <v>4</v>
      </c>
      <c r="C6" s="1939">
        <v>1150</v>
      </c>
      <c r="D6" s="1940"/>
      <c r="E6" s="1940"/>
      <c r="F6" s="1941"/>
      <c r="G6" s="737"/>
      <c r="H6" s="737"/>
      <c r="I6" s="737"/>
      <c r="J6" s="737"/>
    </row>
    <row r="7" spans="1:10" ht="15.75" thickBot="1" x14ac:dyDescent="0.3">
      <c r="A7" s="737"/>
      <c r="B7" s="739" t="s">
        <v>6</v>
      </c>
      <c r="C7" s="1942" t="s">
        <v>7</v>
      </c>
      <c r="D7" s="1943"/>
      <c r="E7" s="1943"/>
      <c r="F7" s="1944"/>
      <c r="G7" s="737"/>
      <c r="H7" s="737"/>
      <c r="I7" s="737"/>
      <c r="J7" s="737"/>
    </row>
    <row r="8" spans="1:10" ht="15.75" thickBot="1" x14ac:dyDescent="0.3">
      <c r="A8" s="737"/>
      <c r="B8" s="1945" t="s">
        <v>8</v>
      </c>
      <c r="C8" s="1946"/>
      <c r="D8" s="1946"/>
      <c r="E8" s="1946"/>
      <c r="F8" s="1947"/>
      <c r="G8" s="737"/>
      <c r="H8" s="737"/>
      <c r="I8" s="737"/>
      <c r="J8" s="737"/>
    </row>
    <row r="9" spans="1:10" ht="15.75" customHeight="1" x14ac:dyDescent="0.25">
      <c r="A9" s="737"/>
      <c r="B9" s="1948" t="s">
        <v>686</v>
      </c>
      <c r="C9" s="1949"/>
      <c r="D9" s="1949"/>
      <c r="E9" s="1949"/>
      <c r="F9" s="1950"/>
      <c r="G9" s="737"/>
      <c r="H9" s="737"/>
      <c r="I9" s="737"/>
      <c r="J9" s="737"/>
    </row>
    <row r="10" spans="1:10" ht="12.75" customHeight="1" thickBot="1" x14ac:dyDescent="0.3">
      <c r="A10" s="737"/>
      <c r="B10" s="1951"/>
      <c r="C10" s="1952"/>
      <c r="D10" s="1952"/>
      <c r="E10" s="1952"/>
      <c r="F10" s="1953"/>
      <c r="G10" s="737"/>
      <c r="H10" s="737"/>
      <c r="I10" s="737"/>
      <c r="J10" s="737"/>
    </row>
    <row r="11" spans="1:10" ht="15.75" hidden="1" thickBot="1" x14ac:dyDescent="0.3">
      <c r="A11" s="737"/>
      <c r="B11" s="1954"/>
      <c r="C11" s="1955"/>
      <c r="D11" s="1955"/>
      <c r="E11" s="1955"/>
      <c r="F11" s="1956"/>
      <c r="G11" s="737"/>
      <c r="H11" s="737"/>
      <c r="I11" s="737"/>
      <c r="J11" s="737"/>
    </row>
    <row r="12" spans="1:10" ht="117.75" customHeight="1" thickBot="1" x14ac:dyDescent="0.3">
      <c r="A12" s="737"/>
      <c r="B12" s="740" t="s">
        <v>10</v>
      </c>
      <c r="C12" s="1957" t="s">
        <v>687</v>
      </c>
      <c r="D12" s="1958"/>
      <c r="E12" s="1958"/>
      <c r="F12" s="1959"/>
      <c r="G12" s="737"/>
      <c r="H12" s="737"/>
      <c r="I12" s="737"/>
      <c r="J12" s="737"/>
    </row>
    <row r="13" spans="1:10" ht="23.25" customHeight="1" x14ac:dyDescent="0.25">
      <c r="A13" s="737"/>
      <c r="B13" s="1960" t="s">
        <v>12</v>
      </c>
      <c r="C13" s="741">
        <v>2024</v>
      </c>
      <c r="D13" s="741">
        <v>2025</v>
      </c>
      <c r="E13" s="741">
        <v>2026</v>
      </c>
      <c r="F13" s="741">
        <v>2027</v>
      </c>
      <c r="G13" s="737"/>
      <c r="H13" s="737"/>
      <c r="I13" s="737"/>
      <c r="J13" s="737"/>
    </row>
    <row r="14" spans="1:10" ht="15.75" thickBot="1" x14ac:dyDescent="0.3">
      <c r="A14" s="737"/>
      <c r="B14" s="1961"/>
      <c r="C14" s="742" t="s">
        <v>13</v>
      </c>
      <c r="D14" s="742" t="s">
        <v>14</v>
      </c>
      <c r="E14" s="742" t="s">
        <v>14</v>
      </c>
      <c r="F14" s="742" t="s">
        <v>14</v>
      </c>
      <c r="G14" s="737"/>
      <c r="H14" s="737"/>
      <c r="I14" s="737"/>
      <c r="J14" s="737"/>
    </row>
    <row r="15" spans="1:10" ht="21" customHeight="1" thickBot="1" x14ac:dyDescent="0.3">
      <c r="A15" s="737"/>
      <c r="B15" s="743" t="s">
        <v>688</v>
      </c>
      <c r="C15" s="744">
        <v>0.87</v>
      </c>
      <c r="D15" s="744">
        <v>1</v>
      </c>
      <c r="E15" s="744">
        <v>1</v>
      </c>
      <c r="F15" s="744">
        <v>1</v>
      </c>
      <c r="G15" s="737"/>
      <c r="H15" s="745"/>
      <c r="I15" s="737"/>
      <c r="J15" s="737"/>
    </row>
    <row r="16" spans="1:10" ht="50.25" customHeight="1" thickBot="1" x14ac:dyDescent="0.3">
      <c r="A16" s="737"/>
      <c r="B16" s="746" t="s">
        <v>24</v>
      </c>
      <c r="C16" s="1962" t="s">
        <v>689</v>
      </c>
      <c r="D16" s="1963"/>
      <c r="E16" s="1963"/>
      <c r="F16" s="1964"/>
      <c r="G16" s="737"/>
      <c r="H16" s="737"/>
      <c r="I16" s="737"/>
      <c r="J16" s="737"/>
    </row>
    <row r="17" spans="1:10" ht="23.25" customHeight="1" thickBot="1" x14ac:dyDescent="0.3">
      <c r="A17" s="737"/>
      <c r="B17" s="1965" t="s">
        <v>84</v>
      </c>
      <c r="C17" s="1966"/>
      <c r="D17" s="1966"/>
      <c r="E17" s="1966"/>
      <c r="F17" s="1967"/>
      <c r="G17" s="737"/>
      <c r="H17" s="737"/>
      <c r="I17" s="737"/>
      <c r="J17" s="737"/>
    </row>
    <row r="18" spans="1:10" ht="21" customHeight="1" thickBot="1" x14ac:dyDescent="0.3">
      <c r="A18" s="737"/>
      <c r="B18" s="747" t="s">
        <v>690</v>
      </c>
      <c r="C18" s="748">
        <v>0.8125</v>
      </c>
      <c r="D18" s="749">
        <v>1</v>
      </c>
      <c r="E18" s="749">
        <v>1</v>
      </c>
      <c r="F18" s="749">
        <v>1</v>
      </c>
      <c r="G18" s="737"/>
      <c r="H18" s="737"/>
      <c r="I18" s="737"/>
      <c r="J18" s="737"/>
    </row>
    <row r="19" spans="1:10" ht="31.15" customHeight="1" thickBot="1" x14ac:dyDescent="0.3">
      <c r="A19" s="737"/>
      <c r="B19" s="747" t="s">
        <v>691</v>
      </c>
      <c r="C19" s="750">
        <v>0.94799999999999995</v>
      </c>
      <c r="D19" s="751">
        <v>1</v>
      </c>
      <c r="E19" s="751">
        <v>1</v>
      </c>
      <c r="F19" s="751">
        <v>1</v>
      </c>
      <c r="G19" s="737"/>
      <c r="H19" s="737"/>
      <c r="I19" s="737"/>
      <c r="J19" s="737"/>
    </row>
    <row r="20" spans="1:10" ht="15.75" thickBot="1" x14ac:dyDescent="0.3">
      <c r="A20" s="737"/>
      <c r="B20" s="1934" t="s">
        <v>90</v>
      </c>
      <c r="C20" s="1935"/>
      <c r="D20" s="1935"/>
      <c r="E20" s="1935"/>
      <c r="F20" s="1936"/>
      <c r="G20" s="737"/>
      <c r="H20" s="737"/>
      <c r="I20" s="737"/>
      <c r="J20" s="737"/>
    </row>
    <row r="21" spans="1:10" ht="15" customHeight="1" thickBot="1" x14ac:dyDescent="0.3">
      <c r="A21" s="737"/>
      <c r="B21" s="1971" t="s">
        <v>26</v>
      </c>
      <c r="C21" s="1972"/>
      <c r="D21" s="1972"/>
      <c r="E21" s="1972"/>
      <c r="F21" s="1973"/>
      <c r="G21" s="737"/>
      <c r="H21" s="737"/>
      <c r="I21" s="737"/>
      <c r="J21" s="737"/>
    </row>
    <row r="22" spans="1:10" ht="30" customHeight="1" thickBot="1" x14ac:dyDescent="0.3">
      <c r="A22" s="737"/>
      <c r="B22" s="752" t="s">
        <v>27</v>
      </c>
      <c r="C22" s="1974" t="s">
        <v>692</v>
      </c>
      <c r="D22" s="1975"/>
      <c r="E22" s="1975"/>
      <c r="F22" s="1976"/>
      <c r="G22" s="737"/>
      <c r="H22" s="737"/>
      <c r="I22" s="737"/>
      <c r="J22" s="737"/>
    </row>
    <row r="23" spans="1:10" ht="33.75" customHeight="1" thickBot="1" x14ac:dyDescent="0.3">
      <c r="A23" s="737"/>
      <c r="B23" s="753" t="s">
        <v>29</v>
      </c>
      <c r="C23" s="1977" t="s">
        <v>693</v>
      </c>
      <c r="D23" s="1978"/>
      <c r="E23" s="1978"/>
      <c r="F23" s="1979"/>
      <c r="G23" s="737"/>
      <c r="H23" s="737"/>
      <c r="I23" s="737"/>
      <c r="J23" s="737"/>
    </row>
    <row r="24" spans="1:10" ht="15.75" thickBot="1" x14ac:dyDescent="0.3">
      <c r="A24" s="737"/>
      <c r="B24" s="753" t="s">
        <v>31</v>
      </c>
      <c r="C24" s="1980" t="s">
        <v>694</v>
      </c>
      <c r="D24" s="1981"/>
      <c r="E24" s="1981"/>
      <c r="F24" s="1982"/>
      <c r="G24" s="737"/>
      <c r="H24" s="737"/>
      <c r="I24" s="737"/>
      <c r="J24" s="737"/>
    </row>
    <row r="25" spans="1:10" ht="12.75" customHeight="1" x14ac:dyDescent="0.25">
      <c r="A25" s="737"/>
      <c r="B25" s="1960"/>
      <c r="C25" s="741">
        <v>2024</v>
      </c>
      <c r="D25" s="741">
        <v>2025</v>
      </c>
      <c r="E25" s="741">
        <v>2026</v>
      </c>
      <c r="F25" s="741">
        <v>2027</v>
      </c>
      <c r="G25" s="737"/>
      <c r="H25" s="737"/>
      <c r="I25" s="737"/>
      <c r="J25" s="737"/>
    </row>
    <row r="26" spans="1:10" ht="9" customHeight="1" thickBot="1" x14ac:dyDescent="0.3">
      <c r="A26" s="737"/>
      <c r="B26" s="1961"/>
      <c r="C26" s="754" t="s">
        <v>13</v>
      </c>
      <c r="D26" s="754" t="s">
        <v>14</v>
      </c>
      <c r="E26" s="754" t="s">
        <v>14</v>
      </c>
      <c r="F26" s="754" t="s">
        <v>14</v>
      </c>
      <c r="G26" s="737"/>
      <c r="H26" s="737"/>
      <c r="I26" s="737"/>
      <c r="J26" s="737"/>
    </row>
    <row r="27" spans="1:10" ht="15" customHeight="1" thickBot="1" x14ac:dyDescent="0.3">
      <c r="A27" s="737"/>
      <c r="B27" s="753" t="s">
        <v>33</v>
      </c>
      <c r="C27" s="755">
        <v>81257</v>
      </c>
      <c r="D27" s="755">
        <v>85000</v>
      </c>
      <c r="E27" s="755">
        <v>85000</v>
      </c>
      <c r="F27" s="755">
        <v>85000</v>
      </c>
      <c r="G27" s="737"/>
      <c r="H27" s="737"/>
      <c r="I27" s="737"/>
      <c r="J27" s="737"/>
    </row>
    <row r="28" spans="1:10" ht="15.75" thickBot="1" x14ac:dyDescent="0.3">
      <c r="A28" s="737"/>
      <c r="B28" s="753" t="s">
        <v>35</v>
      </c>
      <c r="C28" s="756">
        <f>C45</f>
        <v>58341</v>
      </c>
      <c r="D28" s="756">
        <f t="shared" ref="D28:F28" si="0">D45</f>
        <v>50841</v>
      </c>
      <c r="E28" s="756">
        <f t="shared" si="0"/>
        <v>50841</v>
      </c>
      <c r="F28" s="756">
        <f t="shared" si="0"/>
        <v>50841</v>
      </c>
      <c r="G28" s="737"/>
      <c r="H28" s="737"/>
      <c r="I28" s="737"/>
      <c r="J28" s="737"/>
    </row>
    <row r="29" spans="1:10" ht="15.75" thickBot="1" x14ac:dyDescent="0.3">
      <c r="A29" s="737"/>
      <c r="B29" s="753" t="s">
        <v>36</v>
      </c>
      <c r="C29" s="757">
        <f>C28/C27</f>
        <v>0.71798122007950083</v>
      </c>
      <c r="D29" s="757">
        <f t="shared" ref="D29:E29" si="1">D28/D27</f>
        <v>0.59812941176470591</v>
      </c>
      <c r="E29" s="757">
        <f t="shared" si="1"/>
        <v>0.59812941176470591</v>
      </c>
      <c r="F29" s="757">
        <f>F28/F27</f>
        <v>0.59812941176470591</v>
      </c>
      <c r="G29" s="737"/>
      <c r="H29" s="737"/>
      <c r="I29" s="737"/>
      <c r="J29" s="737"/>
    </row>
    <row r="30" spans="1:10" ht="15.75" thickBot="1" x14ac:dyDescent="0.3">
      <c r="A30" s="737"/>
      <c r="B30" s="753" t="s">
        <v>37</v>
      </c>
      <c r="C30" s="758" t="s">
        <v>94</v>
      </c>
      <c r="D30" s="759">
        <f>D27/C27-1</f>
        <v>4.6063723740723983E-2</v>
      </c>
      <c r="E30" s="759">
        <f>E27/D27-1</f>
        <v>0</v>
      </c>
      <c r="F30" s="759">
        <f>F27/E27-1</f>
        <v>0</v>
      </c>
      <c r="G30" s="737"/>
      <c r="H30" s="737"/>
      <c r="I30" s="737"/>
      <c r="J30" s="737"/>
    </row>
    <row r="31" spans="1:10" ht="15.75" thickBot="1" x14ac:dyDescent="0.3">
      <c r="A31" s="737"/>
      <c r="B31" s="753" t="s">
        <v>38</v>
      </c>
      <c r="C31" s="758" t="s">
        <v>94</v>
      </c>
      <c r="D31" s="759">
        <f>D28/C28-1</f>
        <v>-0.12855453283282769</v>
      </c>
      <c r="E31" s="759">
        <f t="shared" ref="E31:F32" si="2">E28/D28-1</f>
        <v>0</v>
      </c>
      <c r="F31" s="759">
        <f t="shared" si="2"/>
        <v>0</v>
      </c>
      <c r="G31" s="737"/>
      <c r="H31" s="737"/>
      <c r="I31" s="737"/>
      <c r="J31" s="737"/>
    </row>
    <row r="32" spans="1:10" ht="15.75" thickBot="1" x14ac:dyDescent="0.3">
      <c r="A32" s="737"/>
      <c r="B32" s="753" t="s">
        <v>39</v>
      </c>
      <c r="C32" s="758" t="s">
        <v>94</v>
      </c>
      <c r="D32" s="759">
        <f>D29/C29-1</f>
        <v>-0.1669288902870244</v>
      </c>
      <c r="E32" s="759">
        <f t="shared" si="2"/>
        <v>0</v>
      </c>
      <c r="F32" s="759">
        <f t="shared" si="2"/>
        <v>0</v>
      </c>
      <c r="G32" s="737"/>
      <c r="H32" s="737"/>
      <c r="I32" s="737"/>
      <c r="J32" s="737"/>
    </row>
    <row r="33" spans="1:10" ht="15.75" customHeight="1" thickBot="1" x14ac:dyDescent="0.3">
      <c r="A33" s="737"/>
      <c r="B33" s="1983" t="s">
        <v>695</v>
      </c>
      <c r="C33" s="1984"/>
      <c r="D33" s="1984"/>
      <c r="E33" s="1984"/>
      <c r="F33" s="1985"/>
      <c r="G33" s="737"/>
      <c r="H33" s="737"/>
      <c r="I33" s="737"/>
      <c r="J33" s="737"/>
    </row>
    <row r="34" spans="1:10" ht="12.75" customHeight="1" x14ac:dyDescent="0.25">
      <c r="A34" s="737"/>
      <c r="B34" s="1960"/>
      <c r="C34" s="741">
        <v>2024</v>
      </c>
      <c r="D34" s="741">
        <v>2025</v>
      </c>
      <c r="E34" s="741">
        <v>2026</v>
      </c>
      <c r="F34" s="741">
        <v>2027</v>
      </c>
      <c r="G34" s="737"/>
      <c r="H34" s="737"/>
      <c r="I34" s="737"/>
      <c r="J34" s="737"/>
    </row>
    <row r="35" spans="1:10" ht="9" customHeight="1" thickBot="1" x14ac:dyDescent="0.3">
      <c r="A35" s="737"/>
      <c r="B35" s="1961"/>
      <c r="C35" s="754" t="s">
        <v>13</v>
      </c>
      <c r="D35" s="754" t="s">
        <v>14</v>
      </c>
      <c r="E35" s="754" t="s">
        <v>14</v>
      </c>
      <c r="F35" s="754" t="s">
        <v>14</v>
      </c>
      <c r="G35" s="737"/>
      <c r="H35" s="737"/>
      <c r="I35" s="737"/>
      <c r="J35" s="737"/>
    </row>
    <row r="36" spans="1:10" ht="15" customHeight="1" thickBot="1" x14ac:dyDescent="0.3">
      <c r="A36" s="737"/>
      <c r="B36" s="760" t="s">
        <v>41</v>
      </c>
      <c r="C36" s="761">
        <f>C37+C38</f>
        <v>31034</v>
      </c>
      <c r="D36" s="761">
        <f t="shared" ref="D36:F36" si="3">D37+D38</f>
        <v>32534</v>
      </c>
      <c r="E36" s="761">
        <f t="shared" si="3"/>
        <v>32534</v>
      </c>
      <c r="F36" s="761">
        <f t="shared" si="3"/>
        <v>32534</v>
      </c>
      <c r="G36" s="737"/>
      <c r="H36" s="737"/>
      <c r="I36" s="737"/>
      <c r="J36" s="737"/>
    </row>
    <row r="37" spans="1:10" ht="15" customHeight="1" thickBot="1" x14ac:dyDescent="0.3">
      <c r="A37" s="737"/>
      <c r="B37" s="762" t="s">
        <v>42</v>
      </c>
      <c r="C37" s="763">
        <v>31034</v>
      </c>
      <c r="D37" s="763">
        <v>32534</v>
      </c>
      <c r="E37" s="763">
        <v>32534</v>
      </c>
      <c r="F37" s="763">
        <v>32534</v>
      </c>
      <c r="G37" s="737"/>
      <c r="H37" s="737"/>
      <c r="I37" s="737"/>
      <c r="J37" s="737"/>
    </row>
    <row r="38" spans="1:10" ht="15" customHeight="1" thickBot="1" x14ac:dyDescent="0.3">
      <c r="A38" s="737"/>
      <c r="B38" s="762" t="s">
        <v>43</v>
      </c>
      <c r="C38" s="763"/>
      <c r="D38" s="763"/>
      <c r="E38" s="763"/>
      <c r="F38" s="763"/>
      <c r="G38" s="737"/>
      <c r="H38" s="737"/>
      <c r="I38" s="737"/>
      <c r="J38" s="737"/>
    </row>
    <row r="39" spans="1:10" ht="24.75" thickBot="1" x14ac:dyDescent="0.3">
      <c r="A39" s="737"/>
      <c r="B39" s="760" t="s">
        <v>67</v>
      </c>
      <c r="C39" s="761">
        <f>C40+C41</f>
        <v>5307</v>
      </c>
      <c r="D39" s="761">
        <f t="shared" ref="D39:F39" si="4">D40+D41</f>
        <v>5307</v>
      </c>
      <c r="E39" s="761">
        <f t="shared" si="4"/>
        <v>5307</v>
      </c>
      <c r="F39" s="761">
        <f t="shared" si="4"/>
        <v>5307</v>
      </c>
      <c r="G39" s="737"/>
      <c r="H39" s="737"/>
      <c r="I39" s="737"/>
      <c r="J39" s="737"/>
    </row>
    <row r="40" spans="1:10" ht="15" customHeight="1" thickBot="1" x14ac:dyDescent="0.3">
      <c r="A40" s="737"/>
      <c r="B40" s="762" t="s">
        <v>42</v>
      </c>
      <c r="C40" s="764">
        <v>5307</v>
      </c>
      <c r="D40" s="764">
        <v>5307</v>
      </c>
      <c r="E40" s="764">
        <v>5307</v>
      </c>
      <c r="F40" s="764">
        <v>5307</v>
      </c>
      <c r="G40" s="737"/>
      <c r="H40" s="737"/>
      <c r="I40" s="737"/>
      <c r="J40" s="737"/>
    </row>
    <row r="41" spans="1:10" ht="15" customHeight="1" thickBot="1" x14ac:dyDescent="0.3">
      <c r="A41" s="737"/>
      <c r="B41" s="762" t="s">
        <v>43</v>
      </c>
      <c r="C41" s="763"/>
      <c r="D41" s="765"/>
      <c r="E41" s="765"/>
      <c r="F41" s="765"/>
      <c r="G41" s="737"/>
      <c r="H41" s="737"/>
      <c r="I41" s="737"/>
      <c r="J41" s="737"/>
    </row>
    <row r="42" spans="1:10" ht="15.75" thickBot="1" x14ac:dyDescent="0.3">
      <c r="A42" s="737"/>
      <c r="B42" s="760" t="s">
        <v>45</v>
      </c>
      <c r="C42" s="761">
        <f>C43+C44</f>
        <v>22000</v>
      </c>
      <c r="D42" s="761">
        <f t="shared" ref="D42:F42" si="5">D43+D44</f>
        <v>13000</v>
      </c>
      <c r="E42" s="761">
        <f t="shared" si="5"/>
        <v>13000</v>
      </c>
      <c r="F42" s="761">
        <f t="shared" si="5"/>
        <v>13000</v>
      </c>
      <c r="G42" s="737"/>
      <c r="H42" s="737"/>
      <c r="I42" s="737"/>
      <c r="J42" s="737"/>
    </row>
    <row r="43" spans="1:10" ht="15" customHeight="1" thickBot="1" x14ac:dyDescent="0.3">
      <c r="A43" s="737"/>
      <c r="B43" s="762" t="s">
        <v>42</v>
      </c>
      <c r="C43" s="761">
        <v>22000</v>
      </c>
      <c r="D43" s="761">
        <v>13000</v>
      </c>
      <c r="E43" s="761">
        <v>13000</v>
      </c>
      <c r="F43" s="761">
        <v>13000</v>
      </c>
      <c r="G43" s="737"/>
      <c r="H43" s="737"/>
      <c r="I43" s="737"/>
      <c r="J43" s="737"/>
    </row>
    <row r="44" spans="1:10" ht="15" customHeight="1" thickBot="1" x14ac:dyDescent="0.3">
      <c r="A44" s="737"/>
      <c r="B44" s="762" t="s">
        <v>43</v>
      </c>
      <c r="C44" s="763"/>
      <c r="D44" s="765"/>
      <c r="E44" s="765"/>
      <c r="F44" s="765"/>
      <c r="G44" s="737"/>
      <c r="H44" s="737"/>
      <c r="I44" s="737"/>
      <c r="J44" s="737"/>
    </row>
    <row r="45" spans="1:10" ht="15" customHeight="1" thickBot="1" x14ac:dyDescent="0.3">
      <c r="A45" s="737"/>
      <c r="B45" s="183" t="s">
        <v>62</v>
      </c>
      <c r="C45" s="764">
        <f>C36+C39+C42</f>
        <v>58341</v>
      </c>
      <c r="D45" s="764">
        <f t="shared" ref="D45:F45" si="6">D36+D39+D42</f>
        <v>50841</v>
      </c>
      <c r="E45" s="764">
        <f t="shared" si="6"/>
        <v>50841</v>
      </c>
      <c r="F45" s="764">
        <f t="shared" si="6"/>
        <v>50841</v>
      </c>
      <c r="G45" s="737"/>
      <c r="H45" s="737"/>
      <c r="I45" s="737"/>
      <c r="J45" s="737"/>
    </row>
    <row r="46" spans="1:10" ht="15" customHeight="1" thickBot="1" x14ac:dyDescent="0.3">
      <c r="A46" s="737"/>
      <c r="B46" s="766" t="s">
        <v>71</v>
      </c>
      <c r="C46" s="767">
        <v>0</v>
      </c>
      <c r="D46" s="767">
        <v>0</v>
      </c>
      <c r="E46" s="767">
        <v>0</v>
      </c>
      <c r="F46" s="767">
        <v>0</v>
      </c>
      <c r="G46" s="737"/>
      <c r="H46" s="737"/>
      <c r="I46" s="737"/>
      <c r="J46" s="737"/>
    </row>
    <row r="47" spans="1:10" ht="15" customHeight="1" thickBot="1" x14ac:dyDescent="0.3">
      <c r="A47" s="737"/>
      <c r="B47" s="1971" t="s">
        <v>96</v>
      </c>
      <c r="C47" s="1972"/>
      <c r="D47" s="1972"/>
      <c r="E47" s="1972"/>
      <c r="F47" s="1973"/>
      <c r="G47" s="737"/>
      <c r="H47" s="737"/>
      <c r="I47" s="737"/>
      <c r="J47" s="737"/>
    </row>
    <row r="48" spans="1:10" ht="15" customHeight="1" thickBot="1" x14ac:dyDescent="0.3">
      <c r="A48" s="737"/>
      <c r="B48" s="1971" t="s">
        <v>97</v>
      </c>
      <c r="C48" s="1972"/>
      <c r="D48" s="1972"/>
      <c r="E48" s="1972"/>
      <c r="F48" s="1973"/>
      <c r="G48" s="737"/>
      <c r="H48" s="737"/>
      <c r="I48" s="737"/>
      <c r="J48" s="737"/>
    </row>
    <row r="49" spans="1:10" ht="15" customHeight="1" thickBot="1" x14ac:dyDescent="0.3">
      <c r="A49" s="737"/>
      <c r="B49" s="752" t="s">
        <v>696</v>
      </c>
      <c r="C49" s="1968" t="s">
        <v>697</v>
      </c>
      <c r="D49" s="1969"/>
      <c r="E49" s="1969"/>
      <c r="F49" s="1970"/>
      <c r="G49" s="737"/>
      <c r="H49" s="737"/>
      <c r="I49" s="737"/>
      <c r="J49" s="737"/>
    </row>
    <row r="50" spans="1:10" ht="35.25" customHeight="1" thickBot="1" x14ac:dyDescent="0.3">
      <c r="A50" s="737"/>
      <c r="B50" s="752" t="s">
        <v>100</v>
      </c>
      <c r="C50" s="752" t="s">
        <v>698</v>
      </c>
      <c r="D50" s="768" t="s">
        <v>54</v>
      </c>
      <c r="E50" s="1968" t="s">
        <v>699</v>
      </c>
      <c r="F50" s="1970"/>
      <c r="G50" s="737"/>
      <c r="H50" s="737"/>
      <c r="I50" s="737"/>
      <c r="J50" s="737"/>
    </row>
    <row r="51" spans="1:10" ht="15" customHeight="1" thickBot="1" x14ac:dyDescent="0.3">
      <c r="A51" s="737"/>
      <c r="B51" s="769"/>
      <c r="C51" s="1968"/>
      <c r="D51" s="1969"/>
      <c r="E51" s="1969"/>
      <c r="F51" s="1970"/>
      <c r="G51" s="737"/>
      <c r="H51" s="737"/>
      <c r="I51" s="737"/>
      <c r="J51" s="737"/>
    </row>
    <row r="52" spans="1:10" ht="27" customHeight="1" thickBot="1" x14ac:dyDescent="0.3">
      <c r="A52" s="737"/>
      <c r="B52" s="753" t="s">
        <v>29</v>
      </c>
      <c r="C52" s="1986" t="s">
        <v>700</v>
      </c>
      <c r="D52" s="1987"/>
      <c r="E52" s="1987"/>
      <c r="F52" s="1988"/>
      <c r="G52" s="737"/>
      <c r="H52" s="737"/>
      <c r="I52" s="737"/>
      <c r="J52" s="737"/>
    </row>
    <row r="53" spans="1:10" ht="15.75" thickBot="1" x14ac:dyDescent="0.3">
      <c r="A53" s="737"/>
      <c r="B53" s="753" t="s">
        <v>31</v>
      </c>
      <c r="C53" s="1980" t="s">
        <v>202</v>
      </c>
      <c r="D53" s="1981"/>
      <c r="E53" s="1981"/>
      <c r="F53" s="1982"/>
      <c r="G53" s="737"/>
      <c r="H53" s="737"/>
      <c r="I53" s="737"/>
      <c r="J53" s="737"/>
    </row>
    <row r="54" spans="1:10" ht="12.75" customHeight="1" x14ac:dyDescent="0.25">
      <c r="A54" s="737"/>
      <c r="B54" s="1960"/>
      <c r="C54" s="741">
        <v>2024</v>
      </c>
      <c r="D54" s="741">
        <v>2025</v>
      </c>
      <c r="E54" s="741">
        <v>2026</v>
      </c>
      <c r="F54" s="741">
        <v>2027</v>
      </c>
      <c r="G54" s="737"/>
      <c r="H54" s="737"/>
      <c r="I54" s="737"/>
      <c r="J54" s="737"/>
    </row>
    <row r="55" spans="1:10" ht="9" customHeight="1" thickBot="1" x14ac:dyDescent="0.3">
      <c r="A55" s="737"/>
      <c r="B55" s="1961"/>
      <c r="C55" s="754" t="s">
        <v>13</v>
      </c>
      <c r="D55" s="754" t="s">
        <v>14</v>
      </c>
      <c r="E55" s="754" t="s">
        <v>14</v>
      </c>
      <c r="F55" s="754" t="s">
        <v>14</v>
      </c>
      <c r="G55" s="737"/>
      <c r="H55" s="737"/>
      <c r="I55" s="737"/>
      <c r="J55" s="737"/>
    </row>
    <row r="56" spans="1:10" ht="15" customHeight="1" thickBot="1" x14ac:dyDescent="0.3">
      <c r="A56" s="737"/>
      <c r="B56" s="753" t="s">
        <v>33</v>
      </c>
      <c r="C56" s="758">
        <v>73</v>
      </c>
      <c r="D56" s="770">
        <v>70</v>
      </c>
      <c r="E56" s="758">
        <v>70</v>
      </c>
      <c r="F56" s="758">
        <v>70</v>
      </c>
      <c r="G56" s="737"/>
      <c r="H56" s="737"/>
      <c r="I56" s="737"/>
      <c r="J56" s="737"/>
    </row>
    <row r="57" spans="1:10" ht="15.75" thickBot="1" x14ac:dyDescent="0.3">
      <c r="A57" s="737"/>
      <c r="B57" s="753" t="s">
        <v>35</v>
      </c>
      <c r="C57" s="771">
        <f>C75</f>
        <v>3400</v>
      </c>
      <c r="D57" s="771">
        <f t="shared" ref="D57:F57" si="7">D75</f>
        <v>3000</v>
      </c>
      <c r="E57" s="771">
        <f t="shared" si="7"/>
        <v>3000</v>
      </c>
      <c r="F57" s="771">
        <f t="shared" si="7"/>
        <v>3000</v>
      </c>
      <c r="G57" s="737"/>
      <c r="H57" s="737"/>
      <c r="I57" s="737"/>
      <c r="J57" s="737"/>
    </row>
    <row r="58" spans="1:10" ht="15.75" thickBot="1" x14ac:dyDescent="0.3">
      <c r="A58" s="737"/>
      <c r="B58" s="753" t="s">
        <v>36</v>
      </c>
      <c r="C58" s="772">
        <f>C57/C56</f>
        <v>46.575342465753423</v>
      </c>
      <c r="D58" s="772">
        <f t="shared" ref="D58:F58" si="8">D57/D56</f>
        <v>42.857142857142854</v>
      </c>
      <c r="E58" s="772">
        <f t="shared" si="8"/>
        <v>42.857142857142854</v>
      </c>
      <c r="F58" s="772">
        <f t="shared" si="8"/>
        <v>42.857142857142854</v>
      </c>
      <c r="G58" s="737"/>
      <c r="H58" s="737"/>
      <c r="I58" s="737"/>
      <c r="J58" s="737"/>
    </row>
    <row r="59" spans="1:10" ht="15.75" thickBot="1" x14ac:dyDescent="0.3">
      <c r="A59" s="737"/>
      <c r="B59" s="753" t="s">
        <v>37</v>
      </c>
      <c r="C59" s="758" t="s">
        <v>94</v>
      </c>
      <c r="D59" s="759">
        <f>D56/C56-1</f>
        <v>-4.1095890410958957E-2</v>
      </c>
      <c r="E59" s="759">
        <f>E56/D56-1</f>
        <v>0</v>
      </c>
      <c r="F59" s="759">
        <f>F56/E56-1</f>
        <v>0</v>
      </c>
      <c r="G59" s="737"/>
      <c r="H59" s="737"/>
      <c r="I59" s="737"/>
      <c r="J59" s="737"/>
    </row>
    <row r="60" spans="1:10" ht="15.75" thickBot="1" x14ac:dyDescent="0.3">
      <c r="A60" s="737"/>
      <c r="B60" s="753" t="s">
        <v>38</v>
      </c>
      <c r="C60" s="758" t="s">
        <v>94</v>
      </c>
      <c r="D60" s="759">
        <f t="shared" ref="D60:F61" si="9">D57/C57-1</f>
        <v>-0.11764705882352944</v>
      </c>
      <c r="E60" s="759">
        <f t="shared" si="9"/>
        <v>0</v>
      </c>
      <c r="F60" s="759">
        <f t="shared" si="9"/>
        <v>0</v>
      </c>
      <c r="G60" s="737"/>
      <c r="H60" s="737"/>
      <c r="I60" s="737"/>
      <c r="J60" s="737"/>
    </row>
    <row r="61" spans="1:10" ht="15.75" thickBot="1" x14ac:dyDescent="0.3">
      <c r="A61" s="737"/>
      <c r="B61" s="753" t="s">
        <v>39</v>
      </c>
      <c r="C61" s="758" t="s">
        <v>94</v>
      </c>
      <c r="D61" s="759">
        <f t="shared" si="9"/>
        <v>-7.9831932773109293E-2</v>
      </c>
      <c r="E61" s="759">
        <f t="shared" si="9"/>
        <v>0</v>
      </c>
      <c r="F61" s="759">
        <f t="shared" si="9"/>
        <v>0</v>
      </c>
      <c r="G61" s="737"/>
      <c r="H61" s="737"/>
      <c r="I61" s="737"/>
      <c r="J61" s="737"/>
    </row>
    <row r="62" spans="1:10" ht="15.75" customHeight="1" thickBot="1" x14ac:dyDescent="0.3">
      <c r="A62" s="737"/>
      <c r="B62" s="1983" t="s">
        <v>701</v>
      </c>
      <c r="C62" s="1984"/>
      <c r="D62" s="1984"/>
      <c r="E62" s="1984"/>
      <c r="F62" s="1985"/>
      <c r="G62" s="737"/>
      <c r="H62" s="737"/>
      <c r="I62" s="737"/>
      <c r="J62" s="737"/>
    </row>
    <row r="63" spans="1:10" ht="12.75" customHeight="1" x14ac:dyDescent="0.25">
      <c r="A63" s="737"/>
      <c r="B63" s="1960"/>
      <c r="C63" s="741">
        <v>2024</v>
      </c>
      <c r="D63" s="741">
        <v>2025</v>
      </c>
      <c r="E63" s="741">
        <v>2026</v>
      </c>
      <c r="F63" s="741">
        <v>2027</v>
      </c>
      <c r="G63" s="737"/>
      <c r="H63" s="737"/>
      <c r="I63" s="737"/>
      <c r="J63" s="737"/>
    </row>
    <row r="64" spans="1:10" ht="9" customHeight="1" thickBot="1" x14ac:dyDescent="0.3">
      <c r="A64" s="737"/>
      <c r="B64" s="1961"/>
      <c r="C64" s="754" t="s">
        <v>13</v>
      </c>
      <c r="D64" s="754" t="s">
        <v>14</v>
      </c>
      <c r="E64" s="754" t="s">
        <v>14</v>
      </c>
      <c r="F64" s="754" t="s">
        <v>14</v>
      </c>
      <c r="G64" s="737"/>
      <c r="H64" s="737"/>
      <c r="I64" s="737"/>
      <c r="J64" s="737"/>
    </row>
    <row r="65" spans="1:10" ht="15.75" thickBot="1" x14ac:dyDescent="0.3">
      <c r="A65" s="737"/>
      <c r="B65" s="760" t="s">
        <v>57</v>
      </c>
      <c r="C65" s="765">
        <f>C66+C67+C68+C69</f>
        <v>0</v>
      </c>
      <c r="D65" s="765">
        <f t="shared" ref="D65:F65" si="10">D66+D67+D68+D69</f>
        <v>0</v>
      </c>
      <c r="E65" s="765">
        <f t="shared" si="10"/>
        <v>0</v>
      </c>
      <c r="F65" s="765">
        <f t="shared" si="10"/>
        <v>0</v>
      </c>
      <c r="G65" s="737"/>
      <c r="H65" s="737"/>
      <c r="I65" s="737"/>
      <c r="J65" s="737"/>
    </row>
    <row r="66" spans="1:10" ht="15" customHeight="1" thickBot="1" x14ac:dyDescent="0.3">
      <c r="A66" s="737"/>
      <c r="B66" s="762" t="s">
        <v>42</v>
      </c>
      <c r="C66" s="765"/>
      <c r="D66" s="765"/>
      <c r="E66" s="765"/>
      <c r="F66" s="765"/>
      <c r="G66" s="737"/>
      <c r="H66" s="737"/>
      <c r="I66" s="737"/>
      <c r="J66" s="737"/>
    </row>
    <row r="67" spans="1:10" ht="15" customHeight="1" thickBot="1" x14ac:dyDescent="0.3">
      <c r="A67" s="737"/>
      <c r="B67" s="762" t="s">
        <v>58</v>
      </c>
      <c r="C67" s="765"/>
      <c r="D67" s="765"/>
      <c r="E67" s="765"/>
      <c r="F67" s="765"/>
      <c r="G67" s="737"/>
      <c r="H67" s="737"/>
      <c r="I67" s="737"/>
      <c r="J67" s="737"/>
    </row>
    <row r="68" spans="1:10" ht="15" customHeight="1" thickBot="1" x14ac:dyDescent="0.3">
      <c r="A68" s="737"/>
      <c r="B68" s="762" t="s">
        <v>59</v>
      </c>
      <c r="C68" s="765"/>
      <c r="D68" s="765"/>
      <c r="E68" s="765"/>
      <c r="F68" s="765"/>
      <c r="G68" s="737"/>
      <c r="H68" s="737"/>
      <c r="I68" s="737"/>
      <c r="J68" s="737"/>
    </row>
    <row r="69" spans="1:10" ht="15" customHeight="1" thickBot="1" x14ac:dyDescent="0.3">
      <c r="A69" s="737"/>
      <c r="B69" s="762" t="s">
        <v>60</v>
      </c>
      <c r="C69" s="765"/>
      <c r="D69" s="765"/>
      <c r="E69" s="765"/>
      <c r="F69" s="765"/>
      <c r="G69" s="737"/>
      <c r="H69" s="737"/>
      <c r="I69" s="737"/>
      <c r="J69" s="737"/>
    </row>
    <row r="70" spans="1:10" ht="15.75" thickBot="1" x14ac:dyDescent="0.3">
      <c r="A70" s="737"/>
      <c r="B70" s="760" t="s">
        <v>61</v>
      </c>
      <c r="C70" s="764">
        <f>C71+C72+C73+C74</f>
        <v>3400</v>
      </c>
      <c r="D70" s="764">
        <f t="shared" ref="D70:F70" si="11">D71+D72+D73+D74</f>
        <v>3000</v>
      </c>
      <c r="E70" s="764">
        <f t="shared" si="11"/>
        <v>3000</v>
      </c>
      <c r="F70" s="764">
        <f t="shared" si="11"/>
        <v>3000</v>
      </c>
      <c r="G70" s="737"/>
      <c r="H70" s="737"/>
      <c r="I70" s="737"/>
      <c r="J70" s="737"/>
    </row>
    <row r="71" spans="1:10" ht="15" customHeight="1" thickBot="1" x14ac:dyDescent="0.3">
      <c r="A71" s="737"/>
      <c r="B71" s="762" t="s">
        <v>42</v>
      </c>
      <c r="C71" s="764">
        <v>3400</v>
      </c>
      <c r="D71" s="761">
        <v>3000</v>
      </c>
      <c r="E71" s="761">
        <v>3000</v>
      </c>
      <c r="F71" s="761">
        <v>3000</v>
      </c>
      <c r="G71" s="737"/>
      <c r="H71" s="737"/>
      <c r="I71" s="737"/>
      <c r="J71" s="737"/>
    </row>
    <row r="72" spans="1:10" ht="15" customHeight="1" thickBot="1" x14ac:dyDescent="0.3">
      <c r="A72" s="737"/>
      <c r="B72" s="762" t="s">
        <v>58</v>
      </c>
      <c r="C72" s="763"/>
      <c r="D72" s="765"/>
      <c r="E72" s="765"/>
      <c r="F72" s="765"/>
      <c r="G72" s="737"/>
      <c r="H72" s="737"/>
      <c r="I72" s="737"/>
      <c r="J72" s="737"/>
    </row>
    <row r="73" spans="1:10" ht="15" customHeight="1" thickBot="1" x14ac:dyDescent="0.3">
      <c r="A73" s="737"/>
      <c r="B73" s="762" t="s">
        <v>59</v>
      </c>
      <c r="C73" s="763"/>
      <c r="D73" s="765"/>
      <c r="E73" s="765"/>
      <c r="F73" s="765"/>
      <c r="G73" s="737"/>
      <c r="H73" s="737"/>
      <c r="I73" s="737"/>
      <c r="J73" s="737"/>
    </row>
    <row r="74" spans="1:10" ht="15" customHeight="1" thickBot="1" x14ac:dyDescent="0.3">
      <c r="A74" s="737"/>
      <c r="B74" s="762" t="s">
        <v>60</v>
      </c>
      <c r="C74" s="763"/>
      <c r="D74" s="765"/>
      <c r="E74" s="765"/>
      <c r="F74" s="765"/>
      <c r="G74" s="737"/>
      <c r="H74" s="737"/>
      <c r="I74" s="737"/>
      <c r="J74" s="737"/>
    </row>
    <row r="75" spans="1:10" ht="15" customHeight="1" thickBot="1" x14ac:dyDescent="0.3">
      <c r="A75" s="737"/>
      <c r="B75" s="201" t="s">
        <v>62</v>
      </c>
      <c r="C75" s="764">
        <f>C65+C70</f>
        <v>3400</v>
      </c>
      <c r="D75" s="764">
        <f t="shared" ref="D75:F75" si="12">D65+D70</f>
        <v>3000</v>
      </c>
      <c r="E75" s="764">
        <f t="shared" si="12"/>
        <v>3000</v>
      </c>
      <c r="F75" s="764">
        <f t="shared" si="12"/>
        <v>3000</v>
      </c>
      <c r="G75" s="737"/>
      <c r="H75" s="737"/>
      <c r="I75" s="737"/>
      <c r="J75" s="737"/>
    </row>
    <row r="76" spans="1:10" ht="31.15" customHeight="1" thickBot="1" x14ac:dyDescent="0.3">
      <c r="A76" s="737"/>
      <c r="B76" s="752" t="s">
        <v>149</v>
      </c>
      <c r="C76" s="752" t="s">
        <v>702</v>
      </c>
      <c r="D76" s="768" t="s">
        <v>54</v>
      </c>
      <c r="E76" s="1968" t="s">
        <v>703</v>
      </c>
      <c r="F76" s="1970"/>
      <c r="G76" s="737"/>
      <c r="H76" s="737"/>
      <c r="I76" s="737"/>
      <c r="J76" s="737"/>
    </row>
    <row r="77" spans="1:10" ht="17.25" customHeight="1" thickBot="1" x14ac:dyDescent="0.3">
      <c r="A77" s="737"/>
      <c r="B77" s="753" t="s">
        <v>29</v>
      </c>
      <c r="C77" s="1965" t="s">
        <v>704</v>
      </c>
      <c r="D77" s="1966"/>
      <c r="E77" s="1966"/>
      <c r="F77" s="1967"/>
      <c r="G77" s="737"/>
      <c r="H77" s="737"/>
      <c r="I77" s="737"/>
      <c r="J77" s="737"/>
    </row>
    <row r="78" spans="1:10" ht="15.75" thickBot="1" x14ac:dyDescent="0.3">
      <c r="A78" s="737"/>
      <c r="B78" s="753" t="s">
        <v>31</v>
      </c>
      <c r="C78" s="1980" t="s">
        <v>705</v>
      </c>
      <c r="D78" s="1981"/>
      <c r="E78" s="1981"/>
      <c r="F78" s="1982"/>
      <c r="G78" s="737"/>
      <c r="H78" s="737"/>
      <c r="I78" s="737"/>
      <c r="J78" s="737"/>
    </row>
    <row r="79" spans="1:10" ht="12.75" customHeight="1" x14ac:dyDescent="0.25">
      <c r="A79" s="737"/>
      <c r="B79" s="1960"/>
      <c r="C79" s="741">
        <v>2024</v>
      </c>
      <c r="D79" s="741">
        <v>2025</v>
      </c>
      <c r="E79" s="741">
        <v>2026</v>
      </c>
      <c r="F79" s="741">
        <v>2027</v>
      </c>
      <c r="G79" s="737"/>
      <c r="H79" s="737"/>
      <c r="I79" s="737"/>
      <c r="J79" s="737"/>
    </row>
    <row r="80" spans="1:10" ht="9" customHeight="1" thickBot="1" x14ac:dyDescent="0.3">
      <c r="A80" s="737"/>
      <c r="B80" s="1961"/>
      <c r="C80" s="754" t="s">
        <v>13</v>
      </c>
      <c r="D80" s="754" t="s">
        <v>14</v>
      </c>
      <c r="E80" s="754" t="s">
        <v>14</v>
      </c>
      <c r="F80" s="754" t="s">
        <v>14</v>
      </c>
      <c r="G80" s="737"/>
      <c r="H80" s="737"/>
      <c r="I80" s="737"/>
      <c r="J80" s="737"/>
    </row>
    <row r="81" spans="1:10" ht="15" customHeight="1" thickBot="1" x14ac:dyDescent="0.3">
      <c r="A81" s="737"/>
      <c r="B81" s="753" t="s">
        <v>33</v>
      </c>
      <c r="C81" s="773">
        <v>1</v>
      </c>
      <c r="D81" s="773">
        <v>0</v>
      </c>
      <c r="E81" s="773">
        <v>0</v>
      </c>
      <c r="F81" s="773">
        <v>0</v>
      </c>
      <c r="G81" s="737"/>
      <c r="H81" s="737"/>
      <c r="I81" s="737"/>
      <c r="J81" s="737"/>
    </row>
    <row r="82" spans="1:10" ht="15.75" thickBot="1" x14ac:dyDescent="0.3">
      <c r="A82" s="737"/>
      <c r="B82" s="753" t="s">
        <v>35</v>
      </c>
      <c r="C82" s="758">
        <f>C100</f>
        <v>3600</v>
      </c>
      <c r="D82" s="758">
        <f t="shared" ref="D82:F82" si="13">D100</f>
        <v>0</v>
      </c>
      <c r="E82" s="758">
        <f t="shared" si="13"/>
        <v>0</v>
      </c>
      <c r="F82" s="758">
        <f t="shared" si="13"/>
        <v>0</v>
      </c>
      <c r="G82" s="737"/>
      <c r="H82" s="737"/>
      <c r="I82" s="737"/>
      <c r="J82" s="737"/>
    </row>
    <row r="83" spans="1:10" ht="15.75" thickBot="1" x14ac:dyDescent="0.3">
      <c r="A83" s="737"/>
      <c r="B83" s="753" t="s">
        <v>36</v>
      </c>
      <c r="C83" s="758" t="e">
        <v>#DIV/0!</v>
      </c>
      <c r="D83" s="758" t="e">
        <v>#DIV/0!</v>
      </c>
      <c r="E83" s="758" t="e">
        <v>#DIV/0!</v>
      </c>
      <c r="F83" s="758">
        <v>0</v>
      </c>
      <c r="G83" s="737"/>
      <c r="H83" s="737"/>
      <c r="I83" s="737"/>
      <c r="J83" s="737"/>
    </row>
    <row r="84" spans="1:10" ht="15.75" thickBot="1" x14ac:dyDescent="0.3">
      <c r="A84" s="737"/>
      <c r="B84" s="753" t="s">
        <v>37</v>
      </c>
      <c r="C84" s="758" t="s">
        <v>94</v>
      </c>
      <c r="D84" s="774" t="e">
        <v>#DIV/0!</v>
      </c>
      <c r="E84" s="774" t="e">
        <v>#DIV/0!</v>
      </c>
      <c r="F84" s="774" t="e">
        <v>#DIV/0!</v>
      </c>
      <c r="G84" s="737"/>
      <c r="H84" s="737"/>
      <c r="I84" s="737"/>
      <c r="J84" s="737"/>
    </row>
    <row r="85" spans="1:10" ht="15.75" thickBot="1" x14ac:dyDescent="0.3">
      <c r="A85" s="737"/>
      <c r="B85" s="753" t="s">
        <v>38</v>
      </c>
      <c r="C85" s="758" t="s">
        <v>94</v>
      </c>
      <c r="D85" s="774" t="e">
        <v>#DIV/0!</v>
      </c>
      <c r="E85" s="774" t="e">
        <v>#DIV/0!</v>
      </c>
      <c r="F85" s="774" t="e">
        <v>#DIV/0!</v>
      </c>
      <c r="G85" s="737"/>
      <c r="H85" s="737"/>
      <c r="I85" s="737"/>
      <c r="J85" s="737"/>
    </row>
    <row r="86" spans="1:10" ht="15.75" thickBot="1" x14ac:dyDescent="0.3">
      <c r="A86" s="737"/>
      <c r="B86" s="753" t="s">
        <v>39</v>
      </c>
      <c r="C86" s="758" t="s">
        <v>94</v>
      </c>
      <c r="D86" s="774" t="e">
        <v>#DIV/0!</v>
      </c>
      <c r="E86" s="774" t="e">
        <v>#DIV/0!</v>
      </c>
      <c r="F86" s="774" t="e">
        <v>#DIV/0!</v>
      </c>
      <c r="G86" s="737"/>
      <c r="H86" s="737"/>
      <c r="I86" s="737"/>
      <c r="J86" s="737"/>
    </row>
    <row r="87" spans="1:10" ht="15.75" customHeight="1" thickBot="1" x14ac:dyDescent="0.3">
      <c r="A87" s="737"/>
      <c r="B87" s="1983" t="s">
        <v>706</v>
      </c>
      <c r="C87" s="1984"/>
      <c r="D87" s="1984"/>
      <c r="E87" s="1984"/>
      <c r="F87" s="1985"/>
      <c r="G87" s="737"/>
      <c r="H87" s="737"/>
      <c r="I87" s="737"/>
      <c r="J87" s="737"/>
    </row>
    <row r="88" spans="1:10" ht="12.75" customHeight="1" x14ac:dyDescent="0.25">
      <c r="A88" s="737"/>
      <c r="B88" s="1960"/>
      <c r="C88" s="741">
        <v>2024</v>
      </c>
      <c r="D88" s="741">
        <v>2025</v>
      </c>
      <c r="E88" s="741">
        <v>2026</v>
      </c>
      <c r="F88" s="741">
        <v>2027</v>
      </c>
      <c r="G88" s="737"/>
      <c r="H88" s="737"/>
      <c r="I88" s="737"/>
      <c r="J88" s="737"/>
    </row>
    <row r="89" spans="1:10" ht="9" customHeight="1" thickBot="1" x14ac:dyDescent="0.3">
      <c r="A89" s="737"/>
      <c r="B89" s="1961"/>
      <c r="C89" s="754" t="s">
        <v>13</v>
      </c>
      <c r="D89" s="754" t="s">
        <v>14</v>
      </c>
      <c r="E89" s="754" t="s">
        <v>14</v>
      </c>
      <c r="F89" s="754" t="s">
        <v>14</v>
      </c>
      <c r="G89" s="737"/>
      <c r="H89" s="737"/>
      <c r="I89" s="737"/>
      <c r="J89" s="737"/>
    </row>
    <row r="90" spans="1:10" ht="15.75" thickBot="1" x14ac:dyDescent="0.3">
      <c r="A90" s="737"/>
      <c r="B90" s="760" t="s">
        <v>57</v>
      </c>
      <c r="C90" s="765">
        <f>C91+C92+C93+C94</f>
        <v>0</v>
      </c>
      <c r="D90" s="765">
        <f t="shared" ref="D90:F90" si="14">D91+D92+D93+D94</f>
        <v>0</v>
      </c>
      <c r="E90" s="765">
        <f t="shared" si="14"/>
        <v>0</v>
      </c>
      <c r="F90" s="765">
        <f t="shared" si="14"/>
        <v>0</v>
      </c>
      <c r="G90" s="737"/>
      <c r="H90" s="737"/>
      <c r="I90" s="737"/>
      <c r="J90" s="737"/>
    </row>
    <row r="91" spans="1:10" ht="15" customHeight="1" thickBot="1" x14ac:dyDescent="0.3">
      <c r="A91" s="737"/>
      <c r="B91" s="762" t="s">
        <v>42</v>
      </c>
      <c r="C91" s="765"/>
      <c r="D91" s="765"/>
      <c r="E91" s="765"/>
      <c r="F91" s="765"/>
      <c r="G91" s="737"/>
      <c r="H91" s="737"/>
      <c r="I91" s="737"/>
      <c r="J91" s="737"/>
    </row>
    <row r="92" spans="1:10" ht="15" customHeight="1" thickBot="1" x14ac:dyDescent="0.3">
      <c r="A92" s="737"/>
      <c r="B92" s="762" t="s">
        <v>58</v>
      </c>
      <c r="C92" s="765"/>
      <c r="D92" s="765"/>
      <c r="E92" s="765"/>
      <c r="F92" s="765"/>
      <c r="G92" s="737"/>
      <c r="H92" s="737"/>
      <c r="I92" s="737"/>
      <c r="J92" s="737"/>
    </row>
    <row r="93" spans="1:10" ht="15" customHeight="1" thickBot="1" x14ac:dyDescent="0.3">
      <c r="A93" s="737"/>
      <c r="B93" s="762" t="s">
        <v>59</v>
      </c>
      <c r="C93" s="765"/>
      <c r="D93" s="765"/>
      <c r="E93" s="765"/>
      <c r="F93" s="765"/>
      <c r="G93" s="737"/>
      <c r="H93" s="737"/>
      <c r="I93" s="737"/>
      <c r="J93" s="737"/>
    </row>
    <row r="94" spans="1:10" ht="15" customHeight="1" thickBot="1" x14ac:dyDescent="0.3">
      <c r="A94" s="737"/>
      <c r="B94" s="762" t="s">
        <v>60</v>
      </c>
      <c r="C94" s="765"/>
      <c r="D94" s="765"/>
      <c r="E94" s="765"/>
      <c r="F94" s="765"/>
      <c r="G94" s="737"/>
      <c r="H94" s="737"/>
      <c r="I94" s="737"/>
      <c r="J94" s="737"/>
    </row>
    <row r="95" spans="1:10" ht="15.75" thickBot="1" x14ac:dyDescent="0.3">
      <c r="A95" s="737"/>
      <c r="B95" s="760" t="s">
        <v>61</v>
      </c>
      <c r="C95" s="763">
        <f>C96+C97+C98+C99</f>
        <v>3600</v>
      </c>
      <c r="D95" s="763">
        <f t="shared" ref="D95:F95" si="15">D96+D97+D98+D99</f>
        <v>0</v>
      </c>
      <c r="E95" s="763">
        <f t="shared" si="15"/>
        <v>0</v>
      </c>
      <c r="F95" s="763">
        <f t="shared" si="15"/>
        <v>0</v>
      </c>
      <c r="G95" s="737"/>
      <c r="H95" s="737"/>
      <c r="I95" s="737"/>
      <c r="J95" s="737"/>
    </row>
    <row r="96" spans="1:10" ht="15" customHeight="1" thickBot="1" x14ac:dyDescent="0.3">
      <c r="A96" s="737"/>
      <c r="B96" s="762" t="s">
        <v>42</v>
      </c>
      <c r="C96" s="763">
        <v>3600</v>
      </c>
      <c r="D96" s="765"/>
      <c r="E96" s="765"/>
      <c r="F96" s="765"/>
      <c r="G96" s="737"/>
      <c r="H96" s="737"/>
      <c r="I96" s="737"/>
      <c r="J96" s="737"/>
    </row>
    <row r="97" spans="1:10" ht="15" customHeight="1" thickBot="1" x14ac:dyDescent="0.3">
      <c r="A97" s="737"/>
      <c r="B97" s="762" t="s">
        <v>58</v>
      </c>
      <c r="C97" s="763"/>
      <c r="D97" s="765"/>
      <c r="E97" s="765"/>
      <c r="F97" s="765"/>
      <c r="G97" s="737"/>
      <c r="H97" s="737"/>
      <c r="I97" s="737"/>
      <c r="J97" s="737"/>
    </row>
    <row r="98" spans="1:10" ht="15" customHeight="1" thickBot="1" x14ac:dyDescent="0.3">
      <c r="A98" s="737"/>
      <c r="B98" s="762" t="s">
        <v>59</v>
      </c>
      <c r="C98" s="763"/>
      <c r="D98" s="765"/>
      <c r="E98" s="765"/>
      <c r="F98" s="765"/>
      <c r="G98" s="737"/>
      <c r="H98" s="737"/>
      <c r="I98" s="737"/>
      <c r="J98" s="737"/>
    </row>
    <row r="99" spans="1:10" ht="15" customHeight="1" thickBot="1" x14ac:dyDescent="0.3">
      <c r="A99" s="737"/>
      <c r="B99" s="762" t="s">
        <v>60</v>
      </c>
      <c r="C99" s="763"/>
      <c r="D99" s="765"/>
      <c r="E99" s="765"/>
      <c r="F99" s="765"/>
      <c r="G99" s="737"/>
      <c r="H99" s="737"/>
      <c r="I99" s="737"/>
      <c r="J99" s="737"/>
    </row>
    <row r="100" spans="1:10" ht="15" customHeight="1" thickBot="1" x14ac:dyDescent="0.3">
      <c r="A100" s="737"/>
      <c r="B100" s="201" t="s">
        <v>204</v>
      </c>
      <c r="C100" s="763">
        <f>C95+C90</f>
        <v>3600</v>
      </c>
      <c r="D100" s="763">
        <f t="shared" ref="D100:F100" si="16">D95+D90</f>
        <v>0</v>
      </c>
      <c r="E100" s="763">
        <f t="shared" si="16"/>
        <v>0</v>
      </c>
      <c r="F100" s="763">
        <f t="shared" si="16"/>
        <v>0</v>
      </c>
      <c r="G100" s="737"/>
      <c r="H100" s="737"/>
      <c r="I100" s="737"/>
      <c r="J100" s="737"/>
    </row>
    <row r="101" spans="1:10" ht="15" hidden="1" customHeight="1" thickBot="1" x14ac:dyDescent="0.3">
      <c r="A101" s="737"/>
      <c r="B101" s="1971" t="s">
        <v>51</v>
      </c>
      <c r="C101" s="1972"/>
      <c r="D101" s="1972"/>
      <c r="E101" s="1972"/>
      <c r="F101" s="1973"/>
      <c r="G101" s="737"/>
      <c r="H101" s="737"/>
      <c r="I101" s="737"/>
      <c r="J101" s="737"/>
    </row>
    <row r="102" spans="1:10" ht="15.75" hidden="1" thickBot="1" x14ac:dyDescent="0.3">
      <c r="A102" s="737"/>
      <c r="B102" s="1971" t="s">
        <v>52</v>
      </c>
      <c r="C102" s="1972"/>
      <c r="D102" s="1972"/>
      <c r="E102" s="1972"/>
      <c r="F102" s="1973"/>
      <c r="G102" s="737"/>
      <c r="H102" s="737"/>
      <c r="I102" s="737"/>
      <c r="J102" s="737"/>
    </row>
    <row r="103" spans="1:10" ht="15" hidden="1" customHeight="1" thickBot="1" x14ac:dyDescent="0.3">
      <c r="A103" s="737"/>
      <c r="B103" s="752" t="s">
        <v>707</v>
      </c>
      <c r="C103" s="1934" t="s">
        <v>708</v>
      </c>
      <c r="D103" s="1935"/>
      <c r="E103" s="1935"/>
      <c r="F103" s="1936"/>
      <c r="G103" s="737"/>
      <c r="H103" s="737"/>
      <c r="I103" s="737"/>
      <c r="J103" s="737"/>
    </row>
    <row r="104" spans="1:10" ht="42.75" hidden="1" customHeight="1" thickBot="1" x14ac:dyDescent="0.3">
      <c r="A104" s="737"/>
      <c r="B104" s="752" t="s">
        <v>100</v>
      </c>
      <c r="C104" s="752"/>
      <c r="D104" s="768"/>
      <c r="E104" s="1968"/>
      <c r="F104" s="1970"/>
      <c r="G104" s="737"/>
      <c r="H104" s="737"/>
      <c r="I104" s="737"/>
      <c r="J104" s="737"/>
    </row>
    <row r="105" spans="1:10" ht="15" hidden="1" customHeight="1" thickBot="1" x14ac:dyDescent="0.3">
      <c r="A105" s="737"/>
      <c r="B105" s="769"/>
      <c r="C105" s="1968"/>
      <c r="D105" s="1969"/>
      <c r="E105" s="1969"/>
      <c r="F105" s="1970"/>
      <c r="G105" s="737"/>
      <c r="H105" s="737"/>
      <c r="I105" s="737"/>
      <c r="J105" s="737"/>
    </row>
    <row r="106" spans="1:10" ht="30.75" hidden="1" customHeight="1" thickBot="1" x14ac:dyDescent="0.3">
      <c r="A106" s="737"/>
      <c r="B106" s="753" t="s">
        <v>29</v>
      </c>
      <c r="C106" s="1986"/>
      <c r="D106" s="1987"/>
      <c r="E106" s="1987"/>
      <c r="F106" s="1988"/>
      <c r="G106" s="737"/>
      <c r="H106" s="737"/>
      <c r="I106" s="737"/>
      <c r="J106" s="737"/>
    </row>
    <row r="107" spans="1:10" ht="17.25" hidden="1" customHeight="1" thickBot="1" x14ac:dyDescent="0.3">
      <c r="A107" s="737"/>
      <c r="B107" s="775" t="s">
        <v>31</v>
      </c>
      <c r="C107" s="1968" t="s">
        <v>709</v>
      </c>
      <c r="D107" s="1969"/>
      <c r="E107" s="1969"/>
      <c r="F107" s="1970"/>
      <c r="G107" s="737"/>
      <c r="H107" s="737"/>
      <c r="I107" s="737"/>
      <c r="J107" s="737"/>
    </row>
    <row r="108" spans="1:10" ht="12.75" hidden="1" customHeight="1" x14ac:dyDescent="0.25">
      <c r="A108" s="737"/>
      <c r="B108" s="1960"/>
      <c r="C108" s="741">
        <v>2024</v>
      </c>
      <c r="D108" s="741">
        <v>2025</v>
      </c>
      <c r="E108" s="741">
        <v>2026</v>
      </c>
      <c r="F108" s="741">
        <v>2027</v>
      </c>
      <c r="G108" s="737"/>
      <c r="H108" s="737"/>
      <c r="I108" s="737"/>
      <c r="J108" s="737"/>
    </row>
    <row r="109" spans="1:10" ht="9" hidden="1" customHeight="1" thickBot="1" x14ac:dyDescent="0.3">
      <c r="A109" s="737"/>
      <c r="B109" s="1961"/>
      <c r="C109" s="754" t="s">
        <v>13</v>
      </c>
      <c r="D109" s="754" t="s">
        <v>14</v>
      </c>
      <c r="E109" s="754" t="s">
        <v>14</v>
      </c>
      <c r="F109" s="754" t="s">
        <v>14</v>
      </c>
      <c r="G109" s="737"/>
      <c r="H109" s="737"/>
      <c r="I109" s="737"/>
      <c r="J109" s="737"/>
    </row>
    <row r="110" spans="1:10" ht="15" hidden="1" customHeight="1" thickBot="1" x14ac:dyDescent="0.3">
      <c r="A110" s="737"/>
      <c r="B110" s="753" t="s">
        <v>33</v>
      </c>
      <c r="C110" s="758">
        <v>0</v>
      </c>
      <c r="D110" s="758"/>
      <c r="E110" s="758"/>
      <c r="F110" s="758"/>
      <c r="G110" s="737"/>
      <c r="H110" s="737"/>
      <c r="I110" s="737"/>
      <c r="J110" s="737"/>
    </row>
    <row r="111" spans="1:10" ht="15.75" hidden="1" thickBot="1" x14ac:dyDescent="0.3">
      <c r="A111" s="737"/>
      <c r="B111" s="753" t="s">
        <v>35</v>
      </c>
      <c r="C111" s="758">
        <f>C129</f>
        <v>0</v>
      </c>
      <c r="D111" s="758">
        <f t="shared" ref="D111:F111" si="17">D129</f>
        <v>0</v>
      </c>
      <c r="E111" s="758">
        <f t="shared" si="17"/>
        <v>0</v>
      </c>
      <c r="F111" s="758">
        <f t="shared" si="17"/>
        <v>0</v>
      </c>
      <c r="G111" s="737"/>
      <c r="H111" s="737"/>
      <c r="I111" s="737"/>
      <c r="J111" s="737"/>
    </row>
    <row r="112" spans="1:10" ht="15.75" hidden="1" thickBot="1" x14ac:dyDescent="0.3">
      <c r="A112" s="737"/>
      <c r="B112" s="753" t="s">
        <v>36</v>
      </c>
      <c r="C112" s="758" t="e">
        <v>#DIV/0!</v>
      </c>
      <c r="D112" s="758" t="e">
        <v>#DIV/0!</v>
      </c>
      <c r="E112" s="758" t="e">
        <v>#DIV/0!</v>
      </c>
      <c r="F112" s="758" t="e">
        <v>#DIV/0!</v>
      </c>
      <c r="G112" s="737"/>
      <c r="H112" s="737"/>
      <c r="I112" s="737"/>
      <c r="J112" s="737"/>
    </row>
    <row r="113" spans="1:10" ht="15.75" hidden="1" thickBot="1" x14ac:dyDescent="0.3">
      <c r="A113" s="737"/>
      <c r="B113" s="753" t="s">
        <v>37</v>
      </c>
      <c r="C113" s="758" t="s">
        <v>94</v>
      </c>
      <c r="D113" s="774" t="e">
        <v>#DIV/0!</v>
      </c>
      <c r="E113" s="774" t="e">
        <v>#DIV/0!</v>
      </c>
      <c r="F113" s="774" t="e">
        <v>#DIV/0!</v>
      </c>
      <c r="G113" s="737"/>
      <c r="H113" s="737"/>
      <c r="I113" s="737"/>
      <c r="J113" s="737"/>
    </row>
    <row r="114" spans="1:10" ht="15.75" hidden="1" thickBot="1" x14ac:dyDescent="0.3">
      <c r="A114" s="737"/>
      <c r="B114" s="753" t="s">
        <v>38</v>
      </c>
      <c r="C114" s="758" t="s">
        <v>94</v>
      </c>
      <c r="D114" s="774" t="e">
        <v>#DIV/0!</v>
      </c>
      <c r="E114" s="774" t="e">
        <v>#DIV/0!</v>
      </c>
      <c r="F114" s="774" t="e">
        <v>#DIV/0!</v>
      </c>
      <c r="G114" s="737"/>
      <c r="H114" s="737"/>
      <c r="I114" s="737"/>
      <c r="J114" s="737"/>
    </row>
    <row r="115" spans="1:10" ht="15.75" hidden="1" thickBot="1" x14ac:dyDescent="0.3">
      <c r="A115" s="737"/>
      <c r="B115" s="753" t="s">
        <v>39</v>
      </c>
      <c r="C115" s="758" t="s">
        <v>94</v>
      </c>
      <c r="D115" s="774" t="e">
        <v>#DIV/0!</v>
      </c>
      <c r="E115" s="774" t="e">
        <v>#DIV/0!</v>
      </c>
      <c r="F115" s="774" t="e">
        <v>#DIV/0!</v>
      </c>
      <c r="G115" s="737"/>
      <c r="H115" s="737"/>
      <c r="I115" s="737"/>
      <c r="J115" s="737"/>
    </row>
    <row r="116" spans="1:10" ht="15.75" hidden="1" customHeight="1" thickBot="1" x14ac:dyDescent="0.3">
      <c r="A116" s="737"/>
      <c r="B116" s="1983" t="s">
        <v>701</v>
      </c>
      <c r="C116" s="1984"/>
      <c r="D116" s="1984"/>
      <c r="E116" s="1984"/>
      <c r="F116" s="1985"/>
      <c r="G116" s="737"/>
      <c r="H116" s="737"/>
      <c r="I116" s="737"/>
      <c r="J116" s="737"/>
    </row>
    <row r="117" spans="1:10" ht="12.75" hidden="1" customHeight="1" x14ac:dyDescent="0.25">
      <c r="A117" s="737"/>
      <c r="B117" s="1960"/>
      <c r="C117" s="741">
        <v>2024</v>
      </c>
      <c r="D117" s="741">
        <v>2025</v>
      </c>
      <c r="E117" s="741">
        <v>2026</v>
      </c>
      <c r="F117" s="741">
        <v>2027</v>
      </c>
      <c r="G117" s="737"/>
      <c r="H117" s="737"/>
      <c r="I117" s="737"/>
      <c r="J117" s="737"/>
    </row>
    <row r="118" spans="1:10" ht="9" hidden="1" customHeight="1" thickBot="1" x14ac:dyDescent="0.3">
      <c r="A118" s="737"/>
      <c r="B118" s="1961"/>
      <c r="C118" s="754" t="s">
        <v>13</v>
      </c>
      <c r="D118" s="754" t="s">
        <v>14</v>
      </c>
      <c r="E118" s="754" t="s">
        <v>14</v>
      </c>
      <c r="F118" s="754" t="s">
        <v>14</v>
      </c>
      <c r="G118" s="737"/>
      <c r="H118" s="737"/>
      <c r="I118" s="737"/>
      <c r="J118" s="737"/>
    </row>
    <row r="119" spans="1:10" ht="15.75" hidden="1" thickBot="1" x14ac:dyDescent="0.3">
      <c r="A119" s="737"/>
      <c r="B119" s="760" t="s">
        <v>57</v>
      </c>
      <c r="C119" s="765">
        <f>C120+C121+C122+C123</f>
        <v>0</v>
      </c>
      <c r="D119" s="765">
        <f t="shared" ref="D119:F119" si="18">D120+D121+D122+D123</f>
        <v>0</v>
      </c>
      <c r="E119" s="765">
        <f t="shared" si="18"/>
        <v>0</v>
      </c>
      <c r="F119" s="765">
        <f t="shared" si="18"/>
        <v>0</v>
      </c>
      <c r="G119" s="737"/>
      <c r="H119" s="737"/>
      <c r="I119" s="737"/>
      <c r="J119" s="737"/>
    </row>
    <row r="120" spans="1:10" ht="15" hidden="1" customHeight="1" thickBot="1" x14ac:dyDescent="0.3">
      <c r="A120" s="737"/>
      <c r="B120" s="762" t="s">
        <v>42</v>
      </c>
      <c r="C120" s="765"/>
      <c r="D120" s="765"/>
      <c r="E120" s="765"/>
      <c r="F120" s="765"/>
      <c r="G120" s="737"/>
      <c r="H120" s="737"/>
      <c r="I120" s="737"/>
      <c r="J120" s="737"/>
    </row>
    <row r="121" spans="1:10" ht="15" hidden="1" customHeight="1" thickBot="1" x14ac:dyDescent="0.3">
      <c r="A121" s="737"/>
      <c r="B121" s="762" t="s">
        <v>58</v>
      </c>
      <c r="C121" s="765"/>
      <c r="D121" s="765"/>
      <c r="E121" s="765"/>
      <c r="F121" s="765"/>
      <c r="G121" s="737"/>
      <c r="H121" s="737"/>
      <c r="I121" s="737"/>
      <c r="J121" s="737"/>
    </row>
    <row r="122" spans="1:10" ht="15" hidden="1" customHeight="1" thickBot="1" x14ac:dyDescent="0.3">
      <c r="A122" s="737"/>
      <c r="B122" s="762" t="s">
        <v>59</v>
      </c>
      <c r="C122" s="765"/>
      <c r="D122" s="765"/>
      <c r="E122" s="765"/>
      <c r="F122" s="765"/>
      <c r="G122" s="737"/>
      <c r="H122" s="737"/>
      <c r="I122" s="737"/>
      <c r="J122" s="737"/>
    </row>
    <row r="123" spans="1:10" ht="15" hidden="1" customHeight="1" thickBot="1" x14ac:dyDescent="0.3">
      <c r="A123" s="737"/>
      <c r="B123" s="762" t="s">
        <v>60</v>
      </c>
      <c r="C123" s="765"/>
      <c r="D123" s="765"/>
      <c r="E123" s="765"/>
      <c r="F123" s="765"/>
      <c r="G123" s="737"/>
      <c r="H123" s="737"/>
      <c r="I123" s="737"/>
      <c r="J123" s="737"/>
    </row>
    <row r="124" spans="1:10" ht="15.75" hidden="1" thickBot="1" x14ac:dyDescent="0.3">
      <c r="A124" s="737"/>
      <c r="B124" s="760" t="s">
        <v>61</v>
      </c>
      <c r="C124" s="763">
        <f>C125+C126+C127+C128</f>
        <v>0</v>
      </c>
      <c r="D124" s="763">
        <f t="shared" ref="D124:F124" si="19">D125+D126+D127+D128</f>
        <v>0</v>
      </c>
      <c r="E124" s="763">
        <f t="shared" si="19"/>
        <v>0</v>
      </c>
      <c r="F124" s="763">
        <f t="shared" si="19"/>
        <v>0</v>
      </c>
      <c r="G124" s="737"/>
      <c r="H124" s="737"/>
      <c r="I124" s="737"/>
      <c r="J124" s="737"/>
    </row>
    <row r="125" spans="1:10" ht="15" hidden="1" customHeight="1" thickBot="1" x14ac:dyDescent="0.3">
      <c r="A125" s="737"/>
      <c r="B125" s="762" t="s">
        <v>42</v>
      </c>
      <c r="C125" s="763"/>
      <c r="D125" s="765"/>
      <c r="E125" s="765"/>
      <c r="F125" s="765"/>
      <c r="G125" s="737"/>
      <c r="H125" s="737"/>
      <c r="I125" s="737"/>
      <c r="J125" s="737"/>
    </row>
    <row r="126" spans="1:10" ht="15.75" hidden="1" thickBot="1" x14ac:dyDescent="0.3">
      <c r="A126" s="737"/>
      <c r="B126" s="762" t="s">
        <v>58</v>
      </c>
      <c r="C126" s="763"/>
      <c r="D126" s="765"/>
      <c r="E126" s="765"/>
      <c r="F126" s="765"/>
      <c r="G126" s="737"/>
      <c r="H126" s="737"/>
      <c r="I126" s="737"/>
      <c r="J126" s="737"/>
    </row>
    <row r="127" spans="1:10" ht="15.75" hidden="1" thickBot="1" x14ac:dyDescent="0.3">
      <c r="A127" s="737"/>
      <c r="B127" s="762" t="s">
        <v>59</v>
      </c>
      <c r="C127" s="763"/>
      <c r="D127" s="765"/>
      <c r="E127" s="765"/>
      <c r="F127" s="765"/>
      <c r="G127" s="737"/>
      <c r="H127" s="737"/>
      <c r="I127" s="737"/>
      <c r="J127" s="737"/>
    </row>
    <row r="128" spans="1:10" ht="15.75" hidden="1" thickBot="1" x14ac:dyDescent="0.3">
      <c r="A128" s="737"/>
      <c r="B128" s="762" t="s">
        <v>60</v>
      </c>
      <c r="C128" s="763"/>
      <c r="D128" s="765"/>
      <c r="E128" s="765"/>
      <c r="F128" s="765"/>
      <c r="G128" s="737"/>
      <c r="H128" s="737"/>
      <c r="I128" s="737"/>
      <c r="J128" s="737"/>
    </row>
    <row r="129" spans="1:10" ht="15.75" hidden="1" thickBot="1" x14ac:dyDescent="0.3">
      <c r="A129" s="737"/>
      <c r="B129" s="201" t="s">
        <v>62</v>
      </c>
      <c r="C129" s="763">
        <f>C119+C124</f>
        <v>0</v>
      </c>
      <c r="D129" s="763">
        <v>0</v>
      </c>
      <c r="E129" s="763">
        <v>0</v>
      </c>
      <c r="F129" s="763">
        <v>0</v>
      </c>
      <c r="G129" s="737"/>
      <c r="H129" s="737"/>
      <c r="I129" s="737"/>
      <c r="J129" s="737"/>
    </row>
    <row r="130" spans="1:10" ht="15.75" thickBot="1" x14ac:dyDescent="0.3">
      <c r="A130" s="737"/>
      <c r="B130" s="776"/>
      <c r="C130" s="777"/>
      <c r="D130" s="777"/>
      <c r="E130" s="777"/>
      <c r="F130" s="777"/>
      <c r="G130" s="737"/>
      <c r="H130" s="737"/>
      <c r="I130" s="737"/>
      <c r="J130" s="737"/>
    </row>
    <row r="131" spans="1:10" ht="27" customHeight="1" thickBot="1" x14ac:dyDescent="0.3">
      <c r="A131" s="737"/>
      <c r="B131" s="746" t="s">
        <v>64</v>
      </c>
      <c r="C131" s="778">
        <f>C111+C82+C57+C28</f>
        <v>65341</v>
      </c>
      <c r="D131" s="778">
        <f t="shared" ref="D131:F131" si="20">D111+D82+D57+D28</f>
        <v>53841</v>
      </c>
      <c r="E131" s="778">
        <f t="shared" si="20"/>
        <v>53841</v>
      </c>
      <c r="F131" s="778">
        <f t="shared" si="20"/>
        <v>53841</v>
      </c>
      <c r="G131" s="737"/>
      <c r="H131" s="737"/>
      <c r="I131" s="737"/>
      <c r="J131" s="737"/>
    </row>
    <row r="132" spans="1:10" ht="24.75" thickBot="1" x14ac:dyDescent="0.3">
      <c r="A132" s="737"/>
      <c r="B132" s="746" t="s">
        <v>65</v>
      </c>
      <c r="C132" s="778">
        <f>C133+C136+C139+C142+C147</f>
        <v>65341</v>
      </c>
      <c r="D132" s="778">
        <f t="shared" ref="D132:F132" si="21">D133+D136+D139+D142+D147</f>
        <v>53841</v>
      </c>
      <c r="E132" s="778">
        <f t="shared" si="21"/>
        <v>53841</v>
      </c>
      <c r="F132" s="778">
        <f t="shared" si="21"/>
        <v>53841</v>
      </c>
      <c r="G132" s="737"/>
      <c r="H132" s="737"/>
      <c r="I132" s="737"/>
      <c r="J132" s="737"/>
    </row>
    <row r="133" spans="1:10" ht="15.75" thickBot="1" x14ac:dyDescent="0.3">
      <c r="A133" s="737"/>
      <c r="B133" s="760" t="s">
        <v>41</v>
      </c>
      <c r="C133" s="779">
        <f>C134+C135</f>
        <v>31034</v>
      </c>
      <c r="D133" s="779">
        <f t="shared" ref="D133:F133" si="22">D134+D135</f>
        <v>32534</v>
      </c>
      <c r="E133" s="779">
        <f t="shared" si="22"/>
        <v>32534</v>
      </c>
      <c r="F133" s="779">
        <f t="shared" si="22"/>
        <v>32534</v>
      </c>
      <c r="G133" s="737"/>
      <c r="H133" s="737"/>
      <c r="I133" s="737"/>
      <c r="J133" s="737"/>
    </row>
    <row r="134" spans="1:10" ht="15.75" thickBot="1" x14ac:dyDescent="0.3">
      <c r="A134" s="737"/>
      <c r="B134" s="762" t="s">
        <v>42</v>
      </c>
      <c r="C134" s="764">
        <f>C37</f>
        <v>31034</v>
      </c>
      <c r="D134" s="764">
        <f t="shared" ref="D134:F135" si="23">D37</f>
        <v>32534</v>
      </c>
      <c r="E134" s="764">
        <f t="shared" si="23"/>
        <v>32534</v>
      </c>
      <c r="F134" s="764">
        <f t="shared" si="23"/>
        <v>32534</v>
      </c>
      <c r="G134" s="737"/>
      <c r="H134" s="737"/>
      <c r="I134" s="737"/>
      <c r="J134" s="737"/>
    </row>
    <row r="135" spans="1:10" ht="15.75" thickBot="1" x14ac:dyDescent="0.3">
      <c r="A135" s="737"/>
      <c r="B135" s="762" t="s">
        <v>66</v>
      </c>
      <c r="C135" s="764">
        <f>C38</f>
        <v>0</v>
      </c>
      <c r="D135" s="764">
        <f t="shared" si="23"/>
        <v>0</v>
      </c>
      <c r="E135" s="764">
        <f t="shared" si="23"/>
        <v>0</v>
      </c>
      <c r="F135" s="764">
        <f t="shared" si="23"/>
        <v>0</v>
      </c>
      <c r="G135" s="737"/>
      <c r="H135" s="737"/>
      <c r="I135" s="737"/>
      <c r="J135" s="737"/>
    </row>
    <row r="136" spans="1:10" ht="24.75" thickBot="1" x14ac:dyDescent="0.3">
      <c r="A136" s="737"/>
      <c r="B136" s="760" t="s">
        <v>67</v>
      </c>
      <c r="C136" s="779">
        <f>C137+C138</f>
        <v>5307</v>
      </c>
      <c r="D136" s="779">
        <f t="shared" ref="D136:F136" si="24">D137+D138</f>
        <v>5307</v>
      </c>
      <c r="E136" s="779">
        <f t="shared" si="24"/>
        <v>5307</v>
      </c>
      <c r="F136" s="779">
        <f t="shared" si="24"/>
        <v>5307</v>
      </c>
      <c r="G136" s="737"/>
      <c r="H136" s="737"/>
      <c r="I136" s="737"/>
      <c r="J136" s="737"/>
    </row>
    <row r="137" spans="1:10" ht="15.75" thickBot="1" x14ac:dyDescent="0.3">
      <c r="A137" s="737"/>
      <c r="B137" s="762" t="s">
        <v>42</v>
      </c>
      <c r="C137" s="761">
        <f>C40</f>
        <v>5307</v>
      </c>
      <c r="D137" s="761">
        <f t="shared" ref="D137:F138" si="25">D40</f>
        <v>5307</v>
      </c>
      <c r="E137" s="761">
        <f t="shared" si="25"/>
        <v>5307</v>
      </c>
      <c r="F137" s="761">
        <f t="shared" si="25"/>
        <v>5307</v>
      </c>
      <c r="G137" s="737"/>
      <c r="H137" s="737"/>
      <c r="I137" s="737"/>
      <c r="J137" s="737"/>
    </row>
    <row r="138" spans="1:10" ht="15.75" thickBot="1" x14ac:dyDescent="0.3">
      <c r="A138" s="737"/>
      <c r="B138" s="762" t="s">
        <v>66</v>
      </c>
      <c r="C138" s="761">
        <f>C41</f>
        <v>0</v>
      </c>
      <c r="D138" s="761">
        <f t="shared" si="25"/>
        <v>0</v>
      </c>
      <c r="E138" s="761">
        <f t="shared" si="25"/>
        <v>0</v>
      </c>
      <c r="F138" s="761">
        <f t="shared" si="25"/>
        <v>0</v>
      </c>
      <c r="G138" s="737"/>
      <c r="H138" s="737"/>
      <c r="I138" s="737"/>
      <c r="J138" s="737"/>
    </row>
    <row r="139" spans="1:10" ht="15.75" thickBot="1" x14ac:dyDescent="0.3">
      <c r="A139" s="737"/>
      <c r="B139" s="760" t="s">
        <v>45</v>
      </c>
      <c r="C139" s="779">
        <f>C140+C141</f>
        <v>22000</v>
      </c>
      <c r="D139" s="779">
        <f t="shared" ref="D139:F139" si="26">D140+D141</f>
        <v>13000</v>
      </c>
      <c r="E139" s="779">
        <f t="shared" si="26"/>
        <v>13000</v>
      </c>
      <c r="F139" s="779">
        <f t="shared" si="26"/>
        <v>13000</v>
      </c>
      <c r="G139" s="737"/>
      <c r="H139" s="737"/>
      <c r="I139" s="737"/>
      <c r="J139" s="737"/>
    </row>
    <row r="140" spans="1:10" ht="15.75" thickBot="1" x14ac:dyDescent="0.3">
      <c r="A140" s="737"/>
      <c r="B140" s="762" t="s">
        <v>42</v>
      </c>
      <c r="C140" s="764">
        <f>C43</f>
        <v>22000</v>
      </c>
      <c r="D140" s="764">
        <f t="shared" ref="D140:F141" si="27">D43</f>
        <v>13000</v>
      </c>
      <c r="E140" s="764">
        <f t="shared" si="27"/>
        <v>13000</v>
      </c>
      <c r="F140" s="764">
        <f t="shared" si="27"/>
        <v>13000</v>
      </c>
      <c r="G140" s="737"/>
      <c r="H140" s="737"/>
      <c r="I140" s="737"/>
      <c r="J140" s="737"/>
    </row>
    <row r="141" spans="1:10" ht="15.75" thickBot="1" x14ac:dyDescent="0.3">
      <c r="A141" s="737"/>
      <c r="B141" s="762" t="s">
        <v>66</v>
      </c>
      <c r="C141" s="764">
        <f>C44</f>
        <v>0</v>
      </c>
      <c r="D141" s="764">
        <f t="shared" si="27"/>
        <v>0</v>
      </c>
      <c r="E141" s="764">
        <f t="shared" si="27"/>
        <v>0</v>
      </c>
      <c r="F141" s="764">
        <f t="shared" si="27"/>
        <v>0</v>
      </c>
      <c r="G141" s="737"/>
      <c r="H141" s="737"/>
      <c r="I141" s="737"/>
      <c r="J141" s="737"/>
    </row>
    <row r="142" spans="1:10" ht="15.75" thickBot="1" x14ac:dyDescent="0.3">
      <c r="A142" s="737"/>
      <c r="B142" s="760" t="s">
        <v>68</v>
      </c>
      <c r="C142" s="780">
        <f>C143+C144+C145+C146</f>
        <v>0</v>
      </c>
      <c r="D142" s="780">
        <f t="shared" ref="D142:F142" si="28">D143+D144+D145+D146</f>
        <v>0</v>
      </c>
      <c r="E142" s="780">
        <f t="shared" si="28"/>
        <v>0</v>
      </c>
      <c r="F142" s="780">
        <f t="shared" si="28"/>
        <v>0</v>
      </c>
      <c r="G142" s="737"/>
      <c r="H142" s="737"/>
      <c r="I142" s="737"/>
      <c r="J142" s="737"/>
    </row>
    <row r="143" spans="1:10" ht="15.75" thickBot="1" x14ac:dyDescent="0.3">
      <c r="A143" s="737"/>
      <c r="B143" s="762" t="s">
        <v>42</v>
      </c>
      <c r="C143" s="765">
        <f>C120+C91+C66</f>
        <v>0</v>
      </c>
      <c r="D143" s="765">
        <f t="shared" ref="D143:F143" si="29">D120+D91+D66</f>
        <v>0</v>
      </c>
      <c r="E143" s="765">
        <f t="shared" si="29"/>
        <v>0</v>
      </c>
      <c r="F143" s="765">
        <f t="shared" si="29"/>
        <v>0</v>
      </c>
      <c r="G143" s="737"/>
      <c r="H143" s="737"/>
      <c r="I143" s="737"/>
      <c r="J143" s="737"/>
    </row>
    <row r="144" spans="1:10" ht="15.75" thickBot="1" x14ac:dyDescent="0.3">
      <c r="A144" s="737"/>
      <c r="B144" s="762" t="s">
        <v>69</v>
      </c>
      <c r="C144" s="765">
        <f t="shared" ref="C144:F146" si="30">C121+C92+C67</f>
        <v>0</v>
      </c>
      <c r="D144" s="765">
        <f t="shared" si="30"/>
        <v>0</v>
      </c>
      <c r="E144" s="765">
        <f t="shared" si="30"/>
        <v>0</v>
      </c>
      <c r="F144" s="765">
        <f t="shared" si="30"/>
        <v>0</v>
      </c>
      <c r="G144" s="737"/>
      <c r="H144" s="737"/>
      <c r="I144" s="737"/>
      <c r="J144" s="737"/>
    </row>
    <row r="145" spans="1:10" ht="15.75" thickBot="1" x14ac:dyDescent="0.3">
      <c r="A145" s="737"/>
      <c r="B145" s="762" t="s">
        <v>59</v>
      </c>
      <c r="C145" s="765">
        <f t="shared" si="30"/>
        <v>0</v>
      </c>
      <c r="D145" s="765">
        <f t="shared" si="30"/>
        <v>0</v>
      </c>
      <c r="E145" s="765">
        <f t="shared" si="30"/>
        <v>0</v>
      </c>
      <c r="F145" s="765">
        <f t="shared" si="30"/>
        <v>0</v>
      </c>
      <c r="G145" s="737"/>
      <c r="H145" s="737"/>
      <c r="I145" s="737"/>
      <c r="J145" s="737"/>
    </row>
    <row r="146" spans="1:10" ht="15.75" thickBot="1" x14ac:dyDescent="0.3">
      <c r="A146" s="737"/>
      <c r="B146" s="762" t="s">
        <v>60</v>
      </c>
      <c r="C146" s="765">
        <f t="shared" si="30"/>
        <v>0</v>
      </c>
      <c r="D146" s="765">
        <f t="shared" si="30"/>
        <v>0</v>
      </c>
      <c r="E146" s="765">
        <f t="shared" si="30"/>
        <v>0</v>
      </c>
      <c r="F146" s="765">
        <f t="shared" si="30"/>
        <v>0</v>
      </c>
      <c r="G146" s="737"/>
      <c r="H146" s="737"/>
      <c r="I146" s="737"/>
      <c r="J146" s="737"/>
    </row>
    <row r="147" spans="1:10" ht="15.75" thickBot="1" x14ac:dyDescent="0.3">
      <c r="A147" s="737"/>
      <c r="B147" s="760" t="s">
        <v>70</v>
      </c>
      <c r="C147" s="779">
        <f>C148+C149+C150+C151</f>
        <v>7000</v>
      </c>
      <c r="D147" s="779">
        <f t="shared" ref="D147:F147" si="31">D148+D149+D150+D151</f>
        <v>3000</v>
      </c>
      <c r="E147" s="779">
        <f t="shared" si="31"/>
        <v>3000</v>
      </c>
      <c r="F147" s="779">
        <f t="shared" si="31"/>
        <v>3000</v>
      </c>
      <c r="G147" s="737"/>
      <c r="H147" s="737"/>
      <c r="I147" s="737"/>
      <c r="J147" s="737"/>
    </row>
    <row r="148" spans="1:10" ht="15.75" thickBot="1" x14ac:dyDescent="0.3">
      <c r="A148" s="737"/>
      <c r="B148" s="762" t="s">
        <v>42</v>
      </c>
      <c r="C148" s="761">
        <f>C125+C96+C71</f>
        <v>7000</v>
      </c>
      <c r="D148" s="761">
        <f t="shared" ref="D148:F148" si="32">D125+D96+D71</f>
        <v>3000</v>
      </c>
      <c r="E148" s="761">
        <f t="shared" si="32"/>
        <v>3000</v>
      </c>
      <c r="F148" s="761">
        <f t="shared" si="32"/>
        <v>3000</v>
      </c>
      <c r="G148" s="737"/>
      <c r="H148" s="737"/>
      <c r="I148" s="737"/>
      <c r="J148" s="737"/>
    </row>
    <row r="149" spans="1:10" ht="15.75" thickBot="1" x14ac:dyDescent="0.3">
      <c r="A149" s="737"/>
      <c r="B149" s="762" t="s">
        <v>69</v>
      </c>
      <c r="C149" s="761">
        <f t="shared" ref="C149:F151" si="33">C126+C97+C72</f>
        <v>0</v>
      </c>
      <c r="D149" s="761">
        <f t="shared" si="33"/>
        <v>0</v>
      </c>
      <c r="E149" s="761">
        <f t="shared" si="33"/>
        <v>0</v>
      </c>
      <c r="F149" s="761">
        <f t="shared" si="33"/>
        <v>0</v>
      </c>
      <c r="G149" s="737"/>
      <c r="H149" s="737"/>
      <c r="I149" s="737"/>
      <c r="J149" s="737"/>
    </row>
    <row r="150" spans="1:10" ht="15.75" thickBot="1" x14ac:dyDescent="0.3">
      <c r="A150" s="737"/>
      <c r="B150" s="762" t="s">
        <v>59</v>
      </c>
      <c r="C150" s="761">
        <f t="shared" si="33"/>
        <v>0</v>
      </c>
      <c r="D150" s="761">
        <f t="shared" si="33"/>
        <v>0</v>
      </c>
      <c r="E150" s="761">
        <f t="shared" si="33"/>
        <v>0</v>
      </c>
      <c r="F150" s="761">
        <f t="shared" si="33"/>
        <v>0</v>
      </c>
      <c r="G150" s="737"/>
      <c r="H150" s="737"/>
      <c r="I150" s="737"/>
      <c r="J150" s="737"/>
    </row>
    <row r="151" spans="1:10" ht="15.75" thickBot="1" x14ac:dyDescent="0.3">
      <c r="A151" s="737"/>
      <c r="B151" s="762" t="s">
        <v>60</v>
      </c>
      <c r="C151" s="761">
        <f t="shared" si="33"/>
        <v>0</v>
      </c>
      <c r="D151" s="761">
        <f t="shared" si="33"/>
        <v>0</v>
      </c>
      <c r="E151" s="761">
        <f t="shared" si="33"/>
        <v>0</v>
      </c>
      <c r="F151" s="761">
        <f t="shared" si="33"/>
        <v>0</v>
      </c>
      <c r="G151" s="737"/>
      <c r="H151" s="737"/>
      <c r="I151" s="737"/>
      <c r="J151" s="737"/>
    </row>
    <row r="152" spans="1:10" ht="15.75" thickBot="1" x14ac:dyDescent="0.3">
      <c r="A152" s="737"/>
      <c r="B152" s="766" t="s">
        <v>71</v>
      </c>
      <c r="C152" s="767">
        <f>IF(C131-C132=0,0,"Error")</f>
        <v>0</v>
      </c>
      <c r="D152" s="767">
        <f t="shared" ref="D152:F152" si="34">IF(D131-D132=0,0,"Error")</f>
        <v>0</v>
      </c>
      <c r="E152" s="767">
        <f t="shared" si="34"/>
        <v>0</v>
      </c>
      <c r="F152" s="767">
        <f t="shared" si="34"/>
        <v>0</v>
      </c>
      <c r="G152" s="737"/>
      <c r="H152" s="737"/>
      <c r="I152" s="737"/>
      <c r="J152" s="737"/>
    </row>
    <row r="153" spans="1:10" x14ac:dyDescent="0.25">
      <c r="A153" s="737"/>
      <c r="B153" s="781"/>
      <c r="C153" s="782"/>
      <c r="D153" s="782"/>
      <c r="E153" s="782"/>
      <c r="F153" s="782"/>
      <c r="G153" s="737"/>
      <c r="H153" s="737"/>
      <c r="I153" s="737"/>
      <c r="J153" s="737"/>
    </row>
    <row r="154" spans="1:10" ht="15" customHeight="1" x14ac:dyDescent="0.25">
      <c r="A154" s="737"/>
      <c r="B154" s="737"/>
      <c r="C154" s="737"/>
      <c r="D154" s="737"/>
      <c r="E154" s="737"/>
      <c r="F154" s="737"/>
      <c r="G154" s="737"/>
      <c r="H154" s="737"/>
      <c r="I154" s="737"/>
      <c r="J154" s="737"/>
    </row>
    <row r="155" spans="1:10" x14ac:dyDescent="0.25">
      <c r="A155" s="737"/>
      <c r="B155" s="737"/>
      <c r="C155" s="737"/>
      <c r="D155" s="737"/>
      <c r="E155" s="737"/>
      <c r="F155" s="737"/>
      <c r="G155" s="737"/>
      <c r="H155" s="737"/>
      <c r="I155" s="737"/>
      <c r="J155" s="737"/>
    </row>
  </sheetData>
  <mergeCells count="45">
    <mergeCell ref="B108:B109"/>
    <mergeCell ref="B116:F116"/>
    <mergeCell ref="B117:B118"/>
    <mergeCell ref="B102:F102"/>
    <mergeCell ref="C103:F103"/>
    <mergeCell ref="E104:F104"/>
    <mergeCell ref="C105:F105"/>
    <mergeCell ref="C106:F106"/>
    <mergeCell ref="C107:F107"/>
    <mergeCell ref="B101:F101"/>
    <mergeCell ref="C52:F52"/>
    <mergeCell ref="C53:F53"/>
    <mergeCell ref="B54:B55"/>
    <mergeCell ref="B62:F62"/>
    <mergeCell ref="B63:B64"/>
    <mergeCell ref="E76:F76"/>
    <mergeCell ref="C77:F77"/>
    <mergeCell ref="C78:F78"/>
    <mergeCell ref="B79:B80"/>
    <mergeCell ref="B87:F87"/>
    <mergeCell ref="B88:B89"/>
    <mergeCell ref="C51:F51"/>
    <mergeCell ref="B21:F21"/>
    <mergeCell ref="C22:F22"/>
    <mergeCell ref="C23:F23"/>
    <mergeCell ref="C24:F24"/>
    <mergeCell ref="B25:B26"/>
    <mergeCell ref="B33:F33"/>
    <mergeCell ref="B34:B35"/>
    <mergeCell ref="B47:F47"/>
    <mergeCell ref="B48:F48"/>
    <mergeCell ref="C49:F49"/>
    <mergeCell ref="E50:F50"/>
    <mergeCell ref="B20:F20"/>
    <mergeCell ref="A2:G2"/>
    <mergeCell ref="B3:F3"/>
    <mergeCell ref="C5:F5"/>
    <mergeCell ref="C6:F6"/>
    <mergeCell ref="C7:F7"/>
    <mergeCell ref="B8:F8"/>
    <mergeCell ref="B9:F11"/>
    <mergeCell ref="C12:F12"/>
    <mergeCell ref="B13:B14"/>
    <mergeCell ref="C16:F16"/>
    <mergeCell ref="B17:F17"/>
  </mergeCells>
  <pageMargins left="0.25" right="0.25" top="0.75" bottom="0.75" header="0.3" footer="0.3"/>
  <pageSetup paperSize="9" scale="9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F1D23-6E99-4343-B1DD-682B953C8C0C}">
  <sheetPr>
    <pageSetUpPr fitToPage="1"/>
  </sheetPr>
  <dimension ref="A1:M382"/>
  <sheetViews>
    <sheetView topLeftCell="A364" workbookViewId="0">
      <selection activeCell="C51" sqref="C51"/>
    </sheetView>
  </sheetViews>
  <sheetFormatPr defaultRowHeight="15" x14ac:dyDescent="0.25"/>
  <cols>
    <col min="1" max="1" width="12" customWidth="1"/>
    <col min="2" max="2" width="28.5703125" customWidth="1"/>
    <col min="3" max="3" width="11.7109375" customWidth="1"/>
    <col min="4" max="4" width="13.85546875" customWidth="1"/>
    <col min="5" max="5" width="13.42578125" customWidth="1"/>
    <col min="6" max="6" width="16.7109375" customWidth="1"/>
    <col min="9" max="9" width="11" customWidth="1"/>
    <col min="10" max="10" width="11" bestFit="1" customWidth="1"/>
  </cols>
  <sheetData>
    <row r="1" spans="1:12" ht="15.75" x14ac:dyDescent="0.25">
      <c r="A1" s="1392" t="s">
        <v>0</v>
      </c>
      <c r="B1" s="1392"/>
      <c r="C1" s="1392"/>
      <c r="D1" s="1392"/>
      <c r="E1" s="1392"/>
      <c r="F1" s="1392"/>
      <c r="G1" s="1392"/>
      <c r="H1" s="53"/>
      <c r="I1" s="53"/>
      <c r="J1" s="53"/>
      <c r="K1" s="53"/>
      <c r="L1" s="53"/>
    </row>
    <row r="2" spans="1:12" ht="15.75" x14ac:dyDescent="0.25">
      <c r="A2" s="52"/>
      <c r="B2" s="1517" t="s">
        <v>1</v>
      </c>
      <c r="C2" s="1517"/>
      <c r="D2" s="1517"/>
      <c r="E2" s="1517"/>
      <c r="F2" s="1517"/>
      <c r="G2" s="52"/>
      <c r="H2" s="53"/>
      <c r="I2" s="53"/>
      <c r="J2" s="53"/>
      <c r="K2" s="53"/>
      <c r="L2" s="53"/>
    </row>
    <row r="3" spans="1:12" ht="16.5" thickBot="1" x14ac:dyDescent="0.3">
      <c r="A3" s="53"/>
      <c r="B3" s="53"/>
      <c r="C3" s="53"/>
      <c r="D3" s="53"/>
      <c r="E3" s="53"/>
      <c r="F3" s="804" t="s">
        <v>259</v>
      </c>
      <c r="G3" s="53"/>
      <c r="H3" s="53"/>
      <c r="I3" s="53"/>
      <c r="J3" s="53"/>
      <c r="K3" s="53"/>
      <c r="L3" s="53"/>
    </row>
    <row r="4" spans="1:12" ht="32.25" thickBot="1" x14ac:dyDescent="0.3">
      <c r="A4" s="53"/>
      <c r="B4" s="54" t="s">
        <v>2</v>
      </c>
      <c r="C4" s="1394" t="s">
        <v>667</v>
      </c>
      <c r="D4" s="1394"/>
      <c r="E4" s="1394"/>
      <c r="F4" s="1394"/>
      <c r="G4" s="53"/>
      <c r="H4" s="53"/>
      <c r="I4" s="53"/>
      <c r="J4" s="53"/>
      <c r="K4" s="53"/>
      <c r="L4" s="53"/>
    </row>
    <row r="5" spans="1:12" ht="16.5" thickBot="1" x14ac:dyDescent="0.3">
      <c r="A5" s="53"/>
      <c r="B5" s="54" t="s">
        <v>4</v>
      </c>
      <c r="C5" s="1395" t="s">
        <v>639</v>
      </c>
      <c r="D5" s="1396"/>
      <c r="E5" s="1396"/>
      <c r="F5" s="1397"/>
      <c r="G5" s="53"/>
      <c r="H5" s="53"/>
      <c r="I5" s="53"/>
      <c r="J5" s="53"/>
      <c r="K5" s="53"/>
      <c r="L5" s="53"/>
    </row>
    <row r="6" spans="1:12" ht="32.25" thickBot="1" x14ac:dyDescent="0.3">
      <c r="A6" s="53"/>
      <c r="B6" s="54" t="s">
        <v>6</v>
      </c>
      <c r="C6" s="1398" t="s">
        <v>7</v>
      </c>
      <c r="D6" s="1399"/>
      <c r="E6" s="1399"/>
      <c r="F6" s="1400"/>
      <c r="G6" s="53"/>
      <c r="H6" s="53"/>
      <c r="I6" s="53"/>
      <c r="J6" s="53"/>
      <c r="K6" s="53"/>
      <c r="L6" s="53"/>
    </row>
    <row r="7" spans="1:12" ht="16.5" thickBot="1" x14ac:dyDescent="0.3">
      <c r="A7" s="53"/>
      <c r="B7" s="1401" t="s">
        <v>8</v>
      </c>
      <c r="C7" s="1402"/>
      <c r="D7" s="1402"/>
      <c r="E7" s="1402"/>
      <c r="F7" s="1403"/>
      <c r="G7" s="53"/>
      <c r="H7" s="53"/>
      <c r="I7" s="53"/>
      <c r="J7" s="53"/>
      <c r="K7" s="53"/>
      <c r="L7" s="53"/>
    </row>
    <row r="8" spans="1:12" ht="16.5" thickBot="1" x14ac:dyDescent="0.3">
      <c r="A8" s="53"/>
      <c r="B8" s="1989" t="s">
        <v>710</v>
      </c>
      <c r="C8" s="1990"/>
      <c r="D8" s="1990"/>
      <c r="E8" s="1990"/>
      <c r="F8" s="1991"/>
      <c r="G8" s="53"/>
      <c r="H8" s="53"/>
      <c r="I8" s="53"/>
      <c r="J8" s="53"/>
      <c r="K8" s="53"/>
      <c r="L8" s="53"/>
    </row>
    <row r="9" spans="1:12" ht="16.5" thickBot="1" x14ac:dyDescent="0.3">
      <c r="A9" s="53"/>
      <c r="B9" s="1989"/>
      <c r="C9" s="1990"/>
      <c r="D9" s="1990"/>
      <c r="E9" s="1990"/>
      <c r="F9" s="1991"/>
      <c r="G9" s="53"/>
      <c r="H9" s="53"/>
      <c r="I9" s="53"/>
      <c r="J9" s="53"/>
      <c r="K9" s="53"/>
      <c r="L9" s="53"/>
    </row>
    <row r="10" spans="1:12" ht="90.75" customHeight="1" thickBot="1" x14ac:dyDescent="0.3">
      <c r="A10" s="53"/>
      <c r="B10" s="1989"/>
      <c r="C10" s="1990"/>
      <c r="D10" s="1990"/>
      <c r="E10" s="1990"/>
      <c r="F10" s="1991"/>
      <c r="G10" s="53"/>
      <c r="H10" s="53"/>
      <c r="I10" s="53"/>
      <c r="J10" s="53"/>
      <c r="K10" s="53"/>
      <c r="L10" s="53"/>
    </row>
    <row r="11" spans="1:12" ht="49.5" customHeight="1" thickBot="1" x14ac:dyDescent="0.3">
      <c r="A11" s="53"/>
      <c r="B11" s="56" t="s">
        <v>10</v>
      </c>
      <c r="C11" s="1715" t="s">
        <v>711</v>
      </c>
      <c r="D11" s="1420"/>
      <c r="E11" s="1420"/>
      <c r="F11" s="1421"/>
      <c r="G11" s="53"/>
      <c r="H11" s="53"/>
      <c r="I11" s="53"/>
      <c r="J11" s="53"/>
      <c r="K11" s="53"/>
      <c r="L11" s="53"/>
    </row>
    <row r="12" spans="1:12" ht="15.75" x14ac:dyDescent="0.25">
      <c r="A12" s="53"/>
      <c r="B12" s="1410" t="s">
        <v>12</v>
      </c>
      <c r="C12" s="57">
        <v>2024</v>
      </c>
      <c r="D12" s="57">
        <v>2025</v>
      </c>
      <c r="E12" s="57">
        <v>2026</v>
      </c>
      <c r="F12" s="57">
        <v>2027</v>
      </c>
      <c r="G12" s="53"/>
      <c r="H12" s="53"/>
      <c r="I12" s="53"/>
      <c r="J12" s="53"/>
      <c r="K12" s="53"/>
      <c r="L12" s="53"/>
    </row>
    <row r="13" spans="1:12" ht="16.5" thickBot="1" x14ac:dyDescent="0.3">
      <c r="A13" s="53"/>
      <c r="B13" s="1411"/>
      <c r="C13" s="59" t="s">
        <v>13</v>
      </c>
      <c r="D13" s="59" t="s">
        <v>14</v>
      </c>
      <c r="E13" s="59" t="s">
        <v>14</v>
      </c>
      <c r="F13" s="59" t="s">
        <v>14</v>
      </c>
      <c r="G13" s="53"/>
      <c r="H13" s="53"/>
      <c r="I13" s="53"/>
      <c r="J13" s="53"/>
      <c r="K13" s="53"/>
      <c r="L13" s="53"/>
    </row>
    <row r="14" spans="1:12" ht="32.25" thickBot="1" x14ac:dyDescent="0.3">
      <c r="A14" s="53"/>
      <c r="B14" s="66" t="s">
        <v>712</v>
      </c>
      <c r="C14" s="64">
        <v>0.9</v>
      </c>
      <c r="D14" s="64">
        <v>1</v>
      </c>
      <c r="E14" s="64">
        <v>1</v>
      </c>
      <c r="F14" s="64">
        <v>1</v>
      </c>
      <c r="G14" s="53"/>
      <c r="H14" s="53"/>
      <c r="I14" s="53"/>
      <c r="J14" s="53"/>
      <c r="K14" s="53"/>
      <c r="L14" s="53"/>
    </row>
    <row r="15" spans="1:12" ht="79.5" thickBot="1" x14ac:dyDescent="0.3">
      <c r="A15" s="53"/>
      <c r="B15" s="66" t="s">
        <v>713</v>
      </c>
      <c r="C15" s="64">
        <v>0.9</v>
      </c>
      <c r="D15" s="64">
        <v>1</v>
      </c>
      <c r="E15" s="64">
        <v>1</v>
      </c>
      <c r="F15" s="64">
        <v>1</v>
      </c>
      <c r="G15" s="53"/>
      <c r="H15" s="53"/>
      <c r="I15" s="53"/>
      <c r="J15" s="53"/>
      <c r="K15" s="53"/>
      <c r="L15" s="53"/>
    </row>
    <row r="16" spans="1:12" ht="61.5" customHeight="1" thickBot="1" x14ac:dyDescent="0.3">
      <c r="A16" s="53"/>
      <c r="B16" s="65" t="s">
        <v>24</v>
      </c>
      <c r="C16" s="1412" t="s">
        <v>714</v>
      </c>
      <c r="D16" s="1715"/>
      <c r="E16" s="1715"/>
      <c r="F16" s="1414"/>
      <c r="G16" s="53"/>
      <c r="H16" s="53"/>
      <c r="I16" s="53"/>
      <c r="J16" s="53"/>
      <c r="K16" s="53"/>
      <c r="L16" s="53"/>
    </row>
    <row r="17" spans="1:12" ht="16.5" thickBot="1" x14ac:dyDescent="0.3">
      <c r="A17" s="53"/>
      <c r="B17" s="1398" t="s">
        <v>84</v>
      </c>
      <c r="C17" s="1399"/>
      <c r="D17" s="1399"/>
      <c r="E17" s="1399"/>
      <c r="F17" s="1400"/>
      <c r="G17" s="53"/>
      <c r="H17" s="53"/>
      <c r="I17" s="783"/>
      <c r="J17" s="53"/>
      <c r="K17" s="783"/>
      <c r="L17" s="53"/>
    </row>
    <row r="18" spans="1:12" ht="16.5" thickBot="1" x14ac:dyDescent="0.3">
      <c r="A18" s="53"/>
      <c r="B18" s="66" t="s">
        <v>264</v>
      </c>
      <c r="C18" s="784" t="s">
        <v>175</v>
      </c>
      <c r="D18" s="785" t="s">
        <v>18</v>
      </c>
      <c r="E18" s="785" t="s">
        <v>18</v>
      </c>
      <c r="F18" s="785" t="s">
        <v>18</v>
      </c>
      <c r="G18" s="53"/>
      <c r="H18" s="786"/>
      <c r="I18" s="53"/>
      <c r="J18" s="53"/>
      <c r="K18" s="53"/>
      <c r="L18" s="53"/>
    </row>
    <row r="19" spans="1:12" ht="32.25" thickBot="1" x14ac:dyDescent="0.3">
      <c r="A19" s="53"/>
      <c r="B19" s="66" t="s">
        <v>176</v>
      </c>
      <c r="C19" s="787" t="s">
        <v>175</v>
      </c>
      <c r="D19" s="785" t="s">
        <v>18</v>
      </c>
      <c r="E19" s="785" t="s">
        <v>18</v>
      </c>
      <c r="F19" s="785" t="s">
        <v>18</v>
      </c>
      <c r="G19" s="53"/>
      <c r="H19" s="53"/>
      <c r="I19" s="53"/>
      <c r="J19" s="53"/>
      <c r="K19" s="53"/>
      <c r="L19" s="53"/>
    </row>
    <row r="20" spans="1:12" ht="16.5" thickBot="1" x14ac:dyDescent="0.3">
      <c r="A20" s="53"/>
      <c r="B20" s="1389" t="s">
        <v>90</v>
      </c>
      <c r="C20" s="1390"/>
      <c r="D20" s="1390"/>
      <c r="E20" s="1390"/>
      <c r="F20" s="1419"/>
      <c r="G20" s="53"/>
      <c r="H20" s="53"/>
      <c r="I20" s="53"/>
      <c r="J20" s="53"/>
      <c r="K20" s="53"/>
      <c r="L20" s="53"/>
    </row>
    <row r="21" spans="1:12" ht="16.5" thickBot="1" x14ac:dyDescent="0.3">
      <c r="A21" s="53"/>
      <c r="B21" s="1389" t="s">
        <v>26</v>
      </c>
      <c r="C21" s="1390"/>
      <c r="D21" s="1390"/>
      <c r="E21" s="1390"/>
      <c r="F21" s="1419"/>
      <c r="G21" s="53"/>
      <c r="H21" s="53"/>
      <c r="I21" s="53"/>
      <c r="J21" s="53"/>
      <c r="K21" s="53"/>
      <c r="L21" s="53"/>
    </row>
    <row r="22" spans="1:12" ht="19.5" customHeight="1" thickBot="1" x14ac:dyDescent="0.3">
      <c r="A22" s="53"/>
      <c r="B22" s="788" t="s">
        <v>715</v>
      </c>
      <c r="C22" s="1989" t="s">
        <v>716</v>
      </c>
      <c r="D22" s="1993"/>
      <c r="E22" s="1993"/>
      <c r="F22" s="1994"/>
      <c r="G22" s="53"/>
      <c r="H22" s="53"/>
      <c r="I22" s="53"/>
      <c r="J22" s="53"/>
      <c r="K22" s="53"/>
      <c r="L22" s="53"/>
    </row>
    <row r="23" spans="1:12" ht="34.5" customHeight="1" thickBot="1" x14ac:dyDescent="0.3">
      <c r="A23" s="53"/>
      <c r="B23" s="289" t="s">
        <v>29</v>
      </c>
      <c r="C23" s="1989" t="s">
        <v>717</v>
      </c>
      <c r="D23" s="1993"/>
      <c r="E23" s="1993"/>
      <c r="F23" s="1994"/>
      <c r="G23" s="53"/>
      <c r="H23" s="53"/>
      <c r="I23" s="53"/>
      <c r="J23" s="53"/>
      <c r="K23" s="53"/>
      <c r="L23" s="53"/>
    </row>
    <row r="24" spans="1:12" ht="16.5" thickBot="1" x14ac:dyDescent="0.3">
      <c r="A24" s="53"/>
      <c r="B24" s="289" t="s">
        <v>31</v>
      </c>
      <c r="C24" s="1992" t="s">
        <v>718</v>
      </c>
      <c r="D24" s="1993"/>
      <c r="E24" s="1993"/>
      <c r="F24" s="1994"/>
      <c r="G24" s="53"/>
      <c r="H24" s="53"/>
      <c r="I24" s="53"/>
      <c r="J24" s="53"/>
      <c r="K24" s="53"/>
      <c r="L24" s="53"/>
    </row>
    <row r="25" spans="1:12" ht="15.75" x14ac:dyDescent="0.25">
      <c r="A25" s="53"/>
      <c r="B25" s="1410"/>
      <c r="C25" s="57">
        <v>2024</v>
      </c>
      <c r="D25" s="57">
        <v>2025</v>
      </c>
      <c r="E25" s="57">
        <v>2026</v>
      </c>
      <c r="F25" s="57">
        <v>2027</v>
      </c>
      <c r="G25" s="53"/>
      <c r="H25" s="53"/>
      <c r="I25" s="53"/>
      <c r="J25" s="53"/>
      <c r="K25" s="53"/>
      <c r="L25" s="53"/>
    </row>
    <row r="26" spans="1:12" ht="16.5" thickBot="1" x14ac:dyDescent="0.3">
      <c r="A26" s="53"/>
      <c r="B26" s="1411"/>
      <c r="C26" s="79" t="s">
        <v>13</v>
      </c>
      <c r="D26" s="79" t="s">
        <v>14</v>
      </c>
      <c r="E26" s="79" t="s">
        <v>14</v>
      </c>
      <c r="F26" s="79" t="s">
        <v>14</v>
      </c>
      <c r="G26" s="53"/>
      <c r="H26" s="53"/>
      <c r="I26" s="53"/>
      <c r="J26" s="53"/>
      <c r="K26" s="53"/>
      <c r="L26" s="53"/>
    </row>
    <row r="27" spans="1:12" ht="16.5" thickBot="1" x14ac:dyDescent="0.3">
      <c r="A27" s="53"/>
      <c r="B27" s="66" t="s">
        <v>33</v>
      </c>
      <c r="C27" s="303">
        <v>19019</v>
      </c>
      <c r="D27" s="303">
        <v>19200</v>
      </c>
      <c r="E27" s="303">
        <v>19400</v>
      </c>
      <c r="F27" s="303">
        <v>19570</v>
      </c>
      <c r="G27" s="53"/>
      <c r="H27" s="53"/>
      <c r="I27" s="53"/>
      <c r="J27" s="53"/>
      <c r="K27" s="53"/>
      <c r="L27" s="53"/>
    </row>
    <row r="28" spans="1:12" ht="16.5" thickBot="1" x14ac:dyDescent="0.3">
      <c r="A28" s="53"/>
      <c r="B28" s="66" t="s">
        <v>35</v>
      </c>
      <c r="C28" s="81">
        <f>C57</f>
        <v>129766</v>
      </c>
      <c r="D28" s="81">
        <f>D57</f>
        <v>142679</v>
      </c>
      <c r="E28" s="81">
        <f t="shared" ref="E28:F28" si="0">E57</f>
        <v>142679</v>
      </c>
      <c r="F28" s="81">
        <f t="shared" si="0"/>
        <v>142679</v>
      </c>
      <c r="G28" s="53"/>
      <c r="H28" s="53"/>
      <c r="I28" s="53"/>
      <c r="J28" s="53"/>
      <c r="K28" s="53"/>
      <c r="L28" s="53"/>
    </row>
    <row r="29" spans="1:12" ht="16.5" thickBot="1" x14ac:dyDescent="0.3">
      <c r="A29" s="53"/>
      <c r="B29" s="66" t="s">
        <v>36</v>
      </c>
      <c r="C29" s="81">
        <f>C28/C27</f>
        <v>6.8229665071770338</v>
      </c>
      <c r="D29" s="81">
        <f t="shared" ref="D29:F29" si="1">D28/D27</f>
        <v>7.4311979166666671</v>
      </c>
      <c r="E29" s="81">
        <f t="shared" si="1"/>
        <v>7.3545876288659793</v>
      </c>
      <c r="F29" s="81">
        <f t="shared" si="1"/>
        <v>7.2907000510986206</v>
      </c>
      <c r="G29" s="53"/>
      <c r="H29" s="53"/>
      <c r="I29" s="53"/>
      <c r="J29" s="53"/>
      <c r="K29" s="53"/>
      <c r="L29" s="53"/>
    </row>
    <row r="30" spans="1:12" ht="16.5" thickBot="1" x14ac:dyDescent="0.3">
      <c r="A30" s="53"/>
      <c r="B30" s="66" t="s">
        <v>37</v>
      </c>
      <c r="C30" s="58" t="s">
        <v>94</v>
      </c>
      <c r="D30" s="82">
        <f>D27/C27-1</f>
        <v>9.5167989904831884E-3</v>
      </c>
      <c r="E30" s="82">
        <f t="shared" ref="E30:F32" si="2">E27/D27-1</f>
        <v>1.0416666666666741E-2</v>
      </c>
      <c r="F30" s="82">
        <f t="shared" si="2"/>
        <v>8.7628865979381132E-3</v>
      </c>
      <c r="G30" s="53"/>
      <c r="H30" s="83"/>
      <c r="I30" s="83"/>
      <c r="J30" s="83"/>
      <c r="K30" s="83"/>
      <c r="L30" s="83"/>
    </row>
    <row r="31" spans="1:12" ht="16.5" thickBot="1" x14ac:dyDescent="0.3">
      <c r="A31" s="53"/>
      <c r="B31" s="66" t="s">
        <v>38</v>
      </c>
      <c r="C31" s="58" t="s">
        <v>94</v>
      </c>
      <c r="D31" s="82">
        <f>D28/C28-1</f>
        <v>9.9509887027418475E-2</v>
      </c>
      <c r="E31" s="82">
        <f t="shared" si="2"/>
        <v>0</v>
      </c>
      <c r="F31" s="82">
        <f t="shared" si="2"/>
        <v>0</v>
      </c>
      <c r="G31" s="53"/>
      <c r="H31" s="53"/>
      <c r="I31" s="53"/>
      <c r="J31" s="53"/>
      <c r="K31" s="53"/>
      <c r="L31" s="53"/>
    </row>
    <row r="32" spans="1:12" ht="32.25" thickBot="1" x14ac:dyDescent="0.3">
      <c r="A32" s="53"/>
      <c r="B32" s="66" t="s">
        <v>39</v>
      </c>
      <c r="C32" s="58" t="s">
        <v>94</v>
      </c>
      <c r="D32" s="82">
        <f>D29/C29-1</f>
        <v>8.9144715696587218E-2</v>
      </c>
      <c r="E32" s="82">
        <f t="shared" si="2"/>
        <v>-1.0309278350515538E-2</v>
      </c>
      <c r="F32" s="82">
        <f t="shared" si="2"/>
        <v>-8.6867654573326014E-3</v>
      </c>
      <c r="G32" s="53"/>
      <c r="H32" s="53"/>
      <c r="I32" s="53"/>
      <c r="J32" s="53"/>
      <c r="K32" s="53"/>
      <c r="L32" s="53"/>
    </row>
    <row r="33" spans="1:12" ht="16.5" thickBot="1" x14ac:dyDescent="0.3">
      <c r="A33" s="53"/>
      <c r="B33" s="1438" t="s">
        <v>182</v>
      </c>
      <c r="C33" s="1439"/>
      <c r="D33" s="1439"/>
      <c r="E33" s="1439"/>
      <c r="F33" s="1440"/>
      <c r="G33" s="53"/>
      <c r="H33" s="53"/>
      <c r="I33" s="53"/>
      <c r="J33" s="53"/>
      <c r="K33" s="53"/>
      <c r="L33" s="53"/>
    </row>
    <row r="34" spans="1:12" ht="15.75" x14ac:dyDescent="0.25">
      <c r="A34" s="53"/>
      <c r="B34" s="1410"/>
      <c r="C34" s="57">
        <v>2024</v>
      </c>
      <c r="D34" s="57">
        <v>2025</v>
      </c>
      <c r="E34" s="57">
        <v>2026</v>
      </c>
      <c r="F34" s="57">
        <v>2027</v>
      </c>
      <c r="G34" s="53"/>
      <c r="H34" s="53"/>
      <c r="I34" s="53"/>
      <c r="J34" s="53"/>
      <c r="K34" s="53"/>
      <c r="L34" s="53"/>
    </row>
    <row r="35" spans="1:12" ht="16.5" thickBot="1" x14ac:dyDescent="0.3">
      <c r="A35" s="53"/>
      <c r="B35" s="1411"/>
      <c r="C35" s="79" t="s">
        <v>13</v>
      </c>
      <c r="D35" s="79" t="s">
        <v>14</v>
      </c>
      <c r="E35" s="79" t="s">
        <v>14</v>
      </c>
      <c r="F35" s="79" t="s">
        <v>14</v>
      </c>
      <c r="G35" s="53"/>
      <c r="H35" s="53"/>
      <c r="I35" s="53"/>
      <c r="J35" s="53"/>
      <c r="K35" s="53"/>
      <c r="L35" s="53"/>
    </row>
    <row r="36" spans="1:12" ht="16.5" thickBot="1" x14ac:dyDescent="0.3">
      <c r="A36" s="53"/>
      <c r="B36" s="84" t="s">
        <v>41</v>
      </c>
      <c r="C36" s="85">
        <f>C37+C38</f>
        <v>108495</v>
      </c>
      <c r="D36" s="85">
        <f>D37+D38</f>
        <v>121549</v>
      </c>
      <c r="E36" s="85">
        <f t="shared" ref="E36:F36" si="3">E37+E38</f>
        <v>121549</v>
      </c>
      <c r="F36" s="85">
        <f t="shared" si="3"/>
        <v>121549</v>
      </c>
      <c r="G36" s="53"/>
      <c r="H36" s="53"/>
      <c r="I36" s="53"/>
      <c r="J36" s="53"/>
      <c r="K36" s="53"/>
      <c r="L36" s="53"/>
    </row>
    <row r="37" spans="1:12" ht="16.5" thickBot="1" x14ac:dyDescent="0.3">
      <c r="A37" s="53"/>
      <c r="B37" s="86" t="s">
        <v>42</v>
      </c>
      <c r="C37" s="94">
        <v>108495</v>
      </c>
      <c r="D37" s="88">
        <v>121549</v>
      </c>
      <c r="E37" s="88">
        <v>121549</v>
      </c>
      <c r="F37" s="88">
        <v>121549</v>
      </c>
      <c r="G37" s="53"/>
      <c r="H37" s="53"/>
      <c r="I37" s="53"/>
      <c r="J37" s="53"/>
      <c r="K37" s="53"/>
      <c r="L37" s="53"/>
    </row>
    <row r="38" spans="1:12" ht="16.5" thickBot="1" x14ac:dyDescent="0.3">
      <c r="A38" s="53"/>
      <c r="B38" s="86" t="s">
        <v>43</v>
      </c>
      <c r="C38" s="88"/>
      <c r="D38" s="88"/>
      <c r="E38" s="88"/>
      <c r="F38" s="88"/>
      <c r="G38" s="53"/>
      <c r="H38" s="53"/>
      <c r="I38" s="53"/>
      <c r="J38" s="53"/>
      <c r="K38" s="53"/>
      <c r="L38" s="53"/>
    </row>
    <row r="39" spans="1:12" ht="32.25" thickBot="1" x14ac:dyDescent="0.3">
      <c r="A39" s="53"/>
      <c r="B39" s="84" t="s">
        <v>67</v>
      </c>
      <c r="C39" s="85">
        <f>C40+C41</f>
        <v>17271</v>
      </c>
      <c r="D39" s="85">
        <f>D40+D41</f>
        <v>19130</v>
      </c>
      <c r="E39" s="85">
        <f t="shared" ref="E39:F39" si="4">E40+E41</f>
        <v>19130</v>
      </c>
      <c r="F39" s="85">
        <f t="shared" si="4"/>
        <v>19130</v>
      </c>
      <c r="G39" s="53"/>
      <c r="H39" s="53"/>
      <c r="I39" s="53"/>
      <c r="J39" s="53"/>
      <c r="K39" s="53"/>
      <c r="L39" s="53"/>
    </row>
    <row r="40" spans="1:12" ht="16.5" thickBot="1" x14ac:dyDescent="0.3">
      <c r="A40" s="53"/>
      <c r="B40" s="86" t="s">
        <v>42</v>
      </c>
      <c r="C40" s="94">
        <v>17271</v>
      </c>
      <c r="D40" s="85">
        <v>19130</v>
      </c>
      <c r="E40" s="85">
        <v>19130</v>
      </c>
      <c r="F40" s="85">
        <v>19130</v>
      </c>
      <c r="G40" s="53"/>
      <c r="H40" s="53"/>
      <c r="I40" s="83"/>
      <c r="J40" s="53"/>
      <c r="K40" s="53"/>
      <c r="L40" s="53"/>
    </row>
    <row r="41" spans="1:12" ht="16.5" thickBot="1" x14ac:dyDescent="0.3">
      <c r="A41" s="53"/>
      <c r="B41" s="86" t="s">
        <v>43</v>
      </c>
      <c r="C41" s="88"/>
      <c r="D41" s="85"/>
      <c r="E41" s="85"/>
      <c r="F41" s="85"/>
      <c r="G41" s="53"/>
      <c r="H41" s="53"/>
      <c r="I41" s="83"/>
      <c r="J41" s="53"/>
      <c r="K41" s="53"/>
      <c r="L41" s="53"/>
    </row>
    <row r="42" spans="1:12" ht="16.5" thickBot="1" x14ac:dyDescent="0.3">
      <c r="A42" s="53"/>
      <c r="B42" s="84" t="s">
        <v>45</v>
      </c>
      <c r="C42" s="88">
        <f>C43+C44</f>
        <v>4000</v>
      </c>
      <c r="D42" s="85">
        <f>D43+D44</f>
        <v>2000</v>
      </c>
      <c r="E42" s="85">
        <f t="shared" ref="E42:F42" si="5">E43+E44</f>
        <v>2000</v>
      </c>
      <c r="F42" s="85">
        <f t="shared" si="5"/>
        <v>2000</v>
      </c>
      <c r="G42" s="53"/>
      <c r="H42" s="53"/>
      <c r="I42" s="53"/>
      <c r="J42" s="53"/>
      <c r="K42" s="53"/>
      <c r="L42" s="53"/>
    </row>
    <row r="43" spans="1:12" ht="16.5" thickBot="1" x14ac:dyDescent="0.3">
      <c r="A43" s="53"/>
      <c r="B43" s="86" t="s">
        <v>42</v>
      </c>
      <c r="C43" s="88">
        <v>4000</v>
      </c>
      <c r="D43" s="85">
        <v>2000</v>
      </c>
      <c r="E43" s="85">
        <v>2000</v>
      </c>
      <c r="F43" s="85">
        <v>2000</v>
      </c>
      <c r="G43" s="53"/>
      <c r="H43" s="53"/>
      <c r="I43" s="53"/>
      <c r="J43" s="53"/>
      <c r="K43" s="53"/>
      <c r="L43" s="53"/>
    </row>
    <row r="44" spans="1:12" ht="16.5" thickBot="1" x14ac:dyDescent="0.3">
      <c r="A44" s="53"/>
      <c r="B44" s="86" t="s">
        <v>43</v>
      </c>
      <c r="C44" s="88"/>
      <c r="D44" s="88"/>
      <c r="E44" s="88"/>
      <c r="F44" s="88"/>
      <c r="G44" s="53"/>
      <c r="H44" s="53"/>
      <c r="I44" s="53"/>
      <c r="J44" s="53"/>
      <c r="K44" s="53"/>
      <c r="L44" s="53"/>
    </row>
    <row r="45" spans="1:12" ht="16.5" thickBot="1" x14ac:dyDescent="0.3">
      <c r="A45" s="53"/>
      <c r="B45" s="84" t="s">
        <v>46</v>
      </c>
      <c r="C45" s="88"/>
      <c r="D45" s="85"/>
      <c r="E45" s="85"/>
      <c r="F45" s="85"/>
      <c r="G45" s="53"/>
      <c r="H45" s="53"/>
      <c r="I45" s="53"/>
      <c r="J45" s="53"/>
      <c r="K45" s="53"/>
      <c r="L45" s="53"/>
    </row>
    <row r="46" spans="1:12" ht="16.5" thickBot="1" x14ac:dyDescent="0.3">
      <c r="A46" s="53"/>
      <c r="B46" s="86" t="s">
        <v>42</v>
      </c>
      <c r="C46" s="88"/>
      <c r="D46" s="85"/>
      <c r="E46" s="85"/>
      <c r="F46" s="85"/>
      <c r="G46" s="53"/>
      <c r="H46" s="53"/>
      <c r="I46" s="53"/>
      <c r="J46" s="53"/>
      <c r="K46" s="53"/>
      <c r="L46" s="53"/>
    </row>
    <row r="47" spans="1:12" ht="16.5" thickBot="1" x14ac:dyDescent="0.3">
      <c r="A47" s="53"/>
      <c r="B47" s="86" t="s">
        <v>43</v>
      </c>
      <c r="C47" s="88"/>
      <c r="D47" s="85"/>
      <c r="E47" s="85"/>
      <c r="F47" s="85"/>
      <c r="G47" s="53"/>
      <c r="H47" s="53"/>
      <c r="I47" s="53"/>
      <c r="J47" s="53"/>
      <c r="K47" s="53"/>
      <c r="L47" s="53"/>
    </row>
    <row r="48" spans="1:12" ht="16.5" thickBot="1" x14ac:dyDescent="0.3">
      <c r="A48" s="53"/>
      <c r="B48" s="84" t="s">
        <v>47</v>
      </c>
      <c r="C48" s="88">
        <f>C49+C50</f>
        <v>0</v>
      </c>
      <c r="D48" s="85">
        <f>D49+D50</f>
        <v>0</v>
      </c>
      <c r="E48" s="85">
        <f>E49+E50</f>
        <v>0</v>
      </c>
      <c r="F48" s="85">
        <f>F49+F50</f>
        <v>0</v>
      </c>
      <c r="G48" s="53"/>
      <c r="H48" s="53"/>
      <c r="I48" s="53"/>
      <c r="J48" s="53"/>
      <c r="K48" s="53"/>
      <c r="L48" s="53"/>
    </row>
    <row r="49" spans="1:13" ht="16.5" thickBot="1" x14ac:dyDescent="0.3">
      <c r="A49" s="53"/>
      <c r="B49" s="86" t="s">
        <v>42</v>
      </c>
      <c r="C49" s="88"/>
      <c r="D49" s="85"/>
      <c r="E49" s="85"/>
      <c r="F49" s="85"/>
      <c r="G49" s="53"/>
      <c r="H49" s="53"/>
      <c r="I49" s="53"/>
      <c r="J49" s="53"/>
      <c r="K49" s="53"/>
      <c r="L49" s="53"/>
    </row>
    <row r="50" spans="1:13" ht="16.5" thickBot="1" x14ac:dyDescent="0.3">
      <c r="A50" s="53"/>
      <c r="B50" s="86" t="s">
        <v>43</v>
      </c>
      <c r="C50" s="88"/>
      <c r="D50" s="85"/>
      <c r="E50" s="85"/>
      <c r="F50" s="85"/>
      <c r="G50" s="53"/>
      <c r="H50" s="53"/>
      <c r="I50" s="53"/>
      <c r="J50" s="789"/>
      <c r="K50" s="53"/>
      <c r="L50" s="53"/>
    </row>
    <row r="51" spans="1:13" ht="16.5" thickBot="1" x14ac:dyDescent="0.3">
      <c r="A51" s="53"/>
      <c r="B51" s="84" t="s">
        <v>48</v>
      </c>
      <c r="C51" s="88">
        <f>C52+C53</f>
        <v>0</v>
      </c>
      <c r="D51" s="85">
        <f t="shared" ref="D51:F51" si="6">D52+D53</f>
        <v>0</v>
      </c>
      <c r="E51" s="85">
        <f t="shared" si="6"/>
        <v>0</v>
      </c>
      <c r="F51" s="85">
        <f t="shared" si="6"/>
        <v>0</v>
      </c>
      <c r="G51" s="53"/>
      <c r="H51" s="53"/>
      <c r="I51" s="53"/>
      <c r="J51" s="53"/>
      <c r="K51" s="53"/>
      <c r="L51" s="53"/>
    </row>
    <row r="52" spans="1:13" ht="16.5" thickBot="1" x14ac:dyDescent="0.3">
      <c r="A52" s="53"/>
      <c r="B52" s="86" t="s">
        <v>42</v>
      </c>
      <c r="C52" s="94"/>
      <c r="D52" s="85"/>
      <c r="E52" s="85"/>
      <c r="F52" s="85"/>
      <c r="G52" s="53"/>
      <c r="H52" s="53"/>
      <c r="I52" s="53"/>
      <c r="J52" s="53"/>
      <c r="K52" s="53"/>
      <c r="L52" s="53"/>
    </row>
    <row r="53" spans="1:13" ht="16.5" thickBot="1" x14ac:dyDescent="0.3">
      <c r="A53" s="53"/>
      <c r="B53" s="86" t="s">
        <v>43</v>
      </c>
      <c r="C53" s="88"/>
      <c r="D53" s="85"/>
      <c r="E53" s="85"/>
      <c r="F53" s="85"/>
      <c r="G53" s="53"/>
      <c r="H53" s="53"/>
      <c r="I53" s="53"/>
      <c r="J53" s="53"/>
      <c r="K53" s="53"/>
      <c r="L53" s="53"/>
    </row>
    <row r="54" spans="1:13" ht="32.25" thickBot="1" x14ac:dyDescent="0.3">
      <c r="A54" s="53"/>
      <c r="B54" s="84" t="s">
        <v>49</v>
      </c>
      <c r="C54" s="88">
        <v>0</v>
      </c>
      <c r="D54" s="85">
        <v>0</v>
      </c>
      <c r="E54" s="85">
        <f>D54*1.03*0.99</f>
        <v>0</v>
      </c>
      <c r="F54" s="85">
        <f>E54*1.03*0.99</f>
        <v>0</v>
      </c>
      <c r="G54" s="53"/>
      <c r="H54" s="53"/>
      <c r="I54" s="413"/>
      <c r="J54" s="53"/>
      <c r="K54" s="53"/>
      <c r="L54" s="53"/>
    </row>
    <row r="55" spans="1:13" ht="16.5" thickBot="1" x14ac:dyDescent="0.3">
      <c r="A55" s="53"/>
      <c r="B55" s="86" t="s">
        <v>42</v>
      </c>
      <c r="C55" s="88"/>
      <c r="D55" s="92"/>
      <c r="E55" s="92"/>
      <c r="F55" s="92"/>
      <c r="G55" s="53"/>
      <c r="H55" s="53"/>
      <c r="I55" s="53"/>
      <c r="J55" s="53"/>
      <c r="K55" s="790"/>
      <c r="L55" s="790"/>
      <c r="M55" s="341"/>
    </row>
    <row r="56" spans="1:13" ht="16.5" thickBot="1" x14ac:dyDescent="0.3">
      <c r="A56" s="53"/>
      <c r="B56" s="86" t="s">
        <v>43</v>
      </c>
      <c r="C56" s="88"/>
      <c r="D56" s="91"/>
      <c r="E56" s="92"/>
      <c r="F56" s="92"/>
      <c r="G56" s="53"/>
      <c r="H56" s="53"/>
      <c r="I56" s="53"/>
      <c r="J56" s="53"/>
      <c r="K56" s="53"/>
      <c r="L56" s="53"/>
    </row>
    <row r="57" spans="1:13" ht="16.5" thickBot="1" x14ac:dyDescent="0.3">
      <c r="A57" s="53"/>
      <c r="B57" s="93" t="s">
        <v>62</v>
      </c>
      <c r="C57" s="88">
        <f>C54+C51+C48+C45+C42+C39+C36</f>
        <v>129766</v>
      </c>
      <c r="D57" s="88">
        <f>D54+D51+D48+D45+D42+D39+D36</f>
        <v>142679</v>
      </c>
      <c r="E57" s="88">
        <f t="shared" ref="E57:F57" si="7">E54+E51+E48+E45+E42+E39+E36</f>
        <v>142679</v>
      </c>
      <c r="F57" s="88">
        <f t="shared" si="7"/>
        <v>142679</v>
      </c>
      <c r="G57" s="53"/>
      <c r="H57" s="53"/>
      <c r="I57" s="53"/>
      <c r="J57" s="53"/>
      <c r="K57" s="53"/>
      <c r="L57" s="53"/>
    </row>
    <row r="58" spans="1:13" ht="16.5" thickBot="1" x14ac:dyDescent="0.3">
      <c r="A58" s="53"/>
      <c r="B58" s="95" t="s">
        <v>71</v>
      </c>
      <c r="C58" s="96">
        <f>IF(C57-C28=0,0,"Error")</f>
        <v>0</v>
      </c>
      <c r="D58" s="96">
        <f>IF(D57-D28=0,0,"Error")</f>
        <v>0</v>
      </c>
      <c r="E58" s="96">
        <f>IF(E57-E28=0,0,"Error")</f>
        <v>0</v>
      </c>
      <c r="F58" s="96">
        <f>IF(F57-F28=0,0,"Error")</f>
        <v>0</v>
      </c>
      <c r="G58" s="53"/>
      <c r="H58" s="53"/>
      <c r="I58" s="53"/>
      <c r="J58" s="53"/>
      <c r="K58" s="53"/>
      <c r="L58" s="53"/>
    </row>
    <row r="59" spans="1:13" ht="32.25" hidden="1" thickBot="1" x14ac:dyDescent="0.3">
      <c r="A59" s="53"/>
      <c r="B59" s="791" t="s">
        <v>719</v>
      </c>
      <c r="C59" s="1995"/>
      <c r="D59" s="1420"/>
      <c r="E59" s="1420"/>
      <c r="F59" s="1421"/>
      <c r="G59" s="53"/>
      <c r="H59" s="53"/>
      <c r="I59" s="53"/>
      <c r="J59" s="53"/>
      <c r="K59" s="53"/>
      <c r="L59" s="53"/>
    </row>
    <row r="60" spans="1:13" ht="26.25" hidden="1" customHeight="1" x14ac:dyDescent="0.25">
      <c r="A60" s="53"/>
      <c r="B60" s="66" t="s">
        <v>29</v>
      </c>
      <c r="C60" s="1398"/>
      <c r="D60" s="1399"/>
      <c r="E60" s="1399"/>
      <c r="F60" s="1400"/>
      <c r="G60" s="53"/>
      <c r="H60" s="53"/>
      <c r="I60" s="53"/>
      <c r="J60" s="53"/>
      <c r="K60" s="53"/>
      <c r="L60" s="53"/>
    </row>
    <row r="61" spans="1:13" ht="16.5" hidden="1" thickBot="1" x14ac:dyDescent="0.3">
      <c r="A61" s="53"/>
      <c r="B61" s="66" t="s">
        <v>31</v>
      </c>
      <c r="C61" s="1425"/>
      <c r="D61" s="1426"/>
      <c r="E61" s="1426"/>
      <c r="F61" s="1427"/>
      <c r="G61" s="53"/>
      <c r="H61" s="53"/>
      <c r="I61" s="53"/>
      <c r="J61" s="53"/>
      <c r="K61" s="53"/>
      <c r="L61" s="53"/>
    </row>
    <row r="62" spans="1:13" ht="12.75" hidden="1" customHeight="1" x14ac:dyDescent="0.25">
      <c r="A62" s="53"/>
      <c r="B62" s="792" t="s">
        <v>720</v>
      </c>
      <c r="C62" s="1996" t="s">
        <v>721</v>
      </c>
      <c r="D62" s="1997"/>
      <c r="E62" s="1997"/>
      <c r="F62" s="1998"/>
      <c r="G62" s="53"/>
      <c r="H62" s="53"/>
      <c r="I62" s="53"/>
      <c r="J62" s="53"/>
      <c r="K62" s="53"/>
      <c r="L62" s="53"/>
    </row>
    <row r="63" spans="1:13" ht="12.75" customHeight="1" thickBot="1" x14ac:dyDescent="0.3">
      <c r="A63" s="53"/>
      <c r="B63" s="788" t="s">
        <v>722</v>
      </c>
      <c r="C63" s="1992" t="s">
        <v>723</v>
      </c>
      <c r="D63" s="1993"/>
      <c r="E63" s="1993"/>
      <c r="F63" s="1994"/>
      <c r="G63" s="53"/>
      <c r="H63" s="53"/>
      <c r="I63" s="53"/>
      <c r="J63" s="53"/>
      <c r="K63" s="53"/>
      <c r="L63" s="53"/>
    </row>
    <row r="64" spans="1:13" ht="24" customHeight="1" thickBot="1" x14ac:dyDescent="0.3">
      <c r="A64" s="53"/>
      <c r="B64" s="289" t="s">
        <v>29</v>
      </c>
      <c r="C64" s="1989" t="s">
        <v>724</v>
      </c>
      <c r="D64" s="1990"/>
      <c r="E64" s="1990"/>
      <c r="F64" s="1991"/>
      <c r="G64" s="53"/>
      <c r="H64" s="53"/>
      <c r="I64" s="53"/>
      <c r="J64" s="53"/>
      <c r="K64" s="53"/>
      <c r="L64" s="53"/>
    </row>
    <row r="65" spans="1:12" ht="16.5" thickBot="1" x14ac:dyDescent="0.3">
      <c r="A65" s="53"/>
      <c r="B65" s="289" t="s">
        <v>31</v>
      </c>
      <c r="C65" s="1992" t="s">
        <v>725</v>
      </c>
      <c r="D65" s="1993"/>
      <c r="E65" s="1993"/>
      <c r="F65" s="1994"/>
      <c r="G65" s="53"/>
      <c r="H65" s="53"/>
      <c r="I65" s="53"/>
      <c r="J65" s="53"/>
      <c r="K65" s="53"/>
      <c r="L65" s="53"/>
    </row>
    <row r="66" spans="1:12" ht="24" customHeight="1" x14ac:dyDescent="0.25">
      <c r="A66" s="53"/>
      <c r="B66" s="1410"/>
      <c r="C66" s="57">
        <v>2024</v>
      </c>
      <c r="D66" s="57">
        <v>2025</v>
      </c>
      <c r="E66" s="57">
        <v>2026</v>
      </c>
      <c r="F66" s="57">
        <v>2027</v>
      </c>
      <c r="G66" s="53"/>
      <c r="H66" s="53"/>
      <c r="I66" s="53"/>
      <c r="J66" s="53"/>
      <c r="K66" s="53"/>
      <c r="L66" s="53"/>
    </row>
    <row r="67" spans="1:12" ht="16.5" thickBot="1" x14ac:dyDescent="0.3">
      <c r="A67" s="53"/>
      <c r="B67" s="1411"/>
      <c r="C67" s="79" t="s">
        <v>13</v>
      </c>
      <c r="D67" s="79" t="s">
        <v>14</v>
      </c>
      <c r="E67" s="79" t="s">
        <v>14</v>
      </c>
      <c r="F67" s="79" t="s">
        <v>14</v>
      </c>
      <c r="G67" s="53"/>
      <c r="H67" s="53"/>
      <c r="I67" s="53"/>
      <c r="J67" s="53"/>
      <c r="K67" s="53"/>
      <c r="L67" s="53"/>
    </row>
    <row r="68" spans="1:12" ht="16.5" thickBot="1" x14ac:dyDescent="0.3">
      <c r="A68" s="53"/>
      <c r="B68" s="289" t="s">
        <v>33</v>
      </c>
      <c r="C68" s="289">
        <v>412</v>
      </c>
      <c r="D68" s="793">
        <v>420</v>
      </c>
      <c r="E68" s="793">
        <v>425</v>
      </c>
      <c r="F68" s="793">
        <v>430</v>
      </c>
      <c r="G68" s="53"/>
      <c r="H68" s="53"/>
      <c r="I68" s="53"/>
      <c r="J68" s="53"/>
      <c r="K68" s="53"/>
      <c r="L68" s="53"/>
    </row>
    <row r="69" spans="1:12" ht="16.5" thickBot="1" x14ac:dyDescent="0.3">
      <c r="A69" s="53"/>
      <c r="B69" s="66" t="s">
        <v>35</v>
      </c>
      <c r="C69" s="81">
        <f>C98</f>
        <v>27000</v>
      </c>
      <c r="D69" s="81">
        <f t="shared" ref="D69:F69" si="8">D98</f>
        <v>15750</v>
      </c>
      <c r="E69" s="81">
        <f t="shared" si="8"/>
        <v>15550</v>
      </c>
      <c r="F69" s="81">
        <f t="shared" si="8"/>
        <v>15550</v>
      </c>
      <c r="G69" s="53"/>
      <c r="H69" s="53"/>
      <c r="I69" s="53"/>
      <c r="J69" s="53"/>
      <c r="K69" s="53"/>
      <c r="L69" s="53"/>
    </row>
    <row r="70" spans="1:12" ht="16.5" thickBot="1" x14ac:dyDescent="0.3">
      <c r="A70" s="53"/>
      <c r="B70" s="66" t="s">
        <v>36</v>
      </c>
      <c r="C70" s="81">
        <f>C69/C68</f>
        <v>65.533980582524265</v>
      </c>
      <c r="D70" s="81">
        <f>D69/D68</f>
        <v>37.5</v>
      </c>
      <c r="E70" s="81">
        <f>E69/E68</f>
        <v>36.588235294117645</v>
      </c>
      <c r="F70" s="81">
        <f>F69/F68</f>
        <v>36.162790697674417</v>
      </c>
      <c r="G70" s="53"/>
      <c r="H70" s="53"/>
      <c r="I70" s="53"/>
      <c r="J70" s="53"/>
      <c r="K70" s="53"/>
      <c r="L70" s="53"/>
    </row>
    <row r="71" spans="1:12" ht="16.5" thickBot="1" x14ac:dyDescent="0.3">
      <c r="A71" s="53"/>
      <c r="B71" s="66" t="s">
        <v>37</v>
      </c>
      <c r="C71" s="58"/>
      <c r="D71" s="82">
        <f>D68/C68-1</f>
        <v>1.9417475728155331E-2</v>
      </c>
      <c r="E71" s="82">
        <f>E68/D68-1</f>
        <v>1.1904761904761862E-2</v>
      </c>
      <c r="F71" s="82">
        <f>F68/E68-1</f>
        <v>1.1764705882352899E-2</v>
      </c>
      <c r="G71" s="53"/>
      <c r="H71" s="53"/>
      <c r="I71" s="53"/>
      <c r="J71" s="53"/>
      <c r="K71" s="53"/>
      <c r="L71" s="53"/>
    </row>
    <row r="72" spans="1:12" ht="16.5" thickBot="1" x14ac:dyDescent="0.3">
      <c r="A72" s="53"/>
      <c r="B72" s="66" t="s">
        <v>38</v>
      </c>
      <c r="C72" s="58"/>
      <c r="D72" s="82">
        <f>D69/C69-1</f>
        <v>-0.41666666666666663</v>
      </c>
      <c r="E72" s="82">
        <f t="shared" ref="E72:F73" si="9">E69/D69-1</f>
        <v>-1.2698412698412653E-2</v>
      </c>
      <c r="F72" s="82">
        <f t="shared" si="9"/>
        <v>0</v>
      </c>
      <c r="G72" s="53"/>
      <c r="H72" s="53"/>
      <c r="I72" s="53"/>
      <c r="J72" s="53"/>
      <c r="K72" s="53"/>
      <c r="L72" s="53"/>
    </row>
    <row r="73" spans="1:12" ht="32.25" thickBot="1" x14ac:dyDescent="0.3">
      <c r="A73" s="53"/>
      <c r="B73" s="66" t="s">
        <v>39</v>
      </c>
      <c r="C73" s="58"/>
      <c r="D73" s="82">
        <f>D70/C70-1</f>
        <v>-0.4277777777777777</v>
      </c>
      <c r="E73" s="82">
        <f t="shared" si="9"/>
        <v>-2.431372549019617E-2</v>
      </c>
      <c r="F73" s="82">
        <f t="shared" si="9"/>
        <v>-1.1627906976744207E-2</v>
      </c>
      <c r="G73" s="53"/>
      <c r="H73" s="53"/>
      <c r="I73" s="53"/>
      <c r="J73" s="53"/>
      <c r="K73" s="53"/>
      <c r="L73" s="53"/>
    </row>
    <row r="74" spans="1:12" ht="16.5" thickBot="1" x14ac:dyDescent="0.3">
      <c r="A74" s="53"/>
      <c r="B74" s="1438" t="s">
        <v>726</v>
      </c>
      <c r="C74" s="1439"/>
      <c r="D74" s="1439"/>
      <c r="E74" s="1439"/>
      <c r="F74" s="1440"/>
      <c r="G74" s="53"/>
      <c r="H74" s="53"/>
      <c r="I74" s="53"/>
      <c r="J74" s="53"/>
      <c r="K74" s="53"/>
      <c r="L74" s="53"/>
    </row>
    <row r="75" spans="1:12" ht="15.75" x14ac:dyDescent="0.25">
      <c r="A75" s="53"/>
      <c r="B75" s="1410"/>
      <c r="C75" s="57">
        <v>2024</v>
      </c>
      <c r="D75" s="57">
        <v>2025</v>
      </c>
      <c r="E75" s="57">
        <v>2026</v>
      </c>
      <c r="F75" s="57">
        <v>2027</v>
      </c>
      <c r="G75" s="53"/>
      <c r="H75" s="53"/>
      <c r="I75" s="53"/>
      <c r="J75" s="53"/>
      <c r="K75" s="53"/>
      <c r="L75" s="53"/>
    </row>
    <row r="76" spans="1:12" ht="16.5" thickBot="1" x14ac:dyDescent="0.3">
      <c r="A76" s="53"/>
      <c r="B76" s="1411"/>
      <c r="C76" s="79" t="s">
        <v>13</v>
      </c>
      <c r="D76" s="79" t="s">
        <v>14</v>
      </c>
      <c r="E76" s="79" t="s">
        <v>14</v>
      </c>
      <c r="F76" s="79" t="s">
        <v>14</v>
      </c>
      <c r="G76" s="53"/>
      <c r="H76" s="53"/>
      <c r="I76" s="53"/>
      <c r="J76" s="53"/>
      <c r="K76" s="53"/>
      <c r="L76" s="53"/>
    </row>
    <row r="77" spans="1:12" ht="16.5" thickBot="1" x14ac:dyDescent="0.3">
      <c r="A77" s="53"/>
      <c r="B77" s="84" t="s">
        <v>41</v>
      </c>
      <c r="C77" s="85"/>
      <c r="D77" s="85"/>
      <c r="E77" s="85"/>
      <c r="F77" s="85"/>
      <c r="G77" s="53"/>
      <c r="H77" s="53"/>
      <c r="I77" s="53"/>
      <c r="J77" s="53"/>
      <c r="K77" s="53"/>
      <c r="L77" s="53"/>
    </row>
    <row r="78" spans="1:12" ht="16.5" thickBot="1" x14ac:dyDescent="0.3">
      <c r="A78" s="53"/>
      <c r="B78" s="86" t="s">
        <v>42</v>
      </c>
      <c r="C78" s="88"/>
      <c r="D78" s="89"/>
      <c r="E78" s="89"/>
      <c r="F78" s="89"/>
      <c r="G78" s="53"/>
      <c r="H78" s="53"/>
      <c r="I78" s="53"/>
      <c r="J78" s="53"/>
      <c r="K78" s="53"/>
      <c r="L78" s="53"/>
    </row>
    <row r="79" spans="1:12" ht="16.5" thickBot="1" x14ac:dyDescent="0.3">
      <c r="A79" s="53"/>
      <c r="B79" s="86" t="s">
        <v>43</v>
      </c>
      <c r="C79" s="88"/>
      <c r="D79" s="89"/>
      <c r="E79" s="89"/>
      <c r="F79" s="89"/>
      <c r="G79" s="53"/>
      <c r="H79" s="53"/>
      <c r="I79" s="53"/>
      <c r="J79" s="53"/>
      <c r="K79" s="53"/>
      <c r="L79" s="53"/>
    </row>
    <row r="80" spans="1:12" ht="32.25" thickBot="1" x14ac:dyDescent="0.3">
      <c r="A80" s="53"/>
      <c r="B80" s="84" t="s">
        <v>67</v>
      </c>
      <c r="C80" s="85"/>
      <c r="D80" s="85"/>
      <c r="E80" s="85"/>
      <c r="F80" s="85"/>
      <c r="G80" s="53"/>
      <c r="H80" s="53"/>
      <c r="I80" s="53"/>
      <c r="J80" s="53"/>
      <c r="K80" s="53"/>
      <c r="L80" s="53"/>
    </row>
    <row r="81" spans="1:12" ht="16.5" thickBot="1" x14ac:dyDescent="0.3">
      <c r="A81" s="53"/>
      <c r="B81" s="86" t="s">
        <v>42</v>
      </c>
      <c r="C81" s="88"/>
      <c r="D81" s="85"/>
      <c r="E81" s="85"/>
      <c r="F81" s="85"/>
      <c r="G81" s="53"/>
      <c r="H81" s="53"/>
      <c r="I81" s="53"/>
      <c r="J81" s="53"/>
      <c r="K81" s="53"/>
      <c r="L81" s="53"/>
    </row>
    <row r="82" spans="1:12" ht="16.5" thickBot="1" x14ac:dyDescent="0.3">
      <c r="A82" s="53"/>
      <c r="B82" s="86" t="s">
        <v>43</v>
      </c>
      <c r="C82" s="88"/>
      <c r="D82" s="85"/>
      <c r="E82" s="85"/>
      <c r="F82" s="85"/>
      <c r="G82" s="53"/>
      <c r="H82" s="53"/>
      <c r="I82" s="53"/>
      <c r="J82" s="53"/>
      <c r="K82" s="53"/>
      <c r="L82" s="53"/>
    </row>
    <row r="83" spans="1:12" ht="16.5" thickBot="1" x14ac:dyDescent="0.3">
      <c r="A83" s="53"/>
      <c r="B83" s="84" t="s">
        <v>45</v>
      </c>
      <c r="C83" s="88">
        <f>C84+C85</f>
        <v>27000</v>
      </c>
      <c r="D83" s="88">
        <f>D84+D85</f>
        <v>15750</v>
      </c>
      <c r="E83" s="88">
        <f>E84+E85</f>
        <v>15550</v>
      </c>
      <c r="F83" s="88">
        <f>F84+F85</f>
        <v>15550</v>
      </c>
      <c r="G83" s="53"/>
      <c r="H83" s="53"/>
      <c r="I83" s="53"/>
      <c r="J83" s="53"/>
      <c r="K83" s="53"/>
      <c r="L83" s="53"/>
    </row>
    <row r="84" spans="1:12" ht="16.5" thickBot="1" x14ac:dyDescent="0.3">
      <c r="A84" s="53"/>
      <c r="B84" s="86" t="s">
        <v>42</v>
      </c>
      <c r="C84" s="88">
        <v>27000</v>
      </c>
      <c r="D84" s="85">
        <v>15750</v>
      </c>
      <c r="E84" s="85">
        <v>15550</v>
      </c>
      <c r="F84" s="85">
        <v>15550</v>
      </c>
      <c r="G84" s="53"/>
      <c r="H84" s="53"/>
      <c r="I84" s="53"/>
      <c r="J84" s="53"/>
      <c r="K84" s="53"/>
      <c r="L84" s="53"/>
    </row>
    <row r="85" spans="1:12" ht="16.5" thickBot="1" x14ac:dyDescent="0.3">
      <c r="A85" s="53"/>
      <c r="B85" s="86" t="s">
        <v>43</v>
      </c>
      <c r="C85" s="88"/>
      <c r="D85" s="85"/>
      <c r="E85" s="85"/>
      <c r="F85" s="85"/>
      <c r="G85" s="53"/>
      <c r="H85" s="53"/>
      <c r="I85" s="53"/>
      <c r="J85" s="53"/>
      <c r="K85" s="53"/>
      <c r="L85" s="53"/>
    </row>
    <row r="86" spans="1:12" ht="16.5" thickBot="1" x14ac:dyDescent="0.3">
      <c r="A86" s="53"/>
      <c r="B86" s="84" t="s">
        <v>46</v>
      </c>
      <c r="C86" s="88"/>
      <c r="D86" s="85"/>
      <c r="E86" s="85"/>
      <c r="F86" s="85"/>
      <c r="G86" s="53"/>
      <c r="H86" s="53"/>
      <c r="I86" s="53"/>
      <c r="J86" s="53"/>
      <c r="K86" s="53"/>
      <c r="L86" s="53"/>
    </row>
    <row r="87" spans="1:12" ht="16.5" thickBot="1" x14ac:dyDescent="0.3">
      <c r="A87" s="53"/>
      <c r="B87" s="86" t="s">
        <v>42</v>
      </c>
      <c r="C87" s="88"/>
      <c r="D87" s="85"/>
      <c r="E87" s="85"/>
      <c r="F87" s="85"/>
      <c r="G87" s="53"/>
      <c r="H87" s="53"/>
      <c r="I87" s="53"/>
      <c r="J87" s="53"/>
      <c r="K87" s="53"/>
      <c r="L87" s="53"/>
    </row>
    <row r="88" spans="1:12" ht="16.5" thickBot="1" x14ac:dyDescent="0.3">
      <c r="A88" s="53"/>
      <c r="B88" s="86" t="s">
        <v>43</v>
      </c>
      <c r="C88" s="88"/>
      <c r="D88" s="85"/>
      <c r="E88" s="85"/>
      <c r="F88" s="85"/>
      <c r="G88" s="53"/>
      <c r="H88" s="53"/>
      <c r="I88" s="53"/>
      <c r="J88" s="53"/>
      <c r="K88" s="53"/>
      <c r="L88" s="53"/>
    </row>
    <row r="89" spans="1:12" ht="16.5" thickBot="1" x14ac:dyDescent="0.3">
      <c r="A89" s="53"/>
      <c r="B89" s="84" t="s">
        <v>47</v>
      </c>
      <c r="C89" s="88"/>
      <c r="D89" s="85"/>
      <c r="E89" s="85"/>
      <c r="F89" s="85"/>
      <c r="G89" s="53"/>
      <c r="H89" s="53"/>
      <c r="I89" s="53"/>
      <c r="J89" s="53"/>
      <c r="K89" s="53"/>
      <c r="L89" s="53"/>
    </row>
    <row r="90" spans="1:12" ht="16.5" thickBot="1" x14ac:dyDescent="0.3">
      <c r="A90" s="53"/>
      <c r="B90" s="86" t="s">
        <v>42</v>
      </c>
      <c r="C90" s="88"/>
      <c r="D90" s="85"/>
      <c r="E90" s="85"/>
      <c r="F90" s="85"/>
      <c r="G90" s="53"/>
      <c r="H90" s="53"/>
      <c r="I90" s="53"/>
      <c r="J90" s="53"/>
      <c r="K90" s="53"/>
      <c r="L90" s="53"/>
    </row>
    <row r="91" spans="1:12" ht="16.5" thickBot="1" x14ac:dyDescent="0.3">
      <c r="A91" s="53"/>
      <c r="B91" s="86" t="s">
        <v>43</v>
      </c>
      <c r="C91" s="88"/>
      <c r="D91" s="85"/>
      <c r="E91" s="85"/>
      <c r="F91" s="85"/>
      <c r="G91" s="53"/>
      <c r="H91" s="53"/>
      <c r="I91" s="53"/>
      <c r="J91" s="53"/>
      <c r="K91" s="53"/>
      <c r="L91" s="53"/>
    </row>
    <row r="92" spans="1:12" ht="16.5" thickBot="1" x14ac:dyDescent="0.3">
      <c r="A92" s="53"/>
      <c r="B92" s="84" t="s">
        <v>48</v>
      </c>
      <c r="C92" s="88"/>
      <c r="D92" s="85"/>
      <c r="E92" s="85"/>
      <c r="F92" s="85"/>
      <c r="G92" s="53"/>
      <c r="H92" s="53"/>
      <c r="I92" s="53"/>
      <c r="J92" s="53"/>
      <c r="K92" s="53"/>
      <c r="L92" s="53"/>
    </row>
    <row r="93" spans="1:12" ht="16.5" thickBot="1" x14ac:dyDescent="0.3">
      <c r="A93" s="53"/>
      <c r="B93" s="86" t="s">
        <v>42</v>
      </c>
      <c r="C93" s="88"/>
      <c r="D93" s="85"/>
      <c r="E93" s="85"/>
      <c r="F93" s="85"/>
      <c r="G93" s="53"/>
      <c r="H93" s="53"/>
      <c r="I93" s="53"/>
      <c r="J93" s="53"/>
      <c r="K93" s="53"/>
      <c r="L93" s="53"/>
    </row>
    <row r="94" spans="1:12" ht="16.5" thickBot="1" x14ac:dyDescent="0.3">
      <c r="A94" s="53"/>
      <c r="B94" s="86" t="s">
        <v>43</v>
      </c>
      <c r="C94" s="88"/>
      <c r="D94" s="85"/>
      <c r="E94" s="85"/>
      <c r="F94" s="85"/>
      <c r="G94" s="53"/>
      <c r="H94" s="53"/>
      <c r="I94" s="53"/>
      <c r="J94" s="53"/>
      <c r="K94" s="53"/>
      <c r="L94" s="53"/>
    </row>
    <row r="95" spans="1:12" ht="32.25" thickBot="1" x14ac:dyDescent="0.3">
      <c r="A95" s="53"/>
      <c r="B95" s="84" t="s">
        <v>49</v>
      </c>
      <c r="C95" s="88"/>
      <c r="D95" s="85"/>
      <c r="E95" s="85"/>
      <c r="F95" s="85"/>
      <c r="G95" s="53"/>
      <c r="H95" s="53"/>
      <c r="I95" s="53"/>
      <c r="J95" s="53"/>
      <c r="K95" s="53"/>
      <c r="L95" s="53"/>
    </row>
    <row r="96" spans="1:12" ht="16.5" thickBot="1" x14ac:dyDescent="0.3">
      <c r="A96" s="53"/>
      <c r="B96" s="86" t="s">
        <v>42</v>
      </c>
      <c r="C96" s="88"/>
      <c r="D96" s="85"/>
      <c r="E96" s="85"/>
      <c r="F96" s="85"/>
      <c r="G96" s="53"/>
      <c r="H96" s="53"/>
      <c r="I96" s="53"/>
      <c r="J96" s="53"/>
      <c r="K96" s="53"/>
      <c r="L96" s="53"/>
    </row>
    <row r="97" spans="1:12" ht="16.5" thickBot="1" x14ac:dyDescent="0.3">
      <c r="A97" s="53"/>
      <c r="B97" s="86" t="s">
        <v>43</v>
      </c>
      <c r="C97" s="88"/>
      <c r="D97" s="85"/>
      <c r="E97" s="85"/>
      <c r="F97" s="85"/>
      <c r="G97" s="53"/>
      <c r="H97" s="53"/>
      <c r="I97" s="53"/>
      <c r="J97" s="53"/>
      <c r="K97" s="53"/>
      <c r="L97" s="53"/>
    </row>
    <row r="98" spans="1:12" ht="16.5" thickBot="1" x14ac:dyDescent="0.3">
      <c r="A98" s="53"/>
      <c r="B98" s="794" t="s">
        <v>154</v>
      </c>
      <c r="C98" s="88">
        <f>C95+C92+C89+C86+C83+C80+C77</f>
        <v>27000</v>
      </c>
      <c r="D98" s="88">
        <f t="shared" ref="D98:F98" si="10">D95+D92+D89+D86+D83+D80+D77</f>
        <v>15750</v>
      </c>
      <c r="E98" s="88">
        <f t="shared" si="10"/>
        <v>15550</v>
      </c>
      <c r="F98" s="88">
        <f t="shared" si="10"/>
        <v>15550</v>
      </c>
      <c r="G98" s="53"/>
      <c r="H98" s="53"/>
      <c r="I98" s="53"/>
      <c r="J98" s="53"/>
      <c r="K98" s="53"/>
      <c r="L98" s="53"/>
    </row>
    <row r="99" spans="1:12" ht="16.5" thickBot="1" x14ac:dyDescent="0.3">
      <c r="A99" s="53"/>
      <c r="B99" s="95" t="s">
        <v>71</v>
      </c>
      <c r="C99" s="96">
        <f>IF(C98-C69=0,0,"Error")</f>
        <v>0</v>
      </c>
      <c r="D99" s="96">
        <f>IF(D98-D69=0,0,"Error")</f>
        <v>0</v>
      </c>
      <c r="E99" s="96">
        <f>IF(E98-E69=0,0,"Error")</f>
        <v>0</v>
      </c>
      <c r="F99" s="96">
        <f>IF(F98-F69=0,0,"Error")</f>
        <v>0</v>
      </c>
      <c r="G99" s="53"/>
      <c r="H99" s="53"/>
      <c r="I99" s="53"/>
      <c r="J99" s="53"/>
      <c r="K99" s="53"/>
      <c r="L99" s="53"/>
    </row>
    <row r="100" spans="1:12" ht="32.25" hidden="1" thickBot="1" x14ac:dyDescent="0.3">
      <c r="A100" s="53"/>
      <c r="B100" s="795" t="s">
        <v>727</v>
      </c>
      <c r="C100" s="1999"/>
      <c r="D100" s="1997"/>
      <c r="E100" s="1997"/>
      <c r="F100" s="1998"/>
      <c r="G100" s="53"/>
      <c r="H100" s="53"/>
      <c r="I100" s="53"/>
      <c r="J100" s="53"/>
      <c r="K100" s="53"/>
      <c r="L100" s="53"/>
    </row>
    <row r="101" spans="1:12" ht="16.5" hidden="1" thickBot="1" x14ac:dyDescent="0.3">
      <c r="A101" s="53"/>
      <c r="B101" s="796" t="s">
        <v>29</v>
      </c>
      <c r="C101" s="1996"/>
      <c r="D101" s="2000"/>
      <c r="E101" s="2000"/>
      <c r="F101" s="2001"/>
      <c r="G101" s="53"/>
      <c r="H101" s="53"/>
      <c r="I101" s="53"/>
      <c r="J101" s="53"/>
      <c r="K101" s="53"/>
      <c r="L101" s="53"/>
    </row>
    <row r="102" spans="1:12" ht="16.5" hidden="1" thickBot="1" x14ac:dyDescent="0.3">
      <c r="A102" s="53"/>
      <c r="B102" s="796" t="s">
        <v>31</v>
      </c>
      <c r="C102" s="1999"/>
      <c r="D102" s="1997"/>
      <c r="E102" s="1997"/>
      <c r="F102" s="1998"/>
      <c r="G102" s="53"/>
      <c r="H102" s="53"/>
      <c r="I102" s="53"/>
      <c r="J102" s="53"/>
      <c r="K102" s="53"/>
      <c r="L102" s="53"/>
    </row>
    <row r="103" spans="1:12" ht="16.5" hidden="1" thickBot="1" x14ac:dyDescent="0.3">
      <c r="A103" s="53"/>
      <c r="B103" s="1410"/>
      <c r="C103" s="77">
        <v>2018</v>
      </c>
      <c r="D103" s="77">
        <v>2019</v>
      </c>
      <c r="E103" s="77">
        <v>2020</v>
      </c>
      <c r="F103" s="77">
        <v>2021</v>
      </c>
      <c r="G103" s="53"/>
      <c r="H103" s="53"/>
      <c r="I103" s="53"/>
      <c r="J103" s="53"/>
      <c r="K103" s="53"/>
      <c r="L103" s="53"/>
    </row>
    <row r="104" spans="1:12" ht="16.5" hidden="1" thickBot="1" x14ac:dyDescent="0.3">
      <c r="A104" s="53"/>
      <c r="B104" s="1411"/>
      <c r="C104" s="79" t="s">
        <v>13</v>
      </c>
      <c r="D104" s="79" t="s">
        <v>14</v>
      </c>
      <c r="E104" s="79" t="s">
        <v>14</v>
      </c>
      <c r="F104" s="79" t="s">
        <v>14</v>
      </c>
      <c r="G104" s="53"/>
      <c r="H104" s="53"/>
      <c r="I104" s="53"/>
      <c r="J104" s="53"/>
      <c r="K104" s="53"/>
      <c r="L104" s="53"/>
    </row>
    <row r="105" spans="1:12" ht="16.5" hidden="1" thickBot="1" x14ac:dyDescent="0.3">
      <c r="A105" s="53"/>
      <c r="B105" s="66" t="s">
        <v>33</v>
      </c>
      <c r="C105" s="303"/>
      <c r="D105" s="303"/>
      <c r="E105" s="303"/>
      <c r="F105" s="303"/>
      <c r="G105" s="53"/>
      <c r="H105" s="53"/>
      <c r="I105" s="53"/>
      <c r="J105" s="53"/>
      <c r="K105" s="53"/>
      <c r="L105" s="53"/>
    </row>
    <row r="106" spans="1:12" ht="16.5" hidden="1" thickBot="1" x14ac:dyDescent="0.3">
      <c r="A106" s="53"/>
      <c r="B106" s="66" t="s">
        <v>35</v>
      </c>
      <c r="C106" s="81">
        <f>C135</f>
        <v>0</v>
      </c>
      <c r="D106" s="81">
        <f t="shared" ref="D106:F106" si="11">D135</f>
        <v>0</v>
      </c>
      <c r="E106" s="81">
        <f t="shared" si="11"/>
        <v>0</v>
      </c>
      <c r="F106" s="81">
        <f t="shared" si="11"/>
        <v>0</v>
      </c>
      <c r="G106" s="53"/>
      <c r="H106" s="53"/>
      <c r="I106" s="53"/>
      <c r="J106" s="53"/>
      <c r="K106" s="53"/>
      <c r="L106" s="53"/>
    </row>
    <row r="107" spans="1:12" ht="16.5" hidden="1" thickBot="1" x14ac:dyDescent="0.3">
      <c r="A107" s="53"/>
      <c r="B107" s="66" t="s">
        <v>36</v>
      </c>
      <c r="C107" s="81" t="e">
        <f>C106/C105</f>
        <v>#DIV/0!</v>
      </c>
      <c r="D107" s="81" t="e">
        <f>D106/D105</f>
        <v>#DIV/0!</v>
      </c>
      <c r="E107" s="81" t="e">
        <f>E106/E105</f>
        <v>#DIV/0!</v>
      </c>
      <c r="F107" s="81" t="e">
        <f>F106/F105</f>
        <v>#DIV/0!</v>
      </c>
      <c r="G107" s="53"/>
      <c r="H107" s="53"/>
      <c r="I107" s="53"/>
      <c r="J107" s="53"/>
      <c r="K107" s="53"/>
      <c r="L107" s="53"/>
    </row>
    <row r="108" spans="1:12" ht="16.5" hidden="1" thickBot="1" x14ac:dyDescent="0.3">
      <c r="A108" s="53"/>
      <c r="B108" s="66" t="s">
        <v>37</v>
      </c>
      <c r="C108" s="58"/>
      <c r="D108" s="82" t="e">
        <f>D105/C105-1</f>
        <v>#DIV/0!</v>
      </c>
      <c r="E108" s="82" t="e">
        <f>E105/D105-1</f>
        <v>#DIV/0!</v>
      </c>
      <c r="F108" s="82" t="e">
        <f>F105/E105-1</f>
        <v>#DIV/0!</v>
      </c>
      <c r="G108" s="53"/>
      <c r="H108" s="53"/>
      <c r="I108" s="53"/>
      <c r="J108" s="53"/>
      <c r="K108" s="53"/>
      <c r="L108" s="53"/>
    </row>
    <row r="109" spans="1:12" ht="16.5" hidden="1" thickBot="1" x14ac:dyDescent="0.3">
      <c r="A109" s="53"/>
      <c r="B109" s="66" t="s">
        <v>38</v>
      </c>
      <c r="C109" s="58"/>
      <c r="D109" s="82" t="e">
        <f>D106/C106-1</f>
        <v>#DIV/0!</v>
      </c>
      <c r="E109" s="82" t="e">
        <f t="shared" ref="E109:F110" si="12">E106/D106-1</f>
        <v>#DIV/0!</v>
      </c>
      <c r="F109" s="82" t="e">
        <f t="shared" si="12"/>
        <v>#DIV/0!</v>
      </c>
      <c r="G109" s="53"/>
      <c r="H109" s="53"/>
      <c r="I109" s="53"/>
      <c r="J109" s="53"/>
      <c r="K109" s="53"/>
      <c r="L109" s="53"/>
    </row>
    <row r="110" spans="1:12" ht="32.25" hidden="1" thickBot="1" x14ac:dyDescent="0.3">
      <c r="A110" s="53"/>
      <c r="B110" s="66" t="s">
        <v>39</v>
      </c>
      <c r="C110" s="58"/>
      <c r="D110" s="82" t="e">
        <f>D107/C107-1</f>
        <v>#DIV/0!</v>
      </c>
      <c r="E110" s="82" t="e">
        <f t="shared" si="12"/>
        <v>#DIV/0!</v>
      </c>
      <c r="F110" s="82" t="e">
        <f t="shared" si="12"/>
        <v>#DIV/0!</v>
      </c>
      <c r="G110" s="53"/>
      <c r="H110" s="53"/>
      <c r="I110" s="53"/>
      <c r="J110" s="53"/>
      <c r="K110" s="53"/>
      <c r="L110" s="53"/>
    </row>
    <row r="111" spans="1:12" ht="16.5" hidden="1" thickBot="1" x14ac:dyDescent="0.3">
      <c r="A111" s="53"/>
      <c r="B111" s="1438" t="s">
        <v>728</v>
      </c>
      <c r="C111" s="1439"/>
      <c r="D111" s="1439"/>
      <c r="E111" s="1439"/>
      <c r="F111" s="1440"/>
      <c r="G111" s="53"/>
      <c r="H111" s="53"/>
      <c r="I111" s="53"/>
      <c r="J111" s="53"/>
      <c r="K111" s="53"/>
      <c r="L111" s="53"/>
    </row>
    <row r="112" spans="1:12" ht="16.5" hidden="1" thickBot="1" x14ac:dyDescent="0.3">
      <c r="A112" s="53"/>
      <c r="B112" s="1410"/>
      <c r="C112" s="77">
        <v>2018</v>
      </c>
      <c r="D112" s="77">
        <v>2019</v>
      </c>
      <c r="E112" s="77">
        <v>2020</v>
      </c>
      <c r="F112" s="77">
        <v>2021</v>
      </c>
      <c r="G112" s="53"/>
      <c r="H112" s="53"/>
      <c r="I112" s="53"/>
      <c r="J112" s="53"/>
      <c r="K112" s="53"/>
      <c r="L112" s="53"/>
    </row>
    <row r="113" spans="1:12" ht="16.5" hidden="1" thickBot="1" x14ac:dyDescent="0.3">
      <c r="A113" s="53"/>
      <c r="B113" s="1411"/>
      <c r="C113" s="79" t="s">
        <v>13</v>
      </c>
      <c r="D113" s="79" t="s">
        <v>14</v>
      </c>
      <c r="E113" s="79" t="s">
        <v>14</v>
      </c>
      <c r="F113" s="79" t="s">
        <v>14</v>
      </c>
      <c r="G113" s="53"/>
      <c r="H113" s="53"/>
      <c r="I113" s="53"/>
      <c r="J113" s="53"/>
      <c r="K113" s="53"/>
      <c r="L113" s="53"/>
    </row>
    <row r="114" spans="1:12" ht="16.5" hidden="1" thickBot="1" x14ac:dyDescent="0.3">
      <c r="A114" s="53"/>
      <c r="B114" s="84" t="s">
        <v>41</v>
      </c>
      <c r="C114" s="85"/>
      <c r="D114" s="85"/>
      <c r="E114" s="85"/>
      <c r="F114" s="85"/>
      <c r="G114" s="53"/>
      <c r="H114" s="53"/>
      <c r="I114" s="53"/>
      <c r="J114" s="53"/>
      <c r="K114" s="53"/>
      <c r="L114" s="53"/>
    </row>
    <row r="115" spans="1:12" ht="16.5" hidden="1" thickBot="1" x14ac:dyDescent="0.3">
      <c r="A115" s="53"/>
      <c r="B115" s="86" t="s">
        <v>42</v>
      </c>
      <c r="C115" s="88"/>
      <c r="D115" s="89"/>
      <c r="E115" s="89"/>
      <c r="F115" s="89"/>
      <c r="G115" s="53"/>
      <c r="H115" s="53"/>
      <c r="I115" s="53"/>
      <c r="J115" s="53"/>
      <c r="K115" s="53"/>
      <c r="L115" s="53"/>
    </row>
    <row r="116" spans="1:12" ht="16.5" hidden="1" thickBot="1" x14ac:dyDescent="0.3">
      <c r="A116" s="53"/>
      <c r="B116" s="86" t="s">
        <v>43</v>
      </c>
      <c r="C116" s="88"/>
      <c r="D116" s="89"/>
      <c r="E116" s="89"/>
      <c r="F116" s="89"/>
      <c r="G116" s="53"/>
      <c r="H116" s="53"/>
      <c r="I116" s="53"/>
      <c r="J116" s="53"/>
      <c r="K116" s="53"/>
      <c r="L116" s="53"/>
    </row>
    <row r="117" spans="1:12" ht="32.25" hidden="1" thickBot="1" x14ac:dyDescent="0.3">
      <c r="A117" s="53"/>
      <c r="B117" s="84" t="s">
        <v>67</v>
      </c>
      <c r="C117" s="85"/>
      <c r="D117" s="85"/>
      <c r="E117" s="85"/>
      <c r="F117" s="85"/>
      <c r="G117" s="53"/>
      <c r="H117" s="53"/>
      <c r="I117" s="53"/>
      <c r="J117" s="53"/>
      <c r="K117" s="53"/>
      <c r="L117" s="53"/>
    </row>
    <row r="118" spans="1:12" ht="16.5" hidden="1" thickBot="1" x14ac:dyDescent="0.3">
      <c r="A118" s="53"/>
      <c r="B118" s="86" t="s">
        <v>42</v>
      </c>
      <c r="C118" s="88"/>
      <c r="D118" s="85"/>
      <c r="E118" s="85"/>
      <c r="F118" s="85"/>
      <c r="G118" s="53"/>
      <c r="H118" s="53"/>
      <c r="I118" s="53"/>
      <c r="J118" s="53"/>
      <c r="K118" s="53"/>
      <c r="L118" s="53"/>
    </row>
    <row r="119" spans="1:12" ht="16.5" hidden="1" thickBot="1" x14ac:dyDescent="0.3">
      <c r="A119" s="53"/>
      <c r="B119" s="86" t="s">
        <v>43</v>
      </c>
      <c r="C119" s="88"/>
      <c r="D119" s="85"/>
      <c r="E119" s="85"/>
      <c r="F119" s="85"/>
      <c r="G119" s="53"/>
      <c r="H119" s="53"/>
      <c r="I119" s="53"/>
      <c r="J119" s="53"/>
      <c r="K119" s="53"/>
      <c r="L119" s="53"/>
    </row>
    <row r="120" spans="1:12" ht="16.5" hidden="1" thickBot="1" x14ac:dyDescent="0.3">
      <c r="A120" s="53"/>
      <c r="B120" s="84" t="s">
        <v>45</v>
      </c>
      <c r="C120" s="88">
        <v>0</v>
      </c>
      <c r="D120" s="85">
        <v>0</v>
      </c>
      <c r="E120" s="85">
        <v>0</v>
      </c>
      <c r="F120" s="85">
        <v>0</v>
      </c>
      <c r="G120" s="53"/>
      <c r="H120" s="53"/>
      <c r="I120" s="53"/>
      <c r="J120" s="53"/>
      <c r="K120" s="53"/>
      <c r="L120" s="53"/>
    </row>
    <row r="121" spans="1:12" ht="16.5" hidden="1" thickBot="1" x14ac:dyDescent="0.3">
      <c r="A121" s="53"/>
      <c r="B121" s="86" t="s">
        <v>42</v>
      </c>
      <c r="C121" s="88"/>
      <c r="D121" s="85"/>
      <c r="E121" s="85"/>
      <c r="F121" s="85"/>
      <c r="G121" s="53"/>
      <c r="H121" s="53"/>
      <c r="I121" s="53"/>
      <c r="J121" s="53"/>
      <c r="K121" s="53"/>
      <c r="L121" s="53"/>
    </row>
    <row r="122" spans="1:12" ht="16.5" hidden="1" thickBot="1" x14ac:dyDescent="0.3">
      <c r="A122" s="53"/>
      <c r="B122" s="86" t="s">
        <v>43</v>
      </c>
      <c r="C122" s="88"/>
      <c r="D122" s="85"/>
      <c r="E122" s="85"/>
      <c r="F122" s="85"/>
      <c r="G122" s="53"/>
      <c r="H122" s="53"/>
      <c r="I122" s="53"/>
      <c r="J122" s="53"/>
      <c r="K122" s="53"/>
      <c r="L122" s="53"/>
    </row>
    <row r="123" spans="1:12" ht="16.5" hidden="1" thickBot="1" x14ac:dyDescent="0.3">
      <c r="A123" s="53"/>
      <c r="B123" s="84" t="s">
        <v>46</v>
      </c>
      <c r="C123" s="88"/>
      <c r="D123" s="85"/>
      <c r="E123" s="85"/>
      <c r="F123" s="85"/>
      <c r="G123" s="53"/>
      <c r="H123" s="53"/>
      <c r="I123" s="53"/>
      <c r="J123" s="53"/>
      <c r="K123" s="53"/>
      <c r="L123" s="53"/>
    </row>
    <row r="124" spans="1:12" ht="16.5" hidden="1" thickBot="1" x14ac:dyDescent="0.3">
      <c r="A124" s="53"/>
      <c r="B124" s="86" t="s">
        <v>42</v>
      </c>
      <c r="C124" s="88"/>
      <c r="D124" s="85"/>
      <c r="E124" s="85"/>
      <c r="F124" s="85"/>
      <c r="G124" s="53"/>
      <c r="H124" s="53"/>
      <c r="I124" s="53"/>
      <c r="J124" s="53"/>
      <c r="K124" s="53"/>
      <c r="L124" s="53"/>
    </row>
    <row r="125" spans="1:12" ht="16.5" hidden="1" thickBot="1" x14ac:dyDescent="0.3">
      <c r="A125" s="53"/>
      <c r="B125" s="86" t="s">
        <v>43</v>
      </c>
      <c r="C125" s="88"/>
      <c r="D125" s="85"/>
      <c r="E125" s="85"/>
      <c r="F125" s="85"/>
      <c r="G125" s="53"/>
      <c r="H125" s="53"/>
      <c r="I125" s="53"/>
      <c r="J125" s="53"/>
      <c r="K125" s="53"/>
      <c r="L125" s="53"/>
    </row>
    <row r="126" spans="1:12" ht="16.5" hidden="1" thickBot="1" x14ac:dyDescent="0.3">
      <c r="A126" s="53"/>
      <c r="B126" s="84" t="s">
        <v>47</v>
      </c>
      <c r="C126" s="88"/>
      <c r="D126" s="85"/>
      <c r="E126" s="85"/>
      <c r="F126" s="85"/>
      <c r="G126" s="53"/>
      <c r="H126" s="53"/>
      <c r="I126" s="53"/>
      <c r="J126" s="53"/>
      <c r="K126" s="53"/>
      <c r="L126" s="53"/>
    </row>
    <row r="127" spans="1:12" ht="16.5" hidden="1" thickBot="1" x14ac:dyDescent="0.3">
      <c r="A127" s="53"/>
      <c r="B127" s="86" t="s">
        <v>42</v>
      </c>
      <c r="C127" s="88"/>
      <c r="D127" s="85"/>
      <c r="E127" s="85"/>
      <c r="F127" s="85"/>
      <c r="G127" s="53"/>
      <c r="H127" s="53"/>
      <c r="I127" s="53"/>
      <c r="J127" s="53"/>
      <c r="K127" s="53"/>
      <c r="L127" s="53"/>
    </row>
    <row r="128" spans="1:12" ht="16.5" hidden="1" thickBot="1" x14ac:dyDescent="0.3">
      <c r="A128" s="53"/>
      <c r="B128" s="86" t="s">
        <v>43</v>
      </c>
      <c r="C128" s="88"/>
      <c r="D128" s="85"/>
      <c r="E128" s="85"/>
      <c r="F128" s="85"/>
      <c r="G128" s="53"/>
      <c r="H128" s="53"/>
      <c r="I128" s="53"/>
      <c r="J128" s="53"/>
      <c r="K128" s="53"/>
      <c r="L128" s="53"/>
    </row>
    <row r="129" spans="1:12" ht="16.5" hidden="1" thickBot="1" x14ac:dyDescent="0.3">
      <c r="A129" s="53"/>
      <c r="B129" s="84" t="s">
        <v>48</v>
      </c>
      <c r="C129" s="88">
        <v>0</v>
      </c>
      <c r="D129" s="85">
        <v>0</v>
      </c>
      <c r="E129" s="85">
        <v>0</v>
      </c>
      <c r="F129" s="85">
        <v>0</v>
      </c>
      <c r="G129" s="53"/>
      <c r="H129" s="53"/>
      <c r="I129" s="53"/>
      <c r="J129" s="53"/>
      <c r="K129" s="53"/>
      <c r="L129" s="53"/>
    </row>
    <row r="130" spans="1:12" ht="16.5" hidden="1" thickBot="1" x14ac:dyDescent="0.3">
      <c r="A130" s="53"/>
      <c r="B130" s="86" t="s">
        <v>42</v>
      </c>
      <c r="C130" s="88"/>
      <c r="D130" s="85"/>
      <c r="E130" s="85"/>
      <c r="F130" s="85"/>
      <c r="G130" s="53"/>
      <c r="H130" s="53"/>
      <c r="I130" s="53"/>
      <c r="J130" s="53"/>
      <c r="K130" s="53"/>
      <c r="L130" s="53"/>
    </row>
    <row r="131" spans="1:12" ht="16.5" hidden="1" thickBot="1" x14ac:dyDescent="0.3">
      <c r="A131" s="53"/>
      <c r="B131" s="86" t="s">
        <v>43</v>
      </c>
      <c r="C131" s="88"/>
      <c r="D131" s="85"/>
      <c r="E131" s="85"/>
      <c r="F131" s="85"/>
      <c r="G131" s="53"/>
      <c r="H131" s="53"/>
      <c r="I131" s="53"/>
      <c r="J131" s="53"/>
      <c r="K131" s="53"/>
      <c r="L131" s="53"/>
    </row>
    <row r="132" spans="1:12" ht="32.25" hidden="1" thickBot="1" x14ac:dyDescent="0.3">
      <c r="A132" s="53"/>
      <c r="B132" s="84" t="s">
        <v>49</v>
      </c>
      <c r="C132" s="88"/>
      <c r="D132" s="85"/>
      <c r="E132" s="85"/>
      <c r="F132" s="85"/>
      <c r="G132" s="53"/>
      <c r="H132" s="53"/>
      <c r="I132" s="53"/>
      <c r="J132" s="53"/>
      <c r="K132" s="53"/>
      <c r="L132" s="53"/>
    </row>
    <row r="133" spans="1:12" ht="16.5" hidden="1" thickBot="1" x14ac:dyDescent="0.3">
      <c r="A133" s="53"/>
      <c r="B133" s="86" t="s">
        <v>42</v>
      </c>
      <c r="C133" s="88"/>
      <c r="D133" s="85"/>
      <c r="E133" s="85"/>
      <c r="F133" s="85"/>
      <c r="G133" s="53"/>
      <c r="H133" s="53"/>
      <c r="I133" s="53"/>
      <c r="J133" s="53"/>
      <c r="K133" s="53"/>
      <c r="L133" s="53"/>
    </row>
    <row r="134" spans="1:12" ht="16.5" hidden="1" thickBot="1" x14ac:dyDescent="0.3">
      <c r="A134" s="53"/>
      <c r="B134" s="86" t="s">
        <v>43</v>
      </c>
      <c r="C134" s="88"/>
      <c r="D134" s="85"/>
      <c r="E134" s="85"/>
      <c r="F134" s="85"/>
      <c r="G134" s="53"/>
      <c r="H134" s="53"/>
      <c r="I134" s="53"/>
      <c r="J134" s="53"/>
      <c r="K134" s="53"/>
      <c r="L134" s="53"/>
    </row>
    <row r="135" spans="1:12" ht="16.5" hidden="1" thickBot="1" x14ac:dyDescent="0.3">
      <c r="A135" s="53"/>
      <c r="B135" s="794" t="s">
        <v>50</v>
      </c>
      <c r="C135" s="88">
        <f>C132+C129+C126+C123+C120+C117+C114</f>
        <v>0</v>
      </c>
      <c r="D135" s="88">
        <f t="shared" ref="D135:F135" si="13">D132+D129+D126+D123+D120+D117+D114</f>
        <v>0</v>
      </c>
      <c r="E135" s="88">
        <f t="shared" si="13"/>
        <v>0</v>
      </c>
      <c r="F135" s="88">
        <f t="shared" si="13"/>
        <v>0</v>
      </c>
      <c r="G135" s="53"/>
      <c r="H135" s="53"/>
      <c r="I135" s="53"/>
      <c r="J135" s="53"/>
      <c r="K135" s="53"/>
      <c r="L135" s="53"/>
    </row>
    <row r="136" spans="1:12" ht="16.5" hidden="1" thickBot="1" x14ac:dyDescent="0.3">
      <c r="A136" s="53"/>
      <c r="B136" s="95" t="s">
        <v>71</v>
      </c>
      <c r="C136" s="96">
        <f>IF(C135-C106=0,0,"Error")</f>
        <v>0</v>
      </c>
      <c r="D136" s="96">
        <f>IF(D135-D106=0,0,"Error")</f>
        <v>0</v>
      </c>
      <c r="E136" s="96">
        <f>IF(E135-E106=0,0,"Error")</f>
        <v>0</v>
      </c>
      <c r="F136" s="96">
        <f>IF(F135-F106=0,0,"Error")</f>
        <v>0</v>
      </c>
      <c r="G136" s="53"/>
      <c r="H136" s="53"/>
      <c r="I136" s="53"/>
      <c r="J136" s="53"/>
      <c r="K136" s="53"/>
      <c r="L136" s="53"/>
    </row>
    <row r="137" spans="1:12" ht="16.5" thickBot="1" x14ac:dyDescent="0.3">
      <c r="A137" s="53"/>
      <c r="B137" s="1389" t="s">
        <v>96</v>
      </c>
      <c r="C137" s="1390"/>
      <c r="D137" s="1390"/>
      <c r="E137" s="1390"/>
      <c r="F137" s="1419"/>
      <c r="G137" s="53"/>
      <c r="H137" s="53"/>
      <c r="I137" s="53"/>
      <c r="J137" s="53"/>
      <c r="K137" s="53"/>
      <c r="L137" s="53"/>
    </row>
    <row r="138" spans="1:12" ht="16.5" thickBot="1" x14ac:dyDescent="0.3">
      <c r="A138" s="53"/>
      <c r="B138" s="1389" t="s">
        <v>97</v>
      </c>
      <c r="C138" s="1390"/>
      <c r="D138" s="1390"/>
      <c r="E138" s="1390"/>
      <c r="F138" s="1419"/>
      <c r="G138" s="53"/>
      <c r="H138" s="53"/>
      <c r="I138" s="53"/>
      <c r="J138" s="53"/>
      <c r="K138" s="53"/>
      <c r="L138" s="53"/>
    </row>
    <row r="139" spans="1:12" ht="32.25" thickBot="1" x14ac:dyDescent="0.3">
      <c r="A139" s="53"/>
      <c r="B139" s="75" t="s">
        <v>98</v>
      </c>
      <c r="C139" s="2002" t="s">
        <v>729</v>
      </c>
      <c r="D139" s="2003"/>
      <c r="E139" s="2004"/>
      <c r="F139" s="2005"/>
      <c r="G139" s="53"/>
      <c r="H139" s="53"/>
      <c r="I139" s="53"/>
      <c r="J139" s="53"/>
      <c r="K139" s="53"/>
      <c r="L139" s="53"/>
    </row>
    <row r="140" spans="1:12" ht="99.75" customHeight="1" thickBot="1" x14ac:dyDescent="0.3">
      <c r="A140" s="53"/>
      <c r="B140" s="75" t="s">
        <v>100</v>
      </c>
      <c r="C140" s="788" t="s">
        <v>729</v>
      </c>
      <c r="D140" s="797" t="s">
        <v>54</v>
      </c>
      <c r="E140" s="2006" t="s">
        <v>730</v>
      </c>
      <c r="F140" s="2007"/>
      <c r="G140" s="53"/>
      <c r="H140" s="2008"/>
      <c r="I140" s="2008"/>
      <c r="J140" s="2008"/>
      <c r="K140" s="2008"/>
      <c r="L140" s="2008"/>
    </row>
    <row r="141" spans="1:12" ht="16.5" thickBot="1" x14ac:dyDescent="0.3">
      <c r="A141" s="53"/>
      <c r="B141" s="100"/>
      <c r="C141" s="2006"/>
      <c r="D141" s="2009"/>
      <c r="E141" s="2010"/>
      <c r="F141" s="2007"/>
      <c r="G141" s="53"/>
      <c r="H141" s="2008"/>
      <c r="I141" s="2008"/>
      <c r="J141" s="2008"/>
      <c r="K141" s="2008"/>
      <c r="L141" s="2008"/>
    </row>
    <row r="142" spans="1:12" ht="16.5" thickBot="1" x14ac:dyDescent="0.3">
      <c r="A142" s="53"/>
      <c r="B142" s="66" t="s">
        <v>29</v>
      </c>
      <c r="C142" s="2002" t="s">
        <v>729</v>
      </c>
      <c r="D142" s="2003"/>
      <c r="E142" s="2004"/>
      <c r="F142" s="2005"/>
      <c r="G142" s="53"/>
      <c r="H142" s="2008"/>
      <c r="I142" s="2008"/>
      <c r="J142" s="2008"/>
      <c r="K142" s="2008"/>
      <c r="L142" s="2008"/>
    </row>
    <row r="143" spans="1:12" ht="16.5" thickBot="1" x14ac:dyDescent="0.3">
      <c r="A143" s="53"/>
      <c r="B143" s="66" t="s">
        <v>31</v>
      </c>
      <c r="C143" s="1992" t="s">
        <v>731</v>
      </c>
      <c r="D143" s="1993"/>
      <c r="E143" s="1993"/>
      <c r="F143" s="1994"/>
      <c r="G143" s="53"/>
      <c r="H143" s="53"/>
      <c r="I143" s="53"/>
      <c r="J143" s="53"/>
      <c r="K143" s="53"/>
      <c r="L143" s="53"/>
    </row>
    <row r="144" spans="1:12" ht="15.75" x14ac:dyDescent="0.25">
      <c r="A144" s="53"/>
      <c r="B144" s="1410"/>
      <c r="C144" s="57">
        <v>2024</v>
      </c>
      <c r="D144" s="57">
        <v>2025</v>
      </c>
      <c r="E144" s="57">
        <v>2026</v>
      </c>
      <c r="F144" s="57">
        <v>2027</v>
      </c>
      <c r="G144" s="53"/>
      <c r="H144" s="53"/>
      <c r="I144" s="53"/>
      <c r="J144" s="53"/>
      <c r="K144" s="53"/>
      <c r="L144" s="53"/>
    </row>
    <row r="145" spans="1:12" ht="16.5" thickBot="1" x14ac:dyDescent="0.3">
      <c r="A145" s="53"/>
      <c r="B145" s="1411"/>
      <c r="C145" s="79" t="s">
        <v>13</v>
      </c>
      <c r="D145" s="79" t="s">
        <v>14</v>
      </c>
      <c r="E145" s="79" t="s">
        <v>14</v>
      </c>
      <c r="F145" s="79" t="s">
        <v>14</v>
      </c>
      <c r="G145" s="53"/>
      <c r="H145" s="53"/>
      <c r="I145" s="53"/>
      <c r="J145" s="53"/>
      <c r="K145" s="53"/>
      <c r="L145" s="53"/>
    </row>
    <row r="146" spans="1:12" ht="16.5" thickBot="1" x14ac:dyDescent="0.3">
      <c r="A146" s="53"/>
      <c r="B146" s="66" t="s">
        <v>33</v>
      </c>
      <c r="C146" s="303">
        <v>10</v>
      </c>
      <c r="D146" s="303">
        <v>10</v>
      </c>
      <c r="E146" s="303">
        <v>10</v>
      </c>
      <c r="F146" s="303">
        <v>3</v>
      </c>
      <c r="G146" s="53"/>
      <c r="H146" s="53"/>
      <c r="I146" s="53"/>
      <c r="J146" s="53"/>
      <c r="K146" s="53"/>
      <c r="L146" s="53"/>
    </row>
    <row r="147" spans="1:12" ht="16.5" thickBot="1" x14ac:dyDescent="0.3">
      <c r="A147" s="53"/>
      <c r="B147" s="66" t="s">
        <v>35</v>
      </c>
      <c r="C147" s="81">
        <f>+C165</f>
        <v>10000</v>
      </c>
      <c r="D147" s="81">
        <f t="shared" ref="D147:F147" si="14">+D165</f>
        <v>4000</v>
      </c>
      <c r="E147" s="81">
        <f t="shared" si="14"/>
        <v>4000</v>
      </c>
      <c r="F147" s="81">
        <f t="shared" si="14"/>
        <v>1000</v>
      </c>
      <c r="G147" s="53"/>
      <c r="H147" s="53"/>
      <c r="I147" s="53"/>
      <c r="J147" s="53"/>
      <c r="K147" s="53"/>
      <c r="L147" s="53"/>
    </row>
    <row r="148" spans="1:12" ht="16.5" thickBot="1" x14ac:dyDescent="0.3">
      <c r="A148" s="53"/>
      <c r="B148" s="66" t="s">
        <v>36</v>
      </c>
      <c r="C148" s="81">
        <f>C147/C146</f>
        <v>1000</v>
      </c>
      <c r="D148" s="81">
        <f t="shared" ref="D148:F148" si="15">D147/D146</f>
        <v>400</v>
      </c>
      <c r="E148" s="81">
        <f t="shared" si="15"/>
        <v>400</v>
      </c>
      <c r="F148" s="81">
        <f t="shared" si="15"/>
        <v>333.33333333333331</v>
      </c>
      <c r="G148" s="53"/>
      <c r="H148" s="53"/>
      <c r="I148" s="53"/>
      <c r="J148" s="53"/>
      <c r="K148" s="53"/>
      <c r="L148" s="53"/>
    </row>
    <row r="149" spans="1:12" ht="16.5" thickBot="1" x14ac:dyDescent="0.3">
      <c r="A149" s="53"/>
      <c r="B149" s="66" t="s">
        <v>37</v>
      </c>
      <c r="C149" s="58" t="s">
        <v>94</v>
      </c>
      <c r="D149" s="82">
        <f>D146/C146-1</f>
        <v>0</v>
      </c>
      <c r="E149" s="82">
        <f t="shared" ref="E149:F151" si="16">E146/D146-1</f>
        <v>0</v>
      </c>
      <c r="F149" s="82">
        <f t="shared" si="16"/>
        <v>-0.7</v>
      </c>
      <c r="G149" s="53"/>
      <c r="H149" s="83"/>
      <c r="I149" s="83"/>
      <c r="J149" s="83"/>
      <c r="K149" s="83"/>
      <c r="L149" s="83"/>
    </row>
    <row r="150" spans="1:12" ht="16.5" thickBot="1" x14ac:dyDescent="0.3">
      <c r="A150" s="53"/>
      <c r="B150" s="66" t="s">
        <v>38</v>
      </c>
      <c r="C150" s="58" t="s">
        <v>94</v>
      </c>
      <c r="D150" s="82">
        <f>D147/C147-1</f>
        <v>-0.6</v>
      </c>
      <c r="E150" s="82">
        <f t="shared" si="16"/>
        <v>0</v>
      </c>
      <c r="F150" s="82">
        <f t="shared" si="16"/>
        <v>-0.75</v>
      </c>
      <c r="G150" s="53"/>
      <c r="H150" s="53"/>
      <c r="I150" s="53"/>
      <c r="J150" s="53"/>
      <c r="K150" s="53"/>
      <c r="L150" s="53"/>
    </row>
    <row r="151" spans="1:12" ht="32.25" thickBot="1" x14ac:dyDescent="0.3">
      <c r="A151" s="53"/>
      <c r="B151" s="66" t="s">
        <v>39</v>
      </c>
      <c r="C151" s="58" t="s">
        <v>94</v>
      </c>
      <c r="D151" s="82">
        <f>D148/C148-1</f>
        <v>-0.6</v>
      </c>
      <c r="E151" s="82">
        <f t="shared" si="16"/>
        <v>0</v>
      </c>
      <c r="F151" s="82">
        <f t="shared" si="16"/>
        <v>-0.16666666666666674</v>
      </c>
      <c r="G151" s="53"/>
      <c r="H151" s="53"/>
      <c r="I151" s="53"/>
      <c r="J151" s="53"/>
      <c r="K151" s="53"/>
      <c r="L151" s="53"/>
    </row>
    <row r="152" spans="1:12" ht="16.5" thickBot="1" x14ac:dyDescent="0.3">
      <c r="A152" s="53"/>
      <c r="B152" s="1438" t="s">
        <v>191</v>
      </c>
      <c r="C152" s="1439"/>
      <c r="D152" s="1439"/>
      <c r="E152" s="1439"/>
      <c r="F152" s="1440"/>
      <c r="G152" s="53"/>
      <c r="H152" s="53"/>
      <c r="I152" s="53"/>
      <c r="J152" s="53"/>
      <c r="K152" s="53"/>
      <c r="L152" s="53"/>
    </row>
    <row r="153" spans="1:12" ht="15.75" x14ac:dyDescent="0.25">
      <c r="A153" s="53"/>
      <c r="B153" s="1410"/>
      <c r="C153" s="77">
        <v>2024</v>
      </c>
      <c r="D153" s="77">
        <v>2025</v>
      </c>
      <c r="E153" s="77">
        <v>2026</v>
      </c>
      <c r="F153" s="77">
        <v>2027</v>
      </c>
      <c r="G153" s="53"/>
      <c r="H153" s="53"/>
      <c r="I153" s="53"/>
      <c r="J153" s="53"/>
      <c r="K153" s="53"/>
      <c r="L153" s="53"/>
    </row>
    <row r="154" spans="1:12" ht="16.5" thickBot="1" x14ac:dyDescent="0.3">
      <c r="A154" s="53"/>
      <c r="B154" s="1411"/>
      <c r="C154" s="79" t="s">
        <v>13</v>
      </c>
      <c r="D154" s="79" t="s">
        <v>14</v>
      </c>
      <c r="E154" s="79" t="s">
        <v>14</v>
      </c>
      <c r="F154" s="79" t="s">
        <v>14</v>
      </c>
      <c r="G154" s="53"/>
      <c r="H154" s="53"/>
      <c r="I154" s="53"/>
      <c r="J154" s="53"/>
      <c r="K154" s="53"/>
      <c r="L154" s="53"/>
    </row>
    <row r="155" spans="1:12" ht="16.5" thickBot="1" x14ac:dyDescent="0.3">
      <c r="A155" s="53"/>
      <c r="B155" s="84" t="s">
        <v>57</v>
      </c>
      <c r="C155" s="85">
        <f>C156+C157+C158+C159</f>
        <v>0</v>
      </c>
      <c r="D155" s="85">
        <f t="shared" ref="D155:F155" si="17">D156+D157+D158+D159</f>
        <v>0</v>
      </c>
      <c r="E155" s="85">
        <f t="shared" si="17"/>
        <v>0</v>
      </c>
      <c r="F155" s="85">
        <f t="shared" si="17"/>
        <v>0</v>
      </c>
      <c r="G155" s="53"/>
      <c r="H155" s="53"/>
      <c r="I155" s="53"/>
      <c r="J155" s="53"/>
      <c r="K155" s="53"/>
      <c r="L155" s="53"/>
    </row>
    <row r="156" spans="1:12" ht="16.5" thickBot="1" x14ac:dyDescent="0.3">
      <c r="A156" s="53"/>
      <c r="B156" s="86" t="s">
        <v>42</v>
      </c>
      <c r="C156" s="85"/>
      <c r="D156" s="85"/>
      <c r="E156" s="85"/>
      <c r="F156" s="85"/>
      <c r="G156" s="53"/>
      <c r="H156" s="53"/>
      <c r="I156" s="53"/>
      <c r="J156" s="53"/>
      <c r="K156" s="53"/>
      <c r="L156" s="53"/>
    </row>
    <row r="157" spans="1:12" ht="16.5" thickBot="1" x14ac:dyDescent="0.3">
      <c r="A157" s="53"/>
      <c r="B157" s="86" t="s">
        <v>58</v>
      </c>
      <c r="C157" s="85"/>
      <c r="D157" s="85"/>
      <c r="E157" s="85"/>
      <c r="F157" s="85"/>
      <c r="G157" s="53"/>
      <c r="H157" s="53"/>
      <c r="I157" s="53"/>
      <c r="J157" s="53"/>
      <c r="K157" s="53"/>
      <c r="L157" s="53"/>
    </row>
    <row r="158" spans="1:12" ht="16.5" thickBot="1" x14ac:dyDescent="0.3">
      <c r="A158" s="53"/>
      <c r="B158" s="86" t="s">
        <v>59</v>
      </c>
      <c r="C158" s="85"/>
      <c r="D158" s="85"/>
      <c r="E158" s="85"/>
      <c r="F158" s="85"/>
      <c r="G158" s="53"/>
      <c r="H158" s="53"/>
      <c r="I158" s="53"/>
      <c r="J158" s="53"/>
      <c r="K158" s="53"/>
      <c r="L158" s="53"/>
    </row>
    <row r="159" spans="1:12" ht="16.5" thickBot="1" x14ac:dyDescent="0.3">
      <c r="A159" s="53"/>
      <c r="B159" s="86" t="s">
        <v>60</v>
      </c>
      <c r="C159" s="85"/>
      <c r="D159" s="85"/>
      <c r="E159" s="85"/>
      <c r="F159" s="85"/>
      <c r="G159" s="53"/>
      <c r="H159" s="53"/>
      <c r="I159" s="53"/>
      <c r="J159" s="53"/>
      <c r="K159" s="53"/>
      <c r="L159" s="53"/>
    </row>
    <row r="160" spans="1:12" ht="16.5" thickBot="1" x14ac:dyDescent="0.3">
      <c r="A160" s="53"/>
      <c r="B160" s="84" t="s">
        <v>61</v>
      </c>
      <c r="C160" s="88">
        <v>10000</v>
      </c>
      <c r="D160" s="88">
        <f>D161+D162+D163+D164</f>
        <v>4000</v>
      </c>
      <c r="E160" s="88">
        <f t="shared" ref="E160:F160" si="18">E161+E162+E163+E164</f>
        <v>4000</v>
      </c>
      <c r="F160" s="88">
        <f t="shared" si="18"/>
        <v>1000</v>
      </c>
      <c r="G160" s="53"/>
      <c r="H160" s="53"/>
      <c r="I160" s="53"/>
      <c r="J160" s="53"/>
      <c r="K160" s="53"/>
      <c r="L160" s="53"/>
    </row>
    <row r="161" spans="1:12" ht="16.5" thickBot="1" x14ac:dyDescent="0.3">
      <c r="A161" s="53"/>
      <c r="B161" s="86" t="s">
        <v>42</v>
      </c>
      <c r="C161" s="88">
        <v>5000</v>
      </c>
      <c r="D161" s="85">
        <v>4000</v>
      </c>
      <c r="E161" s="85">
        <v>4000</v>
      </c>
      <c r="F161" s="85">
        <v>1000</v>
      </c>
      <c r="G161" s="53"/>
      <c r="H161" s="53"/>
      <c r="I161" s="53"/>
      <c r="J161" s="53"/>
      <c r="K161" s="53"/>
      <c r="L161" s="53"/>
    </row>
    <row r="162" spans="1:12" ht="16.5" thickBot="1" x14ac:dyDescent="0.3">
      <c r="A162" s="53"/>
      <c r="B162" s="86" t="s">
        <v>58</v>
      </c>
      <c r="C162" s="88"/>
      <c r="D162" s="85"/>
      <c r="E162" s="85"/>
      <c r="F162" s="85"/>
      <c r="G162" s="53"/>
      <c r="H162" s="53"/>
      <c r="I162" s="53"/>
      <c r="J162" s="53"/>
      <c r="K162" s="53"/>
      <c r="L162" s="53"/>
    </row>
    <row r="163" spans="1:12" ht="16.5" thickBot="1" x14ac:dyDescent="0.3">
      <c r="A163" s="53"/>
      <c r="B163" s="86" t="s">
        <v>59</v>
      </c>
      <c r="C163" s="88"/>
      <c r="D163" s="85"/>
      <c r="E163" s="85"/>
      <c r="F163" s="85"/>
      <c r="G163" s="53"/>
      <c r="H163" s="53"/>
      <c r="I163" s="53"/>
      <c r="J163" s="53"/>
      <c r="K163" s="53"/>
      <c r="L163" s="53"/>
    </row>
    <row r="164" spans="1:12" ht="16.5" thickBot="1" x14ac:dyDescent="0.3">
      <c r="A164" s="53"/>
      <c r="B164" s="86" t="s">
        <v>60</v>
      </c>
      <c r="C164" s="88"/>
      <c r="D164" s="85"/>
      <c r="E164" s="85"/>
      <c r="F164" s="85"/>
      <c r="G164" s="53"/>
      <c r="H164" s="53"/>
      <c r="I164" s="53"/>
      <c r="J164" s="53"/>
      <c r="K164" s="53"/>
      <c r="L164" s="53"/>
    </row>
    <row r="165" spans="1:12" ht="16.5" thickBot="1" x14ac:dyDescent="0.3">
      <c r="A165" s="53"/>
      <c r="B165" s="798" t="s">
        <v>62</v>
      </c>
      <c r="C165" s="88">
        <f>C155+C160</f>
        <v>10000</v>
      </c>
      <c r="D165" s="88">
        <f t="shared" ref="D165:F165" si="19">D155+D160</f>
        <v>4000</v>
      </c>
      <c r="E165" s="88">
        <f t="shared" si="19"/>
        <v>4000</v>
      </c>
      <c r="F165" s="88">
        <f t="shared" si="19"/>
        <v>1000</v>
      </c>
      <c r="G165" s="53"/>
      <c r="H165" s="53"/>
      <c r="I165" s="53"/>
      <c r="J165" s="53"/>
      <c r="K165" s="53"/>
      <c r="L165" s="53"/>
    </row>
    <row r="166" spans="1:12" ht="79.5" hidden="1" thickBot="1" x14ac:dyDescent="0.3">
      <c r="A166" s="53"/>
      <c r="B166" s="75" t="s">
        <v>149</v>
      </c>
      <c r="C166" s="75" t="s">
        <v>683</v>
      </c>
      <c r="D166" s="298" t="s">
        <v>54</v>
      </c>
      <c r="E166" s="1417"/>
      <c r="F166" s="1418"/>
      <c r="G166" s="53"/>
      <c r="H166" s="53"/>
      <c r="I166" s="53"/>
      <c r="J166" s="53"/>
      <c r="K166" s="53"/>
      <c r="L166" s="53"/>
    </row>
    <row r="167" spans="1:12" ht="16.5" hidden="1" thickBot="1" x14ac:dyDescent="0.3">
      <c r="A167" s="53"/>
      <c r="B167" s="66" t="s">
        <v>29</v>
      </c>
      <c r="C167" s="1398" t="s">
        <v>684</v>
      </c>
      <c r="D167" s="1399"/>
      <c r="E167" s="1399"/>
      <c r="F167" s="1400"/>
      <c r="G167" s="53"/>
      <c r="H167" s="53"/>
      <c r="I167" s="53"/>
      <c r="J167" s="53"/>
      <c r="K167" s="53"/>
      <c r="L167" s="53"/>
    </row>
    <row r="168" spans="1:12" ht="16.5" hidden="1" thickBot="1" x14ac:dyDescent="0.3">
      <c r="A168" s="53"/>
      <c r="B168" s="66" t="s">
        <v>31</v>
      </c>
      <c r="C168" s="1425" t="s">
        <v>202</v>
      </c>
      <c r="D168" s="1426"/>
      <c r="E168" s="1426"/>
      <c r="F168" s="1427"/>
      <c r="G168" s="53"/>
      <c r="H168" s="53"/>
      <c r="I168" s="53"/>
      <c r="J168" s="53"/>
      <c r="K168" s="53"/>
      <c r="L168" s="53"/>
    </row>
    <row r="169" spans="1:12" ht="15.75" hidden="1" x14ac:dyDescent="0.25">
      <c r="A169" s="53"/>
      <c r="B169" s="1410"/>
      <c r="C169" s="77">
        <v>2021</v>
      </c>
      <c r="D169" s="77">
        <v>2022</v>
      </c>
      <c r="E169" s="77">
        <v>2023</v>
      </c>
      <c r="F169" s="77">
        <v>2024</v>
      </c>
      <c r="G169" s="53"/>
      <c r="H169" s="53"/>
      <c r="I169" s="53"/>
      <c r="J169" s="53"/>
      <c r="K169" s="53"/>
      <c r="L169" s="53"/>
    </row>
    <row r="170" spans="1:12" ht="16.5" hidden="1" thickBot="1" x14ac:dyDescent="0.3">
      <c r="A170" s="53"/>
      <c r="B170" s="1411"/>
      <c r="C170" s="79" t="s">
        <v>13</v>
      </c>
      <c r="D170" s="79" t="s">
        <v>14</v>
      </c>
      <c r="E170" s="79" t="s">
        <v>14</v>
      </c>
      <c r="F170" s="79" t="s">
        <v>14</v>
      </c>
      <c r="G170" s="53"/>
      <c r="H170" s="53"/>
      <c r="I170" s="53"/>
      <c r="J170" s="53"/>
      <c r="K170" s="53"/>
      <c r="L170" s="53"/>
    </row>
    <row r="171" spans="1:12" ht="16.5" hidden="1" thickBot="1" x14ac:dyDescent="0.3">
      <c r="A171" s="53"/>
      <c r="B171" s="66" t="s">
        <v>33</v>
      </c>
      <c r="C171" s="66"/>
      <c r="D171" s="58">
        <v>0</v>
      </c>
      <c r="E171" s="66"/>
      <c r="F171" s="66"/>
      <c r="G171" s="53"/>
      <c r="H171" s="53"/>
      <c r="I171" s="53"/>
      <c r="J171" s="53"/>
      <c r="K171" s="53"/>
      <c r="L171" s="53"/>
    </row>
    <row r="172" spans="1:12" ht="16.5" hidden="1" thickBot="1" x14ac:dyDescent="0.3">
      <c r="A172" s="53"/>
      <c r="B172" s="66" t="s">
        <v>35</v>
      </c>
      <c r="C172" s="81"/>
      <c r="D172" s="81">
        <f>D190</f>
        <v>0</v>
      </c>
      <c r="E172" s="81"/>
      <c r="F172" s="81"/>
      <c r="G172" s="53"/>
      <c r="H172" s="53"/>
      <c r="I172" s="53"/>
      <c r="J172" s="53"/>
      <c r="K172" s="53"/>
      <c r="L172" s="53"/>
    </row>
    <row r="173" spans="1:12" ht="16.5" hidden="1" thickBot="1" x14ac:dyDescent="0.3">
      <c r="A173" s="53"/>
      <c r="B173" s="66" t="s">
        <v>36</v>
      </c>
      <c r="C173" s="81" t="e">
        <f>C172/C171</f>
        <v>#DIV/0!</v>
      </c>
      <c r="D173" s="81" t="e">
        <f t="shared" ref="D173:F173" si="20">D172/D171</f>
        <v>#DIV/0!</v>
      </c>
      <c r="E173" s="81" t="e">
        <f t="shared" si="20"/>
        <v>#DIV/0!</v>
      </c>
      <c r="F173" s="81" t="e">
        <f t="shared" si="20"/>
        <v>#DIV/0!</v>
      </c>
      <c r="G173" s="53"/>
      <c r="H173" s="53"/>
      <c r="I173" s="53"/>
      <c r="J173" s="53"/>
      <c r="K173" s="53"/>
      <c r="L173" s="53"/>
    </row>
    <row r="174" spans="1:12" ht="16.5" hidden="1" thickBot="1" x14ac:dyDescent="0.3">
      <c r="A174" s="53"/>
      <c r="B174" s="66" t="s">
        <v>37</v>
      </c>
      <c r="C174" s="58" t="s">
        <v>94</v>
      </c>
      <c r="D174" s="82" t="e">
        <f>D171/C171-1</f>
        <v>#DIV/0!</v>
      </c>
      <c r="E174" s="82" t="e">
        <f t="shared" ref="E174:F176" si="21">E171/D171-1</f>
        <v>#DIV/0!</v>
      </c>
      <c r="F174" s="82" t="e">
        <f t="shared" si="21"/>
        <v>#DIV/0!</v>
      </c>
      <c r="G174" s="53"/>
      <c r="H174" s="83"/>
      <c r="I174" s="83"/>
      <c r="J174" s="83"/>
      <c r="K174" s="83"/>
      <c r="L174" s="83"/>
    </row>
    <row r="175" spans="1:12" ht="16.5" hidden="1" thickBot="1" x14ac:dyDescent="0.3">
      <c r="A175" s="53"/>
      <c r="B175" s="66" t="s">
        <v>38</v>
      </c>
      <c r="C175" s="58" t="s">
        <v>94</v>
      </c>
      <c r="D175" s="82" t="e">
        <f>D172/C172-1</f>
        <v>#DIV/0!</v>
      </c>
      <c r="E175" s="82" t="e">
        <f t="shared" si="21"/>
        <v>#DIV/0!</v>
      </c>
      <c r="F175" s="82" t="e">
        <f t="shared" si="21"/>
        <v>#DIV/0!</v>
      </c>
      <c r="G175" s="53"/>
      <c r="H175" s="53"/>
      <c r="I175" s="53"/>
      <c r="J175" s="53"/>
      <c r="K175" s="53"/>
      <c r="L175" s="53"/>
    </row>
    <row r="176" spans="1:12" ht="32.25" hidden="1" thickBot="1" x14ac:dyDescent="0.3">
      <c r="A176" s="53"/>
      <c r="B176" s="66" t="s">
        <v>39</v>
      </c>
      <c r="C176" s="58" t="s">
        <v>94</v>
      </c>
      <c r="D176" s="82" t="e">
        <f>D173/C173-1</f>
        <v>#DIV/0!</v>
      </c>
      <c r="E176" s="82" t="e">
        <f t="shared" si="21"/>
        <v>#DIV/0!</v>
      </c>
      <c r="F176" s="82" t="e">
        <f t="shared" si="21"/>
        <v>#DIV/0!</v>
      </c>
      <c r="G176" s="53"/>
      <c r="H176" s="53"/>
      <c r="I176" s="53"/>
      <c r="J176" s="53"/>
      <c r="K176" s="53"/>
      <c r="L176" s="53"/>
    </row>
    <row r="177" spans="1:12" ht="16.5" hidden="1" thickBot="1" x14ac:dyDescent="0.3">
      <c r="A177" s="53"/>
      <c r="B177" s="1438" t="s">
        <v>203</v>
      </c>
      <c r="C177" s="1439"/>
      <c r="D177" s="1439"/>
      <c r="E177" s="1439"/>
      <c r="F177" s="1440"/>
      <c r="G177" s="53"/>
      <c r="H177" s="53"/>
      <c r="I177" s="53"/>
      <c r="J177" s="53"/>
      <c r="K177" s="53"/>
      <c r="L177" s="53"/>
    </row>
    <row r="178" spans="1:12" ht="15.75" hidden="1" x14ac:dyDescent="0.25">
      <c r="A178" s="53"/>
      <c r="B178" s="1410"/>
      <c r="C178" s="77">
        <v>2019</v>
      </c>
      <c r="D178" s="77">
        <v>2020</v>
      </c>
      <c r="E178" s="77">
        <v>2021</v>
      </c>
      <c r="F178" s="77">
        <v>2022</v>
      </c>
      <c r="G178" s="53"/>
      <c r="H178" s="53"/>
      <c r="I178" s="53"/>
      <c r="J178" s="53"/>
      <c r="K178" s="53"/>
      <c r="L178" s="53"/>
    </row>
    <row r="179" spans="1:12" ht="16.5" hidden="1" thickBot="1" x14ac:dyDescent="0.3">
      <c r="A179" s="53"/>
      <c r="B179" s="1411"/>
      <c r="C179" s="79" t="s">
        <v>13</v>
      </c>
      <c r="D179" s="79" t="s">
        <v>14</v>
      </c>
      <c r="E179" s="79" t="s">
        <v>14</v>
      </c>
      <c r="F179" s="79" t="s">
        <v>14</v>
      </c>
      <c r="G179" s="53"/>
      <c r="H179" s="53"/>
      <c r="I179" s="53"/>
      <c r="J179" s="53"/>
      <c r="K179" s="53"/>
      <c r="L179" s="53"/>
    </row>
    <row r="180" spans="1:12" ht="16.5" hidden="1" thickBot="1" x14ac:dyDescent="0.3">
      <c r="A180" s="53"/>
      <c r="B180" s="84" t="s">
        <v>57</v>
      </c>
      <c r="C180" s="85">
        <f>C181+C182+C183+C184</f>
        <v>0</v>
      </c>
      <c r="D180" s="85">
        <f t="shared" ref="D180:F180" si="22">D181+D182+D183+D184</f>
        <v>0</v>
      </c>
      <c r="E180" s="85">
        <f t="shared" si="22"/>
        <v>0</v>
      </c>
      <c r="F180" s="85">
        <f t="shared" si="22"/>
        <v>0</v>
      </c>
      <c r="G180" s="53"/>
      <c r="H180" s="53"/>
      <c r="I180" s="53"/>
      <c r="J180" s="53"/>
      <c r="K180" s="53"/>
      <c r="L180" s="53"/>
    </row>
    <row r="181" spans="1:12" ht="16.5" hidden="1" thickBot="1" x14ac:dyDescent="0.3">
      <c r="A181" s="53"/>
      <c r="B181" s="86" t="s">
        <v>42</v>
      </c>
      <c r="C181" s="85"/>
      <c r="D181" s="85"/>
      <c r="E181" s="85"/>
      <c r="F181" s="85"/>
      <c r="G181" s="53"/>
      <c r="H181" s="53"/>
      <c r="I181" s="53"/>
      <c r="J181" s="53"/>
      <c r="K181" s="53"/>
      <c r="L181" s="53"/>
    </row>
    <row r="182" spans="1:12" ht="16.5" hidden="1" thickBot="1" x14ac:dyDescent="0.3">
      <c r="A182" s="53"/>
      <c r="B182" s="86" t="s">
        <v>58</v>
      </c>
      <c r="C182" s="85"/>
      <c r="D182" s="85"/>
      <c r="E182" s="85"/>
      <c r="F182" s="85"/>
      <c r="G182" s="53"/>
      <c r="H182" s="53"/>
      <c r="I182" s="53"/>
      <c r="J182" s="53"/>
      <c r="K182" s="53"/>
      <c r="L182" s="53"/>
    </row>
    <row r="183" spans="1:12" ht="16.5" hidden="1" thickBot="1" x14ac:dyDescent="0.3">
      <c r="A183" s="53"/>
      <c r="B183" s="86" t="s">
        <v>59</v>
      </c>
      <c r="C183" s="85"/>
      <c r="D183" s="85"/>
      <c r="E183" s="85"/>
      <c r="F183" s="85"/>
      <c r="G183" s="53"/>
      <c r="H183" s="53"/>
      <c r="I183" s="53"/>
      <c r="J183" s="53"/>
      <c r="K183" s="53"/>
      <c r="L183" s="53"/>
    </row>
    <row r="184" spans="1:12" ht="16.5" hidden="1" thickBot="1" x14ac:dyDescent="0.3">
      <c r="A184" s="53"/>
      <c r="B184" s="86" t="s">
        <v>60</v>
      </c>
      <c r="C184" s="85"/>
      <c r="D184" s="85"/>
      <c r="E184" s="85"/>
      <c r="F184" s="85"/>
      <c r="G184" s="53"/>
      <c r="H184" s="53"/>
      <c r="I184" s="53"/>
      <c r="J184" s="53"/>
      <c r="K184" s="53"/>
      <c r="L184" s="53"/>
    </row>
    <row r="185" spans="1:12" ht="16.5" hidden="1" thickBot="1" x14ac:dyDescent="0.3">
      <c r="A185" s="53"/>
      <c r="B185" s="84" t="s">
        <v>61</v>
      </c>
      <c r="C185" s="88">
        <f>C186+C187+C188+C189</f>
        <v>0</v>
      </c>
      <c r="D185" s="88">
        <f t="shared" ref="D185:F185" si="23">D186+D187+D188+D189</f>
        <v>0</v>
      </c>
      <c r="E185" s="88">
        <f t="shared" si="23"/>
        <v>0</v>
      </c>
      <c r="F185" s="88">
        <f t="shared" si="23"/>
        <v>0</v>
      </c>
      <c r="G185" s="53"/>
      <c r="H185" s="53"/>
      <c r="I185" s="53"/>
      <c r="J185" s="53"/>
      <c r="K185" s="53"/>
      <c r="L185" s="53"/>
    </row>
    <row r="186" spans="1:12" ht="16.5" hidden="1" thickBot="1" x14ac:dyDescent="0.3">
      <c r="A186" s="53"/>
      <c r="B186" s="86" t="s">
        <v>42</v>
      </c>
      <c r="C186" s="88"/>
      <c r="D186" s="101">
        <v>0</v>
      </c>
      <c r="E186" s="85"/>
      <c r="F186" s="85"/>
      <c r="G186" s="53"/>
      <c r="H186" s="53"/>
      <c r="I186" s="53"/>
      <c r="J186" s="53"/>
      <c r="K186" s="53"/>
      <c r="L186" s="53"/>
    </row>
    <row r="187" spans="1:12" ht="16.5" hidden="1" thickBot="1" x14ac:dyDescent="0.3">
      <c r="A187" s="53"/>
      <c r="B187" s="86" t="s">
        <v>58</v>
      </c>
      <c r="C187" s="88"/>
      <c r="D187" s="85"/>
      <c r="E187" s="85"/>
      <c r="F187" s="85"/>
      <c r="G187" s="53"/>
      <c r="H187" s="53"/>
      <c r="I187" s="53"/>
      <c r="J187" s="53"/>
      <c r="K187" s="53"/>
      <c r="L187" s="53"/>
    </row>
    <row r="188" spans="1:12" ht="16.5" hidden="1" thickBot="1" x14ac:dyDescent="0.3">
      <c r="A188" s="53"/>
      <c r="B188" s="86" t="s">
        <v>59</v>
      </c>
      <c r="C188" s="88"/>
      <c r="D188" s="85"/>
      <c r="E188" s="85"/>
      <c r="F188" s="85"/>
      <c r="G188" s="53"/>
      <c r="H188" s="53"/>
      <c r="I188" s="53"/>
      <c r="J188" s="53"/>
      <c r="K188" s="53"/>
      <c r="L188" s="53"/>
    </row>
    <row r="189" spans="1:12" ht="16.5" hidden="1" thickBot="1" x14ac:dyDescent="0.3">
      <c r="A189" s="53"/>
      <c r="B189" s="86" t="s">
        <v>60</v>
      </c>
      <c r="C189" s="88"/>
      <c r="D189" s="85"/>
      <c r="E189" s="85"/>
      <c r="F189" s="85"/>
      <c r="G189" s="53"/>
      <c r="H189" s="53"/>
      <c r="I189" s="53"/>
      <c r="J189" s="53"/>
      <c r="K189" s="53"/>
      <c r="L189" s="53"/>
    </row>
    <row r="190" spans="1:12" ht="16.5" hidden="1" thickBot="1" x14ac:dyDescent="0.3">
      <c r="A190" s="53"/>
      <c r="B190" s="798" t="s">
        <v>204</v>
      </c>
      <c r="C190" s="88">
        <f>C180+C185</f>
        <v>0</v>
      </c>
      <c r="D190" s="88">
        <f t="shared" ref="D190:F190" si="24">D180+D185</f>
        <v>0</v>
      </c>
      <c r="E190" s="88">
        <f t="shared" si="24"/>
        <v>0</v>
      </c>
      <c r="F190" s="88">
        <f t="shared" si="24"/>
        <v>0</v>
      </c>
      <c r="G190" s="53"/>
      <c r="H190" s="53"/>
      <c r="I190" s="53"/>
      <c r="J190" s="53"/>
      <c r="K190" s="53"/>
      <c r="L190" s="53"/>
    </row>
    <row r="191" spans="1:12" ht="79.5" hidden="1" thickBot="1" x14ac:dyDescent="0.3">
      <c r="A191" s="53"/>
      <c r="B191" s="75" t="s">
        <v>205</v>
      </c>
      <c r="C191" s="799"/>
      <c r="D191" s="800" t="s">
        <v>54</v>
      </c>
      <c r="E191" s="801"/>
      <c r="F191" s="802"/>
      <c r="G191" s="53"/>
      <c r="H191" s="53"/>
      <c r="I191" s="53"/>
      <c r="J191" s="53"/>
      <c r="K191" s="53"/>
      <c r="L191" s="53"/>
    </row>
    <row r="192" spans="1:12" ht="16.5" hidden="1" thickBot="1" x14ac:dyDescent="0.3">
      <c r="A192" s="53"/>
      <c r="B192" s="66" t="s">
        <v>29</v>
      </c>
      <c r="C192" s="1398"/>
      <c r="D192" s="1399"/>
      <c r="E192" s="1399"/>
      <c r="F192" s="1400"/>
      <c r="G192" s="53"/>
      <c r="H192" s="53"/>
      <c r="I192" s="53"/>
      <c r="J192" s="53"/>
      <c r="K192" s="53"/>
      <c r="L192" s="53"/>
    </row>
    <row r="193" spans="1:12" ht="16.5" hidden="1" thickBot="1" x14ac:dyDescent="0.3">
      <c r="A193" s="53"/>
      <c r="B193" s="66" t="s">
        <v>31</v>
      </c>
      <c r="C193" s="1425"/>
      <c r="D193" s="1426"/>
      <c r="E193" s="1426"/>
      <c r="F193" s="1427"/>
      <c r="G193" s="53"/>
      <c r="H193" s="53"/>
      <c r="I193" s="53"/>
      <c r="J193" s="53"/>
      <c r="K193" s="53"/>
      <c r="L193" s="53"/>
    </row>
    <row r="194" spans="1:12" ht="15.75" hidden="1" x14ac:dyDescent="0.25">
      <c r="A194" s="53"/>
      <c r="B194" s="1410"/>
      <c r="C194" s="77">
        <v>2018</v>
      </c>
      <c r="D194" s="77">
        <v>2019</v>
      </c>
      <c r="E194" s="77">
        <v>2020</v>
      </c>
      <c r="F194" s="77">
        <v>2021</v>
      </c>
      <c r="G194" s="53"/>
      <c r="H194" s="53"/>
      <c r="I194" s="53"/>
      <c r="J194" s="53"/>
      <c r="K194" s="53"/>
      <c r="L194" s="53"/>
    </row>
    <row r="195" spans="1:12" ht="16.5" hidden="1" thickBot="1" x14ac:dyDescent="0.3">
      <c r="A195" s="53"/>
      <c r="B195" s="1411"/>
      <c r="C195" s="79" t="s">
        <v>13</v>
      </c>
      <c r="D195" s="79" t="s">
        <v>14</v>
      </c>
      <c r="E195" s="79" t="s">
        <v>14</v>
      </c>
      <c r="F195" s="79" t="s">
        <v>14</v>
      </c>
      <c r="G195" s="53"/>
      <c r="H195" s="53"/>
      <c r="I195" s="53"/>
      <c r="J195" s="53"/>
      <c r="K195" s="53"/>
      <c r="L195" s="53"/>
    </row>
    <row r="196" spans="1:12" ht="16.5" hidden="1" thickBot="1" x14ac:dyDescent="0.3">
      <c r="A196" s="53"/>
      <c r="B196" s="66" t="s">
        <v>33</v>
      </c>
      <c r="C196" s="66"/>
      <c r="D196" s="66"/>
      <c r="E196" s="66"/>
      <c r="F196" s="66"/>
      <c r="G196" s="53"/>
      <c r="H196" s="53"/>
      <c r="I196" s="53"/>
      <c r="J196" s="53"/>
      <c r="K196" s="53"/>
      <c r="L196" s="53"/>
    </row>
    <row r="197" spans="1:12" ht="16.5" hidden="1" thickBot="1" x14ac:dyDescent="0.3">
      <c r="A197" s="53"/>
      <c r="B197" s="66" t="s">
        <v>35</v>
      </c>
      <c r="C197" s="81">
        <f>C215</f>
        <v>0</v>
      </c>
      <c r="D197" s="81">
        <f t="shared" ref="D197:F197" si="25">D215</f>
        <v>0</v>
      </c>
      <c r="E197" s="81">
        <f t="shared" si="25"/>
        <v>0</v>
      </c>
      <c r="F197" s="81">
        <f t="shared" si="25"/>
        <v>0</v>
      </c>
      <c r="G197" s="53"/>
      <c r="H197" s="53"/>
      <c r="I197" s="53"/>
      <c r="J197" s="53"/>
      <c r="K197" s="53"/>
      <c r="L197" s="53"/>
    </row>
    <row r="198" spans="1:12" ht="16.5" hidden="1" thickBot="1" x14ac:dyDescent="0.3">
      <c r="A198" s="53"/>
      <c r="B198" s="66" t="s">
        <v>36</v>
      </c>
      <c r="C198" s="81" t="e">
        <f>C197/C196</f>
        <v>#DIV/0!</v>
      </c>
      <c r="D198" s="81" t="e">
        <f t="shared" ref="D198:F198" si="26">D197/D196</f>
        <v>#DIV/0!</v>
      </c>
      <c r="E198" s="81" t="e">
        <f t="shared" si="26"/>
        <v>#DIV/0!</v>
      </c>
      <c r="F198" s="81" t="e">
        <f t="shared" si="26"/>
        <v>#DIV/0!</v>
      </c>
      <c r="G198" s="53"/>
      <c r="H198" s="53"/>
      <c r="I198" s="53"/>
      <c r="J198" s="53"/>
      <c r="K198" s="53"/>
      <c r="L198" s="53"/>
    </row>
    <row r="199" spans="1:12" ht="16.5" hidden="1" thickBot="1" x14ac:dyDescent="0.3">
      <c r="A199" s="53"/>
      <c r="B199" s="66" t="s">
        <v>37</v>
      </c>
      <c r="C199" s="58" t="s">
        <v>94</v>
      </c>
      <c r="D199" s="82" t="e">
        <f>D196/C196-1</f>
        <v>#DIV/0!</v>
      </c>
      <c r="E199" s="82" t="e">
        <f t="shared" ref="E199:F201" si="27">E196/D196-1</f>
        <v>#DIV/0!</v>
      </c>
      <c r="F199" s="82" t="e">
        <f t="shared" si="27"/>
        <v>#DIV/0!</v>
      </c>
      <c r="G199" s="53"/>
      <c r="H199" s="83"/>
      <c r="I199" s="83"/>
      <c r="J199" s="83"/>
      <c r="K199" s="83"/>
      <c r="L199" s="83"/>
    </row>
    <row r="200" spans="1:12" ht="16.5" hidden="1" thickBot="1" x14ac:dyDescent="0.3">
      <c r="A200" s="53"/>
      <c r="B200" s="66" t="s">
        <v>38</v>
      </c>
      <c r="C200" s="58" t="s">
        <v>94</v>
      </c>
      <c r="D200" s="82" t="e">
        <f>D197/C197-1</f>
        <v>#DIV/0!</v>
      </c>
      <c r="E200" s="82" t="e">
        <f t="shared" si="27"/>
        <v>#DIV/0!</v>
      </c>
      <c r="F200" s="82" t="e">
        <f t="shared" si="27"/>
        <v>#DIV/0!</v>
      </c>
      <c r="G200" s="53"/>
      <c r="H200" s="53"/>
      <c r="I200" s="53"/>
      <c r="J200" s="53"/>
      <c r="K200" s="53"/>
      <c r="L200" s="53"/>
    </row>
    <row r="201" spans="1:12" ht="32.25" hidden="1" thickBot="1" x14ac:dyDescent="0.3">
      <c r="A201" s="53"/>
      <c r="B201" s="66" t="s">
        <v>39</v>
      </c>
      <c r="C201" s="58" t="s">
        <v>94</v>
      </c>
      <c r="D201" s="82" t="e">
        <f>D198/C198-1</f>
        <v>#DIV/0!</v>
      </c>
      <c r="E201" s="82" t="e">
        <f t="shared" si="27"/>
        <v>#DIV/0!</v>
      </c>
      <c r="F201" s="82" t="e">
        <f t="shared" si="27"/>
        <v>#DIV/0!</v>
      </c>
      <c r="G201" s="53"/>
      <c r="H201" s="53"/>
      <c r="I201" s="53"/>
      <c r="J201" s="53"/>
      <c r="K201" s="53"/>
      <c r="L201" s="53"/>
    </row>
    <row r="202" spans="1:12" ht="16.5" hidden="1" thickBot="1" x14ac:dyDescent="0.3">
      <c r="A202" s="53"/>
      <c r="B202" s="1438" t="s">
        <v>206</v>
      </c>
      <c r="C202" s="1439"/>
      <c r="D202" s="1439"/>
      <c r="E202" s="1439"/>
      <c r="F202" s="1440"/>
      <c r="G202" s="53"/>
      <c r="H202" s="53"/>
      <c r="I202" s="53"/>
      <c r="J202" s="53"/>
      <c r="K202" s="53"/>
      <c r="L202" s="53"/>
    </row>
    <row r="203" spans="1:12" ht="15.75" hidden="1" x14ac:dyDescent="0.25">
      <c r="A203" s="53"/>
      <c r="B203" s="1410"/>
      <c r="C203" s="77">
        <v>2018</v>
      </c>
      <c r="D203" s="77">
        <v>2019</v>
      </c>
      <c r="E203" s="77">
        <v>2020</v>
      </c>
      <c r="F203" s="77">
        <v>2021</v>
      </c>
      <c r="G203" s="53"/>
      <c r="H203" s="53"/>
      <c r="I203" s="53"/>
      <c r="J203" s="53"/>
      <c r="K203" s="53"/>
      <c r="L203" s="53"/>
    </row>
    <row r="204" spans="1:12" ht="16.5" hidden="1" thickBot="1" x14ac:dyDescent="0.3">
      <c r="A204" s="53"/>
      <c r="B204" s="1411"/>
      <c r="C204" s="79" t="s">
        <v>13</v>
      </c>
      <c r="D204" s="79" t="s">
        <v>14</v>
      </c>
      <c r="E204" s="79" t="s">
        <v>14</v>
      </c>
      <c r="F204" s="79" t="s">
        <v>14</v>
      </c>
      <c r="G204" s="53"/>
      <c r="H204" s="53"/>
      <c r="I204" s="53"/>
      <c r="J204" s="53"/>
      <c r="K204" s="53"/>
      <c r="L204" s="53"/>
    </row>
    <row r="205" spans="1:12" ht="16.5" hidden="1" thickBot="1" x14ac:dyDescent="0.3">
      <c r="A205" s="53"/>
      <c r="B205" s="84" t="s">
        <v>57</v>
      </c>
      <c r="C205" s="85">
        <f>C206+C207+C208+C209</f>
        <v>0</v>
      </c>
      <c r="D205" s="85">
        <f t="shared" ref="D205:F205" si="28">D206+D207+D208+D209</f>
        <v>0</v>
      </c>
      <c r="E205" s="85">
        <f t="shared" si="28"/>
        <v>0</v>
      </c>
      <c r="F205" s="85">
        <f t="shared" si="28"/>
        <v>0</v>
      </c>
      <c r="G205" s="53"/>
      <c r="H205" s="53"/>
      <c r="I205" s="53"/>
      <c r="J205" s="53"/>
      <c r="K205" s="53"/>
      <c r="L205" s="53"/>
    </row>
    <row r="206" spans="1:12" ht="16.5" hidden="1" thickBot="1" x14ac:dyDescent="0.3">
      <c r="A206" s="53"/>
      <c r="B206" s="86" t="s">
        <v>42</v>
      </c>
      <c r="C206" s="85"/>
      <c r="D206" s="85"/>
      <c r="E206" s="85"/>
      <c r="F206" s="85"/>
      <c r="G206" s="53"/>
      <c r="H206" s="53"/>
      <c r="I206" s="53"/>
      <c r="J206" s="53"/>
      <c r="K206" s="53"/>
      <c r="L206" s="53"/>
    </row>
    <row r="207" spans="1:12" ht="16.5" hidden="1" thickBot="1" x14ac:dyDescent="0.3">
      <c r="A207" s="53"/>
      <c r="B207" s="86" t="s">
        <v>58</v>
      </c>
      <c r="C207" s="85"/>
      <c r="D207" s="85"/>
      <c r="E207" s="85"/>
      <c r="F207" s="85"/>
      <c r="G207" s="53"/>
      <c r="H207" s="53"/>
      <c r="I207" s="53"/>
      <c r="J207" s="53"/>
      <c r="K207" s="53"/>
      <c r="L207" s="53"/>
    </row>
    <row r="208" spans="1:12" ht="16.5" hidden="1" thickBot="1" x14ac:dyDescent="0.3">
      <c r="A208" s="53"/>
      <c r="B208" s="86" t="s">
        <v>59</v>
      </c>
      <c r="C208" s="85"/>
      <c r="D208" s="85"/>
      <c r="E208" s="85"/>
      <c r="F208" s="85"/>
      <c r="G208" s="53"/>
      <c r="H208" s="53"/>
      <c r="I208" s="53"/>
      <c r="J208" s="53"/>
      <c r="K208" s="53"/>
      <c r="L208" s="53"/>
    </row>
    <row r="209" spans="1:12" ht="16.5" hidden="1" thickBot="1" x14ac:dyDescent="0.3">
      <c r="A209" s="53"/>
      <c r="B209" s="86" t="s">
        <v>60</v>
      </c>
      <c r="C209" s="85"/>
      <c r="D209" s="85"/>
      <c r="E209" s="85"/>
      <c r="F209" s="85"/>
      <c r="G209" s="53"/>
      <c r="H209" s="53"/>
      <c r="I209" s="53"/>
      <c r="J209" s="53"/>
      <c r="K209" s="53"/>
      <c r="L209" s="53"/>
    </row>
    <row r="210" spans="1:12" ht="16.5" hidden="1" thickBot="1" x14ac:dyDescent="0.3">
      <c r="A210" s="53"/>
      <c r="B210" s="84" t="s">
        <v>61</v>
      </c>
      <c r="C210" s="88">
        <f>C211+C212+C213+C214</f>
        <v>0</v>
      </c>
      <c r="D210" s="88">
        <f t="shared" ref="D210:F210" si="29">D211+D212+D213+D214</f>
        <v>0</v>
      </c>
      <c r="E210" s="88">
        <f t="shared" si="29"/>
        <v>0</v>
      </c>
      <c r="F210" s="88">
        <f t="shared" si="29"/>
        <v>0</v>
      </c>
      <c r="G210" s="53"/>
      <c r="H210" s="53"/>
      <c r="I210" s="53"/>
      <c r="J210" s="53"/>
      <c r="K210" s="53"/>
      <c r="L210" s="53"/>
    </row>
    <row r="211" spans="1:12" ht="16.5" hidden="1" thickBot="1" x14ac:dyDescent="0.3">
      <c r="A211" s="53"/>
      <c r="B211" s="86" t="s">
        <v>42</v>
      </c>
      <c r="C211" s="88"/>
      <c r="D211" s="85"/>
      <c r="E211" s="85"/>
      <c r="F211" s="85"/>
      <c r="G211" s="53"/>
      <c r="H211" s="53"/>
      <c r="I211" s="53"/>
      <c r="J211" s="53"/>
      <c r="K211" s="53"/>
      <c r="L211" s="53"/>
    </row>
    <row r="212" spans="1:12" ht="16.5" hidden="1" thickBot="1" x14ac:dyDescent="0.3">
      <c r="A212" s="53"/>
      <c r="B212" s="86" t="s">
        <v>58</v>
      </c>
      <c r="C212" s="88"/>
      <c r="D212" s="85"/>
      <c r="E212" s="85"/>
      <c r="F212" s="85"/>
      <c r="G212" s="53"/>
      <c r="H212" s="53"/>
      <c r="I212" s="53"/>
      <c r="J212" s="53"/>
      <c r="K212" s="53"/>
      <c r="L212" s="53"/>
    </row>
    <row r="213" spans="1:12" ht="16.5" hidden="1" thickBot="1" x14ac:dyDescent="0.3">
      <c r="A213" s="53"/>
      <c r="B213" s="86" t="s">
        <v>59</v>
      </c>
      <c r="C213" s="88"/>
      <c r="D213" s="85"/>
      <c r="E213" s="85"/>
      <c r="F213" s="85"/>
      <c r="G213" s="53"/>
      <c r="H213" s="53"/>
      <c r="I213" s="53"/>
      <c r="J213" s="53"/>
      <c r="K213" s="53"/>
      <c r="L213" s="53"/>
    </row>
    <row r="214" spans="1:12" ht="16.5" hidden="1" thickBot="1" x14ac:dyDescent="0.3">
      <c r="A214" s="53"/>
      <c r="B214" s="86" t="s">
        <v>60</v>
      </c>
      <c r="C214" s="88"/>
      <c r="D214" s="85"/>
      <c r="E214" s="85"/>
      <c r="F214" s="85"/>
      <c r="G214" s="53"/>
      <c r="H214" s="53"/>
      <c r="I214" s="53"/>
      <c r="J214" s="53"/>
      <c r="K214" s="53"/>
      <c r="L214" s="53"/>
    </row>
    <row r="215" spans="1:12" ht="16.5" hidden="1" thickBot="1" x14ac:dyDescent="0.3">
      <c r="A215" s="53"/>
      <c r="B215" s="93" t="s">
        <v>207</v>
      </c>
      <c r="C215" s="88">
        <f>C205+C210</f>
        <v>0</v>
      </c>
      <c r="D215" s="88">
        <f t="shared" ref="D215:F215" si="30">D205+D210</f>
        <v>0</v>
      </c>
      <c r="E215" s="88">
        <f t="shared" si="30"/>
        <v>0</v>
      </c>
      <c r="F215" s="88">
        <f t="shared" si="30"/>
        <v>0</v>
      </c>
      <c r="G215" s="53"/>
      <c r="H215" s="53"/>
      <c r="I215" s="53"/>
      <c r="J215" s="53"/>
      <c r="K215" s="53"/>
      <c r="L215" s="53"/>
    </row>
    <row r="216" spans="1:12" ht="32.25" hidden="1" thickBot="1" x14ac:dyDescent="0.3">
      <c r="A216" s="53"/>
      <c r="B216" s="102" t="s">
        <v>63</v>
      </c>
      <c r="C216" s="1415"/>
      <c r="D216" s="1417"/>
      <c r="E216" s="1417"/>
      <c r="F216" s="1418"/>
      <c r="G216" s="53"/>
      <c r="H216" s="53"/>
      <c r="I216" s="53"/>
      <c r="J216" s="53"/>
      <c r="K216" s="53"/>
      <c r="L216" s="53"/>
    </row>
    <row r="217" spans="1:12" ht="79.5" hidden="1" thickBot="1" x14ac:dyDescent="0.3">
      <c r="A217" s="53"/>
      <c r="B217" s="75" t="s">
        <v>53</v>
      </c>
      <c r="C217" s="799"/>
      <c r="D217" s="800" t="s">
        <v>54</v>
      </c>
      <c r="E217" s="801"/>
      <c r="F217" s="802"/>
      <c r="G217" s="53"/>
      <c r="H217" s="53"/>
      <c r="I217" s="53"/>
      <c r="J217" s="53"/>
      <c r="K217" s="53"/>
      <c r="L217" s="53"/>
    </row>
    <row r="218" spans="1:12" ht="16.5" hidden="1" thickBot="1" x14ac:dyDescent="0.3">
      <c r="A218" s="53"/>
      <c r="B218" s="66" t="s">
        <v>29</v>
      </c>
      <c r="C218" s="1398"/>
      <c r="D218" s="1399"/>
      <c r="E218" s="1399"/>
      <c r="F218" s="1400"/>
      <c r="G218" s="53"/>
      <c r="H218" s="53"/>
      <c r="I218" s="53"/>
      <c r="J218" s="53"/>
      <c r="K218" s="53"/>
      <c r="L218" s="53"/>
    </row>
    <row r="219" spans="1:12" ht="16.5" hidden="1" thickBot="1" x14ac:dyDescent="0.3">
      <c r="A219" s="53"/>
      <c r="B219" s="66" t="s">
        <v>31</v>
      </c>
      <c r="C219" s="2011"/>
      <c r="D219" s="1426"/>
      <c r="E219" s="1426"/>
      <c r="F219" s="1427"/>
      <c r="G219" s="53"/>
      <c r="H219" s="53"/>
      <c r="I219" s="53"/>
      <c r="J219" s="53"/>
      <c r="K219" s="53"/>
      <c r="L219" s="53"/>
    </row>
    <row r="220" spans="1:12" ht="15.75" hidden="1" x14ac:dyDescent="0.25">
      <c r="A220" s="53"/>
      <c r="B220" s="1410"/>
      <c r="C220" s="77">
        <v>2021</v>
      </c>
      <c r="D220" s="77">
        <v>2022</v>
      </c>
      <c r="E220" s="77">
        <v>2023</v>
      </c>
      <c r="F220" s="77">
        <v>2024</v>
      </c>
      <c r="G220" s="53"/>
      <c r="H220" s="53"/>
      <c r="I220" s="53"/>
      <c r="J220" s="53"/>
      <c r="K220" s="53"/>
      <c r="L220" s="53"/>
    </row>
    <row r="221" spans="1:12" ht="16.5" hidden="1" thickBot="1" x14ac:dyDescent="0.3">
      <c r="A221" s="53"/>
      <c r="B221" s="1411"/>
      <c r="C221" s="79" t="s">
        <v>13</v>
      </c>
      <c r="D221" s="79" t="s">
        <v>14</v>
      </c>
      <c r="E221" s="79" t="s">
        <v>14</v>
      </c>
      <c r="F221" s="79" t="s">
        <v>14</v>
      </c>
      <c r="G221" s="53"/>
      <c r="H221" s="53"/>
      <c r="I221" s="53"/>
      <c r="J221" s="53"/>
      <c r="K221" s="53"/>
      <c r="L221" s="53"/>
    </row>
    <row r="222" spans="1:12" ht="16.5" hidden="1" thickBot="1" x14ac:dyDescent="0.3">
      <c r="A222" s="53"/>
      <c r="B222" s="66" t="s">
        <v>33</v>
      </c>
      <c r="C222" s="66">
        <v>0</v>
      </c>
      <c r="D222" s="58">
        <v>0</v>
      </c>
      <c r="E222" s="58">
        <v>0</v>
      </c>
      <c r="F222" s="66">
        <v>0</v>
      </c>
      <c r="G222" s="53"/>
      <c r="H222" s="53"/>
      <c r="I222" s="53"/>
      <c r="J222" s="53"/>
      <c r="K222" s="53"/>
      <c r="L222" s="53"/>
    </row>
    <row r="223" spans="1:12" ht="16.5" hidden="1" thickBot="1" x14ac:dyDescent="0.3">
      <c r="A223" s="53"/>
      <c r="B223" s="66" t="s">
        <v>35</v>
      </c>
      <c r="C223" s="81">
        <f>C241</f>
        <v>0</v>
      </c>
      <c r="D223" s="81">
        <f t="shared" ref="D223:F223" si="31">D241</f>
        <v>0</v>
      </c>
      <c r="E223" s="81">
        <f t="shared" si="31"/>
        <v>0</v>
      </c>
      <c r="F223" s="81">
        <f t="shared" si="31"/>
        <v>0</v>
      </c>
      <c r="G223" s="53"/>
      <c r="H223" s="53"/>
      <c r="I223" s="53"/>
      <c r="J223" s="53"/>
      <c r="K223" s="53"/>
      <c r="L223" s="53"/>
    </row>
    <row r="224" spans="1:12" ht="16.5" hidden="1" thickBot="1" x14ac:dyDescent="0.3">
      <c r="A224" s="53"/>
      <c r="B224" s="66" t="s">
        <v>36</v>
      </c>
      <c r="C224" s="81" t="e">
        <f>C223/C222</f>
        <v>#DIV/0!</v>
      </c>
      <c r="D224" s="81" t="e">
        <f t="shared" ref="D224:F224" si="32">D223/D222</f>
        <v>#DIV/0!</v>
      </c>
      <c r="E224" s="81" t="e">
        <f t="shared" si="32"/>
        <v>#DIV/0!</v>
      </c>
      <c r="F224" s="81" t="e">
        <f t="shared" si="32"/>
        <v>#DIV/0!</v>
      </c>
      <c r="G224" s="53"/>
      <c r="H224" s="53"/>
      <c r="I224" s="53"/>
      <c r="J224" s="53"/>
      <c r="K224" s="53"/>
      <c r="L224" s="53"/>
    </row>
    <row r="225" spans="1:12" ht="16.5" hidden="1" thickBot="1" x14ac:dyDescent="0.3">
      <c r="A225" s="53"/>
      <c r="B225" s="66" t="s">
        <v>37</v>
      </c>
      <c r="C225" s="58" t="s">
        <v>94</v>
      </c>
      <c r="D225" s="82" t="e">
        <f>D222/C222-1</f>
        <v>#DIV/0!</v>
      </c>
      <c r="E225" s="82" t="e">
        <f t="shared" ref="E225:F227" si="33">E222/D222-1</f>
        <v>#DIV/0!</v>
      </c>
      <c r="F225" s="82" t="e">
        <f t="shared" si="33"/>
        <v>#DIV/0!</v>
      </c>
      <c r="G225" s="53"/>
      <c r="H225" s="83"/>
      <c r="I225" s="83"/>
      <c r="J225" s="83"/>
      <c r="K225" s="83"/>
      <c r="L225" s="83"/>
    </row>
    <row r="226" spans="1:12" ht="16.5" hidden="1" thickBot="1" x14ac:dyDescent="0.3">
      <c r="A226" s="53"/>
      <c r="B226" s="66" t="s">
        <v>38</v>
      </c>
      <c r="C226" s="58" t="s">
        <v>94</v>
      </c>
      <c r="D226" s="82" t="e">
        <f>D223/C223-1</f>
        <v>#DIV/0!</v>
      </c>
      <c r="E226" s="82" t="e">
        <f t="shared" si="33"/>
        <v>#DIV/0!</v>
      </c>
      <c r="F226" s="82" t="e">
        <f t="shared" si="33"/>
        <v>#DIV/0!</v>
      </c>
      <c r="G226" s="53"/>
      <c r="H226" s="53"/>
      <c r="I226" s="53"/>
      <c r="J226" s="53"/>
      <c r="K226" s="53"/>
      <c r="L226" s="53"/>
    </row>
    <row r="227" spans="1:12" ht="32.25" hidden="1" thickBot="1" x14ac:dyDescent="0.3">
      <c r="A227" s="53"/>
      <c r="B227" s="66" t="s">
        <v>39</v>
      </c>
      <c r="C227" s="58" t="s">
        <v>94</v>
      </c>
      <c r="D227" s="82" t="e">
        <f>D224/C224-1</f>
        <v>#DIV/0!</v>
      </c>
      <c r="E227" s="82" t="e">
        <f t="shared" si="33"/>
        <v>#DIV/0!</v>
      </c>
      <c r="F227" s="82" t="e">
        <f t="shared" si="33"/>
        <v>#DIV/0!</v>
      </c>
      <c r="G227" s="53"/>
      <c r="H227" s="53"/>
      <c r="I227" s="53"/>
      <c r="J227" s="53"/>
      <c r="K227" s="53"/>
      <c r="L227" s="53"/>
    </row>
    <row r="228" spans="1:12" ht="16.5" hidden="1" thickBot="1" x14ac:dyDescent="0.3">
      <c r="A228" s="53"/>
      <c r="B228" s="1438" t="s">
        <v>732</v>
      </c>
      <c r="C228" s="1439"/>
      <c r="D228" s="1439"/>
      <c r="E228" s="1439"/>
      <c r="F228" s="1440"/>
      <c r="G228" s="53"/>
      <c r="H228" s="53"/>
      <c r="I228" s="53"/>
      <c r="J228" s="53"/>
      <c r="K228" s="53"/>
      <c r="L228" s="53"/>
    </row>
    <row r="229" spans="1:12" ht="15.75" hidden="1" x14ac:dyDescent="0.25">
      <c r="A229" s="53"/>
      <c r="B229" s="1410"/>
      <c r="C229" s="77">
        <v>2021</v>
      </c>
      <c r="D229" s="77">
        <v>2022</v>
      </c>
      <c r="E229" s="77">
        <v>2023</v>
      </c>
      <c r="F229" s="77">
        <v>2024</v>
      </c>
      <c r="G229" s="53"/>
      <c r="H229" s="53"/>
      <c r="I229" s="53"/>
      <c r="J229" s="53"/>
      <c r="K229" s="53"/>
      <c r="L229" s="53"/>
    </row>
    <row r="230" spans="1:12" ht="16.5" hidden="1" thickBot="1" x14ac:dyDescent="0.3">
      <c r="A230" s="53"/>
      <c r="B230" s="1411"/>
      <c r="C230" s="79" t="s">
        <v>13</v>
      </c>
      <c r="D230" s="79" t="s">
        <v>14</v>
      </c>
      <c r="E230" s="79" t="s">
        <v>14</v>
      </c>
      <c r="F230" s="79" t="s">
        <v>14</v>
      </c>
      <c r="G230" s="53"/>
      <c r="H230" s="53"/>
      <c r="I230" s="53"/>
      <c r="J230" s="53"/>
      <c r="K230" s="53"/>
      <c r="L230" s="53"/>
    </row>
    <row r="231" spans="1:12" ht="16.5" hidden="1" thickBot="1" x14ac:dyDescent="0.3">
      <c r="A231" s="53"/>
      <c r="B231" s="84" t="s">
        <v>57</v>
      </c>
      <c r="C231" s="85">
        <f>C232+C233+C234+C235</f>
        <v>0</v>
      </c>
      <c r="D231" s="85">
        <f t="shared" ref="D231:F231" si="34">D232+D233+D234+D235</f>
        <v>0</v>
      </c>
      <c r="E231" s="85">
        <f t="shared" si="34"/>
        <v>0</v>
      </c>
      <c r="F231" s="85">
        <f t="shared" si="34"/>
        <v>0</v>
      </c>
      <c r="G231" s="53"/>
      <c r="H231" s="53"/>
      <c r="I231" s="53"/>
      <c r="J231" s="53"/>
      <c r="K231" s="53"/>
      <c r="L231" s="53"/>
    </row>
    <row r="232" spans="1:12" ht="16.5" hidden="1" thickBot="1" x14ac:dyDescent="0.3">
      <c r="A232" s="53"/>
      <c r="B232" s="86" t="s">
        <v>42</v>
      </c>
      <c r="C232" s="85"/>
      <c r="D232" s="85"/>
      <c r="E232" s="85"/>
      <c r="F232" s="85"/>
      <c r="G232" s="53"/>
      <c r="H232" s="53"/>
      <c r="I232" s="53"/>
      <c r="J232" s="53"/>
      <c r="K232" s="53"/>
      <c r="L232" s="53"/>
    </row>
    <row r="233" spans="1:12" ht="16.5" hidden="1" thickBot="1" x14ac:dyDescent="0.3">
      <c r="A233" s="53"/>
      <c r="B233" s="86" t="s">
        <v>58</v>
      </c>
      <c r="C233" s="85"/>
      <c r="D233" s="85"/>
      <c r="E233" s="85"/>
      <c r="F233" s="85"/>
      <c r="G233" s="53"/>
      <c r="H233" s="53"/>
      <c r="I233" s="53"/>
      <c r="J233" s="53"/>
      <c r="K233" s="53"/>
      <c r="L233" s="53"/>
    </row>
    <row r="234" spans="1:12" ht="16.5" hidden="1" thickBot="1" x14ac:dyDescent="0.3">
      <c r="A234" s="53"/>
      <c r="B234" s="86" t="s">
        <v>59</v>
      </c>
      <c r="C234" s="85"/>
      <c r="D234" s="85"/>
      <c r="E234" s="85"/>
      <c r="F234" s="85"/>
      <c r="G234" s="53"/>
      <c r="H234" s="53"/>
      <c r="I234" s="53"/>
      <c r="J234" s="53"/>
      <c r="K234" s="53"/>
      <c r="L234" s="53"/>
    </row>
    <row r="235" spans="1:12" ht="16.5" hidden="1" thickBot="1" x14ac:dyDescent="0.3">
      <c r="A235" s="53"/>
      <c r="B235" s="86" t="s">
        <v>60</v>
      </c>
      <c r="C235" s="85"/>
      <c r="D235" s="85"/>
      <c r="E235" s="85"/>
      <c r="F235" s="85"/>
      <c r="G235" s="53"/>
      <c r="H235" s="53"/>
      <c r="I235" s="53"/>
      <c r="J235" s="53"/>
      <c r="K235" s="53"/>
      <c r="L235" s="53"/>
    </row>
    <row r="236" spans="1:12" ht="16.5" hidden="1" thickBot="1" x14ac:dyDescent="0.3">
      <c r="A236" s="53"/>
      <c r="B236" s="84" t="s">
        <v>61</v>
      </c>
      <c r="C236" s="88">
        <f>C237+C238+C239+C240</f>
        <v>0</v>
      </c>
      <c r="D236" s="88">
        <f t="shared" ref="D236:F236" si="35">D237+D238+D239+D240</f>
        <v>0</v>
      </c>
      <c r="E236" s="88">
        <f t="shared" si="35"/>
        <v>0</v>
      </c>
      <c r="F236" s="88">
        <f t="shared" si="35"/>
        <v>0</v>
      </c>
      <c r="G236" s="53"/>
      <c r="H236" s="53"/>
      <c r="I236" s="53"/>
      <c r="J236" s="53"/>
      <c r="K236" s="53"/>
      <c r="L236" s="53"/>
    </row>
    <row r="237" spans="1:12" ht="16.5" hidden="1" thickBot="1" x14ac:dyDescent="0.3">
      <c r="A237" s="53"/>
      <c r="B237" s="86" t="s">
        <v>42</v>
      </c>
      <c r="C237" s="88"/>
      <c r="D237" s="88">
        <v>0</v>
      </c>
      <c r="E237" s="88">
        <v>0</v>
      </c>
      <c r="F237" s="88"/>
      <c r="G237" s="53"/>
      <c r="H237" s="53"/>
      <c r="I237" s="53"/>
      <c r="J237" s="53"/>
      <c r="K237" s="53"/>
      <c r="L237" s="53"/>
    </row>
    <row r="238" spans="1:12" ht="16.5" hidden="1" thickBot="1" x14ac:dyDescent="0.3">
      <c r="A238" s="53"/>
      <c r="B238" s="86" t="s">
        <v>58</v>
      </c>
      <c r="C238" s="88"/>
      <c r="D238" s="88"/>
      <c r="E238" s="88"/>
      <c r="F238" s="88"/>
      <c r="G238" s="53"/>
      <c r="H238" s="53"/>
      <c r="I238" s="53"/>
      <c r="J238" s="53"/>
      <c r="K238" s="53"/>
      <c r="L238" s="53"/>
    </row>
    <row r="239" spans="1:12" ht="16.5" hidden="1" thickBot="1" x14ac:dyDescent="0.3">
      <c r="A239" s="53"/>
      <c r="B239" s="86" t="s">
        <v>59</v>
      </c>
      <c r="C239" s="88"/>
      <c r="D239" s="88"/>
      <c r="E239" s="88"/>
      <c r="F239" s="88"/>
      <c r="G239" s="53"/>
      <c r="H239" s="53"/>
      <c r="I239" s="53"/>
      <c r="J239" s="53"/>
      <c r="K239" s="53"/>
      <c r="L239" s="53"/>
    </row>
    <row r="240" spans="1:12" ht="16.5" hidden="1" thickBot="1" x14ac:dyDescent="0.3">
      <c r="A240" s="53"/>
      <c r="B240" s="86" t="s">
        <v>60</v>
      </c>
      <c r="C240" s="88"/>
      <c r="D240" s="88"/>
      <c r="E240" s="88"/>
      <c r="F240" s="88"/>
      <c r="G240" s="53"/>
      <c r="H240" s="53"/>
      <c r="I240" s="53"/>
      <c r="J240" s="53"/>
      <c r="K240" s="53"/>
      <c r="L240" s="53"/>
    </row>
    <row r="241" spans="1:12" ht="16.5" hidden="1" thickBot="1" x14ac:dyDescent="0.3">
      <c r="A241" s="53"/>
      <c r="B241" s="93" t="s">
        <v>50</v>
      </c>
      <c r="C241" s="88">
        <f>C231+C236</f>
        <v>0</v>
      </c>
      <c r="D241" s="88">
        <f t="shared" ref="D241:F241" si="36">D231+D236</f>
        <v>0</v>
      </c>
      <c r="E241" s="88">
        <f t="shared" si="36"/>
        <v>0</v>
      </c>
      <c r="F241" s="88">
        <f t="shared" si="36"/>
        <v>0</v>
      </c>
      <c r="G241" s="53"/>
      <c r="H241" s="53"/>
      <c r="I241" s="53"/>
      <c r="J241" s="53"/>
      <c r="K241" s="53"/>
      <c r="L241" s="53"/>
    </row>
    <row r="242" spans="1:12" ht="16.5" hidden="1" thickBot="1" x14ac:dyDescent="0.3">
      <c r="A242" s="53"/>
      <c r="B242" s="1389" t="s">
        <v>51</v>
      </c>
      <c r="C242" s="1390"/>
      <c r="D242" s="1390"/>
      <c r="E242" s="1390"/>
      <c r="F242" s="1419"/>
      <c r="G242" s="53"/>
      <c r="H242" s="53"/>
      <c r="I242" s="53"/>
      <c r="J242" s="53"/>
      <c r="K242" s="53"/>
      <c r="L242" s="53"/>
    </row>
    <row r="243" spans="1:12" ht="16.5" hidden="1" thickBot="1" x14ac:dyDescent="0.3">
      <c r="A243" s="53"/>
      <c r="B243" s="1389" t="s">
        <v>52</v>
      </c>
      <c r="C243" s="1390"/>
      <c r="D243" s="1390"/>
      <c r="E243" s="1390"/>
      <c r="F243" s="1419"/>
      <c r="G243" s="53"/>
      <c r="H243" s="53"/>
      <c r="I243" s="53"/>
      <c r="J243" s="53"/>
      <c r="K243" s="53"/>
      <c r="L243" s="53"/>
    </row>
    <row r="244" spans="1:12" ht="32.25" hidden="1" thickBot="1" x14ac:dyDescent="0.3">
      <c r="A244" s="53"/>
      <c r="B244" s="75" t="s">
        <v>98</v>
      </c>
      <c r="C244" s="2012"/>
      <c r="D244" s="2013"/>
      <c r="E244" s="2013"/>
      <c r="F244" s="2014"/>
      <c r="G244" s="53"/>
      <c r="H244" s="53"/>
      <c r="I244" s="53"/>
      <c r="J244" s="53"/>
      <c r="K244" s="53"/>
      <c r="L244" s="53"/>
    </row>
    <row r="245" spans="1:12" ht="79.5" hidden="1" thickBot="1" x14ac:dyDescent="0.3">
      <c r="A245" s="53"/>
      <c r="B245" s="75" t="s">
        <v>100</v>
      </c>
      <c r="C245" s="75"/>
      <c r="D245" s="298" t="s">
        <v>54</v>
      </c>
      <c r="E245" s="1417"/>
      <c r="F245" s="1418"/>
      <c r="G245" s="53"/>
      <c r="H245" s="2008"/>
      <c r="I245" s="2008"/>
      <c r="J245" s="2008"/>
      <c r="K245" s="2008"/>
      <c r="L245" s="2008"/>
    </row>
    <row r="246" spans="1:12" ht="16.5" hidden="1" thickBot="1" x14ac:dyDescent="0.3">
      <c r="A246" s="53"/>
      <c r="B246" s="100"/>
      <c r="C246" s="1415"/>
      <c r="D246" s="1416"/>
      <c r="E246" s="1417"/>
      <c r="F246" s="1418"/>
      <c r="G246" s="53"/>
      <c r="H246" s="2008"/>
      <c r="I246" s="2008"/>
      <c r="J246" s="2008"/>
      <c r="K246" s="2008"/>
      <c r="L246" s="2008"/>
    </row>
    <row r="247" spans="1:12" ht="16.5" hidden="1" thickBot="1" x14ac:dyDescent="0.3">
      <c r="A247" s="53"/>
      <c r="B247" s="66" t="s">
        <v>29</v>
      </c>
      <c r="C247" s="1398"/>
      <c r="D247" s="1399"/>
      <c r="E247" s="1399"/>
      <c r="F247" s="1400"/>
      <c r="G247" s="53"/>
      <c r="H247" s="2008"/>
      <c r="I247" s="2008"/>
      <c r="J247" s="2008"/>
      <c r="K247" s="2008"/>
      <c r="L247" s="2008"/>
    </row>
    <row r="248" spans="1:12" ht="16.5" hidden="1" thickBot="1" x14ac:dyDescent="0.3">
      <c r="A248" s="53"/>
      <c r="B248" s="66" t="s">
        <v>31</v>
      </c>
      <c r="C248" s="1425"/>
      <c r="D248" s="1426"/>
      <c r="E248" s="1426"/>
      <c r="F248" s="1427"/>
      <c r="G248" s="53"/>
      <c r="H248" s="53"/>
      <c r="I248" s="53"/>
      <c r="J248" s="53"/>
      <c r="K248" s="53"/>
      <c r="L248" s="53"/>
    </row>
    <row r="249" spans="1:12" ht="15.75" hidden="1" x14ac:dyDescent="0.25">
      <c r="A249" s="53"/>
      <c r="B249" s="1410"/>
      <c r="C249" s="77">
        <v>2021</v>
      </c>
      <c r="D249" s="77">
        <v>2022</v>
      </c>
      <c r="E249" s="77">
        <v>2023</v>
      </c>
      <c r="F249" s="77">
        <v>2024</v>
      </c>
      <c r="G249" s="53"/>
      <c r="H249" s="53"/>
      <c r="I249" s="53"/>
      <c r="J249" s="53"/>
      <c r="K249" s="53"/>
      <c r="L249" s="53"/>
    </row>
    <row r="250" spans="1:12" ht="16.5" hidden="1" thickBot="1" x14ac:dyDescent="0.3">
      <c r="A250" s="53"/>
      <c r="B250" s="1411"/>
      <c r="C250" s="79" t="s">
        <v>13</v>
      </c>
      <c r="D250" s="79" t="s">
        <v>14</v>
      </c>
      <c r="E250" s="79" t="s">
        <v>14</v>
      </c>
      <c r="F250" s="79" t="s">
        <v>14</v>
      </c>
      <c r="G250" s="53"/>
      <c r="H250" s="53"/>
      <c r="I250" s="53"/>
      <c r="J250" s="53"/>
      <c r="K250" s="53"/>
      <c r="L250" s="53"/>
    </row>
    <row r="251" spans="1:12" ht="16.5" hidden="1" thickBot="1" x14ac:dyDescent="0.3">
      <c r="A251" s="53"/>
      <c r="B251" s="66" t="s">
        <v>33</v>
      </c>
      <c r="C251" s="81"/>
      <c r="D251" s="81"/>
      <c r="E251" s="81"/>
      <c r="F251" s="81"/>
      <c r="G251" s="53"/>
      <c r="H251" s="53"/>
      <c r="I251" s="53"/>
      <c r="J251" s="53"/>
      <c r="K251" s="53"/>
      <c r="L251" s="53"/>
    </row>
    <row r="252" spans="1:12" ht="16.5" hidden="1" thickBot="1" x14ac:dyDescent="0.3">
      <c r="A252" s="53"/>
      <c r="B252" s="66" t="s">
        <v>35</v>
      </c>
      <c r="C252" s="81">
        <f>C315-C277</f>
        <v>0</v>
      </c>
      <c r="D252" s="81">
        <f t="shared" ref="D252:E252" si="37">D315-D277</f>
        <v>0</v>
      </c>
      <c r="E252" s="81">
        <f t="shared" si="37"/>
        <v>0</v>
      </c>
      <c r="F252" s="81">
        <f>F270</f>
        <v>0</v>
      </c>
      <c r="G252" s="53"/>
      <c r="H252" s="53"/>
      <c r="I252" s="53"/>
      <c r="J252" s="53"/>
      <c r="K252" s="53"/>
      <c r="L252" s="53"/>
    </row>
    <row r="253" spans="1:12" ht="16.5" hidden="1" thickBot="1" x14ac:dyDescent="0.3">
      <c r="A253" s="53"/>
      <c r="B253" s="66" t="s">
        <v>36</v>
      </c>
      <c r="C253" s="81" t="e">
        <f>C252/C251</f>
        <v>#DIV/0!</v>
      </c>
      <c r="D253" s="81" t="e">
        <f t="shared" ref="D253:F253" si="38">D252/D251</f>
        <v>#DIV/0!</v>
      </c>
      <c r="E253" s="81" t="e">
        <f t="shared" si="38"/>
        <v>#DIV/0!</v>
      </c>
      <c r="F253" s="81" t="e">
        <f t="shared" si="38"/>
        <v>#DIV/0!</v>
      </c>
      <c r="G253" s="53"/>
      <c r="H253" s="53"/>
      <c r="I253" s="53"/>
      <c r="J253" s="53"/>
      <c r="K253" s="53"/>
      <c r="L253" s="53"/>
    </row>
    <row r="254" spans="1:12" ht="16.5" hidden="1" thickBot="1" x14ac:dyDescent="0.3">
      <c r="A254" s="53"/>
      <c r="B254" s="66" t="s">
        <v>37</v>
      </c>
      <c r="C254" s="58" t="s">
        <v>94</v>
      </c>
      <c r="D254" s="82" t="e">
        <f>D251/C251-1</f>
        <v>#DIV/0!</v>
      </c>
      <c r="E254" s="82" t="e">
        <f t="shared" ref="E254:F256" si="39">E251/D251-1</f>
        <v>#DIV/0!</v>
      </c>
      <c r="F254" s="82" t="e">
        <f t="shared" si="39"/>
        <v>#DIV/0!</v>
      </c>
      <c r="G254" s="53"/>
      <c r="H254" s="83"/>
      <c r="I254" s="83"/>
      <c r="J254" s="83"/>
      <c r="K254" s="83"/>
      <c r="L254" s="83"/>
    </row>
    <row r="255" spans="1:12" ht="16.5" hidden="1" thickBot="1" x14ac:dyDescent="0.3">
      <c r="A255" s="53"/>
      <c r="B255" s="66" t="s">
        <v>38</v>
      </c>
      <c r="C255" s="58" t="s">
        <v>94</v>
      </c>
      <c r="D255" s="82" t="e">
        <f>D252/C252-1</f>
        <v>#DIV/0!</v>
      </c>
      <c r="E255" s="82" t="e">
        <f t="shared" si="39"/>
        <v>#DIV/0!</v>
      </c>
      <c r="F255" s="82" t="e">
        <f t="shared" si="39"/>
        <v>#DIV/0!</v>
      </c>
      <c r="G255" s="53"/>
      <c r="H255" s="53"/>
      <c r="I255" s="53"/>
      <c r="J255" s="53"/>
      <c r="K255" s="53"/>
      <c r="L255" s="53"/>
    </row>
    <row r="256" spans="1:12" ht="32.25" hidden="1" thickBot="1" x14ac:dyDescent="0.3">
      <c r="A256" s="53"/>
      <c r="B256" s="66" t="s">
        <v>39</v>
      </c>
      <c r="C256" s="58" t="s">
        <v>94</v>
      </c>
      <c r="D256" s="82" t="e">
        <f>D253/C253-1</f>
        <v>#DIV/0!</v>
      </c>
      <c r="E256" s="82" t="e">
        <f t="shared" si="39"/>
        <v>#DIV/0!</v>
      </c>
      <c r="F256" s="82" t="e">
        <f t="shared" si="39"/>
        <v>#DIV/0!</v>
      </c>
      <c r="G256" s="53"/>
      <c r="H256" s="53"/>
      <c r="I256" s="53"/>
      <c r="J256" s="53"/>
      <c r="K256" s="53"/>
      <c r="L256" s="53"/>
    </row>
    <row r="257" spans="1:12" ht="16.5" hidden="1" thickBot="1" x14ac:dyDescent="0.3">
      <c r="A257" s="53"/>
      <c r="B257" s="1438" t="s">
        <v>191</v>
      </c>
      <c r="C257" s="1439"/>
      <c r="D257" s="1439"/>
      <c r="E257" s="1439"/>
      <c r="F257" s="1440"/>
      <c r="G257" s="53"/>
      <c r="H257" s="53"/>
      <c r="I257" s="53"/>
      <c r="J257" s="53"/>
      <c r="K257" s="53"/>
      <c r="L257" s="53"/>
    </row>
    <row r="258" spans="1:12" ht="15.75" hidden="1" x14ac:dyDescent="0.25">
      <c r="A258" s="53"/>
      <c r="B258" s="1410"/>
      <c r="C258" s="77">
        <v>2021</v>
      </c>
      <c r="D258" s="77">
        <v>2022</v>
      </c>
      <c r="E258" s="77">
        <v>2023</v>
      </c>
      <c r="F258" s="77">
        <v>2024</v>
      </c>
      <c r="G258" s="53"/>
      <c r="H258" s="53"/>
      <c r="I258" s="53"/>
      <c r="J258" s="53"/>
      <c r="K258" s="53"/>
      <c r="L258" s="53"/>
    </row>
    <row r="259" spans="1:12" ht="16.5" hidden="1" thickBot="1" x14ac:dyDescent="0.3">
      <c r="A259" s="53"/>
      <c r="B259" s="1411"/>
      <c r="C259" s="79" t="s">
        <v>13</v>
      </c>
      <c r="D259" s="79" t="s">
        <v>14</v>
      </c>
      <c r="E259" s="79" t="s">
        <v>14</v>
      </c>
      <c r="F259" s="79" t="s">
        <v>14</v>
      </c>
      <c r="G259" s="53"/>
      <c r="H259" s="53"/>
      <c r="I259" s="53"/>
      <c r="J259" s="53"/>
      <c r="K259" s="53"/>
      <c r="L259" s="53"/>
    </row>
    <row r="260" spans="1:12" ht="16.5" hidden="1" thickBot="1" x14ac:dyDescent="0.3">
      <c r="A260" s="53"/>
      <c r="B260" s="84" t="s">
        <v>57</v>
      </c>
      <c r="C260" s="85">
        <f>C261+C262+C263+C264</f>
        <v>0</v>
      </c>
      <c r="D260" s="85">
        <f t="shared" ref="D260:F260" si="40">D261+D262+D263+D264</f>
        <v>0</v>
      </c>
      <c r="E260" s="85">
        <f t="shared" si="40"/>
        <v>0</v>
      </c>
      <c r="F260" s="85">
        <f t="shared" si="40"/>
        <v>0</v>
      </c>
      <c r="G260" s="53"/>
      <c r="H260" s="53"/>
      <c r="I260" s="53"/>
      <c r="J260" s="53"/>
      <c r="K260" s="53"/>
      <c r="L260" s="53"/>
    </row>
    <row r="261" spans="1:12" ht="16.5" hidden="1" thickBot="1" x14ac:dyDescent="0.3">
      <c r="A261" s="53"/>
      <c r="B261" s="86" t="s">
        <v>42</v>
      </c>
      <c r="C261" s="85"/>
      <c r="D261" s="85"/>
      <c r="E261" s="85"/>
      <c r="F261" s="85"/>
      <c r="G261" s="53"/>
      <c r="H261" s="53"/>
      <c r="I261" s="53"/>
      <c r="J261" s="53"/>
      <c r="K261" s="53"/>
      <c r="L261" s="53"/>
    </row>
    <row r="262" spans="1:12" ht="16.5" hidden="1" thickBot="1" x14ac:dyDescent="0.3">
      <c r="A262" s="53"/>
      <c r="B262" s="86" t="s">
        <v>58</v>
      </c>
      <c r="C262" s="85"/>
      <c r="D262" s="85"/>
      <c r="E262" s="85"/>
      <c r="F262" s="85"/>
      <c r="G262" s="53"/>
      <c r="H262" s="53"/>
      <c r="I262" s="53"/>
      <c r="J262" s="53"/>
      <c r="K262" s="53"/>
      <c r="L262" s="53"/>
    </row>
    <row r="263" spans="1:12" ht="16.5" hidden="1" thickBot="1" x14ac:dyDescent="0.3">
      <c r="A263" s="53"/>
      <c r="B263" s="86" t="s">
        <v>59</v>
      </c>
      <c r="C263" s="85"/>
      <c r="D263" s="85"/>
      <c r="E263" s="85"/>
      <c r="F263" s="85"/>
      <c r="G263" s="53"/>
      <c r="H263" s="53"/>
      <c r="I263" s="53"/>
      <c r="J263" s="53"/>
      <c r="K263" s="53"/>
      <c r="L263" s="53"/>
    </row>
    <row r="264" spans="1:12" ht="16.5" hidden="1" thickBot="1" x14ac:dyDescent="0.3">
      <c r="A264" s="53"/>
      <c r="B264" s="86" t="s">
        <v>60</v>
      </c>
      <c r="C264" s="85"/>
      <c r="D264" s="85"/>
      <c r="E264" s="85"/>
      <c r="F264" s="85"/>
      <c r="G264" s="53"/>
      <c r="H264" s="53"/>
      <c r="I264" s="53"/>
      <c r="J264" s="53"/>
      <c r="K264" s="53"/>
      <c r="L264" s="53"/>
    </row>
    <row r="265" spans="1:12" ht="16.5" hidden="1" thickBot="1" x14ac:dyDescent="0.3">
      <c r="A265" s="53"/>
      <c r="B265" s="84" t="s">
        <v>61</v>
      </c>
      <c r="C265" s="88">
        <f>C266+C267+C268+C269</f>
        <v>0</v>
      </c>
      <c r="D265" s="88">
        <f t="shared" ref="D265:F265" si="41">D266+D267+D268+D269</f>
        <v>0</v>
      </c>
      <c r="E265" s="88">
        <f t="shared" si="41"/>
        <v>0</v>
      </c>
      <c r="F265" s="88">
        <f t="shared" si="41"/>
        <v>0</v>
      </c>
      <c r="G265" s="53"/>
      <c r="H265" s="53"/>
      <c r="I265" s="53"/>
      <c r="J265" s="53"/>
      <c r="K265" s="53"/>
      <c r="L265" s="53"/>
    </row>
    <row r="266" spans="1:12" ht="16.5" hidden="1" thickBot="1" x14ac:dyDescent="0.3">
      <c r="A266" s="53"/>
      <c r="B266" s="86" t="s">
        <v>42</v>
      </c>
      <c r="C266" s="88"/>
      <c r="D266" s="85"/>
      <c r="E266" s="85"/>
      <c r="F266" s="85">
        <v>0</v>
      </c>
      <c r="G266" s="53"/>
      <c r="H266" s="53"/>
      <c r="I266" s="53"/>
      <c r="J266" s="53"/>
      <c r="K266" s="53"/>
      <c r="L266" s="53"/>
    </row>
    <row r="267" spans="1:12" ht="16.5" hidden="1" thickBot="1" x14ac:dyDescent="0.3">
      <c r="A267" s="53"/>
      <c r="B267" s="86" t="s">
        <v>58</v>
      </c>
      <c r="C267" s="88"/>
      <c r="D267" s="85"/>
      <c r="E267" s="85"/>
      <c r="F267" s="85"/>
      <c r="G267" s="53"/>
      <c r="H267" s="53"/>
      <c r="I267" s="53"/>
      <c r="J267" s="53"/>
      <c r="K267" s="53"/>
      <c r="L267" s="53"/>
    </row>
    <row r="268" spans="1:12" ht="16.5" hidden="1" thickBot="1" x14ac:dyDescent="0.3">
      <c r="A268" s="53"/>
      <c r="B268" s="86" t="s">
        <v>59</v>
      </c>
      <c r="C268" s="88"/>
      <c r="D268" s="85"/>
      <c r="E268" s="85"/>
      <c r="F268" s="85"/>
      <c r="G268" s="53"/>
      <c r="H268" s="53"/>
      <c r="I268" s="53"/>
      <c r="J268" s="53"/>
      <c r="K268" s="53"/>
      <c r="L268" s="53"/>
    </row>
    <row r="269" spans="1:12" ht="16.5" hidden="1" thickBot="1" x14ac:dyDescent="0.3">
      <c r="A269" s="53"/>
      <c r="B269" s="86" t="s">
        <v>60</v>
      </c>
      <c r="C269" s="88"/>
      <c r="D269" s="85"/>
      <c r="E269" s="85"/>
      <c r="F269" s="85"/>
      <c r="G269" s="53"/>
      <c r="H269" s="53"/>
      <c r="I269" s="53"/>
      <c r="J269" s="53"/>
      <c r="K269" s="53"/>
      <c r="L269" s="53"/>
    </row>
    <row r="270" spans="1:12" ht="16.5" hidden="1" thickBot="1" x14ac:dyDescent="0.3">
      <c r="A270" s="53"/>
      <c r="B270" s="798" t="s">
        <v>62</v>
      </c>
      <c r="C270" s="88">
        <f>C260+C265</f>
        <v>0</v>
      </c>
      <c r="D270" s="88">
        <f t="shared" ref="D270:F270" si="42">D260+D265</f>
        <v>0</v>
      </c>
      <c r="E270" s="88">
        <f t="shared" si="42"/>
        <v>0</v>
      </c>
      <c r="F270" s="88">
        <f t="shared" si="42"/>
        <v>0</v>
      </c>
      <c r="G270" s="53"/>
      <c r="H270" s="53"/>
      <c r="I270" s="53"/>
      <c r="J270" s="53"/>
      <c r="K270" s="53"/>
      <c r="L270" s="53"/>
    </row>
    <row r="271" spans="1:12" ht="79.5" hidden="1" thickBot="1" x14ac:dyDescent="0.3">
      <c r="A271" s="53"/>
      <c r="B271" s="75" t="s">
        <v>149</v>
      </c>
      <c r="C271" s="75"/>
      <c r="D271" s="298" t="s">
        <v>54</v>
      </c>
      <c r="E271" s="1417"/>
      <c r="F271" s="1418"/>
      <c r="G271" s="53"/>
      <c r="H271" s="53"/>
      <c r="I271" s="53"/>
      <c r="J271" s="53"/>
      <c r="K271" s="53"/>
      <c r="L271" s="53"/>
    </row>
    <row r="272" spans="1:12" ht="16.5" hidden="1" thickBot="1" x14ac:dyDescent="0.3">
      <c r="A272" s="53"/>
      <c r="B272" s="66" t="s">
        <v>29</v>
      </c>
      <c r="C272" s="1398"/>
      <c r="D272" s="1399"/>
      <c r="E272" s="1399"/>
      <c r="F272" s="1400"/>
      <c r="G272" s="53"/>
      <c r="H272" s="53"/>
      <c r="I272" s="53"/>
      <c r="J272" s="53"/>
      <c r="K272" s="53"/>
      <c r="L272" s="53"/>
    </row>
    <row r="273" spans="1:12" ht="16.5" hidden="1" thickBot="1" x14ac:dyDescent="0.3">
      <c r="A273" s="53"/>
      <c r="B273" s="66" t="s">
        <v>31</v>
      </c>
      <c r="C273" s="1425"/>
      <c r="D273" s="1426"/>
      <c r="E273" s="1426"/>
      <c r="F273" s="1427"/>
      <c r="G273" s="53"/>
      <c r="H273" s="53"/>
      <c r="I273" s="53"/>
      <c r="J273" s="53"/>
      <c r="K273" s="53"/>
      <c r="L273" s="53"/>
    </row>
    <row r="274" spans="1:12" ht="15.75" hidden="1" x14ac:dyDescent="0.25">
      <c r="A274" s="53"/>
      <c r="B274" s="1410"/>
      <c r="C274" s="77">
        <v>2021</v>
      </c>
      <c r="D274" s="77">
        <v>2022</v>
      </c>
      <c r="E274" s="77">
        <v>2023</v>
      </c>
      <c r="F274" s="77">
        <v>2024</v>
      </c>
      <c r="G274" s="53"/>
      <c r="H274" s="53"/>
      <c r="I274" s="53"/>
      <c r="J274" s="53"/>
      <c r="K274" s="53"/>
      <c r="L274" s="53"/>
    </row>
    <row r="275" spans="1:12" ht="16.5" hidden="1" thickBot="1" x14ac:dyDescent="0.3">
      <c r="A275" s="53"/>
      <c r="B275" s="1411"/>
      <c r="C275" s="79" t="s">
        <v>13</v>
      </c>
      <c r="D275" s="79" t="s">
        <v>14</v>
      </c>
      <c r="E275" s="79" t="s">
        <v>14</v>
      </c>
      <c r="F275" s="79" t="s">
        <v>14</v>
      </c>
      <c r="G275" s="53"/>
      <c r="H275" s="53"/>
      <c r="I275" s="53"/>
      <c r="J275" s="53"/>
      <c r="K275" s="53"/>
      <c r="L275" s="53"/>
    </row>
    <row r="276" spans="1:12" ht="16.5" hidden="1" thickBot="1" x14ac:dyDescent="0.3">
      <c r="A276" s="53"/>
      <c r="B276" s="66" t="s">
        <v>33</v>
      </c>
      <c r="C276" s="66"/>
      <c r="D276" s="66"/>
      <c r="E276" s="66"/>
      <c r="F276" s="66"/>
      <c r="G276" s="53"/>
      <c r="H276" s="53"/>
      <c r="I276" s="53"/>
      <c r="J276" s="53"/>
      <c r="K276" s="53"/>
      <c r="L276" s="53"/>
    </row>
    <row r="277" spans="1:12" ht="16.5" hidden="1" thickBot="1" x14ac:dyDescent="0.3">
      <c r="A277" s="53"/>
      <c r="B277" s="66" t="s">
        <v>35</v>
      </c>
      <c r="C277" s="81"/>
      <c r="D277" s="81"/>
      <c r="E277" s="81"/>
      <c r="F277" s="81"/>
      <c r="G277" s="53"/>
      <c r="H277" s="53"/>
      <c r="I277" s="53"/>
      <c r="J277" s="53"/>
      <c r="K277" s="53"/>
      <c r="L277" s="53"/>
    </row>
    <row r="278" spans="1:12" ht="16.5" hidden="1" thickBot="1" x14ac:dyDescent="0.3">
      <c r="A278" s="53"/>
      <c r="B278" s="66" t="s">
        <v>36</v>
      </c>
      <c r="C278" s="81" t="e">
        <f>C277/C276</f>
        <v>#DIV/0!</v>
      </c>
      <c r="D278" s="81" t="e">
        <f t="shared" ref="D278:F278" si="43">D277/D276</f>
        <v>#DIV/0!</v>
      </c>
      <c r="E278" s="81" t="e">
        <f t="shared" si="43"/>
        <v>#DIV/0!</v>
      </c>
      <c r="F278" s="81" t="e">
        <f t="shared" si="43"/>
        <v>#DIV/0!</v>
      </c>
      <c r="G278" s="53"/>
      <c r="H278" s="53"/>
      <c r="I278" s="53"/>
      <c r="J278" s="53"/>
      <c r="K278" s="53"/>
      <c r="L278" s="53"/>
    </row>
    <row r="279" spans="1:12" ht="16.5" hidden="1" thickBot="1" x14ac:dyDescent="0.3">
      <c r="A279" s="53"/>
      <c r="B279" s="66" t="s">
        <v>37</v>
      </c>
      <c r="C279" s="58" t="s">
        <v>94</v>
      </c>
      <c r="D279" s="82" t="e">
        <f>D276/C276-1</f>
        <v>#DIV/0!</v>
      </c>
      <c r="E279" s="82" t="e">
        <f t="shared" ref="E279:F281" si="44">E276/D276-1</f>
        <v>#DIV/0!</v>
      </c>
      <c r="F279" s="82" t="e">
        <f t="shared" si="44"/>
        <v>#DIV/0!</v>
      </c>
      <c r="G279" s="53"/>
      <c r="H279" s="83"/>
      <c r="I279" s="83"/>
      <c r="J279" s="83"/>
      <c r="K279" s="83"/>
      <c r="L279" s="83"/>
    </row>
    <row r="280" spans="1:12" ht="16.5" hidden="1" thickBot="1" x14ac:dyDescent="0.3">
      <c r="A280" s="53"/>
      <c r="B280" s="66" t="s">
        <v>38</v>
      </c>
      <c r="C280" s="58" t="s">
        <v>94</v>
      </c>
      <c r="D280" s="82" t="e">
        <f>D277/C277-1</f>
        <v>#DIV/0!</v>
      </c>
      <c r="E280" s="82" t="e">
        <f t="shared" si="44"/>
        <v>#DIV/0!</v>
      </c>
      <c r="F280" s="82" t="e">
        <f t="shared" si="44"/>
        <v>#DIV/0!</v>
      </c>
      <c r="G280" s="53"/>
      <c r="H280" s="53"/>
      <c r="I280" s="53"/>
      <c r="J280" s="53"/>
      <c r="K280" s="53"/>
      <c r="L280" s="53"/>
    </row>
    <row r="281" spans="1:12" ht="32.25" hidden="1" thickBot="1" x14ac:dyDescent="0.3">
      <c r="A281" s="53"/>
      <c r="B281" s="66" t="s">
        <v>39</v>
      </c>
      <c r="C281" s="58" t="s">
        <v>94</v>
      </c>
      <c r="D281" s="82" t="e">
        <f>D278/C278-1</f>
        <v>#DIV/0!</v>
      </c>
      <c r="E281" s="82" t="e">
        <f t="shared" si="44"/>
        <v>#DIV/0!</v>
      </c>
      <c r="F281" s="82" t="e">
        <f t="shared" si="44"/>
        <v>#DIV/0!</v>
      </c>
      <c r="G281" s="53"/>
      <c r="H281" s="53"/>
      <c r="I281" s="53"/>
      <c r="J281" s="53"/>
      <c r="K281" s="53"/>
      <c r="L281" s="53"/>
    </row>
    <row r="282" spans="1:12" ht="16.5" hidden="1" thickBot="1" x14ac:dyDescent="0.3">
      <c r="A282" s="53"/>
      <c r="B282" s="1438" t="s">
        <v>203</v>
      </c>
      <c r="C282" s="1439"/>
      <c r="D282" s="1439"/>
      <c r="E282" s="1439"/>
      <c r="F282" s="1440"/>
      <c r="G282" s="53"/>
      <c r="H282" s="53"/>
      <c r="I282" s="53"/>
      <c r="J282" s="53"/>
      <c r="K282" s="53"/>
      <c r="L282" s="53"/>
    </row>
    <row r="283" spans="1:12" ht="15.75" hidden="1" x14ac:dyDescent="0.25">
      <c r="A283" s="53"/>
      <c r="B283" s="1410"/>
      <c r="C283" s="77">
        <v>2021</v>
      </c>
      <c r="D283" s="77">
        <v>2022</v>
      </c>
      <c r="E283" s="77">
        <v>2023</v>
      </c>
      <c r="F283" s="77">
        <v>2024</v>
      </c>
      <c r="G283" s="53"/>
      <c r="H283" s="53"/>
      <c r="I283" s="53"/>
      <c r="J283" s="53"/>
      <c r="K283" s="53"/>
      <c r="L283" s="53"/>
    </row>
    <row r="284" spans="1:12" ht="16.5" hidden="1" thickBot="1" x14ac:dyDescent="0.3">
      <c r="A284" s="53"/>
      <c r="B284" s="1411"/>
      <c r="C284" s="79" t="s">
        <v>13</v>
      </c>
      <c r="D284" s="79" t="s">
        <v>14</v>
      </c>
      <c r="E284" s="79" t="s">
        <v>14</v>
      </c>
      <c r="F284" s="79" t="s">
        <v>14</v>
      </c>
      <c r="G284" s="53"/>
      <c r="H284" s="53"/>
      <c r="I284" s="53"/>
      <c r="J284" s="53"/>
      <c r="K284" s="53"/>
      <c r="L284" s="53"/>
    </row>
    <row r="285" spans="1:12" ht="16.5" hidden="1" thickBot="1" x14ac:dyDescent="0.3">
      <c r="A285" s="53"/>
      <c r="B285" s="84" t="s">
        <v>57</v>
      </c>
      <c r="C285" s="85">
        <f>C286+C287+C288+C289</f>
        <v>0</v>
      </c>
      <c r="D285" s="85">
        <f t="shared" ref="D285:F285" si="45">D286+D287+D288+D289</f>
        <v>0</v>
      </c>
      <c r="E285" s="85">
        <f t="shared" si="45"/>
        <v>0</v>
      </c>
      <c r="F285" s="85">
        <f t="shared" si="45"/>
        <v>0</v>
      </c>
      <c r="G285" s="53"/>
      <c r="H285" s="53"/>
      <c r="I285" s="53"/>
      <c r="J285" s="53"/>
      <c r="K285" s="53"/>
      <c r="L285" s="53"/>
    </row>
    <row r="286" spans="1:12" ht="16.5" hidden="1" thickBot="1" x14ac:dyDescent="0.3">
      <c r="A286" s="53"/>
      <c r="B286" s="86" t="s">
        <v>42</v>
      </c>
      <c r="C286" s="85"/>
      <c r="D286" s="85"/>
      <c r="E286" s="85"/>
      <c r="F286" s="85"/>
      <c r="G286" s="53"/>
      <c r="H286" s="53"/>
      <c r="I286" s="53"/>
      <c r="J286" s="53"/>
      <c r="K286" s="53"/>
      <c r="L286" s="53"/>
    </row>
    <row r="287" spans="1:12" ht="16.5" hidden="1" thickBot="1" x14ac:dyDescent="0.3">
      <c r="A287" s="53"/>
      <c r="B287" s="86" t="s">
        <v>58</v>
      </c>
      <c r="C287" s="85"/>
      <c r="D287" s="85"/>
      <c r="E287" s="85"/>
      <c r="F287" s="85"/>
      <c r="G287" s="53"/>
      <c r="H287" s="53"/>
      <c r="I287" s="53"/>
      <c r="J287" s="53"/>
      <c r="K287" s="53"/>
      <c r="L287" s="53"/>
    </row>
    <row r="288" spans="1:12" ht="16.5" hidden="1" thickBot="1" x14ac:dyDescent="0.3">
      <c r="A288" s="53"/>
      <c r="B288" s="86" t="s">
        <v>59</v>
      </c>
      <c r="C288" s="85"/>
      <c r="D288" s="85"/>
      <c r="E288" s="85"/>
      <c r="F288" s="85"/>
      <c r="G288" s="53"/>
      <c r="H288" s="53"/>
      <c r="I288" s="53"/>
      <c r="J288" s="53"/>
      <c r="K288" s="53"/>
      <c r="L288" s="53"/>
    </row>
    <row r="289" spans="1:12" ht="16.5" hidden="1" thickBot="1" x14ac:dyDescent="0.3">
      <c r="A289" s="53"/>
      <c r="B289" s="86" t="s">
        <v>60</v>
      </c>
      <c r="C289" s="85"/>
      <c r="D289" s="85"/>
      <c r="E289" s="85"/>
      <c r="F289" s="85"/>
      <c r="G289" s="53"/>
      <c r="H289" s="53"/>
      <c r="I289" s="53"/>
      <c r="J289" s="53"/>
      <c r="K289" s="53"/>
      <c r="L289" s="53"/>
    </row>
    <row r="290" spans="1:12" ht="16.5" hidden="1" thickBot="1" x14ac:dyDescent="0.3">
      <c r="A290" s="53"/>
      <c r="B290" s="84" t="s">
        <v>61</v>
      </c>
      <c r="C290" s="88">
        <f>C291+C292+C293+C294</f>
        <v>0</v>
      </c>
      <c r="D290" s="88">
        <f t="shared" ref="D290:F290" si="46">D291+D292+D293+D294</f>
        <v>0</v>
      </c>
      <c r="E290" s="88">
        <f t="shared" si="46"/>
        <v>0</v>
      </c>
      <c r="F290" s="88">
        <f t="shared" si="46"/>
        <v>0</v>
      </c>
      <c r="G290" s="53"/>
      <c r="H290" s="53"/>
      <c r="I290" s="53"/>
      <c r="J290" s="53"/>
      <c r="K290" s="53"/>
      <c r="L290" s="53"/>
    </row>
    <row r="291" spans="1:12" ht="16.5" hidden="1" thickBot="1" x14ac:dyDescent="0.3">
      <c r="A291" s="53"/>
      <c r="B291" s="86" t="s">
        <v>42</v>
      </c>
      <c r="C291" s="88"/>
      <c r="D291" s="85"/>
      <c r="E291" s="85"/>
      <c r="F291" s="85"/>
      <c r="G291" s="53"/>
      <c r="H291" s="53"/>
      <c r="I291" s="53"/>
      <c r="J291" s="53"/>
      <c r="K291" s="53"/>
      <c r="L291" s="53"/>
    </row>
    <row r="292" spans="1:12" ht="16.5" hidden="1" thickBot="1" x14ac:dyDescent="0.3">
      <c r="A292" s="53"/>
      <c r="B292" s="86" t="s">
        <v>58</v>
      </c>
      <c r="C292" s="88"/>
      <c r="D292" s="85"/>
      <c r="E292" s="85"/>
      <c r="F292" s="85"/>
      <c r="G292" s="53"/>
      <c r="H292" s="53"/>
      <c r="I292" s="53"/>
      <c r="J292" s="53"/>
      <c r="K292" s="53"/>
      <c r="L292" s="53"/>
    </row>
    <row r="293" spans="1:12" ht="16.5" hidden="1" thickBot="1" x14ac:dyDescent="0.3">
      <c r="A293" s="53"/>
      <c r="B293" s="86" t="s">
        <v>59</v>
      </c>
      <c r="C293" s="88"/>
      <c r="D293" s="85"/>
      <c r="E293" s="85"/>
      <c r="F293" s="85"/>
      <c r="G293" s="53"/>
      <c r="H293" s="53"/>
      <c r="I293" s="53"/>
      <c r="J293" s="53"/>
      <c r="K293" s="53"/>
      <c r="L293" s="53"/>
    </row>
    <row r="294" spans="1:12" ht="16.5" hidden="1" thickBot="1" x14ac:dyDescent="0.3">
      <c r="A294" s="53"/>
      <c r="B294" s="86" t="s">
        <v>60</v>
      </c>
      <c r="C294" s="88"/>
      <c r="D294" s="85"/>
      <c r="E294" s="85"/>
      <c r="F294" s="85"/>
      <c r="G294" s="53"/>
      <c r="H294" s="53"/>
      <c r="I294" s="53"/>
      <c r="J294" s="53"/>
      <c r="K294" s="53"/>
      <c r="L294" s="53"/>
    </row>
    <row r="295" spans="1:12" ht="16.5" hidden="1" thickBot="1" x14ac:dyDescent="0.3">
      <c r="A295" s="53"/>
      <c r="B295" s="798" t="s">
        <v>204</v>
      </c>
      <c r="C295" s="88">
        <f>C285+C290</f>
        <v>0</v>
      </c>
      <c r="D295" s="88">
        <f t="shared" ref="D295:F295" si="47">D285+D290</f>
        <v>0</v>
      </c>
      <c r="E295" s="88">
        <f t="shared" si="47"/>
        <v>0</v>
      </c>
      <c r="F295" s="88">
        <f t="shared" si="47"/>
        <v>0</v>
      </c>
      <c r="G295" s="53"/>
      <c r="H295" s="53"/>
      <c r="I295" s="53"/>
      <c r="J295" s="53"/>
      <c r="K295" s="53"/>
      <c r="L295" s="53"/>
    </row>
    <row r="296" spans="1:12" ht="79.5" hidden="1" thickBot="1" x14ac:dyDescent="0.3">
      <c r="A296" s="53"/>
      <c r="B296" s="75" t="s">
        <v>205</v>
      </c>
      <c r="C296" s="799"/>
      <c r="D296" s="800" t="s">
        <v>54</v>
      </c>
      <c r="E296" s="801"/>
      <c r="F296" s="802"/>
      <c r="G296" s="53"/>
      <c r="H296" s="53"/>
      <c r="I296" s="53"/>
      <c r="J296" s="53"/>
      <c r="K296" s="53"/>
      <c r="L296" s="53"/>
    </row>
    <row r="297" spans="1:12" ht="16.5" hidden="1" thickBot="1" x14ac:dyDescent="0.3">
      <c r="A297" s="53"/>
      <c r="B297" s="66" t="s">
        <v>29</v>
      </c>
      <c r="C297" s="1398"/>
      <c r="D297" s="1399"/>
      <c r="E297" s="1399"/>
      <c r="F297" s="1400"/>
      <c r="G297" s="53"/>
      <c r="H297" s="53"/>
      <c r="I297" s="53"/>
      <c r="J297" s="53"/>
      <c r="K297" s="53"/>
      <c r="L297" s="53"/>
    </row>
    <row r="298" spans="1:12" ht="16.5" hidden="1" thickBot="1" x14ac:dyDescent="0.3">
      <c r="A298" s="53"/>
      <c r="B298" s="66" t="s">
        <v>31</v>
      </c>
      <c r="C298" s="1425"/>
      <c r="D298" s="1426"/>
      <c r="E298" s="1426"/>
      <c r="F298" s="1427"/>
      <c r="G298" s="53"/>
      <c r="H298" s="53"/>
      <c r="I298" s="53"/>
      <c r="J298" s="53"/>
      <c r="K298" s="53"/>
      <c r="L298" s="53"/>
    </row>
    <row r="299" spans="1:12" ht="15.75" hidden="1" x14ac:dyDescent="0.25">
      <c r="A299" s="53"/>
      <c r="B299" s="1410"/>
      <c r="C299" s="77">
        <v>2021</v>
      </c>
      <c r="D299" s="77">
        <v>2022</v>
      </c>
      <c r="E299" s="77">
        <v>2023</v>
      </c>
      <c r="F299" s="77">
        <v>2024</v>
      </c>
      <c r="G299" s="53"/>
      <c r="H299" s="53"/>
      <c r="I299" s="53"/>
      <c r="J299" s="53"/>
      <c r="K299" s="53"/>
      <c r="L299" s="53"/>
    </row>
    <row r="300" spans="1:12" ht="16.5" hidden="1" thickBot="1" x14ac:dyDescent="0.3">
      <c r="A300" s="53"/>
      <c r="B300" s="1411"/>
      <c r="C300" s="79" t="s">
        <v>13</v>
      </c>
      <c r="D300" s="79" t="s">
        <v>14</v>
      </c>
      <c r="E300" s="79" t="s">
        <v>14</v>
      </c>
      <c r="F300" s="79" t="s">
        <v>14</v>
      </c>
      <c r="G300" s="53"/>
      <c r="H300" s="53"/>
      <c r="I300" s="53"/>
      <c r="J300" s="53"/>
      <c r="K300" s="53"/>
      <c r="L300" s="53"/>
    </row>
    <row r="301" spans="1:12" ht="16.5" hidden="1" thickBot="1" x14ac:dyDescent="0.3">
      <c r="A301" s="53"/>
      <c r="B301" s="66" t="s">
        <v>33</v>
      </c>
      <c r="C301" s="66"/>
      <c r="D301" s="66"/>
      <c r="E301" s="66"/>
      <c r="F301" s="66"/>
      <c r="G301" s="53"/>
      <c r="H301" s="53"/>
      <c r="I301" s="53"/>
      <c r="J301" s="53"/>
      <c r="K301" s="53"/>
      <c r="L301" s="53"/>
    </row>
    <row r="302" spans="1:12" ht="16.5" hidden="1" thickBot="1" x14ac:dyDescent="0.3">
      <c r="A302" s="53"/>
      <c r="B302" s="66" t="s">
        <v>35</v>
      </c>
      <c r="C302" s="81">
        <f>C320</f>
        <v>0</v>
      </c>
      <c r="D302" s="81">
        <f t="shared" ref="D302:F302" si="48">D320</f>
        <v>0</v>
      </c>
      <c r="E302" s="81">
        <f t="shared" si="48"/>
        <v>0</v>
      </c>
      <c r="F302" s="81">
        <f t="shared" si="48"/>
        <v>0</v>
      </c>
      <c r="G302" s="53"/>
      <c r="H302" s="53"/>
      <c r="I302" s="53"/>
      <c r="J302" s="53"/>
      <c r="K302" s="53"/>
      <c r="L302" s="53"/>
    </row>
    <row r="303" spans="1:12" ht="16.5" hidden="1" thickBot="1" x14ac:dyDescent="0.3">
      <c r="A303" s="53"/>
      <c r="B303" s="66" t="s">
        <v>36</v>
      </c>
      <c r="C303" s="81" t="e">
        <f>C302/C301</f>
        <v>#DIV/0!</v>
      </c>
      <c r="D303" s="81" t="e">
        <f t="shared" ref="D303:F303" si="49">D302/D301</f>
        <v>#DIV/0!</v>
      </c>
      <c r="E303" s="81" t="e">
        <f t="shared" si="49"/>
        <v>#DIV/0!</v>
      </c>
      <c r="F303" s="81" t="e">
        <f t="shared" si="49"/>
        <v>#DIV/0!</v>
      </c>
      <c r="G303" s="53"/>
      <c r="H303" s="53"/>
      <c r="I303" s="53"/>
      <c r="J303" s="53"/>
      <c r="K303" s="53"/>
      <c r="L303" s="53"/>
    </row>
    <row r="304" spans="1:12" ht="16.5" hidden="1" thickBot="1" x14ac:dyDescent="0.3">
      <c r="A304" s="53"/>
      <c r="B304" s="66" t="s">
        <v>37</v>
      </c>
      <c r="C304" s="58" t="s">
        <v>94</v>
      </c>
      <c r="D304" s="82" t="e">
        <f>D301/C301-1</f>
        <v>#DIV/0!</v>
      </c>
      <c r="E304" s="82" t="e">
        <f t="shared" ref="E304:F306" si="50">E301/D301-1</f>
        <v>#DIV/0!</v>
      </c>
      <c r="F304" s="82" t="e">
        <f t="shared" si="50"/>
        <v>#DIV/0!</v>
      </c>
      <c r="G304" s="53"/>
      <c r="H304" s="83"/>
      <c r="I304" s="83"/>
      <c r="J304" s="83"/>
      <c r="K304" s="83"/>
      <c r="L304" s="83"/>
    </row>
    <row r="305" spans="1:12" ht="16.5" hidden="1" thickBot="1" x14ac:dyDescent="0.3">
      <c r="A305" s="53"/>
      <c r="B305" s="66" t="s">
        <v>38</v>
      </c>
      <c r="C305" s="58" t="s">
        <v>94</v>
      </c>
      <c r="D305" s="82" t="e">
        <f>D302/C302-1</f>
        <v>#DIV/0!</v>
      </c>
      <c r="E305" s="82" t="e">
        <f t="shared" si="50"/>
        <v>#DIV/0!</v>
      </c>
      <c r="F305" s="82" t="e">
        <f t="shared" si="50"/>
        <v>#DIV/0!</v>
      </c>
      <c r="G305" s="53"/>
      <c r="H305" s="53"/>
      <c r="I305" s="53"/>
      <c r="J305" s="53"/>
      <c r="K305" s="53"/>
      <c r="L305" s="53"/>
    </row>
    <row r="306" spans="1:12" ht="32.25" hidden="1" thickBot="1" x14ac:dyDescent="0.3">
      <c r="A306" s="53"/>
      <c r="B306" s="66" t="s">
        <v>39</v>
      </c>
      <c r="C306" s="58" t="s">
        <v>94</v>
      </c>
      <c r="D306" s="82" t="e">
        <f>D303/C303-1</f>
        <v>#DIV/0!</v>
      </c>
      <c r="E306" s="82" t="e">
        <f t="shared" si="50"/>
        <v>#DIV/0!</v>
      </c>
      <c r="F306" s="82" t="e">
        <f t="shared" si="50"/>
        <v>#DIV/0!</v>
      </c>
      <c r="G306" s="53"/>
      <c r="H306" s="53"/>
      <c r="I306" s="53"/>
      <c r="J306" s="53"/>
      <c r="K306" s="53"/>
      <c r="L306" s="53"/>
    </row>
    <row r="307" spans="1:12" ht="16.5" hidden="1" thickBot="1" x14ac:dyDescent="0.3">
      <c r="A307" s="53"/>
      <c r="B307" s="1438" t="s">
        <v>733</v>
      </c>
      <c r="C307" s="1439"/>
      <c r="D307" s="1439"/>
      <c r="E307" s="1439"/>
      <c r="F307" s="1440"/>
      <c r="G307" s="53"/>
      <c r="H307" s="53"/>
      <c r="I307" s="53"/>
      <c r="J307" s="53"/>
      <c r="K307" s="53"/>
      <c r="L307" s="53"/>
    </row>
    <row r="308" spans="1:12" ht="15.75" hidden="1" x14ac:dyDescent="0.25">
      <c r="A308" s="53"/>
      <c r="B308" s="1410"/>
      <c r="C308" s="77">
        <v>2021</v>
      </c>
      <c r="D308" s="77">
        <v>2022</v>
      </c>
      <c r="E308" s="77">
        <v>2023</v>
      </c>
      <c r="F308" s="77">
        <v>2024</v>
      </c>
      <c r="G308" s="53"/>
      <c r="H308" s="53"/>
      <c r="I308" s="53"/>
      <c r="J308" s="53"/>
      <c r="K308" s="53"/>
      <c r="L308" s="53"/>
    </row>
    <row r="309" spans="1:12" ht="16.5" hidden="1" thickBot="1" x14ac:dyDescent="0.3">
      <c r="A309" s="53"/>
      <c r="B309" s="1411"/>
      <c r="C309" s="79" t="s">
        <v>13</v>
      </c>
      <c r="D309" s="79" t="s">
        <v>14</v>
      </c>
      <c r="E309" s="79" t="s">
        <v>14</v>
      </c>
      <c r="F309" s="79" t="s">
        <v>14</v>
      </c>
      <c r="G309" s="53"/>
      <c r="H309" s="53"/>
      <c r="I309" s="53"/>
      <c r="J309" s="53"/>
      <c r="K309" s="53"/>
      <c r="L309" s="53"/>
    </row>
    <row r="310" spans="1:12" ht="16.5" hidden="1" thickBot="1" x14ac:dyDescent="0.3">
      <c r="A310" s="53"/>
      <c r="B310" s="84" t="s">
        <v>57</v>
      </c>
      <c r="C310" s="85">
        <f>C311+C312+C313+C314</f>
        <v>0</v>
      </c>
      <c r="D310" s="85">
        <f t="shared" ref="D310:F310" si="51">D311+D312+D313+D314</f>
        <v>0</v>
      </c>
      <c r="E310" s="85">
        <f t="shared" si="51"/>
        <v>0</v>
      </c>
      <c r="F310" s="85">
        <f t="shared" si="51"/>
        <v>0</v>
      </c>
      <c r="G310" s="53"/>
      <c r="H310" s="53"/>
      <c r="I310" s="53"/>
      <c r="J310" s="53"/>
      <c r="K310" s="53"/>
      <c r="L310" s="53"/>
    </row>
    <row r="311" spans="1:12" ht="16.5" hidden="1" thickBot="1" x14ac:dyDescent="0.3">
      <c r="A311" s="53"/>
      <c r="B311" s="86" t="s">
        <v>42</v>
      </c>
      <c r="C311" s="85"/>
      <c r="D311" s="85"/>
      <c r="E311" s="85"/>
      <c r="F311" s="85"/>
      <c r="G311" s="53"/>
      <c r="H311" s="53"/>
      <c r="I311" s="53"/>
      <c r="J311" s="53"/>
      <c r="K311" s="53"/>
      <c r="L311" s="53"/>
    </row>
    <row r="312" spans="1:12" ht="16.5" hidden="1" thickBot="1" x14ac:dyDescent="0.3">
      <c r="A312" s="53"/>
      <c r="B312" s="86" t="s">
        <v>58</v>
      </c>
      <c r="C312" s="85"/>
      <c r="D312" s="85"/>
      <c r="E312" s="85"/>
      <c r="F312" s="85"/>
      <c r="G312" s="53"/>
      <c r="H312" s="53"/>
      <c r="I312" s="53"/>
      <c r="J312" s="53"/>
      <c r="K312" s="53"/>
      <c r="L312" s="53"/>
    </row>
    <row r="313" spans="1:12" ht="16.5" hidden="1" thickBot="1" x14ac:dyDescent="0.3">
      <c r="A313" s="53"/>
      <c r="B313" s="86" t="s">
        <v>59</v>
      </c>
      <c r="C313" s="85"/>
      <c r="D313" s="85"/>
      <c r="E313" s="85"/>
      <c r="F313" s="85"/>
      <c r="G313" s="53"/>
      <c r="H313" s="53"/>
      <c r="I313" s="53"/>
      <c r="J313" s="53"/>
      <c r="K313" s="53"/>
      <c r="L313" s="53"/>
    </row>
    <row r="314" spans="1:12" ht="16.5" hidden="1" thickBot="1" x14ac:dyDescent="0.3">
      <c r="A314" s="53"/>
      <c r="B314" s="86" t="s">
        <v>60</v>
      </c>
      <c r="C314" s="85"/>
      <c r="D314" s="85"/>
      <c r="E314" s="85"/>
      <c r="F314" s="85"/>
      <c r="G314" s="53"/>
      <c r="H314" s="53"/>
      <c r="I314" s="53"/>
      <c r="J314" s="53"/>
      <c r="K314" s="53"/>
      <c r="L314" s="53"/>
    </row>
    <row r="315" spans="1:12" ht="16.5" hidden="1" thickBot="1" x14ac:dyDescent="0.3">
      <c r="A315" s="53"/>
      <c r="B315" s="84" t="s">
        <v>61</v>
      </c>
      <c r="C315" s="88">
        <f>C316+C317+C318+C319</f>
        <v>0</v>
      </c>
      <c r="D315" s="88">
        <f t="shared" ref="D315:F315" si="52">D316+D317+D318+D319</f>
        <v>0</v>
      </c>
      <c r="E315" s="88">
        <f t="shared" si="52"/>
        <v>0</v>
      </c>
      <c r="F315" s="88">
        <f t="shared" si="52"/>
        <v>0</v>
      </c>
      <c r="G315" s="53"/>
      <c r="H315" s="53"/>
      <c r="I315" s="53"/>
      <c r="J315" s="53"/>
      <c r="K315" s="53"/>
      <c r="L315" s="53"/>
    </row>
    <row r="316" spans="1:12" ht="16.5" hidden="1" thickBot="1" x14ac:dyDescent="0.3">
      <c r="A316" s="53"/>
      <c r="B316" s="86" t="s">
        <v>42</v>
      </c>
      <c r="C316" s="88"/>
      <c r="D316" s="85"/>
      <c r="E316" s="85"/>
      <c r="F316" s="85"/>
      <c r="G316" s="53"/>
      <c r="H316" s="53"/>
      <c r="I316" s="53"/>
      <c r="J316" s="53"/>
      <c r="K316" s="53"/>
      <c r="L316" s="53"/>
    </row>
    <row r="317" spans="1:12" ht="16.5" hidden="1" thickBot="1" x14ac:dyDescent="0.3">
      <c r="A317" s="53"/>
      <c r="B317" s="86" t="s">
        <v>58</v>
      </c>
      <c r="C317" s="88"/>
      <c r="D317" s="85"/>
      <c r="E317" s="85"/>
      <c r="F317" s="85"/>
      <c r="G317" s="53"/>
      <c r="H317" s="53"/>
      <c r="I317" s="53"/>
      <c r="J317" s="53"/>
      <c r="K317" s="53"/>
      <c r="L317" s="53"/>
    </row>
    <row r="318" spans="1:12" ht="16.5" hidden="1" thickBot="1" x14ac:dyDescent="0.3">
      <c r="A318" s="53"/>
      <c r="B318" s="86" t="s">
        <v>59</v>
      </c>
      <c r="C318" s="88"/>
      <c r="D318" s="85"/>
      <c r="E318" s="85"/>
      <c r="F318" s="85"/>
      <c r="G318" s="53"/>
      <c r="H318" s="53"/>
      <c r="I318" s="53"/>
      <c r="J318" s="53"/>
      <c r="K318" s="53"/>
      <c r="L318" s="53"/>
    </row>
    <row r="319" spans="1:12" ht="16.5" hidden="1" thickBot="1" x14ac:dyDescent="0.3">
      <c r="A319" s="53"/>
      <c r="B319" s="86" t="s">
        <v>60</v>
      </c>
      <c r="C319" s="88"/>
      <c r="D319" s="85"/>
      <c r="E319" s="85"/>
      <c r="F319" s="85"/>
      <c r="G319" s="53"/>
      <c r="H319" s="53"/>
      <c r="I319" s="53"/>
      <c r="J319" s="53"/>
      <c r="K319" s="53"/>
      <c r="L319" s="53"/>
    </row>
    <row r="320" spans="1:12" ht="16.5" hidden="1" thickBot="1" x14ac:dyDescent="0.3">
      <c r="A320" s="53"/>
      <c r="B320" s="93" t="s">
        <v>572</v>
      </c>
      <c r="C320" s="88">
        <f>C310+C315</f>
        <v>0</v>
      </c>
      <c r="D320" s="88">
        <f t="shared" ref="D320:F320" si="53">D310+D315</f>
        <v>0</v>
      </c>
      <c r="E320" s="88">
        <f t="shared" si="53"/>
        <v>0</v>
      </c>
      <c r="F320" s="88">
        <f t="shared" si="53"/>
        <v>0</v>
      </c>
      <c r="G320" s="53"/>
      <c r="H320" s="53"/>
      <c r="I320" s="53"/>
      <c r="J320" s="53"/>
      <c r="K320" s="53"/>
      <c r="L320" s="53"/>
    </row>
    <row r="321" spans="1:12" ht="32.25" hidden="1" thickBot="1" x14ac:dyDescent="0.3">
      <c r="A321" s="53"/>
      <c r="B321" s="102" t="s">
        <v>63</v>
      </c>
      <c r="C321" s="1415"/>
      <c r="D321" s="1417"/>
      <c r="E321" s="1417"/>
      <c r="F321" s="1418"/>
      <c r="G321" s="53"/>
      <c r="H321" s="53"/>
      <c r="I321" s="53"/>
      <c r="J321" s="53"/>
      <c r="K321" s="53"/>
      <c r="L321" s="53"/>
    </row>
    <row r="322" spans="1:12" ht="79.5" hidden="1" thickBot="1" x14ac:dyDescent="0.3">
      <c r="A322" s="53"/>
      <c r="B322" s="75" t="s">
        <v>205</v>
      </c>
      <c r="C322" s="799"/>
      <c r="D322" s="800" t="s">
        <v>54</v>
      </c>
      <c r="E322" s="801"/>
      <c r="F322" s="802"/>
      <c r="G322" s="53"/>
      <c r="H322" s="53"/>
      <c r="I322" s="53"/>
      <c r="J322" s="53"/>
      <c r="K322" s="53"/>
      <c r="L322" s="53"/>
    </row>
    <row r="323" spans="1:12" ht="16.5" hidden="1" thickBot="1" x14ac:dyDescent="0.3">
      <c r="A323" s="53"/>
      <c r="B323" s="66" t="s">
        <v>29</v>
      </c>
      <c r="C323" s="1398"/>
      <c r="D323" s="1399"/>
      <c r="E323" s="1399"/>
      <c r="F323" s="1400"/>
      <c r="G323" s="53"/>
      <c r="H323" s="53"/>
      <c r="I323" s="53"/>
      <c r="J323" s="53"/>
      <c r="K323" s="53"/>
      <c r="L323" s="53"/>
    </row>
    <row r="324" spans="1:12" ht="16.5" hidden="1" thickBot="1" x14ac:dyDescent="0.3">
      <c r="A324" s="53"/>
      <c r="B324" s="66" t="s">
        <v>31</v>
      </c>
      <c r="C324" s="1425"/>
      <c r="D324" s="1426"/>
      <c r="E324" s="1426"/>
      <c r="F324" s="1427"/>
      <c r="G324" s="53"/>
      <c r="H324" s="53"/>
      <c r="I324" s="53"/>
      <c r="J324" s="53"/>
      <c r="K324" s="53"/>
      <c r="L324" s="53"/>
    </row>
    <row r="325" spans="1:12" ht="15.75" hidden="1" x14ac:dyDescent="0.25">
      <c r="A325" s="53"/>
      <c r="B325" s="1410"/>
      <c r="C325" s="77">
        <v>2021</v>
      </c>
      <c r="D325" s="77">
        <v>2022</v>
      </c>
      <c r="E325" s="77">
        <v>2023</v>
      </c>
      <c r="F325" s="77">
        <v>2024</v>
      </c>
      <c r="G325" s="53"/>
      <c r="H325" s="53"/>
      <c r="I325" s="53"/>
      <c r="J325" s="53"/>
      <c r="K325" s="53"/>
      <c r="L325" s="53"/>
    </row>
    <row r="326" spans="1:12" ht="16.5" hidden="1" thickBot="1" x14ac:dyDescent="0.3">
      <c r="A326" s="53"/>
      <c r="B326" s="1411"/>
      <c r="C326" s="79" t="s">
        <v>13</v>
      </c>
      <c r="D326" s="79" t="s">
        <v>14</v>
      </c>
      <c r="E326" s="79" t="s">
        <v>14</v>
      </c>
      <c r="F326" s="79" t="s">
        <v>14</v>
      </c>
      <c r="G326" s="53"/>
      <c r="H326" s="53"/>
      <c r="I326" s="53"/>
      <c r="J326" s="53"/>
      <c r="K326" s="53"/>
      <c r="L326" s="53"/>
    </row>
    <row r="327" spans="1:12" ht="16.5" hidden="1" thickBot="1" x14ac:dyDescent="0.3">
      <c r="A327" s="53"/>
      <c r="B327" s="66" t="s">
        <v>33</v>
      </c>
      <c r="C327" s="66"/>
      <c r="D327" s="66"/>
      <c r="E327" s="66"/>
      <c r="F327" s="66"/>
      <c r="G327" s="53"/>
      <c r="H327" s="53"/>
      <c r="I327" s="53"/>
      <c r="J327" s="53"/>
      <c r="K327" s="53"/>
      <c r="L327" s="53"/>
    </row>
    <row r="328" spans="1:12" ht="16.5" hidden="1" thickBot="1" x14ac:dyDescent="0.3">
      <c r="A328" s="53"/>
      <c r="B328" s="66" t="s">
        <v>35</v>
      </c>
      <c r="C328" s="81">
        <f>C346</f>
        <v>0</v>
      </c>
      <c r="D328" s="81">
        <f t="shared" ref="D328:F328" si="54">D346</f>
        <v>0</v>
      </c>
      <c r="E328" s="81">
        <f t="shared" si="54"/>
        <v>0</v>
      </c>
      <c r="F328" s="81">
        <f t="shared" si="54"/>
        <v>0</v>
      </c>
      <c r="G328" s="53"/>
      <c r="H328" s="53"/>
      <c r="I328" s="53"/>
      <c r="J328" s="53"/>
      <c r="K328" s="53"/>
      <c r="L328" s="53"/>
    </row>
    <row r="329" spans="1:12" ht="16.5" hidden="1" thickBot="1" x14ac:dyDescent="0.3">
      <c r="A329" s="53"/>
      <c r="B329" s="66" t="s">
        <v>36</v>
      </c>
      <c r="C329" s="81" t="e">
        <f>C328/C327</f>
        <v>#DIV/0!</v>
      </c>
      <c r="D329" s="81" t="e">
        <f t="shared" ref="D329:F329" si="55">D328/D327</f>
        <v>#DIV/0!</v>
      </c>
      <c r="E329" s="81" t="e">
        <f t="shared" si="55"/>
        <v>#DIV/0!</v>
      </c>
      <c r="F329" s="81" t="e">
        <f t="shared" si="55"/>
        <v>#DIV/0!</v>
      </c>
      <c r="G329" s="53"/>
      <c r="H329" s="53"/>
      <c r="I329" s="53"/>
      <c r="J329" s="53"/>
      <c r="K329" s="53"/>
      <c r="L329" s="53"/>
    </row>
    <row r="330" spans="1:12" ht="16.5" hidden="1" thickBot="1" x14ac:dyDescent="0.3">
      <c r="A330" s="53"/>
      <c r="B330" s="66" t="s">
        <v>37</v>
      </c>
      <c r="C330" s="58" t="s">
        <v>94</v>
      </c>
      <c r="D330" s="82" t="e">
        <f>D327/C327-1</f>
        <v>#DIV/0!</v>
      </c>
      <c r="E330" s="82" t="e">
        <f t="shared" ref="E330:F332" si="56">E327/D327-1</f>
        <v>#DIV/0!</v>
      </c>
      <c r="F330" s="82" t="e">
        <f t="shared" si="56"/>
        <v>#DIV/0!</v>
      </c>
      <c r="G330" s="53"/>
      <c r="H330" s="83"/>
      <c r="I330" s="83"/>
      <c r="J330" s="83"/>
      <c r="K330" s="83"/>
      <c r="L330" s="83"/>
    </row>
    <row r="331" spans="1:12" ht="16.5" hidden="1" thickBot="1" x14ac:dyDescent="0.3">
      <c r="A331" s="53"/>
      <c r="B331" s="66" t="s">
        <v>38</v>
      </c>
      <c r="C331" s="58" t="s">
        <v>94</v>
      </c>
      <c r="D331" s="82" t="e">
        <f>D328/C328-1</f>
        <v>#DIV/0!</v>
      </c>
      <c r="E331" s="82" t="e">
        <f t="shared" si="56"/>
        <v>#DIV/0!</v>
      </c>
      <c r="F331" s="82" t="e">
        <f t="shared" si="56"/>
        <v>#DIV/0!</v>
      </c>
      <c r="G331" s="53"/>
      <c r="H331" s="53"/>
      <c r="I331" s="53"/>
      <c r="J331" s="53"/>
      <c r="K331" s="53"/>
      <c r="L331" s="53"/>
    </row>
    <row r="332" spans="1:12" ht="32.25" hidden="1" thickBot="1" x14ac:dyDescent="0.3">
      <c r="A332" s="53"/>
      <c r="B332" s="66" t="s">
        <v>39</v>
      </c>
      <c r="C332" s="58" t="s">
        <v>94</v>
      </c>
      <c r="D332" s="82" t="e">
        <f>D329/C329-1</f>
        <v>#DIV/0!</v>
      </c>
      <c r="E332" s="82" t="e">
        <f t="shared" si="56"/>
        <v>#DIV/0!</v>
      </c>
      <c r="F332" s="82" t="e">
        <f t="shared" si="56"/>
        <v>#DIV/0!</v>
      </c>
      <c r="G332" s="53"/>
      <c r="H332" s="53"/>
      <c r="I332" s="53"/>
      <c r="J332" s="53"/>
      <c r="K332" s="53"/>
      <c r="L332" s="53"/>
    </row>
    <row r="333" spans="1:12" ht="16.5" hidden="1" thickBot="1" x14ac:dyDescent="0.3">
      <c r="A333" s="53"/>
      <c r="B333" s="1438" t="s">
        <v>732</v>
      </c>
      <c r="C333" s="1439"/>
      <c r="D333" s="1439"/>
      <c r="E333" s="1439"/>
      <c r="F333" s="1440"/>
      <c r="G333" s="53"/>
      <c r="H333" s="53"/>
      <c r="I333" s="53"/>
      <c r="J333" s="53"/>
      <c r="K333" s="53"/>
      <c r="L333" s="53"/>
    </row>
    <row r="334" spans="1:12" ht="15.75" hidden="1" x14ac:dyDescent="0.25">
      <c r="A334" s="53"/>
      <c r="B334" s="1410"/>
      <c r="C334" s="77">
        <v>2019</v>
      </c>
      <c r="D334" s="77">
        <v>2020</v>
      </c>
      <c r="E334" s="77">
        <v>2021</v>
      </c>
      <c r="F334" s="77">
        <v>2022</v>
      </c>
      <c r="G334" s="53"/>
      <c r="H334" s="53"/>
      <c r="I334" s="53"/>
      <c r="J334" s="53"/>
      <c r="K334" s="53"/>
      <c r="L334" s="53"/>
    </row>
    <row r="335" spans="1:12" ht="16.5" hidden="1" thickBot="1" x14ac:dyDescent="0.3">
      <c r="A335" s="53"/>
      <c r="B335" s="1411"/>
      <c r="C335" s="79" t="s">
        <v>13</v>
      </c>
      <c r="D335" s="79" t="s">
        <v>14</v>
      </c>
      <c r="E335" s="79" t="s">
        <v>14</v>
      </c>
      <c r="F335" s="79" t="s">
        <v>14</v>
      </c>
      <c r="G335" s="53"/>
      <c r="H335" s="53"/>
      <c r="I335" s="53"/>
      <c r="J335" s="53"/>
      <c r="K335" s="53"/>
      <c r="L335" s="53"/>
    </row>
    <row r="336" spans="1:12" ht="16.5" hidden="1" thickBot="1" x14ac:dyDescent="0.3">
      <c r="A336" s="53"/>
      <c r="B336" s="84" t="s">
        <v>57</v>
      </c>
      <c r="C336" s="85">
        <f>C337+C338+C339+C340</f>
        <v>0</v>
      </c>
      <c r="D336" s="85">
        <f t="shared" ref="D336:F336" si="57">D337+D338+D339+D340</f>
        <v>0</v>
      </c>
      <c r="E336" s="85">
        <f t="shared" si="57"/>
        <v>0</v>
      </c>
      <c r="F336" s="85">
        <f t="shared" si="57"/>
        <v>0</v>
      </c>
      <c r="G336" s="53"/>
      <c r="H336" s="53"/>
      <c r="I336" s="53"/>
      <c r="J336" s="53"/>
      <c r="K336" s="53"/>
      <c r="L336" s="53"/>
    </row>
    <row r="337" spans="1:12" ht="16.5" hidden="1" thickBot="1" x14ac:dyDescent="0.3">
      <c r="A337" s="53"/>
      <c r="B337" s="86" t="s">
        <v>42</v>
      </c>
      <c r="C337" s="85"/>
      <c r="D337" s="85"/>
      <c r="E337" s="85"/>
      <c r="F337" s="85"/>
      <c r="G337" s="53"/>
      <c r="H337" s="53"/>
      <c r="I337" s="53"/>
      <c r="J337" s="53"/>
      <c r="K337" s="53"/>
      <c r="L337" s="53"/>
    </row>
    <row r="338" spans="1:12" ht="16.5" hidden="1" thickBot="1" x14ac:dyDescent="0.3">
      <c r="A338" s="53"/>
      <c r="B338" s="86" t="s">
        <v>58</v>
      </c>
      <c r="C338" s="85"/>
      <c r="D338" s="85"/>
      <c r="E338" s="85"/>
      <c r="F338" s="85"/>
      <c r="G338" s="53"/>
      <c r="H338" s="53"/>
      <c r="I338" s="53"/>
      <c r="J338" s="53"/>
      <c r="K338" s="53"/>
      <c r="L338" s="53"/>
    </row>
    <row r="339" spans="1:12" ht="16.5" hidden="1" thickBot="1" x14ac:dyDescent="0.3">
      <c r="A339" s="53"/>
      <c r="B339" s="86" t="s">
        <v>59</v>
      </c>
      <c r="C339" s="85"/>
      <c r="D339" s="85"/>
      <c r="E339" s="85"/>
      <c r="F339" s="85"/>
      <c r="G339" s="53"/>
      <c r="H339" s="53"/>
      <c r="I339" s="53"/>
      <c r="J339" s="53"/>
      <c r="K339" s="53"/>
      <c r="L339" s="53"/>
    </row>
    <row r="340" spans="1:12" ht="16.5" hidden="1" thickBot="1" x14ac:dyDescent="0.3">
      <c r="A340" s="53"/>
      <c r="B340" s="86" t="s">
        <v>60</v>
      </c>
      <c r="C340" s="85"/>
      <c r="D340" s="85"/>
      <c r="E340" s="85"/>
      <c r="F340" s="85"/>
      <c r="G340" s="53"/>
      <c r="H340" s="53"/>
      <c r="I340" s="53"/>
      <c r="J340" s="53"/>
      <c r="K340" s="53"/>
      <c r="L340" s="53"/>
    </row>
    <row r="341" spans="1:12" ht="16.5" hidden="1" thickBot="1" x14ac:dyDescent="0.3">
      <c r="A341" s="53"/>
      <c r="B341" s="84" t="s">
        <v>61</v>
      </c>
      <c r="C341" s="88">
        <f>C342+C343+C344+C345</f>
        <v>0</v>
      </c>
      <c r="D341" s="88">
        <f t="shared" ref="D341:F341" si="58">D342+D343+D344+D345</f>
        <v>0</v>
      </c>
      <c r="E341" s="88">
        <f t="shared" si="58"/>
        <v>0</v>
      </c>
      <c r="F341" s="88">
        <f t="shared" si="58"/>
        <v>0</v>
      </c>
      <c r="G341" s="53"/>
      <c r="H341" s="53"/>
      <c r="I341" s="53"/>
      <c r="J341" s="53"/>
      <c r="K341" s="53"/>
      <c r="L341" s="53"/>
    </row>
    <row r="342" spans="1:12" ht="16.5" hidden="1" thickBot="1" x14ac:dyDescent="0.3">
      <c r="A342" s="53"/>
      <c r="B342" s="86" t="s">
        <v>42</v>
      </c>
      <c r="C342" s="88"/>
      <c r="D342" s="88"/>
      <c r="E342" s="88"/>
      <c r="F342" s="88"/>
      <c r="G342" s="53"/>
      <c r="H342" s="53"/>
      <c r="I342" s="53"/>
      <c r="J342" s="53"/>
      <c r="K342" s="53"/>
      <c r="L342" s="53"/>
    </row>
    <row r="343" spans="1:12" ht="16.5" hidden="1" thickBot="1" x14ac:dyDescent="0.3">
      <c r="A343" s="53"/>
      <c r="B343" s="86" t="s">
        <v>58</v>
      </c>
      <c r="C343" s="88"/>
      <c r="D343" s="88"/>
      <c r="E343" s="88"/>
      <c r="F343" s="88"/>
      <c r="G343" s="53"/>
      <c r="H343" s="53"/>
      <c r="I343" s="53"/>
      <c r="J343" s="53"/>
      <c r="K343" s="53"/>
      <c r="L343" s="53"/>
    </row>
    <row r="344" spans="1:12" ht="16.5" hidden="1" thickBot="1" x14ac:dyDescent="0.3">
      <c r="A344" s="53"/>
      <c r="B344" s="86" t="s">
        <v>59</v>
      </c>
      <c r="C344" s="88"/>
      <c r="D344" s="88"/>
      <c r="E344" s="88"/>
      <c r="F344" s="88"/>
      <c r="G344" s="53"/>
      <c r="H344" s="53"/>
      <c r="I344" s="53"/>
      <c r="J344" s="53"/>
      <c r="K344" s="53"/>
      <c r="L344" s="53"/>
    </row>
    <row r="345" spans="1:12" ht="16.5" hidden="1" thickBot="1" x14ac:dyDescent="0.3">
      <c r="A345" s="53"/>
      <c r="B345" s="86" t="s">
        <v>60</v>
      </c>
      <c r="C345" s="88"/>
      <c r="D345" s="88"/>
      <c r="E345" s="88"/>
      <c r="F345" s="88"/>
      <c r="G345" s="53"/>
      <c r="H345" s="53"/>
      <c r="I345" s="53"/>
      <c r="J345" s="53"/>
      <c r="K345" s="53"/>
      <c r="L345" s="53"/>
    </row>
    <row r="346" spans="1:12" ht="16.5" thickBot="1" x14ac:dyDescent="0.3">
      <c r="A346" s="53"/>
      <c r="B346" s="93" t="s">
        <v>50</v>
      </c>
      <c r="C346" s="88">
        <f>C336+C341</f>
        <v>0</v>
      </c>
      <c r="D346" s="88">
        <f t="shared" ref="D346:F346" si="59">D336+D341</f>
        <v>0</v>
      </c>
      <c r="E346" s="88">
        <f t="shared" si="59"/>
        <v>0</v>
      </c>
      <c r="F346" s="88">
        <f t="shared" si="59"/>
        <v>0</v>
      </c>
      <c r="G346" s="53"/>
      <c r="H346" s="53"/>
      <c r="I346" s="53"/>
      <c r="J346" s="53"/>
      <c r="K346" s="53"/>
      <c r="L346" s="53"/>
    </row>
    <row r="347" spans="1:12" ht="16.5" thickBot="1" x14ac:dyDescent="0.3">
      <c r="A347" s="53"/>
      <c r="B347" s="803"/>
      <c r="C347" s="307"/>
      <c r="D347" s="307"/>
      <c r="E347" s="307"/>
      <c r="F347" s="307"/>
      <c r="G347" s="53"/>
      <c r="H347" s="53"/>
      <c r="I347" s="53"/>
      <c r="J347" s="53"/>
      <c r="K347" s="53"/>
      <c r="L347" s="53"/>
    </row>
    <row r="348" spans="1:12" ht="48" thickBot="1" x14ac:dyDescent="0.3">
      <c r="A348" s="53"/>
      <c r="B348" s="65" t="s">
        <v>64</v>
      </c>
      <c r="C348" s="103">
        <f>+C223+C147+C69+C28+C172+C106+C328+C302+C277+C252+C197</f>
        <v>166766</v>
      </c>
      <c r="D348" s="103">
        <f>+D223+D147+D69+D28+D172+D106+D328+D302+D277+D252+D197</f>
        <v>162429</v>
      </c>
      <c r="E348" s="103">
        <f>+E223+E147+E69+E28+E172+E106+E328+E302+E277+E252+E197</f>
        <v>162229</v>
      </c>
      <c r="F348" s="103">
        <f>+F223+F147+F69+F28+F172+F106+F328+F302+F277+F252+F197</f>
        <v>159229</v>
      </c>
      <c r="G348" s="53"/>
      <c r="H348" s="53"/>
      <c r="I348" s="53"/>
      <c r="J348" s="53"/>
      <c r="K348" s="53"/>
      <c r="L348" s="53"/>
    </row>
    <row r="349" spans="1:12" ht="48" thickBot="1" x14ac:dyDescent="0.3">
      <c r="A349" s="53"/>
      <c r="B349" s="65" t="s">
        <v>65</v>
      </c>
      <c r="C349" s="103">
        <f>+C241+C215+C135+C98+C57+C346+C320+C295+C270+C190+C165</f>
        <v>166766</v>
      </c>
      <c r="D349" s="103">
        <f>+D241+D215+D135+D98+D57+D346+D320+D295+D270+D190+D165</f>
        <v>162429</v>
      </c>
      <c r="E349" s="103">
        <f>+E241+E215+E135+E98+E57+E346+E320+E295+E270+E190+E165</f>
        <v>162229</v>
      </c>
      <c r="F349" s="103">
        <f>+F241+F215+F135+F98+F57+F346+F320+F295+F270+F190+F165</f>
        <v>159229</v>
      </c>
      <c r="G349" s="53"/>
      <c r="H349" s="53"/>
      <c r="I349" s="53"/>
      <c r="J349" s="53"/>
      <c r="K349" s="53"/>
      <c r="L349" s="53"/>
    </row>
    <row r="350" spans="1:12" ht="16.5" thickBot="1" x14ac:dyDescent="0.3">
      <c r="A350" s="53"/>
      <c r="B350" s="84" t="s">
        <v>41</v>
      </c>
      <c r="C350" s="104">
        <f>C351+C352</f>
        <v>108495</v>
      </c>
      <c r="D350" s="104">
        <f t="shared" ref="D350:F350" si="60">D351+D352</f>
        <v>121549</v>
      </c>
      <c r="E350" s="104">
        <f t="shared" si="60"/>
        <v>121549</v>
      </c>
      <c r="F350" s="104">
        <f t="shared" si="60"/>
        <v>121549</v>
      </c>
      <c r="G350" s="53"/>
      <c r="H350" s="53"/>
      <c r="I350" s="53"/>
      <c r="J350" s="53"/>
      <c r="K350" s="53"/>
      <c r="L350" s="53"/>
    </row>
    <row r="351" spans="1:12" ht="16.5" thickBot="1" x14ac:dyDescent="0.3">
      <c r="A351" s="53"/>
      <c r="B351" s="86" t="s">
        <v>42</v>
      </c>
      <c r="C351" s="88">
        <f t="shared" ref="C351:F352" si="61">C37+C78+C115</f>
        <v>108495</v>
      </c>
      <c r="D351" s="88">
        <f t="shared" si="61"/>
        <v>121549</v>
      </c>
      <c r="E351" s="88">
        <f t="shared" si="61"/>
        <v>121549</v>
      </c>
      <c r="F351" s="88">
        <f t="shared" si="61"/>
        <v>121549</v>
      </c>
      <c r="G351" s="53"/>
      <c r="H351" s="53"/>
      <c r="I351" s="53"/>
      <c r="J351" s="53"/>
      <c r="K351" s="53"/>
      <c r="L351" s="53"/>
    </row>
    <row r="352" spans="1:12" ht="16.5" thickBot="1" x14ac:dyDescent="0.3">
      <c r="A352" s="53"/>
      <c r="B352" s="86" t="s">
        <v>66</v>
      </c>
      <c r="C352" s="88">
        <f t="shared" si="61"/>
        <v>0</v>
      </c>
      <c r="D352" s="88">
        <f t="shared" si="61"/>
        <v>0</v>
      </c>
      <c r="E352" s="88">
        <f t="shared" si="61"/>
        <v>0</v>
      </c>
      <c r="F352" s="88">
        <f t="shared" si="61"/>
        <v>0</v>
      </c>
      <c r="G352" s="53"/>
      <c r="H352" s="53"/>
      <c r="I352" s="53"/>
      <c r="J352" s="53"/>
      <c r="K352" s="53"/>
      <c r="L352" s="53"/>
    </row>
    <row r="353" spans="1:12" ht="32.25" thickBot="1" x14ac:dyDescent="0.3">
      <c r="A353" s="53"/>
      <c r="B353" s="84" t="s">
        <v>67</v>
      </c>
      <c r="C353" s="104">
        <f>C354+C355</f>
        <v>17271</v>
      </c>
      <c r="D353" s="104">
        <f t="shared" ref="D353:F353" si="62">D354+D355</f>
        <v>19130</v>
      </c>
      <c r="E353" s="104">
        <f t="shared" si="62"/>
        <v>19130</v>
      </c>
      <c r="F353" s="104">
        <f t="shared" si="62"/>
        <v>19130</v>
      </c>
      <c r="G353" s="53"/>
      <c r="H353" s="53"/>
      <c r="I353" s="53"/>
      <c r="J353" s="53"/>
      <c r="K353" s="53"/>
      <c r="L353" s="53"/>
    </row>
    <row r="354" spans="1:12" ht="16.5" thickBot="1" x14ac:dyDescent="0.3">
      <c r="A354" s="53"/>
      <c r="B354" s="86" t="s">
        <v>42</v>
      </c>
      <c r="C354" s="85">
        <f>C40+C81+C118</f>
        <v>17271</v>
      </c>
      <c r="D354" s="85">
        <f>D40+D81+D118</f>
        <v>19130</v>
      </c>
      <c r="E354" s="85">
        <f>E40+E81+E118</f>
        <v>19130</v>
      </c>
      <c r="F354" s="85">
        <f>F40+F81+F118</f>
        <v>19130</v>
      </c>
      <c r="G354" s="53"/>
      <c r="H354" s="53"/>
      <c r="I354" s="53"/>
      <c r="J354" s="53"/>
      <c r="K354" s="53"/>
      <c r="L354" s="53"/>
    </row>
    <row r="355" spans="1:12" ht="16.5" thickBot="1" x14ac:dyDescent="0.3">
      <c r="A355" s="53"/>
      <c r="B355" s="86" t="s">
        <v>66</v>
      </c>
      <c r="C355" s="88">
        <f>C41+C82+C116</f>
        <v>0</v>
      </c>
      <c r="D355" s="88">
        <f>D41+D82+D116</f>
        <v>0</v>
      </c>
      <c r="E355" s="88">
        <f>E41+E82+E116</f>
        <v>0</v>
      </c>
      <c r="F355" s="88">
        <f>F41+F82+F116</f>
        <v>0</v>
      </c>
      <c r="G355" s="53"/>
      <c r="H355" s="53"/>
      <c r="I355" s="53"/>
      <c r="J355" s="53"/>
      <c r="K355" s="53"/>
      <c r="L355" s="53"/>
    </row>
    <row r="356" spans="1:12" ht="16.5" thickBot="1" x14ac:dyDescent="0.3">
      <c r="A356" s="53"/>
      <c r="B356" s="84" t="s">
        <v>45</v>
      </c>
      <c r="C356" s="104">
        <f>C357+C358</f>
        <v>31000</v>
      </c>
      <c r="D356" s="104">
        <f t="shared" ref="D356:F356" si="63">D357+D358</f>
        <v>17750</v>
      </c>
      <c r="E356" s="104">
        <f t="shared" si="63"/>
        <v>17550</v>
      </c>
      <c r="F356" s="104">
        <f t="shared" si="63"/>
        <v>17550</v>
      </c>
      <c r="G356" s="53"/>
      <c r="H356" s="53"/>
      <c r="I356" s="53"/>
      <c r="J356" s="53"/>
      <c r="K356" s="53"/>
      <c r="L356" s="53"/>
    </row>
    <row r="357" spans="1:12" ht="16.5" thickBot="1" x14ac:dyDescent="0.3">
      <c r="A357" s="53"/>
      <c r="B357" s="86" t="s">
        <v>42</v>
      </c>
      <c r="C357" s="88">
        <f t="shared" ref="C357:F358" si="64">C43+C84+C121</f>
        <v>31000</v>
      </c>
      <c r="D357" s="88">
        <f>D43+D84+D121</f>
        <v>17750</v>
      </c>
      <c r="E357" s="88">
        <f t="shared" si="64"/>
        <v>17550</v>
      </c>
      <c r="F357" s="88">
        <f t="shared" si="64"/>
        <v>17550</v>
      </c>
      <c r="G357" s="53"/>
      <c r="H357" s="53"/>
      <c r="I357" s="53"/>
      <c r="J357" s="53"/>
      <c r="K357" s="53"/>
      <c r="L357" s="53"/>
    </row>
    <row r="358" spans="1:12" ht="16.5" thickBot="1" x14ac:dyDescent="0.3">
      <c r="A358" s="53"/>
      <c r="B358" s="86" t="s">
        <v>66</v>
      </c>
      <c r="C358" s="88">
        <f t="shared" si="64"/>
        <v>0</v>
      </c>
      <c r="D358" s="88">
        <f t="shared" si="64"/>
        <v>0</v>
      </c>
      <c r="E358" s="88">
        <f t="shared" si="64"/>
        <v>0</v>
      </c>
      <c r="F358" s="88">
        <f t="shared" si="64"/>
        <v>0</v>
      </c>
      <c r="G358" s="53"/>
      <c r="H358" s="53"/>
      <c r="I358" s="53"/>
      <c r="J358" s="53"/>
      <c r="K358" s="53"/>
      <c r="L358" s="53"/>
    </row>
    <row r="359" spans="1:12" ht="16.5" thickBot="1" x14ac:dyDescent="0.3">
      <c r="A359" s="53"/>
      <c r="B359" s="84" t="s">
        <v>46</v>
      </c>
      <c r="C359" s="104">
        <f>C360+C361</f>
        <v>0</v>
      </c>
      <c r="D359" s="104">
        <f t="shared" ref="D359:F359" si="65">D360+D361</f>
        <v>0</v>
      </c>
      <c r="E359" s="104">
        <f t="shared" si="65"/>
        <v>0</v>
      </c>
      <c r="F359" s="104">
        <f t="shared" si="65"/>
        <v>0</v>
      </c>
      <c r="G359" s="53"/>
      <c r="H359" s="53"/>
      <c r="I359" s="53"/>
      <c r="J359" s="53"/>
      <c r="K359" s="53"/>
      <c r="L359" s="53"/>
    </row>
    <row r="360" spans="1:12" ht="16.5" thickBot="1" x14ac:dyDescent="0.3">
      <c r="A360" s="53"/>
      <c r="B360" s="86" t="s">
        <v>42</v>
      </c>
      <c r="C360" s="85">
        <f t="shared" ref="C360:F361" si="66">C46+C87+C124</f>
        <v>0</v>
      </c>
      <c r="D360" s="85">
        <f t="shared" si="66"/>
        <v>0</v>
      </c>
      <c r="E360" s="85">
        <f t="shared" si="66"/>
        <v>0</v>
      </c>
      <c r="F360" s="85">
        <f t="shared" si="66"/>
        <v>0</v>
      </c>
      <c r="G360" s="53"/>
      <c r="H360" s="53"/>
      <c r="I360" s="53"/>
      <c r="J360" s="53"/>
      <c r="K360" s="53"/>
      <c r="L360" s="53"/>
    </row>
    <row r="361" spans="1:12" ht="16.5" thickBot="1" x14ac:dyDescent="0.3">
      <c r="A361" s="53"/>
      <c r="B361" s="86" t="s">
        <v>66</v>
      </c>
      <c r="C361" s="88">
        <f t="shared" si="66"/>
        <v>0</v>
      </c>
      <c r="D361" s="88">
        <f t="shared" si="66"/>
        <v>0</v>
      </c>
      <c r="E361" s="88">
        <f t="shared" si="66"/>
        <v>0</v>
      </c>
      <c r="F361" s="88">
        <f t="shared" si="66"/>
        <v>0</v>
      </c>
      <c r="G361" s="53"/>
      <c r="H361" s="53"/>
      <c r="I361" s="53"/>
      <c r="J361" s="53"/>
      <c r="K361" s="53"/>
      <c r="L361" s="53"/>
    </row>
    <row r="362" spans="1:12" ht="16.5" thickBot="1" x14ac:dyDescent="0.3">
      <c r="A362" s="53"/>
      <c r="B362" s="84" t="s">
        <v>47</v>
      </c>
      <c r="C362" s="104">
        <f>C363+C364</f>
        <v>0</v>
      </c>
      <c r="D362" s="104">
        <f t="shared" ref="D362:F362" si="67">D363+D364</f>
        <v>0</v>
      </c>
      <c r="E362" s="104">
        <f t="shared" si="67"/>
        <v>0</v>
      </c>
      <c r="F362" s="104">
        <f t="shared" si="67"/>
        <v>0</v>
      </c>
      <c r="G362" s="53"/>
      <c r="H362" s="53"/>
      <c r="I362" s="53"/>
      <c r="J362" s="53"/>
      <c r="K362" s="53"/>
      <c r="L362" s="53"/>
    </row>
    <row r="363" spans="1:12" ht="16.5" thickBot="1" x14ac:dyDescent="0.3">
      <c r="A363" s="53"/>
      <c r="B363" s="86" t="s">
        <v>42</v>
      </c>
      <c r="C363" s="85">
        <f t="shared" ref="C363:F364" si="68">C49+C90+C127</f>
        <v>0</v>
      </c>
      <c r="D363" s="85">
        <f t="shared" si="68"/>
        <v>0</v>
      </c>
      <c r="E363" s="85">
        <f t="shared" si="68"/>
        <v>0</v>
      </c>
      <c r="F363" s="85">
        <f t="shared" si="68"/>
        <v>0</v>
      </c>
      <c r="G363" s="53"/>
      <c r="H363" s="53"/>
      <c r="I363" s="53"/>
      <c r="J363" s="53"/>
      <c r="K363" s="53"/>
      <c r="L363" s="53"/>
    </row>
    <row r="364" spans="1:12" ht="16.5" thickBot="1" x14ac:dyDescent="0.3">
      <c r="A364" s="53"/>
      <c r="B364" s="86" t="s">
        <v>66</v>
      </c>
      <c r="C364" s="88">
        <f t="shared" si="68"/>
        <v>0</v>
      </c>
      <c r="D364" s="88">
        <f t="shared" si="68"/>
        <v>0</v>
      </c>
      <c r="E364" s="88">
        <f t="shared" si="68"/>
        <v>0</v>
      </c>
      <c r="F364" s="88">
        <f t="shared" si="68"/>
        <v>0</v>
      </c>
      <c r="G364" s="53"/>
      <c r="H364" s="53"/>
      <c r="I364" s="53"/>
      <c r="J364" s="53"/>
      <c r="K364" s="53"/>
      <c r="L364" s="53"/>
    </row>
    <row r="365" spans="1:12" ht="16.5" thickBot="1" x14ac:dyDescent="0.3">
      <c r="A365" s="53"/>
      <c r="B365" s="84" t="s">
        <v>48</v>
      </c>
      <c r="C365" s="104">
        <f>C366+C367</f>
        <v>0</v>
      </c>
      <c r="D365" s="104">
        <f>D366+D367</f>
        <v>0</v>
      </c>
      <c r="E365" s="104">
        <f t="shared" ref="E365:F365" si="69">E366+E367</f>
        <v>0</v>
      </c>
      <c r="F365" s="104">
        <f t="shared" si="69"/>
        <v>0</v>
      </c>
      <c r="G365" s="53"/>
      <c r="H365" s="53"/>
      <c r="I365" s="53"/>
      <c r="J365" s="53"/>
      <c r="K365" s="53"/>
      <c r="L365" s="53"/>
    </row>
    <row r="366" spans="1:12" ht="16.5" thickBot="1" x14ac:dyDescent="0.3">
      <c r="A366" s="53"/>
      <c r="B366" s="86" t="s">
        <v>42</v>
      </c>
      <c r="C366" s="85">
        <f t="shared" ref="C366:F367" si="70">C52+C93+C130</f>
        <v>0</v>
      </c>
      <c r="D366" s="85">
        <f t="shared" si="70"/>
        <v>0</v>
      </c>
      <c r="E366" s="85">
        <f t="shared" si="70"/>
        <v>0</v>
      </c>
      <c r="F366" s="85">
        <f t="shared" si="70"/>
        <v>0</v>
      </c>
      <c r="G366" s="53"/>
      <c r="H366" s="53"/>
      <c r="I366" s="53"/>
      <c r="J366" s="53"/>
      <c r="K366" s="53"/>
      <c r="L366" s="53"/>
    </row>
    <row r="367" spans="1:12" ht="16.5" thickBot="1" x14ac:dyDescent="0.3">
      <c r="A367" s="53"/>
      <c r="B367" s="86" t="s">
        <v>66</v>
      </c>
      <c r="C367" s="88">
        <f t="shared" si="70"/>
        <v>0</v>
      </c>
      <c r="D367" s="88">
        <f t="shared" si="70"/>
        <v>0</v>
      </c>
      <c r="E367" s="88">
        <f t="shared" si="70"/>
        <v>0</v>
      </c>
      <c r="F367" s="88">
        <f t="shared" si="70"/>
        <v>0</v>
      </c>
      <c r="G367" s="53"/>
      <c r="H367" s="53"/>
      <c r="I367" s="53"/>
      <c r="J367" s="53"/>
      <c r="K367" s="53"/>
      <c r="L367" s="53"/>
    </row>
    <row r="368" spans="1:12" ht="32.25" thickBot="1" x14ac:dyDescent="0.3">
      <c r="A368" s="53"/>
      <c r="B368" s="84" t="s">
        <v>49</v>
      </c>
      <c r="C368" s="104">
        <f>C95+C54</f>
        <v>0</v>
      </c>
      <c r="D368" s="104">
        <f>D95+D54</f>
        <v>0</v>
      </c>
      <c r="E368" s="104">
        <f>E95+E54</f>
        <v>0</v>
      </c>
      <c r="F368" s="104">
        <f>F95+F54</f>
        <v>0</v>
      </c>
      <c r="G368" s="53"/>
      <c r="H368" s="53"/>
      <c r="I368" s="53"/>
      <c r="J368" s="53"/>
      <c r="K368" s="53"/>
      <c r="L368" s="53"/>
    </row>
    <row r="369" spans="1:12" ht="16.5" thickBot="1" x14ac:dyDescent="0.3">
      <c r="A369" s="53"/>
      <c r="B369" s="86" t="s">
        <v>42</v>
      </c>
      <c r="C369" s="85">
        <f t="shared" ref="C369:F370" si="71">C55+C96+C133</f>
        <v>0</v>
      </c>
      <c r="D369" s="85">
        <f t="shared" si="71"/>
        <v>0</v>
      </c>
      <c r="E369" s="85">
        <f t="shared" si="71"/>
        <v>0</v>
      </c>
      <c r="F369" s="85">
        <f t="shared" si="71"/>
        <v>0</v>
      </c>
      <c r="G369" s="53"/>
      <c r="H369" s="53"/>
      <c r="I369" s="53"/>
      <c r="J369" s="53"/>
      <c r="K369" s="53"/>
      <c r="L369" s="53"/>
    </row>
    <row r="370" spans="1:12" ht="16.5" thickBot="1" x14ac:dyDescent="0.3">
      <c r="A370" s="53"/>
      <c r="B370" s="86" t="s">
        <v>66</v>
      </c>
      <c r="C370" s="88">
        <f t="shared" si="71"/>
        <v>0</v>
      </c>
      <c r="D370" s="88">
        <f t="shared" si="71"/>
        <v>0</v>
      </c>
      <c r="E370" s="88">
        <f t="shared" si="71"/>
        <v>0</v>
      </c>
      <c r="F370" s="88">
        <f t="shared" si="71"/>
        <v>0</v>
      </c>
      <c r="G370" s="53"/>
      <c r="H370" s="53"/>
      <c r="I370" s="53"/>
      <c r="J370" s="53"/>
      <c r="K370" s="53"/>
      <c r="L370" s="53"/>
    </row>
    <row r="371" spans="1:12" ht="16.5" thickBot="1" x14ac:dyDescent="0.3">
      <c r="A371" s="53"/>
      <c r="B371" s="84" t="s">
        <v>68</v>
      </c>
      <c r="C371" s="104">
        <f>C372+C373+C374+C375</f>
        <v>0</v>
      </c>
      <c r="D371" s="104">
        <f t="shared" ref="D371:F371" si="72">D372+D373+D374+D375</f>
        <v>0</v>
      </c>
      <c r="E371" s="104">
        <f t="shared" si="72"/>
        <v>0</v>
      </c>
      <c r="F371" s="104">
        <f t="shared" si="72"/>
        <v>0</v>
      </c>
      <c r="G371" s="53"/>
      <c r="H371" s="53"/>
      <c r="I371" s="53"/>
      <c r="J371" s="53"/>
      <c r="K371" s="53"/>
      <c r="L371" s="53"/>
    </row>
    <row r="372" spans="1:12" ht="16.5" thickBot="1" x14ac:dyDescent="0.3">
      <c r="A372" s="53"/>
      <c r="B372" s="86" t="s">
        <v>42</v>
      </c>
      <c r="C372" s="85">
        <f t="shared" ref="C372:F375" si="73">C156+C181+C206+C232+C261+C286+C311+C337</f>
        <v>0</v>
      </c>
      <c r="D372" s="85">
        <f t="shared" si="73"/>
        <v>0</v>
      </c>
      <c r="E372" s="85">
        <f t="shared" si="73"/>
        <v>0</v>
      </c>
      <c r="F372" s="85">
        <f t="shared" si="73"/>
        <v>0</v>
      </c>
      <c r="G372" s="53"/>
      <c r="H372" s="53"/>
      <c r="I372" s="53"/>
      <c r="J372" s="53"/>
      <c r="K372" s="53"/>
      <c r="L372" s="53"/>
    </row>
    <row r="373" spans="1:12" ht="16.5" thickBot="1" x14ac:dyDescent="0.3">
      <c r="A373" s="53"/>
      <c r="B373" s="86" t="s">
        <v>69</v>
      </c>
      <c r="C373" s="85">
        <f t="shared" si="73"/>
        <v>0</v>
      </c>
      <c r="D373" s="85">
        <f t="shared" si="73"/>
        <v>0</v>
      </c>
      <c r="E373" s="85">
        <f t="shared" si="73"/>
        <v>0</v>
      </c>
      <c r="F373" s="85">
        <f t="shared" si="73"/>
        <v>0</v>
      </c>
      <c r="G373" s="53"/>
      <c r="H373" s="53"/>
      <c r="I373" s="53"/>
      <c r="J373" s="53"/>
      <c r="K373" s="53"/>
      <c r="L373" s="53"/>
    </row>
    <row r="374" spans="1:12" ht="16.5" thickBot="1" x14ac:dyDescent="0.3">
      <c r="A374" s="53"/>
      <c r="B374" s="86" t="s">
        <v>59</v>
      </c>
      <c r="C374" s="85">
        <f t="shared" si="73"/>
        <v>0</v>
      </c>
      <c r="D374" s="85">
        <f t="shared" si="73"/>
        <v>0</v>
      </c>
      <c r="E374" s="85">
        <f t="shared" si="73"/>
        <v>0</v>
      </c>
      <c r="F374" s="85">
        <f t="shared" si="73"/>
        <v>0</v>
      </c>
      <c r="G374" s="53"/>
      <c r="H374" s="53"/>
      <c r="I374" s="53"/>
      <c r="J374" s="53"/>
      <c r="K374" s="53"/>
      <c r="L374" s="53"/>
    </row>
    <row r="375" spans="1:12" ht="16.5" thickBot="1" x14ac:dyDescent="0.3">
      <c r="A375" s="53"/>
      <c r="B375" s="86" t="s">
        <v>60</v>
      </c>
      <c r="C375" s="85">
        <f t="shared" si="73"/>
        <v>0</v>
      </c>
      <c r="D375" s="85">
        <f t="shared" si="73"/>
        <v>0</v>
      </c>
      <c r="E375" s="85">
        <f t="shared" si="73"/>
        <v>0</v>
      </c>
      <c r="F375" s="85">
        <f t="shared" si="73"/>
        <v>0</v>
      </c>
      <c r="G375" s="53"/>
      <c r="H375" s="53"/>
      <c r="I375" s="53"/>
      <c r="J375" s="53"/>
      <c r="K375" s="53"/>
      <c r="L375" s="53"/>
    </row>
    <row r="376" spans="1:12" ht="16.5" thickBot="1" x14ac:dyDescent="0.3">
      <c r="A376" s="53"/>
      <c r="B376" s="84" t="s">
        <v>70</v>
      </c>
      <c r="C376" s="104">
        <f>C377+C378+C379+C380</f>
        <v>5000</v>
      </c>
      <c r="D376" s="104">
        <f t="shared" ref="D376:F376" si="74">D377+D378+D379+D380</f>
        <v>4000</v>
      </c>
      <c r="E376" s="104">
        <f t="shared" si="74"/>
        <v>4000</v>
      </c>
      <c r="F376" s="104">
        <f t="shared" si="74"/>
        <v>1000</v>
      </c>
      <c r="G376" s="53"/>
      <c r="H376" s="53"/>
      <c r="I376" s="53"/>
      <c r="J376" s="53"/>
      <c r="K376" s="53"/>
      <c r="L376" s="53"/>
    </row>
    <row r="377" spans="1:12" ht="16.5" thickBot="1" x14ac:dyDescent="0.3">
      <c r="A377" s="53"/>
      <c r="B377" s="86" t="s">
        <v>42</v>
      </c>
      <c r="C377" s="85">
        <f t="shared" ref="C377:F380" si="75">C161+C186+C211+C237+C266+C291+C316+C342</f>
        <v>5000</v>
      </c>
      <c r="D377" s="85">
        <f t="shared" si="75"/>
        <v>4000</v>
      </c>
      <c r="E377" s="85">
        <f t="shared" si="75"/>
        <v>4000</v>
      </c>
      <c r="F377" s="85">
        <f t="shared" si="75"/>
        <v>1000</v>
      </c>
      <c r="G377" s="53"/>
      <c r="H377" s="53"/>
      <c r="I377" s="53"/>
      <c r="J377" s="53"/>
      <c r="K377" s="53"/>
      <c r="L377" s="53"/>
    </row>
    <row r="378" spans="1:12" ht="16.5" thickBot="1" x14ac:dyDescent="0.3">
      <c r="A378" s="53"/>
      <c r="B378" s="86" t="s">
        <v>69</v>
      </c>
      <c r="C378" s="85">
        <f t="shared" si="75"/>
        <v>0</v>
      </c>
      <c r="D378" s="85">
        <f t="shared" si="75"/>
        <v>0</v>
      </c>
      <c r="E378" s="85">
        <f t="shared" si="75"/>
        <v>0</v>
      </c>
      <c r="F378" s="85">
        <f t="shared" si="75"/>
        <v>0</v>
      </c>
      <c r="G378" s="53"/>
      <c r="H378" s="53"/>
      <c r="I378" s="53"/>
      <c r="J378" s="53"/>
      <c r="K378" s="53"/>
      <c r="L378" s="53"/>
    </row>
    <row r="379" spans="1:12" ht="16.5" thickBot="1" x14ac:dyDescent="0.3">
      <c r="A379" s="53"/>
      <c r="B379" s="86" t="s">
        <v>59</v>
      </c>
      <c r="C379" s="85">
        <f t="shared" si="75"/>
        <v>0</v>
      </c>
      <c r="D379" s="85">
        <f t="shared" si="75"/>
        <v>0</v>
      </c>
      <c r="E379" s="85">
        <f t="shared" si="75"/>
        <v>0</v>
      </c>
      <c r="F379" s="85">
        <f t="shared" si="75"/>
        <v>0</v>
      </c>
      <c r="G379" s="53"/>
      <c r="H379" s="53"/>
      <c r="I379" s="53"/>
      <c r="J379" s="53"/>
      <c r="K379" s="53"/>
      <c r="L379" s="53"/>
    </row>
    <row r="380" spans="1:12" ht="16.5" thickBot="1" x14ac:dyDescent="0.3">
      <c r="A380" s="53"/>
      <c r="B380" s="86" t="s">
        <v>60</v>
      </c>
      <c r="C380" s="85">
        <f t="shared" si="75"/>
        <v>0</v>
      </c>
      <c r="D380" s="85">
        <f t="shared" si="75"/>
        <v>0</v>
      </c>
      <c r="E380" s="85">
        <f t="shared" si="75"/>
        <v>0</v>
      </c>
      <c r="F380" s="85">
        <f t="shared" si="75"/>
        <v>0</v>
      </c>
      <c r="G380" s="53"/>
      <c r="H380" s="53"/>
      <c r="I380" s="53"/>
      <c r="J380" s="53"/>
      <c r="K380" s="53"/>
      <c r="L380" s="53"/>
    </row>
    <row r="381" spans="1:12" ht="16.5" thickBot="1" x14ac:dyDescent="0.3">
      <c r="A381" s="53"/>
      <c r="B381" s="95" t="s">
        <v>71</v>
      </c>
      <c r="C381" s="96">
        <f>IF(C349-C348=0,0,"Error")</f>
        <v>0</v>
      </c>
      <c r="D381" s="96">
        <f t="shared" ref="D381:F381" si="76">IF(D349-D348=0,0,"Error")</f>
        <v>0</v>
      </c>
      <c r="E381" s="96">
        <f t="shared" si="76"/>
        <v>0</v>
      </c>
      <c r="F381" s="96">
        <f t="shared" si="76"/>
        <v>0</v>
      </c>
      <c r="G381" s="53"/>
      <c r="H381" s="53"/>
      <c r="I381" s="53"/>
      <c r="J381" s="53"/>
      <c r="K381" s="53"/>
      <c r="L381" s="53"/>
    </row>
    <row r="382" spans="1:12" ht="15.75" x14ac:dyDescent="0.25">
      <c r="A382" s="53"/>
      <c r="B382" s="108"/>
      <c r="C382" s="109"/>
      <c r="D382" s="109"/>
      <c r="E382" s="109"/>
      <c r="F382" s="109"/>
      <c r="G382" s="53"/>
      <c r="H382" s="53"/>
      <c r="I382" s="53"/>
      <c r="J382" s="53"/>
      <c r="K382" s="53"/>
      <c r="L382" s="53"/>
    </row>
  </sheetData>
  <mergeCells count="91">
    <mergeCell ref="B334:B335"/>
    <mergeCell ref="B308:B309"/>
    <mergeCell ref="C321:F321"/>
    <mergeCell ref="C323:F323"/>
    <mergeCell ref="C324:F324"/>
    <mergeCell ref="B325:B326"/>
    <mergeCell ref="B333:F333"/>
    <mergeCell ref="H245:L247"/>
    <mergeCell ref="C246:F246"/>
    <mergeCell ref="C247:F247"/>
    <mergeCell ref="C248:F248"/>
    <mergeCell ref="B307:F307"/>
    <mergeCell ref="B257:F257"/>
    <mergeCell ref="B258:B259"/>
    <mergeCell ref="E271:F271"/>
    <mergeCell ref="C272:F272"/>
    <mergeCell ref="C273:F273"/>
    <mergeCell ref="B274:B275"/>
    <mergeCell ref="B282:F282"/>
    <mergeCell ref="B283:B284"/>
    <mergeCell ref="C297:F297"/>
    <mergeCell ref="C298:F298"/>
    <mergeCell ref="B299:B300"/>
    <mergeCell ref="B249:B250"/>
    <mergeCell ref="B220:B221"/>
    <mergeCell ref="B228:F228"/>
    <mergeCell ref="B229:B230"/>
    <mergeCell ref="B242:F242"/>
    <mergeCell ref="B243:F243"/>
    <mergeCell ref="C244:F244"/>
    <mergeCell ref="E245:F245"/>
    <mergeCell ref="C219:F219"/>
    <mergeCell ref="C168:F168"/>
    <mergeCell ref="B169:B170"/>
    <mergeCell ref="B177:F177"/>
    <mergeCell ref="B178:B179"/>
    <mergeCell ref="C192:F192"/>
    <mergeCell ref="C193:F193"/>
    <mergeCell ref="B194:B195"/>
    <mergeCell ref="B202:F202"/>
    <mergeCell ref="B203:B204"/>
    <mergeCell ref="C216:F216"/>
    <mergeCell ref="C218:F218"/>
    <mergeCell ref="C167:F167"/>
    <mergeCell ref="B138:F138"/>
    <mergeCell ref="C139:F139"/>
    <mergeCell ref="E140:F140"/>
    <mergeCell ref="H140:L142"/>
    <mergeCell ref="C141:F141"/>
    <mergeCell ref="C142:F142"/>
    <mergeCell ref="C143:F143"/>
    <mergeCell ref="B144:B145"/>
    <mergeCell ref="B152:F152"/>
    <mergeCell ref="B153:B154"/>
    <mergeCell ref="E166:F166"/>
    <mergeCell ref="B137:F137"/>
    <mergeCell ref="C64:F64"/>
    <mergeCell ref="C65:F65"/>
    <mergeCell ref="B66:B67"/>
    <mergeCell ref="B74:F74"/>
    <mergeCell ref="B75:B76"/>
    <mergeCell ref="C100:F100"/>
    <mergeCell ref="C101:F101"/>
    <mergeCell ref="C102:F102"/>
    <mergeCell ref="B103:B104"/>
    <mergeCell ref="B111:F111"/>
    <mergeCell ref="B112:B113"/>
    <mergeCell ref="C63:F63"/>
    <mergeCell ref="B21:F21"/>
    <mergeCell ref="C22:F22"/>
    <mergeCell ref="C23:F23"/>
    <mergeCell ref="C24:F24"/>
    <mergeCell ref="B25:B26"/>
    <mergeCell ref="B33:F33"/>
    <mergeCell ref="B34:B35"/>
    <mergeCell ref="C59:F59"/>
    <mergeCell ref="C60:F60"/>
    <mergeCell ref="C61:F61"/>
    <mergeCell ref="C62:F62"/>
    <mergeCell ref="B20:F20"/>
    <mergeCell ref="A1:G1"/>
    <mergeCell ref="B2:F2"/>
    <mergeCell ref="C4:F4"/>
    <mergeCell ref="C5:F5"/>
    <mergeCell ref="C6:F6"/>
    <mergeCell ref="B7:F7"/>
    <mergeCell ref="B8:F10"/>
    <mergeCell ref="C11:F11"/>
    <mergeCell ref="B12:B13"/>
    <mergeCell ref="C16:F16"/>
    <mergeCell ref="B17:F17"/>
  </mergeCells>
  <pageMargins left="0.7" right="0.7" top="0.75" bottom="0.75" header="0.3" footer="0.3"/>
  <pageSetup scale="58"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BCB8A-141E-49A7-90B8-E73972819288}">
  <dimension ref="A1:K243"/>
  <sheetViews>
    <sheetView view="pageBreakPreview" topLeftCell="A231" zoomScale="130" zoomScaleNormal="100" zoomScaleSheetLayoutView="130" workbookViewId="0">
      <selection activeCell="I245" sqref="I245"/>
    </sheetView>
  </sheetViews>
  <sheetFormatPr defaultRowHeight="15" x14ac:dyDescent="0.25"/>
  <cols>
    <col min="1" max="1" width="13.28515625" customWidth="1"/>
    <col min="2" max="2" width="38.7109375" customWidth="1"/>
    <col min="3" max="3" width="15.28515625" customWidth="1"/>
    <col min="4" max="4" width="17.85546875" customWidth="1"/>
    <col min="5" max="5" width="18.7109375" customWidth="1"/>
    <col min="6" max="6" width="25.42578125" customWidth="1"/>
    <col min="7" max="7" width="6.28515625" customWidth="1"/>
    <col min="8" max="8" width="8.7109375" customWidth="1"/>
    <col min="9" max="9" width="11" customWidth="1"/>
    <col min="10" max="10" width="11" bestFit="1" customWidth="1"/>
    <col min="257" max="257" width="14.28515625" customWidth="1"/>
    <col min="258" max="258" width="41.140625" customWidth="1"/>
    <col min="259" max="259" width="15.28515625" customWidth="1"/>
    <col min="260" max="260" width="17.85546875" customWidth="1"/>
    <col min="261" max="261" width="18.7109375" customWidth="1"/>
    <col min="262" max="262" width="28.42578125" customWidth="1"/>
    <col min="263" max="263" width="6.28515625" customWidth="1"/>
    <col min="264" max="264" width="13.28515625" customWidth="1"/>
    <col min="265" max="265" width="11" customWidth="1"/>
    <col min="266" max="266" width="11" bestFit="1" customWidth="1"/>
    <col min="513" max="513" width="14.28515625" customWidth="1"/>
    <col min="514" max="514" width="41.140625" customWidth="1"/>
    <col min="515" max="515" width="15.28515625" customWidth="1"/>
    <col min="516" max="516" width="17.85546875" customWidth="1"/>
    <col min="517" max="517" width="18.7109375" customWidth="1"/>
    <col min="518" max="518" width="28.42578125" customWidth="1"/>
    <col min="519" max="519" width="6.28515625" customWidth="1"/>
    <col min="520" max="520" width="13.28515625" customWidth="1"/>
    <col min="521" max="521" width="11" customWidth="1"/>
    <col min="522" max="522" width="11" bestFit="1" customWidth="1"/>
    <col min="769" max="769" width="14.28515625" customWidth="1"/>
    <col min="770" max="770" width="41.140625" customWidth="1"/>
    <col min="771" max="771" width="15.28515625" customWidth="1"/>
    <col min="772" max="772" width="17.85546875" customWidth="1"/>
    <col min="773" max="773" width="18.7109375" customWidth="1"/>
    <col min="774" max="774" width="28.42578125" customWidth="1"/>
    <col min="775" max="775" width="6.28515625" customWidth="1"/>
    <col min="776" max="776" width="13.28515625" customWidth="1"/>
    <col min="777" max="777" width="11" customWidth="1"/>
    <col min="778" max="778" width="11" bestFit="1" customWidth="1"/>
    <col min="1025" max="1025" width="14.28515625" customWidth="1"/>
    <col min="1026" max="1026" width="41.140625" customWidth="1"/>
    <col min="1027" max="1027" width="15.28515625" customWidth="1"/>
    <col min="1028" max="1028" width="17.85546875" customWidth="1"/>
    <col min="1029" max="1029" width="18.7109375" customWidth="1"/>
    <col min="1030" max="1030" width="28.42578125" customWidth="1"/>
    <col min="1031" max="1031" width="6.28515625" customWidth="1"/>
    <col min="1032" max="1032" width="13.28515625" customWidth="1"/>
    <col min="1033" max="1033" width="11" customWidth="1"/>
    <col min="1034" max="1034" width="11" bestFit="1" customWidth="1"/>
    <col min="1281" max="1281" width="14.28515625" customWidth="1"/>
    <col min="1282" max="1282" width="41.140625" customWidth="1"/>
    <col min="1283" max="1283" width="15.28515625" customWidth="1"/>
    <col min="1284" max="1284" width="17.85546875" customWidth="1"/>
    <col min="1285" max="1285" width="18.7109375" customWidth="1"/>
    <col min="1286" max="1286" width="28.42578125" customWidth="1"/>
    <col min="1287" max="1287" width="6.28515625" customWidth="1"/>
    <col min="1288" max="1288" width="13.28515625" customWidth="1"/>
    <col min="1289" max="1289" width="11" customWidth="1"/>
    <col min="1290" max="1290" width="11" bestFit="1" customWidth="1"/>
    <col min="1537" max="1537" width="14.28515625" customWidth="1"/>
    <col min="1538" max="1538" width="41.140625" customWidth="1"/>
    <col min="1539" max="1539" width="15.28515625" customWidth="1"/>
    <col min="1540" max="1540" width="17.85546875" customWidth="1"/>
    <col min="1541" max="1541" width="18.7109375" customWidth="1"/>
    <col min="1542" max="1542" width="28.42578125" customWidth="1"/>
    <col min="1543" max="1543" width="6.28515625" customWidth="1"/>
    <col min="1544" max="1544" width="13.28515625" customWidth="1"/>
    <col min="1545" max="1545" width="11" customWidth="1"/>
    <col min="1546" max="1546" width="11" bestFit="1" customWidth="1"/>
    <col min="1793" max="1793" width="14.28515625" customWidth="1"/>
    <col min="1794" max="1794" width="41.140625" customWidth="1"/>
    <col min="1795" max="1795" width="15.28515625" customWidth="1"/>
    <col min="1796" max="1796" width="17.85546875" customWidth="1"/>
    <col min="1797" max="1797" width="18.7109375" customWidth="1"/>
    <col min="1798" max="1798" width="28.42578125" customWidth="1"/>
    <col min="1799" max="1799" width="6.28515625" customWidth="1"/>
    <col min="1800" max="1800" width="13.28515625" customWidth="1"/>
    <col min="1801" max="1801" width="11" customWidth="1"/>
    <col min="1802" max="1802" width="11" bestFit="1" customWidth="1"/>
    <col min="2049" max="2049" width="14.28515625" customWidth="1"/>
    <col min="2050" max="2050" width="41.140625" customWidth="1"/>
    <col min="2051" max="2051" width="15.28515625" customWidth="1"/>
    <col min="2052" max="2052" width="17.85546875" customWidth="1"/>
    <col min="2053" max="2053" width="18.7109375" customWidth="1"/>
    <col min="2054" max="2054" width="28.42578125" customWidth="1"/>
    <col min="2055" max="2055" width="6.28515625" customWidth="1"/>
    <col min="2056" max="2056" width="13.28515625" customWidth="1"/>
    <col min="2057" max="2057" width="11" customWidth="1"/>
    <col min="2058" max="2058" width="11" bestFit="1" customWidth="1"/>
    <col min="2305" max="2305" width="14.28515625" customWidth="1"/>
    <col min="2306" max="2306" width="41.140625" customWidth="1"/>
    <col min="2307" max="2307" width="15.28515625" customWidth="1"/>
    <col min="2308" max="2308" width="17.85546875" customWidth="1"/>
    <col min="2309" max="2309" width="18.7109375" customWidth="1"/>
    <col min="2310" max="2310" width="28.42578125" customWidth="1"/>
    <col min="2311" max="2311" width="6.28515625" customWidth="1"/>
    <col min="2312" max="2312" width="13.28515625" customWidth="1"/>
    <col min="2313" max="2313" width="11" customWidth="1"/>
    <col min="2314" max="2314" width="11" bestFit="1" customWidth="1"/>
    <col min="2561" max="2561" width="14.28515625" customWidth="1"/>
    <col min="2562" max="2562" width="41.140625" customWidth="1"/>
    <col min="2563" max="2563" width="15.28515625" customWidth="1"/>
    <col min="2564" max="2564" width="17.85546875" customWidth="1"/>
    <col min="2565" max="2565" width="18.7109375" customWidth="1"/>
    <col min="2566" max="2566" width="28.42578125" customWidth="1"/>
    <col min="2567" max="2567" width="6.28515625" customWidth="1"/>
    <col min="2568" max="2568" width="13.28515625" customWidth="1"/>
    <col min="2569" max="2569" width="11" customWidth="1"/>
    <col min="2570" max="2570" width="11" bestFit="1" customWidth="1"/>
    <col min="2817" max="2817" width="14.28515625" customWidth="1"/>
    <col min="2818" max="2818" width="41.140625" customWidth="1"/>
    <col min="2819" max="2819" width="15.28515625" customWidth="1"/>
    <col min="2820" max="2820" width="17.85546875" customWidth="1"/>
    <col min="2821" max="2821" width="18.7109375" customWidth="1"/>
    <col min="2822" max="2822" width="28.42578125" customWidth="1"/>
    <col min="2823" max="2823" width="6.28515625" customWidth="1"/>
    <col min="2824" max="2824" width="13.28515625" customWidth="1"/>
    <col min="2825" max="2825" width="11" customWidth="1"/>
    <col min="2826" max="2826" width="11" bestFit="1" customWidth="1"/>
    <col min="3073" max="3073" width="14.28515625" customWidth="1"/>
    <col min="3074" max="3074" width="41.140625" customWidth="1"/>
    <col min="3075" max="3075" width="15.28515625" customWidth="1"/>
    <col min="3076" max="3076" width="17.85546875" customWidth="1"/>
    <col min="3077" max="3077" width="18.7109375" customWidth="1"/>
    <col min="3078" max="3078" width="28.42578125" customWidth="1"/>
    <col min="3079" max="3079" width="6.28515625" customWidth="1"/>
    <col min="3080" max="3080" width="13.28515625" customWidth="1"/>
    <col min="3081" max="3081" width="11" customWidth="1"/>
    <col min="3082" max="3082" width="11" bestFit="1" customWidth="1"/>
    <col min="3329" max="3329" width="14.28515625" customWidth="1"/>
    <col min="3330" max="3330" width="41.140625" customWidth="1"/>
    <col min="3331" max="3331" width="15.28515625" customWidth="1"/>
    <col min="3332" max="3332" width="17.85546875" customWidth="1"/>
    <col min="3333" max="3333" width="18.7109375" customWidth="1"/>
    <col min="3334" max="3334" width="28.42578125" customWidth="1"/>
    <col min="3335" max="3335" width="6.28515625" customWidth="1"/>
    <col min="3336" max="3336" width="13.28515625" customWidth="1"/>
    <col min="3337" max="3337" width="11" customWidth="1"/>
    <col min="3338" max="3338" width="11" bestFit="1" customWidth="1"/>
    <col min="3585" max="3585" width="14.28515625" customWidth="1"/>
    <col min="3586" max="3586" width="41.140625" customWidth="1"/>
    <col min="3587" max="3587" width="15.28515625" customWidth="1"/>
    <col min="3588" max="3588" width="17.85546875" customWidth="1"/>
    <col min="3589" max="3589" width="18.7109375" customWidth="1"/>
    <col min="3590" max="3590" width="28.42578125" customWidth="1"/>
    <col min="3591" max="3591" width="6.28515625" customWidth="1"/>
    <col min="3592" max="3592" width="13.28515625" customWidth="1"/>
    <col min="3593" max="3593" width="11" customWidth="1"/>
    <col min="3594" max="3594" width="11" bestFit="1" customWidth="1"/>
    <col min="3841" max="3841" width="14.28515625" customWidth="1"/>
    <col min="3842" max="3842" width="41.140625" customWidth="1"/>
    <col min="3843" max="3843" width="15.28515625" customWidth="1"/>
    <col min="3844" max="3844" width="17.85546875" customWidth="1"/>
    <col min="3845" max="3845" width="18.7109375" customWidth="1"/>
    <col min="3846" max="3846" width="28.42578125" customWidth="1"/>
    <col min="3847" max="3847" width="6.28515625" customWidth="1"/>
    <col min="3848" max="3848" width="13.28515625" customWidth="1"/>
    <col min="3849" max="3849" width="11" customWidth="1"/>
    <col min="3850" max="3850" width="11" bestFit="1" customWidth="1"/>
    <col min="4097" max="4097" width="14.28515625" customWidth="1"/>
    <col min="4098" max="4098" width="41.140625" customWidth="1"/>
    <col min="4099" max="4099" width="15.28515625" customWidth="1"/>
    <col min="4100" max="4100" width="17.85546875" customWidth="1"/>
    <col min="4101" max="4101" width="18.7109375" customWidth="1"/>
    <col min="4102" max="4102" width="28.42578125" customWidth="1"/>
    <col min="4103" max="4103" width="6.28515625" customWidth="1"/>
    <col min="4104" max="4104" width="13.28515625" customWidth="1"/>
    <col min="4105" max="4105" width="11" customWidth="1"/>
    <col min="4106" max="4106" width="11" bestFit="1" customWidth="1"/>
    <col min="4353" max="4353" width="14.28515625" customWidth="1"/>
    <col min="4354" max="4354" width="41.140625" customWidth="1"/>
    <col min="4355" max="4355" width="15.28515625" customWidth="1"/>
    <col min="4356" max="4356" width="17.85546875" customWidth="1"/>
    <col min="4357" max="4357" width="18.7109375" customWidth="1"/>
    <col min="4358" max="4358" width="28.42578125" customWidth="1"/>
    <col min="4359" max="4359" width="6.28515625" customWidth="1"/>
    <col min="4360" max="4360" width="13.28515625" customWidth="1"/>
    <col min="4361" max="4361" width="11" customWidth="1"/>
    <col min="4362" max="4362" width="11" bestFit="1" customWidth="1"/>
    <col min="4609" max="4609" width="14.28515625" customWidth="1"/>
    <col min="4610" max="4610" width="41.140625" customWidth="1"/>
    <col min="4611" max="4611" width="15.28515625" customWidth="1"/>
    <col min="4612" max="4612" width="17.85546875" customWidth="1"/>
    <col min="4613" max="4613" width="18.7109375" customWidth="1"/>
    <col min="4614" max="4614" width="28.42578125" customWidth="1"/>
    <col min="4615" max="4615" width="6.28515625" customWidth="1"/>
    <col min="4616" max="4616" width="13.28515625" customWidth="1"/>
    <col min="4617" max="4617" width="11" customWidth="1"/>
    <col min="4618" max="4618" width="11" bestFit="1" customWidth="1"/>
    <col min="4865" max="4865" width="14.28515625" customWidth="1"/>
    <col min="4866" max="4866" width="41.140625" customWidth="1"/>
    <col min="4867" max="4867" width="15.28515625" customWidth="1"/>
    <col min="4868" max="4868" width="17.85546875" customWidth="1"/>
    <col min="4869" max="4869" width="18.7109375" customWidth="1"/>
    <col min="4870" max="4870" width="28.42578125" customWidth="1"/>
    <col min="4871" max="4871" width="6.28515625" customWidth="1"/>
    <col min="4872" max="4872" width="13.28515625" customWidth="1"/>
    <col min="4873" max="4873" width="11" customWidth="1"/>
    <col min="4874" max="4874" width="11" bestFit="1" customWidth="1"/>
    <col min="5121" max="5121" width="14.28515625" customWidth="1"/>
    <col min="5122" max="5122" width="41.140625" customWidth="1"/>
    <col min="5123" max="5123" width="15.28515625" customWidth="1"/>
    <col min="5124" max="5124" width="17.85546875" customWidth="1"/>
    <col min="5125" max="5125" width="18.7109375" customWidth="1"/>
    <col min="5126" max="5126" width="28.42578125" customWidth="1"/>
    <col min="5127" max="5127" width="6.28515625" customWidth="1"/>
    <col min="5128" max="5128" width="13.28515625" customWidth="1"/>
    <col min="5129" max="5129" width="11" customWidth="1"/>
    <col min="5130" max="5130" width="11" bestFit="1" customWidth="1"/>
    <col min="5377" max="5377" width="14.28515625" customWidth="1"/>
    <col min="5378" max="5378" width="41.140625" customWidth="1"/>
    <col min="5379" max="5379" width="15.28515625" customWidth="1"/>
    <col min="5380" max="5380" width="17.85546875" customWidth="1"/>
    <col min="5381" max="5381" width="18.7109375" customWidth="1"/>
    <col min="5382" max="5382" width="28.42578125" customWidth="1"/>
    <col min="5383" max="5383" width="6.28515625" customWidth="1"/>
    <col min="5384" max="5384" width="13.28515625" customWidth="1"/>
    <col min="5385" max="5385" width="11" customWidth="1"/>
    <col min="5386" max="5386" width="11" bestFit="1" customWidth="1"/>
    <col min="5633" max="5633" width="14.28515625" customWidth="1"/>
    <col min="5634" max="5634" width="41.140625" customWidth="1"/>
    <col min="5635" max="5635" width="15.28515625" customWidth="1"/>
    <col min="5636" max="5636" width="17.85546875" customWidth="1"/>
    <col min="5637" max="5637" width="18.7109375" customWidth="1"/>
    <col min="5638" max="5638" width="28.42578125" customWidth="1"/>
    <col min="5639" max="5639" width="6.28515625" customWidth="1"/>
    <col min="5640" max="5640" width="13.28515625" customWidth="1"/>
    <col min="5641" max="5641" width="11" customWidth="1"/>
    <col min="5642" max="5642" width="11" bestFit="1" customWidth="1"/>
    <col min="5889" max="5889" width="14.28515625" customWidth="1"/>
    <col min="5890" max="5890" width="41.140625" customWidth="1"/>
    <col min="5891" max="5891" width="15.28515625" customWidth="1"/>
    <col min="5892" max="5892" width="17.85546875" customWidth="1"/>
    <col min="5893" max="5893" width="18.7109375" customWidth="1"/>
    <col min="5894" max="5894" width="28.42578125" customWidth="1"/>
    <col min="5895" max="5895" width="6.28515625" customWidth="1"/>
    <col min="5896" max="5896" width="13.28515625" customWidth="1"/>
    <col min="5897" max="5897" width="11" customWidth="1"/>
    <col min="5898" max="5898" width="11" bestFit="1" customWidth="1"/>
    <col min="6145" max="6145" width="14.28515625" customWidth="1"/>
    <col min="6146" max="6146" width="41.140625" customWidth="1"/>
    <col min="6147" max="6147" width="15.28515625" customWidth="1"/>
    <col min="6148" max="6148" width="17.85546875" customWidth="1"/>
    <col min="6149" max="6149" width="18.7109375" customWidth="1"/>
    <col min="6150" max="6150" width="28.42578125" customWidth="1"/>
    <col min="6151" max="6151" width="6.28515625" customWidth="1"/>
    <col min="6152" max="6152" width="13.28515625" customWidth="1"/>
    <col min="6153" max="6153" width="11" customWidth="1"/>
    <col min="6154" max="6154" width="11" bestFit="1" customWidth="1"/>
    <col min="6401" max="6401" width="14.28515625" customWidth="1"/>
    <col min="6402" max="6402" width="41.140625" customWidth="1"/>
    <col min="6403" max="6403" width="15.28515625" customWidth="1"/>
    <col min="6404" max="6404" width="17.85546875" customWidth="1"/>
    <col min="6405" max="6405" width="18.7109375" customWidth="1"/>
    <col min="6406" max="6406" width="28.42578125" customWidth="1"/>
    <col min="6407" max="6407" width="6.28515625" customWidth="1"/>
    <col min="6408" max="6408" width="13.28515625" customWidth="1"/>
    <col min="6409" max="6409" width="11" customWidth="1"/>
    <col min="6410" max="6410" width="11" bestFit="1" customWidth="1"/>
    <col min="6657" max="6657" width="14.28515625" customWidth="1"/>
    <col min="6658" max="6658" width="41.140625" customWidth="1"/>
    <col min="6659" max="6659" width="15.28515625" customWidth="1"/>
    <col min="6660" max="6660" width="17.85546875" customWidth="1"/>
    <col min="6661" max="6661" width="18.7109375" customWidth="1"/>
    <col min="6662" max="6662" width="28.42578125" customWidth="1"/>
    <col min="6663" max="6663" width="6.28515625" customWidth="1"/>
    <col min="6664" max="6664" width="13.28515625" customWidth="1"/>
    <col min="6665" max="6665" width="11" customWidth="1"/>
    <col min="6666" max="6666" width="11" bestFit="1" customWidth="1"/>
    <col min="6913" max="6913" width="14.28515625" customWidth="1"/>
    <col min="6914" max="6914" width="41.140625" customWidth="1"/>
    <col min="6915" max="6915" width="15.28515625" customWidth="1"/>
    <col min="6916" max="6916" width="17.85546875" customWidth="1"/>
    <col min="6917" max="6917" width="18.7109375" customWidth="1"/>
    <col min="6918" max="6918" width="28.42578125" customWidth="1"/>
    <col min="6919" max="6919" width="6.28515625" customWidth="1"/>
    <col min="6920" max="6920" width="13.28515625" customWidth="1"/>
    <col min="6921" max="6921" width="11" customWidth="1"/>
    <col min="6922" max="6922" width="11" bestFit="1" customWidth="1"/>
    <col min="7169" max="7169" width="14.28515625" customWidth="1"/>
    <col min="7170" max="7170" width="41.140625" customWidth="1"/>
    <col min="7171" max="7171" width="15.28515625" customWidth="1"/>
    <col min="7172" max="7172" width="17.85546875" customWidth="1"/>
    <col min="7173" max="7173" width="18.7109375" customWidth="1"/>
    <col min="7174" max="7174" width="28.42578125" customWidth="1"/>
    <col min="7175" max="7175" width="6.28515625" customWidth="1"/>
    <col min="7176" max="7176" width="13.28515625" customWidth="1"/>
    <col min="7177" max="7177" width="11" customWidth="1"/>
    <col min="7178" max="7178" width="11" bestFit="1" customWidth="1"/>
    <col min="7425" max="7425" width="14.28515625" customWidth="1"/>
    <col min="7426" max="7426" width="41.140625" customWidth="1"/>
    <col min="7427" max="7427" width="15.28515625" customWidth="1"/>
    <col min="7428" max="7428" width="17.85546875" customWidth="1"/>
    <col min="7429" max="7429" width="18.7109375" customWidth="1"/>
    <col min="7430" max="7430" width="28.42578125" customWidth="1"/>
    <col min="7431" max="7431" width="6.28515625" customWidth="1"/>
    <col min="7432" max="7432" width="13.28515625" customWidth="1"/>
    <col min="7433" max="7433" width="11" customWidth="1"/>
    <col min="7434" max="7434" width="11" bestFit="1" customWidth="1"/>
    <col min="7681" max="7681" width="14.28515625" customWidth="1"/>
    <col min="7682" max="7682" width="41.140625" customWidth="1"/>
    <col min="7683" max="7683" width="15.28515625" customWidth="1"/>
    <col min="7684" max="7684" width="17.85546875" customWidth="1"/>
    <col min="7685" max="7685" width="18.7109375" customWidth="1"/>
    <col min="7686" max="7686" width="28.42578125" customWidth="1"/>
    <col min="7687" max="7687" width="6.28515625" customWidth="1"/>
    <col min="7688" max="7688" width="13.28515625" customWidth="1"/>
    <col min="7689" max="7689" width="11" customWidth="1"/>
    <col min="7690" max="7690" width="11" bestFit="1" customWidth="1"/>
    <col min="7937" max="7937" width="14.28515625" customWidth="1"/>
    <col min="7938" max="7938" width="41.140625" customWidth="1"/>
    <col min="7939" max="7939" width="15.28515625" customWidth="1"/>
    <col min="7940" max="7940" width="17.85546875" customWidth="1"/>
    <col min="7941" max="7941" width="18.7109375" customWidth="1"/>
    <col min="7942" max="7942" width="28.42578125" customWidth="1"/>
    <col min="7943" max="7943" width="6.28515625" customWidth="1"/>
    <col min="7944" max="7944" width="13.28515625" customWidth="1"/>
    <col min="7945" max="7945" width="11" customWidth="1"/>
    <col min="7946" max="7946" width="11" bestFit="1" customWidth="1"/>
    <col min="8193" max="8193" width="14.28515625" customWidth="1"/>
    <col min="8194" max="8194" width="41.140625" customWidth="1"/>
    <col min="8195" max="8195" width="15.28515625" customWidth="1"/>
    <col min="8196" max="8196" width="17.85546875" customWidth="1"/>
    <col min="8197" max="8197" width="18.7109375" customWidth="1"/>
    <col min="8198" max="8198" width="28.42578125" customWidth="1"/>
    <col min="8199" max="8199" width="6.28515625" customWidth="1"/>
    <col min="8200" max="8200" width="13.28515625" customWidth="1"/>
    <col min="8201" max="8201" width="11" customWidth="1"/>
    <col min="8202" max="8202" width="11" bestFit="1" customWidth="1"/>
    <col min="8449" max="8449" width="14.28515625" customWidth="1"/>
    <col min="8450" max="8450" width="41.140625" customWidth="1"/>
    <col min="8451" max="8451" width="15.28515625" customWidth="1"/>
    <col min="8452" max="8452" width="17.85546875" customWidth="1"/>
    <col min="8453" max="8453" width="18.7109375" customWidth="1"/>
    <col min="8454" max="8454" width="28.42578125" customWidth="1"/>
    <col min="8455" max="8455" width="6.28515625" customWidth="1"/>
    <col min="8456" max="8456" width="13.28515625" customWidth="1"/>
    <col min="8457" max="8457" width="11" customWidth="1"/>
    <col min="8458" max="8458" width="11" bestFit="1" customWidth="1"/>
    <col min="8705" max="8705" width="14.28515625" customWidth="1"/>
    <col min="8706" max="8706" width="41.140625" customWidth="1"/>
    <col min="8707" max="8707" width="15.28515625" customWidth="1"/>
    <col min="8708" max="8708" width="17.85546875" customWidth="1"/>
    <col min="8709" max="8709" width="18.7109375" customWidth="1"/>
    <col min="8710" max="8710" width="28.42578125" customWidth="1"/>
    <col min="8711" max="8711" width="6.28515625" customWidth="1"/>
    <col min="8712" max="8712" width="13.28515625" customWidth="1"/>
    <col min="8713" max="8713" width="11" customWidth="1"/>
    <col min="8714" max="8714" width="11" bestFit="1" customWidth="1"/>
    <col min="8961" max="8961" width="14.28515625" customWidth="1"/>
    <col min="8962" max="8962" width="41.140625" customWidth="1"/>
    <col min="8963" max="8963" width="15.28515625" customWidth="1"/>
    <col min="8964" max="8964" width="17.85546875" customWidth="1"/>
    <col min="8965" max="8965" width="18.7109375" customWidth="1"/>
    <col min="8966" max="8966" width="28.42578125" customWidth="1"/>
    <col min="8967" max="8967" width="6.28515625" customWidth="1"/>
    <col min="8968" max="8968" width="13.28515625" customWidth="1"/>
    <col min="8969" max="8969" width="11" customWidth="1"/>
    <col min="8970" max="8970" width="11" bestFit="1" customWidth="1"/>
    <col min="9217" max="9217" width="14.28515625" customWidth="1"/>
    <col min="9218" max="9218" width="41.140625" customWidth="1"/>
    <col min="9219" max="9219" width="15.28515625" customWidth="1"/>
    <col min="9220" max="9220" width="17.85546875" customWidth="1"/>
    <col min="9221" max="9221" width="18.7109375" customWidth="1"/>
    <col min="9222" max="9222" width="28.42578125" customWidth="1"/>
    <col min="9223" max="9223" width="6.28515625" customWidth="1"/>
    <col min="9224" max="9224" width="13.28515625" customWidth="1"/>
    <col min="9225" max="9225" width="11" customWidth="1"/>
    <col min="9226" max="9226" width="11" bestFit="1" customWidth="1"/>
    <col min="9473" max="9473" width="14.28515625" customWidth="1"/>
    <col min="9474" max="9474" width="41.140625" customWidth="1"/>
    <col min="9475" max="9475" width="15.28515625" customWidth="1"/>
    <col min="9476" max="9476" width="17.85546875" customWidth="1"/>
    <col min="9477" max="9477" width="18.7109375" customWidth="1"/>
    <col min="9478" max="9478" width="28.42578125" customWidth="1"/>
    <col min="9479" max="9479" width="6.28515625" customWidth="1"/>
    <col min="9480" max="9480" width="13.28515625" customWidth="1"/>
    <col min="9481" max="9481" width="11" customWidth="1"/>
    <col min="9482" max="9482" width="11" bestFit="1" customWidth="1"/>
    <col min="9729" max="9729" width="14.28515625" customWidth="1"/>
    <col min="9730" max="9730" width="41.140625" customWidth="1"/>
    <col min="9731" max="9731" width="15.28515625" customWidth="1"/>
    <col min="9732" max="9732" width="17.85546875" customWidth="1"/>
    <col min="9733" max="9733" width="18.7109375" customWidth="1"/>
    <col min="9734" max="9734" width="28.42578125" customWidth="1"/>
    <col min="9735" max="9735" width="6.28515625" customWidth="1"/>
    <col min="9736" max="9736" width="13.28515625" customWidth="1"/>
    <col min="9737" max="9737" width="11" customWidth="1"/>
    <col min="9738" max="9738" width="11" bestFit="1" customWidth="1"/>
    <col min="9985" max="9985" width="14.28515625" customWidth="1"/>
    <col min="9986" max="9986" width="41.140625" customWidth="1"/>
    <col min="9987" max="9987" width="15.28515625" customWidth="1"/>
    <col min="9988" max="9988" width="17.85546875" customWidth="1"/>
    <col min="9989" max="9989" width="18.7109375" customWidth="1"/>
    <col min="9990" max="9990" width="28.42578125" customWidth="1"/>
    <col min="9991" max="9991" width="6.28515625" customWidth="1"/>
    <col min="9992" max="9992" width="13.28515625" customWidth="1"/>
    <col min="9993" max="9993" width="11" customWidth="1"/>
    <col min="9994" max="9994" width="11" bestFit="1" customWidth="1"/>
    <col min="10241" max="10241" width="14.28515625" customWidth="1"/>
    <col min="10242" max="10242" width="41.140625" customWidth="1"/>
    <col min="10243" max="10243" width="15.28515625" customWidth="1"/>
    <col min="10244" max="10244" width="17.85546875" customWidth="1"/>
    <col min="10245" max="10245" width="18.7109375" customWidth="1"/>
    <col min="10246" max="10246" width="28.42578125" customWidth="1"/>
    <col min="10247" max="10247" width="6.28515625" customWidth="1"/>
    <col min="10248" max="10248" width="13.28515625" customWidth="1"/>
    <col min="10249" max="10249" width="11" customWidth="1"/>
    <col min="10250" max="10250" width="11" bestFit="1" customWidth="1"/>
    <col min="10497" max="10497" width="14.28515625" customWidth="1"/>
    <col min="10498" max="10498" width="41.140625" customWidth="1"/>
    <col min="10499" max="10499" width="15.28515625" customWidth="1"/>
    <col min="10500" max="10500" width="17.85546875" customWidth="1"/>
    <col min="10501" max="10501" width="18.7109375" customWidth="1"/>
    <col min="10502" max="10502" width="28.42578125" customWidth="1"/>
    <col min="10503" max="10503" width="6.28515625" customWidth="1"/>
    <col min="10504" max="10504" width="13.28515625" customWidth="1"/>
    <col min="10505" max="10505" width="11" customWidth="1"/>
    <col min="10506" max="10506" width="11" bestFit="1" customWidth="1"/>
    <col min="10753" max="10753" width="14.28515625" customWidth="1"/>
    <col min="10754" max="10754" width="41.140625" customWidth="1"/>
    <col min="10755" max="10755" width="15.28515625" customWidth="1"/>
    <col min="10756" max="10756" width="17.85546875" customWidth="1"/>
    <col min="10757" max="10757" width="18.7109375" customWidth="1"/>
    <col min="10758" max="10758" width="28.42578125" customWidth="1"/>
    <col min="10759" max="10759" width="6.28515625" customWidth="1"/>
    <col min="10760" max="10760" width="13.28515625" customWidth="1"/>
    <col min="10761" max="10761" width="11" customWidth="1"/>
    <col min="10762" max="10762" width="11" bestFit="1" customWidth="1"/>
    <col min="11009" max="11009" width="14.28515625" customWidth="1"/>
    <col min="11010" max="11010" width="41.140625" customWidth="1"/>
    <col min="11011" max="11011" width="15.28515625" customWidth="1"/>
    <col min="11012" max="11012" width="17.85546875" customWidth="1"/>
    <col min="11013" max="11013" width="18.7109375" customWidth="1"/>
    <col min="11014" max="11014" width="28.42578125" customWidth="1"/>
    <col min="11015" max="11015" width="6.28515625" customWidth="1"/>
    <col min="11016" max="11016" width="13.28515625" customWidth="1"/>
    <col min="11017" max="11017" width="11" customWidth="1"/>
    <col min="11018" max="11018" width="11" bestFit="1" customWidth="1"/>
    <col min="11265" max="11265" width="14.28515625" customWidth="1"/>
    <col min="11266" max="11266" width="41.140625" customWidth="1"/>
    <col min="11267" max="11267" width="15.28515625" customWidth="1"/>
    <col min="11268" max="11268" width="17.85546875" customWidth="1"/>
    <col min="11269" max="11269" width="18.7109375" customWidth="1"/>
    <col min="11270" max="11270" width="28.42578125" customWidth="1"/>
    <col min="11271" max="11271" width="6.28515625" customWidth="1"/>
    <col min="11272" max="11272" width="13.28515625" customWidth="1"/>
    <col min="11273" max="11273" width="11" customWidth="1"/>
    <col min="11274" max="11274" width="11" bestFit="1" customWidth="1"/>
    <col min="11521" max="11521" width="14.28515625" customWidth="1"/>
    <col min="11522" max="11522" width="41.140625" customWidth="1"/>
    <col min="11523" max="11523" width="15.28515625" customWidth="1"/>
    <col min="11524" max="11524" width="17.85546875" customWidth="1"/>
    <col min="11525" max="11525" width="18.7109375" customWidth="1"/>
    <col min="11526" max="11526" width="28.42578125" customWidth="1"/>
    <col min="11527" max="11527" width="6.28515625" customWidth="1"/>
    <col min="11528" max="11528" width="13.28515625" customWidth="1"/>
    <col min="11529" max="11529" width="11" customWidth="1"/>
    <col min="11530" max="11530" width="11" bestFit="1" customWidth="1"/>
    <col min="11777" max="11777" width="14.28515625" customWidth="1"/>
    <col min="11778" max="11778" width="41.140625" customWidth="1"/>
    <col min="11779" max="11779" width="15.28515625" customWidth="1"/>
    <col min="11780" max="11780" width="17.85546875" customWidth="1"/>
    <col min="11781" max="11781" width="18.7109375" customWidth="1"/>
    <col min="11782" max="11782" width="28.42578125" customWidth="1"/>
    <col min="11783" max="11783" width="6.28515625" customWidth="1"/>
    <col min="11784" max="11784" width="13.28515625" customWidth="1"/>
    <col min="11785" max="11785" width="11" customWidth="1"/>
    <col min="11786" max="11786" width="11" bestFit="1" customWidth="1"/>
    <col min="12033" max="12033" width="14.28515625" customWidth="1"/>
    <col min="12034" max="12034" width="41.140625" customWidth="1"/>
    <col min="12035" max="12035" width="15.28515625" customWidth="1"/>
    <col min="12036" max="12036" width="17.85546875" customWidth="1"/>
    <col min="12037" max="12037" width="18.7109375" customWidth="1"/>
    <col min="12038" max="12038" width="28.42578125" customWidth="1"/>
    <col min="12039" max="12039" width="6.28515625" customWidth="1"/>
    <col min="12040" max="12040" width="13.28515625" customWidth="1"/>
    <col min="12041" max="12041" width="11" customWidth="1"/>
    <col min="12042" max="12042" width="11" bestFit="1" customWidth="1"/>
    <col min="12289" max="12289" width="14.28515625" customWidth="1"/>
    <col min="12290" max="12290" width="41.140625" customWidth="1"/>
    <col min="12291" max="12291" width="15.28515625" customWidth="1"/>
    <col min="12292" max="12292" width="17.85546875" customWidth="1"/>
    <col min="12293" max="12293" width="18.7109375" customWidth="1"/>
    <col min="12294" max="12294" width="28.42578125" customWidth="1"/>
    <col min="12295" max="12295" width="6.28515625" customWidth="1"/>
    <col min="12296" max="12296" width="13.28515625" customWidth="1"/>
    <col min="12297" max="12297" width="11" customWidth="1"/>
    <col min="12298" max="12298" width="11" bestFit="1" customWidth="1"/>
    <col min="12545" max="12545" width="14.28515625" customWidth="1"/>
    <col min="12546" max="12546" width="41.140625" customWidth="1"/>
    <col min="12547" max="12547" width="15.28515625" customWidth="1"/>
    <col min="12548" max="12548" width="17.85546875" customWidth="1"/>
    <col min="12549" max="12549" width="18.7109375" customWidth="1"/>
    <col min="12550" max="12550" width="28.42578125" customWidth="1"/>
    <col min="12551" max="12551" width="6.28515625" customWidth="1"/>
    <col min="12552" max="12552" width="13.28515625" customWidth="1"/>
    <col min="12553" max="12553" width="11" customWidth="1"/>
    <col min="12554" max="12554" width="11" bestFit="1" customWidth="1"/>
    <col min="12801" max="12801" width="14.28515625" customWidth="1"/>
    <col min="12802" max="12802" width="41.140625" customWidth="1"/>
    <col min="12803" max="12803" width="15.28515625" customWidth="1"/>
    <col min="12804" max="12804" width="17.85546875" customWidth="1"/>
    <col min="12805" max="12805" width="18.7109375" customWidth="1"/>
    <col min="12806" max="12806" width="28.42578125" customWidth="1"/>
    <col min="12807" max="12807" width="6.28515625" customWidth="1"/>
    <col min="12808" max="12808" width="13.28515625" customWidth="1"/>
    <col min="12809" max="12809" width="11" customWidth="1"/>
    <col min="12810" max="12810" width="11" bestFit="1" customWidth="1"/>
    <col min="13057" max="13057" width="14.28515625" customWidth="1"/>
    <col min="13058" max="13058" width="41.140625" customWidth="1"/>
    <col min="13059" max="13059" width="15.28515625" customWidth="1"/>
    <col min="13060" max="13060" width="17.85546875" customWidth="1"/>
    <col min="13061" max="13061" width="18.7109375" customWidth="1"/>
    <col min="13062" max="13062" width="28.42578125" customWidth="1"/>
    <col min="13063" max="13063" width="6.28515625" customWidth="1"/>
    <col min="13064" max="13064" width="13.28515625" customWidth="1"/>
    <col min="13065" max="13065" width="11" customWidth="1"/>
    <col min="13066" max="13066" width="11" bestFit="1" customWidth="1"/>
    <col min="13313" max="13313" width="14.28515625" customWidth="1"/>
    <col min="13314" max="13314" width="41.140625" customWidth="1"/>
    <col min="13315" max="13315" width="15.28515625" customWidth="1"/>
    <col min="13316" max="13316" width="17.85546875" customWidth="1"/>
    <col min="13317" max="13317" width="18.7109375" customWidth="1"/>
    <col min="13318" max="13318" width="28.42578125" customWidth="1"/>
    <col min="13319" max="13319" width="6.28515625" customWidth="1"/>
    <col min="13320" max="13320" width="13.28515625" customWidth="1"/>
    <col min="13321" max="13321" width="11" customWidth="1"/>
    <col min="13322" max="13322" width="11" bestFit="1" customWidth="1"/>
    <col min="13569" max="13569" width="14.28515625" customWidth="1"/>
    <col min="13570" max="13570" width="41.140625" customWidth="1"/>
    <col min="13571" max="13571" width="15.28515625" customWidth="1"/>
    <col min="13572" max="13572" width="17.85546875" customWidth="1"/>
    <col min="13573" max="13573" width="18.7109375" customWidth="1"/>
    <col min="13574" max="13574" width="28.42578125" customWidth="1"/>
    <col min="13575" max="13575" width="6.28515625" customWidth="1"/>
    <col min="13576" max="13576" width="13.28515625" customWidth="1"/>
    <col min="13577" max="13577" width="11" customWidth="1"/>
    <col min="13578" max="13578" width="11" bestFit="1" customWidth="1"/>
    <col min="13825" max="13825" width="14.28515625" customWidth="1"/>
    <col min="13826" max="13826" width="41.140625" customWidth="1"/>
    <col min="13827" max="13827" width="15.28515625" customWidth="1"/>
    <col min="13828" max="13828" width="17.85546875" customWidth="1"/>
    <col min="13829" max="13829" width="18.7109375" customWidth="1"/>
    <col min="13830" max="13830" width="28.42578125" customWidth="1"/>
    <col min="13831" max="13831" width="6.28515625" customWidth="1"/>
    <col min="13832" max="13832" width="13.28515625" customWidth="1"/>
    <col min="13833" max="13833" width="11" customWidth="1"/>
    <col min="13834" max="13834" width="11" bestFit="1" customWidth="1"/>
    <col min="14081" max="14081" width="14.28515625" customWidth="1"/>
    <col min="14082" max="14082" width="41.140625" customWidth="1"/>
    <col min="14083" max="14083" width="15.28515625" customWidth="1"/>
    <col min="14084" max="14084" width="17.85546875" customWidth="1"/>
    <col min="14085" max="14085" width="18.7109375" customWidth="1"/>
    <col min="14086" max="14086" width="28.42578125" customWidth="1"/>
    <col min="14087" max="14087" width="6.28515625" customWidth="1"/>
    <col min="14088" max="14088" width="13.28515625" customWidth="1"/>
    <col min="14089" max="14089" width="11" customWidth="1"/>
    <col min="14090" max="14090" width="11" bestFit="1" customWidth="1"/>
    <col min="14337" max="14337" width="14.28515625" customWidth="1"/>
    <col min="14338" max="14338" width="41.140625" customWidth="1"/>
    <col min="14339" max="14339" width="15.28515625" customWidth="1"/>
    <col min="14340" max="14340" width="17.85546875" customWidth="1"/>
    <col min="14341" max="14341" width="18.7109375" customWidth="1"/>
    <col min="14342" max="14342" width="28.42578125" customWidth="1"/>
    <col min="14343" max="14343" width="6.28515625" customWidth="1"/>
    <col min="14344" max="14344" width="13.28515625" customWidth="1"/>
    <col min="14345" max="14345" width="11" customWidth="1"/>
    <col min="14346" max="14346" width="11" bestFit="1" customWidth="1"/>
    <col min="14593" max="14593" width="14.28515625" customWidth="1"/>
    <col min="14594" max="14594" width="41.140625" customWidth="1"/>
    <col min="14595" max="14595" width="15.28515625" customWidth="1"/>
    <col min="14596" max="14596" width="17.85546875" customWidth="1"/>
    <col min="14597" max="14597" width="18.7109375" customWidth="1"/>
    <col min="14598" max="14598" width="28.42578125" customWidth="1"/>
    <col min="14599" max="14599" width="6.28515625" customWidth="1"/>
    <col min="14600" max="14600" width="13.28515625" customWidth="1"/>
    <col min="14601" max="14601" width="11" customWidth="1"/>
    <col min="14602" max="14602" width="11" bestFit="1" customWidth="1"/>
    <col min="14849" max="14849" width="14.28515625" customWidth="1"/>
    <col min="14850" max="14850" width="41.140625" customWidth="1"/>
    <col min="14851" max="14851" width="15.28515625" customWidth="1"/>
    <col min="14852" max="14852" width="17.85546875" customWidth="1"/>
    <col min="14853" max="14853" width="18.7109375" customWidth="1"/>
    <col min="14854" max="14854" width="28.42578125" customWidth="1"/>
    <col min="14855" max="14855" width="6.28515625" customWidth="1"/>
    <col min="14856" max="14856" width="13.28515625" customWidth="1"/>
    <col min="14857" max="14857" width="11" customWidth="1"/>
    <col min="14858" max="14858" width="11" bestFit="1" customWidth="1"/>
    <col min="15105" max="15105" width="14.28515625" customWidth="1"/>
    <col min="15106" max="15106" width="41.140625" customWidth="1"/>
    <col min="15107" max="15107" width="15.28515625" customWidth="1"/>
    <col min="15108" max="15108" width="17.85546875" customWidth="1"/>
    <col min="15109" max="15109" width="18.7109375" customWidth="1"/>
    <col min="15110" max="15110" width="28.42578125" customWidth="1"/>
    <col min="15111" max="15111" width="6.28515625" customWidth="1"/>
    <col min="15112" max="15112" width="13.28515625" customWidth="1"/>
    <col min="15113" max="15113" width="11" customWidth="1"/>
    <col min="15114" max="15114" width="11" bestFit="1" customWidth="1"/>
    <col min="15361" max="15361" width="14.28515625" customWidth="1"/>
    <col min="15362" max="15362" width="41.140625" customWidth="1"/>
    <col min="15363" max="15363" width="15.28515625" customWidth="1"/>
    <col min="15364" max="15364" width="17.85546875" customWidth="1"/>
    <col min="15365" max="15365" width="18.7109375" customWidth="1"/>
    <col min="15366" max="15366" width="28.42578125" customWidth="1"/>
    <col min="15367" max="15367" width="6.28515625" customWidth="1"/>
    <col min="15368" max="15368" width="13.28515625" customWidth="1"/>
    <col min="15369" max="15369" width="11" customWidth="1"/>
    <col min="15370" max="15370" width="11" bestFit="1" customWidth="1"/>
    <col min="15617" max="15617" width="14.28515625" customWidth="1"/>
    <col min="15618" max="15618" width="41.140625" customWidth="1"/>
    <col min="15619" max="15619" width="15.28515625" customWidth="1"/>
    <col min="15620" max="15620" width="17.85546875" customWidth="1"/>
    <col min="15621" max="15621" width="18.7109375" customWidth="1"/>
    <col min="15622" max="15622" width="28.42578125" customWidth="1"/>
    <col min="15623" max="15623" width="6.28515625" customWidth="1"/>
    <col min="15624" max="15624" width="13.28515625" customWidth="1"/>
    <col min="15625" max="15625" width="11" customWidth="1"/>
    <col min="15626" max="15626" width="11" bestFit="1" customWidth="1"/>
    <col min="15873" max="15873" width="14.28515625" customWidth="1"/>
    <col min="15874" max="15874" width="41.140625" customWidth="1"/>
    <col min="15875" max="15875" width="15.28515625" customWidth="1"/>
    <col min="15876" max="15876" width="17.85546875" customWidth="1"/>
    <col min="15877" max="15877" width="18.7109375" customWidth="1"/>
    <col min="15878" max="15878" width="28.42578125" customWidth="1"/>
    <col min="15879" max="15879" width="6.28515625" customWidth="1"/>
    <col min="15880" max="15880" width="13.28515625" customWidth="1"/>
    <col min="15881" max="15881" width="11" customWidth="1"/>
    <col min="15882" max="15882" width="11" bestFit="1" customWidth="1"/>
    <col min="16129" max="16129" width="14.28515625" customWidth="1"/>
    <col min="16130" max="16130" width="41.140625" customWidth="1"/>
    <col min="16131" max="16131" width="15.28515625" customWidth="1"/>
    <col min="16132" max="16132" width="17.85546875" customWidth="1"/>
    <col min="16133" max="16133" width="18.7109375" customWidth="1"/>
    <col min="16134" max="16134" width="28.42578125" customWidth="1"/>
    <col min="16135" max="16135" width="6.28515625" customWidth="1"/>
    <col min="16136" max="16136" width="13.28515625" customWidth="1"/>
    <col min="16137" max="16137" width="11" customWidth="1"/>
    <col min="16138" max="16138" width="11" bestFit="1" customWidth="1"/>
  </cols>
  <sheetData>
    <row r="1" spans="1:11" ht="15.75" x14ac:dyDescent="0.25">
      <c r="A1" s="2"/>
      <c r="B1" s="2"/>
      <c r="C1" s="2"/>
      <c r="D1" s="2"/>
      <c r="E1" s="2"/>
      <c r="F1" s="2"/>
      <c r="G1" s="2"/>
      <c r="H1" s="2"/>
      <c r="I1" s="2"/>
      <c r="J1" s="2"/>
      <c r="K1" s="2"/>
    </row>
    <row r="2" spans="1:11" ht="19.5" customHeight="1" x14ac:dyDescent="0.25">
      <c r="A2" s="2"/>
      <c r="B2" s="2017" t="s">
        <v>734</v>
      </c>
      <c r="C2" s="2017"/>
      <c r="D2" s="2017"/>
      <c r="E2" s="2017"/>
      <c r="F2" s="2017"/>
      <c r="G2" s="49"/>
      <c r="H2" s="807"/>
      <c r="I2" s="807"/>
      <c r="J2" s="807"/>
      <c r="K2" s="2"/>
    </row>
    <row r="3" spans="1:11" ht="23.25" customHeight="1" x14ac:dyDescent="0.25">
      <c r="A3" s="49"/>
      <c r="B3" s="2018" t="s">
        <v>735</v>
      </c>
      <c r="C3" s="2018"/>
      <c r="D3" s="2018"/>
      <c r="E3" s="2018"/>
      <c r="F3" s="2018"/>
      <c r="G3" s="49"/>
      <c r="H3" s="807"/>
      <c r="I3" s="807"/>
      <c r="J3" s="807"/>
      <c r="K3" s="2"/>
    </row>
    <row r="4" spans="1:11" ht="16.5" thickBot="1" x14ac:dyDescent="0.3">
      <c r="A4" s="807"/>
      <c r="B4" s="807"/>
      <c r="C4" s="807"/>
      <c r="D4" s="807"/>
      <c r="E4" s="807"/>
      <c r="F4" s="807"/>
      <c r="G4" s="807"/>
      <c r="H4" s="807"/>
      <c r="I4" s="807"/>
      <c r="J4" s="807"/>
      <c r="K4" s="2"/>
    </row>
    <row r="5" spans="1:11" ht="20.25" customHeight="1" thickBot="1" x14ac:dyDescent="0.3">
      <c r="A5" s="807"/>
      <c r="B5" s="3" t="s">
        <v>2</v>
      </c>
      <c r="C5" s="1369" t="s">
        <v>736</v>
      </c>
      <c r="D5" s="1369"/>
      <c r="E5" s="1369"/>
      <c r="F5" s="1369"/>
      <c r="G5" s="807"/>
      <c r="H5" s="807"/>
      <c r="I5" s="807"/>
      <c r="J5" s="807"/>
      <c r="K5" s="2"/>
    </row>
    <row r="6" spans="1:11" ht="20.25" customHeight="1" thickBot="1" x14ac:dyDescent="0.3">
      <c r="A6" s="807"/>
      <c r="B6" s="3" t="s">
        <v>4</v>
      </c>
      <c r="C6" s="1277" t="s">
        <v>639</v>
      </c>
      <c r="D6" s="1278"/>
      <c r="E6" s="1278"/>
      <c r="F6" s="1370"/>
      <c r="G6" s="807"/>
      <c r="H6" s="807"/>
      <c r="I6" s="807"/>
      <c r="J6" s="807"/>
      <c r="K6" s="2"/>
    </row>
    <row r="7" spans="1:11" ht="20.25" customHeight="1" thickBot="1" x14ac:dyDescent="0.3">
      <c r="A7" s="807"/>
      <c r="B7" s="3" t="s">
        <v>6</v>
      </c>
      <c r="C7" s="1272" t="s">
        <v>7</v>
      </c>
      <c r="D7" s="1273"/>
      <c r="E7" s="1273"/>
      <c r="F7" s="1274"/>
      <c r="G7" s="807"/>
      <c r="H7" s="807"/>
      <c r="I7" s="807"/>
      <c r="J7" s="807"/>
      <c r="K7" s="2"/>
    </row>
    <row r="8" spans="1:11" ht="20.25" customHeight="1" thickBot="1" x14ac:dyDescent="0.3">
      <c r="A8" s="807"/>
      <c r="B8" s="2015" t="s">
        <v>8</v>
      </c>
      <c r="C8" s="1282"/>
      <c r="D8" s="1282"/>
      <c r="E8" s="1282"/>
      <c r="F8" s="2016"/>
      <c r="G8" s="807"/>
      <c r="H8" s="807"/>
      <c r="I8" s="807"/>
      <c r="J8" s="807"/>
      <c r="K8" s="2"/>
    </row>
    <row r="9" spans="1:11" ht="15.75" x14ac:dyDescent="0.25">
      <c r="A9" s="807"/>
      <c r="B9" s="2019" t="s">
        <v>737</v>
      </c>
      <c r="C9" s="2020"/>
      <c r="D9" s="2020"/>
      <c r="E9" s="2020"/>
      <c r="F9" s="2021"/>
      <c r="G9" s="807"/>
      <c r="H9" s="807"/>
      <c r="I9" s="807"/>
      <c r="J9" s="807"/>
      <c r="K9" s="2"/>
    </row>
    <row r="10" spans="1:11" ht="15.75" x14ac:dyDescent="0.25">
      <c r="A10" s="807"/>
      <c r="B10" s="2022"/>
      <c r="C10" s="2023"/>
      <c r="D10" s="2023"/>
      <c r="E10" s="2023"/>
      <c r="F10" s="2024"/>
      <c r="G10" s="807"/>
      <c r="H10" s="807"/>
      <c r="I10" s="807"/>
      <c r="J10" s="807"/>
      <c r="K10" s="2"/>
    </row>
    <row r="11" spans="1:11" ht="16.5" thickBot="1" x14ac:dyDescent="0.3">
      <c r="A11" s="807"/>
      <c r="B11" s="2025"/>
      <c r="C11" s="2026"/>
      <c r="D11" s="2026"/>
      <c r="E11" s="2026"/>
      <c r="F11" s="2027"/>
      <c r="G11" s="807"/>
      <c r="H11" s="807"/>
      <c r="I11" s="807"/>
      <c r="J11" s="807"/>
      <c r="K11" s="2"/>
    </row>
    <row r="12" spans="1:11" ht="67.5" customHeight="1" thickBot="1" x14ac:dyDescent="0.3">
      <c r="A12" s="807"/>
      <c r="B12" s="4" t="s">
        <v>10</v>
      </c>
      <c r="C12" s="1382" t="s">
        <v>738</v>
      </c>
      <c r="D12" s="1378"/>
      <c r="E12" s="1378"/>
      <c r="F12" s="1379"/>
      <c r="G12" s="807"/>
      <c r="H12" s="807"/>
      <c r="I12" s="807"/>
      <c r="J12" s="807"/>
      <c r="K12" s="2"/>
    </row>
    <row r="13" spans="1:11" ht="27" customHeight="1" x14ac:dyDescent="0.25">
      <c r="A13" s="807"/>
      <c r="B13" s="1387" t="s">
        <v>12</v>
      </c>
      <c r="C13" s="5">
        <v>2024</v>
      </c>
      <c r="D13" s="5">
        <v>2025</v>
      </c>
      <c r="E13" s="5">
        <v>2026</v>
      </c>
      <c r="F13" s="5">
        <v>2027</v>
      </c>
      <c r="G13" s="807"/>
      <c r="H13" s="807"/>
      <c r="I13" s="807"/>
      <c r="J13" s="807"/>
      <c r="K13" s="2"/>
    </row>
    <row r="14" spans="1:11" ht="28.5" customHeight="1" thickBot="1" x14ac:dyDescent="0.3">
      <c r="A14" s="807"/>
      <c r="B14" s="1388"/>
      <c r="C14" s="371" t="s">
        <v>13</v>
      </c>
      <c r="D14" s="371" t="s">
        <v>14</v>
      </c>
      <c r="E14" s="371" t="s">
        <v>14</v>
      </c>
      <c r="F14" s="371" t="s">
        <v>14</v>
      </c>
      <c r="G14" s="807"/>
      <c r="H14" s="807"/>
      <c r="I14" s="807"/>
      <c r="J14" s="807"/>
      <c r="K14" s="2"/>
    </row>
    <row r="15" spans="1:11" ht="111" customHeight="1" thickBot="1" x14ac:dyDescent="0.3">
      <c r="A15" s="807"/>
      <c r="B15" s="808" t="s">
        <v>739</v>
      </c>
      <c r="C15" s="809">
        <v>0.67</v>
      </c>
      <c r="D15" s="809">
        <v>0.65</v>
      </c>
      <c r="E15" s="809">
        <v>0.61</v>
      </c>
      <c r="F15" s="809">
        <v>0.57999999999999996</v>
      </c>
      <c r="G15" s="807"/>
      <c r="H15" s="807"/>
      <c r="I15" s="807"/>
      <c r="J15" s="807"/>
      <c r="K15" s="2"/>
    </row>
    <row r="16" spans="1:11" ht="55.5" customHeight="1" thickBot="1" x14ac:dyDescent="0.3">
      <c r="A16" s="807"/>
      <c r="B16" s="808" t="s">
        <v>740</v>
      </c>
      <c r="C16" s="809">
        <v>0.7</v>
      </c>
      <c r="D16" s="809">
        <v>0.8</v>
      </c>
      <c r="E16" s="809">
        <v>0.81</v>
      </c>
      <c r="F16" s="809">
        <v>0.81</v>
      </c>
      <c r="G16" s="807"/>
      <c r="H16" s="807"/>
      <c r="I16" s="807"/>
      <c r="J16" s="807"/>
      <c r="K16" s="2"/>
    </row>
    <row r="17" spans="1:11" ht="55.5" customHeight="1" thickBot="1" x14ac:dyDescent="0.3">
      <c r="A17" s="807"/>
      <c r="B17" s="808" t="s">
        <v>741</v>
      </c>
      <c r="C17" s="809">
        <v>0.22</v>
      </c>
      <c r="D17" s="809">
        <v>0.22</v>
      </c>
      <c r="E17" s="809">
        <v>0.22</v>
      </c>
      <c r="F17" s="809">
        <v>0.22</v>
      </c>
      <c r="G17" s="807"/>
      <c r="H17" s="807"/>
      <c r="I17" s="807"/>
      <c r="J17" s="807"/>
      <c r="K17" s="2"/>
    </row>
    <row r="18" spans="1:11" ht="65.25" customHeight="1" thickBot="1" x14ac:dyDescent="0.3">
      <c r="A18" s="807"/>
      <c r="B18" s="10" t="s">
        <v>24</v>
      </c>
      <c r="C18" s="1382" t="s">
        <v>742</v>
      </c>
      <c r="D18" s="1377"/>
      <c r="E18" s="1377"/>
      <c r="F18" s="1383"/>
      <c r="G18" s="807"/>
      <c r="H18" s="807"/>
      <c r="I18" s="807"/>
      <c r="J18" s="807"/>
      <c r="K18" s="2"/>
    </row>
    <row r="19" spans="1:11" ht="24" customHeight="1" thickBot="1" x14ac:dyDescent="0.3">
      <c r="A19" s="807"/>
      <c r="B19" s="1272" t="s">
        <v>84</v>
      </c>
      <c r="C19" s="1273"/>
      <c r="D19" s="1273"/>
      <c r="E19" s="1273"/>
      <c r="F19" s="1274"/>
      <c r="G19" s="807"/>
      <c r="H19" s="807"/>
      <c r="I19" s="810"/>
      <c r="J19" s="807"/>
      <c r="K19" s="2"/>
    </row>
    <row r="20" spans="1:11" ht="27" customHeight="1" thickBot="1" x14ac:dyDescent="0.3">
      <c r="A20" s="807"/>
      <c r="B20" s="811"/>
      <c r="C20" s="812"/>
      <c r="D20" s="809" t="s">
        <v>645</v>
      </c>
      <c r="E20" s="809" t="s">
        <v>645</v>
      </c>
      <c r="F20" s="809" t="s">
        <v>645</v>
      </c>
      <c r="G20" s="807"/>
      <c r="H20" s="813"/>
      <c r="I20" s="807"/>
      <c r="J20" s="807"/>
      <c r="K20" s="2"/>
    </row>
    <row r="21" spans="1:11" ht="108.75" customHeight="1" thickBot="1" x14ac:dyDescent="0.3">
      <c r="A21" s="807"/>
      <c r="B21" s="814" t="s">
        <v>743</v>
      </c>
      <c r="C21" s="809">
        <v>0.67</v>
      </c>
      <c r="D21" s="809">
        <v>0.64</v>
      </c>
      <c r="E21" s="809">
        <v>0.62</v>
      </c>
      <c r="F21" s="809">
        <v>0.6</v>
      </c>
      <c r="G21" s="807"/>
      <c r="H21" s="807"/>
      <c r="I21" s="807"/>
      <c r="J21" s="807"/>
      <c r="K21" s="2"/>
    </row>
    <row r="22" spans="1:11" ht="69" customHeight="1" thickBot="1" x14ac:dyDescent="0.3">
      <c r="A22" s="807"/>
      <c r="B22" s="815" t="s">
        <v>744</v>
      </c>
      <c r="C22" s="809">
        <v>0.7</v>
      </c>
      <c r="D22" s="809">
        <v>0.8</v>
      </c>
      <c r="E22" s="809">
        <v>0.81</v>
      </c>
      <c r="F22" s="809">
        <v>0.81</v>
      </c>
      <c r="G22" s="807"/>
      <c r="H22" s="807"/>
      <c r="I22" s="807"/>
      <c r="J22" s="807"/>
      <c r="K22" s="2"/>
    </row>
    <row r="23" spans="1:11" ht="27" customHeight="1" thickBot="1" x14ac:dyDescent="0.3">
      <c r="A23" s="807"/>
      <c r="B23" s="1323" t="s">
        <v>90</v>
      </c>
      <c r="C23" s="1300"/>
      <c r="D23" s="1300"/>
      <c r="E23" s="1300"/>
      <c r="F23" s="1324"/>
      <c r="G23" s="807"/>
      <c r="H23" s="807"/>
      <c r="I23" s="807"/>
      <c r="J23" s="807"/>
      <c r="K23" s="2"/>
    </row>
    <row r="24" spans="1:11" ht="27.75" customHeight="1" thickBot="1" x14ac:dyDescent="0.3">
      <c r="A24" s="807"/>
      <c r="B24" s="1323" t="s">
        <v>26</v>
      </c>
      <c r="C24" s="1300"/>
      <c r="D24" s="1300"/>
      <c r="E24" s="1300"/>
      <c r="F24" s="1324"/>
      <c r="G24" s="807"/>
      <c r="H24" s="807"/>
      <c r="I24" s="807"/>
      <c r="J24" s="807"/>
      <c r="K24" s="2"/>
    </row>
    <row r="25" spans="1:11" ht="29.25" customHeight="1" thickBot="1" x14ac:dyDescent="0.3">
      <c r="A25" s="807"/>
      <c r="B25" s="12" t="s">
        <v>27</v>
      </c>
      <c r="C25" s="1290" t="s">
        <v>745</v>
      </c>
      <c r="D25" s="1326"/>
      <c r="E25" s="1326"/>
      <c r="F25" s="1386"/>
      <c r="G25" s="807"/>
      <c r="H25" s="807"/>
      <c r="I25" s="807"/>
      <c r="J25" s="807"/>
      <c r="K25" s="2"/>
    </row>
    <row r="26" spans="1:11" ht="39.75" customHeight="1" thickBot="1" x14ac:dyDescent="0.3">
      <c r="A26" s="807"/>
      <c r="B26" s="6" t="s">
        <v>29</v>
      </c>
      <c r="C26" s="2028" t="s">
        <v>746</v>
      </c>
      <c r="D26" s="2029"/>
      <c r="E26" s="2029"/>
      <c r="F26" s="2030"/>
      <c r="G26" s="807"/>
      <c r="H26" s="807"/>
      <c r="I26" s="807"/>
      <c r="J26" s="807"/>
      <c r="K26" s="2"/>
    </row>
    <row r="27" spans="1:11" ht="26.25" customHeight="1" thickBot="1" x14ac:dyDescent="0.3">
      <c r="A27" s="807"/>
      <c r="B27" s="6" t="s">
        <v>31</v>
      </c>
      <c r="C27" s="1287" t="s">
        <v>747</v>
      </c>
      <c r="D27" s="1288"/>
      <c r="E27" s="1288"/>
      <c r="F27" s="1385"/>
      <c r="G27" s="807"/>
      <c r="H27" s="807"/>
      <c r="I27" s="807"/>
      <c r="J27" s="807"/>
      <c r="K27" s="2"/>
    </row>
    <row r="28" spans="1:11" ht="15.75" x14ac:dyDescent="0.25">
      <c r="A28" s="807"/>
      <c r="B28" s="1387"/>
      <c r="C28" s="14">
        <v>2024</v>
      </c>
      <c r="D28" s="14">
        <v>2025</v>
      </c>
      <c r="E28" s="14">
        <v>2026</v>
      </c>
      <c r="F28" s="14">
        <v>2027</v>
      </c>
      <c r="G28" s="807"/>
      <c r="H28" s="807"/>
      <c r="I28" s="807"/>
      <c r="J28" s="807"/>
      <c r="K28" s="2"/>
    </row>
    <row r="29" spans="1:11" ht="16.5" thickBot="1" x14ac:dyDescent="0.3">
      <c r="A29" s="807"/>
      <c r="B29" s="1388"/>
      <c r="C29" s="16" t="s">
        <v>13</v>
      </c>
      <c r="D29" s="16" t="s">
        <v>14</v>
      </c>
      <c r="E29" s="16" t="s">
        <v>14</v>
      </c>
      <c r="F29" s="16" t="s">
        <v>14</v>
      </c>
      <c r="G29" s="807"/>
      <c r="H29" s="807"/>
      <c r="I29" s="807"/>
      <c r="J29" s="807"/>
      <c r="K29" s="2"/>
    </row>
    <row r="30" spans="1:11" ht="16.5" thickBot="1" x14ac:dyDescent="0.3">
      <c r="A30" s="807"/>
      <c r="B30" s="6" t="s">
        <v>33</v>
      </c>
      <c r="C30" s="816">
        <v>16</v>
      </c>
      <c r="D30" s="816">
        <v>15</v>
      </c>
      <c r="E30" s="816">
        <v>15</v>
      </c>
      <c r="F30" s="816">
        <v>15</v>
      </c>
      <c r="G30" s="807"/>
      <c r="H30" s="807"/>
      <c r="I30" s="807"/>
      <c r="J30" s="807"/>
      <c r="K30" s="2"/>
    </row>
    <row r="31" spans="1:11" ht="16.5" thickBot="1" x14ac:dyDescent="0.3">
      <c r="A31" s="807"/>
      <c r="B31" s="6" t="s">
        <v>35</v>
      </c>
      <c r="C31" s="379">
        <f>C60</f>
        <v>67631</v>
      </c>
      <c r="D31" s="379">
        <f>D60</f>
        <v>68281</v>
      </c>
      <c r="E31" s="379">
        <f>E60</f>
        <v>68281</v>
      </c>
      <c r="F31" s="379">
        <f>F60</f>
        <v>68281</v>
      </c>
      <c r="G31" s="807"/>
      <c r="H31" s="807"/>
      <c r="I31" s="807"/>
      <c r="J31" s="807"/>
      <c r="K31" s="2"/>
    </row>
    <row r="32" spans="1:11" ht="16.5" thickBot="1" x14ac:dyDescent="0.3">
      <c r="A32" s="807"/>
      <c r="B32" s="6" t="s">
        <v>36</v>
      </c>
      <c r="C32" s="379">
        <f>C31/C30</f>
        <v>4226.9375</v>
      </c>
      <c r="D32" s="379">
        <f>D31/D30</f>
        <v>4552.0666666666666</v>
      </c>
      <c r="E32" s="379">
        <f>E31/E30</f>
        <v>4552.0666666666666</v>
      </c>
      <c r="F32" s="379">
        <f>F31/F30</f>
        <v>4552.0666666666666</v>
      </c>
      <c r="G32" s="807"/>
      <c r="H32" s="807"/>
      <c r="I32" s="807"/>
      <c r="J32" s="807"/>
      <c r="K32" s="2"/>
    </row>
    <row r="33" spans="1:11" ht="16.5" thickBot="1" x14ac:dyDescent="0.3">
      <c r="A33" s="807"/>
      <c r="B33" s="6" t="s">
        <v>37</v>
      </c>
      <c r="C33" s="15" t="s">
        <v>94</v>
      </c>
      <c r="D33" s="19">
        <f>D30/C30-1</f>
        <v>-6.25E-2</v>
      </c>
      <c r="E33" s="19">
        <f t="shared" ref="E33:F35" si="0">E30/D30-1</f>
        <v>0</v>
      </c>
      <c r="F33" s="19">
        <f t="shared" si="0"/>
        <v>0</v>
      </c>
      <c r="G33" s="807"/>
      <c r="H33" s="817"/>
      <c r="I33" s="817"/>
      <c r="J33" s="817"/>
      <c r="K33" s="2"/>
    </row>
    <row r="34" spans="1:11" ht="16.5" thickBot="1" x14ac:dyDescent="0.3">
      <c r="A34" s="807"/>
      <c r="B34" s="6" t="s">
        <v>38</v>
      </c>
      <c r="C34" s="15" t="s">
        <v>94</v>
      </c>
      <c r="D34" s="19">
        <f>D31/C31-1</f>
        <v>9.6109772145909211E-3</v>
      </c>
      <c r="E34" s="19">
        <f t="shared" si="0"/>
        <v>0</v>
      </c>
      <c r="F34" s="19">
        <f t="shared" si="0"/>
        <v>0</v>
      </c>
      <c r="G34" s="807"/>
      <c r="H34" s="807"/>
      <c r="I34" s="807"/>
      <c r="J34" s="807"/>
      <c r="K34" s="2"/>
    </row>
    <row r="35" spans="1:11" ht="16.5" thickBot="1" x14ac:dyDescent="0.3">
      <c r="A35" s="807"/>
      <c r="B35" s="6" t="s">
        <v>39</v>
      </c>
      <c r="C35" s="15" t="s">
        <v>94</v>
      </c>
      <c r="D35" s="19">
        <f>D32/C32-1</f>
        <v>7.691837569556359E-2</v>
      </c>
      <c r="E35" s="19">
        <f t="shared" si="0"/>
        <v>0</v>
      </c>
      <c r="F35" s="19">
        <f t="shared" si="0"/>
        <v>0</v>
      </c>
      <c r="G35" s="807"/>
      <c r="H35" s="807"/>
      <c r="I35" s="807"/>
      <c r="J35" s="807"/>
      <c r="K35" s="2"/>
    </row>
    <row r="36" spans="1:11" ht="25.5" customHeight="1" thickBot="1" x14ac:dyDescent="0.3">
      <c r="A36" s="807"/>
      <c r="B36" s="1328" t="s">
        <v>748</v>
      </c>
      <c r="C36" s="1318"/>
      <c r="D36" s="1318"/>
      <c r="E36" s="1318"/>
      <c r="F36" s="1329"/>
      <c r="G36" s="807"/>
      <c r="H36" s="807"/>
      <c r="I36" s="807"/>
      <c r="J36" s="807"/>
      <c r="K36" s="2"/>
    </row>
    <row r="37" spans="1:11" ht="15.75" x14ac:dyDescent="0.25">
      <c r="A37" s="807"/>
      <c r="B37" s="1387"/>
      <c r="C37" s="14">
        <v>2024</v>
      </c>
      <c r="D37" s="14">
        <v>2025</v>
      </c>
      <c r="E37" s="14">
        <v>2026</v>
      </c>
      <c r="F37" s="14">
        <v>2027</v>
      </c>
      <c r="G37" s="807"/>
      <c r="H37" s="807"/>
      <c r="I37" s="807"/>
      <c r="J37" s="807"/>
      <c r="K37" s="2"/>
    </row>
    <row r="38" spans="1:11" ht="16.5" thickBot="1" x14ac:dyDescent="0.3">
      <c r="A38" s="807"/>
      <c r="B38" s="1388"/>
      <c r="C38" s="16" t="s">
        <v>13</v>
      </c>
      <c r="D38" s="16" t="s">
        <v>14</v>
      </c>
      <c r="E38" s="16" t="s">
        <v>14</v>
      </c>
      <c r="F38" s="16" t="s">
        <v>14</v>
      </c>
      <c r="G38" s="807"/>
      <c r="H38" s="807"/>
      <c r="I38" s="807"/>
      <c r="J38" s="807"/>
      <c r="K38" s="2"/>
    </row>
    <row r="39" spans="1:11" ht="19.5" customHeight="1" thickBot="1" x14ac:dyDescent="0.3">
      <c r="A39" s="807"/>
      <c r="B39" s="20" t="s">
        <v>41</v>
      </c>
      <c r="C39" s="21">
        <f>C40+C41</f>
        <v>44472</v>
      </c>
      <c r="D39" s="21">
        <v>44972</v>
      </c>
      <c r="E39" s="21">
        <f>E40+E41</f>
        <v>44972</v>
      </c>
      <c r="F39" s="21">
        <f>F40+F41</f>
        <v>44972</v>
      </c>
      <c r="G39" s="807"/>
      <c r="H39" s="807"/>
      <c r="I39" s="807"/>
      <c r="J39" s="807"/>
      <c r="K39" s="2"/>
    </row>
    <row r="40" spans="1:11" ht="27" customHeight="1" thickBot="1" x14ac:dyDescent="0.3">
      <c r="A40" s="807"/>
      <c r="B40" s="22" t="s">
        <v>42</v>
      </c>
      <c r="C40" s="21">
        <v>44472</v>
      </c>
      <c r="D40" s="21">
        <v>44972</v>
      </c>
      <c r="E40" s="21">
        <v>44972</v>
      </c>
      <c r="F40" s="21">
        <v>44972</v>
      </c>
      <c r="G40" s="807"/>
      <c r="H40" s="807"/>
      <c r="I40" s="807"/>
      <c r="J40" s="807"/>
      <c r="K40" s="2"/>
    </row>
    <row r="41" spans="1:11" ht="19.5" customHeight="1" thickBot="1" x14ac:dyDescent="0.3">
      <c r="A41" s="807"/>
      <c r="B41" s="22" t="s">
        <v>43</v>
      </c>
      <c r="C41" s="24"/>
      <c r="D41" s="389"/>
      <c r="E41" s="389"/>
      <c r="F41" s="389"/>
      <c r="G41" s="807"/>
      <c r="H41" s="807"/>
      <c r="I41" s="807"/>
      <c r="J41" s="807"/>
      <c r="K41" s="2"/>
    </row>
    <row r="42" spans="1:11" ht="32.25" thickBot="1" x14ac:dyDescent="0.3">
      <c r="A42" s="807"/>
      <c r="B42" s="20" t="s">
        <v>67</v>
      </c>
      <c r="C42" s="21">
        <f>C43+C44</f>
        <v>6699</v>
      </c>
      <c r="D42" s="21">
        <f>D43+D44</f>
        <v>6699</v>
      </c>
      <c r="E42" s="21">
        <f>E43+E44</f>
        <v>6699</v>
      </c>
      <c r="F42" s="21">
        <f>F43+F44</f>
        <v>6699</v>
      </c>
      <c r="G42" s="807"/>
      <c r="H42" s="807"/>
      <c r="I42" s="807"/>
      <c r="J42" s="807"/>
      <c r="K42" s="2"/>
    </row>
    <row r="43" spans="1:11" ht="16.5" thickBot="1" x14ac:dyDescent="0.3">
      <c r="A43" s="807"/>
      <c r="B43" s="22" t="s">
        <v>42</v>
      </c>
      <c r="C43" s="21">
        <v>6699</v>
      </c>
      <c r="D43" s="21">
        <v>6699</v>
      </c>
      <c r="E43" s="21">
        <v>6699</v>
      </c>
      <c r="F43" s="21">
        <v>6699</v>
      </c>
      <c r="G43" s="807"/>
      <c r="H43" s="807"/>
      <c r="I43" s="807"/>
      <c r="J43" s="807"/>
      <c r="K43" s="2"/>
    </row>
    <row r="44" spans="1:11" ht="16.5" thickBot="1" x14ac:dyDescent="0.3">
      <c r="A44" s="807"/>
      <c r="B44" s="22" t="s">
        <v>43</v>
      </c>
      <c r="C44" s="24"/>
      <c r="D44" s="21"/>
      <c r="E44" s="21"/>
      <c r="F44" s="21"/>
      <c r="G44" s="807"/>
      <c r="H44" s="807"/>
      <c r="I44" s="807"/>
      <c r="J44" s="807"/>
      <c r="K44" s="2"/>
    </row>
    <row r="45" spans="1:11" ht="16.5" thickBot="1" x14ac:dyDescent="0.3">
      <c r="A45" s="807"/>
      <c r="B45" s="20" t="s">
        <v>45</v>
      </c>
      <c r="C45" s="21">
        <f>C46+C47</f>
        <v>16460</v>
      </c>
      <c r="D45" s="21">
        <f>D46+D47</f>
        <v>16610</v>
      </c>
      <c r="E45" s="21">
        <f>E46+E47</f>
        <v>16610</v>
      </c>
      <c r="F45" s="21">
        <f>F46+F47</f>
        <v>16610</v>
      </c>
      <c r="G45" s="807"/>
      <c r="H45" s="807"/>
      <c r="I45" s="807"/>
      <c r="J45" s="807"/>
      <c r="K45" s="2"/>
    </row>
    <row r="46" spans="1:11" ht="16.5" thickBot="1" x14ac:dyDescent="0.3">
      <c r="A46" s="807"/>
      <c r="B46" s="22" t="s">
        <v>42</v>
      </c>
      <c r="C46" s="24">
        <v>16460</v>
      </c>
      <c r="D46" s="24">
        <v>16610</v>
      </c>
      <c r="E46" s="24">
        <v>16610</v>
      </c>
      <c r="F46" s="24">
        <v>16610</v>
      </c>
      <c r="G46" s="807"/>
      <c r="H46" s="807"/>
      <c r="I46" s="807"/>
      <c r="J46" s="807"/>
      <c r="K46" s="2"/>
    </row>
    <row r="47" spans="1:11" ht="16.5" thickBot="1" x14ac:dyDescent="0.3">
      <c r="A47" s="807"/>
      <c r="B47" s="22" t="s">
        <v>43</v>
      </c>
      <c r="C47" s="24"/>
      <c r="D47" s="21"/>
      <c r="E47" s="21"/>
      <c r="F47" s="21"/>
      <c r="G47" s="807"/>
      <c r="H47" s="807"/>
      <c r="I47" s="807"/>
      <c r="J47" s="807"/>
      <c r="K47" s="2"/>
    </row>
    <row r="48" spans="1:11" ht="16.5" thickBot="1" x14ac:dyDescent="0.3">
      <c r="A48" s="807"/>
      <c r="B48" s="20" t="s">
        <v>46</v>
      </c>
      <c r="C48" s="24"/>
      <c r="D48" s="21"/>
      <c r="E48" s="21"/>
      <c r="F48" s="21"/>
      <c r="G48" s="807"/>
      <c r="H48" s="807"/>
      <c r="I48" s="807"/>
      <c r="J48" s="807"/>
      <c r="K48" s="2"/>
    </row>
    <row r="49" spans="1:11" ht="16.5" thickBot="1" x14ac:dyDescent="0.3">
      <c r="A49" s="807"/>
      <c r="B49" s="22" t="s">
        <v>42</v>
      </c>
      <c r="C49" s="24"/>
      <c r="D49" s="21"/>
      <c r="E49" s="21"/>
      <c r="F49" s="21"/>
      <c r="G49" s="807"/>
      <c r="H49" s="807"/>
      <c r="I49" s="817"/>
      <c r="J49" s="807"/>
      <c r="K49" s="2"/>
    </row>
    <row r="50" spans="1:11" ht="16.5" thickBot="1" x14ac:dyDescent="0.3">
      <c r="A50" s="807"/>
      <c r="B50" s="22" t="s">
        <v>43</v>
      </c>
      <c r="C50" s="24"/>
      <c r="D50" s="21"/>
      <c r="E50" s="21"/>
      <c r="F50" s="21"/>
      <c r="G50" s="807"/>
      <c r="H50" s="807"/>
      <c r="I50" s="807"/>
      <c r="J50" s="807"/>
      <c r="K50" s="2"/>
    </row>
    <row r="51" spans="1:11" ht="16.5" thickBot="1" x14ac:dyDescent="0.3">
      <c r="A51" s="807"/>
      <c r="B51" s="20" t="s">
        <v>47</v>
      </c>
      <c r="C51" s="24"/>
      <c r="D51" s="21"/>
      <c r="E51" s="21"/>
      <c r="F51" s="21"/>
      <c r="G51" s="807"/>
      <c r="H51" s="807"/>
      <c r="I51" s="807"/>
      <c r="J51" s="807"/>
      <c r="K51" s="2"/>
    </row>
    <row r="52" spans="1:11" ht="16.5" thickBot="1" x14ac:dyDescent="0.3">
      <c r="A52" s="807"/>
      <c r="B52" s="22" t="s">
        <v>42</v>
      </c>
      <c r="C52" s="24"/>
      <c r="D52" s="21"/>
      <c r="E52" s="21"/>
      <c r="F52" s="21"/>
      <c r="G52" s="807"/>
      <c r="H52" s="807"/>
      <c r="I52" s="807"/>
      <c r="J52" s="807"/>
      <c r="K52" s="2"/>
    </row>
    <row r="53" spans="1:11" ht="16.5" thickBot="1" x14ac:dyDescent="0.3">
      <c r="A53" s="807"/>
      <c r="B53" s="22" t="s">
        <v>43</v>
      </c>
      <c r="C53" s="24"/>
      <c r="D53" s="21"/>
      <c r="E53" s="21"/>
      <c r="F53" s="21"/>
      <c r="G53" s="807"/>
      <c r="H53" s="807"/>
      <c r="I53" s="807"/>
      <c r="J53" s="807"/>
      <c r="K53" s="2"/>
    </row>
    <row r="54" spans="1:11" ht="16.5" thickBot="1" x14ac:dyDescent="0.3">
      <c r="A54" s="807"/>
      <c r="B54" s="20" t="s">
        <v>48</v>
      </c>
      <c r="C54" s="24"/>
      <c r="D54" s="21"/>
      <c r="E54" s="21"/>
      <c r="F54" s="21"/>
      <c r="G54" s="807"/>
      <c r="H54" s="807"/>
      <c r="I54" s="807"/>
      <c r="J54" s="807"/>
      <c r="K54" s="2"/>
    </row>
    <row r="55" spans="1:11" ht="16.5" thickBot="1" x14ac:dyDescent="0.3">
      <c r="A55" s="807"/>
      <c r="B55" s="22" t="s">
        <v>42</v>
      </c>
      <c r="C55" s="24"/>
      <c r="D55" s="21"/>
      <c r="E55" s="21"/>
      <c r="F55" s="21"/>
      <c r="G55" s="807"/>
      <c r="H55" s="807"/>
      <c r="I55" s="807"/>
      <c r="J55" s="807"/>
      <c r="K55" s="2"/>
    </row>
    <row r="56" spans="1:11" ht="16.5" thickBot="1" x14ac:dyDescent="0.3">
      <c r="A56" s="807"/>
      <c r="B56" s="22" t="s">
        <v>43</v>
      </c>
      <c r="C56" s="24"/>
      <c r="D56" s="21"/>
      <c r="E56" s="21"/>
      <c r="F56" s="21"/>
      <c r="G56" s="807"/>
      <c r="H56" s="807"/>
      <c r="I56" s="807"/>
      <c r="J56" s="807"/>
      <c r="K56" s="2"/>
    </row>
    <row r="57" spans="1:11" ht="32.25" thickBot="1" x14ac:dyDescent="0.3">
      <c r="A57" s="807"/>
      <c r="B57" s="20" t="s">
        <v>49</v>
      </c>
      <c r="C57" s="24">
        <v>0</v>
      </c>
      <c r="D57" s="21">
        <v>0</v>
      </c>
      <c r="E57" s="21">
        <f>D57*1.03*0.99</f>
        <v>0</v>
      </c>
      <c r="F57" s="21">
        <f>E57*1.03*0.99</f>
        <v>0</v>
      </c>
      <c r="G57" s="807"/>
      <c r="H57" s="807"/>
      <c r="I57" s="818"/>
      <c r="J57" s="807"/>
      <c r="K57" s="2"/>
    </row>
    <row r="58" spans="1:11" ht="16.5" thickBot="1" x14ac:dyDescent="0.3">
      <c r="A58" s="807"/>
      <c r="B58" s="22" t="s">
        <v>42</v>
      </c>
      <c r="C58" s="24">
        <v>300</v>
      </c>
      <c r="D58" s="24">
        <v>0</v>
      </c>
      <c r="E58" s="24">
        <v>0</v>
      </c>
      <c r="F58" s="24">
        <v>0</v>
      </c>
      <c r="G58" s="807"/>
      <c r="H58" s="807"/>
      <c r="I58" s="807"/>
      <c r="J58" s="807"/>
      <c r="K58" s="2"/>
    </row>
    <row r="59" spans="1:11" ht="16.5" thickBot="1" x14ac:dyDescent="0.3">
      <c r="A59" s="807"/>
      <c r="B59" s="22" t="s">
        <v>43</v>
      </c>
      <c r="C59" s="24"/>
      <c r="D59" s="387"/>
      <c r="E59" s="385"/>
      <c r="F59" s="385"/>
      <c r="G59" s="807"/>
      <c r="H59" s="807"/>
      <c r="I59" s="807"/>
      <c r="J59" s="807"/>
      <c r="K59" s="2"/>
    </row>
    <row r="60" spans="1:11" ht="16.5" thickBot="1" x14ac:dyDescent="0.3">
      <c r="A60" s="807"/>
      <c r="B60" s="520" t="s">
        <v>62</v>
      </c>
      <c r="C60" s="24">
        <f>C57+C54+C51+C48+C45+C42+C39</f>
        <v>67631</v>
      </c>
      <c r="D60" s="24">
        <f>D57+D54+D51+D48+D45+D42+D39</f>
        <v>68281</v>
      </c>
      <c r="E60" s="24">
        <f>E57+E54+E51+E48+E45+E42+E39</f>
        <v>68281</v>
      </c>
      <c r="F60" s="24">
        <f>F57+F54+F51+F48+F45+F42+F39</f>
        <v>68281</v>
      </c>
      <c r="G60" s="807"/>
      <c r="H60" s="807"/>
      <c r="I60" s="807"/>
      <c r="J60" s="807"/>
      <c r="K60" s="2"/>
    </row>
    <row r="61" spans="1:11" ht="16.5" thickBot="1" x14ac:dyDescent="0.3">
      <c r="A61" s="807"/>
      <c r="B61" s="45" t="s">
        <v>71</v>
      </c>
      <c r="C61" s="388">
        <f>IF(C60-C31=0,0,"Error")</f>
        <v>0</v>
      </c>
      <c r="D61" s="388">
        <f>IF(D60-D31=0,0,"Error")</f>
        <v>0</v>
      </c>
      <c r="E61" s="388">
        <f>IF(E60-E31=0,0,"Error")</f>
        <v>0</v>
      </c>
      <c r="F61" s="388">
        <f>IF(F60-F31=0,0,"Error")</f>
        <v>0</v>
      </c>
      <c r="G61" s="807"/>
      <c r="H61" s="807"/>
      <c r="I61" s="807"/>
      <c r="J61" s="807"/>
      <c r="K61" s="2"/>
    </row>
    <row r="62" spans="1:11" ht="33.75" hidden="1" customHeight="1" x14ac:dyDescent="0.25">
      <c r="A62" s="807"/>
      <c r="B62" s="819" t="s">
        <v>749</v>
      </c>
      <c r="C62" s="1290" t="s">
        <v>745</v>
      </c>
      <c r="D62" s="1326"/>
      <c r="E62" s="1326"/>
      <c r="F62" s="1386"/>
      <c r="G62" s="807"/>
      <c r="H62" s="807"/>
      <c r="I62" s="807"/>
      <c r="J62" s="807"/>
      <c r="K62" s="2"/>
    </row>
    <row r="63" spans="1:11" ht="30" hidden="1" customHeight="1" x14ac:dyDescent="0.25">
      <c r="A63" s="807"/>
      <c r="B63" s="6" t="s">
        <v>29</v>
      </c>
      <c r="C63" s="2028"/>
      <c r="D63" s="2029"/>
      <c r="E63" s="2029"/>
      <c r="F63" s="2030"/>
      <c r="G63" s="807"/>
      <c r="H63" s="807"/>
      <c r="I63" s="807"/>
      <c r="J63" s="807"/>
      <c r="K63" s="2"/>
    </row>
    <row r="64" spans="1:11" ht="28.5" hidden="1" customHeight="1" x14ac:dyDescent="0.25">
      <c r="A64" s="807"/>
      <c r="B64" s="6" t="s">
        <v>31</v>
      </c>
      <c r="C64" s="1287" t="s">
        <v>747</v>
      </c>
      <c r="D64" s="1288"/>
      <c r="E64" s="1288"/>
      <c r="F64" s="1385"/>
      <c r="G64" s="807"/>
      <c r="H64" s="807"/>
      <c r="I64" s="807"/>
      <c r="J64" s="807"/>
      <c r="K64" s="2"/>
    </row>
    <row r="65" spans="1:11" ht="16.5" hidden="1" thickBot="1" x14ac:dyDescent="0.3">
      <c r="A65" s="807"/>
      <c r="B65" s="1387"/>
      <c r="C65" s="14">
        <v>2024</v>
      </c>
      <c r="D65" s="14">
        <v>2025</v>
      </c>
      <c r="E65" s="14">
        <v>2026</v>
      </c>
      <c r="F65" s="14">
        <v>2027</v>
      </c>
      <c r="G65" s="807"/>
      <c r="H65" s="807"/>
      <c r="I65" s="807"/>
      <c r="J65" s="807"/>
      <c r="K65" s="2"/>
    </row>
    <row r="66" spans="1:11" ht="16.5" hidden="1" thickBot="1" x14ac:dyDescent="0.3">
      <c r="A66" s="807"/>
      <c r="B66" s="1388"/>
      <c r="C66" s="16" t="s">
        <v>13</v>
      </c>
      <c r="D66" s="16" t="s">
        <v>14</v>
      </c>
      <c r="E66" s="16" t="s">
        <v>14</v>
      </c>
      <c r="F66" s="16" t="s">
        <v>14</v>
      </c>
      <c r="G66" s="807"/>
      <c r="H66" s="807"/>
      <c r="I66" s="807"/>
      <c r="J66" s="807"/>
      <c r="K66" s="2"/>
    </row>
    <row r="67" spans="1:11" ht="16.5" hidden="1" thickBot="1" x14ac:dyDescent="0.3">
      <c r="A67" s="807"/>
      <c r="B67" s="6" t="s">
        <v>33</v>
      </c>
      <c r="C67" s="6"/>
      <c r="D67" s="6"/>
      <c r="E67" s="6"/>
      <c r="F67" s="6"/>
      <c r="G67" s="807"/>
      <c r="H67" s="807"/>
      <c r="I67" s="807"/>
      <c r="J67" s="807"/>
      <c r="K67" s="2"/>
    </row>
    <row r="68" spans="1:11" ht="16.5" hidden="1" thickBot="1" x14ac:dyDescent="0.3">
      <c r="A68" s="807"/>
      <c r="B68" s="6" t="s">
        <v>35</v>
      </c>
      <c r="C68" s="379">
        <f>C97</f>
        <v>0</v>
      </c>
      <c r="D68" s="379">
        <f>D97</f>
        <v>0</v>
      </c>
      <c r="E68" s="379">
        <f>E97</f>
        <v>0</v>
      </c>
      <c r="F68" s="379">
        <f>F97</f>
        <v>0</v>
      </c>
      <c r="G68" s="807"/>
      <c r="H68" s="807"/>
      <c r="I68" s="807"/>
      <c r="J68" s="807"/>
      <c r="K68" s="2"/>
    </row>
    <row r="69" spans="1:11" ht="16.5" hidden="1" thickBot="1" x14ac:dyDescent="0.3">
      <c r="A69" s="807"/>
      <c r="B69" s="6" t="s">
        <v>36</v>
      </c>
      <c r="C69" s="379"/>
      <c r="D69" s="379"/>
      <c r="E69" s="379"/>
      <c r="F69" s="379"/>
      <c r="G69" s="807"/>
      <c r="H69" s="807"/>
      <c r="I69" s="807"/>
      <c r="J69" s="807"/>
      <c r="K69" s="2"/>
    </row>
    <row r="70" spans="1:11" ht="16.5" hidden="1" thickBot="1" x14ac:dyDescent="0.3">
      <c r="A70" s="807"/>
      <c r="B70" s="6" t="s">
        <v>37</v>
      </c>
      <c r="C70" s="15"/>
      <c r="D70" s="19"/>
      <c r="E70" s="19"/>
      <c r="F70" s="19"/>
      <c r="G70" s="807"/>
      <c r="H70" s="807"/>
      <c r="I70" s="807"/>
      <c r="J70" s="807"/>
      <c r="K70" s="2"/>
    </row>
    <row r="71" spans="1:11" ht="16.5" hidden="1" thickBot="1" x14ac:dyDescent="0.3">
      <c r="A71" s="807"/>
      <c r="B71" s="6" t="s">
        <v>38</v>
      </c>
      <c r="C71" s="15"/>
      <c r="D71" s="19"/>
      <c r="E71" s="19"/>
      <c r="F71" s="19"/>
      <c r="G71" s="807"/>
      <c r="H71" s="807"/>
      <c r="I71" s="807"/>
      <c r="J71" s="807"/>
      <c r="K71" s="2"/>
    </row>
    <row r="72" spans="1:11" ht="16.5" hidden="1" thickBot="1" x14ac:dyDescent="0.3">
      <c r="A72" s="807"/>
      <c r="B72" s="6" t="s">
        <v>39</v>
      </c>
      <c r="C72" s="15"/>
      <c r="D72" s="19"/>
      <c r="E72" s="19"/>
      <c r="F72" s="19"/>
      <c r="G72" s="807"/>
      <c r="H72" s="807"/>
      <c r="I72" s="807"/>
      <c r="J72" s="807"/>
      <c r="K72" s="2"/>
    </row>
    <row r="73" spans="1:11" ht="16.5" hidden="1" thickBot="1" x14ac:dyDescent="0.3">
      <c r="A73" s="807"/>
      <c r="B73" s="1328" t="s">
        <v>750</v>
      </c>
      <c r="C73" s="1318"/>
      <c r="D73" s="1318"/>
      <c r="E73" s="1318"/>
      <c r="F73" s="1329"/>
      <c r="G73" s="807"/>
      <c r="H73" s="807"/>
      <c r="I73" s="807"/>
      <c r="J73" s="807"/>
      <c r="K73" s="2"/>
    </row>
    <row r="74" spans="1:11" ht="16.5" hidden="1" thickBot="1" x14ac:dyDescent="0.3">
      <c r="A74" s="807"/>
      <c r="B74" s="1387"/>
      <c r="C74" s="14">
        <v>2019</v>
      </c>
      <c r="D74" s="14">
        <v>2020</v>
      </c>
      <c r="E74" s="14">
        <v>2021</v>
      </c>
      <c r="F74" s="14">
        <v>2022</v>
      </c>
      <c r="G74" s="807"/>
      <c r="H74" s="807"/>
      <c r="I74" s="807"/>
      <c r="J74" s="807"/>
      <c r="K74" s="2"/>
    </row>
    <row r="75" spans="1:11" ht="16.5" hidden="1" thickBot="1" x14ac:dyDescent="0.3">
      <c r="A75" s="807"/>
      <c r="B75" s="1388"/>
      <c r="C75" s="16" t="s">
        <v>13</v>
      </c>
      <c r="D75" s="16" t="s">
        <v>14</v>
      </c>
      <c r="E75" s="16" t="s">
        <v>14</v>
      </c>
      <c r="F75" s="16" t="s">
        <v>14</v>
      </c>
      <c r="G75" s="807"/>
      <c r="H75" s="807"/>
      <c r="I75" s="807"/>
      <c r="J75" s="807"/>
      <c r="K75" s="2"/>
    </row>
    <row r="76" spans="1:11" ht="16.5" hidden="1" thickBot="1" x14ac:dyDescent="0.3">
      <c r="A76" s="807"/>
      <c r="B76" s="20" t="s">
        <v>41</v>
      </c>
      <c r="C76" s="21"/>
      <c r="D76" s="21"/>
      <c r="E76" s="21"/>
      <c r="F76" s="21"/>
      <c r="G76" s="807"/>
      <c r="H76" s="807"/>
      <c r="I76" s="807"/>
      <c r="J76" s="807"/>
      <c r="K76" s="2"/>
    </row>
    <row r="77" spans="1:11" ht="16.5" hidden="1" thickBot="1" x14ac:dyDescent="0.3">
      <c r="A77" s="807"/>
      <c r="B77" s="22" t="s">
        <v>42</v>
      </c>
      <c r="C77" s="24"/>
      <c r="D77" s="389"/>
      <c r="E77" s="389"/>
      <c r="F77" s="389"/>
      <c r="G77" s="807"/>
      <c r="H77" s="807"/>
      <c r="I77" s="807"/>
      <c r="J77" s="807"/>
      <c r="K77" s="2"/>
    </row>
    <row r="78" spans="1:11" ht="16.5" hidden="1" thickBot="1" x14ac:dyDescent="0.3">
      <c r="A78" s="807"/>
      <c r="B78" s="22" t="s">
        <v>43</v>
      </c>
      <c r="C78" s="24"/>
      <c r="D78" s="389"/>
      <c r="E78" s="389"/>
      <c r="F78" s="389"/>
      <c r="G78" s="807"/>
      <c r="H78" s="807"/>
      <c r="I78" s="807"/>
      <c r="J78" s="807"/>
      <c r="K78" s="2"/>
    </row>
    <row r="79" spans="1:11" ht="32.25" hidden="1" thickBot="1" x14ac:dyDescent="0.3">
      <c r="A79" s="807"/>
      <c r="B79" s="20" t="s">
        <v>67</v>
      </c>
      <c r="C79" s="21"/>
      <c r="D79" s="21"/>
      <c r="E79" s="21"/>
      <c r="F79" s="21"/>
      <c r="G79" s="807"/>
      <c r="H79" s="807"/>
      <c r="I79" s="807"/>
      <c r="J79" s="807"/>
      <c r="K79" s="2"/>
    </row>
    <row r="80" spans="1:11" ht="16.5" hidden="1" thickBot="1" x14ac:dyDescent="0.3">
      <c r="A80" s="807"/>
      <c r="B80" s="22" t="s">
        <v>42</v>
      </c>
      <c r="C80" s="24"/>
      <c r="D80" s="21"/>
      <c r="E80" s="21"/>
      <c r="F80" s="21"/>
      <c r="G80" s="807"/>
      <c r="H80" s="807"/>
      <c r="I80" s="807"/>
      <c r="J80" s="807"/>
      <c r="K80" s="2"/>
    </row>
    <row r="81" spans="1:11" ht="16.5" hidden="1" thickBot="1" x14ac:dyDescent="0.3">
      <c r="A81" s="807"/>
      <c r="B81" s="22" t="s">
        <v>43</v>
      </c>
      <c r="C81" s="24"/>
      <c r="D81" s="21"/>
      <c r="E81" s="21"/>
      <c r="F81" s="21"/>
      <c r="G81" s="807"/>
      <c r="H81" s="807"/>
      <c r="I81" s="807"/>
      <c r="J81" s="807"/>
      <c r="K81" s="2"/>
    </row>
    <row r="82" spans="1:11" ht="16.5" hidden="1" thickBot="1" x14ac:dyDescent="0.3">
      <c r="A82" s="807"/>
      <c r="B82" s="20" t="s">
        <v>45</v>
      </c>
      <c r="C82" s="24">
        <v>0</v>
      </c>
      <c r="D82" s="21">
        <v>0</v>
      </c>
      <c r="E82" s="21">
        <v>0</v>
      </c>
      <c r="F82" s="21">
        <v>0</v>
      </c>
      <c r="G82" s="807"/>
      <c r="H82" s="807"/>
      <c r="I82" s="807"/>
      <c r="J82" s="807"/>
      <c r="K82" s="2"/>
    </row>
    <row r="83" spans="1:11" ht="16.5" hidden="1" thickBot="1" x14ac:dyDescent="0.3">
      <c r="A83" s="807"/>
      <c r="B83" s="22" t="s">
        <v>42</v>
      </c>
      <c r="C83" s="24"/>
      <c r="D83" s="21"/>
      <c r="E83" s="21"/>
      <c r="F83" s="21"/>
      <c r="G83" s="807"/>
      <c r="H83" s="807"/>
      <c r="I83" s="807"/>
      <c r="J83" s="807"/>
      <c r="K83" s="2"/>
    </row>
    <row r="84" spans="1:11" ht="16.5" hidden="1" thickBot="1" x14ac:dyDescent="0.3">
      <c r="A84" s="807"/>
      <c r="B84" s="22" t="s">
        <v>43</v>
      </c>
      <c r="C84" s="24"/>
      <c r="D84" s="21"/>
      <c r="E84" s="21"/>
      <c r="F84" s="21"/>
      <c r="G84" s="807"/>
      <c r="H84" s="807"/>
      <c r="I84" s="807"/>
      <c r="J84" s="807"/>
      <c r="K84" s="2"/>
    </row>
    <row r="85" spans="1:11" ht="16.5" hidden="1" thickBot="1" x14ac:dyDescent="0.3">
      <c r="A85" s="807"/>
      <c r="B85" s="20" t="s">
        <v>46</v>
      </c>
      <c r="C85" s="24"/>
      <c r="D85" s="21"/>
      <c r="E85" s="21"/>
      <c r="F85" s="21"/>
      <c r="G85" s="807"/>
      <c r="H85" s="807"/>
      <c r="I85" s="807"/>
      <c r="J85" s="807"/>
      <c r="K85" s="2"/>
    </row>
    <row r="86" spans="1:11" ht="16.5" hidden="1" thickBot="1" x14ac:dyDescent="0.3">
      <c r="A86" s="807"/>
      <c r="B86" s="22" t="s">
        <v>42</v>
      </c>
      <c r="C86" s="24"/>
      <c r="D86" s="21"/>
      <c r="E86" s="21"/>
      <c r="F86" s="21"/>
      <c r="G86" s="807"/>
      <c r="H86" s="807"/>
      <c r="I86" s="807"/>
      <c r="J86" s="807"/>
      <c r="K86" s="2"/>
    </row>
    <row r="87" spans="1:11" ht="16.5" hidden="1" thickBot="1" x14ac:dyDescent="0.3">
      <c r="A87" s="807"/>
      <c r="B87" s="22" t="s">
        <v>43</v>
      </c>
      <c r="C87" s="24"/>
      <c r="D87" s="21"/>
      <c r="E87" s="21"/>
      <c r="F87" s="21"/>
      <c r="G87" s="807"/>
      <c r="H87" s="807"/>
      <c r="I87" s="807"/>
      <c r="J87" s="807"/>
      <c r="K87" s="2"/>
    </row>
    <row r="88" spans="1:11" ht="16.5" hidden="1" thickBot="1" x14ac:dyDescent="0.3">
      <c r="A88" s="807"/>
      <c r="B88" s="20" t="s">
        <v>47</v>
      </c>
      <c r="C88" s="24"/>
      <c r="D88" s="21"/>
      <c r="E88" s="21"/>
      <c r="F88" s="21"/>
      <c r="G88" s="807"/>
      <c r="H88" s="807"/>
      <c r="I88" s="807"/>
      <c r="J88" s="807"/>
      <c r="K88" s="2"/>
    </row>
    <row r="89" spans="1:11" ht="16.5" hidden="1" thickBot="1" x14ac:dyDescent="0.3">
      <c r="A89" s="807"/>
      <c r="B89" s="22" t="s">
        <v>42</v>
      </c>
      <c r="C89" s="24"/>
      <c r="D89" s="21"/>
      <c r="E89" s="21"/>
      <c r="F89" s="21"/>
      <c r="G89" s="807"/>
      <c r="H89" s="807"/>
      <c r="I89" s="807"/>
      <c r="J89" s="807"/>
      <c r="K89" s="2"/>
    </row>
    <row r="90" spans="1:11" ht="16.5" hidden="1" thickBot="1" x14ac:dyDescent="0.3">
      <c r="A90" s="807"/>
      <c r="B90" s="22" t="s">
        <v>43</v>
      </c>
      <c r="C90" s="24"/>
      <c r="D90" s="21"/>
      <c r="E90" s="21"/>
      <c r="F90" s="21"/>
      <c r="G90" s="807"/>
      <c r="H90" s="807"/>
      <c r="I90" s="807"/>
      <c r="J90" s="807"/>
      <c r="K90" s="2"/>
    </row>
    <row r="91" spans="1:11" ht="16.5" hidden="1" thickBot="1" x14ac:dyDescent="0.3">
      <c r="A91" s="807"/>
      <c r="B91" s="20" t="s">
        <v>48</v>
      </c>
      <c r="C91" s="24"/>
      <c r="D91" s="21"/>
      <c r="E91" s="21"/>
      <c r="F91" s="21"/>
      <c r="G91" s="807"/>
      <c r="H91" s="807"/>
      <c r="I91" s="807"/>
      <c r="J91" s="807"/>
      <c r="K91" s="2"/>
    </row>
    <row r="92" spans="1:11" ht="16.5" hidden="1" thickBot="1" x14ac:dyDescent="0.3">
      <c r="A92" s="807"/>
      <c r="B92" s="22" t="s">
        <v>42</v>
      </c>
      <c r="C92" s="24"/>
      <c r="D92" s="21"/>
      <c r="E92" s="21"/>
      <c r="F92" s="21"/>
      <c r="G92" s="807"/>
      <c r="H92" s="807"/>
      <c r="I92" s="807"/>
      <c r="J92" s="807"/>
      <c r="K92" s="2"/>
    </row>
    <row r="93" spans="1:11" ht="16.5" hidden="1" thickBot="1" x14ac:dyDescent="0.3">
      <c r="A93" s="807"/>
      <c r="B93" s="22" t="s">
        <v>43</v>
      </c>
      <c r="C93" s="24"/>
      <c r="D93" s="21"/>
      <c r="E93" s="21"/>
      <c r="F93" s="21"/>
      <c r="G93" s="807"/>
      <c r="H93" s="807"/>
      <c r="I93" s="807"/>
      <c r="J93" s="807"/>
      <c r="K93" s="2"/>
    </row>
    <row r="94" spans="1:11" ht="32.25" hidden="1" thickBot="1" x14ac:dyDescent="0.3">
      <c r="A94" s="807"/>
      <c r="B94" s="20" t="s">
        <v>49</v>
      </c>
      <c r="C94" s="24"/>
      <c r="D94" s="21"/>
      <c r="E94" s="21"/>
      <c r="F94" s="21"/>
      <c r="G94" s="807"/>
      <c r="H94" s="807"/>
      <c r="I94" s="807"/>
      <c r="J94" s="807"/>
      <c r="K94" s="2"/>
    </row>
    <row r="95" spans="1:11" ht="16.5" hidden="1" thickBot="1" x14ac:dyDescent="0.3">
      <c r="A95" s="807"/>
      <c r="B95" s="22" t="s">
        <v>42</v>
      </c>
      <c r="C95" s="24"/>
      <c r="D95" s="21"/>
      <c r="E95" s="21"/>
      <c r="F95" s="21"/>
      <c r="G95" s="807"/>
      <c r="H95" s="807"/>
      <c r="I95" s="807"/>
      <c r="J95" s="807"/>
      <c r="K95" s="2"/>
    </row>
    <row r="96" spans="1:11" ht="16.5" hidden="1" thickBot="1" x14ac:dyDescent="0.3">
      <c r="A96" s="807"/>
      <c r="B96" s="22" t="s">
        <v>43</v>
      </c>
      <c r="C96" s="24"/>
      <c r="D96" s="21"/>
      <c r="E96" s="21"/>
      <c r="F96" s="21"/>
      <c r="G96" s="807"/>
      <c r="H96" s="807"/>
      <c r="I96" s="807"/>
      <c r="J96" s="807"/>
      <c r="K96" s="2"/>
    </row>
    <row r="97" spans="1:11" ht="16.5" hidden="1" thickBot="1" x14ac:dyDescent="0.3">
      <c r="A97" s="807"/>
      <c r="B97" s="820" t="s">
        <v>50</v>
      </c>
      <c r="C97" s="24">
        <f>C94+C91+C88+C85+C82+C79+C76</f>
        <v>0</v>
      </c>
      <c r="D97" s="24">
        <f>D94+D91+D88+D85+D82+D79+D76</f>
        <v>0</v>
      </c>
      <c r="E97" s="24">
        <f>E94+E91+E88+E85+E82+E79+E76</f>
        <v>0</v>
      </c>
      <c r="F97" s="24">
        <f>F94+F91+F88+F85+F82+F79+F76</f>
        <v>0</v>
      </c>
      <c r="G97" s="807"/>
      <c r="H97" s="807"/>
      <c r="I97" s="807"/>
      <c r="J97" s="807"/>
      <c r="K97" s="2"/>
    </row>
    <row r="98" spans="1:11" ht="16.5" hidden="1" thickBot="1" x14ac:dyDescent="0.3">
      <c r="A98" s="807"/>
      <c r="B98" s="45" t="s">
        <v>71</v>
      </c>
      <c r="C98" s="388">
        <f>IF(C97-C68=0,0,"Error")</f>
        <v>0</v>
      </c>
      <c r="D98" s="388">
        <f>IF(D97-D68=0,0,"Error")</f>
        <v>0</v>
      </c>
      <c r="E98" s="388">
        <f>IF(E97-E68=0,0,"Error")</f>
        <v>0</v>
      </c>
      <c r="F98" s="388">
        <f>IF(F97-F68=0,0,"Error")</f>
        <v>0</v>
      </c>
      <c r="G98" s="807"/>
      <c r="H98" s="807"/>
      <c r="I98" s="807"/>
      <c r="J98" s="807"/>
      <c r="K98" s="2"/>
    </row>
    <row r="99" spans="1:11" ht="16.5" hidden="1" thickBot="1" x14ac:dyDescent="0.3">
      <c r="A99" s="807"/>
      <c r="B99" s="819" t="s">
        <v>751</v>
      </c>
      <c r="C99" s="1684"/>
      <c r="D99" s="1685"/>
      <c r="E99" s="1685"/>
      <c r="F99" s="1725"/>
      <c r="G99" s="807"/>
      <c r="H99" s="807"/>
      <c r="I99" s="807"/>
      <c r="J99" s="807"/>
      <c r="K99" s="2"/>
    </row>
    <row r="100" spans="1:11" ht="16.5" hidden="1" thickBot="1" x14ac:dyDescent="0.3">
      <c r="A100" s="807"/>
      <c r="B100" s="6" t="s">
        <v>29</v>
      </c>
      <c r="C100" s="1272"/>
      <c r="D100" s="1273"/>
      <c r="E100" s="1273"/>
      <c r="F100" s="1274"/>
      <c r="G100" s="807"/>
      <c r="H100" s="807"/>
      <c r="I100" s="807"/>
      <c r="J100" s="807"/>
      <c r="K100" s="2"/>
    </row>
    <row r="101" spans="1:11" ht="16.5" hidden="1" thickBot="1" x14ac:dyDescent="0.3">
      <c r="A101" s="807"/>
      <c r="B101" s="6" t="s">
        <v>31</v>
      </c>
      <c r="C101" s="1287"/>
      <c r="D101" s="1288"/>
      <c r="E101" s="1288"/>
      <c r="F101" s="1385"/>
      <c r="G101" s="807"/>
      <c r="H101" s="807"/>
      <c r="I101" s="807"/>
      <c r="J101" s="807"/>
      <c r="K101" s="2"/>
    </row>
    <row r="102" spans="1:11" ht="16.5" hidden="1" thickBot="1" x14ac:dyDescent="0.3">
      <c r="A102" s="807"/>
      <c r="B102" s="1387"/>
      <c r="C102" s="14">
        <v>2024</v>
      </c>
      <c r="D102" s="14">
        <v>2025</v>
      </c>
      <c r="E102" s="14">
        <v>2026</v>
      </c>
      <c r="F102" s="14">
        <v>2027</v>
      </c>
      <c r="G102" s="807"/>
      <c r="H102" s="807"/>
      <c r="I102" s="807"/>
      <c r="J102" s="807"/>
      <c r="K102" s="2"/>
    </row>
    <row r="103" spans="1:11" ht="16.5" hidden="1" thickBot="1" x14ac:dyDescent="0.3">
      <c r="A103" s="807"/>
      <c r="B103" s="1388"/>
      <c r="C103" s="16" t="s">
        <v>13</v>
      </c>
      <c r="D103" s="16" t="s">
        <v>14</v>
      </c>
      <c r="E103" s="16" t="s">
        <v>14</v>
      </c>
      <c r="F103" s="16" t="s">
        <v>14</v>
      </c>
      <c r="G103" s="807"/>
      <c r="H103" s="807"/>
      <c r="I103" s="807"/>
      <c r="J103" s="807"/>
      <c r="K103" s="2"/>
    </row>
    <row r="104" spans="1:11" ht="16.5" hidden="1" thickBot="1" x14ac:dyDescent="0.3">
      <c r="A104" s="807"/>
      <c r="B104" s="6" t="s">
        <v>33</v>
      </c>
      <c r="C104" s="390"/>
      <c r="D104" s="390"/>
      <c r="E104" s="390"/>
      <c r="F104" s="390"/>
      <c r="G104" s="807"/>
      <c r="H104" s="807"/>
      <c r="I104" s="807"/>
      <c r="J104" s="807"/>
      <c r="K104" s="2"/>
    </row>
    <row r="105" spans="1:11" ht="16.5" hidden="1" thickBot="1" x14ac:dyDescent="0.3">
      <c r="A105" s="807"/>
      <c r="B105" s="6" t="s">
        <v>35</v>
      </c>
      <c r="C105" s="379">
        <f>C134</f>
        <v>0</v>
      </c>
      <c r="D105" s="379">
        <f>D134</f>
        <v>0</v>
      </c>
      <c r="E105" s="379">
        <f>E134</f>
        <v>0</v>
      </c>
      <c r="F105" s="379">
        <f>F134</f>
        <v>0</v>
      </c>
      <c r="G105" s="807"/>
      <c r="H105" s="807"/>
      <c r="I105" s="807"/>
      <c r="J105" s="807"/>
      <c r="K105" s="2"/>
    </row>
    <row r="106" spans="1:11" ht="16.5" hidden="1" thickBot="1" x14ac:dyDescent="0.3">
      <c r="A106" s="807"/>
      <c r="B106" s="6" t="s">
        <v>36</v>
      </c>
      <c r="C106" s="379"/>
      <c r="D106" s="379"/>
      <c r="E106" s="379"/>
      <c r="F106" s="379"/>
      <c r="G106" s="807"/>
      <c r="H106" s="807"/>
      <c r="I106" s="807"/>
      <c r="J106" s="807"/>
      <c r="K106" s="2"/>
    </row>
    <row r="107" spans="1:11" ht="16.5" hidden="1" thickBot="1" x14ac:dyDescent="0.3">
      <c r="A107" s="807"/>
      <c r="B107" s="6" t="s">
        <v>37</v>
      </c>
      <c r="C107" s="15"/>
      <c r="D107" s="19"/>
      <c r="E107" s="19"/>
      <c r="F107" s="19"/>
      <c r="G107" s="807"/>
      <c r="H107" s="807"/>
      <c r="I107" s="807"/>
      <c r="J107" s="807"/>
      <c r="K107" s="2"/>
    </row>
    <row r="108" spans="1:11" ht="16.5" hidden="1" thickBot="1" x14ac:dyDescent="0.3">
      <c r="A108" s="807"/>
      <c r="B108" s="6" t="s">
        <v>38</v>
      </c>
      <c r="C108" s="15"/>
      <c r="D108" s="19"/>
      <c r="E108" s="19"/>
      <c r="F108" s="19"/>
      <c r="G108" s="807"/>
      <c r="H108" s="807"/>
      <c r="I108" s="807"/>
      <c r="J108" s="807"/>
      <c r="K108" s="2"/>
    </row>
    <row r="109" spans="1:11" ht="16.5" hidden="1" thickBot="1" x14ac:dyDescent="0.3">
      <c r="A109" s="807"/>
      <c r="B109" s="6" t="s">
        <v>39</v>
      </c>
      <c r="C109" s="15"/>
      <c r="D109" s="19"/>
      <c r="E109" s="19"/>
      <c r="F109" s="19"/>
      <c r="G109" s="807"/>
      <c r="H109" s="807"/>
      <c r="I109" s="807"/>
      <c r="J109" s="807"/>
      <c r="K109" s="2"/>
    </row>
    <row r="110" spans="1:11" ht="16.5" hidden="1" thickBot="1" x14ac:dyDescent="0.3">
      <c r="A110" s="807"/>
      <c r="B110" s="1328" t="s">
        <v>750</v>
      </c>
      <c r="C110" s="1318"/>
      <c r="D110" s="1318"/>
      <c r="E110" s="1318"/>
      <c r="F110" s="1329"/>
      <c r="G110" s="807"/>
      <c r="H110" s="807"/>
      <c r="I110" s="807"/>
      <c r="J110" s="807"/>
      <c r="K110" s="2"/>
    </row>
    <row r="111" spans="1:11" ht="16.5" hidden="1" thickBot="1" x14ac:dyDescent="0.3">
      <c r="A111" s="807"/>
      <c r="B111" s="1387"/>
      <c r="C111" s="14">
        <v>2024</v>
      </c>
      <c r="D111" s="14">
        <v>2025</v>
      </c>
      <c r="E111" s="14">
        <v>2026</v>
      </c>
      <c r="F111" s="14">
        <v>2027</v>
      </c>
      <c r="G111" s="807"/>
      <c r="H111" s="807"/>
      <c r="I111" s="807"/>
      <c r="J111" s="807"/>
      <c r="K111" s="2"/>
    </row>
    <row r="112" spans="1:11" ht="23.25" hidden="1" customHeight="1" x14ac:dyDescent="0.25">
      <c r="A112" s="807"/>
      <c r="B112" s="1388"/>
      <c r="C112" s="16" t="s">
        <v>13</v>
      </c>
      <c r="D112" s="16" t="s">
        <v>14</v>
      </c>
      <c r="E112" s="16" t="s">
        <v>14</v>
      </c>
      <c r="F112" s="16" t="s">
        <v>14</v>
      </c>
      <c r="G112" s="807"/>
      <c r="H112" s="807"/>
      <c r="I112" s="807"/>
      <c r="J112" s="807"/>
      <c r="K112" s="2"/>
    </row>
    <row r="113" spans="1:11" ht="16.5" hidden="1" thickBot="1" x14ac:dyDescent="0.3">
      <c r="A113" s="807"/>
      <c r="B113" s="20" t="s">
        <v>41</v>
      </c>
      <c r="C113" s="21"/>
      <c r="D113" s="21"/>
      <c r="E113" s="21"/>
      <c r="F113" s="21"/>
      <c r="G113" s="807"/>
      <c r="H113" s="807"/>
      <c r="I113" s="807"/>
      <c r="J113" s="807"/>
      <c r="K113" s="2"/>
    </row>
    <row r="114" spans="1:11" ht="16.5" hidden="1" thickBot="1" x14ac:dyDescent="0.3">
      <c r="A114" s="807"/>
      <c r="B114" s="22" t="s">
        <v>42</v>
      </c>
      <c r="C114" s="24"/>
      <c r="D114" s="389"/>
      <c r="E114" s="389"/>
      <c r="F114" s="389"/>
      <c r="G114" s="807"/>
      <c r="H114" s="807"/>
      <c r="I114" s="807"/>
      <c r="J114" s="807"/>
      <c r="K114" s="2"/>
    </row>
    <row r="115" spans="1:11" ht="16.5" hidden="1" thickBot="1" x14ac:dyDescent="0.3">
      <c r="A115" s="807"/>
      <c r="B115" s="22" t="s">
        <v>43</v>
      </c>
      <c r="C115" s="24"/>
      <c r="D115" s="389"/>
      <c r="E115" s="389"/>
      <c r="F115" s="389"/>
      <c r="G115" s="807"/>
      <c r="H115" s="807"/>
      <c r="I115" s="807"/>
      <c r="J115" s="807"/>
      <c r="K115" s="2"/>
    </row>
    <row r="116" spans="1:11" ht="32.25" hidden="1" thickBot="1" x14ac:dyDescent="0.3">
      <c r="A116" s="807"/>
      <c r="B116" s="20" t="s">
        <v>67</v>
      </c>
      <c r="C116" s="21"/>
      <c r="D116" s="21"/>
      <c r="E116" s="21"/>
      <c r="F116" s="21"/>
      <c r="G116" s="807"/>
      <c r="H116" s="807"/>
      <c r="I116" s="807"/>
      <c r="J116" s="807"/>
      <c r="K116" s="2"/>
    </row>
    <row r="117" spans="1:11" ht="16.5" hidden="1" thickBot="1" x14ac:dyDescent="0.3">
      <c r="A117" s="807"/>
      <c r="B117" s="22" t="s">
        <v>42</v>
      </c>
      <c r="C117" s="24"/>
      <c r="D117" s="21"/>
      <c r="E117" s="21"/>
      <c r="F117" s="21"/>
      <c r="G117" s="807"/>
      <c r="H117" s="807"/>
      <c r="I117" s="807"/>
      <c r="J117" s="807"/>
      <c r="K117" s="2"/>
    </row>
    <row r="118" spans="1:11" ht="16.5" hidden="1" thickBot="1" x14ac:dyDescent="0.3">
      <c r="A118" s="807"/>
      <c r="B118" s="22" t="s">
        <v>43</v>
      </c>
      <c r="C118" s="24"/>
      <c r="D118" s="21"/>
      <c r="E118" s="21"/>
      <c r="F118" s="21"/>
      <c r="G118" s="807"/>
      <c r="H118" s="807"/>
      <c r="I118" s="807"/>
      <c r="J118" s="807"/>
      <c r="K118" s="2"/>
    </row>
    <row r="119" spans="1:11" ht="16.5" hidden="1" thickBot="1" x14ac:dyDescent="0.3">
      <c r="A119" s="807"/>
      <c r="B119" s="20" t="s">
        <v>45</v>
      </c>
      <c r="C119" s="24">
        <v>0</v>
      </c>
      <c r="D119" s="21">
        <v>0</v>
      </c>
      <c r="E119" s="21">
        <v>0</v>
      </c>
      <c r="F119" s="21">
        <v>0</v>
      </c>
      <c r="G119" s="807"/>
      <c r="H119" s="807"/>
      <c r="I119" s="807"/>
      <c r="J119" s="807"/>
      <c r="K119" s="2"/>
    </row>
    <row r="120" spans="1:11" ht="16.5" hidden="1" thickBot="1" x14ac:dyDescent="0.3">
      <c r="A120" s="807"/>
      <c r="B120" s="22" t="s">
        <v>42</v>
      </c>
      <c r="C120" s="24"/>
      <c r="D120" s="21"/>
      <c r="E120" s="21"/>
      <c r="F120" s="21"/>
      <c r="G120" s="807"/>
      <c r="H120" s="807"/>
      <c r="I120" s="807"/>
      <c r="J120" s="807"/>
      <c r="K120" s="2"/>
    </row>
    <row r="121" spans="1:11" ht="16.5" hidden="1" thickBot="1" x14ac:dyDescent="0.3">
      <c r="A121" s="807"/>
      <c r="B121" s="22" t="s">
        <v>43</v>
      </c>
      <c r="C121" s="24"/>
      <c r="D121" s="21"/>
      <c r="E121" s="21"/>
      <c r="F121" s="21"/>
      <c r="G121" s="807"/>
      <c r="H121" s="807"/>
      <c r="I121" s="807"/>
      <c r="J121" s="807"/>
      <c r="K121" s="2"/>
    </row>
    <row r="122" spans="1:11" ht="16.5" hidden="1" thickBot="1" x14ac:dyDescent="0.3">
      <c r="A122" s="807"/>
      <c r="B122" s="20" t="s">
        <v>46</v>
      </c>
      <c r="C122" s="24"/>
      <c r="D122" s="21"/>
      <c r="E122" s="21"/>
      <c r="F122" s="21"/>
      <c r="G122" s="807"/>
      <c r="H122" s="807"/>
      <c r="I122" s="807"/>
      <c r="J122" s="807"/>
      <c r="K122" s="2"/>
    </row>
    <row r="123" spans="1:11" ht="16.5" hidden="1" thickBot="1" x14ac:dyDescent="0.3">
      <c r="A123" s="807"/>
      <c r="B123" s="22" t="s">
        <v>42</v>
      </c>
      <c r="C123" s="24"/>
      <c r="D123" s="21"/>
      <c r="E123" s="21"/>
      <c r="F123" s="21"/>
      <c r="G123" s="807"/>
      <c r="H123" s="807"/>
      <c r="I123" s="807"/>
      <c r="J123" s="807"/>
      <c r="K123" s="2"/>
    </row>
    <row r="124" spans="1:11" ht="16.5" hidden="1" thickBot="1" x14ac:dyDescent="0.3">
      <c r="A124" s="807"/>
      <c r="B124" s="22" t="s">
        <v>43</v>
      </c>
      <c r="C124" s="24"/>
      <c r="D124" s="21"/>
      <c r="E124" s="21"/>
      <c r="F124" s="21"/>
      <c r="G124" s="807"/>
      <c r="H124" s="807"/>
      <c r="I124" s="807"/>
      <c r="J124" s="807"/>
      <c r="K124" s="2"/>
    </row>
    <row r="125" spans="1:11" ht="16.5" hidden="1" thickBot="1" x14ac:dyDescent="0.3">
      <c r="A125" s="807"/>
      <c r="B125" s="20" t="s">
        <v>47</v>
      </c>
      <c r="C125" s="24"/>
      <c r="D125" s="21"/>
      <c r="E125" s="21"/>
      <c r="F125" s="21"/>
      <c r="G125" s="807"/>
      <c r="H125" s="807"/>
      <c r="I125" s="807"/>
      <c r="J125" s="807"/>
      <c r="K125" s="2"/>
    </row>
    <row r="126" spans="1:11" ht="16.5" hidden="1" thickBot="1" x14ac:dyDescent="0.3">
      <c r="A126" s="807"/>
      <c r="B126" s="22" t="s">
        <v>42</v>
      </c>
      <c r="C126" s="24"/>
      <c r="D126" s="21"/>
      <c r="E126" s="21"/>
      <c r="F126" s="21"/>
      <c r="G126" s="807"/>
      <c r="H126" s="807"/>
      <c r="I126" s="807"/>
      <c r="J126" s="807"/>
      <c r="K126" s="2"/>
    </row>
    <row r="127" spans="1:11" ht="16.5" hidden="1" thickBot="1" x14ac:dyDescent="0.3">
      <c r="A127" s="807"/>
      <c r="B127" s="22" t="s">
        <v>43</v>
      </c>
      <c r="C127" s="24"/>
      <c r="D127" s="21"/>
      <c r="E127" s="21"/>
      <c r="F127" s="21"/>
      <c r="G127" s="807"/>
      <c r="H127" s="807"/>
      <c r="I127" s="807"/>
      <c r="J127" s="807"/>
      <c r="K127" s="2"/>
    </row>
    <row r="128" spans="1:11" ht="16.5" hidden="1" thickBot="1" x14ac:dyDescent="0.3">
      <c r="A128" s="807"/>
      <c r="B128" s="20" t="s">
        <v>48</v>
      </c>
      <c r="C128" s="24">
        <v>0</v>
      </c>
      <c r="D128" s="21">
        <v>0</v>
      </c>
      <c r="E128" s="21">
        <v>0</v>
      </c>
      <c r="F128" s="21">
        <v>0</v>
      </c>
      <c r="G128" s="807"/>
      <c r="H128" s="807"/>
      <c r="I128" s="807"/>
      <c r="J128" s="807"/>
      <c r="K128" s="2"/>
    </row>
    <row r="129" spans="1:11" ht="16.5" hidden="1" thickBot="1" x14ac:dyDescent="0.3">
      <c r="A129" s="807"/>
      <c r="B129" s="22" t="s">
        <v>42</v>
      </c>
      <c r="C129" s="24"/>
      <c r="D129" s="21"/>
      <c r="E129" s="21"/>
      <c r="F129" s="21"/>
      <c r="G129" s="807"/>
      <c r="H129" s="807"/>
      <c r="I129" s="807"/>
      <c r="J129" s="807"/>
      <c r="K129" s="2"/>
    </row>
    <row r="130" spans="1:11" ht="16.5" hidden="1" thickBot="1" x14ac:dyDescent="0.3">
      <c r="A130" s="807"/>
      <c r="B130" s="22" t="s">
        <v>43</v>
      </c>
      <c r="C130" s="24"/>
      <c r="D130" s="21"/>
      <c r="E130" s="21"/>
      <c r="F130" s="21"/>
      <c r="G130" s="807"/>
      <c r="H130" s="807"/>
      <c r="I130" s="807"/>
      <c r="J130" s="807"/>
      <c r="K130" s="2"/>
    </row>
    <row r="131" spans="1:11" ht="32.25" hidden="1" thickBot="1" x14ac:dyDescent="0.3">
      <c r="A131" s="807"/>
      <c r="B131" s="20" t="s">
        <v>49</v>
      </c>
      <c r="C131" s="24"/>
      <c r="D131" s="21"/>
      <c r="E131" s="21"/>
      <c r="F131" s="21"/>
      <c r="G131" s="807"/>
      <c r="H131" s="807"/>
      <c r="I131" s="807"/>
      <c r="J131" s="807"/>
      <c r="K131" s="2"/>
    </row>
    <row r="132" spans="1:11" ht="16.5" hidden="1" thickBot="1" x14ac:dyDescent="0.3">
      <c r="A132" s="807"/>
      <c r="B132" s="22" t="s">
        <v>42</v>
      </c>
      <c r="C132" s="24"/>
      <c r="D132" s="21"/>
      <c r="E132" s="21"/>
      <c r="F132" s="21"/>
      <c r="G132" s="807"/>
      <c r="H132" s="807"/>
      <c r="I132" s="807"/>
      <c r="J132" s="807"/>
      <c r="K132" s="2"/>
    </row>
    <row r="133" spans="1:11" ht="16.5" hidden="1" thickBot="1" x14ac:dyDescent="0.3">
      <c r="A133" s="807"/>
      <c r="B133" s="22" t="s">
        <v>43</v>
      </c>
      <c r="C133" s="24"/>
      <c r="D133" s="21"/>
      <c r="E133" s="21"/>
      <c r="F133" s="21"/>
      <c r="G133" s="807"/>
      <c r="H133" s="807"/>
      <c r="I133" s="807"/>
      <c r="J133" s="807"/>
      <c r="K133" s="2"/>
    </row>
    <row r="134" spans="1:11" ht="16.5" hidden="1" thickBot="1" x14ac:dyDescent="0.3">
      <c r="A134" s="807"/>
      <c r="B134" s="820" t="s">
        <v>50</v>
      </c>
      <c r="C134" s="24">
        <f>C131+C128+C125+C122+C119+C116+C113</f>
        <v>0</v>
      </c>
      <c r="D134" s="24">
        <f>D131+D128+D125+D122+D119+D116+D113</f>
        <v>0</v>
      </c>
      <c r="E134" s="24">
        <f>E131+E128+E125+E122+E119+E116+E113</f>
        <v>0</v>
      </c>
      <c r="F134" s="24">
        <f>F131+F128+F125+F122+F119+F116+F113</f>
        <v>0</v>
      </c>
      <c r="G134" s="807"/>
      <c r="H134" s="807"/>
      <c r="I134" s="807"/>
      <c r="J134" s="807"/>
      <c r="K134" s="2"/>
    </row>
    <row r="135" spans="1:11" ht="84.75" hidden="1" customHeight="1" x14ac:dyDescent="0.25">
      <c r="A135" s="807"/>
      <c r="B135" s="45" t="s">
        <v>71</v>
      </c>
      <c r="C135" s="388">
        <f>IF(C134-C105=0,0,"Error")</f>
        <v>0</v>
      </c>
      <c r="D135" s="388">
        <f>IF(D134-D105=0,0,"Error")</f>
        <v>0</v>
      </c>
      <c r="E135" s="388">
        <f>IF(E134-E105=0,0,"Error")</f>
        <v>0</v>
      </c>
      <c r="F135" s="388">
        <f>IF(F134-F105=0,0,"Error")</f>
        <v>0</v>
      </c>
      <c r="G135" s="807"/>
      <c r="H135" s="807"/>
      <c r="I135" s="807"/>
      <c r="J135" s="807"/>
      <c r="K135" s="2"/>
    </row>
    <row r="136" spans="1:11" ht="19.5" customHeight="1" thickBot="1" x14ac:dyDescent="0.3">
      <c r="A136" s="807"/>
      <c r="B136" s="1323" t="s">
        <v>96</v>
      </c>
      <c r="C136" s="1300"/>
      <c r="D136" s="1300"/>
      <c r="E136" s="1300"/>
      <c r="F136" s="1324"/>
      <c r="G136" s="807"/>
      <c r="H136" s="807"/>
      <c r="I136" s="807"/>
      <c r="J136" s="807"/>
      <c r="K136" s="2"/>
    </row>
    <row r="137" spans="1:11" ht="19.5" customHeight="1" thickBot="1" x14ac:dyDescent="0.3">
      <c r="A137" s="807"/>
      <c r="B137" s="1323" t="s">
        <v>97</v>
      </c>
      <c r="C137" s="1300"/>
      <c r="D137" s="1300"/>
      <c r="E137" s="1300"/>
      <c r="F137" s="1324"/>
      <c r="G137" s="807"/>
      <c r="H137" s="807"/>
      <c r="I137" s="807"/>
      <c r="J137" s="807"/>
      <c r="K137" s="2"/>
    </row>
    <row r="138" spans="1:11" ht="30" customHeight="1" thickBot="1" x14ac:dyDescent="0.3">
      <c r="A138" s="807"/>
      <c r="B138" s="12" t="s">
        <v>98</v>
      </c>
      <c r="C138" s="1308" t="s">
        <v>752</v>
      </c>
      <c r="D138" s="1321"/>
      <c r="E138" s="1321"/>
      <c r="F138" s="1322"/>
      <c r="G138" s="807"/>
      <c r="H138" s="807"/>
      <c r="I138" s="807"/>
      <c r="J138" s="807"/>
      <c r="K138" s="2"/>
    </row>
    <row r="139" spans="1:11" ht="48" thickBot="1" x14ac:dyDescent="0.3">
      <c r="A139" s="807"/>
      <c r="B139" s="12" t="s">
        <v>100</v>
      </c>
      <c r="C139" s="12" t="s">
        <v>753</v>
      </c>
      <c r="D139" s="821" t="s">
        <v>54</v>
      </c>
      <c r="E139" s="1321" t="s">
        <v>663</v>
      </c>
      <c r="F139" s="1322"/>
      <c r="G139" s="807"/>
      <c r="H139" s="807"/>
      <c r="I139" s="807"/>
      <c r="J139" s="807"/>
      <c r="K139" s="2"/>
    </row>
    <row r="140" spans="1:11" ht="21" customHeight="1" thickBot="1" x14ac:dyDescent="0.3">
      <c r="A140" s="807"/>
      <c r="B140" s="511"/>
      <c r="C140" s="1308"/>
      <c r="D140" s="2031"/>
      <c r="E140" s="1321"/>
      <c r="F140" s="1322"/>
      <c r="G140" s="807"/>
      <c r="H140" s="807"/>
      <c r="I140" s="807"/>
      <c r="J140" s="807"/>
      <c r="K140" s="2"/>
    </row>
    <row r="141" spans="1:11" ht="30.75" customHeight="1" thickBot="1" x14ac:dyDescent="0.3">
      <c r="A141" s="807"/>
      <c r="B141" s="6" t="s">
        <v>29</v>
      </c>
      <c r="C141" s="2032" t="s">
        <v>754</v>
      </c>
      <c r="D141" s="2033"/>
      <c r="E141" s="2033"/>
      <c r="F141" s="2034"/>
      <c r="G141" s="807"/>
      <c r="H141" s="807"/>
      <c r="I141" s="807"/>
      <c r="J141" s="807"/>
      <c r="K141" s="2"/>
    </row>
    <row r="142" spans="1:11" ht="24" customHeight="1" thickBot="1" x14ac:dyDescent="0.3">
      <c r="A142" s="807"/>
      <c r="B142" s="6" t="s">
        <v>31</v>
      </c>
      <c r="C142" s="1287" t="s">
        <v>283</v>
      </c>
      <c r="D142" s="1288"/>
      <c r="E142" s="1288"/>
      <c r="F142" s="1385"/>
      <c r="G142" s="807"/>
      <c r="H142" s="807"/>
      <c r="I142" s="807"/>
      <c r="J142" s="807"/>
      <c r="K142" s="2"/>
    </row>
    <row r="143" spans="1:11" ht="15.75" x14ac:dyDescent="0.25">
      <c r="A143" s="807"/>
      <c r="B143" s="1387"/>
      <c r="C143" s="14">
        <v>2024</v>
      </c>
      <c r="D143" s="14">
        <v>2025</v>
      </c>
      <c r="E143" s="14">
        <v>2026</v>
      </c>
      <c r="F143" s="14">
        <v>2027</v>
      </c>
      <c r="G143" s="807"/>
      <c r="H143" s="807"/>
      <c r="I143" s="807"/>
      <c r="J143" s="807"/>
      <c r="K143" s="2"/>
    </row>
    <row r="144" spans="1:11" ht="16.5" thickBot="1" x14ac:dyDescent="0.3">
      <c r="A144" s="807"/>
      <c r="B144" s="1388"/>
      <c r="C144" s="16" t="s">
        <v>13</v>
      </c>
      <c r="D144" s="16" t="s">
        <v>14</v>
      </c>
      <c r="E144" s="16" t="s">
        <v>14</v>
      </c>
      <c r="F144" s="16" t="s">
        <v>14</v>
      </c>
      <c r="G144" s="807"/>
      <c r="H144" s="807"/>
      <c r="I144" s="807"/>
      <c r="J144" s="807"/>
      <c r="K144" s="2"/>
    </row>
    <row r="145" spans="1:11" ht="20.25" customHeight="1" thickBot="1" x14ac:dyDescent="0.3">
      <c r="A145" s="807"/>
      <c r="B145" s="6" t="s">
        <v>33</v>
      </c>
      <c r="C145" s="822">
        <v>6</v>
      </c>
      <c r="D145" s="822">
        <v>25</v>
      </c>
      <c r="E145" s="822">
        <v>25</v>
      </c>
      <c r="F145" s="822">
        <v>25</v>
      </c>
      <c r="G145" s="807"/>
      <c r="H145" s="807"/>
      <c r="I145" s="807"/>
      <c r="J145" s="807"/>
      <c r="K145" s="2"/>
    </row>
    <row r="146" spans="1:11" ht="20.25" customHeight="1" thickBot="1" x14ac:dyDescent="0.3">
      <c r="A146" s="807"/>
      <c r="B146" s="6" t="s">
        <v>35</v>
      </c>
      <c r="C146" s="379">
        <v>1000</v>
      </c>
      <c r="D146" s="379">
        <v>10000</v>
      </c>
      <c r="E146" s="379">
        <v>5000</v>
      </c>
      <c r="F146" s="379">
        <v>5000</v>
      </c>
      <c r="G146" s="807"/>
      <c r="H146" s="807"/>
      <c r="I146" s="807"/>
      <c r="J146" s="807"/>
      <c r="K146" s="2"/>
    </row>
    <row r="147" spans="1:11" ht="20.25" customHeight="1" thickBot="1" x14ac:dyDescent="0.3">
      <c r="A147" s="807"/>
      <c r="B147" s="6" t="s">
        <v>36</v>
      </c>
      <c r="C147" s="379">
        <f>C146/C145</f>
        <v>166.66666666666666</v>
      </c>
      <c r="D147" s="379">
        <f>D146/D145</f>
        <v>400</v>
      </c>
      <c r="E147" s="379">
        <f>E146/E145</f>
        <v>200</v>
      </c>
      <c r="F147" s="379">
        <f>F146/F145</f>
        <v>200</v>
      </c>
      <c r="G147" s="807"/>
      <c r="H147" s="807"/>
      <c r="I147" s="807"/>
      <c r="J147" s="807"/>
      <c r="K147" s="2"/>
    </row>
    <row r="148" spans="1:11" ht="20.25" customHeight="1" thickBot="1" x14ac:dyDescent="0.3">
      <c r="A148" s="807"/>
      <c r="B148" s="6" t="s">
        <v>37</v>
      </c>
      <c r="C148" s="379">
        <f>C147/C146</f>
        <v>0.16666666666666666</v>
      </c>
      <c r="D148" s="19">
        <f>D145/C145-1</f>
        <v>3.166666666666667</v>
      </c>
      <c r="E148" s="19">
        <f>E145/D145-1</f>
        <v>0</v>
      </c>
      <c r="F148" s="19">
        <f t="shared" ref="D148:F150" si="1">F145/E145-1</f>
        <v>0</v>
      </c>
      <c r="G148" s="807"/>
      <c r="H148" s="817"/>
      <c r="I148" s="817"/>
      <c r="J148" s="817"/>
      <c r="K148" s="2"/>
    </row>
    <row r="149" spans="1:11" ht="20.25" customHeight="1" thickBot="1" x14ac:dyDescent="0.3">
      <c r="A149" s="807"/>
      <c r="B149" s="6" t="s">
        <v>38</v>
      </c>
      <c r="C149" s="379">
        <f>C148/C147</f>
        <v>1E-3</v>
      </c>
      <c r="D149" s="19">
        <f t="shared" si="1"/>
        <v>9</v>
      </c>
      <c r="E149" s="19">
        <f t="shared" si="1"/>
        <v>-0.5</v>
      </c>
      <c r="F149" s="19">
        <f t="shared" si="1"/>
        <v>0</v>
      </c>
      <c r="G149" s="807"/>
      <c r="H149" s="807"/>
      <c r="I149" s="807"/>
      <c r="J149" s="807"/>
      <c r="K149" s="2"/>
    </row>
    <row r="150" spans="1:11" ht="20.25" customHeight="1" thickBot="1" x14ac:dyDescent="0.3">
      <c r="A150" s="807"/>
      <c r="B150" s="6" t="s">
        <v>39</v>
      </c>
      <c r="C150" s="379">
        <f>C149/C148</f>
        <v>6.0000000000000001E-3</v>
      </c>
      <c r="D150" s="19">
        <f>D147/C147-1</f>
        <v>1.4000000000000004</v>
      </c>
      <c r="E150" s="19">
        <f>E147/D147-1</f>
        <v>-0.5</v>
      </c>
      <c r="F150" s="19">
        <f t="shared" si="1"/>
        <v>0</v>
      </c>
      <c r="G150" s="807"/>
      <c r="H150" s="807"/>
      <c r="I150" s="807"/>
      <c r="J150" s="807"/>
      <c r="K150" s="2"/>
    </row>
    <row r="151" spans="1:11" ht="22.5" customHeight="1" thickBot="1" x14ac:dyDescent="0.3">
      <c r="A151" s="807"/>
      <c r="B151" s="1328" t="s">
        <v>748</v>
      </c>
      <c r="C151" s="1318"/>
      <c r="D151" s="1318"/>
      <c r="E151" s="1318"/>
      <c r="F151" s="1329"/>
      <c r="G151" s="807"/>
      <c r="H151" s="807"/>
      <c r="I151" s="807"/>
      <c r="J151" s="807"/>
      <c r="K151" s="2"/>
    </row>
    <row r="152" spans="1:11" ht="15.75" x14ac:dyDescent="0.25">
      <c r="A152" s="807"/>
      <c r="B152" s="1387"/>
      <c r="C152" s="14">
        <v>2024</v>
      </c>
      <c r="D152" s="14">
        <v>2025</v>
      </c>
      <c r="E152" s="14">
        <v>2026</v>
      </c>
      <c r="F152" s="14">
        <v>2027</v>
      </c>
      <c r="G152" s="807"/>
      <c r="H152" s="807"/>
      <c r="I152" s="807"/>
      <c r="J152" s="807"/>
      <c r="K152" s="2"/>
    </row>
    <row r="153" spans="1:11" ht="16.5" thickBot="1" x14ac:dyDescent="0.3">
      <c r="A153" s="807"/>
      <c r="B153" s="1388"/>
      <c r="C153" s="16" t="s">
        <v>13</v>
      </c>
      <c r="D153" s="16" t="s">
        <v>14</v>
      </c>
      <c r="E153" s="16" t="s">
        <v>14</v>
      </c>
      <c r="F153" s="16" t="s">
        <v>14</v>
      </c>
      <c r="G153" s="807"/>
      <c r="H153" s="807"/>
      <c r="I153" s="807"/>
      <c r="J153" s="807"/>
      <c r="K153" s="2"/>
    </row>
    <row r="154" spans="1:11" ht="16.5" thickBot="1" x14ac:dyDescent="0.3">
      <c r="A154" s="807"/>
      <c r="B154" s="20" t="s">
        <v>57</v>
      </c>
      <c r="C154" s="21"/>
      <c r="D154" s="21"/>
      <c r="E154" s="21"/>
      <c r="F154" s="21"/>
      <c r="G154" s="807"/>
      <c r="H154" s="807"/>
      <c r="I154" s="807"/>
      <c r="J154" s="807"/>
      <c r="K154" s="2"/>
    </row>
    <row r="155" spans="1:11" ht="20.25" customHeight="1" thickBot="1" x14ac:dyDescent="0.3">
      <c r="A155" s="807"/>
      <c r="B155" s="20" t="s">
        <v>61</v>
      </c>
      <c r="C155" s="24">
        <f>C146</f>
        <v>1000</v>
      </c>
      <c r="D155" s="24">
        <f>D146</f>
        <v>10000</v>
      </c>
      <c r="E155" s="24">
        <f>E146</f>
        <v>5000</v>
      </c>
      <c r="F155" s="24">
        <f>F146</f>
        <v>5000</v>
      </c>
      <c r="G155" s="807"/>
      <c r="H155" s="807"/>
      <c r="I155" s="807"/>
      <c r="J155" s="807"/>
      <c r="K155" s="2"/>
    </row>
    <row r="156" spans="1:11" ht="39.75" customHeight="1" thickBot="1" x14ac:dyDescent="0.3">
      <c r="A156" s="807"/>
      <c r="B156" s="520" t="s">
        <v>62</v>
      </c>
      <c r="C156" s="24">
        <f>C155+C154</f>
        <v>1000</v>
      </c>
      <c r="D156" s="24">
        <f>D155+D154</f>
        <v>10000</v>
      </c>
      <c r="E156" s="24">
        <f>E155+E154</f>
        <v>5000</v>
      </c>
      <c r="F156" s="24">
        <f>F155+F154</f>
        <v>5000</v>
      </c>
      <c r="G156" s="807"/>
      <c r="H156" s="807"/>
      <c r="I156" s="807"/>
      <c r="J156" s="807"/>
      <c r="K156" s="2"/>
    </row>
    <row r="157" spans="1:11" ht="16.5" hidden="1" thickBot="1" x14ac:dyDescent="0.3">
      <c r="A157" s="807"/>
      <c r="B157" s="42" t="s">
        <v>63</v>
      </c>
      <c r="C157" s="1308"/>
      <c r="D157" s="1321"/>
      <c r="E157" s="1321"/>
      <c r="F157" s="1322"/>
      <c r="G157" s="807"/>
      <c r="H157" s="807"/>
      <c r="I157" s="807"/>
      <c r="J157" s="807"/>
      <c r="K157" s="2"/>
    </row>
    <row r="158" spans="1:11" ht="48" hidden="1" thickBot="1" x14ac:dyDescent="0.3">
      <c r="A158" s="807"/>
      <c r="B158" s="12" t="s">
        <v>205</v>
      </c>
      <c r="C158" s="402"/>
      <c r="D158" s="32" t="s">
        <v>54</v>
      </c>
      <c r="E158" s="33"/>
      <c r="F158" s="34"/>
      <c r="G158" s="807"/>
      <c r="H158" s="807"/>
      <c r="I158" s="807"/>
      <c r="J158" s="807"/>
      <c r="K158" s="2"/>
    </row>
    <row r="159" spans="1:11" ht="16.5" hidden="1" thickBot="1" x14ac:dyDescent="0.3">
      <c r="A159" s="807"/>
      <c r="B159" s="6" t="s">
        <v>29</v>
      </c>
      <c r="C159" s="1272"/>
      <c r="D159" s="1273"/>
      <c r="E159" s="1273"/>
      <c r="F159" s="1274"/>
      <c r="G159" s="807"/>
      <c r="H159" s="807"/>
      <c r="I159" s="807"/>
      <c r="J159" s="807"/>
      <c r="K159" s="2"/>
    </row>
    <row r="160" spans="1:11" ht="16.5" hidden="1" thickBot="1" x14ac:dyDescent="0.3">
      <c r="A160" s="807"/>
      <c r="B160" s="6" t="s">
        <v>31</v>
      </c>
      <c r="C160" s="1287"/>
      <c r="D160" s="1288"/>
      <c r="E160" s="1288"/>
      <c r="F160" s="1385"/>
      <c r="G160" s="807"/>
      <c r="H160" s="807"/>
      <c r="I160" s="807"/>
      <c r="J160" s="807"/>
      <c r="K160" s="2"/>
    </row>
    <row r="161" spans="1:11" ht="16.5" hidden="1" thickBot="1" x14ac:dyDescent="0.3">
      <c r="A161" s="807"/>
      <c r="B161" s="1387"/>
      <c r="C161" s="14">
        <v>2024</v>
      </c>
      <c r="D161" s="14">
        <v>2025</v>
      </c>
      <c r="E161" s="14">
        <v>2026</v>
      </c>
      <c r="F161" s="14">
        <v>2027</v>
      </c>
      <c r="G161" s="807"/>
      <c r="H161" s="807"/>
      <c r="I161" s="807"/>
      <c r="J161" s="807"/>
      <c r="K161" s="2"/>
    </row>
    <row r="162" spans="1:11" ht="16.5" hidden="1" thickBot="1" x14ac:dyDescent="0.3">
      <c r="A162" s="807"/>
      <c r="B162" s="1388"/>
      <c r="C162" s="16" t="s">
        <v>13</v>
      </c>
      <c r="D162" s="16" t="s">
        <v>14</v>
      </c>
      <c r="E162" s="16" t="s">
        <v>14</v>
      </c>
      <c r="F162" s="16" t="s">
        <v>14</v>
      </c>
      <c r="G162" s="807"/>
      <c r="H162" s="807"/>
      <c r="I162" s="807"/>
      <c r="J162" s="807"/>
      <c r="K162" s="2"/>
    </row>
    <row r="163" spans="1:11" ht="16.5" hidden="1" thickBot="1" x14ac:dyDescent="0.3">
      <c r="A163" s="807"/>
      <c r="B163" s="6" t="s">
        <v>33</v>
      </c>
      <c r="C163" s="6"/>
      <c r="D163" s="6"/>
      <c r="E163" s="6"/>
      <c r="F163" s="6"/>
      <c r="G163" s="807"/>
      <c r="H163" s="807"/>
      <c r="I163" s="807"/>
      <c r="J163" s="807"/>
      <c r="K163" s="2"/>
    </row>
    <row r="164" spans="1:11" ht="16.5" hidden="1" thickBot="1" x14ac:dyDescent="0.3">
      <c r="A164" s="807"/>
      <c r="B164" s="6" t="s">
        <v>35</v>
      </c>
      <c r="C164" s="379">
        <f>C174</f>
        <v>0</v>
      </c>
      <c r="D164" s="379">
        <f>D174</f>
        <v>0</v>
      </c>
      <c r="E164" s="379">
        <f>E174</f>
        <v>0</v>
      </c>
      <c r="F164" s="379">
        <f>F174</f>
        <v>0</v>
      </c>
      <c r="G164" s="807"/>
      <c r="H164" s="807"/>
      <c r="I164" s="807"/>
      <c r="J164" s="807"/>
      <c r="K164" s="2"/>
    </row>
    <row r="165" spans="1:11" ht="16.5" hidden="1" thickBot="1" x14ac:dyDescent="0.3">
      <c r="A165" s="807"/>
      <c r="B165" s="6" t="s">
        <v>36</v>
      </c>
      <c r="C165" s="379"/>
      <c r="D165" s="379"/>
      <c r="E165" s="379"/>
      <c r="F165" s="379"/>
      <c r="G165" s="807"/>
      <c r="H165" s="807"/>
      <c r="I165" s="807"/>
      <c r="J165" s="807"/>
      <c r="K165" s="2"/>
    </row>
    <row r="166" spans="1:11" ht="16.5" hidden="1" thickBot="1" x14ac:dyDescent="0.3">
      <c r="A166" s="807"/>
      <c r="B166" s="6" t="s">
        <v>37</v>
      </c>
      <c r="C166" s="15"/>
      <c r="D166" s="19"/>
      <c r="E166" s="19"/>
      <c r="F166" s="19"/>
      <c r="G166" s="807"/>
      <c r="H166" s="817"/>
      <c r="I166" s="817"/>
      <c r="J166" s="817"/>
      <c r="K166" s="2"/>
    </row>
    <row r="167" spans="1:11" ht="16.5" hidden="1" thickBot="1" x14ac:dyDescent="0.3">
      <c r="A167" s="807"/>
      <c r="B167" s="6" t="s">
        <v>38</v>
      </c>
      <c r="C167" s="15"/>
      <c r="D167" s="19"/>
      <c r="E167" s="19"/>
      <c r="F167" s="19"/>
      <c r="G167" s="807"/>
      <c r="H167" s="807"/>
      <c r="I167" s="807"/>
      <c r="J167" s="807"/>
      <c r="K167" s="2"/>
    </row>
    <row r="168" spans="1:11" ht="16.5" hidden="1" thickBot="1" x14ac:dyDescent="0.3">
      <c r="A168" s="807"/>
      <c r="B168" s="6" t="s">
        <v>39</v>
      </c>
      <c r="C168" s="15"/>
      <c r="D168" s="19"/>
      <c r="E168" s="19"/>
      <c r="F168" s="19"/>
      <c r="G168" s="807"/>
      <c r="H168" s="807"/>
      <c r="I168" s="807"/>
      <c r="J168" s="807"/>
      <c r="K168" s="2"/>
    </row>
    <row r="169" spans="1:11" ht="16.5" hidden="1" thickBot="1" x14ac:dyDescent="0.3">
      <c r="A169" s="807"/>
      <c r="B169" s="1328" t="s">
        <v>755</v>
      </c>
      <c r="C169" s="1318"/>
      <c r="D169" s="1318"/>
      <c r="E169" s="1318"/>
      <c r="F169" s="1329"/>
      <c r="G169" s="807"/>
      <c r="H169" s="807"/>
      <c r="I169" s="807"/>
      <c r="J169" s="807"/>
      <c r="K169" s="2"/>
    </row>
    <row r="170" spans="1:11" ht="16.5" hidden="1" thickBot="1" x14ac:dyDescent="0.3">
      <c r="A170" s="807"/>
      <c r="B170" s="1387"/>
      <c r="C170" s="14">
        <v>2024</v>
      </c>
      <c r="D170" s="14">
        <v>2025</v>
      </c>
      <c r="E170" s="14">
        <v>2026</v>
      </c>
      <c r="F170" s="14">
        <v>2027</v>
      </c>
      <c r="G170" s="807"/>
      <c r="H170" s="807"/>
      <c r="I170" s="807"/>
      <c r="J170" s="807"/>
      <c r="K170" s="2"/>
    </row>
    <row r="171" spans="1:11" ht="16.5" hidden="1" thickBot="1" x14ac:dyDescent="0.3">
      <c r="A171" s="807"/>
      <c r="B171" s="1388"/>
      <c r="C171" s="16" t="s">
        <v>13</v>
      </c>
      <c r="D171" s="16" t="s">
        <v>14</v>
      </c>
      <c r="E171" s="16" t="s">
        <v>14</v>
      </c>
      <c r="F171" s="16" t="s">
        <v>14</v>
      </c>
      <c r="G171" s="807"/>
      <c r="H171" s="807"/>
      <c r="I171" s="807"/>
      <c r="J171" s="807"/>
      <c r="K171" s="2"/>
    </row>
    <row r="172" spans="1:11" ht="16.5" hidden="1" thickBot="1" x14ac:dyDescent="0.3">
      <c r="A172" s="807"/>
      <c r="B172" s="20" t="s">
        <v>57</v>
      </c>
      <c r="C172" s="21"/>
      <c r="D172" s="21"/>
      <c r="E172" s="21"/>
      <c r="F172" s="21"/>
      <c r="G172" s="807"/>
      <c r="H172" s="807"/>
      <c r="I172" s="807"/>
      <c r="J172" s="807"/>
      <c r="K172" s="2"/>
    </row>
    <row r="173" spans="1:11" ht="16.5" hidden="1" thickBot="1" x14ac:dyDescent="0.3">
      <c r="A173" s="807"/>
      <c r="B173" s="20" t="s">
        <v>61</v>
      </c>
      <c r="C173" s="24">
        <v>0</v>
      </c>
      <c r="D173" s="24">
        <v>0</v>
      </c>
      <c r="E173" s="24">
        <v>0</v>
      </c>
      <c r="F173" s="24">
        <v>0</v>
      </c>
      <c r="G173" s="807"/>
      <c r="H173" s="807"/>
      <c r="I173" s="807"/>
      <c r="J173" s="807"/>
      <c r="K173" s="2"/>
    </row>
    <row r="174" spans="1:11" ht="16.5" hidden="1" thickBot="1" x14ac:dyDescent="0.3">
      <c r="A174" s="807"/>
      <c r="B174" s="520" t="s">
        <v>50</v>
      </c>
      <c r="C174" s="24">
        <f>C173+C172</f>
        <v>0</v>
      </c>
      <c r="D174" s="24">
        <f>D173+D172</f>
        <v>0</v>
      </c>
      <c r="E174" s="24">
        <f>E173+E172</f>
        <v>0</v>
      </c>
      <c r="F174" s="24">
        <f>F173+F172</f>
        <v>0</v>
      </c>
      <c r="G174" s="807"/>
      <c r="H174" s="807"/>
      <c r="I174" s="807"/>
      <c r="J174" s="807"/>
      <c r="K174" s="2"/>
    </row>
    <row r="175" spans="1:11" ht="16.5" hidden="1" thickBot="1" x14ac:dyDescent="0.3">
      <c r="A175" s="807"/>
      <c r="B175" s="1323" t="s">
        <v>51</v>
      </c>
      <c r="C175" s="1300"/>
      <c r="D175" s="1300"/>
      <c r="E175" s="1300"/>
      <c r="F175" s="1324"/>
      <c r="G175" s="807"/>
      <c r="H175" s="807"/>
      <c r="I175" s="807"/>
      <c r="J175" s="807"/>
      <c r="K175" s="2"/>
    </row>
    <row r="176" spans="1:11" ht="16.5" hidden="1" thickBot="1" x14ac:dyDescent="0.3">
      <c r="A176" s="807"/>
      <c r="B176" s="1323" t="s">
        <v>52</v>
      </c>
      <c r="C176" s="1300"/>
      <c r="D176" s="1300"/>
      <c r="E176" s="1300"/>
      <c r="F176" s="1324"/>
      <c r="G176" s="807"/>
      <c r="H176" s="807"/>
      <c r="I176" s="807"/>
      <c r="J176" s="807"/>
      <c r="K176" s="2"/>
    </row>
    <row r="177" spans="1:11" ht="16.5" hidden="1" thickBot="1" x14ac:dyDescent="0.3">
      <c r="A177" s="807"/>
      <c r="B177" s="823" t="s">
        <v>63</v>
      </c>
      <c r="C177" s="1721"/>
      <c r="D177" s="1722"/>
      <c r="E177" s="1722"/>
      <c r="F177" s="1723"/>
      <c r="G177" s="807"/>
      <c r="H177" s="807"/>
      <c r="I177" s="807"/>
      <c r="J177" s="807"/>
      <c r="K177" s="2"/>
    </row>
    <row r="178" spans="1:11" ht="48" hidden="1" thickBot="1" x14ac:dyDescent="0.3">
      <c r="A178" s="807"/>
      <c r="B178" s="12" t="s">
        <v>27</v>
      </c>
      <c r="C178" s="824" t="s">
        <v>684</v>
      </c>
      <c r="D178" s="42" t="s">
        <v>54</v>
      </c>
      <c r="E178" s="33"/>
      <c r="F178" s="34"/>
      <c r="G178" s="807"/>
      <c r="H178" s="807"/>
      <c r="I178" s="807"/>
      <c r="J178" s="807"/>
      <c r="K178" s="2"/>
    </row>
    <row r="179" spans="1:11" ht="16.5" hidden="1" thickBot="1" x14ac:dyDescent="0.3">
      <c r="A179" s="807"/>
      <c r="B179" s="6" t="s">
        <v>29</v>
      </c>
      <c r="C179" s="1272" t="s">
        <v>684</v>
      </c>
      <c r="D179" s="1273"/>
      <c r="E179" s="1273"/>
      <c r="F179" s="1274"/>
      <c r="G179" s="807"/>
      <c r="H179" s="807"/>
      <c r="I179" s="807"/>
      <c r="J179" s="807"/>
      <c r="K179" s="2"/>
    </row>
    <row r="180" spans="1:11" ht="16.5" hidden="1" thickBot="1" x14ac:dyDescent="0.3">
      <c r="A180" s="807"/>
      <c r="B180" s="6" t="s">
        <v>31</v>
      </c>
      <c r="C180" s="1287" t="s">
        <v>684</v>
      </c>
      <c r="D180" s="1288"/>
      <c r="E180" s="1288"/>
      <c r="F180" s="1385"/>
      <c r="G180" s="807"/>
      <c r="H180" s="807"/>
      <c r="I180" s="807"/>
      <c r="J180" s="807"/>
      <c r="K180" s="2"/>
    </row>
    <row r="181" spans="1:11" ht="16.5" hidden="1" thickBot="1" x14ac:dyDescent="0.3">
      <c r="A181" s="807"/>
      <c r="B181" s="1387"/>
      <c r="C181" s="14">
        <v>2024</v>
      </c>
      <c r="D181" s="14">
        <v>2025</v>
      </c>
      <c r="E181" s="14">
        <v>2026</v>
      </c>
      <c r="F181" s="14">
        <v>2027</v>
      </c>
      <c r="G181" s="807"/>
      <c r="H181" s="807"/>
      <c r="I181" s="807"/>
      <c r="J181" s="807"/>
      <c r="K181" s="2"/>
    </row>
    <row r="182" spans="1:11" ht="16.5" hidden="1" thickBot="1" x14ac:dyDescent="0.3">
      <c r="A182" s="807"/>
      <c r="B182" s="1388"/>
      <c r="C182" s="16" t="s">
        <v>13</v>
      </c>
      <c r="D182" s="16" t="s">
        <v>14</v>
      </c>
      <c r="E182" s="16" t="s">
        <v>14</v>
      </c>
      <c r="F182" s="16" t="s">
        <v>14</v>
      </c>
      <c r="G182" s="807"/>
      <c r="H182" s="807"/>
      <c r="I182" s="807"/>
      <c r="J182" s="807"/>
      <c r="K182" s="2"/>
    </row>
    <row r="183" spans="1:11" ht="16.5" hidden="1" thickBot="1" x14ac:dyDescent="0.3">
      <c r="A183" s="807"/>
      <c r="B183" s="6" t="s">
        <v>33</v>
      </c>
      <c r="C183" s="379"/>
      <c r="D183" s="379"/>
      <c r="E183" s="379"/>
      <c r="F183" s="379"/>
      <c r="G183" s="807"/>
      <c r="H183" s="807"/>
      <c r="I183" s="807"/>
      <c r="J183" s="807"/>
      <c r="K183" s="2"/>
    </row>
    <row r="184" spans="1:11" ht="16.5" hidden="1" thickBot="1" x14ac:dyDescent="0.3">
      <c r="A184" s="807"/>
      <c r="B184" s="6" t="s">
        <v>35</v>
      </c>
      <c r="C184" s="379">
        <f>C194</f>
        <v>0</v>
      </c>
      <c r="D184" s="379">
        <f>D194</f>
        <v>0</v>
      </c>
      <c r="E184" s="379">
        <f>E194</f>
        <v>0</v>
      </c>
      <c r="F184" s="379"/>
      <c r="G184" s="807"/>
      <c r="H184" s="807"/>
      <c r="I184" s="807"/>
      <c r="J184" s="807"/>
      <c r="K184" s="2"/>
    </row>
    <row r="185" spans="1:11" ht="16.5" hidden="1" thickBot="1" x14ac:dyDescent="0.3">
      <c r="A185" s="807"/>
      <c r="B185" s="6" t="s">
        <v>36</v>
      </c>
      <c r="C185" s="379"/>
      <c r="D185" s="379"/>
      <c r="E185" s="379"/>
      <c r="F185" s="379"/>
      <c r="G185" s="807"/>
      <c r="H185" s="807"/>
      <c r="I185" s="807"/>
      <c r="J185" s="807"/>
      <c r="K185" s="2"/>
    </row>
    <row r="186" spans="1:11" ht="16.5" hidden="1" thickBot="1" x14ac:dyDescent="0.3">
      <c r="A186" s="807"/>
      <c r="B186" s="6" t="s">
        <v>37</v>
      </c>
      <c r="C186" s="15"/>
      <c r="D186" s="19"/>
      <c r="E186" s="19"/>
      <c r="F186" s="19"/>
      <c r="G186" s="807"/>
      <c r="H186" s="817"/>
      <c r="I186" s="817"/>
      <c r="J186" s="817"/>
      <c r="K186" s="2"/>
    </row>
    <row r="187" spans="1:11" ht="16.5" hidden="1" thickBot="1" x14ac:dyDescent="0.3">
      <c r="A187" s="807"/>
      <c r="B187" s="6" t="s">
        <v>38</v>
      </c>
      <c r="C187" s="15"/>
      <c r="D187" s="19"/>
      <c r="E187" s="19"/>
      <c r="F187" s="19"/>
      <c r="G187" s="807"/>
      <c r="H187" s="807"/>
      <c r="I187" s="807"/>
      <c r="J187" s="807"/>
      <c r="K187" s="2"/>
    </row>
    <row r="188" spans="1:11" ht="16.5" hidden="1" thickBot="1" x14ac:dyDescent="0.3">
      <c r="A188" s="807"/>
      <c r="B188" s="6" t="s">
        <v>39</v>
      </c>
      <c r="C188" s="15"/>
      <c r="D188" s="19"/>
      <c r="E188" s="19"/>
      <c r="F188" s="19"/>
      <c r="G188" s="807"/>
      <c r="H188" s="807"/>
      <c r="I188" s="807"/>
      <c r="J188" s="807"/>
      <c r="K188" s="2"/>
    </row>
    <row r="189" spans="1:11" ht="16.5" hidden="1" thickBot="1" x14ac:dyDescent="0.3">
      <c r="A189" s="807"/>
      <c r="B189" s="1328" t="s">
        <v>748</v>
      </c>
      <c r="C189" s="1318"/>
      <c r="D189" s="1318"/>
      <c r="E189" s="1318"/>
      <c r="F189" s="1329"/>
      <c r="G189" s="807"/>
      <c r="H189" s="807"/>
      <c r="I189" s="807"/>
      <c r="J189" s="807"/>
      <c r="K189" s="2"/>
    </row>
    <row r="190" spans="1:11" ht="16.5" hidden="1" thickBot="1" x14ac:dyDescent="0.3">
      <c r="A190" s="807"/>
      <c r="B190" s="1387"/>
      <c r="C190" s="14">
        <v>2024</v>
      </c>
      <c r="D190" s="14">
        <v>2025</v>
      </c>
      <c r="E190" s="14">
        <v>2026</v>
      </c>
      <c r="F190" s="14">
        <v>2027</v>
      </c>
      <c r="G190" s="807"/>
      <c r="H190" s="807"/>
      <c r="I190" s="807"/>
      <c r="J190" s="807"/>
      <c r="K190" s="2"/>
    </row>
    <row r="191" spans="1:11" ht="16.5" hidden="1" thickBot="1" x14ac:dyDescent="0.3">
      <c r="A191" s="807"/>
      <c r="B191" s="1388"/>
      <c r="C191" s="16" t="s">
        <v>13</v>
      </c>
      <c r="D191" s="16" t="s">
        <v>14</v>
      </c>
      <c r="E191" s="16" t="s">
        <v>14</v>
      </c>
      <c r="F191" s="16" t="s">
        <v>14</v>
      </c>
      <c r="G191" s="807"/>
      <c r="H191" s="807"/>
      <c r="I191" s="807"/>
      <c r="J191" s="807"/>
      <c r="K191" s="2"/>
    </row>
    <row r="192" spans="1:11" ht="16.5" hidden="1" thickBot="1" x14ac:dyDescent="0.3">
      <c r="A192" s="807"/>
      <c r="B192" s="20" t="s">
        <v>57</v>
      </c>
      <c r="C192" s="21"/>
      <c r="D192" s="21"/>
      <c r="E192" s="21"/>
      <c r="F192" s="21"/>
      <c r="G192" s="807"/>
      <c r="H192" s="807"/>
      <c r="I192" s="807"/>
      <c r="J192" s="807"/>
      <c r="K192" s="2"/>
    </row>
    <row r="193" spans="1:11" ht="16.5" hidden="1" thickBot="1" x14ac:dyDescent="0.3">
      <c r="A193" s="807"/>
      <c r="B193" s="20" t="s">
        <v>61</v>
      </c>
      <c r="C193" s="24">
        <v>0</v>
      </c>
      <c r="D193" s="21">
        <v>0</v>
      </c>
      <c r="E193" s="21">
        <v>0</v>
      </c>
      <c r="F193" s="21">
        <v>0</v>
      </c>
      <c r="G193" s="807"/>
      <c r="H193" s="807"/>
      <c r="I193" s="807"/>
      <c r="J193" s="807"/>
      <c r="K193" s="2"/>
    </row>
    <row r="194" spans="1:11" ht="16.5" hidden="1" thickBot="1" x14ac:dyDescent="0.3">
      <c r="A194" s="807"/>
      <c r="B194" s="520" t="s">
        <v>62</v>
      </c>
      <c r="C194" s="24">
        <f>C193+C192</f>
        <v>0</v>
      </c>
      <c r="D194" s="24">
        <f>D193+D192</f>
        <v>0</v>
      </c>
      <c r="E194" s="24">
        <f>E193+E192</f>
        <v>0</v>
      </c>
      <c r="F194" s="24">
        <f>F193+F192</f>
        <v>0</v>
      </c>
      <c r="G194" s="807"/>
      <c r="H194" s="807"/>
      <c r="I194" s="807"/>
      <c r="J194" s="807"/>
      <c r="K194" s="2"/>
    </row>
    <row r="195" spans="1:11" ht="16.5" hidden="1" thickBot="1" x14ac:dyDescent="0.3">
      <c r="A195" s="807"/>
      <c r="B195" s="2035" t="s">
        <v>756</v>
      </c>
      <c r="C195" s="2038"/>
      <c r="D195" s="2039"/>
      <c r="E195" s="2039"/>
      <c r="F195" s="2040"/>
      <c r="G195" s="807"/>
      <c r="H195" s="807"/>
      <c r="I195" s="807"/>
      <c r="J195" s="807"/>
      <c r="K195" s="2"/>
    </row>
    <row r="196" spans="1:11" ht="16.5" hidden="1" thickBot="1" x14ac:dyDescent="0.3">
      <c r="A196" s="807"/>
      <c r="B196" s="2036"/>
      <c r="C196" s="2041"/>
      <c r="D196" s="2042"/>
      <c r="E196" s="2042"/>
      <c r="F196" s="2043"/>
      <c r="G196" s="807"/>
      <c r="H196" s="807"/>
      <c r="I196" s="807"/>
      <c r="J196" s="807"/>
      <c r="K196" s="2"/>
    </row>
    <row r="197" spans="1:11" ht="16.5" hidden="1" thickBot="1" x14ac:dyDescent="0.3">
      <c r="A197" s="807"/>
      <c r="B197" s="2037"/>
      <c r="C197" s="2044"/>
      <c r="D197" s="2045"/>
      <c r="E197" s="2045"/>
      <c r="F197" s="2046"/>
      <c r="G197" s="807"/>
      <c r="H197" s="807"/>
      <c r="I197" s="807"/>
      <c r="J197" s="807"/>
      <c r="K197" s="2"/>
    </row>
    <row r="198" spans="1:11" ht="16.5" hidden="1" thickBot="1" x14ac:dyDescent="0.3">
      <c r="A198" s="807"/>
      <c r="B198" s="823" t="s">
        <v>63</v>
      </c>
      <c r="C198" s="1308"/>
      <c r="D198" s="2047"/>
      <c r="E198" s="1321"/>
      <c r="F198" s="1322"/>
      <c r="G198" s="807"/>
      <c r="H198" s="807"/>
      <c r="I198" s="807"/>
      <c r="J198" s="807"/>
      <c r="K198" s="2"/>
    </row>
    <row r="199" spans="1:11" ht="48" hidden="1" thickBot="1" x14ac:dyDescent="0.3">
      <c r="A199" s="807"/>
      <c r="B199" s="12" t="s">
        <v>205</v>
      </c>
      <c r="C199" s="402" t="s">
        <v>684</v>
      </c>
      <c r="D199" s="825" t="s">
        <v>54</v>
      </c>
      <c r="E199" s="33"/>
      <c r="F199" s="34"/>
      <c r="G199" s="807"/>
      <c r="H199" s="807"/>
      <c r="I199" s="807"/>
      <c r="J199" s="807"/>
      <c r="K199" s="2"/>
    </row>
    <row r="200" spans="1:11" ht="16.5" hidden="1" thickBot="1" x14ac:dyDescent="0.3">
      <c r="A200" s="807"/>
      <c r="B200" s="6" t="s">
        <v>29</v>
      </c>
      <c r="C200" s="1272" t="s">
        <v>684</v>
      </c>
      <c r="D200" s="2048"/>
      <c r="E200" s="1273"/>
      <c r="F200" s="1274"/>
      <c r="G200" s="807"/>
      <c r="H200" s="807"/>
      <c r="I200" s="807"/>
      <c r="J200" s="807"/>
      <c r="K200" s="2"/>
    </row>
    <row r="201" spans="1:11" ht="16.5" hidden="1" thickBot="1" x14ac:dyDescent="0.3">
      <c r="A201" s="807"/>
      <c r="B201" s="6" t="s">
        <v>31</v>
      </c>
      <c r="C201" s="1287" t="s">
        <v>684</v>
      </c>
      <c r="D201" s="1288"/>
      <c r="E201" s="1288"/>
      <c r="F201" s="1385"/>
      <c r="G201" s="807"/>
      <c r="H201" s="807"/>
      <c r="I201" s="807"/>
      <c r="J201" s="807"/>
      <c r="K201" s="2"/>
    </row>
    <row r="202" spans="1:11" ht="16.5" hidden="1" thickBot="1" x14ac:dyDescent="0.3">
      <c r="A202" s="807"/>
      <c r="B202" s="1387"/>
      <c r="C202" s="14">
        <v>2024</v>
      </c>
      <c r="D202" s="14">
        <v>2025</v>
      </c>
      <c r="E202" s="14">
        <v>2026</v>
      </c>
      <c r="F202" s="14">
        <v>2027</v>
      </c>
      <c r="G202" s="807"/>
      <c r="H202" s="807"/>
      <c r="I202" s="807"/>
      <c r="J202" s="807"/>
      <c r="K202" s="2"/>
    </row>
    <row r="203" spans="1:11" ht="16.5" hidden="1" thickBot="1" x14ac:dyDescent="0.3">
      <c r="A203" s="807"/>
      <c r="B203" s="1388"/>
      <c r="C203" s="16" t="s">
        <v>13</v>
      </c>
      <c r="D203" s="16" t="s">
        <v>14</v>
      </c>
      <c r="E203" s="16" t="s">
        <v>14</v>
      </c>
      <c r="F203" s="16" t="s">
        <v>14</v>
      </c>
      <c r="G203" s="807"/>
      <c r="H203" s="807"/>
      <c r="I203" s="807"/>
      <c r="J203" s="807"/>
      <c r="K203" s="2"/>
    </row>
    <row r="204" spans="1:11" ht="16.5" hidden="1" thickBot="1" x14ac:dyDescent="0.3">
      <c r="A204" s="807"/>
      <c r="B204" s="6" t="s">
        <v>33</v>
      </c>
      <c r="C204" s="379"/>
      <c r="D204" s="379"/>
      <c r="E204" s="379"/>
      <c r="F204" s="379"/>
      <c r="G204" s="807"/>
      <c r="H204" s="807"/>
      <c r="I204" s="807"/>
      <c r="J204" s="807"/>
      <c r="K204" s="2"/>
    </row>
    <row r="205" spans="1:11" ht="16.5" hidden="1" thickBot="1" x14ac:dyDescent="0.3">
      <c r="A205" s="807"/>
      <c r="B205" s="6" t="s">
        <v>35</v>
      </c>
      <c r="C205" s="379">
        <f>C215</f>
        <v>0</v>
      </c>
      <c r="D205" s="379">
        <f>D215</f>
        <v>0</v>
      </c>
      <c r="E205" s="379">
        <f>E215</f>
        <v>0</v>
      </c>
      <c r="F205" s="379"/>
      <c r="G205" s="807"/>
      <c r="H205" s="807"/>
      <c r="I205" s="807"/>
      <c r="J205" s="807"/>
      <c r="K205" s="2"/>
    </row>
    <row r="206" spans="1:11" ht="13.5" hidden="1" customHeight="1" x14ac:dyDescent="0.25">
      <c r="A206" s="807"/>
      <c r="B206" s="6" t="s">
        <v>36</v>
      </c>
      <c r="C206" s="379"/>
      <c r="D206" s="379"/>
      <c r="E206" s="379"/>
      <c r="F206" s="379"/>
      <c r="G206" s="807"/>
      <c r="H206" s="807"/>
      <c r="I206" s="807"/>
      <c r="J206" s="807"/>
      <c r="K206" s="2"/>
    </row>
    <row r="207" spans="1:11" ht="23.25" hidden="1" customHeight="1" x14ac:dyDescent="0.25">
      <c r="A207" s="807"/>
      <c r="B207" s="6" t="s">
        <v>37</v>
      </c>
      <c r="C207" s="15"/>
      <c r="D207" s="19"/>
      <c r="E207" s="19"/>
      <c r="F207" s="19"/>
      <c r="G207" s="807"/>
      <c r="H207" s="817"/>
      <c r="I207" s="817"/>
      <c r="J207" s="817"/>
      <c r="K207" s="2"/>
    </row>
    <row r="208" spans="1:11" ht="18.75" hidden="1" customHeight="1" x14ac:dyDescent="0.25">
      <c r="A208" s="807"/>
      <c r="B208" s="6" t="s">
        <v>38</v>
      </c>
      <c r="C208" s="15"/>
      <c r="D208" s="19"/>
      <c r="E208" s="19"/>
      <c r="F208" s="19"/>
      <c r="G208" s="807"/>
      <c r="H208" s="807"/>
      <c r="I208" s="807"/>
      <c r="J208" s="807"/>
      <c r="K208" s="2"/>
    </row>
    <row r="209" spans="1:11" ht="20.25" hidden="1" customHeight="1" x14ac:dyDescent="0.25">
      <c r="A209" s="807"/>
      <c r="B209" s="6" t="s">
        <v>39</v>
      </c>
      <c r="C209" s="15"/>
      <c r="D209" s="19"/>
      <c r="E209" s="19"/>
      <c r="F209" s="19"/>
      <c r="G209" s="807"/>
      <c r="H209" s="807"/>
      <c r="I209" s="807"/>
      <c r="J209" s="807"/>
      <c r="K209" s="2"/>
    </row>
    <row r="210" spans="1:11" ht="20.25" customHeight="1" thickBot="1" x14ac:dyDescent="0.3">
      <c r="A210" s="807"/>
      <c r="B210" s="1328" t="s">
        <v>755</v>
      </c>
      <c r="C210" s="1318"/>
      <c r="D210" s="1318"/>
      <c r="E210" s="1318"/>
      <c r="F210" s="1329"/>
      <c r="G210" s="807"/>
      <c r="H210" s="807"/>
      <c r="I210" s="807"/>
      <c r="J210" s="807"/>
      <c r="K210" s="2"/>
    </row>
    <row r="211" spans="1:11" ht="18.75" customHeight="1" x14ac:dyDescent="0.25">
      <c r="A211" s="807"/>
      <c r="B211" s="1387"/>
      <c r="C211" s="14">
        <v>2024</v>
      </c>
      <c r="D211" s="14">
        <v>2025</v>
      </c>
      <c r="E211" s="14">
        <v>2026</v>
      </c>
      <c r="F211" s="14">
        <v>2027</v>
      </c>
      <c r="G211" s="807"/>
      <c r="H211" s="807"/>
      <c r="I211" s="807"/>
      <c r="J211" s="807"/>
      <c r="K211" s="2"/>
    </row>
    <row r="212" spans="1:11" ht="29.25" customHeight="1" thickBot="1" x14ac:dyDescent="0.3">
      <c r="A212" s="807"/>
      <c r="B212" s="1388"/>
      <c r="C212" s="16" t="s">
        <v>13</v>
      </c>
      <c r="D212" s="16" t="s">
        <v>14</v>
      </c>
      <c r="E212" s="16" t="s">
        <v>14</v>
      </c>
      <c r="F212" s="16" t="s">
        <v>14</v>
      </c>
      <c r="G212" s="807"/>
      <c r="H212" s="807"/>
      <c r="I212" s="807"/>
      <c r="J212" s="807"/>
      <c r="K212" s="2"/>
    </row>
    <row r="213" spans="1:11" ht="21" customHeight="1" thickBot="1" x14ac:dyDescent="0.3">
      <c r="A213" s="807"/>
      <c r="B213" s="20" t="s">
        <v>57</v>
      </c>
      <c r="C213" s="21"/>
      <c r="D213" s="21"/>
      <c r="E213" s="21"/>
      <c r="F213" s="21"/>
      <c r="G213" s="807"/>
      <c r="H213" s="807"/>
      <c r="I213" s="807"/>
      <c r="J213" s="807"/>
      <c r="K213" s="2"/>
    </row>
    <row r="214" spans="1:11" ht="22.5" customHeight="1" thickBot="1" x14ac:dyDescent="0.3">
      <c r="A214" s="807"/>
      <c r="B214" s="20" t="s">
        <v>61</v>
      </c>
      <c r="C214" s="24">
        <v>0</v>
      </c>
      <c r="D214" s="21">
        <v>0</v>
      </c>
      <c r="E214" s="21">
        <v>0</v>
      </c>
      <c r="F214" s="21"/>
      <c r="G214" s="807"/>
      <c r="H214" s="807"/>
      <c r="I214" s="807"/>
      <c r="J214" s="807"/>
      <c r="K214" s="2"/>
    </row>
    <row r="215" spans="1:11" ht="17.25" customHeight="1" thickBot="1" x14ac:dyDescent="0.3">
      <c r="A215" s="807"/>
      <c r="B215" s="520" t="s">
        <v>50</v>
      </c>
      <c r="C215" s="24">
        <f>C214+C213</f>
        <v>0</v>
      </c>
      <c r="D215" s="24">
        <f>D214+D213</f>
        <v>0</v>
      </c>
      <c r="E215" s="24">
        <f>E214+E213</f>
        <v>0</v>
      </c>
      <c r="F215" s="24">
        <f>F214+F213</f>
        <v>0</v>
      </c>
      <c r="G215" s="807"/>
      <c r="H215" s="807"/>
      <c r="I215" s="807"/>
      <c r="J215" s="807"/>
      <c r="K215" s="2"/>
    </row>
    <row r="216" spans="1:11" ht="18.75" customHeight="1" thickBot="1" x14ac:dyDescent="0.3">
      <c r="A216" s="807"/>
      <c r="B216" s="523"/>
      <c r="C216" s="429"/>
      <c r="D216" s="429"/>
      <c r="E216" s="429"/>
      <c r="F216" s="429"/>
      <c r="G216" s="807"/>
      <c r="H216" s="807"/>
      <c r="I216" s="807"/>
      <c r="J216" s="807"/>
      <c r="K216" s="2"/>
    </row>
    <row r="217" spans="1:11" ht="32.25" thickBot="1" x14ac:dyDescent="0.3">
      <c r="A217" s="807"/>
      <c r="B217" s="10" t="s">
        <v>64</v>
      </c>
      <c r="C217" s="43">
        <f>+C205+C184+C164+C68+C31+C146+C105</f>
        <v>68631</v>
      </c>
      <c r="D217" s="43">
        <f>+D205+D184+D164+D68+D31+D146+D105</f>
        <v>78281</v>
      </c>
      <c r="E217" s="43">
        <f>+E205+E184+E164+E68+E31+E146+E105</f>
        <v>73281</v>
      </c>
      <c r="F217" s="43">
        <f>+F205+F184+F164+F68+F31+F146+F105</f>
        <v>73281</v>
      </c>
      <c r="G217" s="807"/>
      <c r="H217" s="807"/>
      <c r="I217" s="807"/>
      <c r="J217" s="807"/>
      <c r="K217" s="2"/>
    </row>
    <row r="218" spans="1:11" ht="32.25" thickBot="1" x14ac:dyDescent="0.3">
      <c r="A218" s="807"/>
      <c r="B218" s="10" t="s">
        <v>65</v>
      </c>
      <c r="C218" s="43">
        <f>C214+C194+C174+C156+C134+C97+C60</f>
        <v>68631</v>
      </c>
      <c r="D218" s="43">
        <f>D214+D194+D174+D156+D134+D97+D60</f>
        <v>78281</v>
      </c>
      <c r="E218" s="43">
        <f>E214+E194+E174+E156+E134+E97+E60</f>
        <v>73281</v>
      </c>
      <c r="F218" s="43">
        <f>F214+F194+F174+F156+F134+F97+F60</f>
        <v>73281</v>
      </c>
      <c r="G218" s="807"/>
      <c r="H218" s="807"/>
      <c r="I218" s="807"/>
      <c r="J218" s="807"/>
      <c r="K218" s="2"/>
    </row>
    <row r="219" spans="1:11" ht="20.25" customHeight="1" thickBot="1" x14ac:dyDescent="0.3">
      <c r="A219" s="807"/>
      <c r="B219" s="20" t="s">
        <v>41</v>
      </c>
      <c r="C219" s="430">
        <f>C220+C221</f>
        <v>44472</v>
      </c>
      <c r="D219" s="430">
        <f>D220+D221</f>
        <v>44972</v>
      </c>
      <c r="E219" s="430">
        <f>E220+E221</f>
        <v>44972</v>
      </c>
      <c r="F219" s="430">
        <f>F220+F221</f>
        <v>44972</v>
      </c>
      <c r="G219" s="807"/>
      <c r="H219" s="807"/>
      <c r="I219" s="807"/>
      <c r="J219" s="807"/>
      <c r="K219" s="2"/>
    </row>
    <row r="220" spans="1:11" ht="20.25" customHeight="1" thickBot="1" x14ac:dyDescent="0.3">
      <c r="A220" s="807"/>
      <c r="B220" s="22" t="s">
        <v>42</v>
      </c>
      <c r="C220" s="24">
        <f t="shared" ref="C220:F221" si="2">C40+C77+C114</f>
        <v>44472</v>
      </c>
      <c r="D220" s="24">
        <f t="shared" si="2"/>
        <v>44972</v>
      </c>
      <c r="E220" s="24">
        <f t="shared" si="2"/>
        <v>44972</v>
      </c>
      <c r="F220" s="24">
        <f t="shared" si="2"/>
        <v>44972</v>
      </c>
      <c r="G220" s="807"/>
      <c r="H220" s="807"/>
      <c r="I220" s="807"/>
      <c r="J220" s="807"/>
      <c r="K220" s="2"/>
    </row>
    <row r="221" spans="1:11" ht="20.25" customHeight="1" thickBot="1" x14ac:dyDescent="0.3">
      <c r="A221" s="807"/>
      <c r="B221" s="22" t="s">
        <v>66</v>
      </c>
      <c r="C221" s="24">
        <f t="shared" si="2"/>
        <v>0</v>
      </c>
      <c r="D221" s="24">
        <f t="shared" si="2"/>
        <v>0</v>
      </c>
      <c r="E221" s="24">
        <f t="shared" si="2"/>
        <v>0</v>
      </c>
      <c r="F221" s="24">
        <f t="shared" si="2"/>
        <v>0</v>
      </c>
      <c r="G221" s="807"/>
      <c r="H221" s="807"/>
      <c r="I221" s="807"/>
      <c r="J221" s="807"/>
      <c r="K221" s="2"/>
    </row>
    <row r="222" spans="1:11" ht="35.25" customHeight="1" thickBot="1" x14ac:dyDescent="0.3">
      <c r="A222" s="807"/>
      <c r="B222" s="20" t="s">
        <v>67</v>
      </c>
      <c r="C222" s="430">
        <f>C223+C224</f>
        <v>6699</v>
      </c>
      <c r="D222" s="430">
        <f>D223+D224</f>
        <v>6699</v>
      </c>
      <c r="E222" s="430">
        <f>E223+E224</f>
        <v>6699</v>
      </c>
      <c r="F222" s="430">
        <f>F223+F224</f>
        <v>6699</v>
      </c>
      <c r="G222" s="807"/>
      <c r="H222" s="807"/>
      <c r="I222" s="807"/>
      <c r="J222" s="807"/>
      <c r="K222" s="2"/>
    </row>
    <row r="223" spans="1:11" ht="20.25" customHeight="1" thickBot="1" x14ac:dyDescent="0.3">
      <c r="A223" s="807"/>
      <c r="B223" s="22" t="s">
        <v>42</v>
      </c>
      <c r="C223" s="21">
        <f>C43+C80+C117</f>
        <v>6699</v>
      </c>
      <c r="D223" s="21">
        <f>D43+D80+D117</f>
        <v>6699</v>
      </c>
      <c r="E223" s="21">
        <f>E43+E80+E117</f>
        <v>6699</v>
      </c>
      <c r="F223" s="21">
        <f>F43+F80+F117</f>
        <v>6699</v>
      </c>
      <c r="G223" s="807"/>
      <c r="H223" s="807"/>
      <c r="I223" s="807"/>
      <c r="J223" s="807"/>
      <c r="K223" s="2"/>
    </row>
    <row r="224" spans="1:11" ht="20.25" customHeight="1" thickBot="1" x14ac:dyDescent="0.3">
      <c r="A224" s="807"/>
      <c r="B224" s="22" t="s">
        <v>66</v>
      </c>
      <c r="C224" s="24">
        <f>C44+C81+C115</f>
        <v>0</v>
      </c>
      <c r="D224" s="24">
        <f>D44+D81+D115</f>
        <v>0</v>
      </c>
      <c r="E224" s="24">
        <f>E44+E81+E115</f>
        <v>0</v>
      </c>
      <c r="F224" s="24">
        <f>F44+F81+F115</f>
        <v>0</v>
      </c>
      <c r="G224" s="807"/>
      <c r="H224" s="807"/>
      <c r="I224" s="807"/>
      <c r="J224" s="807"/>
      <c r="K224" s="2"/>
    </row>
    <row r="225" spans="1:11" ht="20.25" customHeight="1" thickBot="1" x14ac:dyDescent="0.3">
      <c r="A225" s="807"/>
      <c r="B225" s="20" t="s">
        <v>45</v>
      </c>
      <c r="C225" s="430">
        <f>C226+C227</f>
        <v>16460</v>
      </c>
      <c r="D225" s="430">
        <f>D226+D227</f>
        <v>16610</v>
      </c>
      <c r="E225" s="430">
        <f>E226+E227</f>
        <v>16610</v>
      </c>
      <c r="F225" s="430">
        <f>F226+F227</f>
        <v>16610</v>
      </c>
      <c r="G225" s="807"/>
      <c r="H225" s="807"/>
      <c r="I225" s="807"/>
      <c r="J225" s="807"/>
      <c r="K225" s="2"/>
    </row>
    <row r="226" spans="1:11" ht="20.25" customHeight="1" thickBot="1" x14ac:dyDescent="0.3">
      <c r="A226" s="807"/>
      <c r="B226" s="22" t="s">
        <v>42</v>
      </c>
      <c r="C226" s="24">
        <f t="shared" ref="C226:F227" si="3">C46+C83+C120</f>
        <v>16460</v>
      </c>
      <c r="D226" s="24">
        <f t="shared" si="3"/>
        <v>16610</v>
      </c>
      <c r="E226" s="24">
        <f t="shared" si="3"/>
        <v>16610</v>
      </c>
      <c r="F226" s="24">
        <f t="shared" si="3"/>
        <v>16610</v>
      </c>
      <c r="G226" s="807"/>
      <c r="H226" s="807"/>
      <c r="I226" s="807"/>
      <c r="J226" s="807"/>
      <c r="K226" s="2"/>
    </row>
    <row r="227" spans="1:11" ht="20.25" customHeight="1" thickBot="1" x14ac:dyDescent="0.3">
      <c r="A227" s="807"/>
      <c r="B227" s="22" t="s">
        <v>66</v>
      </c>
      <c r="C227" s="24">
        <f t="shared" si="3"/>
        <v>0</v>
      </c>
      <c r="D227" s="24">
        <f t="shared" si="3"/>
        <v>0</v>
      </c>
      <c r="E227" s="24">
        <f t="shared" si="3"/>
        <v>0</v>
      </c>
      <c r="F227" s="24">
        <f t="shared" si="3"/>
        <v>0</v>
      </c>
      <c r="G227" s="807"/>
      <c r="H227" s="807"/>
      <c r="I227" s="807"/>
      <c r="J227" s="807"/>
      <c r="K227" s="2"/>
    </row>
    <row r="228" spans="1:11" ht="20.25" customHeight="1" thickBot="1" x14ac:dyDescent="0.3">
      <c r="A228" s="807"/>
      <c r="B228" s="20" t="s">
        <v>46</v>
      </c>
      <c r="C228" s="430">
        <f>C229+C230</f>
        <v>0</v>
      </c>
      <c r="D228" s="430">
        <f>D229+D230</f>
        <v>0</v>
      </c>
      <c r="E228" s="430">
        <f>E229+E230</f>
        <v>0</v>
      </c>
      <c r="F228" s="430">
        <f>F229+F230</f>
        <v>0</v>
      </c>
      <c r="G228" s="807"/>
      <c r="H228" s="807"/>
      <c r="I228" s="807"/>
      <c r="J228" s="807"/>
      <c r="K228" s="2"/>
    </row>
    <row r="229" spans="1:11" ht="20.25" customHeight="1" thickBot="1" x14ac:dyDescent="0.3">
      <c r="A229" s="807"/>
      <c r="B229" s="22" t="s">
        <v>42</v>
      </c>
      <c r="C229" s="21">
        <f t="shared" ref="C229:F230" si="4">C49+C86+C123</f>
        <v>0</v>
      </c>
      <c r="D229" s="21">
        <f t="shared" si="4"/>
        <v>0</v>
      </c>
      <c r="E229" s="21">
        <f t="shared" si="4"/>
        <v>0</v>
      </c>
      <c r="F229" s="21">
        <f t="shared" si="4"/>
        <v>0</v>
      </c>
      <c r="G229" s="807"/>
      <c r="H229" s="807"/>
      <c r="I229" s="807"/>
      <c r="J229" s="807"/>
      <c r="K229" s="2"/>
    </row>
    <row r="230" spans="1:11" ht="20.25" customHeight="1" thickBot="1" x14ac:dyDescent="0.3">
      <c r="A230" s="807"/>
      <c r="B230" s="22" t="s">
        <v>66</v>
      </c>
      <c r="C230" s="24">
        <f t="shared" si="4"/>
        <v>0</v>
      </c>
      <c r="D230" s="24">
        <f t="shared" si="4"/>
        <v>0</v>
      </c>
      <c r="E230" s="24">
        <f t="shared" si="4"/>
        <v>0</v>
      </c>
      <c r="F230" s="24">
        <f t="shared" si="4"/>
        <v>0</v>
      </c>
      <c r="G230" s="807"/>
      <c r="H230" s="807"/>
      <c r="I230" s="807"/>
      <c r="J230" s="807"/>
      <c r="K230" s="2"/>
    </row>
    <row r="231" spans="1:11" ht="20.25" customHeight="1" thickBot="1" x14ac:dyDescent="0.3">
      <c r="A231" s="807"/>
      <c r="B231" s="20" t="s">
        <v>47</v>
      </c>
      <c r="C231" s="430">
        <f>C232+C233</f>
        <v>0</v>
      </c>
      <c r="D231" s="430">
        <f>D232+D233</f>
        <v>0</v>
      </c>
      <c r="E231" s="430">
        <f>E232+E233</f>
        <v>0</v>
      </c>
      <c r="F231" s="430">
        <f>F232+F233</f>
        <v>0</v>
      </c>
      <c r="G231" s="807"/>
      <c r="H231" s="807"/>
      <c r="I231" s="807"/>
      <c r="J231" s="807"/>
      <c r="K231" s="2"/>
    </row>
    <row r="232" spans="1:11" ht="20.25" customHeight="1" thickBot="1" x14ac:dyDescent="0.3">
      <c r="A232" s="807"/>
      <c r="B232" s="22" t="s">
        <v>42</v>
      </c>
      <c r="C232" s="21">
        <f t="shared" ref="C232:F233" si="5">C52+C89+C126</f>
        <v>0</v>
      </c>
      <c r="D232" s="21">
        <f t="shared" si="5"/>
        <v>0</v>
      </c>
      <c r="E232" s="21">
        <f t="shared" si="5"/>
        <v>0</v>
      </c>
      <c r="F232" s="21">
        <f t="shared" si="5"/>
        <v>0</v>
      </c>
      <c r="G232" s="807"/>
      <c r="H232" s="807"/>
      <c r="I232" s="807"/>
      <c r="J232" s="807"/>
      <c r="K232" s="2"/>
    </row>
    <row r="233" spans="1:11" ht="20.25" customHeight="1" thickBot="1" x14ac:dyDescent="0.3">
      <c r="A233" s="807"/>
      <c r="B233" s="22" t="s">
        <v>66</v>
      </c>
      <c r="C233" s="24">
        <f t="shared" si="5"/>
        <v>0</v>
      </c>
      <c r="D233" s="24">
        <f t="shared" si="5"/>
        <v>0</v>
      </c>
      <c r="E233" s="24">
        <f t="shared" si="5"/>
        <v>0</v>
      </c>
      <c r="F233" s="24">
        <f t="shared" si="5"/>
        <v>0</v>
      </c>
      <c r="G233" s="807"/>
      <c r="H233" s="807"/>
      <c r="I233" s="807"/>
      <c r="J233" s="807"/>
      <c r="K233" s="2"/>
    </row>
    <row r="234" spans="1:11" ht="20.25" customHeight="1" thickBot="1" x14ac:dyDescent="0.3">
      <c r="A234" s="807"/>
      <c r="B234" s="20" t="s">
        <v>48</v>
      </c>
      <c r="C234" s="430">
        <f>C235+C236</f>
        <v>0</v>
      </c>
      <c r="D234" s="430">
        <f>D235+D236</f>
        <v>0</v>
      </c>
      <c r="E234" s="430">
        <f>E235+E236</f>
        <v>0</v>
      </c>
      <c r="F234" s="430">
        <f>F235+F236</f>
        <v>0</v>
      </c>
      <c r="G234" s="807"/>
      <c r="H234" s="807"/>
      <c r="I234" s="807"/>
      <c r="J234" s="807"/>
      <c r="K234" s="2"/>
    </row>
    <row r="235" spans="1:11" ht="20.25" customHeight="1" thickBot="1" x14ac:dyDescent="0.3">
      <c r="A235" s="807"/>
      <c r="B235" s="22" t="s">
        <v>42</v>
      </c>
      <c r="C235" s="21">
        <f t="shared" ref="C235:F236" si="6">C55+C92+C129</f>
        <v>0</v>
      </c>
      <c r="D235" s="21">
        <f t="shared" si="6"/>
        <v>0</v>
      </c>
      <c r="E235" s="21">
        <f t="shared" si="6"/>
        <v>0</v>
      </c>
      <c r="F235" s="21">
        <f t="shared" si="6"/>
        <v>0</v>
      </c>
      <c r="G235" s="807"/>
      <c r="H235" s="807"/>
      <c r="I235" s="807"/>
      <c r="J235" s="807"/>
      <c r="K235" s="2"/>
    </row>
    <row r="236" spans="1:11" ht="20.25" customHeight="1" thickBot="1" x14ac:dyDescent="0.3">
      <c r="A236" s="807"/>
      <c r="B236" s="22" t="s">
        <v>66</v>
      </c>
      <c r="C236" s="24">
        <f t="shared" si="6"/>
        <v>0</v>
      </c>
      <c r="D236" s="24">
        <f t="shared" si="6"/>
        <v>0</v>
      </c>
      <c r="E236" s="24">
        <f t="shared" si="6"/>
        <v>0</v>
      </c>
      <c r="F236" s="24">
        <f t="shared" si="6"/>
        <v>0</v>
      </c>
      <c r="G236" s="807"/>
      <c r="H236" s="807"/>
      <c r="I236" s="807"/>
      <c r="J236" s="807"/>
      <c r="K236" s="2"/>
    </row>
    <row r="237" spans="1:11" ht="32.25" customHeight="1" thickBot="1" x14ac:dyDescent="0.3">
      <c r="A237" s="807"/>
      <c r="B237" s="20" t="s">
        <v>49</v>
      </c>
      <c r="C237" s="430">
        <f>C94+C57</f>
        <v>0</v>
      </c>
      <c r="D237" s="430">
        <f>D94+D57</f>
        <v>0</v>
      </c>
      <c r="E237" s="430">
        <f>E94+E57</f>
        <v>0</v>
      </c>
      <c r="F237" s="430">
        <f>F94+F57</f>
        <v>0</v>
      </c>
      <c r="G237" s="807"/>
      <c r="H237" s="807"/>
      <c r="I237" s="807"/>
      <c r="J237" s="807"/>
      <c r="K237" s="2"/>
    </row>
    <row r="238" spans="1:11" ht="20.25" customHeight="1" thickBot="1" x14ac:dyDescent="0.3">
      <c r="A238" s="807"/>
      <c r="B238" s="22" t="s">
        <v>42</v>
      </c>
      <c r="C238" s="21">
        <f t="shared" ref="C238:F239" si="7">C58+C95+C132</f>
        <v>300</v>
      </c>
      <c r="D238" s="21">
        <f t="shared" si="7"/>
        <v>0</v>
      </c>
      <c r="E238" s="21">
        <f t="shared" si="7"/>
        <v>0</v>
      </c>
      <c r="F238" s="21">
        <f t="shared" si="7"/>
        <v>0</v>
      </c>
      <c r="G238" s="807"/>
      <c r="H238" s="807"/>
      <c r="I238" s="807"/>
      <c r="J238" s="807"/>
      <c r="K238" s="2"/>
    </row>
    <row r="239" spans="1:11" ht="20.25" customHeight="1" thickBot="1" x14ac:dyDescent="0.3">
      <c r="A239" s="807"/>
      <c r="B239" s="22" t="s">
        <v>66</v>
      </c>
      <c r="C239" s="24">
        <f t="shared" si="7"/>
        <v>0</v>
      </c>
      <c r="D239" s="24">
        <f t="shared" si="7"/>
        <v>0</v>
      </c>
      <c r="E239" s="24">
        <f t="shared" si="7"/>
        <v>0</v>
      </c>
      <c r="F239" s="24">
        <f t="shared" si="7"/>
        <v>0</v>
      </c>
      <c r="G239" s="807"/>
      <c r="H239" s="807"/>
      <c r="I239" s="807"/>
      <c r="J239" s="807"/>
      <c r="K239" s="2"/>
    </row>
    <row r="240" spans="1:11" ht="24" customHeight="1" thickBot="1" x14ac:dyDescent="0.3">
      <c r="A240" s="807"/>
      <c r="B240" s="20" t="s">
        <v>68</v>
      </c>
      <c r="C240" s="21">
        <f t="shared" ref="C240:F241" si="8">C154+C172+C192+C213</f>
        <v>0</v>
      </c>
      <c r="D240" s="21">
        <f t="shared" si="8"/>
        <v>0</v>
      </c>
      <c r="E240" s="21">
        <f t="shared" si="8"/>
        <v>0</v>
      </c>
      <c r="F240" s="21">
        <f t="shared" si="8"/>
        <v>0</v>
      </c>
      <c r="G240" s="807"/>
      <c r="H240" s="807"/>
      <c r="I240" s="807"/>
      <c r="J240" s="807"/>
      <c r="K240" s="2"/>
    </row>
    <row r="241" spans="1:11" ht="21.75" customHeight="1" thickBot="1" x14ac:dyDescent="0.3">
      <c r="A241" s="807"/>
      <c r="B241" s="20" t="s">
        <v>70</v>
      </c>
      <c r="C241" s="21">
        <f t="shared" si="8"/>
        <v>1000</v>
      </c>
      <c r="D241" s="21">
        <f t="shared" si="8"/>
        <v>10000</v>
      </c>
      <c r="E241" s="21">
        <f t="shared" si="8"/>
        <v>5000</v>
      </c>
      <c r="F241" s="21">
        <f t="shared" si="8"/>
        <v>5000</v>
      </c>
      <c r="G241" s="807"/>
      <c r="H241" s="807"/>
      <c r="I241" s="807"/>
      <c r="J241" s="807"/>
      <c r="K241" s="2"/>
    </row>
    <row r="242" spans="1:11" ht="16.5" thickBot="1" x14ac:dyDescent="0.3">
      <c r="A242" s="807"/>
      <c r="B242" s="45" t="s">
        <v>71</v>
      </c>
      <c r="C242" s="388">
        <f>IF(C218-C217=0,0,"Error")</f>
        <v>0</v>
      </c>
      <c r="D242" s="388">
        <f>IF(D218-D217=0,0,"Error")</f>
        <v>0</v>
      </c>
      <c r="E242" s="388">
        <f>IF(E218-E217=0,0,"Error")</f>
        <v>0</v>
      </c>
      <c r="F242" s="388">
        <f>IF(F218-F217=0,0,"Error")</f>
        <v>0</v>
      </c>
      <c r="G242" s="807"/>
      <c r="H242" s="807"/>
      <c r="I242" s="807"/>
      <c r="J242" s="807"/>
      <c r="K242" s="2"/>
    </row>
    <row r="243" spans="1:11" ht="15.75" x14ac:dyDescent="0.25">
      <c r="A243" s="807"/>
      <c r="B243" s="47"/>
      <c r="C243" s="48"/>
      <c r="D243" s="48"/>
      <c r="E243" s="48"/>
      <c r="F243" s="48"/>
      <c r="G243" s="807"/>
      <c r="H243" s="807"/>
      <c r="I243" s="807"/>
      <c r="J243" s="807"/>
      <c r="K243" s="2"/>
    </row>
  </sheetData>
  <mergeCells count="63">
    <mergeCell ref="B202:B203"/>
    <mergeCell ref="B210:F210"/>
    <mergeCell ref="B211:B212"/>
    <mergeCell ref="B190:B191"/>
    <mergeCell ref="B195:B197"/>
    <mergeCell ref="C195:F197"/>
    <mergeCell ref="C198:F198"/>
    <mergeCell ref="C200:F200"/>
    <mergeCell ref="C201:F201"/>
    <mergeCell ref="B189:F189"/>
    <mergeCell ref="C159:F159"/>
    <mergeCell ref="C160:F160"/>
    <mergeCell ref="B161:B162"/>
    <mergeCell ref="B169:F169"/>
    <mergeCell ref="B170:B171"/>
    <mergeCell ref="B175:F175"/>
    <mergeCell ref="B176:F176"/>
    <mergeCell ref="C177:F177"/>
    <mergeCell ref="C179:F179"/>
    <mergeCell ref="C180:F180"/>
    <mergeCell ref="B181:B182"/>
    <mergeCell ref="C157:F157"/>
    <mergeCell ref="B111:B112"/>
    <mergeCell ref="B136:F136"/>
    <mergeCell ref="B137:F137"/>
    <mergeCell ref="C138:F138"/>
    <mergeCell ref="E139:F139"/>
    <mergeCell ref="C140:F140"/>
    <mergeCell ref="C141:F141"/>
    <mergeCell ref="C142:F142"/>
    <mergeCell ref="B143:B144"/>
    <mergeCell ref="B151:F151"/>
    <mergeCell ref="B152:B153"/>
    <mergeCell ref="B110:F110"/>
    <mergeCell ref="B37:B38"/>
    <mergeCell ref="C62:F62"/>
    <mergeCell ref="C63:F63"/>
    <mergeCell ref="C64:F64"/>
    <mergeCell ref="B65:B66"/>
    <mergeCell ref="B73:F73"/>
    <mergeCell ref="B74:B75"/>
    <mergeCell ref="C99:F99"/>
    <mergeCell ref="C100:F100"/>
    <mergeCell ref="C101:F101"/>
    <mergeCell ref="B102:B103"/>
    <mergeCell ref="B36:F36"/>
    <mergeCell ref="B9:F11"/>
    <mergeCell ref="C12:F12"/>
    <mergeCell ref="B13:B14"/>
    <mergeCell ref="C18:F18"/>
    <mergeCell ref="B19:F19"/>
    <mergeCell ref="B23:F23"/>
    <mergeCell ref="B24:F24"/>
    <mergeCell ref="C25:F25"/>
    <mergeCell ref="C26:F26"/>
    <mergeCell ref="C27:F27"/>
    <mergeCell ref="B28:B29"/>
    <mergeCell ref="B8:F8"/>
    <mergeCell ref="B2:F2"/>
    <mergeCell ref="B3:F3"/>
    <mergeCell ref="C5:F5"/>
    <mergeCell ref="C6:F6"/>
    <mergeCell ref="C7:F7"/>
  </mergeCells>
  <pageMargins left="0.22" right="0.17" top="0.28999999999999998" bottom="0.28999999999999998" header="0.3" footer="0.3"/>
  <pageSetup scale="58"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26A61-6AA0-402C-A4E0-A7924EBEA7FB}">
  <sheetPr>
    <pageSetUpPr fitToPage="1"/>
  </sheetPr>
  <dimension ref="A1:G372"/>
  <sheetViews>
    <sheetView topLeftCell="B357" zoomScale="160" zoomScaleNormal="160" zoomScaleSheetLayoutView="142" workbookViewId="0">
      <selection activeCell="C51" sqref="C51"/>
    </sheetView>
  </sheetViews>
  <sheetFormatPr defaultRowHeight="15" x14ac:dyDescent="0.25"/>
  <cols>
    <col min="1" max="1" width="9.5703125" customWidth="1"/>
    <col min="2" max="2" width="27.85546875" customWidth="1"/>
    <col min="3" max="3" width="15" customWidth="1"/>
    <col min="4" max="4" width="11.85546875" customWidth="1"/>
    <col min="5" max="5" width="11.7109375" customWidth="1"/>
    <col min="6" max="6" width="15" customWidth="1"/>
    <col min="7" max="7" width="7.42578125" customWidth="1"/>
  </cols>
  <sheetData>
    <row r="1" spans="1:7" ht="10.5" customHeight="1" x14ac:dyDescent="0.25"/>
    <row r="2" spans="1:7" ht="18" customHeight="1" x14ac:dyDescent="0.25">
      <c r="A2" s="1339" t="s">
        <v>0</v>
      </c>
      <c r="B2" s="1339"/>
      <c r="C2" s="1339"/>
      <c r="D2" s="1339"/>
      <c r="E2" s="1339"/>
      <c r="F2" s="1339"/>
      <c r="G2" s="1339"/>
    </row>
    <row r="3" spans="1:7" ht="18" customHeight="1" x14ac:dyDescent="0.25">
      <c r="A3" s="314"/>
      <c r="B3" s="1340" t="s">
        <v>1</v>
      </c>
      <c r="C3" s="1340"/>
      <c r="D3" s="1340"/>
      <c r="E3" s="1340"/>
      <c r="F3" s="1340"/>
      <c r="G3" s="314"/>
    </row>
    <row r="4" spans="1:7" ht="8.25" customHeight="1" thickBot="1" x14ac:dyDescent="0.3"/>
    <row r="5" spans="1:7" ht="21" customHeight="1" thickBot="1" x14ac:dyDescent="0.3">
      <c r="B5" s="315" t="s">
        <v>2</v>
      </c>
      <c r="C5" s="2049" t="s">
        <v>667</v>
      </c>
      <c r="D5" s="2049"/>
      <c r="E5" s="2049"/>
      <c r="F5" s="2049"/>
    </row>
    <row r="6" spans="1:7" ht="18" customHeight="1" thickBot="1" x14ac:dyDescent="0.3">
      <c r="B6" s="315" t="s">
        <v>4</v>
      </c>
      <c r="C6" s="2050" t="s">
        <v>639</v>
      </c>
      <c r="D6" s="2051"/>
      <c r="E6" s="2051"/>
      <c r="F6" s="2052"/>
    </row>
    <row r="7" spans="1:7" ht="23.25" customHeight="1" thickBot="1" x14ac:dyDescent="0.3">
      <c r="B7" s="315" t="s">
        <v>6</v>
      </c>
      <c r="C7" s="1605" t="s">
        <v>7</v>
      </c>
      <c r="D7" s="1606"/>
      <c r="E7" s="1606"/>
      <c r="F7" s="1607"/>
    </row>
    <row r="8" spans="1:7" ht="12.75" customHeight="1" thickBot="1" x14ac:dyDescent="0.3">
      <c r="B8" s="1598" t="s">
        <v>8</v>
      </c>
      <c r="C8" s="1599"/>
      <c r="D8" s="1599"/>
      <c r="E8" s="1599"/>
      <c r="F8" s="1600"/>
    </row>
    <row r="9" spans="1:7" ht="2.25" customHeight="1" thickBot="1" x14ac:dyDescent="0.3">
      <c r="B9" s="2053" t="s">
        <v>757</v>
      </c>
      <c r="C9" s="2054"/>
      <c r="D9" s="2054"/>
      <c r="E9" s="2054"/>
      <c r="F9" s="2055"/>
    </row>
    <row r="10" spans="1:7" ht="36.75" customHeight="1" thickBot="1" x14ac:dyDescent="0.3">
      <c r="B10" s="2053"/>
      <c r="C10" s="2054"/>
      <c r="D10" s="2054"/>
      <c r="E10" s="2054"/>
      <c r="F10" s="2055"/>
    </row>
    <row r="11" spans="1:7" ht="12.75" customHeight="1" thickBot="1" x14ac:dyDescent="0.3">
      <c r="B11" s="2053"/>
      <c r="C11" s="2054"/>
      <c r="D11" s="2054"/>
      <c r="E11" s="2054"/>
      <c r="F11" s="2055"/>
    </row>
    <row r="12" spans="1:7" ht="97.5" customHeight="1" thickBot="1" x14ac:dyDescent="0.3">
      <c r="B12" s="316" t="s">
        <v>10</v>
      </c>
      <c r="C12" s="2056" t="s">
        <v>758</v>
      </c>
      <c r="D12" s="2057"/>
      <c r="E12" s="2057"/>
      <c r="F12" s="2058"/>
    </row>
    <row r="13" spans="1:7" ht="14.25" customHeight="1" x14ac:dyDescent="0.25">
      <c r="B13" s="1614" t="s">
        <v>12</v>
      </c>
      <c r="C13" s="317">
        <v>2024</v>
      </c>
      <c r="D13" s="317">
        <v>2025</v>
      </c>
      <c r="E13" s="317">
        <v>2026</v>
      </c>
      <c r="F13" s="317">
        <v>2027</v>
      </c>
    </row>
    <row r="14" spans="1:7" ht="13.5" customHeight="1" thickBot="1" x14ac:dyDescent="0.3">
      <c r="B14" s="1615"/>
      <c r="C14" s="319" t="s">
        <v>13</v>
      </c>
      <c r="D14" s="319" t="s">
        <v>14</v>
      </c>
      <c r="E14" s="319" t="s">
        <v>14</v>
      </c>
      <c r="F14" s="319" t="s">
        <v>14</v>
      </c>
    </row>
    <row r="15" spans="1:7" ht="24.75" customHeight="1" thickBot="1" x14ac:dyDescent="0.3">
      <c r="B15" s="826" t="s">
        <v>759</v>
      </c>
      <c r="C15" s="730">
        <v>0.8</v>
      </c>
      <c r="D15" s="730">
        <v>0.9</v>
      </c>
      <c r="E15" s="730">
        <v>0.9</v>
      </c>
      <c r="F15" s="730">
        <v>1</v>
      </c>
    </row>
    <row r="16" spans="1:7" ht="46.5" customHeight="1" thickBot="1" x14ac:dyDescent="0.3">
      <c r="B16" s="826" t="s">
        <v>760</v>
      </c>
      <c r="C16" s="321">
        <v>0</v>
      </c>
      <c r="D16" s="321">
        <v>0</v>
      </c>
      <c r="E16" s="321">
        <v>0</v>
      </c>
      <c r="F16" s="321">
        <v>0</v>
      </c>
    </row>
    <row r="17" spans="2:6" ht="23.25" thickBot="1" x14ac:dyDescent="0.3">
      <c r="B17" s="320" t="s">
        <v>176</v>
      </c>
      <c r="C17" s="321" t="s">
        <v>175</v>
      </c>
      <c r="D17" s="321" t="s">
        <v>18</v>
      </c>
      <c r="E17" s="321" t="s">
        <v>18</v>
      </c>
      <c r="F17" s="321" t="s">
        <v>18</v>
      </c>
    </row>
    <row r="18" spans="2:6" ht="23.25" customHeight="1" thickBot="1" x14ac:dyDescent="0.3">
      <c r="B18" s="125" t="s">
        <v>24</v>
      </c>
      <c r="C18" s="1616" t="s">
        <v>761</v>
      </c>
      <c r="D18" s="1617"/>
      <c r="E18" s="1617"/>
      <c r="F18" s="1618"/>
    </row>
    <row r="19" spans="2:6" ht="18" customHeight="1" thickBot="1" x14ac:dyDescent="0.3">
      <c r="B19" s="1619" t="s">
        <v>84</v>
      </c>
      <c r="C19" s="1620"/>
      <c r="D19" s="1620"/>
      <c r="E19" s="1620"/>
      <c r="F19" s="1621"/>
    </row>
    <row r="20" spans="2:6" ht="15" customHeight="1" thickBot="1" x14ac:dyDescent="0.3">
      <c r="B20" s="1619" t="s">
        <v>84</v>
      </c>
      <c r="C20" s="1620"/>
      <c r="D20" s="1620"/>
      <c r="E20" s="1620"/>
      <c r="F20" s="1621"/>
    </row>
    <row r="21" spans="2:6" ht="22.5" customHeight="1" thickBot="1" x14ac:dyDescent="0.3">
      <c r="B21" s="827" t="s">
        <v>762</v>
      </c>
      <c r="C21" s="828">
        <v>1</v>
      </c>
      <c r="D21" s="828">
        <v>1</v>
      </c>
      <c r="E21" s="828">
        <v>1</v>
      </c>
      <c r="F21" s="828">
        <v>1</v>
      </c>
    </row>
    <row r="22" spans="2:6" ht="18.75" customHeight="1" thickBot="1" x14ac:dyDescent="0.3">
      <c r="B22" s="827" t="s">
        <v>763</v>
      </c>
      <c r="C22" s="828">
        <v>0.56999999999999995</v>
      </c>
      <c r="D22" s="828">
        <v>0.56999999999999995</v>
      </c>
      <c r="E22" s="828">
        <v>0.56999999999999995</v>
      </c>
      <c r="F22" s="828">
        <v>0.56999999999999995</v>
      </c>
    </row>
    <row r="23" spans="2:6" ht="17.25" customHeight="1" thickBot="1" x14ac:dyDescent="0.3">
      <c r="B23" s="827" t="s">
        <v>764</v>
      </c>
      <c r="C23" s="828">
        <v>0.8</v>
      </c>
      <c r="D23" s="828">
        <v>0.8</v>
      </c>
      <c r="E23" s="828">
        <v>0.8</v>
      </c>
      <c r="F23" s="828">
        <v>0.8</v>
      </c>
    </row>
    <row r="24" spans="2:6" ht="15.75" customHeight="1" thickBot="1" x14ac:dyDescent="0.3">
      <c r="B24" s="320"/>
      <c r="C24" s="829" t="s">
        <v>175</v>
      </c>
      <c r="D24" s="830" t="s">
        <v>18</v>
      </c>
      <c r="E24" s="830" t="s">
        <v>18</v>
      </c>
      <c r="F24" s="830" t="s">
        <v>18</v>
      </c>
    </row>
    <row r="25" spans="2:6" ht="16.5" customHeight="1" thickBot="1" x14ac:dyDescent="0.3">
      <c r="B25" s="1330" t="s">
        <v>26</v>
      </c>
      <c r="C25" s="1331"/>
      <c r="D25" s="1331"/>
      <c r="E25" s="1331"/>
      <c r="F25" s="1332"/>
    </row>
    <row r="26" spans="2:6" ht="15" customHeight="1" thickBot="1" x14ac:dyDescent="0.3">
      <c r="B26" s="328" t="s">
        <v>27</v>
      </c>
      <c r="C26" s="1625" t="s">
        <v>765</v>
      </c>
      <c r="D26" s="1626"/>
      <c r="E26" s="1626"/>
      <c r="F26" s="1627"/>
    </row>
    <row r="27" spans="2:6" ht="24.75" customHeight="1" thickBot="1" x14ac:dyDescent="0.3">
      <c r="B27" s="320" t="s">
        <v>29</v>
      </c>
      <c r="C27" s="1336" t="s">
        <v>766</v>
      </c>
      <c r="D27" s="1337"/>
      <c r="E27" s="1337"/>
      <c r="F27" s="1338"/>
    </row>
    <row r="28" spans="2:6" ht="15.75" thickBot="1" x14ac:dyDescent="0.3">
      <c r="B28" s="320" t="s">
        <v>31</v>
      </c>
      <c r="C28" s="1628" t="s">
        <v>767</v>
      </c>
      <c r="D28" s="1629"/>
      <c r="E28" s="1629"/>
      <c r="F28" s="1630"/>
    </row>
    <row r="29" spans="2:6" ht="12.75" customHeight="1" x14ac:dyDescent="0.25">
      <c r="B29" s="1614"/>
      <c r="C29" s="317">
        <v>2024</v>
      </c>
      <c r="D29" s="317">
        <v>2025</v>
      </c>
      <c r="E29" s="317">
        <v>2026</v>
      </c>
      <c r="F29" s="317">
        <v>2027</v>
      </c>
    </row>
    <row r="30" spans="2:6" ht="9" customHeight="1" thickBot="1" x14ac:dyDescent="0.3">
      <c r="B30" s="1615"/>
      <c r="C30" s="329" t="s">
        <v>13</v>
      </c>
      <c r="D30" s="329" t="s">
        <v>14</v>
      </c>
      <c r="E30" s="329" t="s">
        <v>14</v>
      </c>
      <c r="F30" s="329" t="s">
        <v>14</v>
      </c>
    </row>
    <row r="31" spans="2:6" ht="10.5" customHeight="1" thickBot="1" x14ac:dyDescent="0.3">
      <c r="B31" s="320" t="s">
        <v>33</v>
      </c>
      <c r="C31" s="332"/>
      <c r="D31" s="332"/>
      <c r="E31" s="332"/>
      <c r="F31" s="332"/>
    </row>
    <row r="32" spans="2:6" ht="15.75" thickBot="1" x14ac:dyDescent="0.3">
      <c r="B32" s="320" t="s">
        <v>35</v>
      </c>
      <c r="C32" s="332">
        <f>C61</f>
        <v>99440</v>
      </c>
      <c r="D32" s="332">
        <f>D61</f>
        <v>80893</v>
      </c>
      <c r="E32" s="332">
        <f>E61</f>
        <v>80893</v>
      </c>
      <c r="F32" s="332">
        <f>F61</f>
        <v>80393</v>
      </c>
    </row>
    <row r="33" spans="2:6" ht="15.75" thickBot="1" x14ac:dyDescent="0.3">
      <c r="B33" s="320" t="s">
        <v>36</v>
      </c>
      <c r="C33" s="332" t="e">
        <f>C32/C31</f>
        <v>#DIV/0!</v>
      </c>
      <c r="D33" s="332" t="e">
        <f>D32/D31</f>
        <v>#DIV/0!</v>
      </c>
      <c r="E33" s="332" t="e">
        <f>E32/E31</f>
        <v>#DIV/0!</v>
      </c>
      <c r="F33" s="332" t="e">
        <f>F32/F31</f>
        <v>#DIV/0!</v>
      </c>
    </row>
    <row r="34" spans="2:6" ht="15.75" thickBot="1" x14ac:dyDescent="0.3">
      <c r="B34" s="320" t="s">
        <v>37</v>
      </c>
      <c r="C34" s="318" t="s">
        <v>94</v>
      </c>
      <c r="D34" s="333" t="e">
        <f>D31/C31-1</f>
        <v>#DIV/0!</v>
      </c>
      <c r="E34" s="333" t="e">
        <f t="shared" ref="E34:F36" si="0">E31/D31-1</f>
        <v>#DIV/0!</v>
      </c>
      <c r="F34" s="333" t="e">
        <f t="shared" si="0"/>
        <v>#DIV/0!</v>
      </c>
    </row>
    <row r="35" spans="2:6" ht="15.75" thickBot="1" x14ac:dyDescent="0.3">
      <c r="B35" s="320" t="s">
        <v>38</v>
      </c>
      <c r="C35" s="318" t="s">
        <v>94</v>
      </c>
      <c r="D35" s="333">
        <f>D32/C32-1</f>
        <v>-0.18651448109412716</v>
      </c>
      <c r="E35" s="333">
        <f t="shared" si="0"/>
        <v>0</v>
      </c>
      <c r="F35" s="333">
        <f t="shared" si="0"/>
        <v>-6.1810045368573263E-3</v>
      </c>
    </row>
    <row r="36" spans="2:6" ht="15.75" thickBot="1" x14ac:dyDescent="0.3">
      <c r="B36" s="320" t="s">
        <v>39</v>
      </c>
      <c r="C36" s="318" t="s">
        <v>94</v>
      </c>
      <c r="D36" s="333" t="e">
        <f>D33/C33-1</f>
        <v>#DIV/0!</v>
      </c>
      <c r="E36" s="333" t="e">
        <f t="shared" si="0"/>
        <v>#DIV/0!</v>
      </c>
      <c r="F36" s="333" t="e">
        <f t="shared" si="0"/>
        <v>#DIV/0!</v>
      </c>
    </row>
    <row r="37" spans="2:6" ht="15.75" customHeight="1" thickBot="1" x14ac:dyDescent="0.3">
      <c r="B37" s="1608" t="s">
        <v>273</v>
      </c>
      <c r="C37" s="1609"/>
      <c r="D37" s="1609"/>
      <c r="E37" s="1609"/>
      <c r="F37" s="1610"/>
    </row>
    <row r="38" spans="2:6" ht="12.75" customHeight="1" x14ac:dyDescent="0.25">
      <c r="B38" s="1614"/>
      <c r="C38" s="317">
        <v>2024</v>
      </c>
      <c r="D38" s="317">
        <v>2025</v>
      </c>
      <c r="E38" s="317">
        <v>2026</v>
      </c>
      <c r="F38" s="317">
        <v>2027</v>
      </c>
    </row>
    <row r="39" spans="2:6" ht="9.75" customHeight="1" thickBot="1" x14ac:dyDescent="0.3">
      <c r="B39" s="1615"/>
      <c r="C39" s="329" t="s">
        <v>13</v>
      </c>
      <c r="D39" s="329" t="s">
        <v>14</v>
      </c>
      <c r="E39" s="329" t="s">
        <v>14</v>
      </c>
      <c r="F39" s="329" t="s">
        <v>14</v>
      </c>
    </row>
    <row r="40" spans="2:6" ht="15.75" thickBot="1" x14ac:dyDescent="0.3">
      <c r="B40" s="158" t="s">
        <v>41</v>
      </c>
      <c r="C40" s="336">
        <f>C41+C42</f>
        <v>53998</v>
      </c>
      <c r="D40" s="336">
        <f>D41+D42</f>
        <v>59151</v>
      </c>
      <c r="E40" s="336">
        <f>E41+E42</f>
        <v>59151</v>
      </c>
      <c r="F40" s="336">
        <f>F41+F42</f>
        <v>59151</v>
      </c>
    </row>
    <row r="41" spans="2:6" ht="15.75" thickBot="1" x14ac:dyDescent="0.3">
      <c r="B41" s="161" t="s">
        <v>42</v>
      </c>
      <c r="C41" s="336">
        <v>53998</v>
      </c>
      <c r="D41" s="336">
        <v>59151</v>
      </c>
      <c r="E41" s="336">
        <v>59151</v>
      </c>
      <c r="F41" s="336">
        <v>59151</v>
      </c>
    </row>
    <row r="42" spans="2:6" ht="11.25" customHeight="1" thickBot="1" x14ac:dyDescent="0.3">
      <c r="B42" s="161" t="s">
        <v>43</v>
      </c>
      <c r="C42" s="336"/>
      <c r="D42" s="336"/>
      <c r="E42" s="336"/>
      <c r="F42" s="336"/>
    </row>
    <row r="43" spans="2:6" ht="21" customHeight="1" thickBot="1" x14ac:dyDescent="0.3">
      <c r="B43" s="158" t="s">
        <v>67</v>
      </c>
      <c r="C43" s="336">
        <f>C44+C45</f>
        <v>8808</v>
      </c>
      <c r="D43" s="336">
        <f>D44+D45</f>
        <v>8808</v>
      </c>
      <c r="E43" s="336">
        <f>E44+E45</f>
        <v>8808</v>
      </c>
      <c r="F43" s="336">
        <f>F44+F45</f>
        <v>8808</v>
      </c>
    </row>
    <row r="44" spans="2:6" ht="15.75" thickBot="1" x14ac:dyDescent="0.3">
      <c r="B44" s="161" t="s">
        <v>42</v>
      </c>
      <c r="C44" s="336">
        <v>8808</v>
      </c>
      <c r="D44" s="336">
        <v>8808</v>
      </c>
      <c r="E44" s="336">
        <v>8808</v>
      </c>
      <c r="F44" s="336">
        <v>8808</v>
      </c>
    </row>
    <row r="45" spans="2:6" ht="9.75" customHeight="1" thickBot="1" x14ac:dyDescent="0.3">
      <c r="B45" s="161" t="s">
        <v>43</v>
      </c>
      <c r="C45" s="336"/>
      <c r="D45" s="336"/>
      <c r="E45" s="336"/>
      <c r="F45" s="336"/>
    </row>
    <row r="46" spans="2:6" ht="15.75" thickBot="1" x14ac:dyDescent="0.3">
      <c r="B46" s="158" t="s">
        <v>45</v>
      </c>
      <c r="C46" s="336">
        <f>C47+C48</f>
        <v>36434</v>
      </c>
      <c r="D46" s="336">
        <f>D47+D48</f>
        <v>12934</v>
      </c>
      <c r="E46" s="336">
        <f>E47+E48</f>
        <v>12934</v>
      </c>
      <c r="F46" s="336">
        <f>F47+F48</f>
        <v>12434</v>
      </c>
    </row>
    <row r="47" spans="2:6" ht="15.75" thickBot="1" x14ac:dyDescent="0.3">
      <c r="B47" s="161" t="s">
        <v>42</v>
      </c>
      <c r="C47" s="336">
        <v>36434</v>
      </c>
      <c r="D47" s="336">
        <v>12934</v>
      </c>
      <c r="E47" s="336">
        <v>12934</v>
      </c>
      <c r="F47" s="336">
        <v>12434</v>
      </c>
    </row>
    <row r="48" spans="2:6" ht="11.25" customHeight="1" thickBot="1" x14ac:dyDescent="0.3">
      <c r="B48" s="161" t="s">
        <v>43</v>
      </c>
      <c r="C48" s="336"/>
      <c r="D48" s="336"/>
      <c r="E48" s="336"/>
      <c r="F48" s="336"/>
    </row>
    <row r="49" spans="2:6" ht="12.75" customHeight="1" thickBot="1" x14ac:dyDescent="0.3">
      <c r="B49" s="158" t="s">
        <v>46</v>
      </c>
      <c r="C49" s="336"/>
      <c r="D49" s="338"/>
      <c r="E49" s="338"/>
      <c r="F49" s="338"/>
    </row>
    <row r="50" spans="2:6" ht="12.75" customHeight="1" thickBot="1" x14ac:dyDescent="0.3">
      <c r="B50" s="161" t="s">
        <v>42</v>
      </c>
      <c r="C50" s="336"/>
      <c r="D50" s="338"/>
      <c r="E50" s="338"/>
      <c r="F50" s="338"/>
    </row>
    <row r="51" spans="2:6" ht="11.25" customHeight="1" thickBot="1" x14ac:dyDescent="0.3">
      <c r="B51" s="161" t="s">
        <v>43</v>
      </c>
      <c r="C51" s="336"/>
      <c r="D51" s="338"/>
      <c r="E51" s="338"/>
      <c r="F51" s="338"/>
    </row>
    <row r="52" spans="2:6" ht="12.75" customHeight="1" thickBot="1" x14ac:dyDescent="0.3">
      <c r="B52" s="158" t="s">
        <v>47</v>
      </c>
      <c r="C52" s="336"/>
      <c r="D52" s="338"/>
      <c r="E52" s="338"/>
      <c r="F52" s="338"/>
    </row>
    <row r="53" spans="2:6" ht="13.5" customHeight="1" thickBot="1" x14ac:dyDescent="0.3">
      <c r="B53" s="161" t="s">
        <v>42</v>
      </c>
      <c r="C53" s="336"/>
      <c r="D53" s="338"/>
      <c r="E53" s="338"/>
      <c r="F53" s="338"/>
    </row>
    <row r="54" spans="2:6" ht="12.75" customHeight="1" thickBot="1" x14ac:dyDescent="0.3">
      <c r="B54" s="161" t="s">
        <v>43</v>
      </c>
      <c r="C54" s="336"/>
      <c r="D54" s="338"/>
      <c r="E54" s="338"/>
      <c r="F54" s="338"/>
    </row>
    <row r="55" spans="2:6" ht="15.75" thickBot="1" x14ac:dyDescent="0.3">
      <c r="B55" s="158" t="s">
        <v>48</v>
      </c>
      <c r="C55" s="338">
        <f t="shared" ref="C55:D55" si="1">C56+C57</f>
        <v>0</v>
      </c>
      <c r="D55" s="338">
        <f t="shared" si="1"/>
        <v>0</v>
      </c>
      <c r="E55" s="338">
        <f>E56+E57</f>
        <v>0</v>
      </c>
      <c r="F55" s="338">
        <f>F56+F57</f>
        <v>0</v>
      </c>
    </row>
    <row r="56" spans="2:6" ht="15.75" thickBot="1" x14ac:dyDescent="0.3">
      <c r="B56" s="161" t="s">
        <v>42</v>
      </c>
      <c r="C56" s="336">
        <v>0</v>
      </c>
      <c r="D56" s="338">
        <v>0</v>
      </c>
      <c r="E56" s="338">
        <v>0</v>
      </c>
      <c r="F56" s="338">
        <v>0</v>
      </c>
    </row>
    <row r="57" spans="2:6" ht="11.25" customHeight="1" thickBot="1" x14ac:dyDescent="0.3">
      <c r="B57" s="161" t="s">
        <v>43</v>
      </c>
      <c r="C57" s="336"/>
      <c r="D57" s="338"/>
      <c r="E57" s="338"/>
      <c r="F57" s="338"/>
    </row>
    <row r="58" spans="2:6" ht="13.5" customHeight="1" thickBot="1" x14ac:dyDescent="0.3">
      <c r="B58" s="831" t="s">
        <v>49</v>
      </c>
      <c r="C58" s="336">
        <f>C59</f>
        <v>200</v>
      </c>
      <c r="D58" s="338">
        <v>0</v>
      </c>
      <c r="E58" s="338">
        <f>D58*1.03*0.99</f>
        <v>0</v>
      </c>
      <c r="F58" s="338">
        <f>E58*1.03*0.99</f>
        <v>0</v>
      </c>
    </row>
    <row r="59" spans="2:6" ht="13.5" customHeight="1" thickBot="1" x14ac:dyDescent="0.3">
      <c r="B59" s="161" t="s">
        <v>42</v>
      </c>
      <c r="C59" s="336">
        <v>200</v>
      </c>
      <c r="D59" s="828"/>
      <c r="E59" s="828"/>
      <c r="F59" s="828"/>
    </row>
    <row r="60" spans="2:6" ht="12.75" customHeight="1" thickBot="1" x14ac:dyDescent="0.3">
      <c r="B60" s="161" t="s">
        <v>43</v>
      </c>
      <c r="C60" s="336"/>
      <c r="D60" s="832"/>
      <c r="E60" s="828"/>
      <c r="F60" s="828"/>
    </row>
    <row r="61" spans="2:6" ht="12.75" customHeight="1" thickBot="1" x14ac:dyDescent="0.3">
      <c r="B61" s="201" t="s">
        <v>62</v>
      </c>
      <c r="C61" s="336">
        <f>C58+C55+C52+C49+C46+C43+C40</f>
        <v>99440</v>
      </c>
      <c r="D61" s="336">
        <f>D58+D55+D52+D49+D46+D43+D40</f>
        <v>80893</v>
      </c>
      <c r="E61" s="336">
        <f>E58+E55+E52+E49+E46+E43+E40</f>
        <v>80893</v>
      </c>
      <c r="F61" s="336">
        <f>F58+F55+F52+F49+F46+F43+F40</f>
        <v>80393</v>
      </c>
    </row>
    <row r="62" spans="2:6" ht="7.5" customHeight="1" thickBot="1" x14ac:dyDescent="0.3">
      <c r="B62" s="140" t="s">
        <v>71</v>
      </c>
      <c r="C62" s="344">
        <f>IF(C61-C32=0,0,"Error")</f>
        <v>0</v>
      </c>
      <c r="D62" s="344">
        <f>IF(D61-D32=0,0,"Error")</f>
        <v>0</v>
      </c>
      <c r="E62" s="344">
        <f>IF(E61-E32=0,0,"Error")</f>
        <v>0</v>
      </c>
      <c r="F62" s="344">
        <f>IF(F61-F32=0,0,"Error")</f>
        <v>0</v>
      </c>
    </row>
    <row r="63" spans="2:6" ht="15.75" hidden="1" thickBot="1" x14ac:dyDescent="0.3">
      <c r="B63" s="345" t="s">
        <v>274</v>
      </c>
      <c r="C63" s="1817"/>
      <c r="D63" s="1626"/>
      <c r="E63" s="1626"/>
      <c r="F63" s="1627"/>
    </row>
    <row r="64" spans="2:6" ht="26.25" hidden="1" customHeight="1" thickBot="1" x14ac:dyDescent="0.3">
      <c r="B64" s="320" t="s">
        <v>29</v>
      </c>
      <c r="C64" s="1619"/>
      <c r="D64" s="1620"/>
      <c r="E64" s="1620"/>
      <c r="F64" s="1621"/>
    </row>
    <row r="65" spans="2:6" ht="15.75" hidden="1" thickBot="1" x14ac:dyDescent="0.3">
      <c r="B65" s="320" t="s">
        <v>31</v>
      </c>
      <c r="C65" s="1628"/>
      <c r="D65" s="1629"/>
      <c r="E65" s="1629"/>
      <c r="F65" s="1630"/>
    </row>
    <row r="66" spans="2:6" ht="12.75" hidden="1" customHeight="1" thickBot="1" x14ac:dyDescent="0.3">
      <c r="B66" s="1614"/>
      <c r="C66" s="621">
        <v>2018</v>
      </c>
      <c r="D66" s="621">
        <v>2019</v>
      </c>
      <c r="E66" s="621">
        <v>2020</v>
      </c>
      <c r="F66" s="621">
        <v>2021</v>
      </c>
    </row>
    <row r="67" spans="2:6" ht="9" hidden="1" customHeight="1" thickBot="1" x14ac:dyDescent="0.3">
      <c r="B67" s="1615"/>
      <c r="C67" s="329" t="s">
        <v>13</v>
      </c>
      <c r="D67" s="329" t="s">
        <v>14</v>
      </c>
      <c r="E67" s="329" t="s">
        <v>14</v>
      </c>
      <c r="F67" s="329" t="s">
        <v>14</v>
      </c>
    </row>
    <row r="68" spans="2:6" ht="15.75" hidden="1" thickBot="1" x14ac:dyDescent="0.3">
      <c r="B68" s="320" t="s">
        <v>33</v>
      </c>
      <c r="C68" s="320"/>
      <c r="D68" s="320"/>
      <c r="E68" s="320"/>
      <c r="F68" s="320"/>
    </row>
    <row r="69" spans="2:6" ht="15.75" hidden="1" thickBot="1" x14ac:dyDescent="0.3">
      <c r="B69" s="320" t="s">
        <v>35</v>
      </c>
      <c r="C69" s="332">
        <f>C98</f>
        <v>0</v>
      </c>
      <c r="D69" s="332">
        <f>D98</f>
        <v>0</v>
      </c>
      <c r="E69" s="332">
        <f>E98</f>
        <v>0</v>
      </c>
      <c r="F69" s="332">
        <f>F98</f>
        <v>0</v>
      </c>
    </row>
    <row r="70" spans="2:6" ht="15.75" hidden="1" thickBot="1" x14ac:dyDescent="0.3">
      <c r="B70" s="320" t="s">
        <v>36</v>
      </c>
      <c r="C70" s="332" t="e">
        <f>C69/C68</f>
        <v>#DIV/0!</v>
      </c>
      <c r="D70" s="332" t="e">
        <f>D69/D68</f>
        <v>#DIV/0!</v>
      </c>
      <c r="E70" s="332" t="e">
        <f>E69/E68</f>
        <v>#DIV/0!</v>
      </c>
      <c r="F70" s="332" t="e">
        <f>F69/F68</f>
        <v>#DIV/0!</v>
      </c>
    </row>
    <row r="71" spans="2:6" ht="15.75" hidden="1" thickBot="1" x14ac:dyDescent="0.3">
      <c r="B71" s="320" t="s">
        <v>37</v>
      </c>
      <c r="C71" s="318"/>
      <c r="D71" s="333" t="e">
        <f t="shared" ref="D71:F73" si="2">D68/C68-1</f>
        <v>#DIV/0!</v>
      </c>
      <c r="E71" s="333" t="e">
        <f t="shared" si="2"/>
        <v>#DIV/0!</v>
      </c>
      <c r="F71" s="333" t="e">
        <f t="shared" si="2"/>
        <v>#DIV/0!</v>
      </c>
    </row>
    <row r="72" spans="2:6" ht="15.75" hidden="1" thickBot="1" x14ac:dyDescent="0.3">
      <c r="B72" s="320" t="s">
        <v>38</v>
      </c>
      <c r="C72" s="318"/>
      <c r="D72" s="333" t="e">
        <f t="shared" si="2"/>
        <v>#DIV/0!</v>
      </c>
      <c r="E72" s="333" t="e">
        <f t="shared" si="2"/>
        <v>#DIV/0!</v>
      </c>
      <c r="F72" s="333" t="e">
        <f t="shared" si="2"/>
        <v>#DIV/0!</v>
      </c>
    </row>
    <row r="73" spans="2:6" ht="15.75" hidden="1" thickBot="1" x14ac:dyDescent="0.3">
      <c r="B73" s="320" t="s">
        <v>39</v>
      </c>
      <c r="C73" s="318"/>
      <c r="D73" s="333" t="e">
        <f t="shared" si="2"/>
        <v>#DIV/0!</v>
      </c>
      <c r="E73" s="333" t="e">
        <f t="shared" si="2"/>
        <v>#DIV/0!</v>
      </c>
      <c r="F73" s="333" t="e">
        <f t="shared" si="2"/>
        <v>#DIV/0!</v>
      </c>
    </row>
    <row r="74" spans="2:6" ht="24.75" hidden="1" customHeight="1" thickBot="1" x14ac:dyDescent="0.3">
      <c r="B74" s="1608" t="s">
        <v>492</v>
      </c>
      <c r="C74" s="1609"/>
      <c r="D74" s="1609"/>
      <c r="E74" s="1609"/>
      <c r="F74" s="1610"/>
    </row>
    <row r="75" spans="2:6" ht="12.75" hidden="1" customHeight="1" thickBot="1" x14ac:dyDescent="0.3">
      <c r="B75" s="1614"/>
      <c r="C75" s="621">
        <v>2018</v>
      </c>
      <c r="D75" s="621">
        <v>2019</v>
      </c>
      <c r="E75" s="621">
        <v>2020</v>
      </c>
      <c r="F75" s="621">
        <v>2021</v>
      </c>
    </row>
    <row r="76" spans="2:6" ht="9" hidden="1" customHeight="1" thickBot="1" x14ac:dyDescent="0.3">
      <c r="B76" s="1615"/>
      <c r="C76" s="329" t="s">
        <v>13</v>
      </c>
      <c r="D76" s="329" t="s">
        <v>14</v>
      </c>
      <c r="E76" s="329" t="s">
        <v>14</v>
      </c>
      <c r="F76" s="329" t="s">
        <v>14</v>
      </c>
    </row>
    <row r="77" spans="2:6" ht="24.75" hidden="1" customHeight="1" thickBot="1" x14ac:dyDescent="0.3">
      <c r="B77" s="158" t="s">
        <v>41</v>
      </c>
      <c r="C77" s="335"/>
      <c r="D77" s="335"/>
      <c r="E77" s="335"/>
      <c r="F77" s="335"/>
    </row>
    <row r="78" spans="2:6" ht="38.25" hidden="1" customHeight="1" thickBot="1" x14ac:dyDescent="0.3">
      <c r="B78" s="161" t="s">
        <v>42</v>
      </c>
      <c r="C78" s="334"/>
      <c r="D78" s="346"/>
      <c r="E78" s="346"/>
      <c r="F78" s="346"/>
    </row>
    <row r="79" spans="2:6" ht="24.75" hidden="1" customHeight="1" thickBot="1" x14ac:dyDescent="0.3">
      <c r="B79" s="161" t="s">
        <v>43</v>
      </c>
      <c r="C79" s="334"/>
      <c r="D79" s="346"/>
      <c r="E79" s="346"/>
      <c r="F79" s="346"/>
    </row>
    <row r="80" spans="2:6" ht="24.75" hidden="1" customHeight="1" thickBot="1" x14ac:dyDescent="0.3">
      <c r="B80" s="158" t="s">
        <v>67</v>
      </c>
      <c r="C80" s="335"/>
      <c r="D80" s="335"/>
      <c r="E80" s="335"/>
      <c r="F80" s="335"/>
    </row>
    <row r="81" spans="2:6" ht="15.75" hidden="1" thickBot="1" x14ac:dyDescent="0.3">
      <c r="B81" s="161" t="s">
        <v>42</v>
      </c>
      <c r="C81" s="334"/>
      <c r="D81" s="335"/>
      <c r="E81" s="335"/>
      <c r="F81" s="335"/>
    </row>
    <row r="82" spans="2:6" ht="15.75" hidden="1" thickBot="1" x14ac:dyDescent="0.3">
      <c r="B82" s="161" t="s">
        <v>43</v>
      </c>
      <c r="C82" s="334"/>
      <c r="D82" s="335"/>
      <c r="E82" s="335"/>
      <c r="F82" s="335"/>
    </row>
    <row r="83" spans="2:6" ht="24.75" hidden="1" customHeight="1" thickBot="1" x14ac:dyDescent="0.3">
      <c r="B83" s="158" t="s">
        <v>45</v>
      </c>
      <c r="C83" s="334">
        <v>0</v>
      </c>
      <c r="D83" s="335">
        <v>0</v>
      </c>
      <c r="E83" s="335">
        <v>0</v>
      </c>
      <c r="F83" s="335">
        <v>0</v>
      </c>
    </row>
    <row r="84" spans="2:6" ht="15.75" hidden="1" thickBot="1" x14ac:dyDescent="0.3">
      <c r="B84" s="161" t="s">
        <v>42</v>
      </c>
      <c r="C84" s="334"/>
      <c r="D84" s="335"/>
      <c r="E84" s="335"/>
      <c r="F84" s="335"/>
    </row>
    <row r="85" spans="2:6" ht="15.75" hidden="1" thickBot="1" x14ac:dyDescent="0.3">
      <c r="B85" s="161" t="s">
        <v>43</v>
      </c>
      <c r="C85" s="334"/>
      <c r="D85" s="335"/>
      <c r="E85" s="335"/>
      <c r="F85" s="335"/>
    </row>
    <row r="86" spans="2:6" ht="15.75" hidden="1" thickBot="1" x14ac:dyDescent="0.3">
      <c r="B86" s="158" t="s">
        <v>46</v>
      </c>
      <c r="C86" s="334"/>
      <c r="D86" s="335"/>
      <c r="E86" s="335"/>
      <c r="F86" s="335"/>
    </row>
    <row r="87" spans="2:6" ht="15.75" hidden="1" thickBot="1" x14ac:dyDescent="0.3">
      <c r="B87" s="161" t="s">
        <v>42</v>
      </c>
      <c r="C87" s="334"/>
      <c r="D87" s="335"/>
      <c r="E87" s="335"/>
      <c r="F87" s="335"/>
    </row>
    <row r="88" spans="2:6" ht="15.75" hidden="1" thickBot="1" x14ac:dyDescent="0.3">
      <c r="B88" s="161" t="s">
        <v>43</v>
      </c>
      <c r="C88" s="334"/>
      <c r="D88" s="335"/>
      <c r="E88" s="335"/>
      <c r="F88" s="335"/>
    </row>
    <row r="89" spans="2:6" ht="15.75" hidden="1" thickBot="1" x14ac:dyDescent="0.3">
      <c r="B89" s="158" t="s">
        <v>47</v>
      </c>
      <c r="C89" s="334"/>
      <c r="D89" s="335"/>
      <c r="E89" s="335"/>
      <c r="F89" s="335"/>
    </row>
    <row r="90" spans="2:6" ht="15.75" hidden="1" thickBot="1" x14ac:dyDescent="0.3">
      <c r="B90" s="161" t="s">
        <v>42</v>
      </c>
      <c r="C90" s="334"/>
      <c r="D90" s="335"/>
      <c r="E90" s="335"/>
      <c r="F90" s="335"/>
    </row>
    <row r="91" spans="2:6" ht="15.75" hidden="1" thickBot="1" x14ac:dyDescent="0.3">
      <c r="B91" s="161" t="s">
        <v>43</v>
      </c>
      <c r="C91" s="334"/>
      <c r="D91" s="335"/>
      <c r="E91" s="335"/>
      <c r="F91" s="335"/>
    </row>
    <row r="92" spans="2:6" ht="15.75" hidden="1" thickBot="1" x14ac:dyDescent="0.3">
      <c r="B92" s="158" t="s">
        <v>48</v>
      </c>
      <c r="C92" s="334"/>
      <c r="D92" s="335"/>
      <c r="E92" s="335"/>
      <c r="F92" s="335"/>
    </row>
    <row r="93" spans="2:6" ht="15.75" hidden="1" thickBot="1" x14ac:dyDescent="0.3">
      <c r="B93" s="161" t="s">
        <v>42</v>
      </c>
      <c r="C93" s="334"/>
      <c r="D93" s="335"/>
      <c r="E93" s="335"/>
      <c r="F93" s="335"/>
    </row>
    <row r="94" spans="2:6" ht="15.75" hidden="1" thickBot="1" x14ac:dyDescent="0.3">
      <c r="B94" s="161" t="s">
        <v>43</v>
      </c>
      <c r="C94" s="334"/>
      <c r="D94" s="335"/>
      <c r="E94" s="335"/>
      <c r="F94" s="335"/>
    </row>
    <row r="95" spans="2:6" ht="24.75" hidden="1" thickBot="1" x14ac:dyDescent="0.3">
      <c r="B95" s="158" t="s">
        <v>49</v>
      </c>
      <c r="C95" s="334"/>
      <c r="D95" s="335"/>
      <c r="E95" s="335"/>
      <c r="F95" s="335"/>
    </row>
    <row r="96" spans="2:6" ht="15.75" hidden="1" thickBot="1" x14ac:dyDescent="0.3">
      <c r="B96" s="161" t="s">
        <v>42</v>
      </c>
      <c r="C96" s="334"/>
      <c r="D96" s="335"/>
      <c r="E96" s="335"/>
      <c r="F96" s="335"/>
    </row>
    <row r="97" spans="2:6" ht="15.75" hidden="1" thickBot="1" x14ac:dyDescent="0.3">
      <c r="B97" s="161" t="s">
        <v>43</v>
      </c>
      <c r="C97" s="334"/>
      <c r="D97" s="335"/>
      <c r="E97" s="335"/>
      <c r="F97" s="335"/>
    </row>
    <row r="98" spans="2:6" ht="15.75" hidden="1" thickBot="1" x14ac:dyDescent="0.3">
      <c r="B98" s="194" t="s">
        <v>50</v>
      </c>
      <c r="C98" s="334">
        <f>C95+C92+C89+C86+C83+C80+C77</f>
        <v>0</v>
      </c>
      <c r="D98" s="334">
        <f>D95+D92+D89+D86+D83+D80+D77</f>
        <v>0</v>
      </c>
      <c r="E98" s="334">
        <f>E95+E92+E89+E86+E83+E80+E77</f>
        <v>0</v>
      </c>
      <c r="F98" s="334">
        <f>F95+F92+F89+F86+F83+F80+F77</f>
        <v>0</v>
      </c>
    </row>
    <row r="99" spans="2:6" ht="17.25" hidden="1" customHeight="1" thickBot="1" x14ac:dyDescent="0.3">
      <c r="B99" s="140" t="s">
        <v>71</v>
      </c>
      <c r="C99" s="344">
        <f>IF(C98-C69=0,0,"Error")</f>
        <v>0</v>
      </c>
      <c r="D99" s="344">
        <f>IF(D98-D69=0,0,"Error")</f>
        <v>0</v>
      </c>
      <c r="E99" s="344">
        <f>IF(E98-E69=0,0,"Error")</f>
        <v>0</v>
      </c>
      <c r="F99" s="344">
        <f>IF(F98-F69=0,0,"Error")</f>
        <v>0</v>
      </c>
    </row>
    <row r="100" spans="2:6" ht="15.75" hidden="1" thickBot="1" x14ac:dyDescent="0.3">
      <c r="B100" s="345" t="s">
        <v>493</v>
      </c>
      <c r="C100" s="1817"/>
      <c r="D100" s="1626"/>
      <c r="E100" s="1626"/>
      <c r="F100" s="1627"/>
    </row>
    <row r="101" spans="2:6" ht="26.25" hidden="1" customHeight="1" thickBot="1" x14ac:dyDescent="0.3">
      <c r="B101" s="320" t="s">
        <v>29</v>
      </c>
      <c r="C101" s="1619"/>
      <c r="D101" s="1620"/>
      <c r="E101" s="1620"/>
      <c r="F101" s="1621"/>
    </row>
    <row r="102" spans="2:6" ht="15.75" hidden="1" thickBot="1" x14ac:dyDescent="0.3">
      <c r="B102" s="320" t="s">
        <v>31</v>
      </c>
      <c r="C102" s="1628"/>
      <c r="D102" s="1629"/>
      <c r="E102" s="1629"/>
      <c r="F102" s="1630"/>
    </row>
    <row r="103" spans="2:6" ht="12.75" hidden="1" customHeight="1" thickBot="1" x14ac:dyDescent="0.3">
      <c r="B103" s="1614"/>
      <c r="C103" s="621">
        <v>2018</v>
      </c>
      <c r="D103" s="621">
        <v>2019</v>
      </c>
      <c r="E103" s="621">
        <v>2020</v>
      </c>
      <c r="F103" s="621">
        <v>2021</v>
      </c>
    </row>
    <row r="104" spans="2:6" ht="9" hidden="1" customHeight="1" thickBot="1" x14ac:dyDescent="0.3">
      <c r="B104" s="1615"/>
      <c r="C104" s="329" t="s">
        <v>13</v>
      </c>
      <c r="D104" s="329" t="s">
        <v>14</v>
      </c>
      <c r="E104" s="329" t="s">
        <v>14</v>
      </c>
      <c r="F104" s="329" t="s">
        <v>14</v>
      </c>
    </row>
    <row r="105" spans="2:6" ht="15.75" hidden="1" thickBot="1" x14ac:dyDescent="0.3">
      <c r="B105" s="320" t="s">
        <v>33</v>
      </c>
      <c r="C105" s="331"/>
      <c r="D105" s="331"/>
      <c r="E105" s="331"/>
      <c r="F105" s="331"/>
    </row>
    <row r="106" spans="2:6" ht="15.75" hidden="1" thickBot="1" x14ac:dyDescent="0.3">
      <c r="B106" s="320" t="s">
        <v>35</v>
      </c>
      <c r="C106" s="332">
        <f>C135</f>
        <v>0</v>
      </c>
      <c r="D106" s="332">
        <f>D135</f>
        <v>0</v>
      </c>
      <c r="E106" s="332">
        <f>E135</f>
        <v>0</v>
      </c>
      <c r="F106" s="332">
        <f>F135</f>
        <v>0</v>
      </c>
    </row>
    <row r="107" spans="2:6" ht="15.75" hidden="1" thickBot="1" x14ac:dyDescent="0.3">
      <c r="B107" s="320" t="s">
        <v>36</v>
      </c>
      <c r="C107" s="332" t="e">
        <f>C106/C105</f>
        <v>#DIV/0!</v>
      </c>
      <c r="D107" s="332" t="e">
        <f>D106/D105</f>
        <v>#DIV/0!</v>
      </c>
      <c r="E107" s="332" t="e">
        <f>E106/E105</f>
        <v>#DIV/0!</v>
      </c>
      <c r="F107" s="332" t="e">
        <f>F106/F105</f>
        <v>#DIV/0!</v>
      </c>
    </row>
    <row r="108" spans="2:6" ht="15.75" hidden="1" thickBot="1" x14ac:dyDescent="0.3">
      <c r="B108" s="320" t="s">
        <v>37</v>
      </c>
      <c r="C108" s="318"/>
      <c r="D108" s="333" t="e">
        <f t="shared" ref="D108:F110" si="3">D105/C105-1</f>
        <v>#DIV/0!</v>
      </c>
      <c r="E108" s="333" t="e">
        <f t="shared" si="3"/>
        <v>#DIV/0!</v>
      </c>
      <c r="F108" s="333" t="e">
        <f t="shared" si="3"/>
        <v>#DIV/0!</v>
      </c>
    </row>
    <row r="109" spans="2:6" ht="15.75" hidden="1" thickBot="1" x14ac:dyDescent="0.3">
      <c r="B109" s="320" t="s">
        <v>38</v>
      </c>
      <c r="C109" s="318"/>
      <c r="D109" s="333" t="e">
        <f t="shared" si="3"/>
        <v>#DIV/0!</v>
      </c>
      <c r="E109" s="333" t="e">
        <f t="shared" si="3"/>
        <v>#DIV/0!</v>
      </c>
      <c r="F109" s="333" t="e">
        <f t="shared" si="3"/>
        <v>#DIV/0!</v>
      </c>
    </row>
    <row r="110" spans="2:6" ht="15.75" hidden="1" thickBot="1" x14ac:dyDescent="0.3">
      <c r="B110" s="320" t="s">
        <v>39</v>
      </c>
      <c r="C110" s="318"/>
      <c r="D110" s="333" t="e">
        <f t="shared" si="3"/>
        <v>#DIV/0!</v>
      </c>
      <c r="E110" s="333" t="e">
        <f t="shared" si="3"/>
        <v>#DIV/0!</v>
      </c>
      <c r="F110" s="333" t="e">
        <f t="shared" si="3"/>
        <v>#DIV/0!</v>
      </c>
    </row>
    <row r="111" spans="2:6" ht="24.75" hidden="1" customHeight="1" thickBot="1" x14ac:dyDescent="0.3">
      <c r="B111" s="1608" t="s">
        <v>492</v>
      </c>
      <c r="C111" s="1609"/>
      <c r="D111" s="1609"/>
      <c r="E111" s="1609"/>
      <c r="F111" s="1610"/>
    </row>
    <row r="112" spans="2:6" ht="12.75" hidden="1" customHeight="1" thickBot="1" x14ac:dyDescent="0.3">
      <c r="B112" s="1614"/>
      <c r="C112" s="621">
        <v>2018</v>
      </c>
      <c r="D112" s="621">
        <v>2019</v>
      </c>
      <c r="E112" s="621">
        <v>2020</v>
      </c>
      <c r="F112" s="621">
        <v>2021</v>
      </c>
    </row>
    <row r="113" spans="2:6" ht="9" hidden="1" customHeight="1" thickBot="1" x14ac:dyDescent="0.3">
      <c r="B113" s="1615"/>
      <c r="C113" s="329" t="s">
        <v>13</v>
      </c>
      <c r="D113" s="329" t="s">
        <v>14</v>
      </c>
      <c r="E113" s="329" t="s">
        <v>14</v>
      </c>
      <c r="F113" s="329" t="s">
        <v>14</v>
      </c>
    </row>
    <row r="114" spans="2:6" ht="24.75" hidden="1" customHeight="1" thickBot="1" x14ac:dyDescent="0.3">
      <c r="B114" s="158" t="s">
        <v>41</v>
      </c>
      <c r="C114" s="335"/>
      <c r="D114" s="335"/>
      <c r="E114" s="335"/>
      <c r="F114" s="335"/>
    </row>
    <row r="115" spans="2:6" ht="15.75" hidden="1" thickBot="1" x14ac:dyDescent="0.3">
      <c r="B115" s="161" t="s">
        <v>42</v>
      </c>
      <c r="C115" s="334"/>
      <c r="D115" s="346"/>
      <c r="E115" s="346"/>
      <c r="F115" s="346"/>
    </row>
    <row r="116" spans="2:6" ht="15.75" hidden="1" thickBot="1" x14ac:dyDescent="0.3">
      <c r="B116" s="161" t="s">
        <v>43</v>
      </c>
      <c r="C116" s="334"/>
      <c r="D116" s="346"/>
      <c r="E116" s="346"/>
      <c r="F116" s="346"/>
    </row>
    <row r="117" spans="2:6" ht="24.75" hidden="1" customHeight="1" thickBot="1" x14ac:dyDescent="0.3">
      <c r="B117" s="158" t="s">
        <v>67</v>
      </c>
      <c r="C117" s="335"/>
      <c r="D117" s="335"/>
      <c r="E117" s="335"/>
      <c r="F117" s="335"/>
    </row>
    <row r="118" spans="2:6" ht="15.75" hidden="1" thickBot="1" x14ac:dyDescent="0.3">
      <c r="B118" s="161" t="s">
        <v>42</v>
      </c>
      <c r="C118" s="334"/>
      <c r="D118" s="335"/>
      <c r="E118" s="335"/>
      <c r="F118" s="335"/>
    </row>
    <row r="119" spans="2:6" ht="15.75" hidden="1" thickBot="1" x14ac:dyDescent="0.3">
      <c r="B119" s="161" t="s">
        <v>43</v>
      </c>
      <c r="C119" s="334"/>
      <c r="D119" s="335"/>
      <c r="E119" s="335"/>
      <c r="F119" s="335"/>
    </row>
    <row r="120" spans="2:6" ht="24.75" hidden="1" customHeight="1" thickBot="1" x14ac:dyDescent="0.3">
      <c r="B120" s="158" t="s">
        <v>45</v>
      </c>
      <c r="C120" s="334">
        <v>0</v>
      </c>
      <c r="D120" s="335">
        <v>0</v>
      </c>
      <c r="E120" s="335">
        <v>0</v>
      </c>
      <c r="F120" s="335">
        <v>0</v>
      </c>
    </row>
    <row r="121" spans="2:6" ht="15.75" hidden="1" thickBot="1" x14ac:dyDescent="0.3">
      <c r="B121" s="161" t="s">
        <v>42</v>
      </c>
      <c r="C121" s="334"/>
      <c r="D121" s="335"/>
      <c r="E121" s="335"/>
      <c r="F121" s="335"/>
    </row>
    <row r="122" spans="2:6" ht="15.75" hidden="1" thickBot="1" x14ac:dyDescent="0.3">
      <c r="B122" s="161" t="s">
        <v>43</v>
      </c>
      <c r="C122" s="334"/>
      <c r="D122" s="335"/>
      <c r="E122" s="335"/>
      <c r="F122" s="335"/>
    </row>
    <row r="123" spans="2:6" ht="15.75" hidden="1" thickBot="1" x14ac:dyDescent="0.3">
      <c r="B123" s="158" t="s">
        <v>46</v>
      </c>
      <c r="C123" s="334"/>
      <c r="D123" s="335"/>
      <c r="E123" s="335"/>
      <c r="F123" s="335"/>
    </row>
    <row r="124" spans="2:6" ht="15.75" hidden="1" thickBot="1" x14ac:dyDescent="0.3">
      <c r="B124" s="161" t="s">
        <v>42</v>
      </c>
      <c r="C124" s="334"/>
      <c r="D124" s="335"/>
      <c r="E124" s="335"/>
      <c r="F124" s="335"/>
    </row>
    <row r="125" spans="2:6" ht="15.75" hidden="1" thickBot="1" x14ac:dyDescent="0.3">
      <c r="B125" s="161" t="s">
        <v>43</v>
      </c>
      <c r="C125" s="334"/>
      <c r="D125" s="335"/>
      <c r="E125" s="335"/>
      <c r="F125" s="335"/>
    </row>
    <row r="126" spans="2:6" ht="15.75" hidden="1" thickBot="1" x14ac:dyDescent="0.3">
      <c r="B126" s="158" t="s">
        <v>47</v>
      </c>
      <c r="C126" s="334"/>
      <c r="D126" s="335"/>
      <c r="E126" s="335"/>
      <c r="F126" s="335"/>
    </row>
    <row r="127" spans="2:6" ht="15.75" hidden="1" thickBot="1" x14ac:dyDescent="0.3">
      <c r="B127" s="161" t="s">
        <v>42</v>
      </c>
      <c r="C127" s="334"/>
      <c r="D127" s="335"/>
      <c r="E127" s="335"/>
      <c r="F127" s="335"/>
    </row>
    <row r="128" spans="2:6" ht="15" hidden="1" customHeight="1" thickBot="1" x14ac:dyDescent="0.3">
      <c r="B128" s="161" t="s">
        <v>43</v>
      </c>
      <c r="C128" s="334"/>
      <c r="D128" s="335"/>
      <c r="E128" s="335"/>
      <c r="F128" s="335"/>
    </row>
    <row r="129" spans="2:6" ht="15.75" hidden="1" thickBot="1" x14ac:dyDescent="0.3">
      <c r="B129" s="158" t="s">
        <v>48</v>
      </c>
      <c r="C129" s="334">
        <v>0</v>
      </c>
      <c r="D129" s="335">
        <v>0</v>
      </c>
      <c r="E129" s="335">
        <v>0</v>
      </c>
      <c r="F129" s="335">
        <v>0</v>
      </c>
    </row>
    <row r="130" spans="2:6" ht="15.75" hidden="1" thickBot="1" x14ac:dyDescent="0.3">
      <c r="B130" s="161" t="s">
        <v>42</v>
      </c>
      <c r="C130" s="334"/>
      <c r="D130" s="335"/>
      <c r="E130" s="335"/>
      <c r="F130" s="335"/>
    </row>
    <row r="131" spans="2:6" ht="15.75" hidden="1" thickBot="1" x14ac:dyDescent="0.3">
      <c r="B131" s="161" t="s">
        <v>43</v>
      </c>
      <c r="C131" s="334"/>
      <c r="D131" s="335"/>
      <c r="E131" s="335"/>
      <c r="F131" s="335"/>
    </row>
    <row r="132" spans="2:6" ht="24.75" hidden="1" thickBot="1" x14ac:dyDescent="0.3">
      <c r="B132" s="158" t="s">
        <v>49</v>
      </c>
      <c r="C132" s="334"/>
      <c r="D132" s="335"/>
      <c r="E132" s="335"/>
      <c r="F132" s="335"/>
    </row>
    <row r="133" spans="2:6" ht="15.75" hidden="1" thickBot="1" x14ac:dyDescent="0.3">
      <c r="B133" s="161" t="s">
        <v>42</v>
      </c>
      <c r="C133" s="334"/>
      <c r="D133" s="335"/>
      <c r="E133" s="335"/>
      <c r="F133" s="335"/>
    </row>
    <row r="134" spans="2:6" ht="15.75" hidden="1" thickBot="1" x14ac:dyDescent="0.3">
      <c r="B134" s="161" t="s">
        <v>43</v>
      </c>
      <c r="C134" s="334"/>
      <c r="D134" s="335"/>
      <c r="E134" s="335"/>
      <c r="F134" s="335"/>
    </row>
    <row r="135" spans="2:6" ht="15.75" hidden="1" thickBot="1" x14ac:dyDescent="0.3">
      <c r="B135" s="194" t="s">
        <v>50</v>
      </c>
      <c r="C135" s="334">
        <f>C132+C129+C126+C123+C120+C117+C114</f>
        <v>0</v>
      </c>
      <c r="D135" s="334">
        <f>D132+D129+D126+D123+D120+D117+D114</f>
        <v>0</v>
      </c>
      <c r="E135" s="334">
        <f>E132+E129+E126+E123+E120+E117+E114</f>
        <v>0</v>
      </c>
      <c r="F135" s="334">
        <f>F132+F129+F126+F123+F120+F117+F114</f>
        <v>0</v>
      </c>
    </row>
    <row r="136" spans="2:6" ht="8.25" customHeight="1" thickBot="1" x14ac:dyDescent="0.3">
      <c r="B136" s="140" t="s">
        <v>71</v>
      </c>
      <c r="C136" s="344">
        <f>IF(C135-C106=0,0,"Error")</f>
        <v>0</v>
      </c>
      <c r="D136" s="344">
        <f>IF(D135-D106=0,0,"Error")</f>
        <v>0</v>
      </c>
      <c r="E136" s="344">
        <f>IF(E135-E106=0,0,"Error")</f>
        <v>0</v>
      </c>
      <c r="F136" s="344">
        <f>IF(F135-F106=0,0,"Error")</f>
        <v>0</v>
      </c>
    </row>
    <row r="137" spans="2:6" ht="18" customHeight="1" thickBot="1" x14ac:dyDescent="0.3">
      <c r="B137" s="1330" t="s">
        <v>96</v>
      </c>
      <c r="C137" s="1331"/>
      <c r="D137" s="1331"/>
      <c r="E137" s="1331"/>
      <c r="F137" s="1332"/>
    </row>
    <row r="138" spans="2:6" ht="16.5" customHeight="1" thickBot="1" x14ac:dyDescent="0.3">
      <c r="B138" s="1330" t="s">
        <v>97</v>
      </c>
      <c r="C138" s="1331"/>
      <c r="D138" s="1331"/>
      <c r="E138" s="1331"/>
      <c r="F138" s="1332"/>
    </row>
    <row r="139" spans="2:6" ht="24.75" customHeight="1" thickBot="1" x14ac:dyDescent="0.3">
      <c r="B139" s="328" t="s">
        <v>98</v>
      </c>
      <c r="C139" s="2059" t="s">
        <v>768</v>
      </c>
      <c r="D139" s="2060"/>
      <c r="E139" s="2061"/>
      <c r="F139" s="2062"/>
    </row>
    <row r="140" spans="2:6" ht="42.75" customHeight="1" thickBot="1" x14ac:dyDescent="0.3">
      <c r="B140" s="328" t="s">
        <v>100</v>
      </c>
      <c r="C140" s="328" t="s">
        <v>769</v>
      </c>
      <c r="D140" s="627" t="s">
        <v>54</v>
      </c>
      <c r="E140" s="1930" t="s">
        <v>699</v>
      </c>
      <c r="F140" s="1931"/>
    </row>
    <row r="141" spans="2:6" ht="13.5" customHeight="1" thickBot="1" x14ac:dyDescent="0.3">
      <c r="B141" s="352"/>
      <c r="C141" s="1649"/>
      <c r="D141" s="1650"/>
      <c r="E141" s="1651"/>
      <c r="F141" s="1652"/>
    </row>
    <row r="142" spans="2:6" ht="96.75" customHeight="1" thickBot="1" x14ac:dyDescent="0.3">
      <c r="B142" s="320" t="s">
        <v>29</v>
      </c>
      <c r="C142" s="1619" t="s">
        <v>770</v>
      </c>
      <c r="D142" s="1620"/>
      <c r="E142" s="1620"/>
      <c r="F142" s="1621"/>
    </row>
    <row r="143" spans="2:6" ht="18" customHeight="1" thickBot="1" x14ac:dyDescent="0.3">
      <c r="B143" s="320" t="s">
        <v>31</v>
      </c>
      <c r="C143" s="1628" t="s">
        <v>705</v>
      </c>
      <c r="D143" s="1629"/>
      <c r="E143" s="1629"/>
      <c r="F143" s="1630"/>
    </row>
    <row r="144" spans="2:6" ht="12.75" customHeight="1" x14ac:dyDescent="0.25">
      <c r="B144" s="1614"/>
      <c r="C144" s="317">
        <v>2024</v>
      </c>
      <c r="D144" s="317">
        <v>2025</v>
      </c>
      <c r="E144" s="317">
        <v>2026</v>
      </c>
      <c r="F144" s="317">
        <v>2027</v>
      </c>
    </row>
    <row r="145" spans="2:6" ht="9" customHeight="1" thickBot="1" x14ac:dyDescent="0.3">
      <c r="B145" s="1615"/>
      <c r="C145" s="329" t="s">
        <v>13</v>
      </c>
      <c r="D145" s="329" t="s">
        <v>14</v>
      </c>
      <c r="E145" s="329" t="s">
        <v>14</v>
      </c>
      <c r="F145" s="329" t="s">
        <v>14</v>
      </c>
    </row>
    <row r="146" spans="2:6" ht="15.75" thickBot="1" x14ac:dyDescent="0.3">
      <c r="B146" s="320" t="s">
        <v>33</v>
      </c>
      <c r="C146" s="330">
        <v>6</v>
      </c>
      <c r="D146" s="332">
        <v>6</v>
      </c>
      <c r="E146" s="332">
        <v>3</v>
      </c>
      <c r="F146" s="332">
        <v>3</v>
      </c>
    </row>
    <row r="147" spans="2:6" ht="15.75" thickBot="1" x14ac:dyDescent="0.3">
      <c r="B147" s="320" t="s">
        <v>35</v>
      </c>
      <c r="C147" s="330">
        <v>5000</v>
      </c>
      <c r="D147" s="833">
        <v>2500</v>
      </c>
      <c r="E147" s="833">
        <v>2500</v>
      </c>
      <c r="F147" s="833">
        <v>2500</v>
      </c>
    </row>
    <row r="148" spans="2:6" ht="15.75" thickBot="1" x14ac:dyDescent="0.3">
      <c r="B148" s="320" t="s">
        <v>36</v>
      </c>
      <c r="C148" s="330">
        <f>C147/C146</f>
        <v>833.33333333333337</v>
      </c>
      <c r="D148" s="332">
        <f>D147/D146</f>
        <v>416.66666666666669</v>
      </c>
      <c r="E148" s="332">
        <f>E147/E146</f>
        <v>833.33333333333337</v>
      </c>
      <c r="F148" s="332">
        <f>F147/F146</f>
        <v>833.33333333333337</v>
      </c>
    </row>
    <row r="149" spans="2:6" ht="15.75" thickBot="1" x14ac:dyDescent="0.3">
      <c r="B149" s="320" t="s">
        <v>37</v>
      </c>
      <c r="C149" s="628" t="s">
        <v>94</v>
      </c>
      <c r="D149" s="834">
        <f>D146/C146-1</f>
        <v>0</v>
      </c>
      <c r="E149" s="834">
        <f t="shared" ref="E149:F151" si="4">E146/D146-1</f>
        <v>-0.5</v>
      </c>
      <c r="F149" s="834">
        <f t="shared" si="4"/>
        <v>0</v>
      </c>
    </row>
    <row r="150" spans="2:6" ht="15.75" thickBot="1" x14ac:dyDescent="0.3">
      <c r="B150" s="320" t="s">
        <v>38</v>
      </c>
      <c r="C150" s="628" t="s">
        <v>94</v>
      </c>
      <c r="D150" s="834">
        <f>D147/C147-1</f>
        <v>-0.5</v>
      </c>
      <c r="E150" s="834">
        <f t="shared" si="4"/>
        <v>0</v>
      </c>
      <c r="F150" s="834">
        <f t="shared" si="4"/>
        <v>0</v>
      </c>
    </row>
    <row r="151" spans="2:6" ht="15.75" thickBot="1" x14ac:dyDescent="0.3">
      <c r="B151" s="320" t="s">
        <v>39</v>
      </c>
      <c r="C151" s="628" t="s">
        <v>94</v>
      </c>
      <c r="D151" s="834">
        <f>D148/C148-1</f>
        <v>-0.5</v>
      </c>
      <c r="E151" s="834">
        <f t="shared" si="4"/>
        <v>1</v>
      </c>
      <c r="F151" s="834">
        <f t="shared" si="4"/>
        <v>0</v>
      </c>
    </row>
    <row r="152" spans="2:6" ht="25.5" customHeight="1" thickBot="1" x14ac:dyDescent="0.3">
      <c r="B152" s="1608" t="s">
        <v>284</v>
      </c>
      <c r="C152" s="1609"/>
      <c r="D152" s="1609"/>
      <c r="E152" s="1609"/>
      <c r="F152" s="1610"/>
    </row>
    <row r="153" spans="2:6" ht="12.75" customHeight="1" x14ac:dyDescent="0.25">
      <c r="B153" s="1614"/>
      <c r="C153" s="317">
        <v>2024</v>
      </c>
      <c r="D153" s="317">
        <v>2025</v>
      </c>
      <c r="E153" s="317">
        <v>2026</v>
      </c>
      <c r="F153" s="317">
        <v>2027</v>
      </c>
    </row>
    <row r="154" spans="2:6" ht="15.75" customHeight="1" thickBot="1" x14ac:dyDescent="0.3">
      <c r="B154" s="1615"/>
      <c r="C154" s="329" t="s">
        <v>13</v>
      </c>
      <c r="D154" s="329" t="s">
        <v>14</v>
      </c>
      <c r="E154" s="329" t="s">
        <v>14</v>
      </c>
      <c r="F154" s="329" t="s">
        <v>14</v>
      </c>
    </row>
    <row r="155" spans="2:6" ht="15.75" thickBot="1" x14ac:dyDescent="0.3">
      <c r="B155" s="158" t="s">
        <v>57</v>
      </c>
      <c r="C155" s="335">
        <f>C156+C157+C158+C159</f>
        <v>0</v>
      </c>
      <c r="D155" s="338">
        <f>D156+D157+D158+D159</f>
        <v>0</v>
      </c>
      <c r="E155" s="338">
        <f>E156+E157+E158+E159</f>
        <v>0</v>
      </c>
      <c r="F155" s="338">
        <f>F156+F157+F158+F159</f>
        <v>0</v>
      </c>
    </row>
    <row r="156" spans="2:6" ht="15.75" thickBot="1" x14ac:dyDescent="0.3">
      <c r="B156" s="161" t="s">
        <v>42</v>
      </c>
      <c r="C156" s="335"/>
      <c r="D156" s="338"/>
      <c r="E156" s="338"/>
      <c r="F156" s="338"/>
    </row>
    <row r="157" spans="2:6" ht="15.75" thickBot="1" x14ac:dyDescent="0.3">
      <c r="B157" s="161" t="s">
        <v>58</v>
      </c>
      <c r="C157" s="335"/>
      <c r="D157" s="338"/>
      <c r="E157" s="338"/>
      <c r="F157" s="338"/>
    </row>
    <row r="158" spans="2:6" ht="15.75" thickBot="1" x14ac:dyDescent="0.3">
      <c r="B158" s="161" t="s">
        <v>59</v>
      </c>
      <c r="C158" s="335"/>
      <c r="D158" s="338"/>
      <c r="E158" s="338"/>
      <c r="F158" s="338"/>
    </row>
    <row r="159" spans="2:6" ht="15.75" thickBot="1" x14ac:dyDescent="0.3">
      <c r="B159" s="161" t="s">
        <v>60</v>
      </c>
      <c r="C159" s="335"/>
      <c r="D159" s="338"/>
      <c r="E159" s="338"/>
      <c r="F159" s="338"/>
    </row>
    <row r="160" spans="2:6" ht="15.75" thickBot="1" x14ac:dyDescent="0.3">
      <c r="B160" s="158" t="s">
        <v>61</v>
      </c>
      <c r="C160" s="334">
        <f>C161+C162+C163+C164</f>
        <v>5000</v>
      </c>
      <c r="D160" s="334">
        <v>2500</v>
      </c>
      <c r="E160" s="334">
        <v>2500</v>
      </c>
      <c r="F160" s="334">
        <f>F161+F162+F163+F164</f>
        <v>2500</v>
      </c>
    </row>
    <row r="161" spans="2:6" ht="15.75" thickBot="1" x14ac:dyDescent="0.3">
      <c r="B161" s="161" t="s">
        <v>42</v>
      </c>
      <c r="C161" s="334">
        <v>5000</v>
      </c>
      <c r="D161" s="336">
        <v>2500</v>
      </c>
      <c r="E161" s="336">
        <v>2500</v>
      </c>
      <c r="F161" s="336">
        <v>2500</v>
      </c>
    </row>
    <row r="162" spans="2:6" ht="15.75" thickBot="1" x14ac:dyDescent="0.3">
      <c r="B162" s="161" t="s">
        <v>58</v>
      </c>
      <c r="C162" s="334"/>
      <c r="D162" s="338"/>
      <c r="E162" s="338"/>
      <c r="F162" s="338"/>
    </row>
    <row r="163" spans="2:6" ht="15.75" thickBot="1" x14ac:dyDescent="0.3">
      <c r="B163" s="161" t="s">
        <v>59</v>
      </c>
      <c r="C163" s="334"/>
      <c r="D163" s="338"/>
      <c r="E163" s="338"/>
      <c r="F163" s="338"/>
    </row>
    <row r="164" spans="2:6" ht="15.75" thickBot="1" x14ac:dyDescent="0.3">
      <c r="B164" s="161" t="s">
        <v>60</v>
      </c>
      <c r="C164" s="334"/>
      <c r="D164" s="338"/>
      <c r="E164" s="338"/>
      <c r="F164" s="338"/>
    </row>
    <row r="165" spans="2:6" ht="13.5" customHeight="1" thickBot="1" x14ac:dyDescent="0.3">
      <c r="B165" s="201" t="s">
        <v>62</v>
      </c>
      <c r="C165" s="334">
        <f>C155+C160</f>
        <v>5000</v>
      </c>
      <c r="D165" s="336">
        <f>D155+D160</f>
        <v>2500</v>
      </c>
      <c r="E165" s="336">
        <f>E155+E160</f>
        <v>2500</v>
      </c>
      <c r="F165" s="336">
        <f>F155+F160</f>
        <v>2500</v>
      </c>
    </row>
    <row r="166" spans="2:6" ht="33" hidden="1" customHeight="1" thickBot="1" x14ac:dyDescent="0.3">
      <c r="B166" s="328" t="s">
        <v>149</v>
      </c>
      <c r="C166" s="328"/>
      <c r="D166" s="627" t="s">
        <v>54</v>
      </c>
      <c r="E166" s="1651"/>
      <c r="F166" s="1652"/>
    </row>
    <row r="167" spans="2:6" ht="17.25" hidden="1" customHeight="1" thickBot="1" x14ac:dyDescent="0.3">
      <c r="B167" s="320" t="s">
        <v>29</v>
      </c>
      <c r="C167" s="1619" t="s">
        <v>684</v>
      </c>
      <c r="D167" s="1620"/>
      <c r="E167" s="1620"/>
      <c r="F167" s="1621"/>
    </row>
    <row r="168" spans="2:6" ht="15.75" hidden="1" thickBot="1" x14ac:dyDescent="0.3">
      <c r="B168" s="320" t="s">
        <v>31</v>
      </c>
      <c r="C168" s="1628"/>
      <c r="D168" s="1629"/>
      <c r="E168" s="1629"/>
      <c r="F168" s="1630"/>
    </row>
    <row r="169" spans="2:6" ht="12.75" hidden="1" customHeight="1" thickBot="1" x14ac:dyDescent="0.3">
      <c r="B169" s="1614"/>
      <c r="C169" s="317">
        <v>2024</v>
      </c>
      <c r="D169" s="317">
        <v>2025</v>
      </c>
      <c r="E169" s="317">
        <v>2026</v>
      </c>
      <c r="F169" s="317">
        <v>2027</v>
      </c>
    </row>
    <row r="170" spans="2:6" ht="9" hidden="1" customHeight="1" thickBot="1" x14ac:dyDescent="0.3">
      <c r="B170" s="1615"/>
      <c r="C170" s="329" t="s">
        <v>13</v>
      </c>
      <c r="D170" s="329" t="s">
        <v>14</v>
      </c>
      <c r="E170" s="329" t="s">
        <v>14</v>
      </c>
      <c r="F170" s="329" t="s">
        <v>14</v>
      </c>
    </row>
    <row r="171" spans="2:6" ht="15.75" hidden="1" thickBot="1" x14ac:dyDescent="0.3">
      <c r="B171" s="320" t="s">
        <v>33</v>
      </c>
      <c r="C171" s="320"/>
      <c r="D171" s="318">
        <v>0</v>
      </c>
      <c r="E171" s="318">
        <v>0</v>
      </c>
      <c r="F171" s="318">
        <v>0</v>
      </c>
    </row>
    <row r="172" spans="2:6" ht="15.75" hidden="1" thickBot="1" x14ac:dyDescent="0.3">
      <c r="B172" s="320" t="s">
        <v>35</v>
      </c>
      <c r="C172" s="332"/>
      <c r="D172" s="332">
        <f>D190</f>
        <v>0</v>
      </c>
      <c r="E172" s="332">
        <f>E190</f>
        <v>0</v>
      </c>
      <c r="F172" s="332">
        <f>F190</f>
        <v>0</v>
      </c>
    </row>
    <row r="173" spans="2:6" ht="15.75" hidden="1" thickBot="1" x14ac:dyDescent="0.3">
      <c r="B173" s="320" t="s">
        <v>36</v>
      </c>
      <c r="C173" s="332" t="e">
        <f>C172/C171</f>
        <v>#DIV/0!</v>
      </c>
      <c r="D173" s="332" t="e">
        <f>D172/D171</f>
        <v>#DIV/0!</v>
      </c>
      <c r="E173" s="332" t="e">
        <f>E172/E171</f>
        <v>#DIV/0!</v>
      </c>
      <c r="F173" s="332" t="e">
        <f>F172/F171</f>
        <v>#DIV/0!</v>
      </c>
    </row>
    <row r="174" spans="2:6" ht="15.75" hidden="1" thickBot="1" x14ac:dyDescent="0.3">
      <c r="B174" s="320" t="s">
        <v>37</v>
      </c>
      <c r="C174" s="318" t="s">
        <v>94</v>
      </c>
      <c r="D174" s="333" t="e">
        <f>D171/C171-1</f>
        <v>#DIV/0!</v>
      </c>
      <c r="E174" s="333" t="e">
        <f t="shared" ref="E174:F176" si="5">E171/D171-1</f>
        <v>#DIV/0!</v>
      </c>
      <c r="F174" s="333" t="e">
        <f t="shared" si="5"/>
        <v>#DIV/0!</v>
      </c>
    </row>
    <row r="175" spans="2:6" ht="15.75" hidden="1" thickBot="1" x14ac:dyDescent="0.3">
      <c r="B175" s="320" t="s">
        <v>38</v>
      </c>
      <c r="C175" s="318" t="s">
        <v>94</v>
      </c>
      <c r="D175" s="333" t="e">
        <f>D172/C172-1</f>
        <v>#DIV/0!</v>
      </c>
      <c r="E175" s="333" t="e">
        <f t="shared" si="5"/>
        <v>#DIV/0!</v>
      </c>
      <c r="F175" s="333" t="e">
        <f t="shared" si="5"/>
        <v>#DIV/0!</v>
      </c>
    </row>
    <row r="176" spans="2:6" ht="15.75" hidden="1" thickBot="1" x14ac:dyDescent="0.3">
      <c r="B176" s="320" t="s">
        <v>39</v>
      </c>
      <c r="C176" s="318" t="s">
        <v>94</v>
      </c>
      <c r="D176" s="333" t="e">
        <f>D173/C173-1</f>
        <v>#DIV/0!</v>
      </c>
      <c r="E176" s="333" t="e">
        <f t="shared" si="5"/>
        <v>#DIV/0!</v>
      </c>
      <c r="F176" s="333" t="e">
        <f t="shared" si="5"/>
        <v>#DIV/0!</v>
      </c>
    </row>
    <row r="177" spans="2:6" ht="15.75" hidden="1" thickBot="1" x14ac:dyDescent="0.3">
      <c r="B177" s="1608" t="s">
        <v>508</v>
      </c>
      <c r="C177" s="1609"/>
      <c r="D177" s="1609"/>
      <c r="E177" s="1609"/>
      <c r="F177" s="1610"/>
    </row>
    <row r="178" spans="2:6" ht="12.75" hidden="1" customHeight="1" thickBot="1" x14ac:dyDescent="0.3">
      <c r="B178" s="1614"/>
      <c r="C178" s="317">
        <v>2024</v>
      </c>
      <c r="D178" s="317">
        <v>2025</v>
      </c>
      <c r="E178" s="317">
        <v>2026</v>
      </c>
      <c r="F178" s="317">
        <v>2027</v>
      </c>
    </row>
    <row r="179" spans="2:6" ht="10.5" hidden="1" customHeight="1" thickBot="1" x14ac:dyDescent="0.3">
      <c r="B179" s="1615"/>
      <c r="C179" s="329" t="s">
        <v>13</v>
      </c>
      <c r="D179" s="329" t="s">
        <v>14</v>
      </c>
      <c r="E179" s="329" t="s">
        <v>14</v>
      </c>
      <c r="F179" s="329" t="s">
        <v>14</v>
      </c>
    </row>
    <row r="180" spans="2:6" ht="15.75" hidden="1" thickBot="1" x14ac:dyDescent="0.3">
      <c r="B180" s="158" t="s">
        <v>57</v>
      </c>
      <c r="C180" s="335">
        <f>C181+C182+C183+C184</f>
        <v>0</v>
      </c>
      <c r="D180" s="335">
        <f>D181+D182+D183+D184</f>
        <v>0</v>
      </c>
      <c r="E180" s="335">
        <f>E181+E182+E183+E184</f>
        <v>0</v>
      </c>
      <c r="F180" s="335">
        <f>F181+F182+F183+F184</f>
        <v>0</v>
      </c>
    </row>
    <row r="181" spans="2:6" ht="15.75" hidden="1" thickBot="1" x14ac:dyDescent="0.3">
      <c r="B181" s="161" t="s">
        <v>42</v>
      </c>
      <c r="C181" s="335"/>
      <c r="D181" s="335"/>
      <c r="E181" s="335"/>
      <c r="F181" s="335"/>
    </row>
    <row r="182" spans="2:6" ht="15.75" hidden="1" thickBot="1" x14ac:dyDescent="0.3">
      <c r="B182" s="161" t="s">
        <v>58</v>
      </c>
      <c r="C182" s="335"/>
      <c r="D182" s="335"/>
      <c r="E182" s="335"/>
      <c r="F182" s="335"/>
    </row>
    <row r="183" spans="2:6" ht="15.75" hidden="1" thickBot="1" x14ac:dyDescent="0.3">
      <c r="B183" s="161" t="s">
        <v>59</v>
      </c>
      <c r="C183" s="335"/>
      <c r="D183" s="335"/>
      <c r="E183" s="335"/>
      <c r="F183" s="335"/>
    </row>
    <row r="184" spans="2:6" ht="15.75" hidden="1" thickBot="1" x14ac:dyDescent="0.3">
      <c r="B184" s="161" t="s">
        <v>60</v>
      </c>
      <c r="C184" s="335"/>
      <c r="D184" s="335"/>
      <c r="E184" s="335"/>
      <c r="F184" s="335"/>
    </row>
    <row r="185" spans="2:6" ht="15.75" hidden="1" thickBot="1" x14ac:dyDescent="0.3">
      <c r="B185" s="158" t="s">
        <v>61</v>
      </c>
      <c r="C185" s="334">
        <f>C186+C187+C188+C189</f>
        <v>0</v>
      </c>
      <c r="D185" s="334">
        <f>D186+D187+D188+D189</f>
        <v>0</v>
      </c>
      <c r="E185" s="334">
        <f>E186+E187+E188+E189</f>
        <v>0</v>
      </c>
      <c r="F185" s="334">
        <f>F186+F187+F188+F189</f>
        <v>0</v>
      </c>
    </row>
    <row r="186" spans="2:6" ht="15.75" hidden="1" thickBot="1" x14ac:dyDescent="0.3">
      <c r="B186" s="161" t="s">
        <v>42</v>
      </c>
      <c r="C186" s="334">
        <v>0</v>
      </c>
      <c r="D186" s="338">
        <v>0</v>
      </c>
      <c r="E186" s="335">
        <v>0</v>
      </c>
      <c r="F186" s="335">
        <v>0</v>
      </c>
    </row>
    <row r="187" spans="2:6" ht="15" hidden="1" customHeight="1" thickBot="1" x14ac:dyDescent="0.3">
      <c r="B187" s="161" t="s">
        <v>58</v>
      </c>
      <c r="C187" s="334"/>
      <c r="D187" s="335"/>
      <c r="E187" s="335"/>
      <c r="F187" s="335"/>
    </row>
    <row r="188" spans="2:6" ht="3" hidden="1" customHeight="1" thickBot="1" x14ac:dyDescent="0.3">
      <c r="B188" s="161" t="s">
        <v>59</v>
      </c>
      <c r="C188" s="334"/>
      <c r="D188" s="335"/>
      <c r="E188" s="335"/>
      <c r="F188" s="335"/>
    </row>
    <row r="189" spans="2:6" ht="3" hidden="1" customHeight="1" thickBot="1" x14ac:dyDescent="0.3">
      <c r="B189" s="161" t="s">
        <v>60</v>
      </c>
      <c r="C189" s="334"/>
      <c r="D189" s="335"/>
      <c r="E189" s="335"/>
      <c r="F189" s="335"/>
    </row>
    <row r="190" spans="2:6" ht="3" hidden="1" customHeight="1" thickBot="1" x14ac:dyDescent="0.3">
      <c r="B190" s="201" t="s">
        <v>204</v>
      </c>
      <c r="C190" s="334">
        <f>C180+C185</f>
        <v>0</v>
      </c>
      <c r="D190" s="334">
        <f>D180+D185</f>
        <v>0</v>
      </c>
      <c r="E190" s="334">
        <f>E180+E185</f>
        <v>0</v>
      </c>
      <c r="F190" s="334">
        <f>F180+F185</f>
        <v>0</v>
      </c>
    </row>
    <row r="191" spans="2:6" ht="49.5" hidden="1" customHeight="1" thickBot="1" x14ac:dyDescent="0.3">
      <c r="B191" s="328" t="s">
        <v>205</v>
      </c>
      <c r="C191" s="357"/>
      <c r="D191" s="358" t="s">
        <v>54</v>
      </c>
      <c r="E191" s="359"/>
      <c r="F191" s="360"/>
    </row>
    <row r="192" spans="2:6" ht="18" hidden="1" customHeight="1" thickBot="1" x14ac:dyDescent="0.3">
      <c r="B192" s="320" t="s">
        <v>29</v>
      </c>
      <c r="C192" s="1619"/>
      <c r="D192" s="1620"/>
      <c r="E192" s="1620"/>
      <c r="F192" s="1621"/>
    </row>
    <row r="193" spans="2:6" ht="19.5" hidden="1" customHeight="1" thickBot="1" x14ac:dyDescent="0.3">
      <c r="B193" s="320" t="s">
        <v>31</v>
      </c>
      <c r="C193" s="1628"/>
      <c r="D193" s="1629"/>
      <c r="E193" s="1629"/>
      <c r="F193" s="1630"/>
    </row>
    <row r="194" spans="2:6" ht="17.25" hidden="1" customHeight="1" thickBot="1" x14ac:dyDescent="0.3">
      <c r="B194" s="1614"/>
      <c r="C194" s="621">
        <v>2024</v>
      </c>
      <c r="D194" s="621">
        <v>2025</v>
      </c>
      <c r="E194" s="621">
        <v>2026</v>
      </c>
      <c r="F194" s="621">
        <v>2027</v>
      </c>
    </row>
    <row r="195" spans="2:6" ht="17.25" hidden="1" customHeight="1" thickBot="1" x14ac:dyDescent="0.3">
      <c r="B195" s="1615"/>
      <c r="C195" s="329" t="s">
        <v>13</v>
      </c>
      <c r="D195" s="329" t="s">
        <v>14</v>
      </c>
      <c r="E195" s="329" t="s">
        <v>14</v>
      </c>
      <c r="F195" s="329" t="s">
        <v>14</v>
      </c>
    </row>
    <row r="196" spans="2:6" ht="19.5" hidden="1" customHeight="1" thickBot="1" x14ac:dyDescent="0.3">
      <c r="B196" s="320" t="s">
        <v>33</v>
      </c>
      <c r="C196" s="320"/>
      <c r="D196" s="320"/>
      <c r="E196" s="320"/>
      <c r="F196" s="320"/>
    </row>
    <row r="197" spans="2:6" ht="13.5" hidden="1" customHeight="1" thickBot="1" x14ac:dyDescent="0.3">
      <c r="B197" s="320" t="s">
        <v>35</v>
      </c>
      <c r="C197" s="332">
        <f>C215</f>
        <v>0</v>
      </c>
      <c r="D197" s="332">
        <f>D215</f>
        <v>0</v>
      </c>
      <c r="E197" s="332">
        <f>E215</f>
        <v>0</v>
      </c>
      <c r="F197" s="332">
        <f>F215</f>
        <v>0</v>
      </c>
    </row>
    <row r="198" spans="2:6" ht="18" hidden="1" customHeight="1" thickBot="1" x14ac:dyDescent="0.3">
      <c r="B198" s="320" t="s">
        <v>36</v>
      </c>
      <c r="C198" s="332" t="e">
        <f>C197/C196</f>
        <v>#DIV/0!</v>
      </c>
      <c r="D198" s="332" t="e">
        <f>D197/D196</f>
        <v>#DIV/0!</v>
      </c>
      <c r="E198" s="332" t="e">
        <f>E197/E196</f>
        <v>#DIV/0!</v>
      </c>
      <c r="F198" s="332" t="e">
        <f>F197/F196</f>
        <v>#DIV/0!</v>
      </c>
    </row>
    <row r="199" spans="2:6" ht="14.25" hidden="1" customHeight="1" thickBot="1" x14ac:dyDescent="0.3">
      <c r="B199" s="320" t="s">
        <v>37</v>
      </c>
      <c r="C199" s="318" t="s">
        <v>94</v>
      </c>
      <c r="D199" s="333" t="e">
        <f>D196/C196-1</f>
        <v>#DIV/0!</v>
      </c>
      <c r="E199" s="333" t="e">
        <f t="shared" ref="E199:F201" si="6">E196/D196-1</f>
        <v>#DIV/0!</v>
      </c>
      <c r="F199" s="333" t="e">
        <f t="shared" si="6"/>
        <v>#DIV/0!</v>
      </c>
    </row>
    <row r="200" spans="2:6" ht="13.5" hidden="1" customHeight="1" thickBot="1" x14ac:dyDescent="0.3">
      <c r="B200" s="320" t="s">
        <v>38</v>
      </c>
      <c r="C200" s="318" t="s">
        <v>94</v>
      </c>
      <c r="D200" s="333" t="e">
        <f>D197/C197-1</f>
        <v>#DIV/0!</v>
      </c>
      <c r="E200" s="333" t="e">
        <f t="shared" si="6"/>
        <v>#DIV/0!</v>
      </c>
      <c r="F200" s="333" t="e">
        <f t="shared" si="6"/>
        <v>#DIV/0!</v>
      </c>
    </row>
    <row r="201" spans="2:6" ht="9.75" hidden="1" customHeight="1" thickBot="1" x14ac:dyDescent="0.3">
      <c r="B201" s="320" t="s">
        <v>39</v>
      </c>
      <c r="C201" s="318" t="s">
        <v>94</v>
      </c>
      <c r="D201" s="333" t="e">
        <f>D198/C198-1</f>
        <v>#DIV/0!</v>
      </c>
      <c r="E201" s="333" t="e">
        <f t="shared" si="6"/>
        <v>#DIV/0!</v>
      </c>
      <c r="F201" s="333" t="e">
        <f t="shared" si="6"/>
        <v>#DIV/0!</v>
      </c>
    </row>
    <row r="202" spans="2:6" ht="13.5" hidden="1" customHeight="1" thickBot="1" x14ac:dyDescent="0.3">
      <c r="B202" s="1608" t="s">
        <v>288</v>
      </c>
      <c r="C202" s="1609"/>
      <c r="D202" s="1609"/>
      <c r="E202" s="1609"/>
      <c r="F202" s="1610"/>
    </row>
    <row r="203" spans="2:6" ht="18" hidden="1" customHeight="1" thickBot="1" x14ac:dyDescent="0.3">
      <c r="B203" s="1614"/>
      <c r="C203" s="621">
        <v>2018</v>
      </c>
      <c r="D203" s="621">
        <v>2019</v>
      </c>
      <c r="E203" s="621">
        <v>2020</v>
      </c>
      <c r="F203" s="621">
        <v>2021</v>
      </c>
    </row>
    <row r="204" spans="2:6" ht="14.25" hidden="1" customHeight="1" thickBot="1" x14ac:dyDescent="0.3">
      <c r="B204" s="1615"/>
      <c r="C204" s="329" t="s">
        <v>13</v>
      </c>
      <c r="D204" s="329" t="s">
        <v>14</v>
      </c>
      <c r="E204" s="329" t="s">
        <v>14</v>
      </c>
      <c r="F204" s="329" t="s">
        <v>14</v>
      </c>
    </row>
    <row r="205" spans="2:6" ht="12" hidden="1" customHeight="1" thickBot="1" x14ac:dyDescent="0.3">
      <c r="B205" s="158" t="s">
        <v>57</v>
      </c>
      <c r="C205" s="335">
        <f>C206+C207+C208+C209</f>
        <v>0</v>
      </c>
      <c r="D205" s="335">
        <f>D206+D207+D208+D209</f>
        <v>0</v>
      </c>
      <c r="E205" s="335">
        <f>E206+E207+E208+E209</f>
        <v>0</v>
      </c>
      <c r="F205" s="335">
        <f>F206+F207+F208+F209</f>
        <v>0</v>
      </c>
    </row>
    <row r="206" spans="2:6" ht="12.75" hidden="1" customHeight="1" thickBot="1" x14ac:dyDescent="0.3">
      <c r="B206" s="161" t="s">
        <v>42</v>
      </c>
      <c r="C206" s="335"/>
      <c r="D206" s="335"/>
      <c r="E206" s="335"/>
      <c r="F206" s="335"/>
    </row>
    <row r="207" spans="2:6" ht="13.5" hidden="1" customHeight="1" thickBot="1" x14ac:dyDescent="0.3">
      <c r="B207" s="161" t="s">
        <v>58</v>
      </c>
      <c r="C207" s="335"/>
      <c r="D207" s="335"/>
      <c r="E207" s="335"/>
      <c r="F207" s="335"/>
    </row>
    <row r="208" spans="2:6" ht="12.75" hidden="1" customHeight="1" thickBot="1" x14ac:dyDescent="0.3">
      <c r="B208" s="161" t="s">
        <v>59</v>
      </c>
      <c r="C208" s="335"/>
      <c r="D208" s="335"/>
      <c r="E208" s="335"/>
      <c r="F208" s="335"/>
    </row>
    <row r="209" spans="2:6" ht="8.25" hidden="1" customHeight="1" thickBot="1" x14ac:dyDescent="0.3">
      <c r="B209" s="161" t="s">
        <v>60</v>
      </c>
      <c r="C209" s="335"/>
      <c r="D209" s="335"/>
      <c r="E209" s="335"/>
      <c r="F209" s="335"/>
    </row>
    <row r="210" spans="2:6" ht="13.5" hidden="1" customHeight="1" thickBot="1" x14ac:dyDescent="0.3">
      <c r="B210" s="158" t="s">
        <v>61</v>
      </c>
      <c r="C210" s="334">
        <f>C211+C212+C213+C214</f>
        <v>0</v>
      </c>
      <c r="D210" s="334">
        <f>D211+D212+D213+D214</f>
        <v>0</v>
      </c>
      <c r="E210" s="334">
        <f>E211+E212+E213+E214</f>
        <v>0</v>
      </c>
      <c r="F210" s="334">
        <f>F211+F212+F213+F214</f>
        <v>0</v>
      </c>
    </row>
    <row r="211" spans="2:6" ht="12" hidden="1" customHeight="1" thickBot="1" x14ac:dyDescent="0.3">
      <c r="B211" s="161" t="s">
        <v>42</v>
      </c>
      <c r="C211" s="334"/>
      <c r="D211" s="335"/>
      <c r="E211" s="335"/>
      <c r="F211" s="335"/>
    </row>
    <row r="212" spans="2:6" ht="17.25" hidden="1" customHeight="1" thickBot="1" x14ac:dyDescent="0.3">
      <c r="B212" s="161" t="s">
        <v>58</v>
      </c>
      <c r="C212" s="334"/>
      <c r="D212" s="335"/>
      <c r="E212" s="335"/>
      <c r="F212" s="335"/>
    </row>
    <row r="213" spans="2:6" ht="14.25" hidden="1" customHeight="1" thickBot="1" x14ac:dyDescent="0.3">
      <c r="B213" s="161" t="s">
        <v>59</v>
      </c>
      <c r="C213" s="334"/>
      <c r="D213" s="335"/>
      <c r="E213" s="335"/>
      <c r="F213" s="335"/>
    </row>
    <row r="214" spans="2:6" ht="24" hidden="1" customHeight="1" thickBot="1" x14ac:dyDescent="0.3">
      <c r="B214" s="161" t="s">
        <v>60</v>
      </c>
      <c r="C214" s="334"/>
      <c r="D214" s="335"/>
      <c r="E214" s="335"/>
      <c r="F214" s="335"/>
    </row>
    <row r="215" spans="2:6" ht="38.25" hidden="1" customHeight="1" thickBot="1" x14ac:dyDescent="0.3">
      <c r="B215" s="183" t="s">
        <v>207</v>
      </c>
      <c r="C215" s="334">
        <f>C205+C210</f>
        <v>0</v>
      </c>
      <c r="D215" s="334">
        <f>D205+D210</f>
        <v>0</v>
      </c>
      <c r="E215" s="334">
        <f>E205+E210</f>
        <v>0</v>
      </c>
      <c r="F215" s="334">
        <f>F205+F210</f>
        <v>0</v>
      </c>
    </row>
    <row r="216" spans="2:6" ht="13.5" customHeight="1" thickBot="1" x14ac:dyDescent="0.3">
      <c r="B216" s="356" t="s">
        <v>63</v>
      </c>
      <c r="C216" s="2063" t="s">
        <v>771</v>
      </c>
      <c r="D216" s="2064"/>
      <c r="E216" s="2064"/>
      <c r="F216" s="2065"/>
    </row>
    <row r="217" spans="2:6" ht="49.5" customHeight="1" thickBot="1" x14ac:dyDescent="0.3">
      <c r="B217" s="328" t="s">
        <v>53</v>
      </c>
      <c r="C217" s="835" t="s">
        <v>455</v>
      </c>
      <c r="D217" s="358" t="s">
        <v>54</v>
      </c>
      <c r="E217" s="327" t="s">
        <v>456</v>
      </c>
      <c r="F217" s="360"/>
    </row>
    <row r="218" spans="2:6" ht="63" customHeight="1" thickBot="1" x14ac:dyDescent="0.3">
      <c r="B218" s="320" t="s">
        <v>29</v>
      </c>
      <c r="C218" s="1619" t="s">
        <v>772</v>
      </c>
      <c r="D218" s="1620"/>
      <c r="E218" s="1620"/>
      <c r="F218" s="1621"/>
    </row>
    <row r="219" spans="2:6" ht="18" customHeight="1" thickBot="1" x14ac:dyDescent="0.3">
      <c r="B219" s="320" t="s">
        <v>31</v>
      </c>
      <c r="C219" s="1825" t="s">
        <v>773</v>
      </c>
      <c r="D219" s="1629"/>
      <c r="E219" s="1629"/>
      <c r="F219" s="1630"/>
    </row>
    <row r="220" spans="2:6" ht="12.75" customHeight="1" x14ac:dyDescent="0.25">
      <c r="B220" s="1614"/>
      <c r="C220" s="317">
        <v>2024</v>
      </c>
      <c r="D220" s="317">
        <v>2025</v>
      </c>
      <c r="E220" s="317">
        <v>2026</v>
      </c>
      <c r="F220" s="317">
        <v>2027</v>
      </c>
    </row>
    <row r="221" spans="2:6" ht="13.5" customHeight="1" thickBot="1" x14ac:dyDescent="0.3">
      <c r="B221" s="1615"/>
      <c r="C221" s="329" t="s">
        <v>13</v>
      </c>
      <c r="D221" s="329" t="s">
        <v>14</v>
      </c>
      <c r="E221" s="329" t="s">
        <v>14</v>
      </c>
      <c r="F221" s="329" t="s">
        <v>14</v>
      </c>
    </row>
    <row r="222" spans="2:6" ht="15.75" thickBot="1" x14ac:dyDescent="0.3">
      <c r="B222" s="320" t="s">
        <v>33</v>
      </c>
      <c r="C222" s="318">
        <v>0</v>
      </c>
      <c r="D222" s="318">
        <v>15</v>
      </c>
      <c r="E222" s="318">
        <v>15</v>
      </c>
      <c r="F222" s="318">
        <v>15</v>
      </c>
    </row>
    <row r="223" spans="2:6" ht="15.75" thickBot="1" x14ac:dyDescent="0.3">
      <c r="B223" s="320" t="s">
        <v>35</v>
      </c>
      <c r="C223" s="332">
        <f>C241</f>
        <v>2000</v>
      </c>
      <c r="D223" s="332">
        <v>2500</v>
      </c>
      <c r="E223" s="332">
        <v>2500</v>
      </c>
      <c r="F223" s="332">
        <v>2500</v>
      </c>
    </row>
    <row r="224" spans="2:6" ht="15.75" thickBot="1" x14ac:dyDescent="0.3">
      <c r="B224" s="320" t="s">
        <v>36</v>
      </c>
      <c r="C224" s="332" t="e">
        <f>C223/C222</f>
        <v>#DIV/0!</v>
      </c>
      <c r="D224" s="332">
        <f>D223/D222</f>
        <v>166.66666666666666</v>
      </c>
      <c r="E224" s="332">
        <f>E223/E222</f>
        <v>166.66666666666666</v>
      </c>
      <c r="F224" s="332">
        <f>F223/F222</f>
        <v>166.66666666666666</v>
      </c>
    </row>
    <row r="225" spans="2:6" ht="15.75" thickBot="1" x14ac:dyDescent="0.3">
      <c r="B225" s="320" t="s">
        <v>37</v>
      </c>
      <c r="C225" s="318" t="s">
        <v>94</v>
      </c>
      <c r="D225" s="333" t="e">
        <f>D222/C222-1</f>
        <v>#DIV/0!</v>
      </c>
      <c r="E225" s="333">
        <f t="shared" ref="E225:F227" si="7">E222/D222-1</f>
        <v>0</v>
      </c>
      <c r="F225" s="333">
        <f t="shared" si="7"/>
        <v>0</v>
      </c>
    </row>
    <row r="226" spans="2:6" ht="15.75" thickBot="1" x14ac:dyDescent="0.3">
      <c r="B226" s="320" t="s">
        <v>38</v>
      </c>
      <c r="C226" s="318" t="s">
        <v>94</v>
      </c>
      <c r="D226" s="333">
        <f>D223/C223-1</f>
        <v>0.25</v>
      </c>
      <c r="E226" s="333">
        <f t="shared" si="7"/>
        <v>0</v>
      </c>
      <c r="F226" s="333">
        <f t="shared" si="7"/>
        <v>0</v>
      </c>
    </row>
    <row r="227" spans="2:6" ht="15.75" thickBot="1" x14ac:dyDescent="0.3">
      <c r="B227" s="320" t="s">
        <v>39</v>
      </c>
      <c r="C227" s="318" t="s">
        <v>94</v>
      </c>
      <c r="D227" s="333" t="e">
        <f>D224/C224-1</f>
        <v>#DIV/0!</v>
      </c>
      <c r="E227" s="333">
        <f t="shared" si="7"/>
        <v>0</v>
      </c>
      <c r="F227" s="333">
        <f t="shared" si="7"/>
        <v>0</v>
      </c>
    </row>
    <row r="228" spans="2:6" ht="26.25" customHeight="1" thickBot="1" x14ac:dyDescent="0.3">
      <c r="B228" s="1608" t="s">
        <v>774</v>
      </c>
      <c r="C228" s="1609"/>
      <c r="D228" s="1609"/>
      <c r="E228" s="1609"/>
      <c r="F228" s="1610"/>
    </row>
    <row r="229" spans="2:6" ht="12.75" customHeight="1" x14ac:dyDescent="0.25">
      <c r="B229" s="1614"/>
      <c r="C229" s="317">
        <v>2024</v>
      </c>
      <c r="D229" s="317">
        <v>2025</v>
      </c>
      <c r="E229" s="317">
        <v>2026</v>
      </c>
      <c r="F229" s="317">
        <v>2027</v>
      </c>
    </row>
    <row r="230" spans="2:6" ht="15" customHeight="1" thickBot="1" x14ac:dyDescent="0.3">
      <c r="B230" s="1615"/>
      <c r="C230" s="329" t="s">
        <v>13</v>
      </c>
      <c r="D230" s="329" t="s">
        <v>14</v>
      </c>
      <c r="E230" s="329" t="s">
        <v>14</v>
      </c>
      <c r="F230" s="329" t="s">
        <v>14</v>
      </c>
    </row>
    <row r="231" spans="2:6" ht="15.75" thickBot="1" x14ac:dyDescent="0.3">
      <c r="B231" s="158" t="s">
        <v>57</v>
      </c>
      <c r="C231" s="335">
        <f>C232+C233+C234+C235</f>
        <v>0</v>
      </c>
      <c r="D231" s="335">
        <f>D232+D233+D234+D235</f>
        <v>0</v>
      </c>
      <c r="E231" s="335">
        <f>E232+E233+E234+E235</f>
        <v>0</v>
      </c>
      <c r="F231" s="335">
        <f>F232+F233+F234+F235</f>
        <v>0</v>
      </c>
    </row>
    <row r="232" spans="2:6" ht="15.75" thickBot="1" x14ac:dyDescent="0.3">
      <c r="B232" s="161" t="s">
        <v>42</v>
      </c>
      <c r="C232" s="335"/>
      <c r="D232" s="335"/>
      <c r="E232" s="335"/>
      <c r="F232" s="335"/>
    </row>
    <row r="233" spans="2:6" ht="15.75" thickBot="1" x14ac:dyDescent="0.3">
      <c r="B233" s="161" t="s">
        <v>58</v>
      </c>
      <c r="C233" s="335"/>
      <c r="D233" s="335"/>
      <c r="E233" s="335"/>
      <c r="F233" s="335"/>
    </row>
    <row r="234" spans="2:6" ht="15.75" thickBot="1" x14ac:dyDescent="0.3">
      <c r="B234" s="161" t="s">
        <v>59</v>
      </c>
      <c r="C234" s="335"/>
      <c r="D234" s="335"/>
      <c r="E234" s="335"/>
      <c r="F234" s="335"/>
    </row>
    <row r="235" spans="2:6" ht="15.75" thickBot="1" x14ac:dyDescent="0.3">
      <c r="B235" s="161" t="s">
        <v>60</v>
      </c>
      <c r="C235" s="335"/>
      <c r="D235" s="335"/>
      <c r="E235" s="335"/>
      <c r="F235" s="335"/>
    </row>
    <row r="236" spans="2:6" ht="15.75" thickBot="1" x14ac:dyDescent="0.3">
      <c r="B236" s="158" t="s">
        <v>61</v>
      </c>
      <c r="C236" s="334">
        <f>C237+C238+C239+C240</f>
        <v>2000</v>
      </c>
      <c r="D236" s="334">
        <f>D237+D238+D239+D240</f>
        <v>2500</v>
      </c>
      <c r="E236" s="334">
        <f>E237+E238+E239+E240</f>
        <v>2500</v>
      </c>
      <c r="F236" s="334">
        <f>F237+F238+F239+F240</f>
        <v>2500</v>
      </c>
    </row>
    <row r="237" spans="2:6" ht="15.75" thickBot="1" x14ac:dyDescent="0.3">
      <c r="B237" s="161" t="s">
        <v>42</v>
      </c>
      <c r="C237" s="334">
        <v>2000</v>
      </c>
      <c r="D237" s="334">
        <v>2500</v>
      </c>
      <c r="E237" s="334">
        <v>2500</v>
      </c>
      <c r="F237" s="334">
        <v>2500</v>
      </c>
    </row>
    <row r="238" spans="2:6" ht="15.75" thickBot="1" x14ac:dyDescent="0.3">
      <c r="B238" s="161" t="s">
        <v>58</v>
      </c>
      <c r="C238" s="334"/>
      <c r="D238" s="334"/>
      <c r="E238" s="334"/>
      <c r="F238" s="334"/>
    </row>
    <row r="239" spans="2:6" ht="15.75" thickBot="1" x14ac:dyDescent="0.3">
      <c r="B239" s="161" t="s">
        <v>59</v>
      </c>
      <c r="C239" s="334"/>
      <c r="D239" s="334"/>
      <c r="E239" s="334"/>
      <c r="F239" s="334"/>
    </row>
    <row r="240" spans="2:6" ht="15.75" thickBot="1" x14ac:dyDescent="0.3">
      <c r="B240" s="161" t="s">
        <v>60</v>
      </c>
      <c r="C240" s="334"/>
      <c r="D240" s="334"/>
      <c r="E240" s="334"/>
      <c r="F240" s="334"/>
    </row>
    <row r="241" spans="2:6" ht="15.75" thickBot="1" x14ac:dyDescent="0.3">
      <c r="B241" s="183" t="s">
        <v>50</v>
      </c>
      <c r="C241" s="334">
        <f>C231+C236</f>
        <v>2000</v>
      </c>
      <c r="D241" s="334">
        <f>D231+D236</f>
        <v>2500</v>
      </c>
      <c r="E241" s="334">
        <f>E231+E236</f>
        <v>2500</v>
      </c>
      <c r="F241" s="334">
        <f>F231+F236</f>
        <v>2500</v>
      </c>
    </row>
    <row r="242" spans="2:6" ht="15.75" customHeight="1" thickBot="1" x14ac:dyDescent="0.3">
      <c r="B242" s="1330" t="s">
        <v>51</v>
      </c>
      <c r="C242" s="1331"/>
      <c r="D242" s="1331"/>
      <c r="E242" s="1331"/>
      <c r="F242" s="1332"/>
    </row>
    <row r="243" spans="2:6" ht="13.5" customHeight="1" thickBot="1" x14ac:dyDescent="0.3">
      <c r="B243" s="1330" t="s">
        <v>52</v>
      </c>
      <c r="C243" s="1331"/>
      <c r="D243" s="1331"/>
      <c r="E243" s="1331"/>
      <c r="F243" s="1332"/>
    </row>
    <row r="244" spans="2:6" ht="19.5" customHeight="1" thickBot="1" x14ac:dyDescent="0.3">
      <c r="B244" s="328" t="s">
        <v>98</v>
      </c>
      <c r="C244" s="2066" t="s">
        <v>775</v>
      </c>
      <c r="D244" s="2067"/>
      <c r="E244" s="2068"/>
      <c r="F244" s="2069"/>
    </row>
    <row r="245" spans="2:6" ht="40.5" customHeight="1" thickBot="1" x14ac:dyDescent="0.3">
      <c r="B245" s="328" t="s">
        <v>100</v>
      </c>
      <c r="C245" s="836" t="s">
        <v>775</v>
      </c>
      <c r="D245" s="627" t="s">
        <v>54</v>
      </c>
      <c r="E245" s="1645" t="s">
        <v>776</v>
      </c>
      <c r="F245" s="1648"/>
    </row>
    <row r="246" spans="2:6" ht="6" customHeight="1" thickBot="1" x14ac:dyDescent="0.3">
      <c r="B246" s="352"/>
      <c r="C246" s="1649"/>
      <c r="D246" s="1650"/>
      <c r="E246" s="1651"/>
      <c r="F246" s="1652"/>
    </row>
    <row r="247" spans="2:6" ht="54.75" customHeight="1" thickBot="1" x14ac:dyDescent="0.3">
      <c r="B247" s="320" t="s">
        <v>29</v>
      </c>
      <c r="C247" s="1619" t="s">
        <v>777</v>
      </c>
      <c r="D247" s="1620"/>
      <c r="E247" s="1620"/>
      <c r="F247" s="1621"/>
    </row>
    <row r="248" spans="2:6" ht="13.5" customHeight="1" thickBot="1" x14ac:dyDescent="0.3">
      <c r="B248" s="320" t="s">
        <v>31</v>
      </c>
      <c r="C248" s="1628" t="s">
        <v>778</v>
      </c>
      <c r="D248" s="1629"/>
      <c r="E248" s="1629"/>
      <c r="F248" s="1630"/>
    </row>
    <row r="249" spans="2:6" ht="8.25" customHeight="1" x14ac:dyDescent="0.25">
      <c r="B249" s="1614"/>
      <c r="C249" s="317">
        <v>2024</v>
      </c>
      <c r="D249" s="317">
        <v>2025</v>
      </c>
      <c r="E249" s="317">
        <v>2026</v>
      </c>
      <c r="F249" s="317">
        <v>2027</v>
      </c>
    </row>
    <row r="250" spans="2:6" ht="14.25" customHeight="1" thickBot="1" x14ac:dyDescent="0.3">
      <c r="B250" s="1615"/>
      <c r="C250" s="329" t="s">
        <v>13</v>
      </c>
      <c r="D250" s="329" t="s">
        <v>14</v>
      </c>
      <c r="E250" s="329" t="s">
        <v>14</v>
      </c>
      <c r="F250" s="329" t="s">
        <v>14</v>
      </c>
    </row>
    <row r="251" spans="2:6" ht="15.75" thickBot="1" x14ac:dyDescent="0.3">
      <c r="B251" s="320" t="s">
        <v>33</v>
      </c>
      <c r="C251" s="332">
        <v>0</v>
      </c>
      <c r="D251" s="332">
        <v>1</v>
      </c>
      <c r="E251" s="332">
        <v>1</v>
      </c>
      <c r="F251" s="332">
        <v>1</v>
      </c>
    </row>
    <row r="252" spans="2:6" ht="15.75" thickBot="1" x14ac:dyDescent="0.3">
      <c r="B252" s="320" t="s">
        <v>35</v>
      </c>
      <c r="C252" s="332">
        <v>0</v>
      </c>
      <c r="D252" s="332">
        <v>2000</v>
      </c>
      <c r="E252" s="332">
        <v>2000</v>
      </c>
      <c r="F252" s="332">
        <v>2000</v>
      </c>
    </row>
    <row r="253" spans="2:6" ht="15.75" thickBot="1" x14ac:dyDescent="0.3">
      <c r="B253" s="320" t="s">
        <v>36</v>
      </c>
      <c r="C253" s="332">
        <v>0</v>
      </c>
      <c r="D253" s="332">
        <v>2000</v>
      </c>
      <c r="E253" s="332">
        <v>2000</v>
      </c>
      <c r="F253" s="332">
        <f>F252/F251</f>
        <v>2000</v>
      </c>
    </row>
    <row r="254" spans="2:6" ht="15.75" thickBot="1" x14ac:dyDescent="0.3">
      <c r="B254" s="320" t="s">
        <v>37</v>
      </c>
      <c r="C254" s="318" t="s">
        <v>94</v>
      </c>
      <c r="D254" s="333" t="e">
        <f>D251/C251-1</f>
        <v>#DIV/0!</v>
      </c>
      <c r="E254" s="333">
        <f t="shared" ref="E254:F256" si="8">E251/D251-1</f>
        <v>0</v>
      </c>
      <c r="F254" s="333">
        <f t="shared" si="8"/>
        <v>0</v>
      </c>
    </row>
    <row r="255" spans="2:6" ht="15.75" thickBot="1" x14ac:dyDescent="0.3">
      <c r="B255" s="320" t="s">
        <v>38</v>
      </c>
      <c r="C255" s="318" t="s">
        <v>94</v>
      </c>
      <c r="D255" s="333" t="e">
        <f>D252/C252-1</f>
        <v>#DIV/0!</v>
      </c>
      <c r="E255" s="333">
        <f t="shared" si="8"/>
        <v>0</v>
      </c>
      <c r="F255" s="333">
        <f t="shared" si="8"/>
        <v>0</v>
      </c>
    </row>
    <row r="256" spans="2:6" ht="15.75" thickBot="1" x14ac:dyDescent="0.3">
      <c r="B256" s="320" t="s">
        <v>39</v>
      </c>
      <c r="C256" s="318" t="s">
        <v>94</v>
      </c>
      <c r="D256" s="333" t="e">
        <f>D253/C253-1</f>
        <v>#DIV/0!</v>
      </c>
      <c r="E256" s="333">
        <f t="shared" si="8"/>
        <v>0</v>
      </c>
      <c r="F256" s="333">
        <f t="shared" si="8"/>
        <v>0</v>
      </c>
    </row>
    <row r="257" spans="2:6" ht="15.75" thickBot="1" x14ac:dyDescent="0.3">
      <c r="B257" s="1608" t="s">
        <v>284</v>
      </c>
      <c r="C257" s="1609"/>
      <c r="D257" s="1609"/>
      <c r="E257" s="1609"/>
      <c r="F257" s="1610"/>
    </row>
    <row r="258" spans="2:6" ht="9.75" customHeight="1" x14ac:dyDescent="0.25">
      <c r="B258" s="1614"/>
      <c r="C258" s="317">
        <v>2024</v>
      </c>
      <c r="D258" s="317">
        <v>2025</v>
      </c>
      <c r="E258" s="317">
        <v>2026</v>
      </c>
      <c r="F258" s="317">
        <v>2027</v>
      </c>
    </row>
    <row r="259" spans="2:6" ht="9" customHeight="1" thickBot="1" x14ac:dyDescent="0.3">
      <c r="B259" s="1615"/>
      <c r="C259" s="329" t="s">
        <v>13</v>
      </c>
      <c r="D259" s="329" t="s">
        <v>14</v>
      </c>
      <c r="E259" s="329" t="s">
        <v>14</v>
      </c>
      <c r="F259" s="329" t="s">
        <v>14</v>
      </c>
    </row>
    <row r="260" spans="2:6" ht="15.75" thickBot="1" x14ac:dyDescent="0.3">
      <c r="B260" s="158" t="s">
        <v>57</v>
      </c>
      <c r="C260" s="335">
        <f>C261+C262+C263+C264</f>
        <v>0</v>
      </c>
      <c r="D260" s="338">
        <f>D261+D262+D263+D264</f>
        <v>2000</v>
      </c>
      <c r="E260" s="338">
        <f>E261+E262+E263+E264</f>
        <v>2000</v>
      </c>
      <c r="F260" s="338">
        <f>F261+F262+F263+F264</f>
        <v>2000</v>
      </c>
    </row>
    <row r="261" spans="2:6" ht="15.75" thickBot="1" x14ac:dyDescent="0.3">
      <c r="B261" s="161" t="s">
        <v>42</v>
      </c>
      <c r="C261" s="334">
        <v>0</v>
      </c>
      <c r="D261" s="338">
        <v>2000</v>
      </c>
      <c r="E261" s="336">
        <v>2000</v>
      </c>
      <c r="F261" s="336">
        <v>2000</v>
      </c>
    </row>
    <row r="262" spans="2:6" ht="15.75" thickBot="1" x14ac:dyDescent="0.3">
      <c r="B262" s="161" t="s">
        <v>58</v>
      </c>
      <c r="C262" s="335"/>
      <c r="D262" s="338"/>
      <c r="E262" s="338"/>
      <c r="F262" s="338"/>
    </row>
    <row r="263" spans="2:6" ht="15.75" thickBot="1" x14ac:dyDescent="0.3">
      <c r="B263" s="161" t="s">
        <v>59</v>
      </c>
      <c r="C263" s="335"/>
      <c r="D263" s="338"/>
      <c r="E263" s="338"/>
      <c r="F263" s="338"/>
    </row>
    <row r="264" spans="2:6" ht="15.75" thickBot="1" x14ac:dyDescent="0.3">
      <c r="B264" s="161" t="s">
        <v>60</v>
      </c>
      <c r="C264" s="335"/>
      <c r="D264" s="338"/>
      <c r="E264" s="338"/>
      <c r="F264" s="338"/>
    </row>
    <row r="265" spans="2:6" ht="15.75" thickBot="1" x14ac:dyDescent="0.3">
      <c r="B265" s="158" t="s">
        <v>61</v>
      </c>
      <c r="C265" s="334">
        <f>C266+C267+C268+C269</f>
        <v>0</v>
      </c>
      <c r="D265" s="336">
        <f>D266+D267+D268+D269</f>
        <v>0</v>
      </c>
      <c r="E265" s="336">
        <f>E266+E267+E268+E269</f>
        <v>0</v>
      </c>
      <c r="F265" s="336">
        <f>F266+F267+F268+F269</f>
        <v>0</v>
      </c>
    </row>
    <row r="266" spans="2:6" ht="15.75" thickBot="1" x14ac:dyDescent="0.3">
      <c r="B266" s="161" t="s">
        <v>42</v>
      </c>
      <c r="C266" s="334"/>
      <c r="D266" s="338"/>
      <c r="E266" s="336"/>
      <c r="F266" s="336"/>
    </row>
    <row r="267" spans="2:6" ht="15.75" thickBot="1" x14ac:dyDescent="0.3">
      <c r="B267" s="161" t="s">
        <v>58</v>
      </c>
      <c r="C267" s="334"/>
      <c r="D267" s="338"/>
      <c r="E267" s="338"/>
      <c r="F267" s="338"/>
    </row>
    <row r="268" spans="2:6" ht="15.75" thickBot="1" x14ac:dyDescent="0.3">
      <c r="B268" s="161" t="s">
        <v>59</v>
      </c>
      <c r="C268" s="334"/>
      <c r="D268" s="338"/>
      <c r="E268" s="338"/>
      <c r="F268" s="338"/>
    </row>
    <row r="269" spans="2:6" ht="15.75" thickBot="1" x14ac:dyDescent="0.3">
      <c r="B269" s="161" t="s">
        <v>60</v>
      </c>
      <c r="C269" s="334"/>
      <c r="D269" s="338"/>
      <c r="E269" s="338"/>
      <c r="F269" s="338"/>
    </row>
    <row r="270" spans="2:6" ht="15.75" thickBot="1" x14ac:dyDescent="0.3">
      <c r="B270" s="837" t="s">
        <v>62</v>
      </c>
      <c r="C270" s="336">
        <f>C260+C265</f>
        <v>0</v>
      </c>
      <c r="D270" s="336">
        <f>D260+D265</f>
        <v>2000</v>
      </c>
      <c r="E270" s="336">
        <f>E260+E265</f>
        <v>2000</v>
      </c>
      <c r="F270" s="336">
        <f>F260+F265</f>
        <v>2000</v>
      </c>
    </row>
    <row r="271" spans="2:6" ht="20.25" customHeight="1" thickBot="1" x14ac:dyDescent="0.3">
      <c r="B271" s="838" t="s">
        <v>63</v>
      </c>
      <c r="C271" s="2066" t="s">
        <v>779</v>
      </c>
      <c r="D271" s="2068"/>
      <c r="E271" s="2068"/>
      <c r="F271" s="2069"/>
    </row>
    <row r="272" spans="2:6" ht="66" customHeight="1" thickBot="1" x14ac:dyDescent="0.3">
      <c r="B272" s="839" t="s">
        <v>149</v>
      </c>
      <c r="C272" s="840" t="s">
        <v>780</v>
      </c>
      <c r="D272" s="841" t="s">
        <v>54</v>
      </c>
      <c r="E272" s="1825" t="s">
        <v>781</v>
      </c>
      <c r="F272" s="2070"/>
    </row>
    <row r="273" spans="2:6" ht="45.75" customHeight="1" thickBot="1" x14ac:dyDescent="0.3">
      <c r="B273" s="320" t="s">
        <v>29</v>
      </c>
      <c r="C273" s="1619" t="s">
        <v>782</v>
      </c>
      <c r="D273" s="1620"/>
      <c r="E273" s="1620"/>
      <c r="F273" s="1621"/>
    </row>
    <row r="274" spans="2:6" ht="15.75" thickBot="1" x14ac:dyDescent="0.3">
      <c r="B274" s="320" t="s">
        <v>31</v>
      </c>
      <c r="C274" s="1628" t="s">
        <v>783</v>
      </c>
      <c r="D274" s="1629"/>
      <c r="E274" s="1629"/>
      <c r="F274" s="1630"/>
    </row>
    <row r="275" spans="2:6" ht="9" customHeight="1" x14ac:dyDescent="0.25">
      <c r="B275" s="1614"/>
      <c r="C275" s="317">
        <v>2024</v>
      </c>
      <c r="D275" s="317">
        <v>2025</v>
      </c>
      <c r="E275" s="317">
        <v>2026</v>
      </c>
      <c r="F275" s="317">
        <v>2027</v>
      </c>
    </row>
    <row r="276" spans="2:6" ht="11.25" customHeight="1" thickBot="1" x14ac:dyDescent="0.3">
      <c r="B276" s="1615"/>
      <c r="C276" s="329" t="s">
        <v>13</v>
      </c>
      <c r="D276" s="329" t="s">
        <v>14</v>
      </c>
      <c r="E276" s="329" t="s">
        <v>14</v>
      </c>
      <c r="F276" s="329" t="s">
        <v>14</v>
      </c>
    </row>
    <row r="277" spans="2:6" ht="12" customHeight="1" thickBot="1" x14ac:dyDescent="0.3">
      <c r="B277" s="320" t="s">
        <v>33</v>
      </c>
      <c r="C277" s="318">
        <v>1</v>
      </c>
      <c r="D277" s="318">
        <v>1</v>
      </c>
      <c r="E277" s="318">
        <v>0</v>
      </c>
      <c r="F277" s="318">
        <v>0</v>
      </c>
    </row>
    <row r="278" spans="2:6" ht="15.75" thickBot="1" x14ac:dyDescent="0.3">
      <c r="B278" s="320" t="s">
        <v>35</v>
      </c>
      <c r="C278" s="332">
        <v>7569</v>
      </c>
      <c r="D278" s="332">
        <v>8000</v>
      </c>
      <c r="E278" s="332">
        <v>0</v>
      </c>
      <c r="F278" s="332">
        <v>0</v>
      </c>
    </row>
    <row r="279" spans="2:6" ht="15.75" thickBot="1" x14ac:dyDescent="0.3">
      <c r="B279" s="320" t="s">
        <v>36</v>
      </c>
      <c r="C279" s="332">
        <f>C278/C277</f>
        <v>7569</v>
      </c>
      <c r="D279" s="332">
        <f>D278/D277</f>
        <v>8000</v>
      </c>
      <c r="E279" s="332" t="e">
        <f>E278/E277</f>
        <v>#DIV/0!</v>
      </c>
      <c r="F279" s="332" t="e">
        <f>F278/F277</f>
        <v>#DIV/0!</v>
      </c>
    </row>
    <row r="280" spans="2:6" ht="15.75" thickBot="1" x14ac:dyDescent="0.3">
      <c r="B280" s="320" t="s">
        <v>37</v>
      </c>
      <c r="C280" s="318" t="s">
        <v>94</v>
      </c>
      <c r="D280" s="333">
        <f>D277/C277-1</f>
        <v>0</v>
      </c>
      <c r="E280" s="333">
        <f t="shared" ref="E280:F282" si="9">E277/D277-1</f>
        <v>-1</v>
      </c>
      <c r="F280" s="333" t="e">
        <f t="shared" si="9"/>
        <v>#DIV/0!</v>
      </c>
    </row>
    <row r="281" spans="2:6" ht="15.75" thickBot="1" x14ac:dyDescent="0.3">
      <c r="B281" s="320" t="s">
        <v>38</v>
      </c>
      <c r="C281" s="318" t="s">
        <v>94</v>
      </c>
      <c r="D281" s="333">
        <f>D278/C278-1</f>
        <v>5.6942792971330425E-2</v>
      </c>
      <c r="E281" s="333">
        <f t="shared" si="9"/>
        <v>-1</v>
      </c>
      <c r="F281" s="333" t="e">
        <f t="shared" si="9"/>
        <v>#DIV/0!</v>
      </c>
    </row>
    <row r="282" spans="2:6" ht="15.75" thickBot="1" x14ac:dyDescent="0.3">
      <c r="B282" s="320" t="s">
        <v>39</v>
      </c>
      <c r="C282" s="318" t="s">
        <v>94</v>
      </c>
      <c r="D282" s="333">
        <f>D279/C279-1</f>
        <v>5.6942792971330425E-2</v>
      </c>
      <c r="E282" s="333" t="e">
        <f t="shared" si="9"/>
        <v>#DIV/0!</v>
      </c>
      <c r="F282" s="333" t="e">
        <f t="shared" si="9"/>
        <v>#DIV/0!</v>
      </c>
    </row>
    <row r="283" spans="2:6" ht="15.75" customHeight="1" thickBot="1" x14ac:dyDescent="0.3">
      <c r="B283" s="1916" t="s">
        <v>508</v>
      </c>
      <c r="C283" s="1917"/>
      <c r="D283" s="1917"/>
      <c r="E283" s="1917"/>
      <c r="F283" s="1918"/>
    </row>
    <row r="284" spans="2:6" ht="9.75" customHeight="1" x14ac:dyDescent="0.25">
      <c r="B284" s="1614"/>
      <c r="C284" s="317">
        <v>2024</v>
      </c>
      <c r="D284" s="317">
        <v>2025</v>
      </c>
      <c r="E284" s="317">
        <v>2026</v>
      </c>
      <c r="F284" s="317">
        <v>2027</v>
      </c>
    </row>
    <row r="285" spans="2:6" ht="12" customHeight="1" thickBot="1" x14ac:dyDescent="0.3">
      <c r="B285" s="1615"/>
      <c r="C285" s="329" t="s">
        <v>13</v>
      </c>
      <c r="D285" s="329" t="s">
        <v>14</v>
      </c>
      <c r="E285" s="329" t="s">
        <v>14</v>
      </c>
      <c r="F285" s="329" t="s">
        <v>14</v>
      </c>
    </row>
    <row r="286" spans="2:6" ht="12.75" customHeight="1" thickBot="1" x14ac:dyDescent="0.3">
      <c r="B286" s="842" t="s">
        <v>57</v>
      </c>
      <c r="C286" s="338">
        <f>C287+C288+C289+C290</f>
        <v>7569</v>
      </c>
      <c r="D286" s="338">
        <f>D287+D288+D289+D290</f>
        <v>8000</v>
      </c>
      <c r="E286" s="338">
        <f>E287+E288+E289+E290</f>
        <v>0</v>
      </c>
      <c r="F286" s="338">
        <f>F287+F288+F289+F290</f>
        <v>0</v>
      </c>
    </row>
    <row r="287" spans="2:6" ht="12.75" customHeight="1" thickBot="1" x14ac:dyDescent="0.3">
      <c r="B287" s="843" t="s">
        <v>42</v>
      </c>
      <c r="C287" s="338">
        <v>0</v>
      </c>
      <c r="D287" s="338">
        <v>0</v>
      </c>
      <c r="E287" s="338">
        <v>0</v>
      </c>
      <c r="F287" s="338">
        <v>0</v>
      </c>
    </row>
    <row r="288" spans="2:6" ht="15.75" thickBot="1" x14ac:dyDescent="0.3">
      <c r="B288" s="843" t="s">
        <v>58</v>
      </c>
      <c r="C288" s="338">
        <v>7569</v>
      </c>
      <c r="D288" s="338">
        <v>8000</v>
      </c>
      <c r="E288" s="338">
        <v>0</v>
      </c>
      <c r="F288" s="338">
        <v>0</v>
      </c>
    </row>
    <row r="289" spans="2:6" ht="15.75" thickBot="1" x14ac:dyDescent="0.3">
      <c r="B289" s="843" t="s">
        <v>59</v>
      </c>
      <c r="C289" s="338"/>
      <c r="D289" s="338"/>
      <c r="E289" s="338"/>
      <c r="F289" s="338"/>
    </row>
    <row r="290" spans="2:6" ht="15.75" thickBot="1" x14ac:dyDescent="0.3">
      <c r="B290" s="843" t="s">
        <v>60</v>
      </c>
      <c r="C290" s="338"/>
      <c r="D290" s="338"/>
      <c r="E290" s="338"/>
      <c r="F290" s="338"/>
    </row>
    <row r="291" spans="2:6" ht="15.75" thickBot="1" x14ac:dyDescent="0.3">
      <c r="B291" s="842" t="s">
        <v>61</v>
      </c>
      <c r="C291" s="336">
        <f>C292+C293+C294+C295</f>
        <v>0</v>
      </c>
      <c r="D291" s="336">
        <f>D292+D293+D294+D295</f>
        <v>0</v>
      </c>
      <c r="E291" s="336">
        <f>E292+E293+E294+E295</f>
        <v>0</v>
      </c>
      <c r="F291" s="336">
        <f>F292+F293+F294+F295</f>
        <v>0</v>
      </c>
    </row>
    <row r="292" spans="2:6" ht="15.75" thickBot="1" x14ac:dyDescent="0.3">
      <c r="B292" s="843" t="s">
        <v>42</v>
      </c>
      <c r="C292" s="336">
        <v>0</v>
      </c>
      <c r="D292" s="338">
        <v>0</v>
      </c>
      <c r="E292" s="338">
        <v>0</v>
      </c>
      <c r="F292" s="338">
        <v>0</v>
      </c>
    </row>
    <row r="293" spans="2:6" ht="15.75" thickBot="1" x14ac:dyDescent="0.3">
      <c r="B293" s="843" t="s">
        <v>58</v>
      </c>
      <c r="C293" s="336"/>
      <c r="D293" s="338"/>
      <c r="E293" s="338"/>
      <c r="F293" s="338"/>
    </row>
    <row r="294" spans="2:6" ht="15.75" thickBot="1" x14ac:dyDescent="0.3">
      <c r="B294" s="843" t="s">
        <v>59</v>
      </c>
      <c r="C294" s="336"/>
      <c r="D294" s="338"/>
      <c r="E294" s="338"/>
      <c r="F294" s="338"/>
    </row>
    <row r="295" spans="2:6" ht="15.75" thickBot="1" x14ac:dyDescent="0.3">
      <c r="B295" s="843" t="s">
        <v>60</v>
      </c>
      <c r="C295" s="336"/>
      <c r="D295" s="338"/>
      <c r="E295" s="338"/>
      <c r="F295" s="338"/>
    </row>
    <row r="296" spans="2:6" ht="11.25" customHeight="1" thickBot="1" x14ac:dyDescent="0.3">
      <c r="B296" s="837" t="s">
        <v>204</v>
      </c>
      <c r="C296" s="336">
        <f>C286+C291</f>
        <v>7569</v>
      </c>
      <c r="D296" s="336">
        <f>D286+D291</f>
        <v>8000</v>
      </c>
      <c r="E296" s="336">
        <f>E286+E291</f>
        <v>0</v>
      </c>
      <c r="F296" s="336">
        <f>F286+F291</f>
        <v>0</v>
      </c>
    </row>
    <row r="297" spans="2:6" ht="15.75" customHeight="1" thickBot="1" x14ac:dyDescent="0.3">
      <c r="B297" s="844" t="s">
        <v>63</v>
      </c>
      <c r="C297" s="2071" t="s">
        <v>784</v>
      </c>
      <c r="D297" s="2072"/>
      <c r="E297" s="2072"/>
      <c r="F297" s="2073"/>
    </row>
    <row r="298" spans="2:6" ht="36.75" customHeight="1" thickBot="1" x14ac:dyDescent="0.3">
      <c r="B298" s="839" t="s">
        <v>785</v>
      </c>
      <c r="C298" s="845" t="s">
        <v>786</v>
      </c>
      <c r="D298" s="841" t="s">
        <v>54</v>
      </c>
      <c r="E298" s="1825" t="s">
        <v>787</v>
      </c>
      <c r="F298" s="2070"/>
    </row>
    <row r="299" spans="2:6" ht="59.25" customHeight="1" thickBot="1" x14ac:dyDescent="0.3">
      <c r="B299" s="320" t="s">
        <v>29</v>
      </c>
      <c r="C299" s="1619" t="s">
        <v>788</v>
      </c>
      <c r="D299" s="1620"/>
      <c r="E299" s="1620"/>
      <c r="F299" s="1621"/>
    </row>
    <row r="300" spans="2:6" ht="16.5" customHeight="1" thickBot="1" x14ac:dyDescent="0.3">
      <c r="B300" s="320" t="s">
        <v>31</v>
      </c>
      <c r="C300" s="1628">
        <v>1</v>
      </c>
      <c r="D300" s="1629"/>
      <c r="E300" s="1629"/>
      <c r="F300" s="1630"/>
    </row>
    <row r="301" spans="2:6" ht="12.75" customHeight="1" x14ac:dyDescent="0.25">
      <c r="B301" s="1614"/>
      <c r="C301" s="317">
        <v>2024</v>
      </c>
      <c r="D301" s="317">
        <v>2025</v>
      </c>
      <c r="E301" s="317">
        <v>2026</v>
      </c>
      <c r="F301" s="317">
        <v>2027</v>
      </c>
    </row>
    <row r="302" spans="2:6" ht="9" customHeight="1" thickBot="1" x14ac:dyDescent="0.3">
      <c r="B302" s="1615"/>
      <c r="C302" s="329" t="s">
        <v>13</v>
      </c>
      <c r="D302" s="329" t="s">
        <v>14</v>
      </c>
      <c r="E302" s="329" t="s">
        <v>14</v>
      </c>
      <c r="F302" s="329" t="s">
        <v>14</v>
      </c>
    </row>
    <row r="303" spans="2:6" ht="15" customHeight="1" thickBot="1" x14ac:dyDescent="0.3">
      <c r="B303" s="320" t="s">
        <v>33</v>
      </c>
      <c r="C303" s="318">
        <v>1</v>
      </c>
      <c r="D303" s="318">
        <v>0</v>
      </c>
      <c r="E303" s="318">
        <v>0</v>
      </c>
      <c r="F303" s="318">
        <v>0</v>
      </c>
    </row>
    <row r="304" spans="2:6" ht="12" customHeight="1" thickBot="1" x14ac:dyDescent="0.3">
      <c r="B304" s="320" t="s">
        <v>35</v>
      </c>
      <c r="C304" s="332">
        <v>33167</v>
      </c>
      <c r="D304" s="332">
        <f>D322</f>
        <v>0</v>
      </c>
      <c r="E304" s="332">
        <f>E322</f>
        <v>0</v>
      </c>
      <c r="F304" s="332">
        <f>F322</f>
        <v>0</v>
      </c>
    </row>
    <row r="305" spans="2:6" ht="20.25" customHeight="1" thickBot="1" x14ac:dyDescent="0.3">
      <c r="B305" s="320" t="s">
        <v>36</v>
      </c>
      <c r="C305" s="332">
        <f>C304/C303</f>
        <v>33167</v>
      </c>
      <c r="D305" s="332" t="e">
        <f>D304/D303</f>
        <v>#DIV/0!</v>
      </c>
      <c r="E305" s="332" t="e">
        <f>E304/E303</f>
        <v>#DIV/0!</v>
      </c>
      <c r="F305" s="332" t="e">
        <f>F304/F303</f>
        <v>#DIV/0!</v>
      </c>
    </row>
    <row r="306" spans="2:6" ht="16.5" customHeight="1" thickBot="1" x14ac:dyDescent="0.3">
      <c r="B306" s="320" t="s">
        <v>37</v>
      </c>
      <c r="C306" s="318" t="s">
        <v>94</v>
      </c>
      <c r="D306" s="333">
        <f>D303/C303-1</f>
        <v>-1</v>
      </c>
      <c r="E306" s="333" t="e">
        <f t="shared" ref="E306:F308" si="10">E303/D303-1</f>
        <v>#DIV/0!</v>
      </c>
      <c r="F306" s="333" t="e">
        <f t="shared" si="10"/>
        <v>#DIV/0!</v>
      </c>
    </row>
    <row r="307" spans="2:6" ht="18" customHeight="1" thickBot="1" x14ac:dyDescent="0.3">
      <c r="B307" s="320" t="s">
        <v>38</v>
      </c>
      <c r="C307" s="318" t="s">
        <v>94</v>
      </c>
      <c r="D307" s="333">
        <f>D304/C304-1</f>
        <v>-1</v>
      </c>
      <c r="E307" s="333" t="e">
        <f t="shared" si="10"/>
        <v>#DIV/0!</v>
      </c>
      <c r="F307" s="333" t="e">
        <f t="shared" si="10"/>
        <v>#DIV/0!</v>
      </c>
    </row>
    <row r="308" spans="2:6" ht="17.25" customHeight="1" thickBot="1" x14ac:dyDescent="0.3">
      <c r="B308" s="320" t="s">
        <v>39</v>
      </c>
      <c r="C308" s="318" t="s">
        <v>94</v>
      </c>
      <c r="D308" s="333" t="e">
        <f>D305/C305-1</f>
        <v>#DIV/0!</v>
      </c>
      <c r="E308" s="333" t="e">
        <f t="shared" si="10"/>
        <v>#DIV/0!</v>
      </c>
      <c r="F308" s="333" t="e">
        <f t="shared" si="10"/>
        <v>#DIV/0!</v>
      </c>
    </row>
    <row r="309" spans="2:6" ht="16.5" customHeight="1" thickBot="1" x14ac:dyDescent="0.3">
      <c r="B309" s="1916" t="s">
        <v>789</v>
      </c>
      <c r="C309" s="1917"/>
      <c r="D309" s="1917"/>
      <c r="E309" s="1917"/>
      <c r="F309" s="1918"/>
    </row>
    <row r="310" spans="2:6" ht="12" customHeight="1" x14ac:dyDescent="0.25">
      <c r="B310" s="1614"/>
      <c r="C310" s="317">
        <v>2024</v>
      </c>
      <c r="D310" s="317">
        <v>2025</v>
      </c>
      <c r="E310" s="317">
        <v>2026</v>
      </c>
      <c r="F310" s="317">
        <v>2027</v>
      </c>
    </row>
    <row r="311" spans="2:6" ht="9.75" customHeight="1" thickBot="1" x14ac:dyDescent="0.3">
      <c r="B311" s="1615"/>
      <c r="C311" s="329" t="s">
        <v>13</v>
      </c>
      <c r="D311" s="329" t="s">
        <v>14</v>
      </c>
      <c r="E311" s="329" t="s">
        <v>14</v>
      </c>
      <c r="F311" s="329" t="s">
        <v>14</v>
      </c>
    </row>
    <row r="312" spans="2:6" ht="16.5" customHeight="1" thickBot="1" x14ac:dyDescent="0.3">
      <c r="B312" s="842" t="s">
        <v>57</v>
      </c>
      <c r="C312" s="338">
        <f>C313+C314+C315+C316</f>
        <v>33167</v>
      </c>
      <c r="D312" s="338">
        <f>D313+D314+D315+D316</f>
        <v>0</v>
      </c>
      <c r="E312" s="338">
        <f>E313+E314+E315+E316</f>
        <v>0</v>
      </c>
      <c r="F312" s="338">
        <f>F313+F314+F315+F316</f>
        <v>0</v>
      </c>
    </row>
    <row r="313" spans="2:6" ht="13.5" customHeight="1" thickBot="1" x14ac:dyDescent="0.3">
      <c r="B313" s="843" t="s">
        <v>42</v>
      </c>
      <c r="C313" s="338">
        <v>33167</v>
      </c>
      <c r="D313" s="338">
        <v>0</v>
      </c>
      <c r="E313" s="338">
        <v>0</v>
      </c>
      <c r="F313" s="338">
        <v>0</v>
      </c>
    </row>
    <row r="314" spans="2:6" ht="12.75" customHeight="1" thickBot="1" x14ac:dyDescent="0.3">
      <c r="B314" s="843" t="s">
        <v>58</v>
      </c>
      <c r="C314" s="338"/>
      <c r="D314" s="338"/>
      <c r="E314" s="338"/>
      <c r="F314" s="338"/>
    </row>
    <row r="315" spans="2:6" ht="14.25" customHeight="1" thickBot="1" x14ac:dyDescent="0.3">
      <c r="B315" s="843" t="s">
        <v>59</v>
      </c>
      <c r="C315" s="338"/>
      <c r="D315" s="338"/>
      <c r="E315" s="338"/>
      <c r="F315" s="338"/>
    </row>
    <row r="316" spans="2:6" ht="12.75" customHeight="1" thickBot="1" x14ac:dyDescent="0.3">
      <c r="B316" s="843" t="s">
        <v>60</v>
      </c>
      <c r="C316" s="338"/>
      <c r="D316" s="338"/>
      <c r="E316" s="338"/>
      <c r="F316" s="338"/>
    </row>
    <row r="317" spans="2:6" ht="15" customHeight="1" thickBot="1" x14ac:dyDescent="0.3">
      <c r="B317" s="842" t="s">
        <v>61</v>
      </c>
      <c r="C317" s="336">
        <f>C318+C319+C320+C321</f>
        <v>0</v>
      </c>
      <c r="D317" s="336">
        <f>D318+D319+D320+D321</f>
        <v>0</v>
      </c>
      <c r="E317" s="336">
        <f>E318+E319+E320+E321</f>
        <v>0</v>
      </c>
      <c r="F317" s="336">
        <f>F318+F319+F320+F321</f>
        <v>0</v>
      </c>
    </row>
    <row r="318" spans="2:6" ht="14.25" customHeight="1" thickBot="1" x14ac:dyDescent="0.3">
      <c r="B318" s="843" t="s">
        <v>42</v>
      </c>
      <c r="C318" s="336">
        <v>0</v>
      </c>
      <c r="D318" s="338">
        <v>0</v>
      </c>
      <c r="E318" s="338">
        <v>0</v>
      </c>
      <c r="F318" s="338">
        <v>0</v>
      </c>
    </row>
    <row r="319" spans="2:6" ht="12" customHeight="1" thickBot="1" x14ac:dyDescent="0.3">
      <c r="B319" s="843" t="s">
        <v>58</v>
      </c>
      <c r="C319" s="336"/>
      <c r="D319" s="338"/>
      <c r="E319" s="338"/>
      <c r="F319" s="338"/>
    </row>
    <row r="320" spans="2:6" ht="17.25" customHeight="1" thickBot="1" x14ac:dyDescent="0.3">
      <c r="B320" s="843" t="s">
        <v>59</v>
      </c>
      <c r="C320" s="336"/>
      <c r="D320" s="338"/>
      <c r="E320" s="338"/>
      <c r="F320" s="338"/>
    </row>
    <row r="321" spans="2:6" ht="15" customHeight="1" thickBot="1" x14ac:dyDescent="0.3">
      <c r="B321" s="843" t="s">
        <v>60</v>
      </c>
      <c r="C321" s="336"/>
      <c r="D321" s="338"/>
      <c r="E321" s="338"/>
      <c r="F321" s="338"/>
    </row>
    <row r="322" spans="2:6" ht="11.25" customHeight="1" thickBot="1" x14ac:dyDescent="0.3">
      <c r="B322" s="837" t="s">
        <v>572</v>
      </c>
      <c r="C322" s="336">
        <f>C312+C317</f>
        <v>33167</v>
      </c>
      <c r="D322" s="336">
        <f>D312+D317</f>
        <v>0</v>
      </c>
      <c r="E322" s="336">
        <f>E312+E317</f>
        <v>0</v>
      </c>
      <c r="F322" s="336">
        <f>F312+F317</f>
        <v>0</v>
      </c>
    </row>
    <row r="323" spans="2:6" ht="11.25" hidden="1" customHeight="1" thickBot="1" x14ac:dyDescent="0.3">
      <c r="B323" s="2074"/>
      <c r="C323" s="317">
        <v>2024</v>
      </c>
      <c r="D323" s="317">
        <v>2025</v>
      </c>
      <c r="E323" s="317">
        <v>2026</v>
      </c>
      <c r="F323" s="317">
        <v>2027</v>
      </c>
    </row>
    <row r="324" spans="2:6" ht="13.5" hidden="1" customHeight="1" thickBot="1" x14ac:dyDescent="0.3">
      <c r="B324" s="1615"/>
      <c r="C324" s="329" t="s">
        <v>13</v>
      </c>
      <c r="D324" s="329" t="s">
        <v>14</v>
      </c>
      <c r="E324" s="329" t="s">
        <v>14</v>
      </c>
      <c r="F324" s="329" t="s">
        <v>14</v>
      </c>
    </row>
    <row r="325" spans="2:6" ht="12" hidden="1" customHeight="1" thickBot="1" x14ac:dyDescent="0.3">
      <c r="B325" s="842" t="s">
        <v>57</v>
      </c>
      <c r="C325" s="338">
        <f>C326+C327+C328+C329</f>
        <v>0</v>
      </c>
      <c r="D325" s="338">
        <f>D326+D327+D328+D329</f>
        <v>0</v>
      </c>
      <c r="E325" s="338">
        <f>E326+E327+E328+E329</f>
        <v>0</v>
      </c>
      <c r="F325" s="338">
        <f>F326+F327+F328+F329</f>
        <v>0</v>
      </c>
    </row>
    <row r="326" spans="2:6" ht="12.75" hidden="1" customHeight="1" thickBot="1" x14ac:dyDescent="0.3">
      <c r="B326" s="843" t="s">
        <v>42</v>
      </c>
      <c r="C326" s="338"/>
      <c r="D326" s="338"/>
      <c r="E326" s="338"/>
      <c r="F326" s="338"/>
    </row>
    <row r="327" spans="2:6" ht="12" hidden="1" customHeight="1" thickBot="1" x14ac:dyDescent="0.3">
      <c r="B327" s="843" t="s">
        <v>58</v>
      </c>
      <c r="C327" s="338"/>
      <c r="D327" s="338"/>
      <c r="E327" s="338"/>
      <c r="F327" s="338"/>
    </row>
    <row r="328" spans="2:6" ht="14.25" hidden="1" customHeight="1" thickBot="1" x14ac:dyDescent="0.3">
      <c r="B328" s="843" t="s">
        <v>59</v>
      </c>
      <c r="C328" s="338"/>
      <c r="D328" s="338"/>
      <c r="E328" s="338"/>
      <c r="F328" s="338"/>
    </row>
    <row r="329" spans="2:6" ht="19.5" hidden="1" customHeight="1" thickBot="1" x14ac:dyDescent="0.3">
      <c r="B329" s="843" t="s">
        <v>60</v>
      </c>
      <c r="C329" s="338"/>
      <c r="D329" s="338"/>
      <c r="E329" s="338"/>
      <c r="F329" s="338"/>
    </row>
    <row r="330" spans="2:6" ht="13.5" hidden="1" customHeight="1" thickBot="1" x14ac:dyDescent="0.3">
      <c r="B330" s="842" t="s">
        <v>61</v>
      </c>
      <c r="C330" s="336">
        <f>C331+C332+C333+C334</f>
        <v>0</v>
      </c>
      <c r="D330" s="336">
        <f>D331+D332+D333+D334</f>
        <v>0</v>
      </c>
      <c r="E330" s="336">
        <f>E331+E332+E333+E334</f>
        <v>0</v>
      </c>
      <c r="F330" s="336">
        <f>F331+F332+F333+F334</f>
        <v>0</v>
      </c>
    </row>
    <row r="331" spans="2:6" ht="14.25" hidden="1" customHeight="1" thickBot="1" x14ac:dyDescent="0.3">
      <c r="B331" s="843" t="s">
        <v>42</v>
      </c>
      <c r="C331" s="336">
        <v>0</v>
      </c>
      <c r="D331" s="336"/>
      <c r="E331" s="336"/>
      <c r="F331" s="336"/>
    </row>
    <row r="332" spans="2:6" ht="19.5" hidden="1" customHeight="1" thickBot="1" x14ac:dyDescent="0.3">
      <c r="B332" s="843" t="s">
        <v>58</v>
      </c>
      <c r="C332" s="336"/>
      <c r="D332" s="336"/>
      <c r="E332" s="336"/>
      <c r="F332" s="336"/>
    </row>
    <row r="333" spans="2:6" ht="22.5" hidden="1" customHeight="1" thickBot="1" x14ac:dyDescent="0.3">
      <c r="B333" s="843" t="s">
        <v>59</v>
      </c>
      <c r="C333" s="336"/>
      <c r="D333" s="336"/>
      <c r="E333" s="336"/>
      <c r="F333" s="336"/>
    </row>
    <row r="334" spans="2:6" ht="18" hidden="1" customHeight="1" thickBot="1" x14ac:dyDescent="0.3">
      <c r="B334" s="843" t="s">
        <v>60</v>
      </c>
      <c r="C334" s="336"/>
      <c r="D334" s="336"/>
      <c r="E334" s="336"/>
      <c r="F334" s="336"/>
    </row>
    <row r="335" spans="2:6" ht="21" hidden="1" customHeight="1" thickBot="1" x14ac:dyDescent="0.3">
      <c r="B335" s="846" t="s">
        <v>50</v>
      </c>
      <c r="C335" s="847">
        <f>C325+C330</f>
        <v>0</v>
      </c>
      <c r="D335" s="847">
        <f>D325+D330</f>
        <v>0</v>
      </c>
      <c r="E335" s="847">
        <f>E325+E330</f>
        <v>0</v>
      </c>
      <c r="F335" s="847">
        <f>F325+F330</f>
        <v>0</v>
      </c>
    </row>
    <row r="336" spans="2:6" ht="16.5" customHeight="1" thickBot="1" x14ac:dyDescent="0.3">
      <c r="B336" s="202"/>
      <c r="C336" s="361"/>
      <c r="D336" s="361"/>
      <c r="E336" s="361"/>
      <c r="F336" s="361"/>
    </row>
    <row r="337" spans="2:6" ht="27" customHeight="1" thickBot="1" x14ac:dyDescent="0.3">
      <c r="B337" s="125" t="s">
        <v>64</v>
      </c>
      <c r="C337" s="633">
        <f>+C223+C147+C69+C32+C172+C106+C304+C278+C252+C197</f>
        <v>147176</v>
      </c>
      <c r="D337" s="633">
        <f>+D223+D147+D69+D32+D172+D106+D304+D278+D252+D197</f>
        <v>95893</v>
      </c>
      <c r="E337" s="633">
        <f>+E223+E147+E69+E32+E172+E106+E304+E278+E252+E197</f>
        <v>87893</v>
      </c>
      <c r="F337" s="633">
        <f>+F223+F147+F69+F32+F172+F106+F304+F278+F252+F197</f>
        <v>87393</v>
      </c>
    </row>
    <row r="338" spans="2:6" ht="23.25" customHeight="1" thickBot="1" x14ac:dyDescent="0.3">
      <c r="B338" s="125" t="s">
        <v>65</v>
      </c>
      <c r="C338" s="633">
        <f>+C241+C215+C135+C98+C61+C322+C296+C270+C190+C165</f>
        <v>147176</v>
      </c>
      <c r="D338" s="633">
        <f>+D241+D215+D135+D98+D61+D322+D296+D270+D190+D165</f>
        <v>95893</v>
      </c>
      <c r="E338" s="633">
        <f>+E241+E215+E135+E98+E61+E322+E296+E270+E190+E165</f>
        <v>87893</v>
      </c>
      <c r="F338" s="633">
        <f>+F241+F215+F135+F98+F61+F322+F296+F270+F190+F165</f>
        <v>87393</v>
      </c>
    </row>
    <row r="339" spans="2:6" ht="18" customHeight="1" thickBot="1" x14ac:dyDescent="0.3">
      <c r="B339" s="158" t="s">
        <v>41</v>
      </c>
      <c r="C339" s="365">
        <f>C340+C341</f>
        <v>53998</v>
      </c>
      <c r="D339" s="633">
        <f>D340+D341</f>
        <v>59151</v>
      </c>
      <c r="E339" s="633">
        <f>E340+E341</f>
        <v>59151</v>
      </c>
      <c r="F339" s="633">
        <f>F340+F341</f>
        <v>59151</v>
      </c>
    </row>
    <row r="340" spans="2:6" ht="15.75" thickBot="1" x14ac:dyDescent="0.3">
      <c r="B340" s="161" t="s">
        <v>42</v>
      </c>
      <c r="C340" s="334">
        <f t="shared" ref="C340:F341" si="11">C41+C78+C115</f>
        <v>53998</v>
      </c>
      <c r="D340" s="336">
        <f t="shared" si="11"/>
        <v>59151</v>
      </c>
      <c r="E340" s="336">
        <f t="shared" si="11"/>
        <v>59151</v>
      </c>
      <c r="F340" s="336">
        <f t="shared" si="11"/>
        <v>59151</v>
      </c>
    </row>
    <row r="341" spans="2:6" ht="15.75" thickBot="1" x14ac:dyDescent="0.3">
      <c r="B341" s="161" t="s">
        <v>66</v>
      </c>
      <c r="C341" s="334">
        <f t="shared" si="11"/>
        <v>0</v>
      </c>
      <c r="D341" s="336">
        <f t="shared" si="11"/>
        <v>0</v>
      </c>
      <c r="E341" s="336">
        <f t="shared" si="11"/>
        <v>0</v>
      </c>
      <c r="F341" s="336">
        <f t="shared" si="11"/>
        <v>0</v>
      </c>
    </row>
    <row r="342" spans="2:6" ht="19.5" customHeight="1" thickBot="1" x14ac:dyDescent="0.3">
      <c r="B342" s="831" t="s">
        <v>67</v>
      </c>
      <c r="C342" s="365">
        <f>C343+C344</f>
        <v>8808</v>
      </c>
      <c r="D342" s="633">
        <f>D343+D344</f>
        <v>8808</v>
      </c>
      <c r="E342" s="633">
        <f>E343+E344</f>
        <v>8808</v>
      </c>
      <c r="F342" s="633">
        <f>F343+F344</f>
        <v>8808</v>
      </c>
    </row>
    <row r="343" spans="2:6" ht="15.75" thickBot="1" x14ac:dyDescent="0.3">
      <c r="B343" s="161" t="s">
        <v>42</v>
      </c>
      <c r="C343" s="335">
        <f>C44+C81+C118</f>
        <v>8808</v>
      </c>
      <c r="D343" s="338">
        <f>D44+D81+D118</f>
        <v>8808</v>
      </c>
      <c r="E343" s="338">
        <f>E44+E81+E118</f>
        <v>8808</v>
      </c>
      <c r="F343" s="338">
        <f>F44+F81+F118</f>
        <v>8808</v>
      </c>
    </row>
    <row r="344" spans="2:6" ht="15.75" thickBot="1" x14ac:dyDescent="0.3">
      <c r="B344" s="161" t="s">
        <v>66</v>
      </c>
      <c r="C344" s="334">
        <f>C45+C82+C116</f>
        <v>0</v>
      </c>
      <c r="D344" s="336">
        <f>D45+D82+D116</f>
        <v>0</v>
      </c>
      <c r="E344" s="336">
        <f>E45+E82+E116</f>
        <v>0</v>
      </c>
      <c r="F344" s="336">
        <f>F45+F82+F116</f>
        <v>0</v>
      </c>
    </row>
    <row r="345" spans="2:6" ht="15.75" thickBot="1" x14ac:dyDescent="0.3">
      <c r="B345" s="158" t="s">
        <v>45</v>
      </c>
      <c r="C345" s="365">
        <f>C346+C347</f>
        <v>36434</v>
      </c>
      <c r="D345" s="633">
        <f>D346+D347</f>
        <v>12934</v>
      </c>
      <c r="E345" s="633">
        <f>E346+E347</f>
        <v>12934</v>
      </c>
      <c r="F345" s="633">
        <f>F346+F347</f>
        <v>12434</v>
      </c>
    </row>
    <row r="346" spans="2:6" ht="15.75" thickBot="1" x14ac:dyDescent="0.3">
      <c r="B346" s="161" t="s">
        <v>42</v>
      </c>
      <c r="C346" s="334">
        <f t="shared" ref="C346:F347" si="12">C47+C84+C121</f>
        <v>36434</v>
      </c>
      <c r="D346" s="336">
        <f t="shared" si="12"/>
        <v>12934</v>
      </c>
      <c r="E346" s="336">
        <f t="shared" si="12"/>
        <v>12934</v>
      </c>
      <c r="F346" s="336">
        <f t="shared" si="12"/>
        <v>12434</v>
      </c>
    </row>
    <row r="347" spans="2:6" ht="15.75" thickBot="1" x14ac:dyDescent="0.3">
      <c r="B347" s="161" t="s">
        <v>66</v>
      </c>
      <c r="C347" s="334">
        <f t="shared" si="12"/>
        <v>0</v>
      </c>
      <c r="D347" s="336">
        <f t="shared" si="12"/>
        <v>0</v>
      </c>
      <c r="E347" s="336">
        <f t="shared" si="12"/>
        <v>0</v>
      </c>
      <c r="F347" s="336">
        <f t="shared" si="12"/>
        <v>0</v>
      </c>
    </row>
    <row r="348" spans="2:6" ht="15.75" thickBot="1" x14ac:dyDescent="0.3">
      <c r="B348" s="158" t="s">
        <v>46</v>
      </c>
      <c r="C348" s="365">
        <f>C349+C350</f>
        <v>0</v>
      </c>
      <c r="D348" s="633">
        <f>D349+D350</f>
        <v>0</v>
      </c>
      <c r="E348" s="633">
        <f>E349+E350</f>
        <v>0</v>
      </c>
      <c r="F348" s="633">
        <f>F349+F350</f>
        <v>0</v>
      </c>
    </row>
    <row r="349" spans="2:6" ht="15.75" thickBot="1" x14ac:dyDescent="0.3">
      <c r="B349" s="161" t="s">
        <v>42</v>
      </c>
      <c r="C349" s="335">
        <f t="shared" ref="C349:F350" si="13">C50+C87+C124</f>
        <v>0</v>
      </c>
      <c r="D349" s="338">
        <f t="shared" si="13"/>
        <v>0</v>
      </c>
      <c r="E349" s="338">
        <f t="shared" si="13"/>
        <v>0</v>
      </c>
      <c r="F349" s="338">
        <f t="shared" si="13"/>
        <v>0</v>
      </c>
    </row>
    <row r="350" spans="2:6" ht="15.75" thickBot="1" x14ac:dyDescent="0.3">
      <c r="B350" s="161" t="s">
        <v>66</v>
      </c>
      <c r="C350" s="334">
        <f t="shared" si="13"/>
        <v>0</v>
      </c>
      <c r="D350" s="336">
        <f t="shared" si="13"/>
        <v>0</v>
      </c>
      <c r="E350" s="336">
        <f t="shared" si="13"/>
        <v>0</v>
      </c>
      <c r="F350" s="336">
        <f t="shared" si="13"/>
        <v>0</v>
      </c>
    </row>
    <row r="351" spans="2:6" ht="15.75" thickBot="1" x14ac:dyDescent="0.3">
      <c r="B351" s="158" t="s">
        <v>47</v>
      </c>
      <c r="C351" s="365">
        <f>C352+C353</f>
        <v>0</v>
      </c>
      <c r="D351" s="633">
        <f>D352+D353</f>
        <v>0</v>
      </c>
      <c r="E351" s="633">
        <f>E352+E353</f>
        <v>0</v>
      </c>
      <c r="F351" s="633">
        <f>F352+F353</f>
        <v>0</v>
      </c>
    </row>
    <row r="352" spans="2:6" ht="15.75" thickBot="1" x14ac:dyDescent="0.3">
      <c r="B352" s="161" t="s">
        <v>42</v>
      </c>
      <c r="C352" s="335">
        <f t="shared" ref="C352:F353" si="14">C53+C90+C127</f>
        <v>0</v>
      </c>
      <c r="D352" s="338">
        <f t="shared" si="14"/>
        <v>0</v>
      </c>
      <c r="E352" s="338">
        <f t="shared" si="14"/>
        <v>0</v>
      </c>
      <c r="F352" s="338">
        <f t="shared" si="14"/>
        <v>0</v>
      </c>
    </row>
    <row r="353" spans="2:6" ht="15.75" thickBot="1" x14ac:dyDescent="0.3">
      <c r="B353" s="161" t="s">
        <v>66</v>
      </c>
      <c r="C353" s="334">
        <f t="shared" si="14"/>
        <v>0</v>
      </c>
      <c r="D353" s="336">
        <f t="shared" si="14"/>
        <v>0</v>
      </c>
      <c r="E353" s="336">
        <f t="shared" si="14"/>
        <v>0</v>
      </c>
      <c r="F353" s="336">
        <f t="shared" si="14"/>
        <v>0</v>
      </c>
    </row>
    <row r="354" spans="2:6" ht="15.75" thickBot="1" x14ac:dyDescent="0.3">
      <c r="B354" s="158" t="s">
        <v>48</v>
      </c>
      <c r="C354" s="365">
        <f>C355+C356</f>
        <v>0</v>
      </c>
      <c r="D354" s="365">
        <f>D355+D356</f>
        <v>0</v>
      </c>
      <c r="E354" s="633">
        <v>0</v>
      </c>
      <c r="F354" s="633">
        <f>F355+F356</f>
        <v>0</v>
      </c>
    </row>
    <row r="355" spans="2:6" ht="15.75" thickBot="1" x14ac:dyDescent="0.3">
      <c r="B355" s="161" t="s">
        <v>42</v>
      </c>
      <c r="C355" s="338"/>
      <c r="D355" s="338"/>
      <c r="E355" s="338">
        <v>0</v>
      </c>
      <c r="F355" s="338">
        <f>F56+F93+F130</f>
        <v>0</v>
      </c>
    </row>
    <row r="356" spans="2:6" ht="15.75" thickBot="1" x14ac:dyDescent="0.3">
      <c r="B356" s="161" t="s">
        <v>66</v>
      </c>
      <c r="C356" s="334">
        <f>C57+C94+C131</f>
        <v>0</v>
      </c>
      <c r="D356" s="336">
        <f>D57+D94+D131</f>
        <v>0</v>
      </c>
      <c r="E356" s="336">
        <f>E57+E94+E131</f>
        <v>0</v>
      </c>
      <c r="F356" s="336">
        <f>F57+F94+F131</f>
        <v>0</v>
      </c>
    </row>
    <row r="357" spans="2:6" ht="14.25" customHeight="1" thickBot="1" x14ac:dyDescent="0.3">
      <c r="B357" s="831" t="s">
        <v>49</v>
      </c>
      <c r="C357" s="365">
        <f>C95+C58</f>
        <v>200</v>
      </c>
      <c r="D357" s="633">
        <f>D95+D58</f>
        <v>0</v>
      </c>
      <c r="E357" s="633">
        <f>E95+E58</f>
        <v>0</v>
      </c>
      <c r="F357" s="633">
        <f>F95+F58</f>
        <v>0</v>
      </c>
    </row>
    <row r="358" spans="2:6" ht="15.75" thickBot="1" x14ac:dyDescent="0.3">
      <c r="B358" s="161" t="s">
        <v>42</v>
      </c>
      <c r="C358" s="335">
        <f t="shared" ref="C358:F359" si="15">C59+C96+C133</f>
        <v>200</v>
      </c>
      <c r="D358" s="338">
        <f t="shared" si="15"/>
        <v>0</v>
      </c>
      <c r="E358" s="338">
        <f t="shared" si="15"/>
        <v>0</v>
      </c>
      <c r="F358" s="338">
        <f t="shared" si="15"/>
        <v>0</v>
      </c>
    </row>
    <row r="359" spans="2:6" ht="15.75" thickBot="1" x14ac:dyDescent="0.3">
      <c r="B359" s="161" t="s">
        <v>66</v>
      </c>
      <c r="C359" s="334">
        <f t="shared" si="15"/>
        <v>0</v>
      </c>
      <c r="D359" s="336">
        <f t="shared" si="15"/>
        <v>0</v>
      </c>
      <c r="E359" s="336">
        <f t="shared" si="15"/>
        <v>0</v>
      </c>
      <c r="F359" s="336">
        <f t="shared" si="15"/>
        <v>0</v>
      </c>
    </row>
    <row r="360" spans="2:6" ht="15.75" thickBot="1" x14ac:dyDescent="0.3">
      <c r="B360" s="158" t="s">
        <v>68</v>
      </c>
      <c r="C360" s="365">
        <f>C361+C362+C363+C364</f>
        <v>40736</v>
      </c>
      <c r="D360" s="633">
        <f>D361+D362+D363+D364</f>
        <v>10000</v>
      </c>
      <c r="E360" s="633">
        <f>E361+E362+E363+E364</f>
        <v>2000</v>
      </c>
      <c r="F360" s="633">
        <f>F361+F362+F363+F364</f>
        <v>2000</v>
      </c>
    </row>
    <row r="361" spans="2:6" ht="15.75" thickBot="1" x14ac:dyDescent="0.3">
      <c r="B361" s="161" t="s">
        <v>42</v>
      </c>
      <c r="C361" s="335">
        <f>C156+C181+C206+C232+C261+C287+C313</f>
        <v>33167</v>
      </c>
      <c r="D361" s="338">
        <f>D156+D181+D206+D232+D261+D287+D313</f>
        <v>2000</v>
      </c>
      <c r="E361" s="338">
        <f>E156+E181+E206+E232+E261+E287+E313</f>
        <v>2000</v>
      </c>
      <c r="F361" s="338">
        <f>F156+F181+F206+F232+F261+F287+F313</f>
        <v>2000</v>
      </c>
    </row>
    <row r="362" spans="2:6" ht="15.75" thickBot="1" x14ac:dyDescent="0.3">
      <c r="B362" s="843" t="s">
        <v>69</v>
      </c>
      <c r="C362" s="338">
        <f>C157+C182+C207+C233+C262+C288+C314+C327</f>
        <v>7569</v>
      </c>
      <c r="D362" s="338">
        <f>D157+D182+D207+D233+D262+D288+D314+D327</f>
        <v>8000</v>
      </c>
      <c r="E362" s="338">
        <f t="shared" ref="C362:F364" si="16">E157+E182+E207+E233+E262+E288+E314+E327</f>
        <v>0</v>
      </c>
      <c r="F362" s="338">
        <f t="shared" si="16"/>
        <v>0</v>
      </c>
    </row>
    <row r="363" spans="2:6" ht="15.75" thickBot="1" x14ac:dyDescent="0.3">
      <c r="B363" s="161" t="s">
        <v>59</v>
      </c>
      <c r="C363" s="335">
        <f t="shared" si="16"/>
        <v>0</v>
      </c>
      <c r="D363" s="338">
        <f t="shared" si="16"/>
        <v>0</v>
      </c>
      <c r="E363" s="338">
        <f t="shared" si="16"/>
        <v>0</v>
      </c>
      <c r="F363" s="338">
        <f t="shared" si="16"/>
        <v>0</v>
      </c>
    </row>
    <row r="364" spans="2:6" ht="15.75" thickBot="1" x14ac:dyDescent="0.3">
      <c r="B364" s="161" t="s">
        <v>60</v>
      </c>
      <c r="C364" s="335">
        <f t="shared" si="16"/>
        <v>0</v>
      </c>
      <c r="D364" s="338">
        <f t="shared" si="16"/>
        <v>0</v>
      </c>
      <c r="E364" s="338">
        <f t="shared" si="16"/>
        <v>0</v>
      </c>
      <c r="F364" s="338">
        <f t="shared" si="16"/>
        <v>0</v>
      </c>
    </row>
    <row r="365" spans="2:6" ht="15.75" thickBot="1" x14ac:dyDescent="0.3">
      <c r="B365" s="158" t="s">
        <v>70</v>
      </c>
      <c r="C365" s="365">
        <f>C366+C367+C368+C369</f>
        <v>7000</v>
      </c>
      <c r="D365" s="633">
        <f>D366+D367+D368+D369</f>
        <v>5000</v>
      </c>
      <c r="E365" s="633">
        <f>E366+E367+E368+E369</f>
        <v>5000</v>
      </c>
      <c r="F365" s="633">
        <f>F366+F367+F368+F369</f>
        <v>5000</v>
      </c>
    </row>
    <row r="366" spans="2:6" ht="15.75" thickBot="1" x14ac:dyDescent="0.3">
      <c r="B366" s="161" t="s">
        <v>42</v>
      </c>
      <c r="C366" s="335">
        <f>C161+C186+C211+C237+C266+C292+C318</f>
        <v>7000</v>
      </c>
      <c r="D366" s="338">
        <f>D161+D186+D211+D237+D266+D292+D318</f>
        <v>5000</v>
      </c>
      <c r="E366" s="338">
        <f>E161+E186+E211+E237+E266+E292+E318</f>
        <v>5000</v>
      </c>
      <c r="F366" s="338">
        <f>F161+F186+F211+F237+F266+F292+F318</f>
        <v>5000</v>
      </c>
    </row>
    <row r="367" spans="2:6" ht="15.75" thickBot="1" x14ac:dyDescent="0.3">
      <c r="B367" s="161" t="s">
        <v>69</v>
      </c>
      <c r="C367" s="335">
        <f t="shared" ref="C367:F369" si="17">C162+C187+C212+C238+C267+C293+C319+C332</f>
        <v>0</v>
      </c>
      <c r="D367" s="338">
        <f t="shared" si="17"/>
        <v>0</v>
      </c>
      <c r="E367" s="338">
        <f t="shared" si="17"/>
        <v>0</v>
      </c>
      <c r="F367" s="338">
        <f t="shared" si="17"/>
        <v>0</v>
      </c>
    </row>
    <row r="368" spans="2:6" ht="15.75" thickBot="1" x14ac:dyDescent="0.3">
      <c r="B368" s="161" t="s">
        <v>59</v>
      </c>
      <c r="C368" s="335">
        <f t="shared" si="17"/>
        <v>0</v>
      </c>
      <c r="D368" s="338">
        <f t="shared" si="17"/>
        <v>0</v>
      </c>
      <c r="E368" s="338">
        <f t="shared" si="17"/>
        <v>0</v>
      </c>
      <c r="F368" s="338">
        <f t="shared" si="17"/>
        <v>0</v>
      </c>
    </row>
    <row r="369" spans="2:6" ht="15.75" thickBot="1" x14ac:dyDescent="0.3">
      <c r="B369" s="161" t="s">
        <v>60</v>
      </c>
      <c r="C369" s="335">
        <f t="shared" si="17"/>
        <v>0</v>
      </c>
      <c r="D369" s="338">
        <f t="shared" si="17"/>
        <v>0</v>
      </c>
      <c r="E369" s="338">
        <f t="shared" si="17"/>
        <v>0</v>
      </c>
      <c r="F369" s="338">
        <f t="shared" si="17"/>
        <v>0</v>
      </c>
    </row>
    <row r="370" spans="2:6" ht="10.5" customHeight="1" thickBot="1" x14ac:dyDescent="0.3">
      <c r="B370" s="140" t="s">
        <v>71</v>
      </c>
      <c r="C370" s="344">
        <f>IF(C338-C337=0,0,"Error")</f>
        <v>0</v>
      </c>
      <c r="D370" s="344">
        <f>IF(D338-D337=0,0,"Error")</f>
        <v>0</v>
      </c>
      <c r="E370" s="344">
        <f>IF(E338-E337=0,0,"Error")</f>
        <v>0</v>
      </c>
      <c r="F370" s="344">
        <f>IF(F338-F337=0,0,"Error")</f>
        <v>0</v>
      </c>
    </row>
    <row r="371" spans="2:6" ht="5.25" customHeight="1" x14ac:dyDescent="0.25">
      <c r="B371" s="848"/>
      <c r="C371" s="849"/>
      <c r="D371" s="849"/>
      <c r="E371" s="849"/>
      <c r="F371" s="849"/>
    </row>
    <row r="372" spans="2:6" ht="4.5" customHeight="1" x14ac:dyDescent="0.25">
      <c r="B372" s="206"/>
      <c r="C372" s="367"/>
      <c r="D372" s="367"/>
      <c r="E372" s="367"/>
      <c r="F372" s="367"/>
    </row>
  </sheetData>
  <mergeCells count="83">
    <mergeCell ref="C300:F300"/>
    <mergeCell ref="B301:B302"/>
    <mergeCell ref="B309:F309"/>
    <mergeCell ref="B310:B311"/>
    <mergeCell ref="B323:B324"/>
    <mergeCell ref="C299:F299"/>
    <mergeCell ref="B257:F257"/>
    <mergeCell ref="B258:B259"/>
    <mergeCell ref="C271:F271"/>
    <mergeCell ref="E272:F272"/>
    <mergeCell ref="C273:F273"/>
    <mergeCell ref="C274:F274"/>
    <mergeCell ref="B275:B276"/>
    <mergeCell ref="B283:F283"/>
    <mergeCell ref="B284:B285"/>
    <mergeCell ref="C297:F297"/>
    <mergeCell ref="E298:F298"/>
    <mergeCell ref="B249:B250"/>
    <mergeCell ref="C219:F219"/>
    <mergeCell ref="B220:B221"/>
    <mergeCell ref="B228:F228"/>
    <mergeCell ref="B229:B230"/>
    <mergeCell ref="B242:F242"/>
    <mergeCell ref="B243:F243"/>
    <mergeCell ref="C244:F244"/>
    <mergeCell ref="E245:F245"/>
    <mergeCell ref="C246:F246"/>
    <mergeCell ref="C247:F247"/>
    <mergeCell ref="C248:F248"/>
    <mergeCell ref="C218:F218"/>
    <mergeCell ref="C167:F167"/>
    <mergeCell ref="C168:F168"/>
    <mergeCell ref="B169:B170"/>
    <mergeCell ref="B177:F177"/>
    <mergeCell ref="B178:B179"/>
    <mergeCell ref="C192:F192"/>
    <mergeCell ref="C193:F193"/>
    <mergeCell ref="B194:B195"/>
    <mergeCell ref="B202:F202"/>
    <mergeCell ref="B203:B204"/>
    <mergeCell ref="C216:F216"/>
    <mergeCell ref="E166:F166"/>
    <mergeCell ref="B112:B113"/>
    <mergeCell ref="B137:F137"/>
    <mergeCell ref="B138:F138"/>
    <mergeCell ref="C139:F139"/>
    <mergeCell ref="E140:F140"/>
    <mergeCell ref="C141:F141"/>
    <mergeCell ref="C142:F142"/>
    <mergeCell ref="C143:F143"/>
    <mergeCell ref="B144:B145"/>
    <mergeCell ref="B152:F152"/>
    <mergeCell ref="B153:B154"/>
    <mergeCell ref="B111:F111"/>
    <mergeCell ref="B38:B39"/>
    <mergeCell ref="C63:F63"/>
    <mergeCell ref="C64:F64"/>
    <mergeCell ref="C65:F65"/>
    <mergeCell ref="B66:B67"/>
    <mergeCell ref="B74:F74"/>
    <mergeCell ref="B75:B76"/>
    <mergeCell ref="C100:F100"/>
    <mergeCell ref="C101:F101"/>
    <mergeCell ref="C102:F102"/>
    <mergeCell ref="B103:B104"/>
    <mergeCell ref="B37:F37"/>
    <mergeCell ref="B9:F11"/>
    <mergeCell ref="C12:F12"/>
    <mergeCell ref="B13:B14"/>
    <mergeCell ref="C18:F18"/>
    <mergeCell ref="B19:F19"/>
    <mergeCell ref="B20:F20"/>
    <mergeCell ref="B25:F25"/>
    <mergeCell ref="C26:F26"/>
    <mergeCell ref="C27:F27"/>
    <mergeCell ref="C28:F28"/>
    <mergeCell ref="B29:B30"/>
    <mergeCell ref="B8:F8"/>
    <mergeCell ref="A2:G2"/>
    <mergeCell ref="B3:F3"/>
    <mergeCell ref="C5:F5"/>
    <mergeCell ref="C6:F6"/>
    <mergeCell ref="C7:F7"/>
  </mergeCells>
  <pageMargins left="0.25" right="0.25" top="0.25" bottom="0" header="0.3" footer="0.3"/>
  <pageSetup paperSize="9" scale="69" fitToHeight="0" orientation="portrait" r:id="rId1"/>
  <rowBreaks count="2" manualBreakCount="2">
    <brk id="62" max="11" man="1"/>
    <brk id="241" max="1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CB1BF-8077-4D88-B326-1406160FF051}">
  <sheetPr>
    <outlinePr summaryBelow="0" summaryRight="0"/>
    <pageSetUpPr fitToPage="1"/>
  </sheetPr>
  <dimension ref="A1:P739"/>
  <sheetViews>
    <sheetView topLeftCell="A109" zoomScale="160" zoomScaleNormal="160" workbookViewId="0">
      <selection activeCell="C51" sqref="C51"/>
    </sheetView>
  </sheetViews>
  <sheetFormatPr defaultColWidth="12.5703125" defaultRowHeight="15.75" customHeight="1" x14ac:dyDescent="0.25"/>
  <cols>
    <col min="1" max="1" width="12.5703125" style="851"/>
    <col min="2" max="2" width="20" style="851" customWidth="1"/>
    <col min="3" max="16384" width="12.5703125" style="851"/>
  </cols>
  <sheetData>
    <row r="1" spans="1:16" ht="15.75" customHeight="1" x14ac:dyDescent="0.25">
      <c r="A1" s="850"/>
      <c r="B1" s="850"/>
      <c r="C1" s="850"/>
      <c r="D1" s="850"/>
      <c r="E1" s="850"/>
      <c r="F1" s="850"/>
      <c r="G1" s="850"/>
      <c r="H1" s="850"/>
      <c r="I1" s="850"/>
      <c r="J1" s="850"/>
      <c r="K1" s="850"/>
      <c r="L1" s="850"/>
      <c r="M1" s="850"/>
      <c r="N1" s="850"/>
      <c r="O1" s="850"/>
      <c r="P1" s="850"/>
    </row>
    <row r="2" spans="1:16" ht="15.75" customHeight="1" x14ac:dyDescent="0.25">
      <c r="A2" s="2077" t="s">
        <v>0</v>
      </c>
      <c r="B2" s="2078"/>
      <c r="C2" s="2078"/>
      <c r="D2" s="2078"/>
      <c r="E2" s="2078"/>
      <c r="F2" s="2078"/>
      <c r="G2" s="2078"/>
      <c r="H2" s="850"/>
      <c r="I2" s="850"/>
      <c r="J2" s="850"/>
      <c r="K2" s="850"/>
      <c r="L2" s="850"/>
      <c r="M2" s="850"/>
      <c r="N2" s="850"/>
      <c r="O2" s="850"/>
      <c r="P2" s="850"/>
    </row>
    <row r="3" spans="1:16" ht="15.75" customHeight="1" x14ac:dyDescent="0.25">
      <c r="A3" s="850"/>
      <c r="B3" s="2079" t="s">
        <v>1</v>
      </c>
      <c r="C3" s="2080"/>
      <c r="D3" s="2080"/>
      <c r="E3" s="2080"/>
      <c r="F3" s="2080"/>
      <c r="G3" s="850"/>
      <c r="H3" s="850"/>
      <c r="I3" s="850"/>
      <c r="J3" s="850"/>
      <c r="K3" s="850"/>
      <c r="L3" s="850"/>
      <c r="M3" s="850"/>
      <c r="N3" s="850"/>
      <c r="O3" s="850"/>
      <c r="P3" s="850"/>
    </row>
    <row r="4" spans="1:16" ht="15.75" customHeight="1" thickBot="1" x14ac:dyDescent="0.3">
      <c r="A4" s="850"/>
      <c r="B4" s="850"/>
      <c r="C4" s="850"/>
      <c r="D4" s="850"/>
      <c r="E4" s="850"/>
      <c r="F4" s="883" t="s">
        <v>259</v>
      </c>
      <c r="G4" s="850"/>
      <c r="H4" s="850"/>
      <c r="I4" s="850"/>
      <c r="J4" s="850"/>
      <c r="K4" s="850"/>
      <c r="L4" s="850"/>
      <c r="M4" s="850"/>
      <c r="N4" s="850"/>
      <c r="O4" s="850"/>
      <c r="P4" s="850"/>
    </row>
    <row r="5" spans="1:16" ht="15.75" customHeight="1" thickBot="1" x14ac:dyDescent="0.3">
      <c r="A5" s="850"/>
      <c r="B5" s="852" t="s">
        <v>2</v>
      </c>
      <c r="C5" s="2081" t="s">
        <v>790</v>
      </c>
      <c r="D5" s="2076"/>
      <c r="E5" s="2076"/>
      <c r="F5" s="2076"/>
      <c r="G5" s="850"/>
      <c r="H5" s="850"/>
      <c r="I5" s="850"/>
      <c r="J5" s="850"/>
      <c r="K5" s="850"/>
      <c r="L5" s="850"/>
      <c r="M5" s="850"/>
      <c r="N5" s="850"/>
      <c r="O5" s="850"/>
      <c r="P5" s="850"/>
    </row>
    <row r="6" spans="1:16" ht="15.75" customHeight="1" thickBot="1" x14ac:dyDescent="0.3">
      <c r="A6" s="850"/>
      <c r="B6" s="852" t="s">
        <v>4</v>
      </c>
      <c r="C6" s="2082" t="s">
        <v>639</v>
      </c>
      <c r="D6" s="2076"/>
      <c r="E6" s="2076"/>
      <c r="F6" s="2076"/>
      <c r="G6" s="850"/>
      <c r="H6" s="850"/>
      <c r="I6" s="850"/>
      <c r="J6" s="850"/>
      <c r="K6" s="850"/>
      <c r="L6" s="850"/>
      <c r="M6" s="850"/>
      <c r="N6" s="850"/>
      <c r="O6" s="850"/>
      <c r="P6" s="850"/>
    </row>
    <row r="7" spans="1:16" ht="15.75" customHeight="1" thickBot="1" x14ac:dyDescent="0.3">
      <c r="A7" s="850"/>
      <c r="B7" s="852" t="s">
        <v>6</v>
      </c>
      <c r="C7" s="2083" t="s">
        <v>7</v>
      </c>
      <c r="D7" s="2076"/>
      <c r="E7" s="2076"/>
      <c r="F7" s="2076"/>
      <c r="G7" s="850"/>
      <c r="H7" s="850"/>
      <c r="I7" s="850"/>
      <c r="J7" s="850"/>
      <c r="K7" s="850"/>
      <c r="L7" s="850"/>
      <c r="M7" s="850"/>
      <c r="N7" s="850"/>
      <c r="O7" s="850"/>
      <c r="P7" s="850"/>
    </row>
    <row r="8" spans="1:16" ht="15.75" customHeight="1" thickBot="1" x14ac:dyDescent="0.3">
      <c r="A8" s="850"/>
      <c r="B8" s="2084" t="s">
        <v>8</v>
      </c>
      <c r="C8" s="2076"/>
      <c r="D8" s="2076"/>
      <c r="E8" s="2076"/>
      <c r="F8" s="2076"/>
      <c r="G8" s="850"/>
      <c r="H8" s="850"/>
      <c r="I8" s="850"/>
      <c r="J8" s="850"/>
      <c r="K8" s="850"/>
      <c r="L8" s="850"/>
      <c r="M8" s="850"/>
      <c r="N8" s="850"/>
      <c r="O8" s="850"/>
      <c r="P8" s="850"/>
    </row>
    <row r="9" spans="1:16" ht="15.75" customHeight="1" thickBot="1" x14ac:dyDescent="0.3">
      <c r="A9" s="850"/>
      <c r="B9" s="2085" t="s">
        <v>791</v>
      </c>
      <c r="C9" s="2076"/>
      <c r="D9" s="2076"/>
      <c r="E9" s="2076"/>
      <c r="F9" s="2076"/>
      <c r="G9" s="850"/>
      <c r="H9" s="850"/>
      <c r="I9" s="850"/>
      <c r="J9" s="850"/>
      <c r="K9" s="850"/>
      <c r="L9" s="850"/>
      <c r="M9" s="850"/>
      <c r="N9" s="850"/>
      <c r="O9" s="850"/>
      <c r="P9" s="850"/>
    </row>
    <row r="10" spans="1:16" ht="15.75" customHeight="1" thickBot="1" x14ac:dyDescent="0.3">
      <c r="A10" s="850"/>
      <c r="B10" s="2076"/>
      <c r="C10" s="2086"/>
      <c r="D10" s="2086"/>
      <c r="E10" s="2086"/>
      <c r="F10" s="2076"/>
      <c r="G10" s="850"/>
      <c r="H10" s="850"/>
      <c r="I10" s="850"/>
      <c r="J10" s="850"/>
      <c r="K10" s="850"/>
      <c r="L10" s="850"/>
      <c r="M10" s="850"/>
      <c r="N10" s="850"/>
      <c r="O10" s="850"/>
      <c r="P10" s="850"/>
    </row>
    <row r="11" spans="1:16" ht="15.75" customHeight="1" thickBot="1" x14ac:dyDescent="0.3">
      <c r="A11" s="850"/>
      <c r="B11" s="2076"/>
      <c r="C11" s="2076"/>
      <c r="D11" s="2076"/>
      <c r="E11" s="2076"/>
      <c r="F11" s="2076"/>
      <c r="G11" s="850"/>
      <c r="H11" s="850"/>
      <c r="I11" s="850"/>
      <c r="J11" s="850"/>
      <c r="K11" s="850"/>
      <c r="L11" s="850"/>
      <c r="M11" s="850"/>
      <c r="N11" s="850"/>
      <c r="O11" s="850"/>
      <c r="P11" s="850"/>
    </row>
    <row r="12" spans="1:16" ht="15.75" customHeight="1" thickBot="1" x14ac:dyDescent="0.3">
      <c r="A12" s="850"/>
      <c r="B12" s="853" t="s">
        <v>10</v>
      </c>
      <c r="C12" s="2087" t="s">
        <v>792</v>
      </c>
      <c r="D12" s="2076"/>
      <c r="E12" s="2076"/>
      <c r="F12" s="2076"/>
      <c r="G12" s="850"/>
      <c r="H12" s="850"/>
      <c r="I12" s="850"/>
      <c r="J12" s="850"/>
      <c r="K12" s="850"/>
      <c r="L12" s="850"/>
      <c r="M12" s="850"/>
      <c r="N12" s="850"/>
      <c r="O12" s="850"/>
      <c r="P12" s="850"/>
    </row>
    <row r="13" spans="1:16" ht="15.75" customHeight="1" thickBot="1" x14ac:dyDescent="0.3">
      <c r="A13" s="850"/>
      <c r="B13" s="2088" t="s">
        <v>12</v>
      </c>
      <c r="C13" s="857">
        <v>2024</v>
      </c>
      <c r="D13" s="857">
        <v>2025</v>
      </c>
      <c r="E13" s="857">
        <v>2026</v>
      </c>
      <c r="F13" s="857">
        <v>2027</v>
      </c>
      <c r="G13" s="850"/>
      <c r="H13" s="850"/>
      <c r="I13" s="850"/>
      <c r="J13" s="850"/>
      <c r="K13" s="850"/>
      <c r="L13" s="850"/>
      <c r="M13" s="850"/>
      <c r="N13" s="850"/>
      <c r="O13" s="850"/>
      <c r="P13" s="850"/>
    </row>
    <row r="14" spans="1:16" ht="15.75" customHeight="1" thickBot="1" x14ac:dyDescent="0.3">
      <c r="A14" s="850"/>
      <c r="B14" s="2076"/>
      <c r="C14" s="857" t="s">
        <v>13</v>
      </c>
      <c r="D14" s="857" t="s">
        <v>14</v>
      </c>
      <c r="E14" s="857" t="s">
        <v>14</v>
      </c>
      <c r="F14" s="857" t="s">
        <v>14</v>
      </c>
      <c r="G14" s="850"/>
      <c r="H14" s="850"/>
      <c r="I14" s="850"/>
      <c r="J14" s="850"/>
      <c r="K14" s="850"/>
      <c r="L14" s="850"/>
      <c r="M14" s="850"/>
      <c r="N14" s="850"/>
      <c r="O14" s="850"/>
      <c r="P14" s="850"/>
    </row>
    <row r="15" spans="1:16" ht="15.75" customHeight="1" thickBot="1" x14ac:dyDescent="0.3">
      <c r="A15" s="850"/>
      <c r="B15" s="858" t="s">
        <v>264</v>
      </c>
      <c r="C15" s="859" t="s">
        <v>175</v>
      </c>
      <c r="D15" s="859" t="s">
        <v>18</v>
      </c>
      <c r="E15" s="859" t="s">
        <v>18</v>
      </c>
      <c r="F15" s="859" t="s">
        <v>18</v>
      </c>
      <c r="G15" s="850"/>
      <c r="H15" s="850"/>
      <c r="I15" s="850"/>
      <c r="J15" s="850"/>
      <c r="K15" s="850"/>
      <c r="L15" s="850"/>
      <c r="M15" s="850"/>
      <c r="N15" s="850"/>
      <c r="O15" s="850"/>
      <c r="P15" s="850"/>
    </row>
    <row r="16" spans="1:16" ht="15.75" customHeight="1" thickBot="1" x14ac:dyDescent="0.3">
      <c r="A16" s="850"/>
      <c r="B16" s="858" t="s">
        <v>174</v>
      </c>
      <c r="C16" s="859" t="s">
        <v>175</v>
      </c>
      <c r="D16" s="859" t="s">
        <v>18</v>
      </c>
      <c r="E16" s="859" t="s">
        <v>18</v>
      </c>
      <c r="F16" s="859" t="s">
        <v>18</v>
      </c>
      <c r="G16" s="850"/>
      <c r="H16" s="850"/>
      <c r="I16" s="850"/>
      <c r="J16" s="850"/>
      <c r="K16" s="850"/>
      <c r="L16" s="850"/>
      <c r="M16" s="850"/>
      <c r="N16" s="850"/>
      <c r="O16" s="850"/>
      <c r="P16" s="850"/>
    </row>
    <row r="17" spans="1:16" ht="15.75" customHeight="1" thickBot="1" x14ac:dyDescent="0.3">
      <c r="A17" s="850"/>
      <c r="B17" s="858" t="s">
        <v>176</v>
      </c>
      <c r="C17" s="859" t="s">
        <v>175</v>
      </c>
      <c r="D17" s="859" t="s">
        <v>18</v>
      </c>
      <c r="E17" s="859" t="s">
        <v>18</v>
      </c>
      <c r="F17" s="859" t="s">
        <v>18</v>
      </c>
      <c r="G17" s="850"/>
      <c r="H17" s="850"/>
      <c r="I17" s="850"/>
      <c r="J17" s="850"/>
      <c r="K17" s="850"/>
      <c r="L17" s="850"/>
      <c r="M17" s="850"/>
      <c r="N17" s="850"/>
      <c r="O17" s="850"/>
      <c r="P17" s="850"/>
    </row>
    <row r="18" spans="1:16" ht="15.75" customHeight="1" thickBot="1" x14ac:dyDescent="0.3">
      <c r="A18" s="850"/>
      <c r="B18" s="860" t="s">
        <v>24</v>
      </c>
      <c r="C18" s="2089" t="s">
        <v>793</v>
      </c>
      <c r="D18" s="2076"/>
      <c r="E18" s="2076"/>
      <c r="F18" s="2076"/>
      <c r="G18" s="850"/>
      <c r="H18" s="850"/>
      <c r="I18" s="850"/>
      <c r="J18" s="850"/>
      <c r="K18" s="850"/>
      <c r="L18" s="850"/>
      <c r="M18" s="850"/>
      <c r="N18" s="850"/>
      <c r="O18" s="850"/>
      <c r="P18" s="850"/>
    </row>
    <row r="19" spans="1:16" ht="15.75" customHeight="1" thickBot="1" x14ac:dyDescent="0.3">
      <c r="A19" s="850"/>
      <c r="B19" s="2088" t="s">
        <v>84</v>
      </c>
      <c r="C19" s="2076"/>
      <c r="D19" s="2076"/>
      <c r="E19" s="2076"/>
      <c r="F19" s="2076"/>
      <c r="G19" s="850"/>
      <c r="H19" s="850"/>
      <c r="I19" s="850"/>
      <c r="J19" s="850"/>
      <c r="K19" s="850"/>
      <c r="L19" s="850"/>
      <c r="M19" s="850"/>
      <c r="N19" s="850"/>
      <c r="O19" s="850"/>
      <c r="P19" s="850"/>
    </row>
    <row r="20" spans="1:16" ht="15.75" customHeight="1" thickBot="1" x14ac:dyDescent="0.3">
      <c r="A20" s="850"/>
      <c r="B20" s="858" t="s">
        <v>264</v>
      </c>
      <c r="C20" s="861" t="s">
        <v>175</v>
      </c>
      <c r="D20" s="862" t="s">
        <v>18</v>
      </c>
      <c r="E20" s="862" t="s">
        <v>18</v>
      </c>
      <c r="F20" s="862" t="s">
        <v>18</v>
      </c>
      <c r="G20" s="850"/>
      <c r="H20" s="850"/>
      <c r="I20" s="850"/>
      <c r="J20" s="850"/>
      <c r="K20" s="850"/>
      <c r="L20" s="850"/>
      <c r="M20" s="850"/>
      <c r="N20" s="850"/>
      <c r="O20" s="850"/>
      <c r="P20" s="850"/>
    </row>
    <row r="21" spans="1:16" ht="15.75" customHeight="1" thickBot="1" x14ac:dyDescent="0.3">
      <c r="A21" s="850"/>
      <c r="B21" s="858" t="s">
        <v>176</v>
      </c>
      <c r="C21" s="863" t="s">
        <v>175</v>
      </c>
      <c r="D21" s="862" t="s">
        <v>18</v>
      </c>
      <c r="E21" s="862" t="s">
        <v>18</v>
      </c>
      <c r="F21" s="862" t="s">
        <v>18</v>
      </c>
      <c r="G21" s="850"/>
      <c r="H21" s="850"/>
      <c r="I21" s="850"/>
      <c r="J21" s="850"/>
      <c r="K21" s="850"/>
      <c r="L21" s="850"/>
      <c r="M21" s="850"/>
      <c r="N21" s="850"/>
      <c r="O21" s="850"/>
      <c r="P21" s="850"/>
    </row>
    <row r="22" spans="1:16" ht="15.75" customHeight="1" thickBot="1" x14ac:dyDescent="0.3">
      <c r="A22" s="850"/>
      <c r="B22" s="2075" t="s">
        <v>90</v>
      </c>
      <c r="C22" s="2076"/>
      <c r="D22" s="2076"/>
      <c r="E22" s="2076"/>
      <c r="F22" s="2076"/>
      <c r="G22" s="850"/>
      <c r="H22" s="850"/>
      <c r="I22" s="850"/>
      <c r="J22" s="850"/>
      <c r="K22" s="850"/>
      <c r="L22" s="850"/>
      <c r="M22" s="850"/>
      <c r="N22" s="850"/>
      <c r="O22" s="850"/>
      <c r="P22" s="850"/>
    </row>
    <row r="23" spans="1:16" ht="15.75" customHeight="1" thickBot="1" x14ac:dyDescent="0.3">
      <c r="A23" s="850"/>
      <c r="B23" s="2091" t="s">
        <v>26</v>
      </c>
      <c r="C23" s="2076"/>
      <c r="D23" s="2076"/>
      <c r="E23" s="2076"/>
      <c r="F23" s="2076"/>
      <c r="G23" s="850"/>
      <c r="H23" s="850"/>
      <c r="I23" s="850"/>
      <c r="J23" s="850"/>
      <c r="K23" s="850"/>
      <c r="L23" s="850"/>
      <c r="M23" s="850"/>
      <c r="N23" s="850"/>
      <c r="O23" s="850"/>
      <c r="P23" s="850"/>
    </row>
    <row r="24" spans="1:16" ht="15.75" customHeight="1" thickBot="1" x14ac:dyDescent="0.3">
      <c r="A24" s="850"/>
      <c r="B24" s="856" t="s">
        <v>27</v>
      </c>
      <c r="C24" s="2092" t="s">
        <v>794</v>
      </c>
      <c r="D24" s="2076"/>
      <c r="E24" s="2076"/>
      <c r="F24" s="2076"/>
      <c r="G24" s="850"/>
      <c r="H24" s="850"/>
      <c r="I24" s="850"/>
      <c r="J24" s="850"/>
      <c r="K24" s="850"/>
      <c r="L24" s="850"/>
      <c r="M24" s="850"/>
      <c r="N24" s="850"/>
      <c r="O24" s="850"/>
      <c r="P24" s="850"/>
    </row>
    <row r="25" spans="1:16" ht="15.75" customHeight="1" thickBot="1" x14ac:dyDescent="0.3">
      <c r="A25" s="850"/>
      <c r="B25" s="858" t="s">
        <v>29</v>
      </c>
      <c r="C25" s="2088" t="s">
        <v>795</v>
      </c>
      <c r="D25" s="2076"/>
      <c r="E25" s="2076"/>
      <c r="F25" s="2076"/>
      <c r="G25" s="850"/>
      <c r="H25" s="850"/>
      <c r="I25" s="850"/>
      <c r="J25" s="850"/>
      <c r="K25" s="850"/>
      <c r="L25" s="850"/>
      <c r="M25" s="850"/>
      <c r="N25" s="850"/>
      <c r="O25" s="850"/>
      <c r="P25" s="850"/>
    </row>
    <row r="26" spans="1:16" ht="15.75" customHeight="1" thickBot="1" x14ac:dyDescent="0.3">
      <c r="A26" s="850"/>
      <c r="B26" s="858" t="s">
        <v>31</v>
      </c>
      <c r="C26" s="2093" t="s">
        <v>796</v>
      </c>
      <c r="D26" s="2076"/>
      <c r="E26" s="2076"/>
      <c r="F26" s="2076"/>
      <c r="G26" s="850"/>
      <c r="H26" s="850"/>
      <c r="I26" s="850"/>
      <c r="J26" s="850"/>
      <c r="K26" s="850"/>
      <c r="L26" s="850"/>
      <c r="M26" s="850"/>
      <c r="N26" s="850"/>
      <c r="O26" s="850"/>
      <c r="P26" s="850"/>
    </row>
    <row r="27" spans="1:16" ht="15.75" customHeight="1" thickBot="1" x14ac:dyDescent="0.3">
      <c r="A27" s="850"/>
      <c r="B27" s="2094"/>
      <c r="C27" s="865">
        <v>2024</v>
      </c>
      <c r="D27" s="865">
        <v>2025</v>
      </c>
      <c r="E27" s="865">
        <v>2026</v>
      </c>
      <c r="F27" s="865">
        <v>2027</v>
      </c>
      <c r="G27" s="850"/>
      <c r="H27" s="850"/>
      <c r="I27" s="850"/>
      <c r="J27" s="850"/>
      <c r="K27" s="850"/>
      <c r="L27" s="850"/>
      <c r="M27" s="850"/>
      <c r="N27" s="850"/>
      <c r="O27" s="850"/>
      <c r="P27" s="850"/>
    </row>
    <row r="28" spans="1:16" ht="15.75" customHeight="1" thickBot="1" x14ac:dyDescent="0.3">
      <c r="A28" s="850"/>
      <c r="B28" s="2076"/>
      <c r="C28" s="865" t="s">
        <v>13</v>
      </c>
      <c r="D28" s="865" t="s">
        <v>14</v>
      </c>
      <c r="E28" s="865" t="s">
        <v>14</v>
      </c>
      <c r="F28" s="865" t="s">
        <v>14</v>
      </c>
      <c r="G28" s="850"/>
      <c r="H28" s="850"/>
      <c r="I28" s="850"/>
      <c r="J28" s="850"/>
      <c r="K28" s="850"/>
      <c r="L28" s="850"/>
      <c r="M28" s="850"/>
      <c r="N28" s="850"/>
      <c r="O28" s="850"/>
      <c r="P28" s="850"/>
    </row>
    <row r="29" spans="1:16" ht="15.75" customHeight="1" thickBot="1" x14ac:dyDescent="0.3">
      <c r="A29" s="850"/>
      <c r="B29" s="858" t="s">
        <v>33</v>
      </c>
      <c r="C29" s="861">
        <v>2</v>
      </c>
      <c r="D29" s="861">
        <v>10</v>
      </c>
      <c r="E29" s="861">
        <v>12</v>
      </c>
      <c r="F29" s="861">
        <v>15</v>
      </c>
      <c r="G29" s="850"/>
      <c r="H29" s="850"/>
      <c r="I29" s="850"/>
      <c r="J29" s="850"/>
      <c r="K29" s="850"/>
      <c r="L29" s="850"/>
      <c r="M29" s="850"/>
      <c r="N29" s="850"/>
      <c r="O29" s="850"/>
      <c r="P29" s="850"/>
    </row>
    <row r="30" spans="1:16" ht="15.75" customHeight="1" thickBot="1" x14ac:dyDescent="0.3">
      <c r="A30" s="850"/>
      <c r="B30" s="858" t="s">
        <v>35</v>
      </c>
      <c r="C30" s="861">
        <f>+C59</f>
        <v>9146</v>
      </c>
      <c r="D30" s="861">
        <f t="shared" ref="D30:F30" si="0">+D59</f>
        <v>32536</v>
      </c>
      <c r="E30" s="861">
        <f t="shared" si="0"/>
        <v>12536</v>
      </c>
      <c r="F30" s="861">
        <f t="shared" si="0"/>
        <v>12536</v>
      </c>
      <c r="G30" s="850"/>
      <c r="H30" s="850"/>
      <c r="I30" s="850"/>
      <c r="J30" s="850"/>
      <c r="K30" s="850"/>
      <c r="L30" s="850"/>
      <c r="M30" s="850"/>
      <c r="N30" s="850"/>
      <c r="O30" s="850"/>
      <c r="P30" s="850"/>
    </row>
    <row r="31" spans="1:16" ht="15.75" customHeight="1" thickBot="1" x14ac:dyDescent="0.3">
      <c r="A31" s="850"/>
      <c r="B31" s="858" t="s">
        <v>36</v>
      </c>
      <c r="C31" s="861">
        <v>4573</v>
      </c>
      <c r="D31" s="861">
        <v>1254</v>
      </c>
      <c r="E31" s="861">
        <v>1045</v>
      </c>
      <c r="F31" s="861">
        <v>836</v>
      </c>
      <c r="G31" s="850"/>
      <c r="H31" s="850"/>
      <c r="I31" s="850"/>
      <c r="J31" s="850"/>
      <c r="K31" s="850"/>
      <c r="L31" s="850"/>
      <c r="M31" s="850"/>
      <c r="N31" s="850"/>
      <c r="O31" s="850"/>
      <c r="P31" s="850"/>
    </row>
    <row r="32" spans="1:16" ht="15.75" customHeight="1" thickBot="1" x14ac:dyDescent="0.3">
      <c r="A32" s="850"/>
      <c r="B32" s="858" t="s">
        <v>37</v>
      </c>
      <c r="C32" s="864" t="s">
        <v>94</v>
      </c>
      <c r="D32" s="866">
        <v>4</v>
      </c>
      <c r="E32" s="866">
        <v>0.2</v>
      </c>
      <c r="F32" s="866">
        <v>0.25</v>
      </c>
      <c r="G32" s="850"/>
      <c r="H32" s="850"/>
      <c r="I32" s="850"/>
      <c r="J32" s="850"/>
      <c r="K32" s="850"/>
      <c r="L32" s="850"/>
      <c r="M32" s="850"/>
      <c r="N32" s="850"/>
      <c r="O32" s="850"/>
      <c r="P32" s="850"/>
    </row>
    <row r="33" spans="1:16" ht="24" thickBot="1" x14ac:dyDescent="0.3">
      <c r="A33" s="850"/>
      <c r="B33" s="858" t="s">
        <v>38</v>
      </c>
      <c r="C33" s="864" t="s">
        <v>94</v>
      </c>
      <c r="D33" s="866">
        <v>0.371</v>
      </c>
      <c r="E33" s="866">
        <v>0</v>
      </c>
      <c r="F33" s="866">
        <v>0</v>
      </c>
      <c r="G33" s="850"/>
      <c r="H33" s="850"/>
      <c r="I33" s="850"/>
      <c r="J33" s="850"/>
      <c r="K33" s="850"/>
      <c r="L33" s="850"/>
      <c r="M33" s="850"/>
      <c r="N33" s="850"/>
      <c r="O33" s="850"/>
      <c r="P33" s="850"/>
    </row>
    <row r="34" spans="1:16" ht="24" thickBot="1" x14ac:dyDescent="0.3">
      <c r="A34" s="850"/>
      <c r="B34" s="858" t="s">
        <v>39</v>
      </c>
      <c r="C34" s="864" t="s">
        <v>94</v>
      </c>
      <c r="D34" s="866">
        <v>-0.72599999999999998</v>
      </c>
      <c r="E34" s="866">
        <v>-0.16700000000000001</v>
      </c>
      <c r="F34" s="866">
        <v>-0.2</v>
      </c>
      <c r="G34" s="850"/>
      <c r="H34" s="850"/>
      <c r="I34" s="850"/>
      <c r="J34" s="850"/>
      <c r="K34" s="850"/>
      <c r="L34" s="850"/>
      <c r="M34" s="850"/>
      <c r="N34" s="850"/>
      <c r="O34" s="850"/>
      <c r="P34" s="850"/>
    </row>
    <row r="35" spans="1:16" thickBot="1" x14ac:dyDescent="0.3">
      <c r="A35" s="850"/>
      <c r="B35" s="2095" t="s">
        <v>797</v>
      </c>
      <c r="C35" s="2076"/>
      <c r="D35" s="2076"/>
      <c r="E35" s="2076"/>
      <c r="F35" s="2076"/>
      <c r="G35" s="850"/>
      <c r="H35" s="850"/>
      <c r="I35" s="850"/>
      <c r="J35" s="850"/>
      <c r="K35" s="850"/>
      <c r="L35" s="850"/>
      <c r="M35" s="850"/>
      <c r="N35" s="850"/>
      <c r="O35" s="850"/>
      <c r="P35" s="850"/>
    </row>
    <row r="36" spans="1:16" thickBot="1" x14ac:dyDescent="0.3">
      <c r="A36" s="850"/>
      <c r="B36" s="2094"/>
      <c r="C36" s="865">
        <v>2024</v>
      </c>
      <c r="D36" s="865">
        <v>2025</v>
      </c>
      <c r="E36" s="865">
        <v>2026</v>
      </c>
      <c r="F36" s="865">
        <v>2027</v>
      </c>
      <c r="G36" s="850"/>
      <c r="H36" s="850"/>
      <c r="I36" s="850"/>
      <c r="J36" s="850"/>
      <c r="K36" s="850"/>
      <c r="L36" s="850"/>
      <c r="M36" s="850"/>
      <c r="N36" s="850"/>
      <c r="O36" s="850"/>
      <c r="P36" s="850"/>
    </row>
    <row r="37" spans="1:16" thickBot="1" x14ac:dyDescent="0.3">
      <c r="A37" s="850"/>
      <c r="B37" s="2076"/>
      <c r="C37" s="865" t="s">
        <v>13</v>
      </c>
      <c r="D37" s="865" t="s">
        <v>14</v>
      </c>
      <c r="E37" s="865" t="s">
        <v>14</v>
      </c>
      <c r="F37" s="865" t="s">
        <v>14</v>
      </c>
      <c r="G37" s="850"/>
      <c r="H37" s="850"/>
      <c r="I37" s="850"/>
      <c r="J37" s="850"/>
      <c r="K37" s="850"/>
      <c r="L37" s="850"/>
      <c r="M37" s="850"/>
      <c r="N37" s="850"/>
      <c r="O37" s="850"/>
      <c r="P37" s="850"/>
    </row>
    <row r="38" spans="1:16" thickBot="1" x14ac:dyDescent="0.3">
      <c r="A38" s="850"/>
      <c r="B38" s="867" t="s">
        <v>41</v>
      </c>
      <c r="C38" s="868">
        <v>6288</v>
      </c>
      <c r="D38" s="868">
        <v>9588</v>
      </c>
      <c r="E38" s="868">
        <v>9588</v>
      </c>
      <c r="F38" s="868">
        <v>9588</v>
      </c>
      <c r="G38" s="850"/>
      <c r="H38" s="850"/>
      <c r="I38" s="850"/>
      <c r="J38" s="850"/>
      <c r="K38" s="850"/>
      <c r="L38" s="850"/>
      <c r="M38" s="850"/>
      <c r="N38" s="850"/>
      <c r="O38" s="850"/>
      <c r="P38" s="850"/>
    </row>
    <row r="39" spans="1:16" thickBot="1" x14ac:dyDescent="0.3">
      <c r="A39" s="850"/>
      <c r="B39" s="869" t="s">
        <v>42</v>
      </c>
      <c r="C39" s="870">
        <v>6288</v>
      </c>
      <c r="D39" s="871">
        <v>9588</v>
      </c>
      <c r="E39" s="871">
        <v>9588</v>
      </c>
      <c r="F39" s="871">
        <v>9588</v>
      </c>
      <c r="G39" s="850"/>
      <c r="H39" s="850"/>
      <c r="I39" s="850"/>
      <c r="J39" s="850"/>
      <c r="K39" s="850"/>
      <c r="L39" s="850"/>
      <c r="M39" s="850"/>
      <c r="N39" s="850"/>
      <c r="O39" s="850"/>
      <c r="P39" s="850"/>
    </row>
    <row r="40" spans="1:16" thickBot="1" x14ac:dyDescent="0.3">
      <c r="A40" s="850"/>
      <c r="B40" s="869" t="s">
        <v>43</v>
      </c>
      <c r="C40" s="872"/>
      <c r="D40" s="872"/>
      <c r="E40" s="872"/>
      <c r="F40" s="872"/>
      <c r="G40" s="850"/>
      <c r="H40" s="850"/>
      <c r="I40" s="850"/>
      <c r="J40" s="850"/>
      <c r="K40" s="850"/>
      <c r="L40" s="850"/>
      <c r="M40" s="850"/>
      <c r="N40" s="850"/>
      <c r="O40" s="850"/>
      <c r="P40" s="850"/>
    </row>
    <row r="41" spans="1:16" ht="25.5" thickBot="1" x14ac:dyDescent="0.3">
      <c r="A41" s="850"/>
      <c r="B41" s="867" t="s">
        <v>67</v>
      </c>
      <c r="C41" s="868">
        <v>1358</v>
      </c>
      <c r="D41" s="868">
        <v>1448</v>
      </c>
      <c r="E41" s="868">
        <v>1448</v>
      </c>
      <c r="F41" s="868">
        <v>1448</v>
      </c>
      <c r="G41" s="850"/>
      <c r="H41" s="850"/>
      <c r="I41" s="850"/>
      <c r="J41" s="850"/>
      <c r="K41" s="850"/>
      <c r="L41" s="850"/>
      <c r="M41" s="850"/>
      <c r="N41" s="850"/>
      <c r="O41" s="850"/>
      <c r="P41" s="850"/>
    </row>
    <row r="42" spans="1:16" thickBot="1" x14ac:dyDescent="0.3">
      <c r="A42" s="850"/>
      <c r="B42" s="869" t="s">
        <v>42</v>
      </c>
      <c r="C42" s="870">
        <v>1358</v>
      </c>
      <c r="D42" s="868">
        <v>1448</v>
      </c>
      <c r="E42" s="868">
        <v>1448</v>
      </c>
      <c r="F42" s="868">
        <v>1448</v>
      </c>
      <c r="G42" s="850"/>
      <c r="H42" s="850"/>
      <c r="I42" s="850"/>
      <c r="J42" s="850"/>
      <c r="K42" s="850"/>
      <c r="L42" s="850"/>
      <c r="M42" s="850"/>
      <c r="N42" s="850"/>
      <c r="O42" s="850"/>
      <c r="P42" s="850"/>
    </row>
    <row r="43" spans="1:16" thickBot="1" x14ac:dyDescent="0.3">
      <c r="A43" s="850"/>
      <c r="B43" s="869" t="s">
        <v>43</v>
      </c>
      <c r="C43" s="872"/>
      <c r="D43" s="872"/>
      <c r="E43" s="872"/>
      <c r="F43" s="872"/>
      <c r="G43" s="850"/>
      <c r="H43" s="850"/>
      <c r="I43" s="850"/>
      <c r="J43" s="850"/>
      <c r="K43" s="850"/>
      <c r="L43" s="850"/>
      <c r="M43" s="850"/>
      <c r="N43" s="850"/>
      <c r="O43" s="850"/>
      <c r="P43" s="850"/>
    </row>
    <row r="44" spans="1:16" thickBot="1" x14ac:dyDescent="0.3">
      <c r="A44" s="850"/>
      <c r="B44" s="867" t="s">
        <v>45</v>
      </c>
      <c r="C44" s="871">
        <v>1500</v>
      </c>
      <c r="D44" s="884">
        <v>21500</v>
      </c>
      <c r="E44" s="884">
        <v>1500</v>
      </c>
      <c r="F44" s="884">
        <v>1500</v>
      </c>
      <c r="G44" s="850"/>
      <c r="H44" s="850"/>
      <c r="I44" s="850"/>
      <c r="J44" s="850"/>
      <c r="K44" s="850"/>
      <c r="L44" s="850"/>
      <c r="M44" s="850"/>
      <c r="N44" s="850"/>
      <c r="O44" s="850"/>
      <c r="P44" s="850"/>
    </row>
    <row r="45" spans="1:16" ht="21.75" customHeight="1" thickBot="1" x14ac:dyDescent="0.3">
      <c r="A45" s="850"/>
      <c r="B45" s="869" t="s">
        <v>42</v>
      </c>
      <c r="C45" s="870">
        <v>1500</v>
      </c>
      <c r="D45" s="871">
        <v>21500</v>
      </c>
      <c r="E45" s="868">
        <v>1500</v>
      </c>
      <c r="F45" s="868">
        <v>1500</v>
      </c>
      <c r="G45" s="850"/>
      <c r="H45" s="850"/>
      <c r="I45" s="850"/>
      <c r="J45" s="850"/>
      <c r="K45" s="850"/>
      <c r="L45" s="850"/>
      <c r="M45" s="850"/>
      <c r="N45" s="850"/>
      <c r="O45" s="850"/>
      <c r="P45" s="850"/>
    </row>
    <row r="46" spans="1:16" thickBot="1" x14ac:dyDescent="0.3">
      <c r="A46" s="850"/>
      <c r="B46" s="869" t="s">
        <v>43</v>
      </c>
      <c r="C46" s="872"/>
      <c r="D46" s="872"/>
      <c r="E46" s="872"/>
      <c r="F46" s="872"/>
      <c r="G46" s="850"/>
      <c r="H46" s="850"/>
      <c r="I46" s="850"/>
      <c r="J46" s="850"/>
      <c r="K46" s="850"/>
      <c r="L46" s="850"/>
      <c r="M46" s="850"/>
      <c r="N46" s="850"/>
      <c r="O46" s="850"/>
      <c r="P46" s="850"/>
    </row>
    <row r="47" spans="1:16" thickBot="1" x14ac:dyDescent="0.3">
      <c r="A47" s="850"/>
      <c r="B47" s="867" t="s">
        <v>46</v>
      </c>
      <c r="C47" s="872"/>
      <c r="D47" s="872"/>
      <c r="E47" s="872"/>
      <c r="F47" s="872"/>
      <c r="G47" s="850"/>
      <c r="H47" s="850"/>
      <c r="I47" s="850"/>
      <c r="J47" s="850"/>
      <c r="K47" s="850"/>
      <c r="L47" s="850"/>
      <c r="M47" s="850"/>
      <c r="N47" s="850"/>
      <c r="O47" s="850"/>
      <c r="P47" s="850"/>
    </row>
    <row r="48" spans="1:16" thickBot="1" x14ac:dyDescent="0.3">
      <c r="A48" s="850"/>
      <c r="B48" s="869" t="s">
        <v>42</v>
      </c>
      <c r="C48" s="872"/>
      <c r="D48" s="872"/>
      <c r="E48" s="872"/>
      <c r="F48" s="872"/>
      <c r="G48" s="850"/>
      <c r="H48" s="850"/>
      <c r="I48" s="850"/>
      <c r="J48" s="850"/>
      <c r="K48" s="850"/>
      <c r="L48" s="850"/>
      <c r="M48" s="850"/>
      <c r="N48" s="850"/>
      <c r="O48" s="850"/>
      <c r="P48" s="850"/>
    </row>
    <row r="49" spans="1:16" thickBot="1" x14ac:dyDescent="0.3">
      <c r="A49" s="850"/>
      <c r="B49" s="869" t="s">
        <v>43</v>
      </c>
      <c r="C49" s="872"/>
      <c r="D49" s="872"/>
      <c r="E49" s="872"/>
      <c r="F49" s="872"/>
      <c r="G49" s="850"/>
      <c r="H49" s="850"/>
      <c r="I49" s="850"/>
      <c r="J49" s="850"/>
      <c r="K49" s="850"/>
      <c r="L49" s="850"/>
      <c r="M49" s="850"/>
      <c r="N49" s="850"/>
      <c r="O49" s="850"/>
      <c r="P49" s="850"/>
    </row>
    <row r="50" spans="1:16" ht="25.5" thickBot="1" x14ac:dyDescent="0.3">
      <c r="A50" s="850"/>
      <c r="B50" s="867" t="s">
        <v>47</v>
      </c>
      <c r="C50" s="872"/>
      <c r="D50" s="872"/>
      <c r="E50" s="872"/>
      <c r="F50" s="872"/>
      <c r="G50" s="850"/>
      <c r="H50" s="850"/>
      <c r="I50" s="850"/>
      <c r="J50" s="850"/>
      <c r="K50" s="850"/>
      <c r="L50" s="850"/>
      <c r="M50" s="850"/>
      <c r="N50" s="850"/>
      <c r="O50" s="850"/>
      <c r="P50" s="850"/>
    </row>
    <row r="51" spans="1:16" thickBot="1" x14ac:dyDescent="0.3">
      <c r="A51" s="850"/>
      <c r="B51" s="869" t="s">
        <v>42</v>
      </c>
      <c r="C51" s="872"/>
      <c r="D51" s="872"/>
      <c r="E51" s="872"/>
      <c r="F51" s="872"/>
      <c r="G51" s="850"/>
      <c r="H51" s="850"/>
      <c r="I51" s="850"/>
      <c r="J51" s="850"/>
      <c r="K51" s="850"/>
      <c r="L51" s="850"/>
      <c r="M51" s="850"/>
      <c r="N51" s="850"/>
      <c r="O51" s="850"/>
      <c r="P51" s="850"/>
    </row>
    <row r="52" spans="1:16" thickBot="1" x14ac:dyDescent="0.3">
      <c r="A52" s="850"/>
      <c r="B52" s="869" t="s">
        <v>43</v>
      </c>
      <c r="C52" s="872"/>
      <c r="D52" s="872"/>
      <c r="E52" s="872"/>
      <c r="F52" s="872"/>
      <c r="G52" s="850"/>
      <c r="H52" s="850"/>
      <c r="I52" s="850"/>
      <c r="J52" s="850"/>
      <c r="K52" s="850"/>
      <c r="L52" s="850"/>
      <c r="M52" s="850"/>
      <c r="N52" s="850"/>
      <c r="O52" s="850"/>
      <c r="P52" s="850"/>
    </row>
    <row r="53" spans="1:16" thickBot="1" x14ac:dyDescent="0.3">
      <c r="A53" s="850"/>
      <c r="B53" s="867" t="s">
        <v>48</v>
      </c>
      <c r="C53" s="871">
        <v>0</v>
      </c>
      <c r="D53" s="868">
        <v>0</v>
      </c>
      <c r="E53" s="868">
        <v>0</v>
      </c>
      <c r="F53" s="868">
        <v>0</v>
      </c>
      <c r="G53" s="850"/>
      <c r="H53" s="850"/>
      <c r="I53" s="850"/>
      <c r="J53" s="850"/>
      <c r="K53" s="850"/>
      <c r="L53" s="850"/>
      <c r="M53" s="850"/>
      <c r="N53" s="850"/>
      <c r="O53" s="850"/>
      <c r="P53" s="850"/>
    </row>
    <row r="54" spans="1:16" thickBot="1" x14ac:dyDescent="0.3">
      <c r="A54" s="850"/>
      <c r="B54" s="869" t="s">
        <v>42</v>
      </c>
      <c r="C54" s="873"/>
      <c r="D54" s="868">
        <v>0</v>
      </c>
      <c r="E54" s="861">
        <v>0</v>
      </c>
      <c r="F54" s="861">
        <v>0</v>
      </c>
      <c r="G54" s="850"/>
      <c r="H54" s="850"/>
      <c r="I54" s="850"/>
      <c r="J54" s="850"/>
      <c r="K54" s="850"/>
      <c r="L54" s="850"/>
      <c r="M54" s="850"/>
      <c r="N54" s="850"/>
      <c r="O54" s="850"/>
      <c r="P54" s="850"/>
    </row>
    <row r="55" spans="1:16" thickBot="1" x14ac:dyDescent="0.3">
      <c r="A55" s="850"/>
      <c r="B55" s="869" t="s">
        <v>43</v>
      </c>
      <c r="C55" s="872"/>
      <c r="D55" s="872"/>
      <c r="E55" s="872"/>
      <c r="F55" s="872"/>
      <c r="G55" s="850"/>
      <c r="H55" s="850"/>
      <c r="I55" s="850"/>
      <c r="J55" s="850"/>
      <c r="K55" s="850"/>
      <c r="L55" s="850"/>
      <c r="M55" s="850"/>
      <c r="N55" s="850"/>
      <c r="O55" s="850"/>
      <c r="P55" s="850"/>
    </row>
    <row r="56" spans="1:16" ht="25.5" thickBot="1" x14ac:dyDescent="0.3">
      <c r="A56" s="850"/>
      <c r="B56" s="867" t="s">
        <v>49</v>
      </c>
      <c r="C56" s="871">
        <v>0</v>
      </c>
      <c r="D56" s="868">
        <v>0</v>
      </c>
      <c r="E56" s="868">
        <v>0</v>
      </c>
      <c r="F56" s="868">
        <v>0</v>
      </c>
      <c r="G56" s="850"/>
      <c r="H56" s="850"/>
      <c r="I56" s="850"/>
      <c r="J56" s="850"/>
      <c r="K56" s="850"/>
      <c r="L56" s="850"/>
      <c r="M56" s="850"/>
      <c r="N56" s="850"/>
      <c r="O56" s="850"/>
      <c r="P56" s="850"/>
    </row>
    <row r="57" spans="1:16" thickBot="1" x14ac:dyDescent="0.3">
      <c r="A57" s="850"/>
      <c r="B57" s="869" t="s">
        <v>42</v>
      </c>
      <c r="C57" s="872"/>
      <c r="D57" s="874"/>
      <c r="E57" s="874"/>
      <c r="F57" s="874"/>
      <c r="G57" s="850"/>
      <c r="H57" s="850"/>
      <c r="I57" s="850"/>
      <c r="J57" s="850"/>
      <c r="K57" s="850"/>
      <c r="L57" s="850"/>
      <c r="M57" s="850"/>
      <c r="N57" s="850"/>
      <c r="O57" s="850"/>
      <c r="P57" s="850"/>
    </row>
    <row r="58" spans="1:16" thickBot="1" x14ac:dyDescent="0.3">
      <c r="A58" s="850"/>
      <c r="B58" s="869" t="s">
        <v>43</v>
      </c>
      <c r="C58" s="872"/>
      <c r="D58" s="875"/>
      <c r="E58" s="874"/>
      <c r="F58" s="874"/>
      <c r="G58" s="850"/>
      <c r="H58" s="850"/>
      <c r="I58" s="850"/>
      <c r="J58" s="850"/>
      <c r="K58" s="850"/>
      <c r="L58" s="850"/>
      <c r="M58" s="850"/>
      <c r="N58" s="850"/>
      <c r="O58" s="850"/>
      <c r="P58" s="850"/>
    </row>
    <row r="59" spans="1:16" ht="25.5" thickBot="1" x14ac:dyDescent="0.3">
      <c r="A59" s="850"/>
      <c r="B59" s="876" t="s">
        <v>62</v>
      </c>
      <c r="C59" s="871">
        <v>9146</v>
      </c>
      <c r="D59" s="871">
        <v>32536</v>
      </c>
      <c r="E59" s="871">
        <v>12536</v>
      </c>
      <c r="F59" s="871">
        <v>12536</v>
      </c>
      <c r="G59" s="850"/>
      <c r="H59" s="850"/>
      <c r="I59" s="850"/>
      <c r="J59" s="850"/>
      <c r="K59" s="850"/>
      <c r="L59" s="850"/>
      <c r="M59" s="850"/>
      <c r="N59" s="850"/>
      <c r="O59" s="850"/>
      <c r="P59" s="850"/>
    </row>
    <row r="60" spans="1:16" thickBot="1" x14ac:dyDescent="0.3">
      <c r="A60" s="850"/>
      <c r="B60" s="877" t="s">
        <v>71</v>
      </c>
      <c r="C60" s="878">
        <f t="shared" ref="C60:F60" si="1">IF(C59-C30=0,0,"Error")</f>
        <v>0</v>
      </c>
      <c r="D60" s="878">
        <f t="shared" si="1"/>
        <v>0</v>
      </c>
      <c r="E60" s="878">
        <f t="shared" si="1"/>
        <v>0</v>
      </c>
      <c r="F60" s="878">
        <f t="shared" si="1"/>
        <v>0</v>
      </c>
      <c r="G60" s="850"/>
      <c r="H60" s="850"/>
      <c r="I60" s="850"/>
      <c r="J60" s="850"/>
      <c r="K60" s="850"/>
      <c r="L60" s="850"/>
      <c r="M60" s="850"/>
      <c r="N60" s="850"/>
      <c r="O60" s="850"/>
      <c r="P60" s="850"/>
    </row>
    <row r="61" spans="1:16" thickBot="1" x14ac:dyDescent="0.3">
      <c r="A61" s="850"/>
      <c r="B61" s="2091" t="s">
        <v>96</v>
      </c>
      <c r="C61" s="2076"/>
      <c r="D61" s="2076"/>
      <c r="E61" s="2076"/>
      <c r="F61" s="2076"/>
      <c r="G61" s="850"/>
      <c r="H61" s="850"/>
      <c r="I61" s="850"/>
      <c r="J61" s="850"/>
      <c r="K61" s="850"/>
      <c r="L61" s="850"/>
      <c r="M61" s="850"/>
      <c r="N61" s="850"/>
      <c r="O61" s="850"/>
      <c r="P61" s="850"/>
    </row>
    <row r="62" spans="1:16" thickBot="1" x14ac:dyDescent="0.3">
      <c r="A62" s="850"/>
      <c r="B62" s="2091" t="s">
        <v>97</v>
      </c>
      <c r="C62" s="2076"/>
      <c r="D62" s="2076"/>
      <c r="E62" s="2076"/>
      <c r="F62" s="2076"/>
      <c r="G62" s="850"/>
      <c r="H62" s="850"/>
      <c r="I62" s="850"/>
      <c r="J62" s="850"/>
      <c r="K62" s="850"/>
      <c r="L62" s="850"/>
      <c r="M62" s="850"/>
      <c r="N62" s="850"/>
      <c r="O62" s="850"/>
      <c r="P62" s="850"/>
    </row>
    <row r="63" spans="1:16" ht="24" thickBot="1" x14ac:dyDescent="0.3">
      <c r="A63" s="850"/>
      <c r="B63" s="856" t="s">
        <v>98</v>
      </c>
      <c r="C63" s="2088" t="s">
        <v>798</v>
      </c>
      <c r="D63" s="2076"/>
      <c r="E63" s="2076"/>
      <c r="F63" s="2076"/>
      <c r="G63" s="850"/>
      <c r="H63" s="850"/>
      <c r="I63" s="850"/>
      <c r="J63" s="850"/>
      <c r="K63" s="850"/>
      <c r="L63" s="850"/>
      <c r="M63" s="850"/>
      <c r="N63" s="850"/>
      <c r="O63" s="850"/>
      <c r="P63" s="850"/>
    </row>
    <row r="64" spans="1:16" ht="15.75" customHeight="1" thickBot="1" x14ac:dyDescent="0.3">
      <c r="A64" s="850"/>
      <c r="B64" s="856" t="s">
        <v>100</v>
      </c>
      <c r="C64" s="879" t="s">
        <v>801</v>
      </c>
      <c r="D64" s="855" t="s">
        <v>54</v>
      </c>
      <c r="E64" s="2096" t="s">
        <v>730</v>
      </c>
      <c r="F64" s="2097"/>
      <c r="G64" s="850"/>
      <c r="H64" s="850"/>
      <c r="I64" s="850"/>
      <c r="J64" s="850"/>
      <c r="K64" s="850"/>
      <c r="L64" s="850"/>
      <c r="M64" s="850"/>
      <c r="N64" s="850"/>
      <c r="O64" s="850"/>
      <c r="P64" s="850"/>
    </row>
    <row r="65" spans="1:16" thickBot="1" x14ac:dyDescent="0.3">
      <c r="A65" s="850"/>
      <c r="B65" s="879"/>
      <c r="C65" s="2090"/>
      <c r="D65" s="2076"/>
      <c r="E65" s="2076"/>
      <c r="F65" s="2076"/>
      <c r="G65" s="850"/>
      <c r="H65" s="850"/>
      <c r="I65" s="850"/>
      <c r="J65" s="850"/>
      <c r="K65" s="850"/>
      <c r="L65" s="850"/>
      <c r="M65" s="850"/>
      <c r="N65" s="850"/>
      <c r="O65" s="850"/>
      <c r="P65" s="850"/>
    </row>
    <row r="66" spans="1:16" thickBot="1" x14ac:dyDescent="0.3">
      <c r="A66" s="850"/>
      <c r="B66" s="858" t="s">
        <v>29</v>
      </c>
      <c r="C66" s="2088" t="s">
        <v>798</v>
      </c>
      <c r="D66" s="2076"/>
      <c r="E66" s="2076"/>
      <c r="F66" s="2076"/>
      <c r="G66" s="850"/>
      <c r="H66" s="850"/>
      <c r="I66" s="850"/>
      <c r="J66" s="850"/>
      <c r="K66" s="850"/>
      <c r="L66" s="850"/>
      <c r="M66" s="850"/>
      <c r="N66" s="850"/>
      <c r="O66" s="850"/>
      <c r="P66" s="850"/>
    </row>
    <row r="67" spans="1:16" thickBot="1" x14ac:dyDescent="0.3">
      <c r="A67" s="850"/>
      <c r="B67" s="858" t="s">
        <v>31</v>
      </c>
      <c r="C67" s="2093" t="s">
        <v>799</v>
      </c>
      <c r="D67" s="2076"/>
      <c r="E67" s="2076"/>
      <c r="F67" s="2076"/>
      <c r="G67" s="850"/>
      <c r="H67" s="850"/>
      <c r="I67" s="850"/>
      <c r="J67" s="850"/>
      <c r="K67" s="850"/>
      <c r="L67" s="850"/>
      <c r="M67" s="850"/>
      <c r="N67" s="850"/>
      <c r="O67" s="850"/>
      <c r="P67" s="850"/>
    </row>
    <row r="68" spans="1:16" thickBot="1" x14ac:dyDescent="0.3">
      <c r="A68" s="850"/>
      <c r="B68" s="2094"/>
      <c r="C68" s="865">
        <v>2024</v>
      </c>
      <c r="D68" s="865">
        <v>2025</v>
      </c>
      <c r="E68" s="865">
        <v>2026</v>
      </c>
      <c r="F68" s="865">
        <v>2027</v>
      </c>
      <c r="G68" s="850"/>
      <c r="H68" s="850"/>
      <c r="I68" s="850"/>
      <c r="J68" s="850"/>
      <c r="K68" s="850"/>
      <c r="L68" s="850"/>
      <c r="M68" s="850"/>
      <c r="N68" s="850"/>
      <c r="O68" s="850"/>
      <c r="P68" s="850"/>
    </row>
    <row r="69" spans="1:16" thickBot="1" x14ac:dyDescent="0.3">
      <c r="A69" s="850"/>
      <c r="B69" s="2076"/>
      <c r="C69" s="865" t="s">
        <v>13</v>
      </c>
      <c r="D69" s="865" t="s">
        <v>14</v>
      </c>
      <c r="E69" s="865" t="s">
        <v>14</v>
      </c>
      <c r="F69" s="865" t="s">
        <v>14</v>
      </c>
      <c r="G69" s="850"/>
      <c r="H69" s="850"/>
      <c r="I69" s="850"/>
      <c r="J69" s="850"/>
      <c r="K69" s="850"/>
      <c r="L69" s="850"/>
      <c r="M69" s="850"/>
      <c r="N69" s="850"/>
      <c r="O69" s="850"/>
      <c r="P69" s="850"/>
    </row>
    <row r="70" spans="1:16" thickBot="1" x14ac:dyDescent="0.3">
      <c r="A70" s="850"/>
      <c r="B70" s="858" t="s">
        <v>33</v>
      </c>
      <c r="C70" s="861">
        <v>0</v>
      </c>
      <c r="D70" s="861">
        <v>3</v>
      </c>
      <c r="E70" s="861">
        <v>3</v>
      </c>
      <c r="F70" s="861">
        <v>3</v>
      </c>
      <c r="G70" s="850"/>
      <c r="H70" s="850"/>
      <c r="I70" s="850"/>
      <c r="J70" s="850"/>
      <c r="K70" s="850"/>
      <c r="L70" s="850"/>
      <c r="M70" s="850"/>
      <c r="N70" s="850"/>
      <c r="O70" s="850"/>
      <c r="P70" s="850"/>
    </row>
    <row r="71" spans="1:16" thickBot="1" x14ac:dyDescent="0.3">
      <c r="A71" s="850"/>
      <c r="B71" s="858" t="s">
        <v>35</v>
      </c>
      <c r="C71" s="861">
        <v>0</v>
      </c>
      <c r="D71" s="861">
        <v>1000</v>
      </c>
      <c r="E71" s="861">
        <v>1000</v>
      </c>
      <c r="F71" s="861">
        <v>1000</v>
      </c>
      <c r="G71" s="850"/>
      <c r="H71" s="850"/>
      <c r="I71" s="850"/>
      <c r="J71" s="850"/>
      <c r="K71" s="850"/>
      <c r="L71" s="850"/>
      <c r="M71" s="850"/>
      <c r="N71" s="850"/>
      <c r="O71" s="850"/>
      <c r="P71" s="850"/>
    </row>
    <row r="72" spans="1:16" ht="24" thickBot="1" x14ac:dyDescent="0.3">
      <c r="A72" s="850"/>
      <c r="B72" s="858" t="s">
        <v>36</v>
      </c>
      <c r="C72" s="861" t="e">
        <v>#DIV/0!</v>
      </c>
      <c r="D72" s="861">
        <v>333</v>
      </c>
      <c r="E72" s="861">
        <v>333</v>
      </c>
      <c r="F72" s="861">
        <v>333</v>
      </c>
      <c r="G72" s="850"/>
      <c r="H72" s="850"/>
      <c r="I72" s="850"/>
      <c r="J72" s="850"/>
      <c r="K72" s="850"/>
      <c r="L72" s="850"/>
      <c r="M72" s="850"/>
      <c r="N72" s="850"/>
      <c r="O72" s="850"/>
      <c r="P72" s="850"/>
    </row>
    <row r="73" spans="1:16" thickBot="1" x14ac:dyDescent="0.3">
      <c r="A73" s="850"/>
      <c r="B73" s="858" t="s">
        <v>37</v>
      </c>
      <c r="C73" s="864" t="s">
        <v>94</v>
      </c>
      <c r="D73" s="864" t="e">
        <v>#DIV/0!</v>
      </c>
      <c r="E73" s="866">
        <v>0</v>
      </c>
      <c r="F73" s="866">
        <v>0</v>
      </c>
      <c r="G73" s="850"/>
      <c r="H73" s="850"/>
      <c r="I73" s="850"/>
      <c r="J73" s="850"/>
      <c r="K73" s="850"/>
      <c r="L73" s="850"/>
      <c r="M73" s="850"/>
      <c r="N73" s="850"/>
      <c r="O73" s="850"/>
      <c r="P73" s="850"/>
    </row>
    <row r="74" spans="1:16" ht="24" thickBot="1" x14ac:dyDescent="0.3">
      <c r="A74" s="850"/>
      <c r="B74" s="858" t="s">
        <v>38</v>
      </c>
      <c r="C74" s="864" t="s">
        <v>94</v>
      </c>
      <c r="D74" s="864" t="e">
        <v>#DIV/0!</v>
      </c>
      <c r="E74" s="866">
        <v>0</v>
      </c>
      <c r="F74" s="866">
        <v>0</v>
      </c>
      <c r="G74" s="850"/>
      <c r="H74" s="850"/>
      <c r="I74" s="850"/>
      <c r="J74" s="850"/>
      <c r="K74" s="850"/>
      <c r="L74" s="850"/>
      <c r="M74" s="850"/>
      <c r="N74" s="850"/>
      <c r="O74" s="850"/>
      <c r="P74" s="850"/>
    </row>
    <row r="75" spans="1:16" ht="24" thickBot="1" x14ac:dyDescent="0.3">
      <c r="A75" s="850"/>
      <c r="B75" s="858" t="s">
        <v>39</v>
      </c>
      <c r="C75" s="864" t="s">
        <v>94</v>
      </c>
      <c r="D75" s="864" t="e">
        <v>#DIV/0!</v>
      </c>
      <c r="E75" s="866">
        <v>0</v>
      </c>
      <c r="F75" s="866">
        <v>0</v>
      </c>
      <c r="G75" s="850"/>
      <c r="H75" s="850"/>
      <c r="I75" s="850"/>
      <c r="J75" s="850"/>
      <c r="K75" s="850"/>
      <c r="L75" s="850"/>
      <c r="M75" s="850"/>
      <c r="N75" s="850"/>
      <c r="O75" s="850"/>
      <c r="P75" s="850"/>
    </row>
    <row r="76" spans="1:16" thickBot="1" x14ac:dyDescent="0.3">
      <c r="A76" s="850"/>
      <c r="B76" s="2095" t="s">
        <v>800</v>
      </c>
      <c r="C76" s="2076"/>
      <c r="D76" s="2076"/>
      <c r="E76" s="2076"/>
      <c r="F76" s="2076"/>
      <c r="G76" s="850"/>
      <c r="H76" s="850"/>
      <c r="I76" s="850"/>
      <c r="J76" s="850"/>
      <c r="K76" s="850"/>
      <c r="L76" s="850"/>
      <c r="M76" s="850"/>
      <c r="N76" s="850"/>
      <c r="O76" s="850"/>
      <c r="P76" s="850"/>
    </row>
    <row r="77" spans="1:16" thickBot="1" x14ac:dyDescent="0.3">
      <c r="A77" s="850"/>
      <c r="B77" s="2094"/>
      <c r="C77" s="865">
        <v>2024</v>
      </c>
      <c r="D77" s="865">
        <v>2025</v>
      </c>
      <c r="E77" s="865">
        <v>2026</v>
      </c>
      <c r="F77" s="865">
        <v>2027</v>
      </c>
      <c r="G77" s="850"/>
      <c r="H77" s="850"/>
      <c r="I77" s="850"/>
      <c r="J77" s="850"/>
      <c r="K77" s="850"/>
      <c r="L77" s="850"/>
      <c r="M77" s="850"/>
      <c r="N77" s="850"/>
      <c r="O77" s="850"/>
      <c r="P77" s="850"/>
    </row>
    <row r="78" spans="1:16" thickBot="1" x14ac:dyDescent="0.3">
      <c r="A78" s="850"/>
      <c r="B78" s="2076"/>
      <c r="C78" s="865" t="s">
        <v>13</v>
      </c>
      <c r="D78" s="865" t="s">
        <v>14</v>
      </c>
      <c r="E78" s="865" t="s">
        <v>14</v>
      </c>
      <c r="F78" s="865" t="s">
        <v>14</v>
      </c>
      <c r="G78" s="850"/>
      <c r="H78" s="850"/>
      <c r="I78" s="850"/>
      <c r="J78" s="850"/>
      <c r="K78" s="850"/>
      <c r="L78" s="850"/>
      <c r="M78" s="850"/>
      <c r="N78" s="850"/>
      <c r="O78" s="850"/>
      <c r="P78" s="850"/>
    </row>
    <row r="79" spans="1:16" ht="25.5" thickBot="1" x14ac:dyDescent="0.3">
      <c r="A79" s="850"/>
      <c r="B79" s="867" t="s">
        <v>57</v>
      </c>
      <c r="C79" s="868">
        <v>0</v>
      </c>
      <c r="D79" s="868">
        <v>0</v>
      </c>
      <c r="E79" s="868">
        <v>0</v>
      </c>
      <c r="F79" s="868">
        <v>0</v>
      </c>
      <c r="G79" s="850"/>
      <c r="H79" s="850"/>
      <c r="I79" s="850"/>
      <c r="J79" s="850"/>
      <c r="K79" s="850"/>
      <c r="L79" s="850"/>
      <c r="M79" s="850"/>
      <c r="N79" s="850"/>
      <c r="O79" s="850"/>
      <c r="P79" s="850"/>
    </row>
    <row r="80" spans="1:16" thickBot="1" x14ac:dyDescent="0.3">
      <c r="A80" s="850"/>
      <c r="B80" s="869" t="s">
        <v>42</v>
      </c>
      <c r="C80" s="872"/>
      <c r="D80" s="872"/>
      <c r="E80" s="872"/>
      <c r="F80" s="872"/>
      <c r="G80" s="850"/>
      <c r="H80" s="850"/>
      <c r="I80" s="850"/>
      <c r="J80" s="850"/>
      <c r="K80" s="850"/>
      <c r="L80" s="850"/>
      <c r="M80" s="850"/>
      <c r="N80" s="850"/>
      <c r="O80" s="850"/>
      <c r="P80" s="850"/>
    </row>
    <row r="81" spans="1:16" thickBot="1" x14ac:dyDescent="0.3">
      <c r="A81" s="850"/>
      <c r="B81" s="869" t="s">
        <v>58</v>
      </c>
      <c r="C81" s="872"/>
      <c r="D81" s="872"/>
      <c r="E81" s="872"/>
      <c r="F81" s="872"/>
      <c r="G81" s="850"/>
      <c r="H81" s="850"/>
      <c r="I81" s="850"/>
      <c r="J81" s="850"/>
      <c r="K81" s="850"/>
      <c r="L81" s="850"/>
      <c r="M81" s="850"/>
      <c r="N81" s="850"/>
      <c r="O81" s="850"/>
      <c r="P81" s="850"/>
    </row>
    <row r="82" spans="1:16" thickBot="1" x14ac:dyDescent="0.3">
      <c r="A82" s="850"/>
      <c r="B82" s="869" t="s">
        <v>59</v>
      </c>
      <c r="C82" s="872"/>
      <c r="D82" s="872"/>
      <c r="E82" s="872"/>
      <c r="F82" s="872"/>
      <c r="G82" s="850"/>
      <c r="H82" s="850"/>
      <c r="I82" s="850"/>
      <c r="J82" s="850"/>
      <c r="K82" s="850"/>
      <c r="L82" s="850"/>
      <c r="M82" s="850"/>
      <c r="N82" s="850"/>
      <c r="O82" s="850"/>
      <c r="P82" s="850"/>
    </row>
    <row r="83" spans="1:16" thickBot="1" x14ac:dyDescent="0.3">
      <c r="A83" s="850"/>
      <c r="B83" s="869" t="s">
        <v>60</v>
      </c>
      <c r="C83" s="872"/>
      <c r="D83" s="872"/>
      <c r="E83" s="872"/>
      <c r="F83" s="872"/>
      <c r="G83" s="850"/>
      <c r="H83" s="850"/>
      <c r="I83" s="850"/>
      <c r="J83" s="850"/>
      <c r="K83" s="850"/>
      <c r="L83" s="850"/>
      <c r="M83" s="850"/>
      <c r="N83" s="850"/>
      <c r="O83" s="850"/>
      <c r="P83" s="850"/>
    </row>
    <row r="84" spans="1:16" thickBot="1" x14ac:dyDescent="0.3">
      <c r="A84" s="850"/>
      <c r="B84" s="867" t="s">
        <v>61</v>
      </c>
      <c r="C84" s="871">
        <v>0</v>
      </c>
      <c r="D84" s="871">
        <v>1000</v>
      </c>
      <c r="E84" s="871">
        <v>1000</v>
      </c>
      <c r="F84" s="871">
        <v>1000</v>
      </c>
      <c r="G84" s="850"/>
      <c r="H84" s="850"/>
      <c r="I84" s="850"/>
      <c r="J84" s="850"/>
      <c r="K84" s="850"/>
      <c r="L84" s="850"/>
      <c r="M84" s="850"/>
      <c r="N84" s="850"/>
      <c r="O84" s="850"/>
      <c r="P84" s="850"/>
    </row>
    <row r="85" spans="1:16" thickBot="1" x14ac:dyDescent="0.3">
      <c r="A85" s="850"/>
      <c r="B85" s="869" t="s">
        <v>42</v>
      </c>
      <c r="C85" s="871">
        <v>0</v>
      </c>
      <c r="D85" s="868">
        <v>1000</v>
      </c>
      <c r="E85" s="868">
        <v>1000</v>
      </c>
      <c r="F85" s="868">
        <v>1000</v>
      </c>
      <c r="G85" s="850"/>
      <c r="H85" s="850"/>
      <c r="I85" s="850"/>
      <c r="J85" s="850"/>
      <c r="K85" s="850"/>
      <c r="L85" s="850"/>
      <c r="M85" s="850"/>
      <c r="N85" s="850"/>
      <c r="O85" s="850"/>
      <c r="P85" s="850"/>
    </row>
    <row r="86" spans="1:16" thickBot="1" x14ac:dyDescent="0.3">
      <c r="A86" s="850"/>
      <c r="B86" s="869" t="s">
        <v>58</v>
      </c>
      <c r="C86" s="872"/>
      <c r="D86" s="872"/>
      <c r="E86" s="872"/>
      <c r="F86" s="872"/>
      <c r="G86" s="850"/>
      <c r="H86" s="850"/>
      <c r="I86" s="850"/>
      <c r="J86" s="850"/>
      <c r="K86" s="850"/>
      <c r="L86" s="850"/>
      <c r="M86" s="850"/>
      <c r="N86" s="850"/>
      <c r="O86" s="850"/>
      <c r="P86" s="850"/>
    </row>
    <row r="87" spans="1:16" thickBot="1" x14ac:dyDescent="0.3">
      <c r="A87" s="850"/>
      <c r="B87" s="869" t="s">
        <v>59</v>
      </c>
      <c r="C87" s="872"/>
      <c r="D87" s="872"/>
      <c r="E87" s="872"/>
      <c r="F87" s="872"/>
      <c r="G87" s="850"/>
      <c r="H87" s="850"/>
      <c r="I87" s="850"/>
      <c r="J87" s="850"/>
      <c r="K87" s="850"/>
      <c r="L87" s="850"/>
      <c r="M87" s="850"/>
      <c r="N87" s="850"/>
      <c r="O87" s="850"/>
      <c r="P87" s="850"/>
    </row>
    <row r="88" spans="1:16" thickBot="1" x14ac:dyDescent="0.3">
      <c r="A88" s="850"/>
      <c r="B88" s="869" t="s">
        <v>60</v>
      </c>
      <c r="C88" s="872"/>
      <c r="D88" s="872"/>
      <c r="E88" s="872"/>
      <c r="F88" s="872"/>
      <c r="G88" s="850"/>
      <c r="H88" s="850"/>
      <c r="I88" s="850"/>
      <c r="J88" s="850"/>
      <c r="K88" s="850"/>
      <c r="L88" s="850"/>
      <c r="M88" s="850"/>
      <c r="N88" s="850"/>
      <c r="O88" s="850"/>
      <c r="P88" s="850"/>
    </row>
    <row r="89" spans="1:16" ht="25.5" thickBot="1" x14ac:dyDescent="0.3">
      <c r="A89" s="850"/>
      <c r="B89" s="876" t="s">
        <v>62</v>
      </c>
      <c r="C89" s="871">
        <v>0</v>
      </c>
      <c r="D89" s="871">
        <v>1000</v>
      </c>
      <c r="E89" s="871">
        <v>1000</v>
      </c>
      <c r="F89" s="871">
        <v>1000</v>
      </c>
      <c r="G89" s="850"/>
      <c r="H89" s="850"/>
      <c r="I89" s="850"/>
      <c r="J89" s="850"/>
      <c r="K89" s="850"/>
      <c r="L89" s="850"/>
      <c r="M89" s="850"/>
      <c r="N89" s="850"/>
      <c r="O89" s="850"/>
      <c r="P89" s="850"/>
    </row>
    <row r="90" spans="1:16" thickBot="1" x14ac:dyDescent="0.3">
      <c r="A90" s="850"/>
      <c r="B90" s="880"/>
      <c r="C90" s="881"/>
      <c r="D90" s="881"/>
      <c r="E90" s="881"/>
      <c r="F90" s="881"/>
      <c r="G90" s="850"/>
      <c r="H90" s="850"/>
      <c r="I90" s="850"/>
      <c r="J90" s="850"/>
      <c r="K90" s="850"/>
      <c r="L90" s="850"/>
      <c r="M90" s="850"/>
      <c r="N90" s="850"/>
      <c r="O90" s="850"/>
      <c r="P90" s="850"/>
    </row>
    <row r="91" spans="1:16" ht="37.5" thickBot="1" x14ac:dyDescent="0.3">
      <c r="A91" s="850"/>
      <c r="B91" s="860" t="s">
        <v>64</v>
      </c>
      <c r="C91" s="885">
        <f>C89+C30</f>
        <v>9146</v>
      </c>
      <c r="D91" s="885">
        <f t="shared" ref="D91:F91" si="2">D89+D30</f>
        <v>33536</v>
      </c>
      <c r="E91" s="885">
        <f t="shared" si="2"/>
        <v>13536</v>
      </c>
      <c r="F91" s="885">
        <f t="shared" si="2"/>
        <v>13536</v>
      </c>
      <c r="G91" s="850"/>
      <c r="H91" s="850"/>
      <c r="I91" s="850"/>
      <c r="J91" s="850"/>
      <c r="K91" s="850"/>
      <c r="L91" s="850"/>
      <c r="M91" s="850"/>
      <c r="N91" s="850"/>
      <c r="O91" s="850"/>
      <c r="P91" s="850"/>
    </row>
    <row r="92" spans="1:16" ht="37.5" thickBot="1" x14ac:dyDescent="0.3">
      <c r="A92" s="850"/>
      <c r="B92" s="860" t="s">
        <v>65</v>
      </c>
      <c r="C92" s="885">
        <f>+C71+C59</f>
        <v>9146</v>
      </c>
      <c r="D92" s="885">
        <f t="shared" ref="D92:F92" si="3">+D71+D59</f>
        <v>33536</v>
      </c>
      <c r="E92" s="885">
        <f t="shared" si="3"/>
        <v>13536</v>
      </c>
      <c r="F92" s="885">
        <f t="shared" si="3"/>
        <v>13536</v>
      </c>
      <c r="G92" s="850"/>
      <c r="H92" s="850"/>
      <c r="I92" s="850"/>
      <c r="J92" s="850"/>
      <c r="K92" s="850"/>
      <c r="L92" s="850"/>
      <c r="M92" s="850"/>
      <c r="N92" s="850"/>
      <c r="O92" s="850"/>
      <c r="P92" s="850"/>
    </row>
    <row r="93" spans="1:16" thickBot="1" x14ac:dyDescent="0.3">
      <c r="A93" s="850"/>
      <c r="B93" s="867" t="s">
        <v>41</v>
      </c>
      <c r="C93" s="882">
        <f t="shared" ref="C93:F93" si="4">C94+C95</f>
        <v>6288</v>
      </c>
      <c r="D93" s="882">
        <f t="shared" si="4"/>
        <v>9588</v>
      </c>
      <c r="E93" s="882">
        <f t="shared" si="4"/>
        <v>9588</v>
      </c>
      <c r="F93" s="882">
        <f t="shared" si="4"/>
        <v>9588</v>
      </c>
      <c r="G93" s="850"/>
      <c r="H93" s="850"/>
      <c r="I93" s="850"/>
      <c r="J93" s="850"/>
      <c r="K93" s="850"/>
      <c r="L93" s="850"/>
      <c r="M93" s="850"/>
      <c r="N93" s="850"/>
      <c r="O93" s="850"/>
      <c r="P93" s="850"/>
    </row>
    <row r="94" spans="1:16" thickBot="1" x14ac:dyDescent="0.3">
      <c r="A94" s="850"/>
      <c r="B94" s="869" t="s">
        <v>42</v>
      </c>
      <c r="C94" s="871">
        <f>+C39</f>
        <v>6288</v>
      </c>
      <c r="D94" s="871">
        <f t="shared" ref="D94:F95" si="5">+D39</f>
        <v>9588</v>
      </c>
      <c r="E94" s="871">
        <f t="shared" si="5"/>
        <v>9588</v>
      </c>
      <c r="F94" s="871">
        <f t="shared" si="5"/>
        <v>9588</v>
      </c>
      <c r="G94" s="850"/>
      <c r="H94" s="850"/>
      <c r="I94" s="850"/>
      <c r="J94" s="850"/>
      <c r="K94" s="850"/>
      <c r="L94" s="850"/>
      <c r="M94" s="850"/>
      <c r="N94" s="850"/>
      <c r="O94" s="850"/>
      <c r="P94" s="850"/>
    </row>
    <row r="95" spans="1:16" thickBot="1" x14ac:dyDescent="0.3">
      <c r="A95" s="850"/>
      <c r="B95" s="869" t="s">
        <v>66</v>
      </c>
      <c r="C95" s="871">
        <f>+C40</f>
        <v>0</v>
      </c>
      <c r="D95" s="871">
        <f t="shared" si="5"/>
        <v>0</v>
      </c>
      <c r="E95" s="871">
        <f t="shared" si="5"/>
        <v>0</v>
      </c>
      <c r="F95" s="871">
        <f t="shared" si="5"/>
        <v>0</v>
      </c>
      <c r="G95" s="850"/>
      <c r="H95" s="850"/>
      <c r="I95" s="850"/>
      <c r="J95" s="850"/>
      <c r="K95" s="850"/>
      <c r="L95" s="850"/>
      <c r="M95" s="850"/>
      <c r="N95" s="850"/>
      <c r="O95" s="850"/>
      <c r="P95" s="850"/>
    </row>
    <row r="96" spans="1:16" ht="25.5" thickBot="1" x14ac:dyDescent="0.3">
      <c r="A96" s="850"/>
      <c r="B96" s="867" t="s">
        <v>67</v>
      </c>
      <c r="C96" s="882">
        <f t="shared" ref="C96:F96" si="6">C97+C98</f>
        <v>1358</v>
      </c>
      <c r="D96" s="882">
        <f t="shared" si="6"/>
        <v>1448</v>
      </c>
      <c r="E96" s="882">
        <f t="shared" si="6"/>
        <v>1448</v>
      </c>
      <c r="F96" s="882">
        <f t="shared" si="6"/>
        <v>1448</v>
      </c>
      <c r="G96" s="850"/>
      <c r="H96" s="850"/>
      <c r="I96" s="850"/>
      <c r="J96" s="850"/>
      <c r="K96" s="850"/>
      <c r="L96" s="850"/>
      <c r="M96" s="850"/>
      <c r="N96" s="850"/>
      <c r="O96" s="850"/>
      <c r="P96" s="850"/>
    </row>
    <row r="97" spans="1:16" thickBot="1" x14ac:dyDescent="0.3">
      <c r="A97" s="850"/>
      <c r="B97" s="869" t="s">
        <v>42</v>
      </c>
      <c r="C97" s="868">
        <f>+C42</f>
        <v>1358</v>
      </c>
      <c r="D97" s="868">
        <f t="shared" ref="D97:F98" si="7">+D42</f>
        <v>1448</v>
      </c>
      <c r="E97" s="868">
        <f t="shared" si="7"/>
        <v>1448</v>
      </c>
      <c r="F97" s="868">
        <f t="shared" si="7"/>
        <v>1448</v>
      </c>
      <c r="G97" s="850"/>
      <c r="H97" s="850"/>
      <c r="I97" s="850"/>
      <c r="J97" s="850"/>
      <c r="K97" s="850"/>
      <c r="L97" s="850"/>
      <c r="M97" s="850"/>
      <c r="N97" s="850"/>
      <c r="O97" s="850"/>
      <c r="P97" s="850"/>
    </row>
    <row r="98" spans="1:16" thickBot="1" x14ac:dyDescent="0.3">
      <c r="A98" s="850"/>
      <c r="B98" s="869" t="s">
        <v>66</v>
      </c>
      <c r="C98" s="868">
        <f>+C43</f>
        <v>0</v>
      </c>
      <c r="D98" s="868">
        <f t="shared" si="7"/>
        <v>0</v>
      </c>
      <c r="E98" s="868">
        <f t="shared" si="7"/>
        <v>0</v>
      </c>
      <c r="F98" s="868">
        <f t="shared" si="7"/>
        <v>0</v>
      </c>
      <c r="G98" s="850"/>
      <c r="H98" s="850"/>
      <c r="I98" s="850"/>
      <c r="J98" s="850"/>
      <c r="K98" s="850"/>
      <c r="L98" s="850"/>
      <c r="M98" s="850"/>
      <c r="N98" s="850"/>
      <c r="O98" s="850"/>
      <c r="P98" s="850"/>
    </row>
    <row r="99" spans="1:16" thickBot="1" x14ac:dyDescent="0.3">
      <c r="A99" s="850"/>
      <c r="B99" s="867" t="s">
        <v>45</v>
      </c>
      <c r="C99" s="882">
        <f t="shared" ref="C99:F99" si="8">C100+C101</f>
        <v>1500</v>
      </c>
      <c r="D99" s="882">
        <f t="shared" si="8"/>
        <v>21500</v>
      </c>
      <c r="E99" s="882">
        <f t="shared" si="8"/>
        <v>1500</v>
      </c>
      <c r="F99" s="882">
        <f t="shared" si="8"/>
        <v>1500</v>
      </c>
      <c r="G99" s="850"/>
      <c r="H99" s="850"/>
      <c r="I99" s="850"/>
      <c r="J99" s="850"/>
      <c r="K99" s="850"/>
      <c r="L99" s="850"/>
      <c r="M99" s="850"/>
      <c r="N99" s="850"/>
      <c r="O99" s="850"/>
      <c r="P99" s="850"/>
    </row>
    <row r="100" spans="1:16" thickBot="1" x14ac:dyDescent="0.3">
      <c r="A100" s="850"/>
      <c r="B100" s="869" t="s">
        <v>42</v>
      </c>
      <c r="C100" s="871">
        <f>+C45</f>
        <v>1500</v>
      </c>
      <c r="D100" s="871">
        <f t="shared" ref="D100:F101" si="9">+D45</f>
        <v>21500</v>
      </c>
      <c r="E100" s="871">
        <f t="shared" si="9"/>
        <v>1500</v>
      </c>
      <c r="F100" s="871">
        <f t="shared" si="9"/>
        <v>1500</v>
      </c>
      <c r="G100" s="850"/>
      <c r="H100" s="850"/>
      <c r="I100" s="850"/>
      <c r="J100" s="850"/>
      <c r="K100" s="850"/>
      <c r="L100" s="850"/>
      <c r="M100" s="850"/>
      <c r="N100" s="850"/>
      <c r="O100" s="850"/>
      <c r="P100" s="850"/>
    </row>
    <row r="101" spans="1:16" thickBot="1" x14ac:dyDescent="0.3">
      <c r="A101" s="850"/>
      <c r="B101" s="869" t="s">
        <v>66</v>
      </c>
      <c r="C101" s="871">
        <f>+C46</f>
        <v>0</v>
      </c>
      <c r="D101" s="871">
        <f t="shared" si="9"/>
        <v>0</v>
      </c>
      <c r="E101" s="871">
        <f t="shared" si="9"/>
        <v>0</v>
      </c>
      <c r="F101" s="871">
        <f t="shared" si="9"/>
        <v>0</v>
      </c>
      <c r="G101" s="850"/>
      <c r="H101" s="850"/>
      <c r="I101" s="850"/>
      <c r="J101" s="850"/>
      <c r="K101" s="850"/>
      <c r="L101" s="850"/>
      <c r="M101" s="850"/>
      <c r="N101" s="850"/>
      <c r="O101" s="850"/>
      <c r="P101" s="850"/>
    </row>
    <row r="102" spans="1:16" thickBot="1" x14ac:dyDescent="0.3">
      <c r="A102" s="850"/>
      <c r="B102" s="867" t="s">
        <v>46</v>
      </c>
      <c r="C102" s="882">
        <f t="shared" ref="C102:F102" si="10">C103+C104</f>
        <v>0</v>
      </c>
      <c r="D102" s="882">
        <f t="shared" si="10"/>
        <v>0</v>
      </c>
      <c r="E102" s="882">
        <f t="shared" si="10"/>
        <v>0</v>
      </c>
      <c r="F102" s="882">
        <f t="shared" si="10"/>
        <v>0</v>
      </c>
      <c r="G102" s="850"/>
      <c r="H102" s="850"/>
      <c r="I102" s="850"/>
      <c r="J102" s="850"/>
      <c r="K102" s="850"/>
      <c r="L102" s="850"/>
      <c r="M102" s="850"/>
      <c r="N102" s="850"/>
      <c r="O102" s="850"/>
      <c r="P102" s="850"/>
    </row>
    <row r="103" spans="1:16" thickBot="1" x14ac:dyDescent="0.3">
      <c r="A103" s="850"/>
      <c r="B103" s="869" t="s">
        <v>42</v>
      </c>
      <c r="C103" s="868">
        <v>0</v>
      </c>
      <c r="D103" s="868">
        <v>0</v>
      </c>
      <c r="E103" s="868">
        <v>0</v>
      </c>
      <c r="F103" s="868">
        <v>0</v>
      </c>
      <c r="G103" s="850"/>
      <c r="H103" s="850"/>
      <c r="I103" s="850"/>
      <c r="J103" s="850"/>
      <c r="K103" s="850"/>
      <c r="L103" s="850"/>
      <c r="M103" s="850"/>
      <c r="N103" s="850"/>
      <c r="O103" s="850"/>
      <c r="P103" s="850"/>
    </row>
    <row r="104" spans="1:16" thickBot="1" x14ac:dyDescent="0.3">
      <c r="A104" s="850"/>
      <c r="B104" s="869" t="s">
        <v>66</v>
      </c>
      <c r="C104" s="868">
        <v>0</v>
      </c>
      <c r="D104" s="868">
        <v>0</v>
      </c>
      <c r="E104" s="868">
        <v>0</v>
      </c>
      <c r="F104" s="868">
        <v>0</v>
      </c>
      <c r="G104" s="850"/>
      <c r="H104" s="850"/>
      <c r="I104" s="850"/>
      <c r="J104" s="850"/>
      <c r="K104" s="850"/>
      <c r="L104" s="850"/>
      <c r="M104" s="850"/>
      <c r="N104" s="850"/>
      <c r="O104" s="850"/>
      <c r="P104" s="850"/>
    </row>
    <row r="105" spans="1:16" ht="25.5" thickBot="1" x14ac:dyDescent="0.3">
      <c r="A105" s="850"/>
      <c r="B105" s="867" t="s">
        <v>47</v>
      </c>
      <c r="C105" s="882">
        <f t="shared" ref="C105:F105" si="11">C106+C107</f>
        <v>0</v>
      </c>
      <c r="D105" s="882">
        <f t="shared" si="11"/>
        <v>0</v>
      </c>
      <c r="E105" s="882">
        <f t="shared" si="11"/>
        <v>0</v>
      </c>
      <c r="F105" s="882">
        <f t="shared" si="11"/>
        <v>0</v>
      </c>
      <c r="G105" s="850"/>
      <c r="H105" s="850"/>
      <c r="I105" s="850"/>
      <c r="J105" s="850"/>
      <c r="K105" s="850"/>
      <c r="L105" s="850"/>
      <c r="M105" s="850"/>
      <c r="N105" s="850"/>
      <c r="O105" s="850"/>
      <c r="P105" s="850"/>
    </row>
    <row r="106" spans="1:16" thickBot="1" x14ac:dyDescent="0.3">
      <c r="A106" s="850"/>
      <c r="B106" s="869" t="s">
        <v>42</v>
      </c>
      <c r="C106" s="868">
        <v>0</v>
      </c>
      <c r="D106" s="868">
        <v>0</v>
      </c>
      <c r="E106" s="868">
        <v>0</v>
      </c>
      <c r="F106" s="868">
        <v>0</v>
      </c>
      <c r="G106" s="850"/>
      <c r="H106" s="850"/>
      <c r="I106" s="850"/>
      <c r="J106" s="850"/>
      <c r="K106" s="850"/>
      <c r="L106" s="850"/>
      <c r="M106" s="850"/>
      <c r="N106" s="850"/>
      <c r="O106" s="850"/>
      <c r="P106" s="850"/>
    </row>
    <row r="107" spans="1:16" thickBot="1" x14ac:dyDescent="0.3">
      <c r="A107" s="850"/>
      <c r="B107" s="869" t="s">
        <v>66</v>
      </c>
      <c r="C107" s="868">
        <v>0</v>
      </c>
      <c r="D107" s="868">
        <v>0</v>
      </c>
      <c r="E107" s="868">
        <v>0</v>
      </c>
      <c r="F107" s="868">
        <v>0</v>
      </c>
      <c r="G107" s="850"/>
      <c r="H107" s="850"/>
      <c r="I107" s="850"/>
      <c r="J107" s="850"/>
      <c r="K107" s="850"/>
      <c r="L107" s="850"/>
      <c r="M107" s="850"/>
      <c r="N107" s="850"/>
      <c r="O107" s="850"/>
      <c r="P107" s="850"/>
    </row>
    <row r="108" spans="1:16" thickBot="1" x14ac:dyDescent="0.3">
      <c r="A108" s="850"/>
      <c r="B108" s="867" t="s">
        <v>48</v>
      </c>
      <c r="C108" s="882">
        <f t="shared" ref="C108:F108" si="12">C109+C110</f>
        <v>0</v>
      </c>
      <c r="D108" s="882">
        <f t="shared" si="12"/>
        <v>0</v>
      </c>
      <c r="E108" s="882">
        <f t="shared" si="12"/>
        <v>0</v>
      </c>
      <c r="F108" s="882">
        <f t="shared" si="12"/>
        <v>0</v>
      </c>
      <c r="G108" s="850"/>
      <c r="H108" s="850"/>
      <c r="I108" s="850"/>
      <c r="J108" s="850"/>
      <c r="K108" s="850"/>
      <c r="L108" s="850"/>
      <c r="M108" s="850"/>
      <c r="N108" s="850"/>
      <c r="O108" s="850"/>
      <c r="P108" s="850"/>
    </row>
    <row r="109" spans="1:16" thickBot="1" x14ac:dyDescent="0.3">
      <c r="A109" s="850"/>
      <c r="B109" s="869" t="s">
        <v>42</v>
      </c>
      <c r="C109" s="868">
        <v>0</v>
      </c>
      <c r="D109" s="868">
        <v>0</v>
      </c>
      <c r="E109" s="868">
        <v>0</v>
      </c>
      <c r="F109" s="868">
        <v>0</v>
      </c>
      <c r="G109" s="850"/>
      <c r="H109" s="850"/>
      <c r="I109" s="850"/>
      <c r="J109" s="850"/>
      <c r="K109" s="850"/>
      <c r="L109" s="850"/>
      <c r="M109" s="850"/>
      <c r="N109" s="850"/>
      <c r="O109" s="850"/>
      <c r="P109" s="850"/>
    </row>
    <row r="110" spans="1:16" thickBot="1" x14ac:dyDescent="0.3">
      <c r="A110" s="850"/>
      <c r="B110" s="869" t="s">
        <v>66</v>
      </c>
      <c r="C110" s="868">
        <v>0</v>
      </c>
      <c r="D110" s="868">
        <v>0</v>
      </c>
      <c r="E110" s="868">
        <v>0</v>
      </c>
      <c r="F110" s="868">
        <v>0</v>
      </c>
      <c r="G110" s="850"/>
      <c r="H110" s="850"/>
      <c r="I110" s="850"/>
      <c r="J110" s="850"/>
      <c r="K110" s="850"/>
      <c r="L110" s="850"/>
      <c r="M110" s="850"/>
      <c r="N110" s="850"/>
      <c r="O110" s="850"/>
      <c r="P110" s="850"/>
    </row>
    <row r="111" spans="1:16" ht="25.5" thickBot="1" x14ac:dyDescent="0.3">
      <c r="A111" s="850"/>
      <c r="B111" s="867" t="s">
        <v>49</v>
      </c>
      <c r="C111" s="882">
        <f t="shared" ref="C111:F111" si="13">C112+C113</f>
        <v>0</v>
      </c>
      <c r="D111" s="882">
        <f t="shared" si="13"/>
        <v>0</v>
      </c>
      <c r="E111" s="882">
        <f t="shared" si="13"/>
        <v>0</v>
      </c>
      <c r="F111" s="882">
        <f t="shared" si="13"/>
        <v>0</v>
      </c>
      <c r="G111" s="850"/>
      <c r="H111" s="850"/>
      <c r="I111" s="850"/>
      <c r="J111" s="850"/>
      <c r="K111" s="850"/>
      <c r="L111" s="850"/>
      <c r="M111" s="850"/>
      <c r="N111" s="850"/>
      <c r="O111" s="850"/>
      <c r="P111" s="850"/>
    </row>
    <row r="112" spans="1:16" thickBot="1" x14ac:dyDescent="0.3">
      <c r="A112" s="850"/>
      <c r="B112" s="869" t="s">
        <v>42</v>
      </c>
      <c r="C112" s="868">
        <v>0</v>
      </c>
      <c r="D112" s="868">
        <v>0</v>
      </c>
      <c r="E112" s="868">
        <v>0</v>
      </c>
      <c r="F112" s="868">
        <v>0</v>
      </c>
      <c r="G112" s="850"/>
      <c r="H112" s="850"/>
      <c r="I112" s="850"/>
      <c r="J112" s="850"/>
      <c r="K112" s="850"/>
      <c r="L112" s="850"/>
      <c r="M112" s="850"/>
      <c r="N112" s="850"/>
      <c r="O112" s="850"/>
      <c r="P112" s="850"/>
    </row>
    <row r="113" spans="1:16" thickBot="1" x14ac:dyDescent="0.3">
      <c r="A113" s="850"/>
      <c r="B113" s="869" t="s">
        <v>66</v>
      </c>
      <c r="C113" s="868">
        <v>0</v>
      </c>
      <c r="D113" s="868">
        <v>0</v>
      </c>
      <c r="E113" s="868">
        <v>0</v>
      </c>
      <c r="F113" s="868">
        <v>0</v>
      </c>
      <c r="G113" s="850"/>
      <c r="H113" s="850"/>
      <c r="I113" s="850"/>
      <c r="J113" s="850"/>
      <c r="K113" s="850"/>
      <c r="L113" s="850"/>
      <c r="M113" s="850"/>
      <c r="N113" s="850"/>
      <c r="O113" s="850"/>
      <c r="P113" s="850"/>
    </row>
    <row r="114" spans="1:16" ht="25.5" thickBot="1" x14ac:dyDescent="0.3">
      <c r="A114" s="850"/>
      <c r="B114" s="867" t="s">
        <v>68</v>
      </c>
      <c r="C114" s="882">
        <f t="shared" ref="C114:F114" si="14">C115+C116+C117+C118</f>
        <v>0</v>
      </c>
      <c r="D114" s="882">
        <f t="shared" si="14"/>
        <v>0</v>
      </c>
      <c r="E114" s="882">
        <f t="shared" si="14"/>
        <v>0</v>
      </c>
      <c r="F114" s="882">
        <f t="shared" si="14"/>
        <v>0</v>
      </c>
      <c r="G114" s="850"/>
      <c r="H114" s="850"/>
      <c r="I114" s="850"/>
      <c r="J114" s="850"/>
      <c r="K114" s="850"/>
      <c r="L114" s="850"/>
      <c r="M114" s="850"/>
      <c r="N114" s="850"/>
      <c r="O114" s="850"/>
      <c r="P114" s="850"/>
    </row>
    <row r="115" spans="1:16" thickBot="1" x14ac:dyDescent="0.3">
      <c r="A115" s="850"/>
      <c r="B115" s="869" t="s">
        <v>42</v>
      </c>
      <c r="C115" s="868">
        <v>0</v>
      </c>
      <c r="D115" s="868">
        <v>0</v>
      </c>
      <c r="E115" s="868">
        <v>0</v>
      </c>
      <c r="F115" s="868">
        <v>0</v>
      </c>
      <c r="G115" s="850"/>
      <c r="H115" s="850"/>
      <c r="I115" s="850"/>
      <c r="J115" s="850"/>
      <c r="K115" s="850"/>
      <c r="L115" s="850"/>
      <c r="M115" s="850"/>
      <c r="N115" s="850"/>
      <c r="O115" s="850"/>
      <c r="P115" s="850"/>
    </row>
    <row r="116" spans="1:16" thickBot="1" x14ac:dyDescent="0.3">
      <c r="A116" s="850"/>
      <c r="B116" s="869" t="s">
        <v>69</v>
      </c>
      <c r="C116" s="868">
        <v>0</v>
      </c>
      <c r="D116" s="868">
        <v>0</v>
      </c>
      <c r="E116" s="868">
        <v>0</v>
      </c>
      <c r="F116" s="868">
        <v>0</v>
      </c>
      <c r="G116" s="850"/>
      <c r="H116" s="850"/>
      <c r="I116" s="850"/>
      <c r="J116" s="850"/>
      <c r="K116" s="850"/>
      <c r="L116" s="850"/>
      <c r="M116" s="850"/>
      <c r="N116" s="850"/>
      <c r="O116" s="850"/>
      <c r="P116" s="850"/>
    </row>
    <row r="117" spans="1:16" thickBot="1" x14ac:dyDescent="0.3">
      <c r="A117" s="850"/>
      <c r="B117" s="869" t="s">
        <v>59</v>
      </c>
      <c r="C117" s="868">
        <v>0</v>
      </c>
      <c r="D117" s="868">
        <v>0</v>
      </c>
      <c r="E117" s="868">
        <v>0</v>
      </c>
      <c r="F117" s="868">
        <v>0</v>
      </c>
      <c r="G117" s="850"/>
      <c r="H117" s="850"/>
      <c r="I117" s="850"/>
      <c r="J117" s="850"/>
      <c r="K117" s="850"/>
      <c r="L117" s="850"/>
      <c r="M117" s="850"/>
      <c r="N117" s="850"/>
      <c r="O117" s="850"/>
      <c r="P117" s="850"/>
    </row>
    <row r="118" spans="1:16" thickBot="1" x14ac:dyDescent="0.3">
      <c r="A118" s="850"/>
      <c r="B118" s="869" t="s">
        <v>60</v>
      </c>
      <c r="C118" s="868">
        <v>0</v>
      </c>
      <c r="D118" s="868">
        <v>0</v>
      </c>
      <c r="E118" s="868">
        <v>0</v>
      </c>
      <c r="F118" s="868">
        <v>0</v>
      </c>
      <c r="G118" s="850"/>
      <c r="H118" s="850"/>
      <c r="I118" s="850"/>
      <c r="J118" s="850"/>
      <c r="K118" s="850"/>
      <c r="L118" s="850"/>
      <c r="M118" s="850"/>
      <c r="N118" s="850"/>
      <c r="O118" s="850"/>
      <c r="P118" s="850"/>
    </row>
    <row r="119" spans="1:16" thickBot="1" x14ac:dyDescent="0.3">
      <c r="A119" s="850"/>
      <c r="B119" s="867" t="s">
        <v>70</v>
      </c>
      <c r="C119" s="882">
        <f t="shared" ref="C119:F119" si="15">C120+C121+C122+C123</f>
        <v>0</v>
      </c>
      <c r="D119" s="882">
        <f t="shared" si="15"/>
        <v>1000</v>
      </c>
      <c r="E119" s="882">
        <f t="shared" si="15"/>
        <v>1000</v>
      </c>
      <c r="F119" s="882">
        <f t="shared" si="15"/>
        <v>1000</v>
      </c>
      <c r="G119" s="850"/>
      <c r="H119" s="850"/>
      <c r="I119" s="850"/>
      <c r="J119" s="850"/>
      <c r="K119" s="850"/>
      <c r="L119" s="850"/>
      <c r="M119" s="850"/>
      <c r="N119" s="850"/>
      <c r="O119" s="850"/>
      <c r="P119" s="850"/>
    </row>
    <row r="120" spans="1:16" thickBot="1" x14ac:dyDescent="0.3">
      <c r="A120" s="850"/>
      <c r="B120" s="869" t="s">
        <v>42</v>
      </c>
      <c r="C120" s="868">
        <f>+C85</f>
        <v>0</v>
      </c>
      <c r="D120" s="868">
        <f t="shared" ref="D120:F120" si="16">+D85</f>
        <v>1000</v>
      </c>
      <c r="E120" s="868">
        <f t="shared" si="16"/>
        <v>1000</v>
      </c>
      <c r="F120" s="868">
        <f t="shared" si="16"/>
        <v>1000</v>
      </c>
      <c r="G120" s="850"/>
      <c r="H120" s="850"/>
      <c r="I120" s="850"/>
      <c r="J120" s="850"/>
      <c r="K120" s="850"/>
      <c r="L120" s="850"/>
      <c r="M120" s="850"/>
      <c r="N120" s="850"/>
      <c r="O120" s="850"/>
      <c r="P120" s="850"/>
    </row>
    <row r="121" spans="1:16" thickBot="1" x14ac:dyDescent="0.3">
      <c r="A121" s="850"/>
      <c r="B121" s="869" t="s">
        <v>69</v>
      </c>
      <c r="C121" s="868">
        <f t="shared" ref="C121:F123" si="17">+C86</f>
        <v>0</v>
      </c>
      <c r="D121" s="868">
        <f t="shared" si="17"/>
        <v>0</v>
      </c>
      <c r="E121" s="868">
        <f t="shared" si="17"/>
        <v>0</v>
      </c>
      <c r="F121" s="868">
        <f t="shared" si="17"/>
        <v>0</v>
      </c>
      <c r="G121" s="850"/>
      <c r="H121" s="850"/>
      <c r="I121" s="850"/>
      <c r="J121" s="850"/>
      <c r="K121" s="850"/>
      <c r="L121" s="850"/>
      <c r="M121" s="850"/>
      <c r="N121" s="850"/>
      <c r="O121" s="850"/>
      <c r="P121" s="850"/>
    </row>
    <row r="122" spans="1:16" thickBot="1" x14ac:dyDescent="0.3">
      <c r="A122" s="850"/>
      <c r="B122" s="869" t="s">
        <v>59</v>
      </c>
      <c r="C122" s="868">
        <f t="shared" si="17"/>
        <v>0</v>
      </c>
      <c r="D122" s="868">
        <f t="shared" si="17"/>
        <v>0</v>
      </c>
      <c r="E122" s="868">
        <f t="shared" si="17"/>
        <v>0</v>
      </c>
      <c r="F122" s="868">
        <f t="shared" si="17"/>
        <v>0</v>
      </c>
      <c r="G122" s="850"/>
      <c r="H122" s="850"/>
      <c r="I122" s="850"/>
      <c r="J122" s="850"/>
      <c r="K122" s="850"/>
      <c r="L122" s="850"/>
      <c r="M122" s="850"/>
      <c r="N122" s="850"/>
      <c r="O122" s="850"/>
      <c r="P122" s="850"/>
    </row>
    <row r="123" spans="1:16" thickBot="1" x14ac:dyDescent="0.3">
      <c r="A123" s="850"/>
      <c r="B123" s="869" t="s">
        <v>60</v>
      </c>
      <c r="C123" s="868">
        <f t="shared" si="17"/>
        <v>0</v>
      </c>
      <c r="D123" s="868">
        <f t="shared" si="17"/>
        <v>0</v>
      </c>
      <c r="E123" s="868">
        <f t="shared" si="17"/>
        <v>0</v>
      </c>
      <c r="F123" s="868">
        <f t="shared" si="17"/>
        <v>0</v>
      </c>
      <c r="G123" s="850"/>
      <c r="H123" s="850"/>
      <c r="I123" s="850"/>
      <c r="J123" s="850"/>
      <c r="K123" s="850"/>
      <c r="L123" s="850"/>
      <c r="M123" s="850"/>
      <c r="N123" s="850"/>
      <c r="O123" s="850"/>
      <c r="P123" s="850"/>
    </row>
    <row r="124" spans="1:16" thickBot="1" x14ac:dyDescent="0.3">
      <c r="A124" s="850"/>
      <c r="B124" s="877" t="s">
        <v>71</v>
      </c>
      <c r="C124" s="878">
        <f t="shared" ref="C124:F124" si="18">IF(C92-C91=0,0,"Error")</f>
        <v>0</v>
      </c>
      <c r="D124" s="878">
        <f t="shared" si="18"/>
        <v>0</v>
      </c>
      <c r="E124" s="878">
        <f t="shared" si="18"/>
        <v>0</v>
      </c>
      <c r="F124" s="878">
        <f t="shared" si="18"/>
        <v>0</v>
      </c>
      <c r="G124" s="850"/>
      <c r="H124" s="850"/>
      <c r="I124" s="850"/>
      <c r="J124" s="850"/>
      <c r="K124" s="850"/>
      <c r="L124" s="850"/>
      <c r="M124" s="850"/>
      <c r="N124" s="850"/>
      <c r="O124" s="850"/>
      <c r="P124" s="850"/>
    </row>
    <row r="125" spans="1:16" ht="15" x14ac:dyDescent="0.25">
      <c r="A125" s="850"/>
      <c r="B125" s="850"/>
      <c r="C125" s="854"/>
      <c r="D125" s="854"/>
      <c r="E125" s="854"/>
      <c r="F125" s="854"/>
      <c r="G125" s="850"/>
      <c r="H125" s="850"/>
      <c r="I125" s="850"/>
      <c r="J125" s="850"/>
      <c r="K125" s="850"/>
      <c r="L125" s="850"/>
      <c r="M125" s="850"/>
      <c r="N125" s="850"/>
      <c r="O125" s="850"/>
      <c r="P125" s="850"/>
    </row>
    <row r="126" spans="1:16" ht="15" x14ac:dyDescent="0.25">
      <c r="A126" s="850"/>
      <c r="B126" s="850"/>
      <c r="C126" s="850"/>
      <c r="D126" s="850"/>
      <c r="E126" s="850"/>
      <c r="F126" s="850"/>
      <c r="G126" s="850"/>
      <c r="H126" s="850"/>
      <c r="I126" s="850"/>
      <c r="J126" s="850"/>
      <c r="K126" s="850"/>
      <c r="L126" s="850"/>
      <c r="M126" s="850"/>
      <c r="N126" s="850"/>
      <c r="O126" s="850"/>
      <c r="P126" s="850"/>
    </row>
    <row r="127" spans="1:16" ht="15" x14ac:dyDescent="0.25">
      <c r="A127" s="850"/>
      <c r="B127" s="850"/>
      <c r="C127" s="850"/>
      <c r="D127" s="850"/>
      <c r="E127" s="850"/>
      <c r="F127" s="850"/>
      <c r="G127" s="850"/>
      <c r="H127" s="850"/>
      <c r="I127" s="850"/>
      <c r="J127" s="850"/>
      <c r="K127" s="850"/>
      <c r="L127" s="850"/>
      <c r="M127" s="850"/>
      <c r="N127" s="850"/>
      <c r="O127" s="850"/>
      <c r="P127" s="850"/>
    </row>
    <row r="128" spans="1:16" ht="15" x14ac:dyDescent="0.25">
      <c r="A128" s="850"/>
      <c r="B128" s="850"/>
      <c r="C128" s="850"/>
      <c r="D128" s="850"/>
      <c r="E128" s="850"/>
      <c r="F128" s="850"/>
      <c r="G128" s="850"/>
      <c r="H128" s="850"/>
      <c r="I128" s="850"/>
      <c r="J128" s="850"/>
      <c r="K128" s="850"/>
      <c r="L128" s="850"/>
      <c r="M128" s="850"/>
      <c r="N128" s="850"/>
      <c r="O128" s="850"/>
      <c r="P128" s="850"/>
    </row>
    <row r="129" spans="1:16" ht="15" x14ac:dyDescent="0.25">
      <c r="A129" s="850"/>
      <c r="B129" s="850"/>
      <c r="C129" s="850"/>
      <c r="D129" s="850"/>
      <c r="E129" s="850"/>
      <c r="F129" s="850"/>
      <c r="G129" s="850"/>
      <c r="H129" s="850"/>
      <c r="I129" s="850"/>
      <c r="J129" s="850"/>
      <c r="K129" s="850"/>
      <c r="L129" s="850"/>
      <c r="M129" s="850"/>
      <c r="N129" s="850"/>
      <c r="O129" s="850"/>
      <c r="P129" s="850"/>
    </row>
    <row r="130" spans="1:16" ht="15" x14ac:dyDescent="0.25">
      <c r="A130" s="850"/>
      <c r="B130" s="850"/>
      <c r="C130" s="850"/>
      <c r="D130" s="850"/>
      <c r="E130" s="850"/>
      <c r="F130" s="850"/>
      <c r="G130" s="850"/>
      <c r="H130" s="850"/>
      <c r="I130" s="850"/>
      <c r="J130" s="850"/>
      <c r="K130" s="850"/>
      <c r="L130" s="850"/>
      <c r="M130" s="850"/>
      <c r="N130" s="850"/>
      <c r="O130" s="850"/>
      <c r="P130" s="850"/>
    </row>
    <row r="131" spans="1:16" ht="15" x14ac:dyDescent="0.25">
      <c r="A131" s="850"/>
      <c r="B131" s="850"/>
      <c r="C131" s="850"/>
      <c r="D131" s="850"/>
      <c r="E131" s="850"/>
      <c r="F131" s="850"/>
      <c r="G131" s="850"/>
      <c r="H131" s="850"/>
      <c r="I131" s="850"/>
      <c r="J131" s="850"/>
      <c r="K131" s="850"/>
      <c r="L131" s="850"/>
      <c r="M131" s="850"/>
      <c r="N131" s="850"/>
      <c r="O131" s="850"/>
      <c r="P131" s="850"/>
    </row>
    <row r="132" spans="1:16" ht="15" x14ac:dyDescent="0.25">
      <c r="A132" s="850"/>
      <c r="B132" s="850"/>
      <c r="C132" s="850"/>
      <c r="D132" s="850"/>
      <c r="E132" s="850"/>
      <c r="F132" s="850"/>
      <c r="G132" s="850"/>
      <c r="H132" s="850"/>
      <c r="I132" s="850"/>
      <c r="J132" s="850"/>
      <c r="K132" s="850"/>
      <c r="L132" s="850"/>
      <c r="M132" s="850"/>
      <c r="N132" s="850"/>
      <c r="O132" s="850"/>
      <c r="P132" s="850"/>
    </row>
    <row r="133" spans="1:16" ht="15" x14ac:dyDescent="0.25">
      <c r="A133" s="850"/>
      <c r="B133" s="850"/>
      <c r="C133" s="850"/>
      <c r="D133" s="850"/>
      <c r="E133" s="850"/>
      <c r="F133" s="850"/>
      <c r="G133" s="850"/>
      <c r="H133" s="850"/>
      <c r="I133" s="850"/>
      <c r="J133" s="850"/>
      <c r="K133" s="850"/>
      <c r="L133" s="850"/>
      <c r="M133" s="850"/>
      <c r="N133" s="850"/>
      <c r="O133" s="850"/>
      <c r="P133" s="850"/>
    </row>
    <row r="134" spans="1:16" ht="15" x14ac:dyDescent="0.25">
      <c r="A134" s="850"/>
      <c r="B134" s="850"/>
      <c r="C134" s="850"/>
      <c r="D134" s="850"/>
      <c r="E134" s="850"/>
      <c r="F134" s="850"/>
      <c r="G134" s="850"/>
      <c r="H134" s="850"/>
      <c r="I134" s="850"/>
      <c r="J134" s="850"/>
      <c r="K134" s="850"/>
      <c r="L134" s="850"/>
      <c r="M134" s="850"/>
      <c r="N134" s="850"/>
      <c r="O134" s="850"/>
      <c r="P134" s="850"/>
    </row>
    <row r="135" spans="1:16" ht="15" x14ac:dyDescent="0.25">
      <c r="A135" s="850"/>
      <c r="B135" s="850"/>
      <c r="C135" s="850"/>
      <c r="D135" s="850"/>
      <c r="E135" s="850"/>
      <c r="F135" s="850"/>
      <c r="G135" s="850"/>
      <c r="H135" s="850"/>
      <c r="I135" s="850"/>
      <c r="J135" s="850"/>
      <c r="K135" s="850"/>
      <c r="L135" s="850"/>
      <c r="M135" s="850"/>
      <c r="N135" s="850"/>
      <c r="O135" s="850"/>
      <c r="P135" s="850"/>
    </row>
    <row r="136" spans="1:16" ht="15" x14ac:dyDescent="0.25">
      <c r="A136" s="850"/>
      <c r="B136" s="850"/>
      <c r="C136" s="850"/>
      <c r="D136" s="850"/>
      <c r="E136" s="850"/>
      <c r="F136" s="850"/>
      <c r="G136" s="850"/>
      <c r="H136" s="850"/>
      <c r="I136" s="850"/>
      <c r="J136" s="850"/>
      <c r="K136" s="850"/>
      <c r="L136" s="850"/>
      <c r="M136" s="850"/>
      <c r="N136" s="850"/>
      <c r="O136" s="850"/>
      <c r="P136" s="850"/>
    </row>
    <row r="137" spans="1:16" ht="15" x14ac:dyDescent="0.25">
      <c r="A137" s="850"/>
      <c r="B137" s="850"/>
      <c r="C137" s="850"/>
      <c r="D137" s="850"/>
      <c r="E137" s="850"/>
      <c r="F137" s="850"/>
      <c r="G137" s="850"/>
      <c r="H137" s="850"/>
      <c r="I137" s="850"/>
      <c r="J137" s="850"/>
      <c r="K137" s="850"/>
      <c r="L137" s="850"/>
      <c r="M137" s="850"/>
      <c r="N137" s="850"/>
      <c r="O137" s="850"/>
      <c r="P137" s="850"/>
    </row>
    <row r="138" spans="1:16" ht="15" x14ac:dyDescent="0.25">
      <c r="A138" s="850"/>
      <c r="B138" s="850"/>
      <c r="C138" s="850"/>
      <c r="D138" s="850"/>
      <c r="E138" s="850"/>
      <c r="F138" s="850"/>
      <c r="G138" s="850"/>
      <c r="H138" s="850"/>
      <c r="I138" s="850"/>
      <c r="J138" s="850"/>
      <c r="K138" s="850"/>
      <c r="L138" s="850"/>
      <c r="M138" s="850"/>
      <c r="N138" s="850"/>
      <c r="O138" s="850"/>
      <c r="P138" s="850"/>
    </row>
    <row r="139" spans="1:16" ht="15" x14ac:dyDescent="0.25">
      <c r="A139" s="850"/>
      <c r="B139" s="850"/>
      <c r="C139" s="850"/>
      <c r="D139" s="850"/>
      <c r="E139" s="850"/>
      <c r="F139" s="850"/>
      <c r="G139" s="850"/>
      <c r="H139" s="850"/>
      <c r="I139" s="850"/>
      <c r="J139" s="850"/>
      <c r="K139" s="850"/>
      <c r="L139" s="850"/>
      <c r="M139" s="850"/>
      <c r="N139" s="850"/>
      <c r="O139" s="850"/>
      <c r="P139" s="850"/>
    </row>
    <row r="140" spans="1:16" ht="15" x14ac:dyDescent="0.25">
      <c r="A140" s="850"/>
      <c r="B140" s="850"/>
      <c r="C140" s="850"/>
      <c r="D140" s="850"/>
      <c r="E140" s="850"/>
      <c r="F140" s="850"/>
      <c r="G140" s="850"/>
      <c r="H140" s="850"/>
      <c r="I140" s="850"/>
      <c r="J140" s="850"/>
      <c r="K140" s="850"/>
      <c r="L140" s="850"/>
      <c r="M140" s="850"/>
      <c r="N140" s="850"/>
      <c r="O140" s="850"/>
      <c r="P140" s="850"/>
    </row>
    <row r="141" spans="1:16" ht="15" x14ac:dyDescent="0.25">
      <c r="A141" s="850"/>
      <c r="B141" s="850"/>
      <c r="C141" s="850"/>
      <c r="D141" s="850"/>
      <c r="E141" s="850"/>
      <c r="F141" s="850"/>
      <c r="G141" s="850"/>
      <c r="H141" s="850"/>
      <c r="I141" s="850"/>
      <c r="J141" s="850"/>
      <c r="K141" s="850"/>
      <c r="L141" s="850"/>
      <c r="M141" s="850"/>
      <c r="N141" s="850"/>
      <c r="O141" s="850"/>
      <c r="P141" s="850"/>
    </row>
    <row r="142" spans="1:16" ht="15" x14ac:dyDescent="0.25">
      <c r="A142" s="850"/>
      <c r="B142" s="850"/>
      <c r="C142" s="850"/>
      <c r="D142" s="850"/>
      <c r="E142" s="850"/>
      <c r="F142" s="850"/>
      <c r="G142" s="850"/>
      <c r="H142" s="850"/>
      <c r="I142" s="850"/>
      <c r="J142" s="850"/>
      <c r="K142" s="850"/>
      <c r="L142" s="850"/>
      <c r="M142" s="850"/>
      <c r="N142" s="850"/>
      <c r="O142" s="850"/>
      <c r="P142" s="850"/>
    </row>
    <row r="143" spans="1:16" ht="15" x14ac:dyDescent="0.25">
      <c r="A143" s="850"/>
      <c r="B143" s="850"/>
      <c r="C143" s="850"/>
      <c r="D143" s="850"/>
      <c r="E143" s="850"/>
      <c r="F143" s="850"/>
      <c r="G143" s="850"/>
      <c r="H143" s="850"/>
      <c r="I143" s="850"/>
      <c r="J143" s="850"/>
      <c r="K143" s="850"/>
      <c r="L143" s="850"/>
      <c r="M143" s="850"/>
      <c r="N143" s="850"/>
      <c r="O143" s="850"/>
      <c r="P143" s="850"/>
    </row>
    <row r="144" spans="1:16" ht="15" x14ac:dyDescent="0.25">
      <c r="A144" s="850"/>
      <c r="B144" s="850"/>
      <c r="C144" s="850"/>
      <c r="D144" s="850"/>
      <c r="E144" s="850"/>
      <c r="F144" s="850"/>
      <c r="G144" s="850"/>
      <c r="H144" s="850"/>
      <c r="I144" s="850"/>
      <c r="J144" s="850"/>
      <c r="K144" s="850"/>
      <c r="L144" s="850"/>
      <c r="M144" s="850"/>
      <c r="N144" s="850"/>
      <c r="O144" s="850"/>
      <c r="P144" s="850"/>
    </row>
    <row r="145" spans="1:16" ht="15" x14ac:dyDescent="0.25">
      <c r="A145" s="850"/>
      <c r="B145" s="850"/>
      <c r="C145" s="850"/>
      <c r="D145" s="850"/>
      <c r="E145" s="850"/>
      <c r="F145" s="850"/>
      <c r="G145" s="850"/>
      <c r="H145" s="850"/>
      <c r="I145" s="850"/>
      <c r="J145" s="850"/>
      <c r="K145" s="850"/>
      <c r="L145" s="850"/>
      <c r="M145" s="850"/>
      <c r="N145" s="850"/>
      <c r="O145" s="850"/>
      <c r="P145" s="850"/>
    </row>
    <row r="146" spans="1:16" ht="15" x14ac:dyDescent="0.25">
      <c r="A146" s="850"/>
      <c r="B146" s="850"/>
      <c r="C146" s="850"/>
      <c r="D146" s="850"/>
      <c r="E146" s="850"/>
      <c r="F146" s="850"/>
      <c r="G146" s="850"/>
      <c r="H146" s="850"/>
      <c r="I146" s="850"/>
      <c r="J146" s="850"/>
      <c r="K146" s="850"/>
      <c r="L146" s="850"/>
      <c r="M146" s="850"/>
      <c r="N146" s="850"/>
      <c r="O146" s="850"/>
      <c r="P146" s="850"/>
    </row>
    <row r="147" spans="1:16" ht="15" x14ac:dyDescent="0.25">
      <c r="A147" s="850"/>
      <c r="B147" s="850"/>
      <c r="C147" s="850"/>
      <c r="D147" s="850"/>
      <c r="E147" s="850"/>
      <c r="F147" s="850"/>
      <c r="G147" s="850"/>
      <c r="H147" s="850"/>
      <c r="I147" s="850"/>
      <c r="J147" s="850"/>
      <c r="K147" s="850"/>
      <c r="L147" s="850"/>
      <c r="M147" s="850"/>
      <c r="N147" s="850"/>
      <c r="O147" s="850"/>
      <c r="P147" s="850"/>
    </row>
    <row r="148" spans="1:16" ht="15" x14ac:dyDescent="0.25">
      <c r="A148" s="850"/>
      <c r="B148" s="850"/>
      <c r="C148" s="850"/>
      <c r="D148" s="850"/>
      <c r="E148" s="850"/>
      <c r="F148" s="850"/>
      <c r="G148" s="850"/>
      <c r="H148" s="850"/>
      <c r="I148" s="850"/>
      <c r="J148" s="850"/>
      <c r="K148" s="850"/>
      <c r="L148" s="850"/>
      <c r="M148" s="850"/>
      <c r="N148" s="850"/>
      <c r="O148" s="850"/>
      <c r="P148" s="850"/>
    </row>
    <row r="149" spans="1:16" ht="15" x14ac:dyDescent="0.25">
      <c r="A149" s="850"/>
      <c r="B149" s="850"/>
      <c r="C149" s="850"/>
      <c r="D149" s="850"/>
      <c r="E149" s="850"/>
      <c r="F149" s="850"/>
      <c r="G149" s="850"/>
      <c r="H149" s="850"/>
      <c r="I149" s="850"/>
      <c r="J149" s="850"/>
      <c r="K149" s="850"/>
      <c r="L149" s="850"/>
      <c r="M149" s="850"/>
      <c r="N149" s="850"/>
      <c r="O149" s="850"/>
      <c r="P149" s="850"/>
    </row>
    <row r="150" spans="1:16" ht="15" x14ac:dyDescent="0.25">
      <c r="A150" s="850"/>
      <c r="B150" s="850"/>
      <c r="C150" s="850"/>
      <c r="D150" s="850"/>
      <c r="E150" s="850"/>
      <c r="F150" s="850"/>
      <c r="G150" s="850"/>
      <c r="H150" s="850"/>
      <c r="I150" s="850"/>
      <c r="J150" s="850"/>
      <c r="K150" s="850"/>
      <c r="L150" s="850"/>
      <c r="M150" s="850"/>
      <c r="N150" s="850"/>
      <c r="O150" s="850"/>
      <c r="P150" s="850"/>
    </row>
    <row r="151" spans="1:16" ht="15" x14ac:dyDescent="0.25">
      <c r="A151" s="850"/>
      <c r="B151" s="850"/>
      <c r="C151" s="850"/>
      <c r="D151" s="850"/>
      <c r="E151" s="850"/>
      <c r="F151" s="850"/>
      <c r="G151" s="850"/>
      <c r="H151" s="850"/>
      <c r="I151" s="850"/>
      <c r="J151" s="850"/>
      <c r="K151" s="850"/>
      <c r="L151" s="850"/>
      <c r="M151" s="850"/>
      <c r="N151" s="850"/>
      <c r="O151" s="850"/>
      <c r="P151" s="850"/>
    </row>
    <row r="152" spans="1:16" ht="15" x14ac:dyDescent="0.25">
      <c r="A152" s="850"/>
      <c r="B152" s="850"/>
      <c r="C152" s="850"/>
      <c r="D152" s="850"/>
      <c r="E152" s="850"/>
      <c r="F152" s="850"/>
      <c r="G152" s="850"/>
      <c r="H152" s="850"/>
      <c r="I152" s="850"/>
      <c r="J152" s="850"/>
      <c r="K152" s="850"/>
      <c r="L152" s="850"/>
      <c r="M152" s="850"/>
      <c r="N152" s="850"/>
      <c r="O152" s="850"/>
      <c r="P152" s="850"/>
    </row>
    <row r="153" spans="1:16" ht="15" x14ac:dyDescent="0.25">
      <c r="A153" s="850"/>
      <c r="B153" s="850"/>
      <c r="C153" s="850"/>
      <c r="D153" s="850"/>
      <c r="E153" s="850"/>
      <c r="F153" s="850"/>
      <c r="G153" s="850"/>
      <c r="H153" s="850"/>
      <c r="I153" s="850"/>
      <c r="J153" s="850"/>
      <c r="K153" s="850"/>
      <c r="L153" s="850"/>
      <c r="M153" s="850"/>
      <c r="N153" s="850"/>
      <c r="O153" s="850"/>
      <c r="P153" s="850"/>
    </row>
    <row r="154" spans="1:16" ht="15" x14ac:dyDescent="0.25">
      <c r="A154" s="850"/>
      <c r="B154" s="850"/>
      <c r="C154" s="850"/>
      <c r="D154" s="850"/>
      <c r="E154" s="850"/>
      <c r="F154" s="850"/>
      <c r="G154" s="850"/>
      <c r="H154" s="850"/>
      <c r="I154" s="850"/>
      <c r="J154" s="850"/>
      <c r="K154" s="850"/>
      <c r="L154" s="850"/>
      <c r="M154" s="850"/>
      <c r="N154" s="850"/>
      <c r="O154" s="850"/>
      <c r="P154" s="850"/>
    </row>
    <row r="155" spans="1:16" ht="15" x14ac:dyDescent="0.25">
      <c r="A155" s="850"/>
      <c r="B155" s="850"/>
      <c r="C155" s="850"/>
      <c r="D155" s="850"/>
      <c r="E155" s="850"/>
      <c r="F155" s="850"/>
      <c r="G155" s="850"/>
      <c r="H155" s="850"/>
      <c r="I155" s="850"/>
      <c r="J155" s="850"/>
      <c r="K155" s="850"/>
      <c r="L155" s="850"/>
      <c r="M155" s="850"/>
      <c r="N155" s="850"/>
      <c r="O155" s="850"/>
      <c r="P155" s="850"/>
    </row>
    <row r="156" spans="1:16" ht="15" x14ac:dyDescent="0.25">
      <c r="A156" s="850"/>
      <c r="B156" s="850"/>
      <c r="C156" s="850"/>
      <c r="D156" s="850"/>
      <c r="E156" s="850"/>
      <c r="F156" s="850"/>
      <c r="G156" s="850"/>
      <c r="H156" s="850"/>
      <c r="I156" s="850"/>
      <c r="J156" s="850"/>
      <c r="K156" s="850"/>
      <c r="L156" s="850"/>
      <c r="M156" s="850"/>
      <c r="N156" s="850"/>
      <c r="O156" s="850"/>
      <c r="P156" s="850"/>
    </row>
    <row r="157" spans="1:16" ht="15" x14ac:dyDescent="0.25">
      <c r="A157" s="850"/>
      <c r="B157" s="850"/>
      <c r="C157" s="850"/>
      <c r="D157" s="850"/>
      <c r="E157" s="850"/>
      <c r="F157" s="850"/>
      <c r="G157" s="850"/>
      <c r="H157" s="850"/>
      <c r="I157" s="850"/>
      <c r="J157" s="850"/>
      <c r="K157" s="850"/>
      <c r="L157" s="850"/>
      <c r="M157" s="850"/>
      <c r="N157" s="850"/>
      <c r="O157" s="850"/>
      <c r="P157" s="850"/>
    </row>
    <row r="158" spans="1:16" ht="15" x14ac:dyDescent="0.25">
      <c r="A158" s="850"/>
      <c r="B158" s="850"/>
      <c r="C158" s="850"/>
      <c r="D158" s="850"/>
      <c r="E158" s="850"/>
      <c r="F158" s="850"/>
      <c r="G158" s="850"/>
      <c r="H158" s="850"/>
      <c r="I158" s="850"/>
      <c r="J158" s="850"/>
      <c r="K158" s="850"/>
      <c r="L158" s="850"/>
      <c r="M158" s="850"/>
      <c r="N158" s="850"/>
      <c r="O158" s="850"/>
      <c r="P158" s="850"/>
    </row>
    <row r="159" spans="1:16" ht="15" x14ac:dyDescent="0.25">
      <c r="A159" s="850"/>
      <c r="B159" s="850"/>
      <c r="C159" s="850"/>
      <c r="D159" s="850"/>
      <c r="E159" s="850"/>
      <c r="F159" s="850"/>
      <c r="G159" s="850"/>
      <c r="H159" s="850"/>
      <c r="I159" s="850"/>
      <c r="J159" s="850"/>
      <c r="K159" s="850"/>
      <c r="L159" s="850"/>
      <c r="M159" s="850"/>
      <c r="N159" s="850"/>
      <c r="O159" s="850"/>
      <c r="P159" s="850"/>
    </row>
    <row r="160" spans="1:16" ht="15" x14ac:dyDescent="0.25">
      <c r="A160" s="850"/>
      <c r="B160" s="850"/>
      <c r="C160" s="850"/>
      <c r="D160" s="850"/>
      <c r="E160" s="850"/>
      <c r="F160" s="850"/>
      <c r="G160" s="850"/>
      <c r="H160" s="850"/>
      <c r="I160" s="850"/>
      <c r="J160" s="850"/>
      <c r="K160" s="850"/>
      <c r="L160" s="850"/>
      <c r="M160" s="850"/>
      <c r="N160" s="850"/>
      <c r="O160" s="850"/>
      <c r="P160" s="850"/>
    </row>
    <row r="161" spans="1:16" ht="15" x14ac:dyDescent="0.25">
      <c r="A161" s="850"/>
      <c r="B161" s="850"/>
      <c r="C161" s="850"/>
      <c r="D161" s="850"/>
      <c r="E161" s="850"/>
      <c r="F161" s="850"/>
      <c r="G161" s="850"/>
      <c r="H161" s="850"/>
      <c r="I161" s="850"/>
      <c r="J161" s="850"/>
      <c r="K161" s="850"/>
      <c r="L161" s="850"/>
      <c r="M161" s="850"/>
      <c r="N161" s="850"/>
      <c r="O161" s="850"/>
      <c r="P161" s="850"/>
    </row>
    <row r="162" spans="1:16" ht="15" x14ac:dyDescent="0.25">
      <c r="A162" s="850"/>
      <c r="B162" s="850"/>
      <c r="C162" s="850"/>
      <c r="D162" s="850"/>
      <c r="E162" s="850"/>
      <c r="F162" s="850"/>
      <c r="G162" s="850"/>
      <c r="H162" s="850"/>
      <c r="I162" s="850"/>
      <c r="J162" s="850"/>
      <c r="K162" s="850"/>
      <c r="L162" s="850"/>
      <c r="M162" s="850"/>
      <c r="N162" s="850"/>
      <c r="O162" s="850"/>
      <c r="P162" s="850"/>
    </row>
    <row r="163" spans="1:16" ht="15" x14ac:dyDescent="0.25">
      <c r="A163" s="850"/>
      <c r="B163" s="850"/>
      <c r="C163" s="850"/>
      <c r="D163" s="850"/>
      <c r="E163" s="850"/>
      <c r="F163" s="850"/>
      <c r="G163" s="850"/>
      <c r="H163" s="850"/>
      <c r="I163" s="850"/>
      <c r="J163" s="850"/>
      <c r="K163" s="850"/>
      <c r="L163" s="850"/>
      <c r="M163" s="850"/>
      <c r="N163" s="850"/>
      <c r="O163" s="850"/>
      <c r="P163" s="850"/>
    </row>
    <row r="164" spans="1:16" ht="15" x14ac:dyDescent="0.25">
      <c r="A164" s="850"/>
      <c r="B164" s="850"/>
      <c r="C164" s="850"/>
      <c r="D164" s="850"/>
      <c r="E164" s="850"/>
      <c r="F164" s="850"/>
      <c r="G164" s="850"/>
      <c r="H164" s="850"/>
      <c r="I164" s="850"/>
      <c r="J164" s="850"/>
      <c r="K164" s="850"/>
      <c r="L164" s="850"/>
      <c r="M164" s="850"/>
      <c r="N164" s="850"/>
      <c r="O164" s="850"/>
      <c r="P164" s="850"/>
    </row>
    <row r="165" spans="1:16" ht="15" x14ac:dyDescent="0.25">
      <c r="A165" s="850"/>
      <c r="B165" s="850"/>
      <c r="C165" s="850"/>
      <c r="D165" s="850"/>
      <c r="E165" s="850"/>
      <c r="F165" s="850"/>
      <c r="G165" s="850"/>
      <c r="H165" s="850"/>
      <c r="I165" s="850"/>
      <c r="J165" s="850"/>
      <c r="K165" s="850"/>
      <c r="L165" s="850"/>
      <c r="M165" s="850"/>
      <c r="N165" s="850"/>
      <c r="O165" s="850"/>
      <c r="P165" s="850"/>
    </row>
    <row r="166" spans="1:16" ht="15" x14ac:dyDescent="0.25">
      <c r="A166" s="850"/>
      <c r="B166" s="850"/>
      <c r="C166" s="850"/>
      <c r="D166" s="850"/>
      <c r="E166" s="850"/>
      <c r="F166" s="850"/>
      <c r="G166" s="850"/>
      <c r="H166" s="850"/>
      <c r="I166" s="850"/>
      <c r="J166" s="850"/>
      <c r="K166" s="850"/>
      <c r="L166" s="850"/>
      <c r="M166" s="850"/>
      <c r="N166" s="850"/>
      <c r="O166" s="850"/>
      <c r="P166" s="850"/>
    </row>
    <row r="167" spans="1:16" ht="15" x14ac:dyDescent="0.25">
      <c r="A167" s="850"/>
      <c r="B167" s="850"/>
      <c r="C167" s="850"/>
      <c r="D167" s="850"/>
      <c r="E167" s="850"/>
      <c r="F167" s="850"/>
      <c r="G167" s="850"/>
      <c r="H167" s="850"/>
      <c r="I167" s="850"/>
      <c r="J167" s="850"/>
      <c r="K167" s="850"/>
      <c r="L167" s="850"/>
      <c r="M167" s="850"/>
      <c r="N167" s="850"/>
      <c r="O167" s="850"/>
      <c r="P167" s="850"/>
    </row>
    <row r="168" spans="1:16" ht="15" x14ac:dyDescent="0.25">
      <c r="A168" s="850"/>
      <c r="B168" s="850"/>
      <c r="C168" s="850"/>
      <c r="D168" s="850"/>
      <c r="E168" s="850"/>
      <c r="F168" s="850"/>
      <c r="G168" s="850"/>
      <c r="H168" s="850"/>
      <c r="I168" s="850"/>
      <c r="J168" s="850"/>
      <c r="K168" s="850"/>
      <c r="L168" s="850"/>
      <c r="M168" s="850"/>
      <c r="N168" s="850"/>
      <c r="O168" s="850"/>
      <c r="P168" s="850"/>
    </row>
    <row r="169" spans="1:16" ht="15" x14ac:dyDescent="0.25">
      <c r="A169" s="850"/>
      <c r="B169" s="850"/>
      <c r="C169" s="850"/>
      <c r="D169" s="850"/>
      <c r="E169" s="850"/>
      <c r="F169" s="850"/>
      <c r="G169" s="850"/>
      <c r="H169" s="850"/>
      <c r="I169" s="850"/>
      <c r="J169" s="850"/>
      <c r="K169" s="850"/>
      <c r="L169" s="850"/>
      <c r="M169" s="850"/>
      <c r="N169" s="850"/>
      <c r="O169" s="850"/>
      <c r="P169" s="850"/>
    </row>
    <row r="170" spans="1:16" ht="15" x14ac:dyDescent="0.25">
      <c r="A170" s="850"/>
      <c r="B170" s="850"/>
      <c r="C170" s="850"/>
      <c r="D170" s="850"/>
      <c r="E170" s="850"/>
      <c r="F170" s="850"/>
      <c r="G170" s="850"/>
      <c r="H170" s="850"/>
      <c r="I170" s="850"/>
      <c r="J170" s="850"/>
      <c r="K170" s="850"/>
      <c r="L170" s="850"/>
      <c r="M170" s="850"/>
      <c r="N170" s="850"/>
      <c r="O170" s="850"/>
      <c r="P170" s="850"/>
    </row>
    <row r="171" spans="1:16" ht="15" x14ac:dyDescent="0.25">
      <c r="A171" s="850"/>
      <c r="B171" s="850"/>
      <c r="C171" s="850"/>
      <c r="D171" s="850"/>
      <c r="E171" s="850"/>
      <c r="F171" s="850"/>
      <c r="G171" s="850"/>
      <c r="H171" s="850"/>
      <c r="I171" s="850"/>
      <c r="J171" s="850"/>
      <c r="K171" s="850"/>
      <c r="L171" s="850"/>
      <c r="M171" s="850"/>
      <c r="N171" s="850"/>
      <c r="O171" s="850"/>
      <c r="P171" s="850"/>
    </row>
    <row r="172" spans="1:16" ht="15" x14ac:dyDescent="0.25">
      <c r="A172" s="850"/>
      <c r="B172" s="850"/>
      <c r="C172" s="850"/>
      <c r="D172" s="850"/>
      <c r="E172" s="850"/>
      <c r="F172" s="850"/>
      <c r="G172" s="850"/>
      <c r="H172" s="850"/>
      <c r="I172" s="850"/>
      <c r="J172" s="850"/>
      <c r="K172" s="850"/>
      <c r="L172" s="850"/>
      <c r="M172" s="850"/>
      <c r="N172" s="850"/>
      <c r="O172" s="850"/>
      <c r="P172" s="850"/>
    </row>
    <row r="173" spans="1:16" ht="15" x14ac:dyDescent="0.25">
      <c r="A173" s="850"/>
      <c r="B173" s="850"/>
      <c r="C173" s="850"/>
      <c r="D173" s="850"/>
      <c r="E173" s="850"/>
      <c r="F173" s="850"/>
      <c r="G173" s="850"/>
      <c r="H173" s="850"/>
      <c r="I173" s="850"/>
      <c r="J173" s="850"/>
      <c r="K173" s="850"/>
      <c r="L173" s="850"/>
      <c r="M173" s="850"/>
      <c r="N173" s="850"/>
      <c r="O173" s="850"/>
      <c r="P173" s="850"/>
    </row>
    <row r="174" spans="1:16" ht="15" x14ac:dyDescent="0.25">
      <c r="A174" s="850"/>
      <c r="B174" s="850"/>
      <c r="C174" s="850"/>
      <c r="D174" s="850"/>
      <c r="E174" s="850"/>
      <c r="F174" s="850"/>
      <c r="G174" s="850"/>
      <c r="H174" s="850"/>
      <c r="I174" s="850"/>
      <c r="J174" s="850"/>
      <c r="K174" s="850"/>
      <c r="L174" s="850"/>
      <c r="M174" s="850"/>
      <c r="N174" s="850"/>
      <c r="O174" s="850"/>
      <c r="P174" s="850"/>
    </row>
    <row r="175" spans="1:16" ht="15" x14ac:dyDescent="0.25">
      <c r="A175" s="850"/>
      <c r="B175" s="850"/>
      <c r="C175" s="850"/>
      <c r="D175" s="850"/>
      <c r="E175" s="850"/>
      <c r="F175" s="850"/>
      <c r="G175" s="850"/>
      <c r="H175" s="850"/>
      <c r="I175" s="850"/>
      <c r="J175" s="850"/>
      <c r="K175" s="850"/>
      <c r="L175" s="850"/>
      <c r="M175" s="850"/>
      <c r="N175" s="850"/>
      <c r="O175" s="850"/>
      <c r="P175" s="850"/>
    </row>
    <row r="176" spans="1:16" ht="15" x14ac:dyDescent="0.25">
      <c r="A176" s="850"/>
      <c r="B176" s="850"/>
      <c r="C176" s="850"/>
      <c r="D176" s="850"/>
      <c r="E176" s="850"/>
      <c r="F176" s="850"/>
      <c r="G176" s="850"/>
      <c r="H176" s="850"/>
      <c r="I176" s="850"/>
      <c r="J176" s="850"/>
      <c r="K176" s="850"/>
      <c r="L176" s="850"/>
      <c r="M176" s="850"/>
      <c r="N176" s="850"/>
      <c r="O176" s="850"/>
      <c r="P176" s="850"/>
    </row>
    <row r="177" spans="1:16" ht="15" x14ac:dyDescent="0.25">
      <c r="A177" s="850"/>
      <c r="B177" s="850"/>
      <c r="C177" s="850"/>
      <c r="D177" s="850"/>
      <c r="E177" s="850"/>
      <c r="F177" s="850"/>
      <c r="G177" s="850"/>
      <c r="H177" s="850"/>
      <c r="I177" s="850"/>
      <c r="J177" s="850"/>
      <c r="K177" s="850"/>
      <c r="L177" s="850"/>
      <c r="M177" s="850"/>
      <c r="N177" s="850"/>
      <c r="O177" s="850"/>
      <c r="P177" s="850"/>
    </row>
    <row r="178" spans="1:16" ht="15" x14ac:dyDescent="0.25">
      <c r="A178" s="850"/>
      <c r="B178" s="850"/>
      <c r="C178" s="850"/>
      <c r="D178" s="850"/>
      <c r="E178" s="850"/>
      <c r="F178" s="850"/>
      <c r="G178" s="850"/>
      <c r="H178" s="850"/>
      <c r="I178" s="850"/>
      <c r="J178" s="850"/>
      <c r="K178" s="850"/>
      <c r="L178" s="850"/>
      <c r="M178" s="850"/>
      <c r="N178" s="850"/>
      <c r="O178" s="850"/>
      <c r="P178" s="850"/>
    </row>
    <row r="179" spans="1:16" ht="15" x14ac:dyDescent="0.25">
      <c r="A179" s="850"/>
      <c r="B179" s="850"/>
      <c r="C179" s="850"/>
      <c r="D179" s="850"/>
      <c r="E179" s="850"/>
      <c r="F179" s="850"/>
      <c r="G179" s="850"/>
      <c r="H179" s="850"/>
      <c r="I179" s="850"/>
      <c r="J179" s="850"/>
      <c r="K179" s="850"/>
      <c r="L179" s="850"/>
      <c r="M179" s="850"/>
      <c r="N179" s="850"/>
      <c r="O179" s="850"/>
      <c r="P179" s="850"/>
    </row>
    <row r="180" spans="1:16" ht="15" x14ac:dyDescent="0.25">
      <c r="A180" s="850"/>
      <c r="B180" s="850"/>
      <c r="C180" s="850"/>
      <c r="D180" s="850"/>
      <c r="E180" s="850"/>
      <c r="F180" s="850"/>
      <c r="G180" s="850"/>
      <c r="H180" s="850"/>
      <c r="I180" s="850"/>
      <c r="J180" s="850"/>
      <c r="K180" s="850"/>
      <c r="L180" s="850"/>
      <c r="M180" s="850"/>
      <c r="N180" s="850"/>
      <c r="O180" s="850"/>
      <c r="P180" s="850"/>
    </row>
    <row r="181" spans="1:16" ht="15" x14ac:dyDescent="0.25">
      <c r="A181" s="850"/>
      <c r="B181" s="850"/>
      <c r="C181" s="850"/>
      <c r="D181" s="850"/>
      <c r="E181" s="850"/>
      <c r="F181" s="850"/>
      <c r="G181" s="850"/>
      <c r="H181" s="850"/>
      <c r="I181" s="850"/>
      <c r="J181" s="850"/>
      <c r="K181" s="850"/>
      <c r="L181" s="850"/>
      <c r="M181" s="850"/>
      <c r="N181" s="850"/>
      <c r="O181" s="850"/>
      <c r="P181" s="850"/>
    </row>
    <row r="182" spans="1:16" ht="15" x14ac:dyDescent="0.25">
      <c r="A182" s="850"/>
      <c r="B182" s="850"/>
      <c r="C182" s="850"/>
      <c r="D182" s="850"/>
      <c r="E182" s="850"/>
      <c r="F182" s="850"/>
      <c r="G182" s="850"/>
      <c r="H182" s="850"/>
      <c r="I182" s="850"/>
      <c r="J182" s="850"/>
      <c r="K182" s="850"/>
      <c r="L182" s="850"/>
      <c r="M182" s="850"/>
      <c r="N182" s="850"/>
      <c r="O182" s="850"/>
      <c r="P182" s="850"/>
    </row>
    <row r="183" spans="1:16" ht="15" x14ac:dyDescent="0.25">
      <c r="A183" s="850"/>
      <c r="B183" s="850"/>
      <c r="C183" s="850"/>
      <c r="D183" s="850"/>
      <c r="E183" s="850"/>
      <c r="F183" s="850"/>
      <c r="G183" s="850"/>
      <c r="H183" s="850"/>
      <c r="I183" s="850"/>
      <c r="J183" s="850"/>
      <c r="K183" s="850"/>
      <c r="L183" s="850"/>
      <c r="M183" s="850"/>
      <c r="N183" s="850"/>
      <c r="O183" s="850"/>
      <c r="P183" s="850"/>
    </row>
    <row r="184" spans="1:16" ht="15" x14ac:dyDescent="0.25">
      <c r="A184" s="850"/>
      <c r="B184" s="850"/>
      <c r="C184" s="850"/>
      <c r="D184" s="850"/>
      <c r="E184" s="850"/>
      <c r="F184" s="850"/>
      <c r="G184" s="850"/>
      <c r="H184" s="850"/>
      <c r="I184" s="850"/>
      <c r="J184" s="850"/>
      <c r="K184" s="850"/>
      <c r="L184" s="850"/>
      <c r="M184" s="850"/>
      <c r="N184" s="850"/>
      <c r="O184" s="850"/>
      <c r="P184" s="850"/>
    </row>
    <row r="185" spans="1:16" ht="15" x14ac:dyDescent="0.25">
      <c r="A185" s="850"/>
      <c r="B185" s="850"/>
      <c r="C185" s="850"/>
      <c r="D185" s="850"/>
      <c r="E185" s="850"/>
      <c r="F185" s="850"/>
      <c r="G185" s="850"/>
      <c r="H185" s="850"/>
      <c r="I185" s="850"/>
      <c r="J185" s="850"/>
      <c r="K185" s="850"/>
      <c r="L185" s="850"/>
      <c r="M185" s="850"/>
      <c r="N185" s="850"/>
      <c r="O185" s="850"/>
      <c r="P185" s="850"/>
    </row>
    <row r="186" spans="1:16" ht="15" x14ac:dyDescent="0.25">
      <c r="A186" s="850"/>
      <c r="B186" s="850"/>
      <c r="C186" s="850"/>
      <c r="D186" s="850"/>
      <c r="E186" s="850"/>
      <c r="F186" s="850"/>
      <c r="G186" s="850"/>
      <c r="H186" s="850"/>
      <c r="I186" s="850"/>
      <c r="J186" s="850"/>
      <c r="K186" s="850"/>
      <c r="L186" s="850"/>
      <c r="M186" s="850"/>
      <c r="N186" s="850"/>
      <c r="O186" s="850"/>
      <c r="P186" s="850"/>
    </row>
    <row r="187" spans="1:16" ht="15" x14ac:dyDescent="0.25">
      <c r="A187" s="850"/>
      <c r="B187" s="850"/>
      <c r="C187" s="850"/>
      <c r="D187" s="850"/>
      <c r="E187" s="850"/>
      <c r="F187" s="850"/>
      <c r="G187" s="850"/>
      <c r="H187" s="850"/>
      <c r="I187" s="850"/>
      <c r="J187" s="850"/>
      <c r="K187" s="850"/>
      <c r="L187" s="850"/>
      <c r="M187" s="850"/>
      <c r="N187" s="850"/>
      <c r="O187" s="850"/>
      <c r="P187" s="850"/>
    </row>
    <row r="188" spans="1:16" ht="15" x14ac:dyDescent="0.25">
      <c r="A188" s="850"/>
      <c r="B188" s="850"/>
      <c r="C188" s="850"/>
      <c r="D188" s="850"/>
      <c r="E188" s="850"/>
      <c r="F188" s="850"/>
      <c r="G188" s="850"/>
      <c r="H188" s="850"/>
      <c r="I188" s="850"/>
      <c r="J188" s="850"/>
      <c r="K188" s="850"/>
      <c r="L188" s="850"/>
      <c r="M188" s="850"/>
      <c r="N188" s="850"/>
      <c r="O188" s="850"/>
      <c r="P188" s="850"/>
    </row>
    <row r="189" spans="1:16" ht="15" x14ac:dyDescent="0.25">
      <c r="A189" s="850"/>
      <c r="B189" s="850"/>
      <c r="C189" s="850"/>
      <c r="D189" s="850"/>
      <c r="E189" s="850"/>
      <c r="F189" s="850"/>
      <c r="G189" s="850"/>
      <c r="H189" s="850"/>
      <c r="I189" s="850"/>
      <c r="J189" s="850"/>
      <c r="K189" s="850"/>
      <c r="L189" s="850"/>
      <c r="M189" s="850"/>
      <c r="N189" s="850"/>
      <c r="O189" s="850"/>
      <c r="P189" s="850"/>
    </row>
    <row r="190" spans="1:16" ht="15" x14ac:dyDescent="0.25">
      <c r="A190" s="850"/>
      <c r="B190" s="850"/>
      <c r="C190" s="850"/>
      <c r="D190" s="850"/>
      <c r="E190" s="850"/>
      <c r="F190" s="850"/>
      <c r="G190" s="850"/>
      <c r="H190" s="850"/>
      <c r="I190" s="850"/>
      <c r="J190" s="850"/>
      <c r="K190" s="850"/>
      <c r="L190" s="850"/>
      <c r="M190" s="850"/>
      <c r="N190" s="850"/>
      <c r="O190" s="850"/>
      <c r="P190" s="850"/>
    </row>
    <row r="191" spans="1:16" ht="15" x14ac:dyDescent="0.25">
      <c r="A191" s="850"/>
      <c r="B191" s="850"/>
      <c r="C191" s="850"/>
      <c r="D191" s="850"/>
      <c r="E191" s="850"/>
      <c r="F191" s="850"/>
      <c r="G191" s="850"/>
      <c r="H191" s="850"/>
      <c r="I191" s="850"/>
      <c r="J191" s="850"/>
      <c r="K191" s="850"/>
      <c r="L191" s="850"/>
      <c r="M191" s="850"/>
      <c r="N191" s="850"/>
      <c r="O191" s="850"/>
      <c r="P191" s="850"/>
    </row>
    <row r="192" spans="1:16" ht="15" x14ac:dyDescent="0.25">
      <c r="A192" s="850"/>
      <c r="B192" s="850"/>
      <c r="C192" s="850"/>
      <c r="D192" s="850"/>
      <c r="E192" s="850"/>
      <c r="F192" s="850"/>
      <c r="G192" s="850"/>
      <c r="H192" s="850"/>
      <c r="I192" s="850"/>
      <c r="J192" s="850"/>
      <c r="K192" s="850"/>
      <c r="L192" s="850"/>
      <c r="M192" s="850"/>
      <c r="N192" s="850"/>
      <c r="O192" s="850"/>
      <c r="P192" s="850"/>
    </row>
    <row r="193" spans="1:16" ht="15" x14ac:dyDescent="0.25">
      <c r="A193" s="850"/>
      <c r="B193" s="850"/>
      <c r="C193" s="850"/>
      <c r="D193" s="850"/>
      <c r="E193" s="850"/>
      <c r="F193" s="850"/>
      <c r="G193" s="850"/>
      <c r="H193" s="850"/>
      <c r="I193" s="850"/>
      <c r="J193" s="850"/>
      <c r="K193" s="850"/>
      <c r="L193" s="850"/>
      <c r="M193" s="850"/>
      <c r="N193" s="850"/>
      <c r="O193" s="850"/>
      <c r="P193" s="850"/>
    </row>
    <row r="194" spans="1:16" ht="15" x14ac:dyDescent="0.25">
      <c r="A194" s="850"/>
      <c r="B194" s="850"/>
      <c r="C194" s="850"/>
      <c r="D194" s="850"/>
      <c r="E194" s="850"/>
      <c r="F194" s="850"/>
      <c r="G194" s="850"/>
      <c r="H194" s="850"/>
      <c r="I194" s="850"/>
      <c r="J194" s="850"/>
      <c r="K194" s="850"/>
      <c r="L194" s="850"/>
      <c r="M194" s="850"/>
      <c r="N194" s="850"/>
      <c r="O194" s="850"/>
      <c r="P194" s="850"/>
    </row>
    <row r="195" spans="1:16" ht="15" x14ac:dyDescent="0.25">
      <c r="A195" s="850"/>
      <c r="B195" s="850"/>
      <c r="C195" s="850"/>
      <c r="D195" s="850"/>
      <c r="E195" s="850"/>
      <c r="F195" s="850"/>
      <c r="G195" s="850"/>
      <c r="H195" s="850"/>
      <c r="I195" s="850"/>
      <c r="J195" s="850"/>
      <c r="K195" s="850"/>
      <c r="L195" s="850"/>
      <c r="M195" s="850"/>
      <c r="N195" s="850"/>
      <c r="O195" s="850"/>
      <c r="P195" s="850"/>
    </row>
    <row r="196" spans="1:16" ht="15" x14ac:dyDescent="0.25">
      <c r="A196" s="850"/>
      <c r="B196" s="850"/>
      <c r="C196" s="850"/>
      <c r="D196" s="850"/>
      <c r="E196" s="850"/>
      <c r="F196" s="850"/>
      <c r="G196" s="850"/>
      <c r="H196" s="850"/>
      <c r="I196" s="850"/>
      <c r="J196" s="850"/>
      <c r="K196" s="850"/>
      <c r="L196" s="850"/>
      <c r="M196" s="850"/>
      <c r="N196" s="850"/>
      <c r="O196" s="850"/>
      <c r="P196" s="850"/>
    </row>
    <row r="197" spans="1:16" ht="15" x14ac:dyDescent="0.25">
      <c r="A197" s="850"/>
      <c r="B197" s="850"/>
      <c r="C197" s="850"/>
      <c r="D197" s="850"/>
      <c r="E197" s="850"/>
      <c r="F197" s="850"/>
      <c r="G197" s="850"/>
      <c r="H197" s="850"/>
      <c r="I197" s="850"/>
      <c r="J197" s="850"/>
      <c r="K197" s="850"/>
      <c r="L197" s="850"/>
      <c r="M197" s="850"/>
      <c r="N197" s="850"/>
      <c r="O197" s="850"/>
      <c r="P197" s="850"/>
    </row>
    <row r="198" spans="1:16" ht="15" x14ac:dyDescent="0.25">
      <c r="A198" s="850"/>
      <c r="B198" s="850"/>
      <c r="C198" s="850"/>
      <c r="D198" s="850"/>
      <c r="E198" s="850"/>
      <c r="F198" s="850"/>
      <c r="G198" s="850"/>
      <c r="H198" s="850"/>
      <c r="I198" s="850"/>
      <c r="J198" s="850"/>
      <c r="K198" s="850"/>
      <c r="L198" s="850"/>
      <c r="M198" s="850"/>
      <c r="N198" s="850"/>
      <c r="O198" s="850"/>
      <c r="P198" s="850"/>
    </row>
    <row r="199" spans="1:16" ht="15" x14ac:dyDescent="0.25">
      <c r="A199" s="850"/>
      <c r="B199" s="850"/>
      <c r="C199" s="850"/>
      <c r="D199" s="850"/>
      <c r="E199" s="850"/>
      <c r="F199" s="850"/>
      <c r="G199" s="850"/>
      <c r="H199" s="850"/>
      <c r="I199" s="850"/>
      <c r="J199" s="850"/>
      <c r="K199" s="850"/>
      <c r="L199" s="850"/>
      <c r="M199" s="850"/>
      <c r="N199" s="850"/>
      <c r="O199" s="850"/>
      <c r="P199" s="850"/>
    </row>
    <row r="200" spans="1:16" ht="15" x14ac:dyDescent="0.25">
      <c r="A200" s="850"/>
      <c r="B200" s="850"/>
      <c r="C200" s="850"/>
      <c r="D200" s="850"/>
      <c r="E200" s="850"/>
      <c r="F200" s="850"/>
      <c r="G200" s="850"/>
      <c r="H200" s="850"/>
      <c r="I200" s="850"/>
      <c r="J200" s="850"/>
      <c r="K200" s="850"/>
      <c r="L200" s="850"/>
      <c r="M200" s="850"/>
      <c r="N200" s="850"/>
      <c r="O200" s="850"/>
      <c r="P200" s="850"/>
    </row>
    <row r="201" spans="1:16" ht="15" x14ac:dyDescent="0.25">
      <c r="A201" s="850"/>
      <c r="B201" s="850"/>
      <c r="C201" s="850"/>
      <c r="D201" s="850"/>
      <c r="E201" s="850"/>
      <c r="F201" s="850"/>
      <c r="G201" s="850"/>
      <c r="H201" s="850"/>
      <c r="I201" s="850"/>
      <c r="J201" s="850"/>
      <c r="K201" s="850"/>
      <c r="L201" s="850"/>
      <c r="M201" s="850"/>
      <c r="N201" s="850"/>
      <c r="O201" s="850"/>
      <c r="P201" s="850"/>
    </row>
    <row r="202" spans="1:16" ht="15" x14ac:dyDescent="0.25">
      <c r="A202" s="850"/>
      <c r="B202" s="850"/>
      <c r="C202" s="850"/>
      <c r="D202" s="850"/>
      <c r="E202" s="850"/>
      <c r="F202" s="850"/>
      <c r="G202" s="850"/>
      <c r="H202" s="850"/>
      <c r="I202" s="850"/>
      <c r="J202" s="850"/>
      <c r="K202" s="850"/>
      <c r="L202" s="850"/>
      <c r="M202" s="850"/>
      <c r="N202" s="850"/>
      <c r="O202" s="850"/>
      <c r="P202" s="850"/>
    </row>
    <row r="203" spans="1:16" ht="15" x14ac:dyDescent="0.25">
      <c r="A203" s="850"/>
      <c r="B203" s="850"/>
      <c r="C203" s="850"/>
      <c r="D203" s="850"/>
      <c r="E203" s="850"/>
      <c r="F203" s="850"/>
      <c r="G203" s="850"/>
      <c r="H203" s="850"/>
      <c r="I203" s="850"/>
      <c r="J203" s="850"/>
      <c r="K203" s="850"/>
      <c r="L203" s="850"/>
      <c r="M203" s="850"/>
      <c r="N203" s="850"/>
      <c r="O203" s="850"/>
      <c r="P203" s="850"/>
    </row>
    <row r="204" spans="1:16" ht="15" x14ac:dyDescent="0.25">
      <c r="A204" s="850"/>
      <c r="B204" s="850"/>
      <c r="C204" s="850"/>
      <c r="D204" s="850"/>
      <c r="E204" s="850"/>
      <c r="F204" s="850"/>
      <c r="G204" s="850"/>
      <c r="H204" s="850"/>
      <c r="I204" s="850"/>
      <c r="J204" s="850"/>
      <c r="K204" s="850"/>
      <c r="L204" s="850"/>
      <c r="M204" s="850"/>
      <c r="N204" s="850"/>
      <c r="O204" s="850"/>
      <c r="P204" s="850"/>
    </row>
    <row r="205" spans="1:16" ht="15" x14ac:dyDescent="0.25">
      <c r="A205" s="850"/>
      <c r="B205" s="850"/>
      <c r="C205" s="850"/>
      <c r="D205" s="850"/>
      <c r="E205" s="850"/>
      <c r="F205" s="850"/>
      <c r="G205" s="850"/>
      <c r="H205" s="850"/>
      <c r="I205" s="850"/>
      <c r="J205" s="850"/>
      <c r="K205" s="850"/>
      <c r="L205" s="850"/>
      <c r="M205" s="850"/>
      <c r="N205" s="850"/>
      <c r="O205" s="850"/>
      <c r="P205" s="850"/>
    </row>
    <row r="206" spans="1:16" ht="15" x14ac:dyDescent="0.25">
      <c r="A206" s="850"/>
      <c r="B206" s="850"/>
      <c r="C206" s="850"/>
      <c r="D206" s="850"/>
      <c r="E206" s="850"/>
      <c r="F206" s="850"/>
      <c r="G206" s="850"/>
      <c r="H206" s="850"/>
      <c r="I206" s="850"/>
      <c r="J206" s="850"/>
      <c r="K206" s="850"/>
      <c r="L206" s="850"/>
      <c r="M206" s="850"/>
      <c r="N206" s="850"/>
      <c r="O206" s="850"/>
      <c r="P206" s="850"/>
    </row>
    <row r="207" spans="1:16" ht="15" x14ac:dyDescent="0.25">
      <c r="A207" s="850"/>
      <c r="B207" s="850"/>
      <c r="C207" s="850"/>
      <c r="D207" s="850"/>
      <c r="E207" s="850"/>
      <c r="F207" s="850"/>
      <c r="G207" s="850"/>
      <c r="H207" s="850"/>
      <c r="I207" s="850"/>
      <c r="J207" s="850"/>
      <c r="K207" s="850"/>
      <c r="L207" s="850"/>
      <c r="M207" s="850"/>
      <c r="N207" s="850"/>
      <c r="O207" s="850"/>
      <c r="P207" s="850"/>
    </row>
    <row r="208" spans="1:16" ht="15" x14ac:dyDescent="0.25">
      <c r="A208" s="850"/>
      <c r="B208" s="850"/>
      <c r="C208" s="850"/>
      <c r="D208" s="850"/>
      <c r="E208" s="850"/>
      <c r="F208" s="850"/>
      <c r="G208" s="850"/>
      <c r="H208" s="850"/>
      <c r="I208" s="850"/>
      <c r="J208" s="850"/>
      <c r="K208" s="850"/>
      <c r="L208" s="850"/>
      <c r="M208" s="850"/>
      <c r="N208" s="850"/>
      <c r="O208" s="850"/>
      <c r="P208" s="850"/>
    </row>
    <row r="209" spans="1:16" ht="15" x14ac:dyDescent="0.25">
      <c r="A209" s="850"/>
      <c r="B209" s="850"/>
      <c r="C209" s="850"/>
      <c r="D209" s="850"/>
      <c r="E209" s="850"/>
      <c r="F209" s="850"/>
      <c r="G209" s="850"/>
      <c r="H209" s="850"/>
      <c r="I209" s="850"/>
      <c r="J209" s="850"/>
      <c r="K209" s="850"/>
      <c r="L209" s="850"/>
      <c r="M209" s="850"/>
      <c r="N209" s="850"/>
      <c r="O209" s="850"/>
      <c r="P209" s="850"/>
    </row>
    <row r="210" spans="1:16" ht="15" x14ac:dyDescent="0.25">
      <c r="A210" s="850"/>
      <c r="B210" s="850"/>
      <c r="C210" s="850"/>
      <c r="D210" s="850"/>
      <c r="E210" s="850"/>
      <c r="F210" s="850"/>
      <c r="G210" s="850"/>
      <c r="H210" s="850"/>
      <c r="I210" s="850"/>
      <c r="J210" s="850"/>
      <c r="K210" s="850"/>
      <c r="L210" s="850"/>
      <c r="M210" s="850"/>
      <c r="N210" s="850"/>
      <c r="O210" s="850"/>
      <c r="P210" s="850"/>
    </row>
    <row r="211" spans="1:16" ht="15" x14ac:dyDescent="0.25">
      <c r="A211" s="850"/>
      <c r="B211" s="850"/>
      <c r="C211" s="850"/>
      <c r="D211" s="850"/>
      <c r="E211" s="850"/>
      <c r="F211" s="850"/>
      <c r="G211" s="850"/>
      <c r="H211" s="850"/>
      <c r="I211" s="850"/>
      <c r="J211" s="850"/>
      <c r="K211" s="850"/>
      <c r="L211" s="850"/>
      <c r="M211" s="850"/>
      <c r="N211" s="850"/>
      <c r="O211" s="850"/>
      <c r="P211" s="850"/>
    </row>
    <row r="212" spans="1:16" ht="15" x14ac:dyDescent="0.25">
      <c r="A212" s="850"/>
      <c r="B212" s="850"/>
      <c r="C212" s="850"/>
      <c r="D212" s="850"/>
      <c r="E212" s="850"/>
      <c r="F212" s="850"/>
      <c r="G212" s="850"/>
      <c r="H212" s="850"/>
      <c r="I212" s="850"/>
      <c r="J212" s="850"/>
      <c r="K212" s="850"/>
      <c r="L212" s="850"/>
      <c r="M212" s="850"/>
      <c r="N212" s="850"/>
      <c r="O212" s="850"/>
      <c r="P212" s="850"/>
    </row>
    <row r="213" spans="1:16" ht="15" x14ac:dyDescent="0.25">
      <c r="A213" s="850"/>
      <c r="B213" s="850"/>
      <c r="C213" s="850"/>
      <c r="D213" s="850"/>
      <c r="E213" s="850"/>
      <c r="F213" s="850"/>
      <c r="G213" s="850"/>
      <c r="H213" s="850"/>
      <c r="I213" s="850"/>
      <c r="J213" s="850"/>
      <c r="K213" s="850"/>
      <c r="L213" s="850"/>
      <c r="M213" s="850"/>
      <c r="N213" s="850"/>
      <c r="O213" s="850"/>
      <c r="P213" s="850"/>
    </row>
    <row r="214" spans="1:16" ht="15" x14ac:dyDescent="0.25">
      <c r="A214" s="850"/>
      <c r="B214" s="850"/>
      <c r="C214" s="850"/>
      <c r="D214" s="850"/>
      <c r="E214" s="850"/>
      <c r="F214" s="850"/>
      <c r="G214" s="850"/>
      <c r="H214" s="850"/>
      <c r="I214" s="850"/>
      <c r="J214" s="850"/>
      <c r="K214" s="850"/>
      <c r="L214" s="850"/>
      <c r="M214" s="850"/>
      <c r="N214" s="850"/>
      <c r="O214" s="850"/>
      <c r="P214" s="850"/>
    </row>
    <row r="215" spans="1:16" ht="15" x14ac:dyDescent="0.25">
      <c r="A215" s="850"/>
      <c r="B215" s="850"/>
      <c r="C215" s="850"/>
      <c r="D215" s="850"/>
      <c r="E215" s="850"/>
      <c r="F215" s="850"/>
      <c r="G215" s="850"/>
      <c r="H215" s="850"/>
      <c r="I215" s="850"/>
      <c r="J215" s="850"/>
      <c r="K215" s="850"/>
      <c r="L215" s="850"/>
      <c r="M215" s="850"/>
      <c r="N215" s="850"/>
      <c r="O215" s="850"/>
      <c r="P215" s="850"/>
    </row>
    <row r="216" spans="1:16" ht="15" x14ac:dyDescent="0.25">
      <c r="A216" s="850"/>
      <c r="B216" s="850"/>
      <c r="C216" s="850"/>
      <c r="D216" s="850"/>
      <c r="E216" s="850"/>
      <c r="F216" s="850"/>
      <c r="G216" s="850"/>
      <c r="H216" s="850"/>
      <c r="I216" s="850"/>
      <c r="J216" s="850"/>
      <c r="K216" s="850"/>
      <c r="L216" s="850"/>
      <c r="M216" s="850"/>
      <c r="N216" s="850"/>
      <c r="O216" s="850"/>
      <c r="P216" s="850"/>
    </row>
    <row r="217" spans="1:16" ht="15" x14ac:dyDescent="0.25">
      <c r="A217" s="850"/>
      <c r="B217" s="850"/>
      <c r="C217" s="850"/>
      <c r="D217" s="850"/>
      <c r="E217" s="850"/>
      <c r="F217" s="850"/>
      <c r="G217" s="850"/>
      <c r="H217" s="850"/>
      <c r="I217" s="850"/>
      <c r="J217" s="850"/>
      <c r="K217" s="850"/>
      <c r="L217" s="850"/>
      <c r="M217" s="850"/>
      <c r="N217" s="850"/>
      <c r="O217" s="850"/>
      <c r="P217" s="850"/>
    </row>
    <row r="218" spans="1:16" ht="15" x14ac:dyDescent="0.25">
      <c r="A218" s="850"/>
      <c r="B218" s="850"/>
      <c r="C218" s="850"/>
      <c r="D218" s="850"/>
      <c r="E218" s="850"/>
      <c r="F218" s="850"/>
      <c r="G218" s="850"/>
      <c r="H218" s="850"/>
      <c r="I218" s="850"/>
      <c r="J218" s="850"/>
      <c r="K218" s="850"/>
      <c r="L218" s="850"/>
      <c r="M218" s="850"/>
      <c r="N218" s="850"/>
      <c r="O218" s="850"/>
      <c r="P218" s="850"/>
    </row>
    <row r="219" spans="1:16" ht="15" x14ac:dyDescent="0.25">
      <c r="A219" s="850"/>
      <c r="B219" s="850"/>
      <c r="C219" s="850"/>
      <c r="D219" s="850"/>
      <c r="E219" s="850"/>
      <c r="F219" s="850"/>
      <c r="G219" s="850"/>
      <c r="H219" s="850"/>
      <c r="I219" s="850"/>
      <c r="J219" s="850"/>
      <c r="K219" s="850"/>
      <c r="L219" s="850"/>
      <c r="M219" s="850"/>
      <c r="N219" s="850"/>
      <c r="O219" s="850"/>
      <c r="P219" s="850"/>
    </row>
    <row r="220" spans="1:16" ht="15" x14ac:dyDescent="0.25">
      <c r="A220" s="850"/>
      <c r="B220" s="850"/>
      <c r="C220" s="850"/>
      <c r="D220" s="850"/>
      <c r="E220" s="850"/>
      <c r="F220" s="850"/>
      <c r="G220" s="850"/>
      <c r="H220" s="850"/>
      <c r="I220" s="850"/>
      <c r="J220" s="850"/>
      <c r="K220" s="850"/>
      <c r="L220" s="850"/>
      <c r="M220" s="850"/>
      <c r="N220" s="850"/>
      <c r="O220" s="850"/>
      <c r="P220" s="850"/>
    </row>
    <row r="221" spans="1:16" ht="15" x14ac:dyDescent="0.25">
      <c r="A221" s="850"/>
      <c r="B221" s="850"/>
      <c r="C221" s="850"/>
      <c r="D221" s="850"/>
      <c r="E221" s="850"/>
      <c r="F221" s="850"/>
      <c r="G221" s="850"/>
      <c r="H221" s="850"/>
      <c r="I221" s="850"/>
      <c r="J221" s="850"/>
      <c r="K221" s="850"/>
      <c r="L221" s="850"/>
      <c r="M221" s="850"/>
      <c r="N221" s="850"/>
      <c r="O221" s="850"/>
      <c r="P221" s="850"/>
    </row>
    <row r="222" spans="1:16" ht="15" x14ac:dyDescent="0.25">
      <c r="A222" s="850"/>
      <c r="B222" s="850"/>
      <c r="C222" s="850"/>
      <c r="D222" s="850"/>
      <c r="E222" s="850"/>
      <c r="F222" s="850"/>
      <c r="G222" s="850"/>
      <c r="H222" s="850"/>
      <c r="I222" s="850"/>
      <c r="J222" s="850"/>
      <c r="K222" s="850"/>
      <c r="L222" s="850"/>
      <c r="M222" s="850"/>
      <c r="N222" s="850"/>
      <c r="O222" s="850"/>
      <c r="P222" s="850"/>
    </row>
    <row r="223" spans="1:16" ht="15" x14ac:dyDescent="0.25">
      <c r="A223" s="850"/>
      <c r="B223" s="850"/>
      <c r="C223" s="850"/>
      <c r="D223" s="850"/>
      <c r="E223" s="850"/>
      <c r="F223" s="850"/>
      <c r="G223" s="850"/>
      <c r="H223" s="850"/>
      <c r="I223" s="850"/>
      <c r="J223" s="850"/>
      <c r="K223" s="850"/>
      <c r="L223" s="850"/>
      <c r="M223" s="850"/>
      <c r="N223" s="850"/>
      <c r="O223" s="850"/>
      <c r="P223" s="850"/>
    </row>
    <row r="224" spans="1:16" ht="15" x14ac:dyDescent="0.25">
      <c r="A224" s="850"/>
      <c r="B224" s="850"/>
      <c r="C224" s="850"/>
      <c r="D224" s="850"/>
      <c r="E224" s="850"/>
      <c r="F224" s="850"/>
      <c r="G224" s="850"/>
      <c r="H224" s="850"/>
      <c r="I224" s="850"/>
      <c r="J224" s="850"/>
      <c r="K224" s="850"/>
      <c r="L224" s="850"/>
      <c r="M224" s="850"/>
      <c r="N224" s="850"/>
      <c r="O224" s="850"/>
      <c r="P224" s="850"/>
    </row>
    <row r="225" spans="1:16" ht="15" x14ac:dyDescent="0.25">
      <c r="A225" s="850"/>
      <c r="B225" s="850"/>
      <c r="C225" s="850"/>
      <c r="D225" s="850"/>
      <c r="E225" s="850"/>
      <c r="F225" s="850"/>
      <c r="G225" s="850"/>
      <c r="H225" s="850"/>
      <c r="I225" s="850"/>
      <c r="J225" s="850"/>
      <c r="K225" s="850"/>
      <c r="L225" s="850"/>
      <c r="M225" s="850"/>
      <c r="N225" s="850"/>
      <c r="O225" s="850"/>
      <c r="P225" s="850"/>
    </row>
    <row r="226" spans="1:16" ht="15" x14ac:dyDescent="0.25">
      <c r="A226" s="850"/>
      <c r="B226" s="850"/>
      <c r="C226" s="850"/>
      <c r="D226" s="850"/>
      <c r="E226" s="850"/>
      <c r="F226" s="850"/>
      <c r="G226" s="850"/>
      <c r="H226" s="850"/>
      <c r="I226" s="850"/>
      <c r="J226" s="850"/>
      <c r="K226" s="850"/>
      <c r="L226" s="850"/>
      <c r="M226" s="850"/>
      <c r="N226" s="850"/>
      <c r="O226" s="850"/>
      <c r="P226" s="850"/>
    </row>
    <row r="227" spans="1:16" ht="15" x14ac:dyDescent="0.25">
      <c r="A227" s="850"/>
      <c r="B227" s="850"/>
      <c r="C227" s="850"/>
      <c r="D227" s="850"/>
      <c r="E227" s="850"/>
      <c r="F227" s="850"/>
      <c r="G227" s="850"/>
      <c r="H227" s="850"/>
      <c r="I227" s="850"/>
      <c r="J227" s="850"/>
      <c r="K227" s="850"/>
      <c r="L227" s="850"/>
      <c r="M227" s="850"/>
      <c r="N227" s="850"/>
      <c r="O227" s="850"/>
      <c r="P227" s="850"/>
    </row>
    <row r="228" spans="1:16" ht="15" x14ac:dyDescent="0.25">
      <c r="A228" s="850"/>
      <c r="B228" s="850"/>
      <c r="C228" s="850"/>
      <c r="D228" s="850"/>
      <c r="E228" s="850"/>
      <c r="F228" s="850"/>
      <c r="G228" s="850"/>
      <c r="H228" s="850"/>
      <c r="I228" s="850"/>
      <c r="J228" s="850"/>
      <c r="K228" s="850"/>
      <c r="L228" s="850"/>
      <c r="M228" s="850"/>
      <c r="N228" s="850"/>
      <c r="O228" s="850"/>
      <c r="P228" s="850"/>
    </row>
    <row r="229" spans="1:16" ht="15" x14ac:dyDescent="0.25">
      <c r="A229" s="850"/>
      <c r="B229" s="850"/>
      <c r="C229" s="850"/>
      <c r="D229" s="850"/>
      <c r="E229" s="850"/>
      <c r="F229" s="850"/>
      <c r="G229" s="850"/>
      <c r="H229" s="850"/>
      <c r="I229" s="850"/>
      <c r="J229" s="850"/>
      <c r="K229" s="850"/>
      <c r="L229" s="850"/>
      <c r="M229" s="850"/>
      <c r="N229" s="850"/>
      <c r="O229" s="850"/>
      <c r="P229" s="850"/>
    </row>
    <row r="230" spans="1:16" ht="15" x14ac:dyDescent="0.25">
      <c r="A230" s="850"/>
      <c r="B230" s="850"/>
      <c r="C230" s="850"/>
      <c r="D230" s="850"/>
      <c r="E230" s="850"/>
      <c r="F230" s="850"/>
      <c r="G230" s="850"/>
      <c r="H230" s="850"/>
      <c r="I230" s="850"/>
      <c r="J230" s="850"/>
      <c r="K230" s="850"/>
      <c r="L230" s="850"/>
      <c r="M230" s="850"/>
      <c r="N230" s="850"/>
      <c r="O230" s="850"/>
      <c r="P230" s="850"/>
    </row>
    <row r="231" spans="1:16" ht="15" x14ac:dyDescent="0.25">
      <c r="A231" s="850"/>
      <c r="B231" s="850"/>
      <c r="C231" s="850"/>
      <c r="D231" s="850"/>
      <c r="E231" s="850"/>
      <c r="F231" s="850"/>
      <c r="G231" s="850"/>
      <c r="H231" s="850"/>
      <c r="I231" s="850"/>
      <c r="J231" s="850"/>
      <c r="K231" s="850"/>
      <c r="L231" s="850"/>
      <c r="M231" s="850"/>
      <c r="N231" s="850"/>
      <c r="O231" s="850"/>
      <c r="P231" s="850"/>
    </row>
    <row r="232" spans="1:16" ht="15" x14ac:dyDescent="0.25">
      <c r="A232" s="850"/>
      <c r="B232" s="850"/>
      <c r="C232" s="850"/>
      <c r="D232" s="850"/>
      <c r="E232" s="850"/>
      <c r="F232" s="850"/>
      <c r="G232" s="850"/>
      <c r="H232" s="850"/>
      <c r="I232" s="850"/>
      <c r="J232" s="850"/>
      <c r="K232" s="850"/>
      <c r="L232" s="850"/>
      <c r="M232" s="850"/>
      <c r="N232" s="850"/>
      <c r="O232" s="850"/>
      <c r="P232" s="850"/>
    </row>
    <row r="233" spans="1:16" ht="15" x14ac:dyDescent="0.25">
      <c r="A233" s="850"/>
      <c r="B233" s="850"/>
      <c r="C233" s="850"/>
      <c r="D233" s="850"/>
      <c r="E233" s="850"/>
      <c r="F233" s="850"/>
      <c r="G233" s="850"/>
      <c r="H233" s="850"/>
      <c r="I233" s="850"/>
      <c r="J233" s="850"/>
      <c r="K233" s="850"/>
      <c r="L233" s="850"/>
      <c r="M233" s="850"/>
      <c r="N233" s="850"/>
      <c r="O233" s="850"/>
      <c r="P233" s="850"/>
    </row>
    <row r="234" spans="1:16" ht="15" x14ac:dyDescent="0.25">
      <c r="A234" s="850"/>
      <c r="B234" s="850"/>
      <c r="C234" s="850"/>
      <c r="D234" s="850"/>
      <c r="E234" s="850"/>
      <c r="F234" s="850"/>
      <c r="G234" s="850"/>
      <c r="H234" s="850"/>
      <c r="I234" s="850"/>
      <c r="J234" s="850"/>
      <c r="K234" s="850"/>
      <c r="L234" s="850"/>
      <c r="M234" s="850"/>
      <c r="N234" s="850"/>
      <c r="O234" s="850"/>
      <c r="P234" s="850"/>
    </row>
    <row r="235" spans="1:16" ht="15" x14ac:dyDescent="0.25">
      <c r="A235" s="850"/>
      <c r="B235" s="850"/>
      <c r="C235" s="850"/>
      <c r="D235" s="850"/>
      <c r="E235" s="850"/>
      <c r="F235" s="850"/>
      <c r="G235" s="850"/>
      <c r="H235" s="850"/>
      <c r="I235" s="850"/>
      <c r="J235" s="850"/>
      <c r="K235" s="850"/>
      <c r="L235" s="850"/>
      <c r="M235" s="850"/>
      <c r="N235" s="850"/>
      <c r="O235" s="850"/>
      <c r="P235" s="850"/>
    </row>
    <row r="236" spans="1:16" ht="15" x14ac:dyDescent="0.25">
      <c r="A236" s="850"/>
      <c r="B236" s="850"/>
      <c r="C236" s="850"/>
      <c r="D236" s="850"/>
      <c r="E236" s="850"/>
      <c r="F236" s="850"/>
      <c r="G236" s="850"/>
      <c r="H236" s="850"/>
      <c r="I236" s="850"/>
      <c r="J236" s="850"/>
      <c r="K236" s="850"/>
      <c r="L236" s="850"/>
      <c r="M236" s="850"/>
      <c r="N236" s="850"/>
      <c r="O236" s="850"/>
      <c r="P236" s="850"/>
    </row>
    <row r="237" spans="1:16" ht="15" x14ac:dyDescent="0.25">
      <c r="A237" s="850"/>
      <c r="B237" s="850"/>
      <c r="C237" s="850"/>
      <c r="D237" s="850"/>
      <c r="E237" s="850"/>
      <c r="F237" s="850"/>
      <c r="G237" s="850"/>
      <c r="H237" s="850"/>
      <c r="I237" s="850"/>
      <c r="J237" s="850"/>
      <c r="K237" s="850"/>
      <c r="L237" s="850"/>
      <c r="M237" s="850"/>
      <c r="N237" s="850"/>
      <c r="O237" s="850"/>
      <c r="P237" s="850"/>
    </row>
    <row r="238" spans="1:16" ht="15" x14ac:dyDescent="0.25">
      <c r="A238" s="850"/>
      <c r="B238" s="850"/>
      <c r="C238" s="850"/>
      <c r="D238" s="850"/>
      <c r="E238" s="850"/>
      <c r="F238" s="850"/>
      <c r="G238" s="850"/>
      <c r="H238" s="850"/>
      <c r="I238" s="850"/>
      <c r="J238" s="850"/>
      <c r="K238" s="850"/>
      <c r="L238" s="850"/>
      <c r="M238" s="850"/>
      <c r="N238" s="850"/>
      <c r="O238" s="850"/>
      <c r="P238" s="850"/>
    </row>
    <row r="239" spans="1:16" ht="15" x14ac:dyDescent="0.25">
      <c r="A239" s="850"/>
      <c r="B239" s="850"/>
      <c r="C239" s="850"/>
      <c r="D239" s="850"/>
      <c r="E239" s="850"/>
      <c r="F239" s="850"/>
      <c r="G239" s="850"/>
      <c r="H239" s="850"/>
      <c r="I239" s="850"/>
      <c r="J239" s="850"/>
      <c r="K239" s="850"/>
      <c r="L239" s="850"/>
      <c r="M239" s="850"/>
      <c r="N239" s="850"/>
      <c r="O239" s="850"/>
      <c r="P239" s="850"/>
    </row>
    <row r="240" spans="1:16" ht="15" x14ac:dyDescent="0.25">
      <c r="A240" s="850"/>
      <c r="B240" s="850"/>
      <c r="C240" s="850"/>
      <c r="D240" s="850"/>
      <c r="E240" s="850"/>
      <c r="F240" s="850"/>
      <c r="G240" s="850"/>
      <c r="H240" s="850"/>
      <c r="I240" s="850"/>
      <c r="J240" s="850"/>
      <c r="K240" s="850"/>
      <c r="L240" s="850"/>
      <c r="M240" s="850"/>
      <c r="N240" s="850"/>
      <c r="O240" s="850"/>
      <c r="P240" s="850"/>
    </row>
    <row r="241" spans="1:16" ht="15" x14ac:dyDescent="0.25">
      <c r="A241" s="850"/>
      <c r="B241" s="850"/>
      <c r="C241" s="850"/>
      <c r="D241" s="850"/>
      <c r="E241" s="850"/>
      <c r="F241" s="850"/>
      <c r="G241" s="850"/>
      <c r="H241" s="850"/>
      <c r="I241" s="850"/>
      <c r="J241" s="850"/>
      <c r="K241" s="850"/>
      <c r="L241" s="850"/>
      <c r="M241" s="850"/>
      <c r="N241" s="850"/>
      <c r="O241" s="850"/>
      <c r="P241" s="850"/>
    </row>
    <row r="242" spans="1:16" ht="15" x14ac:dyDescent="0.25">
      <c r="A242" s="850"/>
      <c r="B242" s="850"/>
      <c r="C242" s="850"/>
      <c r="D242" s="850"/>
      <c r="E242" s="850"/>
      <c r="F242" s="850"/>
      <c r="G242" s="850"/>
      <c r="H242" s="850"/>
      <c r="I242" s="850"/>
      <c r="J242" s="850"/>
      <c r="K242" s="850"/>
      <c r="L242" s="850"/>
      <c r="M242" s="850"/>
      <c r="N242" s="850"/>
      <c r="O242" s="850"/>
      <c r="P242" s="850"/>
    </row>
    <row r="243" spans="1:16" ht="15" x14ac:dyDescent="0.25">
      <c r="A243" s="850"/>
      <c r="B243" s="850"/>
      <c r="C243" s="850"/>
      <c r="D243" s="850"/>
      <c r="E243" s="850"/>
      <c r="F243" s="850"/>
      <c r="G243" s="850"/>
      <c r="H243" s="850"/>
      <c r="I243" s="850"/>
      <c r="J243" s="850"/>
      <c r="K243" s="850"/>
      <c r="L243" s="850"/>
      <c r="M243" s="850"/>
      <c r="N243" s="850"/>
      <c r="O243" s="850"/>
      <c r="P243" s="850"/>
    </row>
    <row r="244" spans="1:16" ht="15" x14ac:dyDescent="0.25">
      <c r="A244" s="850"/>
      <c r="B244" s="850"/>
      <c r="C244" s="850"/>
      <c r="D244" s="850"/>
      <c r="E244" s="850"/>
      <c r="F244" s="850"/>
      <c r="G244" s="850"/>
      <c r="H244" s="850"/>
      <c r="I244" s="850"/>
      <c r="J244" s="850"/>
      <c r="K244" s="850"/>
      <c r="L244" s="850"/>
      <c r="M244" s="850"/>
      <c r="N244" s="850"/>
      <c r="O244" s="850"/>
      <c r="P244" s="850"/>
    </row>
    <row r="245" spans="1:16" ht="15" x14ac:dyDescent="0.25">
      <c r="A245" s="850"/>
      <c r="B245" s="850"/>
      <c r="C245" s="850"/>
      <c r="D245" s="850"/>
      <c r="E245" s="850"/>
      <c r="F245" s="850"/>
      <c r="G245" s="850"/>
      <c r="H245" s="850"/>
      <c r="I245" s="850"/>
      <c r="J245" s="850"/>
      <c r="K245" s="850"/>
      <c r="L245" s="850"/>
      <c r="M245" s="850"/>
      <c r="N245" s="850"/>
      <c r="O245" s="850"/>
      <c r="P245" s="850"/>
    </row>
    <row r="246" spans="1:16" ht="15" x14ac:dyDescent="0.25">
      <c r="A246" s="850"/>
      <c r="B246" s="850"/>
      <c r="C246" s="850"/>
      <c r="D246" s="850"/>
      <c r="E246" s="850"/>
      <c r="F246" s="850"/>
      <c r="G246" s="850"/>
      <c r="H246" s="850"/>
      <c r="I246" s="850"/>
      <c r="J246" s="850"/>
      <c r="K246" s="850"/>
      <c r="L246" s="850"/>
      <c r="M246" s="850"/>
      <c r="N246" s="850"/>
      <c r="O246" s="850"/>
      <c r="P246" s="850"/>
    </row>
    <row r="247" spans="1:16" ht="15" x14ac:dyDescent="0.25">
      <c r="A247" s="850"/>
      <c r="B247" s="850"/>
      <c r="C247" s="850"/>
      <c r="D247" s="850"/>
      <c r="E247" s="850"/>
      <c r="F247" s="850"/>
      <c r="G247" s="850"/>
      <c r="H247" s="850"/>
      <c r="I247" s="850"/>
      <c r="J247" s="850"/>
      <c r="K247" s="850"/>
      <c r="L247" s="850"/>
      <c r="M247" s="850"/>
      <c r="N247" s="850"/>
      <c r="O247" s="850"/>
      <c r="P247" s="850"/>
    </row>
    <row r="248" spans="1:16" ht="15" x14ac:dyDescent="0.25">
      <c r="A248" s="850"/>
      <c r="B248" s="850"/>
      <c r="C248" s="850"/>
      <c r="D248" s="850"/>
      <c r="E248" s="850"/>
      <c r="F248" s="850"/>
      <c r="G248" s="850"/>
      <c r="H248" s="850"/>
      <c r="I248" s="850"/>
      <c r="J248" s="850"/>
      <c r="K248" s="850"/>
      <c r="L248" s="850"/>
      <c r="M248" s="850"/>
      <c r="N248" s="850"/>
      <c r="O248" s="850"/>
      <c r="P248" s="850"/>
    </row>
    <row r="249" spans="1:16" ht="15" x14ac:dyDescent="0.25">
      <c r="A249" s="850"/>
      <c r="B249" s="850"/>
      <c r="C249" s="850"/>
      <c r="D249" s="850"/>
      <c r="E249" s="850"/>
      <c r="F249" s="850"/>
      <c r="G249" s="850"/>
      <c r="H249" s="850"/>
      <c r="I249" s="850"/>
      <c r="J249" s="850"/>
      <c r="K249" s="850"/>
      <c r="L249" s="850"/>
      <c r="M249" s="850"/>
      <c r="N249" s="850"/>
      <c r="O249" s="850"/>
      <c r="P249" s="850"/>
    </row>
    <row r="250" spans="1:16" ht="15" x14ac:dyDescent="0.25">
      <c r="A250" s="850"/>
      <c r="B250" s="850"/>
      <c r="C250" s="850"/>
      <c r="D250" s="850"/>
      <c r="E250" s="850"/>
      <c r="F250" s="850"/>
      <c r="G250" s="850"/>
      <c r="H250" s="850"/>
      <c r="I250" s="850"/>
      <c r="J250" s="850"/>
      <c r="K250" s="850"/>
      <c r="L250" s="850"/>
      <c r="M250" s="850"/>
      <c r="N250" s="850"/>
      <c r="O250" s="850"/>
      <c r="P250" s="850"/>
    </row>
    <row r="251" spans="1:16" ht="15" x14ac:dyDescent="0.25">
      <c r="A251" s="850"/>
      <c r="B251" s="850"/>
      <c r="C251" s="850"/>
      <c r="D251" s="850"/>
      <c r="E251" s="850"/>
      <c r="F251" s="850"/>
      <c r="G251" s="850"/>
      <c r="H251" s="850"/>
      <c r="I251" s="850"/>
      <c r="J251" s="850"/>
      <c r="K251" s="850"/>
      <c r="L251" s="850"/>
      <c r="M251" s="850"/>
      <c r="N251" s="850"/>
      <c r="O251" s="850"/>
      <c r="P251" s="850"/>
    </row>
    <row r="252" spans="1:16" ht="15" x14ac:dyDescent="0.25">
      <c r="A252" s="850"/>
      <c r="B252" s="850"/>
      <c r="C252" s="850"/>
      <c r="D252" s="850"/>
      <c r="E252" s="850"/>
      <c r="F252" s="850"/>
      <c r="G252" s="850"/>
      <c r="H252" s="850"/>
      <c r="I252" s="850"/>
      <c r="J252" s="850"/>
      <c r="K252" s="850"/>
      <c r="L252" s="850"/>
      <c r="M252" s="850"/>
      <c r="N252" s="850"/>
      <c r="O252" s="850"/>
      <c r="P252" s="850"/>
    </row>
    <row r="253" spans="1:16" ht="15" x14ac:dyDescent="0.25">
      <c r="A253" s="850"/>
      <c r="B253" s="850"/>
      <c r="C253" s="850"/>
      <c r="D253" s="850"/>
      <c r="E253" s="850"/>
      <c r="F253" s="850"/>
      <c r="G253" s="850"/>
      <c r="H253" s="850"/>
      <c r="I253" s="850"/>
      <c r="J253" s="850"/>
      <c r="K253" s="850"/>
      <c r="L253" s="850"/>
      <c r="M253" s="850"/>
      <c r="N253" s="850"/>
      <c r="O253" s="850"/>
      <c r="P253" s="850"/>
    </row>
    <row r="254" spans="1:16" ht="15" x14ac:dyDescent="0.25">
      <c r="A254" s="850"/>
      <c r="B254" s="850"/>
      <c r="C254" s="850"/>
      <c r="D254" s="850"/>
      <c r="E254" s="850"/>
      <c r="F254" s="850"/>
      <c r="G254" s="850"/>
      <c r="H254" s="850"/>
      <c r="I254" s="850"/>
      <c r="J254" s="850"/>
      <c r="K254" s="850"/>
      <c r="L254" s="850"/>
      <c r="M254" s="850"/>
      <c r="N254" s="850"/>
      <c r="O254" s="850"/>
      <c r="P254" s="850"/>
    </row>
    <row r="255" spans="1:16" ht="15" x14ac:dyDescent="0.25">
      <c r="A255" s="850"/>
      <c r="B255" s="850"/>
      <c r="C255" s="850"/>
      <c r="D255" s="850"/>
      <c r="E255" s="850"/>
      <c r="F255" s="850"/>
      <c r="G255" s="850"/>
      <c r="H255" s="850"/>
      <c r="I255" s="850"/>
      <c r="J255" s="850"/>
      <c r="K255" s="850"/>
      <c r="L255" s="850"/>
      <c r="M255" s="850"/>
      <c r="N255" s="850"/>
      <c r="O255" s="850"/>
      <c r="P255" s="850"/>
    </row>
    <row r="256" spans="1:16" ht="15" x14ac:dyDescent="0.25">
      <c r="A256" s="850"/>
      <c r="B256" s="850"/>
      <c r="C256" s="850"/>
      <c r="D256" s="850"/>
      <c r="E256" s="850"/>
      <c r="F256" s="850"/>
      <c r="G256" s="850"/>
      <c r="H256" s="850"/>
      <c r="I256" s="850"/>
      <c r="J256" s="850"/>
      <c r="K256" s="850"/>
      <c r="L256" s="850"/>
      <c r="M256" s="850"/>
      <c r="N256" s="850"/>
      <c r="O256" s="850"/>
      <c r="P256" s="850"/>
    </row>
    <row r="257" spans="1:16" ht="15" x14ac:dyDescent="0.25">
      <c r="A257" s="850"/>
      <c r="B257" s="850"/>
      <c r="C257" s="850"/>
      <c r="D257" s="850"/>
      <c r="E257" s="850"/>
      <c r="F257" s="850"/>
      <c r="G257" s="850"/>
      <c r="H257" s="850"/>
      <c r="I257" s="850"/>
      <c r="J257" s="850"/>
      <c r="K257" s="850"/>
      <c r="L257" s="850"/>
      <c r="M257" s="850"/>
      <c r="N257" s="850"/>
      <c r="O257" s="850"/>
      <c r="P257" s="850"/>
    </row>
    <row r="258" spans="1:16" ht="15" x14ac:dyDescent="0.25">
      <c r="A258" s="850"/>
      <c r="B258" s="850"/>
      <c r="C258" s="850"/>
      <c r="D258" s="850"/>
      <c r="E258" s="850"/>
      <c r="F258" s="850"/>
      <c r="G258" s="850"/>
      <c r="H258" s="850"/>
      <c r="I258" s="850"/>
      <c r="J258" s="850"/>
      <c r="K258" s="850"/>
      <c r="L258" s="850"/>
      <c r="M258" s="850"/>
      <c r="N258" s="850"/>
      <c r="O258" s="850"/>
      <c r="P258" s="850"/>
    </row>
    <row r="259" spans="1:16" ht="15" x14ac:dyDescent="0.25">
      <c r="A259" s="850"/>
      <c r="B259" s="850"/>
      <c r="C259" s="850"/>
      <c r="D259" s="850"/>
      <c r="E259" s="850"/>
      <c r="F259" s="850"/>
      <c r="G259" s="850"/>
      <c r="H259" s="850"/>
      <c r="I259" s="850"/>
      <c r="J259" s="850"/>
      <c r="K259" s="850"/>
      <c r="L259" s="850"/>
      <c r="M259" s="850"/>
      <c r="N259" s="850"/>
      <c r="O259" s="850"/>
      <c r="P259" s="850"/>
    </row>
    <row r="260" spans="1:16" ht="15" x14ac:dyDescent="0.25">
      <c r="A260" s="850"/>
      <c r="B260" s="850"/>
      <c r="C260" s="850"/>
      <c r="D260" s="850"/>
      <c r="E260" s="850"/>
      <c r="F260" s="850"/>
      <c r="G260" s="850"/>
      <c r="H260" s="850"/>
      <c r="I260" s="850"/>
      <c r="J260" s="850"/>
      <c r="K260" s="850"/>
      <c r="L260" s="850"/>
      <c r="M260" s="850"/>
      <c r="N260" s="850"/>
      <c r="O260" s="850"/>
      <c r="P260" s="850"/>
    </row>
    <row r="261" spans="1:16" ht="15" x14ac:dyDescent="0.25">
      <c r="A261" s="850"/>
      <c r="B261" s="850"/>
      <c r="C261" s="850"/>
      <c r="D261" s="850"/>
      <c r="E261" s="850"/>
      <c r="F261" s="850"/>
      <c r="G261" s="850"/>
      <c r="H261" s="850"/>
      <c r="I261" s="850"/>
      <c r="J261" s="850"/>
      <c r="K261" s="850"/>
      <c r="L261" s="850"/>
      <c r="M261" s="850"/>
      <c r="N261" s="850"/>
      <c r="O261" s="850"/>
      <c r="P261" s="850"/>
    </row>
    <row r="262" spans="1:16" ht="15" x14ac:dyDescent="0.25">
      <c r="A262" s="850"/>
      <c r="B262" s="850"/>
      <c r="C262" s="850"/>
      <c r="D262" s="850"/>
      <c r="E262" s="850"/>
      <c r="F262" s="850"/>
      <c r="G262" s="850"/>
      <c r="H262" s="850"/>
      <c r="I262" s="850"/>
      <c r="J262" s="850"/>
      <c r="K262" s="850"/>
      <c r="L262" s="850"/>
      <c r="M262" s="850"/>
      <c r="N262" s="850"/>
      <c r="O262" s="850"/>
      <c r="P262" s="850"/>
    </row>
    <row r="263" spans="1:16" ht="15" x14ac:dyDescent="0.25">
      <c r="A263" s="850"/>
      <c r="B263" s="850"/>
      <c r="C263" s="850"/>
      <c r="D263" s="850"/>
      <c r="E263" s="850"/>
      <c r="F263" s="850"/>
      <c r="G263" s="850"/>
      <c r="H263" s="850"/>
      <c r="I263" s="850"/>
      <c r="J263" s="850"/>
      <c r="K263" s="850"/>
      <c r="L263" s="850"/>
      <c r="M263" s="850"/>
      <c r="N263" s="850"/>
      <c r="O263" s="850"/>
      <c r="P263" s="850"/>
    </row>
    <row r="264" spans="1:16" ht="15" x14ac:dyDescent="0.25">
      <c r="A264" s="850"/>
      <c r="B264" s="850"/>
      <c r="C264" s="850"/>
      <c r="D264" s="850"/>
      <c r="E264" s="850"/>
      <c r="F264" s="850"/>
      <c r="G264" s="850"/>
      <c r="H264" s="850"/>
      <c r="I264" s="850"/>
      <c r="J264" s="850"/>
      <c r="K264" s="850"/>
      <c r="L264" s="850"/>
      <c r="M264" s="850"/>
      <c r="N264" s="850"/>
      <c r="O264" s="850"/>
      <c r="P264" s="850"/>
    </row>
    <row r="265" spans="1:16" ht="15" x14ac:dyDescent="0.25">
      <c r="A265" s="850"/>
      <c r="B265" s="850"/>
      <c r="C265" s="850"/>
      <c r="D265" s="850"/>
      <c r="E265" s="850"/>
      <c r="F265" s="850"/>
      <c r="G265" s="850"/>
      <c r="H265" s="850"/>
      <c r="I265" s="850"/>
      <c r="J265" s="850"/>
      <c r="K265" s="850"/>
      <c r="L265" s="850"/>
      <c r="M265" s="850"/>
      <c r="N265" s="850"/>
      <c r="O265" s="850"/>
      <c r="P265" s="850"/>
    </row>
    <row r="266" spans="1:16" ht="15" x14ac:dyDescent="0.25">
      <c r="A266" s="850"/>
      <c r="B266" s="850"/>
      <c r="C266" s="850"/>
      <c r="D266" s="850"/>
      <c r="E266" s="850"/>
      <c r="F266" s="850"/>
      <c r="G266" s="850"/>
      <c r="H266" s="850"/>
      <c r="I266" s="850"/>
      <c r="J266" s="850"/>
      <c r="K266" s="850"/>
      <c r="L266" s="850"/>
      <c r="M266" s="850"/>
      <c r="N266" s="850"/>
      <c r="O266" s="850"/>
      <c r="P266" s="850"/>
    </row>
    <row r="267" spans="1:16" ht="15" x14ac:dyDescent="0.25">
      <c r="A267" s="850"/>
      <c r="B267" s="850"/>
      <c r="C267" s="850"/>
      <c r="D267" s="850"/>
      <c r="E267" s="850"/>
      <c r="F267" s="850"/>
      <c r="G267" s="850"/>
      <c r="H267" s="850"/>
      <c r="I267" s="850"/>
      <c r="J267" s="850"/>
      <c r="K267" s="850"/>
      <c r="L267" s="850"/>
      <c r="M267" s="850"/>
      <c r="N267" s="850"/>
      <c r="O267" s="850"/>
      <c r="P267" s="850"/>
    </row>
    <row r="268" spans="1:16" ht="15" x14ac:dyDescent="0.25">
      <c r="A268" s="850"/>
      <c r="B268" s="850"/>
      <c r="C268" s="850"/>
      <c r="D268" s="850"/>
      <c r="E268" s="850"/>
      <c r="F268" s="850"/>
      <c r="G268" s="850"/>
      <c r="H268" s="850"/>
      <c r="I268" s="850"/>
      <c r="J268" s="850"/>
      <c r="K268" s="850"/>
      <c r="L268" s="850"/>
      <c r="M268" s="850"/>
      <c r="N268" s="850"/>
      <c r="O268" s="850"/>
      <c r="P268" s="850"/>
    </row>
    <row r="269" spans="1:16" ht="15" x14ac:dyDescent="0.25">
      <c r="A269" s="850"/>
      <c r="B269" s="850"/>
      <c r="C269" s="850"/>
      <c r="D269" s="850"/>
      <c r="E269" s="850"/>
      <c r="F269" s="850"/>
      <c r="G269" s="850"/>
      <c r="H269" s="850"/>
      <c r="I269" s="850"/>
      <c r="J269" s="850"/>
      <c r="K269" s="850"/>
      <c r="L269" s="850"/>
      <c r="M269" s="850"/>
      <c r="N269" s="850"/>
      <c r="O269" s="850"/>
      <c r="P269" s="850"/>
    </row>
    <row r="270" spans="1:16" ht="15" x14ac:dyDescent="0.25">
      <c r="A270" s="850"/>
      <c r="B270" s="850"/>
      <c r="C270" s="850"/>
      <c r="D270" s="850"/>
      <c r="E270" s="850"/>
      <c r="F270" s="850"/>
      <c r="G270" s="850"/>
      <c r="H270" s="850"/>
      <c r="I270" s="850"/>
      <c r="J270" s="850"/>
      <c r="K270" s="850"/>
      <c r="L270" s="850"/>
      <c r="M270" s="850"/>
      <c r="N270" s="850"/>
      <c r="O270" s="850"/>
      <c r="P270" s="850"/>
    </row>
    <row r="271" spans="1:16" ht="15" x14ac:dyDescent="0.25">
      <c r="A271" s="850"/>
      <c r="B271" s="850"/>
      <c r="C271" s="850"/>
      <c r="D271" s="850"/>
      <c r="E271" s="850"/>
      <c r="F271" s="850"/>
      <c r="G271" s="850"/>
      <c r="H271" s="850"/>
      <c r="I271" s="850"/>
      <c r="J271" s="850"/>
      <c r="K271" s="850"/>
      <c r="L271" s="850"/>
      <c r="M271" s="850"/>
      <c r="N271" s="850"/>
      <c r="O271" s="850"/>
      <c r="P271" s="850"/>
    </row>
    <row r="272" spans="1:16" ht="15" x14ac:dyDescent="0.25">
      <c r="A272" s="850"/>
      <c r="B272" s="850"/>
      <c r="C272" s="850"/>
      <c r="D272" s="850"/>
      <c r="E272" s="850"/>
      <c r="F272" s="850"/>
      <c r="G272" s="850"/>
      <c r="H272" s="850"/>
      <c r="I272" s="850"/>
      <c r="J272" s="850"/>
      <c r="K272" s="850"/>
      <c r="L272" s="850"/>
      <c r="M272" s="850"/>
      <c r="N272" s="850"/>
      <c r="O272" s="850"/>
      <c r="P272" s="850"/>
    </row>
    <row r="273" spans="1:16" ht="15" x14ac:dyDescent="0.25">
      <c r="A273" s="850"/>
      <c r="B273" s="850"/>
      <c r="C273" s="850"/>
      <c r="D273" s="850"/>
      <c r="E273" s="850"/>
      <c r="F273" s="850"/>
      <c r="G273" s="850"/>
      <c r="H273" s="850"/>
      <c r="I273" s="850"/>
      <c r="J273" s="850"/>
      <c r="K273" s="850"/>
      <c r="L273" s="850"/>
      <c r="M273" s="850"/>
      <c r="N273" s="850"/>
      <c r="O273" s="850"/>
      <c r="P273" s="850"/>
    </row>
    <row r="274" spans="1:16" ht="15" x14ac:dyDescent="0.25">
      <c r="A274" s="850"/>
      <c r="B274" s="850"/>
      <c r="C274" s="850"/>
      <c r="D274" s="850"/>
      <c r="E274" s="850"/>
      <c r="F274" s="850"/>
      <c r="G274" s="850"/>
      <c r="H274" s="850"/>
      <c r="I274" s="850"/>
      <c r="J274" s="850"/>
      <c r="K274" s="850"/>
      <c r="L274" s="850"/>
      <c r="M274" s="850"/>
      <c r="N274" s="850"/>
      <c r="O274" s="850"/>
      <c r="P274" s="850"/>
    </row>
    <row r="275" spans="1:16" ht="15" x14ac:dyDescent="0.25">
      <c r="A275" s="850"/>
      <c r="B275" s="850"/>
      <c r="C275" s="850"/>
      <c r="D275" s="850"/>
      <c r="E275" s="850"/>
      <c r="F275" s="850"/>
      <c r="G275" s="850"/>
      <c r="H275" s="850"/>
      <c r="I275" s="850"/>
      <c r="J275" s="850"/>
      <c r="K275" s="850"/>
      <c r="L275" s="850"/>
      <c r="M275" s="850"/>
      <c r="N275" s="850"/>
      <c r="O275" s="850"/>
      <c r="P275" s="850"/>
    </row>
    <row r="276" spans="1:16" ht="15" x14ac:dyDescent="0.25">
      <c r="A276" s="850"/>
      <c r="B276" s="850"/>
      <c r="C276" s="850"/>
      <c r="D276" s="850"/>
      <c r="E276" s="850"/>
      <c r="F276" s="850"/>
      <c r="G276" s="850"/>
      <c r="H276" s="850"/>
      <c r="I276" s="850"/>
      <c r="J276" s="850"/>
      <c r="K276" s="850"/>
      <c r="L276" s="850"/>
      <c r="M276" s="850"/>
      <c r="N276" s="850"/>
      <c r="O276" s="850"/>
      <c r="P276" s="850"/>
    </row>
    <row r="277" spans="1:16" ht="15" x14ac:dyDescent="0.25">
      <c r="A277" s="850"/>
      <c r="B277" s="850"/>
      <c r="C277" s="850"/>
      <c r="D277" s="850"/>
      <c r="E277" s="850"/>
      <c r="F277" s="850"/>
      <c r="G277" s="850"/>
      <c r="H277" s="850"/>
      <c r="I277" s="850"/>
      <c r="J277" s="850"/>
      <c r="K277" s="850"/>
      <c r="L277" s="850"/>
      <c r="M277" s="850"/>
      <c r="N277" s="850"/>
      <c r="O277" s="850"/>
      <c r="P277" s="850"/>
    </row>
    <row r="278" spans="1:16" ht="15" x14ac:dyDescent="0.25">
      <c r="A278" s="850"/>
      <c r="B278" s="850"/>
      <c r="C278" s="850"/>
      <c r="D278" s="850"/>
      <c r="E278" s="850"/>
      <c r="F278" s="850"/>
      <c r="G278" s="850"/>
      <c r="H278" s="850"/>
      <c r="I278" s="850"/>
      <c r="J278" s="850"/>
      <c r="K278" s="850"/>
      <c r="L278" s="850"/>
      <c r="M278" s="850"/>
      <c r="N278" s="850"/>
      <c r="O278" s="850"/>
      <c r="P278" s="850"/>
    </row>
    <row r="279" spans="1:16" ht="15" x14ac:dyDescent="0.25">
      <c r="A279" s="850"/>
      <c r="B279" s="850"/>
      <c r="C279" s="850"/>
      <c r="D279" s="850"/>
      <c r="E279" s="850"/>
      <c r="F279" s="850"/>
      <c r="G279" s="850"/>
      <c r="H279" s="850"/>
      <c r="I279" s="850"/>
      <c r="J279" s="850"/>
      <c r="K279" s="850"/>
      <c r="L279" s="850"/>
      <c r="M279" s="850"/>
      <c r="N279" s="850"/>
      <c r="O279" s="850"/>
      <c r="P279" s="850"/>
    </row>
    <row r="280" spans="1:16" ht="15" x14ac:dyDescent="0.25">
      <c r="A280" s="850"/>
      <c r="B280" s="850"/>
      <c r="C280" s="850"/>
      <c r="D280" s="850"/>
      <c r="E280" s="850"/>
      <c r="F280" s="850"/>
      <c r="G280" s="850"/>
      <c r="H280" s="850"/>
      <c r="I280" s="850"/>
      <c r="J280" s="850"/>
      <c r="K280" s="850"/>
      <c r="L280" s="850"/>
      <c r="M280" s="850"/>
      <c r="N280" s="850"/>
      <c r="O280" s="850"/>
      <c r="P280" s="850"/>
    </row>
    <row r="281" spans="1:16" ht="15" x14ac:dyDescent="0.25">
      <c r="A281" s="850"/>
      <c r="B281" s="850"/>
      <c r="C281" s="850"/>
      <c r="D281" s="850"/>
      <c r="E281" s="850"/>
      <c r="F281" s="850"/>
      <c r="G281" s="850"/>
      <c r="H281" s="850"/>
      <c r="I281" s="850"/>
      <c r="J281" s="850"/>
      <c r="K281" s="850"/>
      <c r="L281" s="850"/>
      <c r="M281" s="850"/>
      <c r="N281" s="850"/>
      <c r="O281" s="850"/>
      <c r="P281" s="850"/>
    </row>
    <row r="282" spans="1:16" ht="15" x14ac:dyDescent="0.25">
      <c r="A282" s="850"/>
      <c r="B282" s="850"/>
      <c r="C282" s="850"/>
      <c r="D282" s="850"/>
      <c r="E282" s="850"/>
      <c r="F282" s="850"/>
      <c r="G282" s="850"/>
      <c r="H282" s="850"/>
      <c r="I282" s="850"/>
      <c r="J282" s="850"/>
      <c r="K282" s="850"/>
      <c r="L282" s="850"/>
      <c r="M282" s="850"/>
      <c r="N282" s="850"/>
      <c r="O282" s="850"/>
      <c r="P282" s="850"/>
    </row>
    <row r="283" spans="1:16" ht="15" x14ac:dyDescent="0.25">
      <c r="A283" s="850"/>
      <c r="B283" s="850"/>
      <c r="C283" s="850"/>
      <c r="D283" s="850"/>
      <c r="E283" s="850"/>
      <c r="F283" s="850"/>
      <c r="G283" s="850"/>
      <c r="H283" s="850"/>
      <c r="I283" s="850"/>
      <c r="J283" s="850"/>
      <c r="K283" s="850"/>
      <c r="L283" s="850"/>
      <c r="M283" s="850"/>
      <c r="N283" s="850"/>
      <c r="O283" s="850"/>
      <c r="P283" s="850"/>
    </row>
    <row r="284" spans="1:16" ht="15" x14ac:dyDescent="0.25">
      <c r="A284" s="850"/>
      <c r="B284" s="850"/>
      <c r="C284" s="850"/>
      <c r="D284" s="850"/>
      <c r="E284" s="850"/>
      <c r="F284" s="850"/>
      <c r="G284" s="850"/>
      <c r="H284" s="850"/>
      <c r="I284" s="850"/>
      <c r="J284" s="850"/>
      <c r="K284" s="850"/>
      <c r="L284" s="850"/>
      <c r="M284" s="850"/>
      <c r="N284" s="850"/>
      <c r="O284" s="850"/>
      <c r="P284" s="850"/>
    </row>
    <row r="285" spans="1:16" ht="15" x14ac:dyDescent="0.25">
      <c r="A285" s="850"/>
      <c r="B285" s="850"/>
      <c r="C285" s="850"/>
      <c r="D285" s="850"/>
      <c r="E285" s="850"/>
      <c r="F285" s="850"/>
      <c r="G285" s="850"/>
      <c r="H285" s="850"/>
      <c r="I285" s="850"/>
      <c r="J285" s="850"/>
      <c r="K285" s="850"/>
      <c r="L285" s="850"/>
      <c r="M285" s="850"/>
      <c r="N285" s="850"/>
      <c r="O285" s="850"/>
      <c r="P285" s="850"/>
    </row>
    <row r="286" spans="1:16" ht="15" x14ac:dyDescent="0.25">
      <c r="A286" s="850"/>
      <c r="B286" s="850"/>
      <c r="C286" s="850"/>
      <c r="D286" s="850"/>
      <c r="E286" s="850"/>
      <c r="F286" s="850"/>
      <c r="G286" s="850"/>
      <c r="H286" s="850"/>
      <c r="I286" s="850"/>
      <c r="J286" s="850"/>
      <c r="K286" s="850"/>
      <c r="L286" s="850"/>
      <c r="M286" s="850"/>
      <c r="N286" s="850"/>
      <c r="O286" s="850"/>
      <c r="P286" s="850"/>
    </row>
    <row r="287" spans="1:16" ht="15" x14ac:dyDescent="0.25">
      <c r="A287" s="850"/>
      <c r="B287" s="850"/>
      <c r="C287" s="850"/>
      <c r="D287" s="850"/>
      <c r="E287" s="850"/>
      <c r="F287" s="850"/>
      <c r="G287" s="850"/>
      <c r="H287" s="850"/>
      <c r="I287" s="850"/>
      <c r="J287" s="850"/>
      <c r="K287" s="850"/>
      <c r="L287" s="850"/>
      <c r="M287" s="850"/>
      <c r="N287" s="850"/>
      <c r="O287" s="850"/>
      <c r="P287" s="850"/>
    </row>
    <row r="288" spans="1:16" ht="15" x14ac:dyDescent="0.25">
      <c r="A288" s="850"/>
      <c r="B288" s="850"/>
      <c r="C288" s="850"/>
      <c r="D288" s="850"/>
      <c r="E288" s="850"/>
      <c r="F288" s="850"/>
      <c r="G288" s="850"/>
      <c r="H288" s="850"/>
      <c r="I288" s="850"/>
      <c r="J288" s="850"/>
      <c r="K288" s="850"/>
      <c r="L288" s="850"/>
      <c r="M288" s="850"/>
      <c r="N288" s="850"/>
      <c r="O288" s="850"/>
      <c r="P288" s="850"/>
    </row>
    <row r="289" spans="1:16" ht="15" x14ac:dyDescent="0.25">
      <c r="A289" s="850"/>
      <c r="B289" s="850"/>
      <c r="C289" s="850"/>
      <c r="D289" s="850"/>
      <c r="E289" s="850"/>
      <c r="F289" s="850"/>
      <c r="G289" s="850"/>
      <c r="H289" s="850"/>
      <c r="I289" s="850"/>
      <c r="J289" s="850"/>
      <c r="K289" s="850"/>
      <c r="L289" s="850"/>
      <c r="M289" s="850"/>
      <c r="N289" s="850"/>
      <c r="O289" s="850"/>
      <c r="P289" s="850"/>
    </row>
    <row r="290" spans="1:16" ht="15" x14ac:dyDescent="0.25">
      <c r="A290" s="850"/>
      <c r="B290" s="850"/>
      <c r="C290" s="850"/>
      <c r="D290" s="850"/>
      <c r="E290" s="850"/>
      <c r="F290" s="850"/>
      <c r="G290" s="850"/>
      <c r="H290" s="850"/>
      <c r="I290" s="850"/>
      <c r="J290" s="850"/>
      <c r="K290" s="850"/>
      <c r="L290" s="850"/>
      <c r="M290" s="850"/>
      <c r="N290" s="850"/>
      <c r="O290" s="850"/>
      <c r="P290" s="850"/>
    </row>
    <row r="291" spans="1:16" ht="15" x14ac:dyDescent="0.25">
      <c r="A291" s="850"/>
      <c r="B291" s="850"/>
      <c r="C291" s="850"/>
      <c r="D291" s="850"/>
      <c r="E291" s="850"/>
      <c r="F291" s="850"/>
      <c r="G291" s="850"/>
      <c r="H291" s="850"/>
      <c r="I291" s="850"/>
      <c r="J291" s="850"/>
      <c r="K291" s="850"/>
      <c r="L291" s="850"/>
      <c r="M291" s="850"/>
      <c r="N291" s="850"/>
      <c r="O291" s="850"/>
      <c r="P291" s="850"/>
    </row>
    <row r="292" spans="1:16" ht="15" x14ac:dyDescent="0.25">
      <c r="A292" s="850"/>
      <c r="B292" s="850"/>
      <c r="C292" s="850"/>
      <c r="D292" s="850"/>
      <c r="E292" s="850"/>
      <c r="F292" s="850"/>
      <c r="G292" s="850"/>
      <c r="H292" s="850"/>
      <c r="I292" s="850"/>
      <c r="J292" s="850"/>
      <c r="K292" s="850"/>
      <c r="L292" s="850"/>
      <c r="M292" s="850"/>
      <c r="N292" s="850"/>
      <c r="O292" s="850"/>
      <c r="P292" s="850"/>
    </row>
    <row r="293" spans="1:16" ht="15" x14ac:dyDescent="0.25">
      <c r="A293" s="850"/>
      <c r="B293" s="850"/>
      <c r="C293" s="850"/>
      <c r="D293" s="850"/>
      <c r="E293" s="850"/>
      <c r="F293" s="850"/>
      <c r="G293" s="850"/>
      <c r="H293" s="850"/>
      <c r="I293" s="850"/>
      <c r="J293" s="850"/>
      <c r="K293" s="850"/>
      <c r="L293" s="850"/>
      <c r="M293" s="850"/>
      <c r="N293" s="850"/>
      <c r="O293" s="850"/>
      <c r="P293" s="850"/>
    </row>
    <row r="294" spans="1:16" ht="15" x14ac:dyDescent="0.25">
      <c r="A294" s="850"/>
      <c r="B294" s="850"/>
      <c r="C294" s="850"/>
      <c r="D294" s="850"/>
      <c r="E294" s="850"/>
      <c r="F294" s="850"/>
      <c r="G294" s="850"/>
      <c r="H294" s="850"/>
      <c r="I294" s="850"/>
      <c r="J294" s="850"/>
      <c r="K294" s="850"/>
      <c r="L294" s="850"/>
      <c r="M294" s="850"/>
      <c r="N294" s="850"/>
      <c r="O294" s="850"/>
      <c r="P294" s="850"/>
    </row>
    <row r="295" spans="1:16" ht="15" x14ac:dyDescent="0.25">
      <c r="A295" s="850"/>
      <c r="B295" s="850"/>
      <c r="C295" s="850"/>
      <c r="D295" s="850"/>
      <c r="E295" s="850"/>
      <c r="F295" s="850"/>
      <c r="G295" s="850"/>
      <c r="H295" s="850"/>
      <c r="I295" s="850"/>
      <c r="J295" s="850"/>
      <c r="K295" s="850"/>
      <c r="L295" s="850"/>
      <c r="M295" s="850"/>
      <c r="N295" s="850"/>
      <c r="O295" s="850"/>
      <c r="P295" s="850"/>
    </row>
    <row r="296" spans="1:16" ht="15" x14ac:dyDescent="0.25">
      <c r="A296" s="850"/>
      <c r="B296" s="850"/>
      <c r="C296" s="850"/>
      <c r="D296" s="850"/>
      <c r="E296" s="850"/>
      <c r="F296" s="850"/>
      <c r="G296" s="850"/>
      <c r="H296" s="850"/>
      <c r="I296" s="850"/>
      <c r="J296" s="850"/>
      <c r="K296" s="850"/>
      <c r="L296" s="850"/>
      <c r="M296" s="850"/>
      <c r="N296" s="850"/>
      <c r="O296" s="850"/>
      <c r="P296" s="850"/>
    </row>
    <row r="297" spans="1:16" ht="15" x14ac:dyDescent="0.25">
      <c r="A297" s="850"/>
      <c r="B297" s="850"/>
      <c r="C297" s="850"/>
      <c r="D297" s="850"/>
      <c r="E297" s="850"/>
      <c r="F297" s="850"/>
      <c r="G297" s="850"/>
      <c r="H297" s="850"/>
      <c r="I297" s="850"/>
      <c r="J297" s="850"/>
      <c r="K297" s="850"/>
      <c r="L297" s="850"/>
      <c r="M297" s="850"/>
      <c r="N297" s="850"/>
      <c r="O297" s="850"/>
      <c r="P297" s="850"/>
    </row>
    <row r="298" spans="1:16" ht="15" x14ac:dyDescent="0.25">
      <c r="A298" s="850"/>
      <c r="B298" s="850"/>
      <c r="C298" s="850"/>
      <c r="D298" s="850"/>
      <c r="E298" s="850"/>
      <c r="F298" s="850"/>
      <c r="G298" s="850"/>
      <c r="H298" s="850"/>
      <c r="I298" s="850"/>
      <c r="J298" s="850"/>
      <c r="K298" s="850"/>
      <c r="L298" s="850"/>
      <c r="M298" s="850"/>
      <c r="N298" s="850"/>
      <c r="O298" s="850"/>
      <c r="P298" s="850"/>
    </row>
    <row r="299" spans="1:16" ht="15" x14ac:dyDescent="0.25">
      <c r="A299" s="850"/>
      <c r="B299" s="850"/>
      <c r="C299" s="850"/>
      <c r="D299" s="850"/>
      <c r="E299" s="850"/>
      <c r="F299" s="850"/>
      <c r="G299" s="850"/>
      <c r="H299" s="850"/>
      <c r="I299" s="850"/>
      <c r="J299" s="850"/>
      <c r="K299" s="850"/>
      <c r="L299" s="850"/>
      <c r="M299" s="850"/>
      <c r="N299" s="850"/>
      <c r="O299" s="850"/>
      <c r="P299" s="850"/>
    </row>
    <row r="300" spans="1:16" ht="15" x14ac:dyDescent="0.25">
      <c r="A300" s="850"/>
      <c r="B300" s="850"/>
      <c r="C300" s="850"/>
      <c r="D300" s="850"/>
      <c r="E300" s="850"/>
      <c r="F300" s="850"/>
      <c r="G300" s="850"/>
      <c r="H300" s="850"/>
      <c r="I300" s="850"/>
      <c r="J300" s="850"/>
      <c r="K300" s="850"/>
      <c r="L300" s="850"/>
      <c r="M300" s="850"/>
      <c r="N300" s="850"/>
      <c r="O300" s="850"/>
      <c r="P300" s="850"/>
    </row>
    <row r="301" spans="1:16" ht="15" x14ac:dyDescent="0.25">
      <c r="A301" s="850"/>
      <c r="B301" s="850"/>
      <c r="C301" s="850"/>
      <c r="D301" s="850"/>
      <c r="E301" s="850"/>
      <c r="F301" s="850"/>
      <c r="G301" s="850"/>
      <c r="H301" s="850"/>
      <c r="I301" s="850"/>
      <c r="J301" s="850"/>
      <c r="K301" s="850"/>
      <c r="L301" s="850"/>
      <c r="M301" s="850"/>
      <c r="N301" s="850"/>
      <c r="O301" s="850"/>
      <c r="P301" s="850"/>
    </row>
    <row r="302" spans="1:16" ht="15" x14ac:dyDescent="0.25">
      <c r="A302" s="850"/>
      <c r="B302" s="850"/>
      <c r="C302" s="850"/>
      <c r="D302" s="850"/>
      <c r="E302" s="850"/>
      <c r="F302" s="850"/>
      <c r="G302" s="850"/>
      <c r="H302" s="850"/>
      <c r="I302" s="850"/>
      <c r="J302" s="850"/>
      <c r="K302" s="850"/>
      <c r="L302" s="850"/>
      <c r="M302" s="850"/>
      <c r="N302" s="850"/>
      <c r="O302" s="850"/>
      <c r="P302" s="850"/>
    </row>
    <row r="303" spans="1:16" ht="15" x14ac:dyDescent="0.25">
      <c r="A303" s="850"/>
      <c r="B303" s="850"/>
      <c r="C303" s="850"/>
      <c r="D303" s="850"/>
      <c r="E303" s="850"/>
      <c r="F303" s="850"/>
      <c r="G303" s="850"/>
      <c r="H303" s="850"/>
      <c r="I303" s="850"/>
      <c r="J303" s="850"/>
      <c r="K303" s="850"/>
      <c r="L303" s="850"/>
      <c r="M303" s="850"/>
      <c r="N303" s="850"/>
      <c r="O303" s="850"/>
      <c r="P303" s="850"/>
    </row>
    <row r="304" spans="1:16" ht="15" x14ac:dyDescent="0.25">
      <c r="A304" s="850"/>
      <c r="B304" s="850"/>
      <c r="C304" s="850"/>
      <c r="D304" s="850"/>
      <c r="E304" s="850"/>
      <c r="F304" s="850"/>
      <c r="G304" s="850"/>
      <c r="H304" s="850"/>
      <c r="I304" s="850"/>
      <c r="J304" s="850"/>
      <c r="K304" s="850"/>
      <c r="L304" s="850"/>
      <c r="M304" s="850"/>
      <c r="N304" s="850"/>
      <c r="O304" s="850"/>
      <c r="P304" s="850"/>
    </row>
    <row r="305" spans="1:16" ht="15" x14ac:dyDescent="0.25">
      <c r="A305" s="850"/>
      <c r="B305" s="850"/>
      <c r="C305" s="850"/>
      <c r="D305" s="850"/>
      <c r="E305" s="850"/>
      <c r="F305" s="850"/>
      <c r="G305" s="850"/>
      <c r="H305" s="850"/>
      <c r="I305" s="850"/>
      <c r="J305" s="850"/>
      <c r="K305" s="850"/>
      <c r="L305" s="850"/>
      <c r="M305" s="850"/>
      <c r="N305" s="850"/>
      <c r="O305" s="850"/>
      <c r="P305" s="850"/>
    </row>
    <row r="306" spans="1:16" ht="15" x14ac:dyDescent="0.25">
      <c r="A306" s="850"/>
      <c r="B306" s="850"/>
      <c r="C306" s="850"/>
      <c r="D306" s="850"/>
      <c r="E306" s="850"/>
      <c r="F306" s="850"/>
      <c r="G306" s="850"/>
      <c r="H306" s="850"/>
      <c r="I306" s="850"/>
      <c r="J306" s="850"/>
      <c r="K306" s="850"/>
      <c r="L306" s="850"/>
      <c r="M306" s="850"/>
      <c r="N306" s="850"/>
      <c r="O306" s="850"/>
      <c r="P306" s="850"/>
    </row>
    <row r="307" spans="1:16" ht="15" x14ac:dyDescent="0.25">
      <c r="A307" s="850"/>
      <c r="B307" s="850"/>
      <c r="C307" s="850"/>
      <c r="D307" s="850"/>
      <c r="E307" s="850"/>
      <c r="F307" s="850"/>
      <c r="G307" s="850"/>
      <c r="H307" s="850"/>
      <c r="I307" s="850"/>
      <c r="J307" s="850"/>
      <c r="K307" s="850"/>
      <c r="L307" s="850"/>
      <c r="M307" s="850"/>
      <c r="N307" s="850"/>
      <c r="O307" s="850"/>
      <c r="P307" s="850"/>
    </row>
    <row r="308" spans="1:16" ht="15" x14ac:dyDescent="0.25">
      <c r="A308" s="850"/>
      <c r="B308" s="850"/>
      <c r="C308" s="850"/>
      <c r="D308" s="850"/>
      <c r="E308" s="850"/>
      <c r="F308" s="850"/>
      <c r="G308" s="850"/>
      <c r="H308" s="850"/>
      <c r="I308" s="850"/>
      <c r="J308" s="850"/>
      <c r="K308" s="850"/>
      <c r="L308" s="850"/>
      <c r="M308" s="850"/>
      <c r="N308" s="850"/>
      <c r="O308" s="850"/>
      <c r="P308" s="850"/>
    </row>
    <row r="309" spans="1:16" ht="15" x14ac:dyDescent="0.25">
      <c r="A309" s="850"/>
      <c r="B309" s="850"/>
      <c r="C309" s="850"/>
      <c r="D309" s="850"/>
      <c r="E309" s="850"/>
      <c r="F309" s="850"/>
      <c r="G309" s="850"/>
      <c r="H309" s="850"/>
      <c r="I309" s="850"/>
      <c r="J309" s="850"/>
      <c r="K309" s="850"/>
      <c r="L309" s="850"/>
      <c r="M309" s="850"/>
      <c r="N309" s="850"/>
      <c r="O309" s="850"/>
      <c r="P309" s="850"/>
    </row>
    <row r="310" spans="1:16" ht="15" x14ac:dyDescent="0.25">
      <c r="A310" s="850"/>
      <c r="B310" s="850"/>
      <c r="C310" s="850"/>
      <c r="D310" s="850"/>
      <c r="E310" s="850"/>
      <c r="F310" s="850"/>
      <c r="G310" s="850"/>
      <c r="H310" s="850"/>
      <c r="I310" s="850"/>
      <c r="J310" s="850"/>
      <c r="K310" s="850"/>
      <c r="L310" s="850"/>
      <c r="M310" s="850"/>
      <c r="N310" s="850"/>
      <c r="O310" s="850"/>
      <c r="P310" s="850"/>
    </row>
    <row r="311" spans="1:16" ht="15" x14ac:dyDescent="0.25">
      <c r="A311" s="850"/>
      <c r="B311" s="850"/>
      <c r="C311" s="850"/>
      <c r="D311" s="850"/>
      <c r="E311" s="850"/>
      <c r="F311" s="850"/>
      <c r="G311" s="850"/>
      <c r="H311" s="850"/>
      <c r="I311" s="850"/>
      <c r="J311" s="850"/>
      <c r="K311" s="850"/>
      <c r="L311" s="850"/>
      <c r="M311" s="850"/>
      <c r="N311" s="850"/>
      <c r="O311" s="850"/>
      <c r="P311" s="850"/>
    </row>
    <row r="312" spans="1:16" ht="15" x14ac:dyDescent="0.25">
      <c r="A312" s="850"/>
      <c r="B312" s="850"/>
      <c r="C312" s="850"/>
      <c r="D312" s="850"/>
      <c r="E312" s="850"/>
      <c r="F312" s="850"/>
      <c r="G312" s="850"/>
      <c r="H312" s="850"/>
      <c r="I312" s="850"/>
      <c r="J312" s="850"/>
      <c r="K312" s="850"/>
      <c r="L312" s="850"/>
      <c r="M312" s="850"/>
      <c r="N312" s="850"/>
      <c r="O312" s="850"/>
      <c r="P312" s="850"/>
    </row>
    <row r="313" spans="1:16" ht="15" x14ac:dyDescent="0.25">
      <c r="A313" s="850"/>
      <c r="B313" s="850"/>
      <c r="C313" s="850"/>
      <c r="D313" s="850"/>
      <c r="E313" s="850"/>
      <c r="F313" s="850"/>
      <c r="G313" s="850"/>
      <c r="H313" s="850"/>
      <c r="I313" s="850"/>
      <c r="J313" s="850"/>
      <c r="K313" s="850"/>
      <c r="L313" s="850"/>
      <c r="M313" s="850"/>
      <c r="N313" s="850"/>
      <c r="O313" s="850"/>
      <c r="P313" s="850"/>
    </row>
    <row r="314" spans="1:16" ht="15" x14ac:dyDescent="0.25">
      <c r="A314" s="850"/>
      <c r="B314" s="850"/>
      <c r="C314" s="850"/>
      <c r="D314" s="850"/>
      <c r="E314" s="850"/>
      <c r="F314" s="850"/>
      <c r="G314" s="850"/>
      <c r="H314" s="850"/>
      <c r="I314" s="850"/>
      <c r="J314" s="850"/>
      <c r="K314" s="850"/>
      <c r="L314" s="850"/>
      <c r="M314" s="850"/>
      <c r="N314" s="850"/>
      <c r="O314" s="850"/>
      <c r="P314" s="850"/>
    </row>
    <row r="315" spans="1:16" ht="15" x14ac:dyDescent="0.25">
      <c r="A315" s="850"/>
      <c r="B315" s="850"/>
      <c r="C315" s="850"/>
      <c r="D315" s="850"/>
      <c r="E315" s="850"/>
      <c r="F315" s="850"/>
      <c r="G315" s="850"/>
      <c r="H315" s="850"/>
      <c r="I315" s="850"/>
      <c r="J315" s="850"/>
      <c r="K315" s="850"/>
      <c r="L315" s="850"/>
      <c r="M315" s="850"/>
      <c r="N315" s="850"/>
      <c r="O315" s="850"/>
      <c r="P315" s="850"/>
    </row>
    <row r="316" spans="1:16" ht="15" x14ac:dyDescent="0.25">
      <c r="A316" s="850"/>
      <c r="B316" s="850"/>
      <c r="C316" s="850"/>
      <c r="D316" s="850"/>
      <c r="E316" s="850"/>
      <c r="F316" s="850"/>
      <c r="G316" s="850"/>
      <c r="H316" s="850"/>
      <c r="I316" s="850"/>
      <c r="J316" s="850"/>
      <c r="K316" s="850"/>
      <c r="L316" s="850"/>
      <c r="M316" s="850"/>
      <c r="N316" s="850"/>
      <c r="O316" s="850"/>
      <c r="P316" s="850"/>
    </row>
    <row r="317" spans="1:16" ht="15" x14ac:dyDescent="0.25">
      <c r="A317" s="850"/>
      <c r="B317" s="850"/>
      <c r="C317" s="850"/>
      <c r="D317" s="850"/>
      <c r="E317" s="850"/>
      <c r="F317" s="850"/>
      <c r="G317" s="850"/>
      <c r="H317" s="850"/>
      <c r="I317" s="850"/>
      <c r="J317" s="850"/>
      <c r="K317" s="850"/>
      <c r="L317" s="850"/>
      <c r="M317" s="850"/>
      <c r="N317" s="850"/>
      <c r="O317" s="850"/>
      <c r="P317" s="850"/>
    </row>
    <row r="318" spans="1:16" ht="15" x14ac:dyDescent="0.25">
      <c r="A318" s="850"/>
      <c r="B318" s="850"/>
      <c r="C318" s="850"/>
      <c r="D318" s="850"/>
      <c r="E318" s="850"/>
      <c r="F318" s="850"/>
      <c r="G318" s="850"/>
      <c r="H318" s="850"/>
      <c r="I318" s="850"/>
      <c r="J318" s="850"/>
      <c r="K318" s="850"/>
      <c r="L318" s="850"/>
      <c r="M318" s="850"/>
      <c r="N318" s="850"/>
      <c r="O318" s="850"/>
      <c r="P318" s="850"/>
    </row>
    <row r="319" spans="1:16" ht="15" x14ac:dyDescent="0.25">
      <c r="A319" s="850"/>
      <c r="B319" s="850"/>
      <c r="C319" s="850"/>
      <c r="D319" s="850"/>
      <c r="E319" s="850"/>
      <c r="F319" s="850"/>
      <c r="G319" s="850"/>
      <c r="H319" s="850"/>
      <c r="I319" s="850"/>
      <c r="J319" s="850"/>
      <c r="K319" s="850"/>
      <c r="L319" s="850"/>
      <c r="M319" s="850"/>
      <c r="N319" s="850"/>
      <c r="O319" s="850"/>
      <c r="P319" s="850"/>
    </row>
    <row r="320" spans="1:16" ht="15" x14ac:dyDescent="0.25">
      <c r="A320" s="850"/>
      <c r="B320" s="850"/>
      <c r="C320" s="850"/>
      <c r="D320" s="850"/>
      <c r="E320" s="850"/>
      <c r="F320" s="850"/>
      <c r="G320" s="850"/>
      <c r="H320" s="850"/>
      <c r="I320" s="850"/>
      <c r="J320" s="850"/>
      <c r="K320" s="850"/>
      <c r="L320" s="850"/>
      <c r="M320" s="850"/>
      <c r="N320" s="850"/>
      <c r="O320" s="850"/>
      <c r="P320" s="850"/>
    </row>
    <row r="321" spans="1:16" ht="15" x14ac:dyDescent="0.25">
      <c r="A321" s="850"/>
      <c r="B321" s="850"/>
      <c r="C321" s="850"/>
      <c r="D321" s="850"/>
      <c r="E321" s="850"/>
      <c r="F321" s="850"/>
      <c r="G321" s="850"/>
      <c r="H321" s="850"/>
      <c r="I321" s="850"/>
      <c r="J321" s="850"/>
      <c r="K321" s="850"/>
      <c r="L321" s="850"/>
      <c r="M321" s="850"/>
      <c r="N321" s="850"/>
      <c r="O321" s="850"/>
      <c r="P321" s="850"/>
    </row>
    <row r="322" spans="1:16" ht="15" x14ac:dyDescent="0.25">
      <c r="A322" s="850"/>
      <c r="B322" s="850"/>
      <c r="C322" s="850"/>
      <c r="D322" s="850"/>
      <c r="E322" s="850"/>
      <c r="F322" s="850"/>
      <c r="G322" s="850"/>
      <c r="H322" s="850"/>
      <c r="I322" s="850"/>
      <c r="J322" s="850"/>
      <c r="K322" s="850"/>
      <c r="L322" s="850"/>
      <c r="M322" s="850"/>
      <c r="N322" s="850"/>
      <c r="O322" s="850"/>
      <c r="P322" s="850"/>
    </row>
    <row r="323" spans="1:16" ht="15" x14ac:dyDescent="0.25">
      <c r="A323" s="850"/>
      <c r="B323" s="850"/>
      <c r="C323" s="850"/>
      <c r="D323" s="850"/>
      <c r="E323" s="850"/>
      <c r="F323" s="850"/>
      <c r="G323" s="850"/>
      <c r="H323" s="850"/>
      <c r="I323" s="850"/>
      <c r="J323" s="850"/>
      <c r="K323" s="850"/>
      <c r="L323" s="850"/>
      <c r="M323" s="850"/>
      <c r="N323" s="850"/>
      <c r="O323" s="850"/>
      <c r="P323" s="850"/>
    </row>
    <row r="324" spans="1:16" ht="15" x14ac:dyDescent="0.25">
      <c r="A324" s="850"/>
      <c r="B324" s="850"/>
      <c r="C324" s="850"/>
      <c r="D324" s="850"/>
      <c r="E324" s="850"/>
      <c r="F324" s="850"/>
      <c r="G324" s="850"/>
      <c r="H324" s="850"/>
      <c r="I324" s="850"/>
      <c r="J324" s="850"/>
      <c r="K324" s="850"/>
      <c r="L324" s="850"/>
      <c r="M324" s="850"/>
      <c r="N324" s="850"/>
      <c r="O324" s="850"/>
      <c r="P324" s="850"/>
    </row>
    <row r="325" spans="1:16" ht="15" x14ac:dyDescent="0.25">
      <c r="A325" s="850"/>
      <c r="B325" s="850"/>
      <c r="C325" s="850"/>
      <c r="D325" s="850"/>
      <c r="E325" s="850"/>
      <c r="F325" s="850"/>
      <c r="G325" s="850"/>
      <c r="H325" s="850"/>
      <c r="I325" s="850"/>
      <c r="J325" s="850"/>
      <c r="K325" s="850"/>
      <c r="L325" s="850"/>
      <c r="M325" s="850"/>
      <c r="N325" s="850"/>
      <c r="O325" s="850"/>
      <c r="P325" s="850"/>
    </row>
    <row r="326" spans="1:16" ht="15" x14ac:dyDescent="0.25">
      <c r="A326" s="850"/>
      <c r="B326" s="850"/>
      <c r="C326" s="850"/>
      <c r="D326" s="850"/>
      <c r="E326" s="850"/>
      <c r="F326" s="850"/>
      <c r="G326" s="850"/>
      <c r="H326" s="850"/>
      <c r="I326" s="850"/>
      <c r="J326" s="850"/>
      <c r="K326" s="850"/>
      <c r="L326" s="850"/>
      <c r="M326" s="850"/>
      <c r="N326" s="850"/>
      <c r="O326" s="850"/>
      <c r="P326" s="850"/>
    </row>
    <row r="327" spans="1:16" ht="15" x14ac:dyDescent="0.25">
      <c r="A327" s="850"/>
      <c r="B327" s="850"/>
      <c r="C327" s="850"/>
      <c r="D327" s="850"/>
      <c r="E327" s="850"/>
      <c r="F327" s="850"/>
      <c r="G327" s="850"/>
      <c r="H327" s="850"/>
      <c r="I327" s="850"/>
      <c r="J327" s="850"/>
      <c r="K327" s="850"/>
      <c r="L327" s="850"/>
      <c r="M327" s="850"/>
      <c r="N327" s="850"/>
      <c r="O327" s="850"/>
      <c r="P327" s="850"/>
    </row>
    <row r="328" spans="1:16" ht="15" x14ac:dyDescent="0.25">
      <c r="A328" s="850"/>
      <c r="B328" s="850"/>
      <c r="C328" s="850"/>
      <c r="D328" s="850"/>
      <c r="E328" s="850"/>
      <c r="F328" s="850"/>
      <c r="G328" s="850"/>
      <c r="H328" s="850"/>
      <c r="I328" s="850"/>
      <c r="J328" s="850"/>
      <c r="K328" s="850"/>
      <c r="L328" s="850"/>
      <c r="M328" s="850"/>
      <c r="N328" s="850"/>
      <c r="O328" s="850"/>
      <c r="P328" s="850"/>
    </row>
    <row r="329" spans="1:16" ht="15" x14ac:dyDescent="0.25">
      <c r="A329" s="850"/>
      <c r="B329" s="850"/>
      <c r="C329" s="850"/>
      <c r="D329" s="850"/>
      <c r="E329" s="850"/>
      <c r="F329" s="850"/>
      <c r="G329" s="850"/>
      <c r="H329" s="850"/>
      <c r="I329" s="850"/>
      <c r="J329" s="850"/>
      <c r="K329" s="850"/>
      <c r="L329" s="850"/>
      <c r="M329" s="850"/>
      <c r="N329" s="850"/>
      <c r="O329" s="850"/>
      <c r="P329" s="850"/>
    </row>
    <row r="330" spans="1:16" ht="15" x14ac:dyDescent="0.25">
      <c r="A330" s="850"/>
      <c r="B330" s="850"/>
      <c r="C330" s="850"/>
      <c r="D330" s="850"/>
      <c r="E330" s="850"/>
      <c r="F330" s="850"/>
      <c r="G330" s="850"/>
      <c r="H330" s="850"/>
      <c r="I330" s="850"/>
      <c r="J330" s="850"/>
      <c r="K330" s="850"/>
      <c r="L330" s="850"/>
      <c r="M330" s="850"/>
      <c r="N330" s="850"/>
      <c r="O330" s="850"/>
      <c r="P330" s="850"/>
    </row>
    <row r="331" spans="1:16" ht="15" x14ac:dyDescent="0.25">
      <c r="A331" s="850"/>
      <c r="B331" s="850"/>
      <c r="C331" s="850"/>
      <c r="D331" s="850"/>
      <c r="E331" s="850"/>
      <c r="F331" s="850"/>
      <c r="G331" s="850"/>
      <c r="H331" s="850"/>
      <c r="I331" s="850"/>
      <c r="J331" s="850"/>
      <c r="K331" s="850"/>
      <c r="L331" s="850"/>
      <c r="M331" s="850"/>
      <c r="N331" s="850"/>
      <c r="O331" s="850"/>
      <c r="P331" s="850"/>
    </row>
    <row r="332" spans="1:16" ht="15" x14ac:dyDescent="0.25">
      <c r="A332" s="850"/>
      <c r="B332" s="850"/>
      <c r="C332" s="850"/>
      <c r="D332" s="850"/>
      <c r="E332" s="850"/>
      <c r="F332" s="850"/>
      <c r="G332" s="850"/>
      <c r="H332" s="850"/>
      <c r="I332" s="850"/>
      <c r="J332" s="850"/>
      <c r="K332" s="850"/>
      <c r="L332" s="850"/>
      <c r="M332" s="850"/>
      <c r="N332" s="850"/>
      <c r="O332" s="850"/>
      <c r="P332" s="850"/>
    </row>
    <row r="333" spans="1:16" ht="15" x14ac:dyDescent="0.25">
      <c r="A333" s="850"/>
      <c r="B333" s="850"/>
      <c r="C333" s="850"/>
      <c r="D333" s="850"/>
      <c r="E333" s="850"/>
      <c r="F333" s="850"/>
      <c r="G333" s="850"/>
      <c r="H333" s="850"/>
      <c r="I333" s="850"/>
      <c r="J333" s="850"/>
      <c r="K333" s="850"/>
      <c r="L333" s="850"/>
      <c r="M333" s="850"/>
      <c r="N333" s="850"/>
      <c r="O333" s="850"/>
      <c r="P333" s="850"/>
    </row>
    <row r="334" spans="1:16" ht="15" x14ac:dyDescent="0.25">
      <c r="A334" s="850"/>
      <c r="B334" s="850"/>
      <c r="C334" s="850"/>
      <c r="D334" s="850"/>
      <c r="E334" s="850"/>
      <c r="F334" s="850"/>
      <c r="G334" s="850"/>
      <c r="H334" s="850"/>
      <c r="I334" s="850"/>
      <c r="J334" s="850"/>
      <c r="K334" s="850"/>
      <c r="L334" s="850"/>
      <c r="M334" s="850"/>
      <c r="N334" s="850"/>
      <c r="O334" s="850"/>
      <c r="P334" s="850"/>
    </row>
    <row r="335" spans="1:16" ht="15" x14ac:dyDescent="0.25">
      <c r="A335" s="850"/>
      <c r="B335" s="850"/>
      <c r="C335" s="850"/>
      <c r="D335" s="850"/>
      <c r="E335" s="850"/>
      <c r="F335" s="850"/>
      <c r="G335" s="850"/>
      <c r="H335" s="850"/>
      <c r="I335" s="850"/>
      <c r="J335" s="850"/>
      <c r="K335" s="850"/>
      <c r="L335" s="850"/>
      <c r="M335" s="850"/>
      <c r="N335" s="850"/>
      <c r="O335" s="850"/>
      <c r="P335" s="850"/>
    </row>
    <row r="336" spans="1:16" ht="15" x14ac:dyDescent="0.25">
      <c r="A336" s="850"/>
      <c r="B336" s="850"/>
      <c r="C336" s="850"/>
      <c r="D336" s="850"/>
      <c r="E336" s="850"/>
      <c r="F336" s="850"/>
      <c r="G336" s="850"/>
      <c r="H336" s="850"/>
      <c r="I336" s="850"/>
      <c r="J336" s="850"/>
      <c r="K336" s="850"/>
      <c r="L336" s="850"/>
      <c r="M336" s="850"/>
      <c r="N336" s="850"/>
      <c r="O336" s="850"/>
      <c r="P336" s="850"/>
    </row>
    <row r="337" spans="1:16" ht="15" x14ac:dyDescent="0.25">
      <c r="A337" s="850"/>
      <c r="B337" s="850"/>
      <c r="C337" s="850"/>
      <c r="D337" s="850"/>
      <c r="E337" s="850"/>
      <c r="F337" s="850"/>
      <c r="G337" s="850"/>
      <c r="H337" s="850"/>
      <c r="I337" s="850"/>
      <c r="J337" s="850"/>
      <c r="K337" s="850"/>
      <c r="L337" s="850"/>
      <c r="M337" s="850"/>
      <c r="N337" s="850"/>
      <c r="O337" s="850"/>
      <c r="P337" s="850"/>
    </row>
    <row r="338" spans="1:16" ht="15" x14ac:dyDescent="0.25">
      <c r="A338" s="850"/>
      <c r="B338" s="850"/>
      <c r="C338" s="850"/>
      <c r="D338" s="850"/>
      <c r="E338" s="850"/>
      <c r="F338" s="850"/>
      <c r="G338" s="850"/>
      <c r="H338" s="850"/>
      <c r="I338" s="850"/>
      <c r="J338" s="850"/>
      <c r="K338" s="850"/>
      <c r="L338" s="850"/>
      <c r="M338" s="850"/>
      <c r="N338" s="850"/>
      <c r="O338" s="850"/>
      <c r="P338" s="850"/>
    </row>
    <row r="339" spans="1:16" ht="15" x14ac:dyDescent="0.25">
      <c r="A339" s="850"/>
      <c r="B339" s="850"/>
      <c r="C339" s="850"/>
      <c r="D339" s="850"/>
      <c r="E339" s="850"/>
      <c r="F339" s="850"/>
      <c r="G339" s="850"/>
      <c r="H339" s="850"/>
      <c r="I339" s="850"/>
      <c r="J339" s="850"/>
      <c r="K339" s="850"/>
      <c r="L339" s="850"/>
      <c r="M339" s="850"/>
      <c r="N339" s="850"/>
      <c r="O339" s="850"/>
      <c r="P339" s="850"/>
    </row>
    <row r="340" spans="1:16" ht="15" x14ac:dyDescent="0.25">
      <c r="A340" s="850"/>
      <c r="B340" s="850"/>
      <c r="C340" s="850"/>
      <c r="D340" s="850"/>
      <c r="E340" s="850"/>
      <c r="F340" s="850"/>
      <c r="G340" s="850"/>
      <c r="H340" s="850"/>
      <c r="I340" s="850"/>
      <c r="J340" s="850"/>
      <c r="K340" s="850"/>
      <c r="L340" s="850"/>
      <c r="M340" s="850"/>
      <c r="N340" s="850"/>
      <c r="O340" s="850"/>
      <c r="P340" s="850"/>
    </row>
    <row r="341" spans="1:16" ht="15" x14ac:dyDescent="0.25">
      <c r="A341" s="850"/>
      <c r="B341" s="850"/>
      <c r="C341" s="850"/>
      <c r="D341" s="850"/>
      <c r="E341" s="850"/>
      <c r="F341" s="850"/>
      <c r="G341" s="850"/>
      <c r="H341" s="850"/>
      <c r="I341" s="850"/>
      <c r="J341" s="850"/>
      <c r="K341" s="850"/>
      <c r="L341" s="850"/>
      <c r="M341" s="850"/>
      <c r="N341" s="850"/>
      <c r="O341" s="850"/>
      <c r="P341" s="850"/>
    </row>
    <row r="342" spans="1:16" ht="15" x14ac:dyDescent="0.25">
      <c r="A342" s="850"/>
      <c r="B342" s="850"/>
      <c r="C342" s="850"/>
      <c r="D342" s="850"/>
      <c r="E342" s="850"/>
      <c r="F342" s="850"/>
      <c r="G342" s="850"/>
      <c r="H342" s="850"/>
      <c r="I342" s="850"/>
      <c r="J342" s="850"/>
      <c r="K342" s="850"/>
      <c r="L342" s="850"/>
      <c r="M342" s="850"/>
      <c r="N342" s="850"/>
      <c r="O342" s="850"/>
      <c r="P342" s="850"/>
    </row>
    <row r="343" spans="1:16" ht="15" x14ac:dyDescent="0.25">
      <c r="A343" s="850"/>
      <c r="B343" s="850"/>
      <c r="C343" s="850"/>
      <c r="D343" s="850"/>
      <c r="E343" s="850"/>
      <c r="F343" s="850"/>
      <c r="G343" s="850"/>
      <c r="H343" s="850"/>
      <c r="I343" s="850"/>
      <c r="J343" s="850"/>
      <c r="K343" s="850"/>
      <c r="L343" s="850"/>
      <c r="M343" s="850"/>
      <c r="N343" s="850"/>
      <c r="O343" s="850"/>
      <c r="P343" s="850"/>
    </row>
    <row r="344" spans="1:16" ht="15" x14ac:dyDescent="0.25">
      <c r="A344" s="850"/>
      <c r="B344" s="850"/>
      <c r="C344" s="850"/>
      <c r="D344" s="850"/>
      <c r="E344" s="850"/>
      <c r="F344" s="850"/>
      <c r="G344" s="850"/>
      <c r="H344" s="850"/>
      <c r="I344" s="850"/>
      <c r="J344" s="850"/>
      <c r="K344" s="850"/>
      <c r="L344" s="850"/>
      <c r="M344" s="850"/>
      <c r="N344" s="850"/>
      <c r="O344" s="850"/>
      <c r="P344" s="850"/>
    </row>
    <row r="345" spans="1:16" ht="15" x14ac:dyDescent="0.25">
      <c r="A345" s="850"/>
      <c r="B345" s="850"/>
      <c r="C345" s="850"/>
      <c r="D345" s="850"/>
      <c r="E345" s="850"/>
      <c r="F345" s="850"/>
      <c r="G345" s="850"/>
      <c r="H345" s="850"/>
      <c r="I345" s="850"/>
      <c r="J345" s="850"/>
      <c r="K345" s="850"/>
      <c r="L345" s="850"/>
      <c r="M345" s="850"/>
      <c r="N345" s="850"/>
      <c r="O345" s="850"/>
      <c r="P345" s="850"/>
    </row>
    <row r="346" spans="1:16" ht="15" x14ac:dyDescent="0.25">
      <c r="A346" s="850"/>
      <c r="B346" s="850"/>
      <c r="C346" s="850"/>
      <c r="D346" s="850"/>
      <c r="E346" s="850"/>
      <c r="F346" s="850"/>
      <c r="G346" s="850"/>
      <c r="H346" s="850"/>
      <c r="I346" s="850"/>
      <c r="J346" s="850"/>
      <c r="K346" s="850"/>
      <c r="L346" s="850"/>
      <c r="M346" s="850"/>
      <c r="N346" s="850"/>
      <c r="O346" s="850"/>
      <c r="P346" s="850"/>
    </row>
    <row r="347" spans="1:16" ht="15" x14ac:dyDescent="0.25">
      <c r="A347" s="850"/>
      <c r="B347" s="850"/>
      <c r="C347" s="850"/>
      <c r="D347" s="850"/>
      <c r="E347" s="850"/>
      <c r="F347" s="850"/>
      <c r="G347" s="850"/>
      <c r="H347" s="850"/>
      <c r="I347" s="850"/>
      <c r="J347" s="850"/>
      <c r="K347" s="850"/>
      <c r="L347" s="850"/>
      <c r="M347" s="850"/>
      <c r="N347" s="850"/>
      <c r="O347" s="850"/>
      <c r="P347" s="850"/>
    </row>
    <row r="348" spans="1:16" ht="15" x14ac:dyDescent="0.25">
      <c r="A348" s="850"/>
      <c r="B348" s="850"/>
      <c r="C348" s="850"/>
      <c r="D348" s="850"/>
      <c r="E348" s="850"/>
      <c r="F348" s="850"/>
      <c r="G348" s="850"/>
      <c r="H348" s="850"/>
      <c r="I348" s="850"/>
      <c r="J348" s="850"/>
      <c r="K348" s="850"/>
      <c r="L348" s="850"/>
      <c r="M348" s="850"/>
      <c r="N348" s="850"/>
      <c r="O348" s="850"/>
      <c r="P348" s="850"/>
    </row>
    <row r="349" spans="1:16" ht="15" x14ac:dyDescent="0.25">
      <c r="A349" s="850"/>
      <c r="B349" s="850"/>
      <c r="C349" s="850"/>
      <c r="D349" s="850"/>
      <c r="E349" s="850"/>
      <c r="F349" s="850"/>
      <c r="G349" s="850"/>
      <c r="H349" s="850"/>
      <c r="I349" s="850"/>
      <c r="J349" s="850"/>
      <c r="K349" s="850"/>
      <c r="L349" s="850"/>
      <c r="M349" s="850"/>
      <c r="N349" s="850"/>
      <c r="O349" s="850"/>
      <c r="P349" s="850"/>
    </row>
    <row r="350" spans="1:16" ht="15" x14ac:dyDescent="0.25">
      <c r="A350" s="850"/>
      <c r="B350" s="850"/>
      <c r="C350" s="850"/>
      <c r="D350" s="850"/>
      <c r="E350" s="850"/>
      <c r="F350" s="850"/>
      <c r="G350" s="850"/>
      <c r="H350" s="850"/>
      <c r="I350" s="850"/>
      <c r="J350" s="850"/>
      <c r="K350" s="850"/>
      <c r="L350" s="850"/>
      <c r="M350" s="850"/>
      <c r="N350" s="850"/>
      <c r="O350" s="850"/>
      <c r="P350" s="850"/>
    </row>
    <row r="351" spans="1:16" ht="15" x14ac:dyDescent="0.25">
      <c r="A351" s="850"/>
      <c r="B351" s="850"/>
      <c r="C351" s="850"/>
      <c r="D351" s="850"/>
      <c r="E351" s="850"/>
      <c r="F351" s="850"/>
      <c r="G351" s="850"/>
      <c r="H351" s="850"/>
      <c r="I351" s="850"/>
      <c r="J351" s="850"/>
      <c r="K351" s="850"/>
      <c r="L351" s="850"/>
      <c r="M351" s="850"/>
      <c r="N351" s="850"/>
      <c r="O351" s="850"/>
      <c r="P351" s="850"/>
    </row>
    <row r="352" spans="1:16" ht="15" x14ac:dyDescent="0.25">
      <c r="A352" s="850"/>
      <c r="B352" s="850"/>
      <c r="C352" s="850"/>
      <c r="D352" s="850"/>
      <c r="E352" s="850"/>
      <c r="F352" s="850"/>
      <c r="G352" s="850"/>
      <c r="H352" s="850"/>
      <c r="I352" s="850"/>
      <c r="J352" s="850"/>
      <c r="K352" s="850"/>
      <c r="L352" s="850"/>
      <c r="M352" s="850"/>
      <c r="N352" s="850"/>
      <c r="O352" s="850"/>
      <c r="P352" s="850"/>
    </row>
    <row r="353" spans="1:16" ht="15" x14ac:dyDescent="0.25">
      <c r="A353" s="850"/>
      <c r="B353" s="850"/>
      <c r="C353" s="850"/>
      <c r="D353" s="850"/>
      <c r="E353" s="850"/>
      <c r="F353" s="850"/>
      <c r="G353" s="850"/>
      <c r="H353" s="850"/>
      <c r="I353" s="850"/>
      <c r="J353" s="850"/>
      <c r="K353" s="850"/>
      <c r="L353" s="850"/>
      <c r="M353" s="850"/>
      <c r="N353" s="850"/>
      <c r="O353" s="850"/>
      <c r="P353" s="850"/>
    </row>
    <row r="354" spans="1:16" ht="15" x14ac:dyDescent="0.25">
      <c r="A354" s="850"/>
      <c r="B354" s="850"/>
      <c r="C354" s="850"/>
      <c r="D354" s="850"/>
      <c r="E354" s="850"/>
      <c r="F354" s="850"/>
      <c r="G354" s="850"/>
      <c r="H354" s="850"/>
      <c r="I354" s="850"/>
      <c r="J354" s="850"/>
      <c r="K354" s="850"/>
      <c r="L354" s="850"/>
      <c r="M354" s="850"/>
      <c r="N354" s="850"/>
      <c r="O354" s="850"/>
      <c r="P354" s="850"/>
    </row>
    <row r="355" spans="1:16" ht="15" x14ac:dyDescent="0.25">
      <c r="A355" s="850"/>
      <c r="B355" s="850"/>
      <c r="C355" s="850"/>
      <c r="D355" s="850"/>
      <c r="E355" s="850"/>
      <c r="F355" s="850"/>
      <c r="G355" s="850"/>
      <c r="H355" s="850"/>
      <c r="I355" s="850"/>
      <c r="J355" s="850"/>
      <c r="K355" s="850"/>
      <c r="L355" s="850"/>
      <c r="M355" s="850"/>
      <c r="N355" s="850"/>
      <c r="O355" s="850"/>
      <c r="P355" s="850"/>
    </row>
    <row r="356" spans="1:16" ht="15" x14ac:dyDescent="0.25">
      <c r="A356" s="850"/>
      <c r="B356" s="850"/>
      <c r="C356" s="850"/>
      <c r="D356" s="850"/>
      <c r="E356" s="850"/>
      <c r="F356" s="850"/>
      <c r="G356" s="850"/>
      <c r="H356" s="850"/>
      <c r="I356" s="850"/>
      <c r="J356" s="850"/>
      <c r="K356" s="850"/>
      <c r="L356" s="850"/>
      <c r="M356" s="850"/>
      <c r="N356" s="850"/>
      <c r="O356" s="850"/>
      <c r="P356" s="850"/>
    </row>
    <row r="357" spans="1:16" ht="15" x14ac:dyDescent="0.25">
      <c r="A357" s="850"/>
      <c r="B357" s="850"/>
      <c r="C357" s="850"/>
      <c r="D357" s="850"/>
      <c r="E357" s="850"/>
      <c r="F357" s="850"/>
      <c r="G357" s="850"/>
      <c r="H357" s="850"/>
      <c r="I357" s="850"/>
      <c r="J357" s="850"/>
      <c r="K357" s="850"/>
      <c r="L357" s="850"/>
      <c r="M357" s="850"/>
      <c r="N357" s="850"/>
      <c r="O357" s="850"/>
      <c r="P357" s="850"/>
    </row>
    <row r="358" spans="1:16" ht="15" x14ac:dyDescent="0.25">
      <c r="A358" s="850"/>
      <c r="B358" s="850"/>
      <c r="C358" s="850"/>
      <c r="D358" s="850"/>
      <c r="E358" s="850"/>
      <c r="F358" s="850"/>
      <c r="G358" s="850"/>
      <c r="H358" s="850"/>
      <c r="I358" s="850"/>
      <c r="J358" s="850"/>
      <c r="K358" s="850"/>
      <c r="L358" s="850"/>
      <c r="M358" s="850"/>
      <c r="N358" s="850"/>
      <c r="O358" s="850"/>
      <c r="P358" s="850"/>
    </row>
    <row r="359" spans="1:16" ht="15" x14ac:dyDescent="0.25">
      <c r="A359" s="850"/>
      <c r="B359" s="850"/>
      <c r="C359" s="850"/>
      <c r="D359" s="850"/>
      <c r="E359" s="850"/>
      <c r="F359" s="850"/>
      <c r="G359" s="850"/>
      <c r="H359" s="850"/>
      <c r="I359" s="850"/>
      <c r="J359" s="850"/>
      <c r="K359" s="850"/>
      <c r="L359" s="850"/>
      <c r="M359" s="850"/>
      <c r="N359" s="850"/>
      <c r="O359" s="850"/>
      <c r="P359" s="850"/>
    </row>
    <row r="360" spans="1:16" ht="15" x14ac:dyDescent="0.25">
      <c r="A360" s="850"/>
      <c r="B360" s="850"/>
      <c r="C360" s="850"/>
      <c r="D360" s="850"/>
      <c r="E360" s="850"/>
      <c r="F360" s="850"/>
      <c r="G360" s="850"/>
      <c r="H360" s="850"/>
      <c r="I360" s="850"/>
      <c r="J360" s="850"/>
      <c r="K360" s="850"/>
      <c r="L360" s="850"/>
      <c r="M360" s="850"/>
      <c r="N360" s="850"/>
      <c r="O360" s="850"/>
      <c r="P360" s="850"/>
    </row>
    <row r="361" spans="1:16" ht="15" x14ac:dyDescent="0.25">
      <c r="A361" s="850"/>
      <c r="B361" s="850"/>
      <c r="C361" s="850"/>
      <c r="D361" s="850"/>
      <c r="E361" s="850"/>
      <c r="F361" s="850"/>
      <c r="G361" s="850"/>
      <c r="H361" s="850"/>
      <c r="I361" s="850"/>
      <c r="J361" s="850"/>
      <c r="K361" s="850"/>
      <c r="L361" s="850"/>
      <c r="M361" s="850"/>
      <c r="N361" s="850"/>
      <c r="O361" s="850"/>
      <c r="P361" s="850"/>
    </row>
    <row r="362" spans="1:16" ht="15" x14ac:dyDescent="0.25">
      <c r="A362" s="850"/>
      <c r="B362" s="850"/>
      <c r="C362" s="850"/>
      <c r="D362" s="850"/>
      <c r="E362" s="850"/>
      <c r="F362" s="850"/>
      <c r="G362" s="850"/>
      <c r="H362" s="850"/>
      <c r="I362" s="850"/>
      <c r="J362" s="850"/>
      <c r="K362" s="850"/>
      <c r="L362" s="850"/>
      <c r="M362" s="850"/>
      <c r="N362" s="850"/>
      <c r="O362" s="850"/>
      <c r="P362" s="850"/>
    </row>
    <row r="363" spans="1:16" ht="15" x14ac:dyDescent="0.25">
      <c r="A363" s="850"/>
      <c r="B363" s="850"/>
      <c r="C363" s="850"/>
      <c r="D363" s="850"/>
      <c r="E363" s="850"/>
      <c r="F363" s="850"/>
      <c r="G363" s="850"/>
      <c r="H363" s="850"/>
      <c r="I363" s="850"/>
      <c r="J363" s="850"/>
      <c r="K363" s="850"/>
      <c r="L363" s="850"/>
      <c r="M363" s="850"/>
      <c r="N363" s="850"/>
      <c r="O363" s="850"/>
      <c r="P363" s="850"/>
    </row>
    <row r="364" spans="1:16" ht="15" x14ac:dyDescent="0.25">
      <c r="A364" s="850"/>
      <c r="B364" s="850"/>
      <c r="C364" s="850"/>
      <c r="D364" s="850"/>
      <c r="E364" s="850"/>
      <c r="F364" s="850"/>
      <c r="G364" s="850"/>
      <c r="H364" s="850"/>
      <c r="I364" s="850"/>
      <c r="J364" s="850"/>
      <c r="K364" s="850"/>
      <c r="L364" s="850"/>
      <c r="M364" s="850"/>
      <c r="N364" s="850"/>
      <c r="O364" s="850"/>
      <c r="P364" s="850"/>
    </row>
    <row r="365" spans="1:16" ht="15" x14ac:dyDescent="0.25">
      <c r="A365" s="850"/>
      <c r="B365" s="850"/>
      <c r="C365" s="850"/>
      <c r="D365" s="850"/>
      <c r="E365" s="850"/>
      <c r="F365" s="850"/>
      <c r="G365" s="850"/>
      <c r="H365" s="850"/>
      <c r="I365" s="850"/>
      <c r="J365" s="850"/>
      <c r="K365" s="850"/>
      <c r="L365" s="850"/>
      <c r="M365" s="850"/>
      <c r="N365" s="850"/>
      <c r="O365" s="850"/>
      <c r="P365" s="850"/>
    </row>
    <row r="366" spans="1:16" ht="15" x14ac:dyDescent="0.25">
      <c r="A366" s="850"/>
      <c r="B366" s="850"/>
      <c r="C366" s="850"/>
      <c r="D366" s="850"/>
      <c r="E366" s="850"/>
      <c r="F366" s="850"/>
      <c r="G366" s="850"/>
      <c r="H366" s="850"/>
      <c r="I366" s="850"/>
      <c r="J366" s="850"/>
      <c r="K366" s="850"/>
      <c r="L366" s="850"/>
      <c r="M366" s="850"/>
      <c r="N366" s="850"/>
      <c r="O366" s="850"/>
      <c r="P366" s="850"/>
    </row>
    <row r="367" spans="1:16" ht="15" x14ac:dyDescent="0.25">
      <c r="A367" s="850"/>
      <c r="B367" s="850"/>
      <c r="C367" s="850"/>
      <c r="D367" s="850"/>
      <c r="E367" s="850"/>
      <c r="F367" s="850"/>
      <c r="G367" s="850"/>
      <c r="H367" s="850"/>
      <c r="I367" s="850"/>
      <c r="J367" s="850"/>
      <c r="K367" s="850"/>
      <c r="L367" s="850"/>
      <c r="M367" s="850"/>
      <c r="N367" s="850"/>
      <c r="O367" s="850"/>
      <c r="P367" s="850"/>
    </row>
    <row r="368" spans="1:16" ht="15" x14ac:dyDescent="0.25">
      <c r="A368" s="850"/>
      <c r="B368" s="850"/>
      <c r="C368" s="850"/>
      <c r="D368" s="850"/>
      <c r="E368" s="850"/>
      <c r="F368" s="850"/>
      <c r="G368" s="850"/>
      <c r="H368" s="850"/>
      <c r="I368" s="850"/>
      <c r="J368" s="850"/>
      <c r="K368" s="850"/>
      <c r="L368" s="850"/>
      <c r="M368" s="850"/>
      <c r="N368" s="850"/>
      <c r="O368" s="850"/>
      <c r="P368" s="850"/>
    </row>
    <row r="369" spans="1:16" ht="15" x14ac:dyDescent="0.25">
      <c r="A369" s="850"/>
      <c r="B369" s="850"/>
      <c r="C369" s="850"/>
      <c r="D369" s="850"/>
      <c r="E369" s="850"/>
      <c r="F369" s="850"/>
      <c r="G369" s="850"/>
      <c r="H369" s="850"/>
      <c r="I369" s="850"/>
      <c r="J369" s="850"/>
      <c r="K369" s="850"/>
      <c r="L369" s="850"/>
      <c r="M369" s="850"/>
      <c r="N369" s="850"/>
      <c r="O369" s="850"/>
      <c r="P369" s="850"/>
    </row>
    <row r="370" spans="1:16" ht="15" x14ac:dyDescent="0.25">
      <c r="A370" s="850"/>
      <c r="B370" s="850"/>
      <c r="C370" s="850"/>
      <c r="D370" s="850"/>
      <c r="E370" s="850"/>
      <c r="F370" s="850"/>
      <c r="G370" s="850"/>
      <c r="H370" s="850"/>
      <c r="I370" s="850"/>
      <c r="J370" s="850"/>
      <c r="K370" s="850"/>
      <c r="L370" s="850"/>
      <c r="M370" s="850"/>
      <c r="N370" s="850"/>
      <c r="O370" s="850"/>
      <c r="P370" s="850"/>
    </row>
    <row r="371" spans="1:16" ht="15" x14ac:dyDescent="0.25">
      <c r="A371" s="850"/>
      <c r="B371" s="850"/>
      <c r="C371" s="850"/>
      <c r="D371" s="850"/>
      <c r="E371" s="850"/>
      <c r="F371" s="850"/>
      <c r="G371" s="850"/>
      <c r="H371" s="850"/>
      <c r="I371" s="850"/>
      <c r="J371" s="850"/>
      <c r="K371" s="850"/>
      <c r="L371" s="850"/>
      <c r="M371" s="850"/>
      <c r="N371" s="850"/>
      <c r="O371" s="850"/>
      <c r="P371" s="850"/>
    </row>
    <row r="372" spans="1:16" ht="15" x14ac:dyDescent="0.25">
      <c r="A372" s="850"/>
      <c r="B372" s="850"/>
      <c r="C372" s="850"/>
      <c r="D372" s="850"/>
      <c r="E372" s="850"/>
      <c r="F372" s="850"/>
      <c r="G372" s="850"/>
      <c r="H372" s="850"/>
      <c r="I372" s="850"/>
      <c r="J372" s="850"/>
      <c r="K372" s="850"/>
      <c r="L372" s="850"/>
      <c r="M372" s="850"/>
      <c r="N372" s="850"/>
      <c r="O372" s="850"/>
      <c r="P372" s="850"/>
    </row>
    <row r="373" spans="1:16" ht="15" x14ac:dyDescent="0.25">
      <c r="A373" s="850"/>
      <c r="B373" s="850"/>
      <c r="C373" s="850"/>
      <c r="D373" s="850"/>
      <c r="E373" s="850"/>
      <c r="F373" s="850"/>
      <c r="G373" s="850"/>
      <c r="H373" s="850"/>
      <c r="I373" s="850"/>
      <c r="J373" s="850"/>
      <c r="K373" s="850"/>
      <c r="L373" s="850"/>
      <c r="M373" s="850"/>
      <c r="N373" s="850"/>
      <c r="O373" s="850"/>
      <c r="P373" s="850"/>
    </row>
    <row r="374" spans="1:16" ht="15" x14ac:dyDescent="0.25">
      <c r="A374" s="850"/>
      <c r="B374" s="850"/>
      <c r="C374" s="850"/>
      <c r="D374" s="850"/>
      <c r="E374" s="850"/>
      <c r="F374" s="850"/>
      <c r="G374" s="850"/>
      <c r="H374" s="850"/>
      <c r="I374" s="850"/>
      <c r="J374" s="850"/>
      <c r="K374" s="850"/>
      <c r="L374" s="850"/>
      <c r="M374" s="850"/>
      <c r="N374" s="850"/>
      <c r="O374" s="850"/>
      <c r="P374" s="850"/>
    </row>
    <row r="375" spans="1:16" ht="15" x14ac:dyDescent="0.25">
      <c r="A375" s="850"/>
      <c r="B375" s="850"/>
      <c r="C375" s="850"/>
      <c r="D375" s="850"/>
      <c r="E375" s="850"/>
      <c r="F375" s="850"/>
      <c r="G375" s="850"/>
      <c r="H375" s="850"/>
      <c r="I375" s="850"/>
      <c r="J375" s="850"/>
      <c r="K375" s="850"/>
      <c r="L375" s="850"/>
      <c r="M375" s="850"/>
      <c r="N375" s="850"/>
      <c r="O375" s="850"/>
      <c r="P375" s="850"/>
    </row>
    <row r="376" spans="1:16" ht="15" x14ac:dyDescent="0.25">
      <c r="A376" s="850"/>
      <c r="B376" s="850"/>
      <c r="C376" s="850"/>
      <c r="D376" s="850"/>
      <c r="E376" s="850"/>
      <c r="F376" s="850"/>
      <c r="G376" s="850"/>
      <c r="H376" s="850"/>
      <c r="I376" s="850"/>
      <c r="J376" s="850"/>
      <c r="K376" s="850"/>
      <c r="L376" s="850"/>
      <c r="M376" s="850"/>
      <c r="N376" s="850"/>
      <c r="O376" s="850"/>
      <c r="P376" s="850"/>
    </row>
    <row r="377" spans="1:16" ht="15" x14ac:dyDescent="0.25">
      <c r="A377" s="850"/>
      <c r="B377" s="850"/>
      <c r="C377" s="850"/>
      <c r="D377" s="850"/>
      <c r="E377" s="850"/>
      <c r="F377" s="850"/>
      <c r="G377" s="850"/>
      <c r="H377" s="850"/>
      <c r="I377" s="850"/>
      <c r="J377" s="850"/>
      <c r="K377" s="850"/>
      <c r="L377" s="850"/>
      <c r="M377" s="850"/>
      <c r="N377" s="850"/>
      <c r="O377" s="850"/>
      <c r="P377" s="850"/>
    </row>
    <row r="378" spans="1:16" ht="15" x14ac:dyDescent="0.25">
      <c r="A378" s="850"/>
      <c r="B378" s="850"/>
      <c r="C378" s="850"/>
      <c r="D378" s="850"/>
      <c r="E378" s="850"/>
      <c r="F378" s="850"/>
      <c r="G378" s="850"/>
      <c r="H378" s="850"/>
      <c r="I378" s="850"/>
      <c r="J378" s="850"/>
      <c r="K378" s="850"/>
      <c r="L378" s="850"/>
      <c r="M378" s="850"/>
      <c r="N378" s="850"/>
      <c r="O378" s="850"/>
      <c r="P378" s="850"/>
    </row>
    <row r="379" spans="1:16" ht="15" x14ac:dyDescent="0.25">
      <c r="A379" s="850"/>
      <c r="B379" s="850"/>
      <c r="C379" s="850"/>
      <c r="D379" s="850"/>
      <c r="E379" s="850"/>
      <c r="F379" s="850"/>
      <c r="G379" s="850"/>
      <c r="H379" s="850"/>
      <c r="I379" s="850"/>
      <c r="J379" s="850"/>
      <c r="K379" s="850"/>
      <c r="L379" s="850"/>
      <c r="M379" s="850"/>
      <c r="N379" s="850"/>
      <c r="O379" s="850"/>
      <c r="P379" s="850"/>
    </row>
    <row r="380" spans="1:16" ht="15" x14ac:dyDescent="0.25">
      <c r="A380" s="850"/>
      <c r="B380" s="850"/>
      <c r="C380" s="850"/>
      <c r="D380" s="850"/>
      <c r="E380" s="850"/>
      <c r="F380" s="850"/>
      <c r="G380" s="850"/>
      <c r="H380" s="850"/>
      <c r="I380" s="850"/>
      <c r="J380" s="850"/>
      <c r="K380" s="850"/>
      <c r="L380" s="850"/>
      <c r="M380" s="850"/>
      <c r="N380" s="850"/>
      <c r="O380" s="850"/>
      <c r="P380" s="850"/>
    </row>
    <row r="381" spans="1:16" ht="15" x14ac:dyDescent="0.25">
      <c r="A381" s="850"/>
      <c r="B381" s="850"/>
      <c r="C381" s="850"/>
      <c r="D381" s="850"/>
      <c r="E381" s="850"/>
      <c r="F381" s="850"/>
      <c r="G381" s="850"/>
      <c r="H381" s="850"/>
      <c r="I381" s="850"/>
      <c r="J381" s="850"/>
      <c r="K381" s="850"/>
      <c r="L381" s="850"/>
      <c r="M381" s="850"/>
      <c r="N381" s="850"/>
      <c r="O381" s="850"/>
      <c r="P381" s="850"/>
    </row>
    <row r="382" spans="1:16" ht="15" x14ac:dyDescent="0.25">
      <c r="A382" s="850"/>
      <c r="B382" s="850"/>
      <c r="C382" s="850"/>
      <c r="D382" s="850"/>
      <c r="E382" s="850"/>
      <c r="F382" s="850"/>
      <c r="G382" s="850"/>
      <c r="H382" s="850"/>
      <c r="I382" s="850"/>
      <c r="J382" s="850"/>
      <c r="K382" s="850"/>
      <c r="L382" s="850"/>
      <c r="M382" s="850"/>
      <c r="N382" s="850"/>
      <c r="O382" s="850"/>
      <c r="P382" s="850"/>
    </row>
    <row r="383" spans="1:16" ht="15" x14ac:dyDescent="0.25">
      <c r="A383" s="850"/>
      <c r="B383" s="850"/>
      <c r="C383" s="850"/>
      <c r="D383" s="850"/>
      <c r="E383" s="850"/>
      <c r="F383" s="850"/>
      <c r="G383" s="850"/>
      <c r="H383" s="850"/>
      <c r="I383" s="850"/>
      <c r="J383" s="850"/>
      <c r="K383" s="850"/>
      <c r="L383" s="850"/>
      <c r="M383" s="850"/>
      <c r="N383" s="850"/>
      <c r="O383" s="850"/>
      <c r="P383" s="850"/>
    </row>
    <row r="384" spans="1:16" ht="15" x14ac:dyDescent="0.25">
      <c r="A384" s="850"/>
      <c r="B384" s="850"/>
      <c r="C384" s="850"/>
      <c r="D384" s="850"/>
      <c r="E384" s="850"/>
      <c r="F384" s="850"/>
      <c r="G384" s="850"/>
      <c r="H384" s="850"/>
      <c r="I384" s="850"/>
      <c r="J384" s="850"/>
      <c r="K384" s="850"/>
      <c r="L384" s="850"/>
      <c r="M384" s="850"/>
      <c r="N384" s="850"/>
      <c r="O384" s="850"/>
      <c r="P384" s="850"/>
    </row>
    <row r="385" spans="1:16" ht="15" x14ac:dyDescent="0.25">
      <c r="A385" s="850"/>
      <c r="B385" s="850"/>
      <c r="C385" s="850"/>
      <c r="D385" s="850"/>
      <c r="E385" s="850"/>
      <c r="F385" s="850"/>
      <c r="G385" s="850"/>
      <c r="H385" s="850"/>
      <c r="I385" s="850"/>
      <c r="J385" s="850"/>
      <c r="K385" s="850"/>
      <c r="L385" s="850"/>
      <c r="M385" s="850"/>
      <c r="N385" s="850"/>
      <c r="O385" s="850"/>
      <c r="P385" s="850"/>
    </row>
    <row r="386" spans="1:16" ht="15" x14ac:dyDescent="0.25">
      <c r="A386" s="850"/>
      <c r="B386" s="850"/>
      <c r="C386" s="850"/>
      <c r="D386" s="850"/>
      <c r="E386" s="850"/>
      <c r="F386" s="850"/>
      <c r="G386" s="850"/>
      <c r="H386" s="850"/>
      <c r="I386" s="850"/>
      <c r="J386" s="850"/>
      <c r="K386" s="850"/>
      <c r="L386" s="850"/>
      <c r="M386" s="850"/>
      <c r="N386" s="850"/>
      <c r="O386" s="850"/>
      <c r="P386" s="850"/>
    </row>
    <row r="387" spans="1:16" ht="15" x14ac:dyDescent="0.25">
      <c r="A387" s="850"/>
      <c r="B387" s="850"/>
      <c r="C387" s="850"/>
      <c r="D387" s="850"/>
      <c r="E387" s="850"/>
      <c r="F387" s="850"/>
      <c r="G387" s="850"/>
      <c r="H387" s="850"/>
      <c r="I387" s="850"/>
      <c r="J387" s="850"/>
      <c r="K387" s="850"/>
      <c r="L387" s="850"/>
      <c r="M387" s="850"/>
      <c r="N387" s="850"/>
      <c r="O387" s="850"/>
      <c r="P387" s="850"/>
    </row>
    <row r="388" spans="1:16" ht="15" x14ac:dyDescent="0.25">
      <c r="A388" s="850"/>
      <c r="B388" s="850"/>
      <c r="C388" s="850"/>
      <c r="D388" s="850"/>
      <c r="E388" s="850"/>
      <c r="F388" s="850"/>
      <c r="G388" s="850"/>
      <c r="H388" s="850"/>
      <c r="I388" s="850"/>
      <c r="J388" s="850"/>
      <c r="K388" s="850"/>
      <c r="L388" s="850"/>
      <c r="M388" s="850"/>
      <c r="N388" s="850"/>
      <c r="O388" s="850"/>
      <c r="P388" s="850"/>
    </row>
    <row r="389" spans="1:16" ht="15" x14ac:dyDescent="0.25">
      <c r="A389" s="850"/>
      <c r="B389" s="850"/>
      <c r="C389" s="850"/>
      <c r="D389" s="850"/>
      <c r="E389" s="850"/>
      <c r="F389" s="850"/>
      <c r="G389" s="850"/>
      <c r="H389" s="850"/>
      <c r="I389" s="850"/>
      <c r="J389" s="850"/>
      <c r="K389" s="850"/>
      <c r="L389" s="850"/>
      <c r="M389" s="850"/>
      <c r="N389" s="850"/>
      <c r="O389" s="850"/>
      <c r="P389" s="850"/>
    </row>
    <row r="390" spans="1:16" ht="15" x14ac:dyDescent="0.25">
      <c r="A390" s="850"/>
      <c r="B390" s="850"/>
      <c r="C390" s="850"/>
      <c r="D390" s="850"/>
      <c r="E390" s="850"/>
      <c r="F390" s="850"/>
      <c r="G390" s="850"/>
      <c r="H390" s="850"/>
      <c r="I390" s="850"/>
      <c r="J390" s="850"/>
      <c r="K390" s="850"/>
      <c r="L390" s="850"/>
      <c r="M390" s="850"/>
      <c r="N390" s="850"/>
      <c r="O390" s="850"/>
      <c r="P390" s="850"/>
    </row>
    <row r="391" spans="1:16" ht="15" x14ac:dyDescent="0.25">
      <c r="A391" s="850"/>
      <c r="B391" s="850"/>
      <c r="C391" s="850"/>
      <c r="D391" s="850"/>
      <c r="E391" s="850"/>
      <c r="F391" s="850"/>
      <c r="G391" s="850"/>
      <c r="H391" s="850"/>
      <c r="I391" s="850"/>
      <c r="J391" s="850"/>
      <c r="K391" s="850"/>
      <c r="L391" s="850"/>
      <c r="M391" s="850"/>
      <c r="N391" s="850"/>
      <c r="O391" s="850"/>
      <c r="P391" s="850"/>
    </row>
    <row r="392" spans="1:16" ht="15" x14ac:dyDescent="0.25">
      <c r="A392" s="850"/>
      <c r="B392" s="850"/>
      <c r="C392" s="850"/>
      <c r="D392" s="850"/>
      <c r="E392" s="850"/>
      <c r="F392" s="850"/>
      <c r="G392" s="850"/>
      <c r="H392" s="850"/>
      <c r="I392" s="850"/>
      <c r="J392" s="850"/>
      <c r="K392" s="850"/>
      <c r="L392" s="850"/>
      <c r="M392" s="850"/>
      <c r="N392" s="850"/>
      <c r="O392" s="850"/>
      <c r="P392" s="850"/>
    </row>
    <row r="393" spans="1:16" ht="15" x14ac:dyDescent="0.25">
      <c r="A393" s="850"/>
      <c r="B393" s="850"/>
      <c r="C393" s="850"/>
      <c r="D393" s="850"/>
      <c r="E393" s="850"/>
      <c r="F393" s="850"/>
      <c r="G393" s="850"/>
      <c r="H393" s="850"/>
      <c r="I393" s="850"/>
      <c r="J393" s="850"/>
      <c r="K393" s="850"/>
      <c r="L393" s="850"/>
      <c r="M393" s="850"/>
      <c r="N393" s="850"/>
      <c r="O393" s="850"/>
      <c r="P393" s="850"/>
    </row>
    <row r="394" spans="1:16" ht="15" x14ac:dyDescent="0.25">
      <c r="A394" s="850"/>
      <c r="B394" s="850"/>
      <c r="C394" s="850"/>
      <c r="D394" s="850"/>
      <c r="E394" s="850"/>
      <c r="F394" s="850"/>
      <c r="G394" s="850"/>
      <c r="H394" s="850"/>
      <c r="I394" s="850"/>
      <c r="J394" s="850"/>
      <c r="K394" s="850"/>
      <c r="L394" s="850"/>
      <c r="M394" s="850"/>
      <c r="N394" s="850"/>
      <c r="O394" s="850"/>
      <c r="P394" s="850"/>
    </row>
    <row r="395" spans="1:16" ht="15" x14ac:dyDescent="0.25">
      <c r="A395" s="850"/>
      <c r="B395" s="850"/>
      <c r="C395" s="850"/>
      <c r="D395" s="850"/>
      <c r="E395" s="850"/>
      <c r="F395" s="850"/>
      <c r="G395" s="850"/>
      <c r="H395" s="850"/>
      <c r="I395" s="850"/>
      <c r="J395" s="850"/>
      <c r="K395" s="850"/>
      <c r="L395" s="850"/>
      <c r="M395" s="850"/>
      <c r="N395" s="850"/>
      <c r="O395" s="850"/>
      <c r="P395" s="850"/>
    </row>
    <row r="396" spans="1:16" ht="15" x14ac:dyDescent="0.25">
      <c r="A396" s="850"/>
      <c r="B396" s="850"/>
      <c r="C396" s="850"/>
      <c r="D396" s="850"/>
      <c r="E396" s="850"/>
      <c r="F396" s="850"/>
      <c r="G396" s="850"/>
      <c r="H396" s="850"/>
      <c r="I396" s="850"/>
      <c r="J396" s="850"/>
      <c r="K396" s="850"/>
      <c r="L396" s="850"/>
      <c r="M396" s="850"/>
      <c r="N396" s="850"/>
      <c r="O396" s="850"/>
      <c r="P396" s="850"/>
    </row>
    <row r="397" spans="1:16" ht="15" x14ac:dyDescent="0.25">
      <c r="A397" s="850"/>
      <c r="B397" s="850"/>
      <c r="C397" s="850"/>
      <c r="D397" s="850"/>
      <c r="E397" s="850"/>
      <c r="F397" s="850"/>
      <c r="G397" s="850"/>
      <c r="H397" s="850"/>
      <c r="I397" s="850"/>
      <c r="J397" s="850"/>
      <c r="K397" s="850"/>
      <c r="L397" s="850"/>
      <c r="M397" s="850"/>
      <c r="N397" s="850"/>
      <c r="O397" s="850"/>
      <c r="P397" s="850"/>
    </row>
    <row r="398" spans="1:16" ht="15" x14ac:dyDescent="0.25">
      <c r="A398" s="850"/>
      <c r="B398" s="850"/>
      <c r="C398" s="850"/>
      <c r="D398" s="850"/>
      <c r="E398" s="850"/>
      <c r="F398" s="850"/>
      <c r="G398" s="850"/>
      <c r="H398" s="850"/>
      <c r="I398" s="850"/>
      <c r="J398" s="850"/>
      <c r="K398" s="850"/>
      <c r="L398" s="850"/>
      <c r="M398" s="850"/>
      <c r="N398" s="850"/>
      <c r="O398" s="850"/>
      <c r="P398" s="850"/>
    </row>
    <row r="399" spans="1:16" ht="15" x14ac:dyDescent="0.25">
      <c r="A399" s="850"/>
      <c r="B399" s="850"/>
      <c r="C399" s="850"/>
      <c r="D399" s="850"/>
      <c r="E399" s="850"/>
      <c r="F399" s="850"/>
      <c r="G399" s="850"/>
      <c r="H399" s="850"/>
      <c r="I399" s="850"/>
      <c r="J399" s="850"/>
      <c r="K399" s="850"/>
      <c r="L399" s="850"/>
      <c r="M399" s="850"/>
      <c r="N399" s="850"/>
      <c r="O399" s="850"/>
      <c r="P399" s="850"/>
    </row>
    <row r="400" spans="1:16" ht="15" x14ac:dyDescent="0.25">
      <c r="A400" s="850"/>
      <c r="B400" s="850"/>
      <c r="C400" s="850"/>
      <c r="D400" s="850"/>
      <c r="E400" s="850"/>
      <c r="F400" s="850"/>
      <c r="G400" s="850"/>
      <c r="H400" s="850"/>
      <c r="I400" s="850"/>
      <c r="J400" s="850"/>
      <c r="K400" s="850"/>
      <c r="L400" s="850"/>
      <c r="M400" s="850"/>
      <c r="N400" s="850"/>
      <c r="O400" s="850"/>
      <c r="P400" s="850"/>
    </row>
    <row r="401" spans="1:16" ht="15" x14ac:dyDescent="0.25">
      <c r="A401" s="850"/>
      <c r="B401" s="850"/>
      <c r="C401" s="850"/>
      <c r="D401" s="850"/>
      <c r="E401" s="850"/>
      <c r="F401" s="850"/>
      <c r="G401" s="850"/>
      <c r="H401" s="850"/>
      <c r="I401" s="850"/>
      <c r="J401" s="850"/>
      <c r="K401" s="850"/>
      <c r="L401" s="850"/>
      <c r="M401" s="850"/>
      <c r="N401" s="850"/>
      <c r="O401" s="850"/>
      <c r="P401" s="850"/>
    </row>
    <row r="402" spans="1:16" ht="15" x14ac:dyDescent="0.25">
      <c r="A402" s="850"/>
      <c r="B402" s="850"/>
      <c r="C402" s="850"/>
      <c r="D402" s="850"/>
      <c r="E402" s="850"/>
      <c r="F402" s="850"/>
      <c r="G402" s="850"/>
      <c r="H402" s="850"/>
      <c r="I402" s="850"/>
      <c r="J402" s="850"/>
      <c r="K402" s="850"/>
      <c r="L402" s="850"/>
      <c r="M402" s="850"/>
      <c r="N402" s="850"/>
      <c r="O402" s="850"/>
      <c r="P402" s="850"/>
    </row>
    <row r="403" spans="1:16" ht="15" x14ac:dyDescent="0.25">
      <c r="A403" s="850"/>
      <c r="B403" s="850"/>
      <c r="C403" s="850"/>
      <c r="D403" s="850"/>
      <c r="E403" s="850"/>
      <c r="F403" s="850"/>
      <c r="G403" s="850"/>
      <c r="H403" s="850"/>
      <c r="I403" s="850"/>
      <c r="J403" s="850"/>
      <c r="K403" s="850"/>
      <c r="L403" s="850"/>
      <c r="M403" s="850"/>
      <c r="N403" s="850"/>
      <c r="O403" s="850"/>
      <c r="P403" s="850"/>
    </row>
    <row r="404" spans="1:16" ht="15" x14ac:dyDescent="0.25">
      <c r="A404" s="850"/>
      <c r="B404" s="850"/>
      <c r="C404" s="850"/>
      <c r="D404" s="850"/>
      <c r="E404" s="850"/>
      <c r="F404" s="850"/>
      <c r="G404" s="850"/>
      <c r="H404" s="850"/>
      <c r="I404" s="850"/>
      <c r="J404" s="850"/>
      <c r="K404" s="850"/>
      <c r="L404" s="850"/>
      <c r="M404" s="850"/>
      <c r="N404" s="850"/>
      <c r="O404" s="850"/>
      <c r="P404" s="850"/>
    </row>
    <row r="405" spans="1:16" ht="15" x14ac:dyDescent="0.25">
      <c r="A405" s="850"/>
      <c r="B405" s="850"/>
      <c r="C405" s="850"/>
      <c r="D405" s="850"/>
      <c r="E405" s="850"/>
      <c r="F405" s="850"/>
      <c r="G405" s="850"/>
      <c r="H405" s="850"/>
      <c r="I405" s="850"/>
      <c r="J405" s="850"/>
      <c r="K405" s="850"/>
      <c r="L405" s="850"/>
      <c r="M405" s="850"/>
      <c r="N405" s="850"/>
      <c r="O405" s="850"/>
      <c r="P405" s="850"/>
    </row>
    <row r="406" spans="1:16" ht="15" x14ac:dyDescent="0.25">
      <c r="A406" s="850"/>
      <c r="B406" s="850"/>
      <c r="C406" s="850"/>
      <c r="D406" s="850"/>
      <c r="E406" s="850"/>
      <c r="F406" s="850"/>
      <c r="G406" s="850"/>
      <c r="H406" s="850"/>
      <c r="I406" s="850"/>
      <c r="J406" s="850"/>
      <c r="K406" s="850"/>
      <c r="L406" s="850"/>
      <c r="M406" s="850"/>
      <c r="N406" s="850"/>
      <c r="O406" s="850"/>
      <c r="P406" s="850"/>
    </row>
    <row r="407" spans="1:16" ht="15" x14ac:dyDescent="0.25">
      <c r="A407" s="850"/>
      <c r="B407" s="850"/>
      <c r="C407" s="850"/>
      <c r="D407" s="850"/>
      <c r="E407" s="850"/>
      <c r="F407" s="850"/>
      <c r="G407" s="850"/>
      <c r="H407" s="850"/>
      <c r="I407" s="850"/>
      <c r="J407" s="850"/>
      <c r="K407" s="850"/>
      <c r="L407" s="850"/>
      <c r="M407" s="850"/>
      <c r="N407" s="850"/>
      <c r="O407" s="850"/>
      <c r="P407" s="850"/>
    </row>
    <row r="408" spans="1:16" ht="15" x14ac:dyDescent="0.25">
      <c r="A408" s="850"/>
      <c r="B408" s="850"/>
      <c r="C408" s="850"/>
      <c r="D408" s="850"/>
      <c r="E408" s="850"/>
      <c r="F408" s="850"/>
      <c r="G408" s="850"/>
      <c r="H408" s="850"/>
      <c r="I408" s="850"/>
      <c r="J408" s="850"/>
      <c r="K408" s="850"/>
      <c r="L408" s="850"/>
      <c r="M408" s="850"/>
      <c r="N408" s="850"/>
      <c r="O408" s="850"/>
      <c r="P408" s="850"/>
    </row>
    <row r="409" spans="1:16" ht="15" x14ac:dyDescent="0.25">
      <c r="A409" s="850"/>
      <c r="B409" s="850"/>
      <c r="C409" s="850"/>
      <c r="D409" s="850"/>
      <c r="E409" s="850"/>
      <c r="F409" s="850"/>
      <c r="G409" s="850"/>
      <c r="H409" s="850"/>
      <c r="I409" s="850"/>
      <c r="J409" s="850"/>
      <c r="K409" s="850"/>
      <c r="L409" s="850"/>
      <c r="M409" s="850"/>
      <c r="N409" s="850"/>
      <c r="O409" s="850"/>
      <c r="P409" s="850"/>
    </row>
    <row r="410" spans="1:16" ht="15" x14ac:dyDescent="0.25">
      <c r="A410" s="850"/>
      <c r="B410" s="850"/>
      <c r="C410" s="850"/>
      <c r="D410" s="850"/>
      <c r="E410" s="850"/>
      <c r="F410" s="850"/>
      <c r="G410" s="850"/>
      <c r="H410" s="850"/>
      <c r="I410" s="850"/>
      <c r="J410" s="850"/>
      <c r="K410" s="850"/>
      <c r="L410" s="850"/>
      <c r="M410" s="850"/>
      <c r="N410" s="850"/>
      <c r="O410" s="850"/>
      <c r="P410" s="850"/>
    </row>
    <row r="411" spans="1:16" ht="15" x14ac:dyDescent="0.25">
      <c r="A411" s="850"/>
      <c r="B411" s="850"/>
      <c r="C411" s="850"/>
      <c r="D411" s="850"/>
      <c r="E411" s="850"/>
      <c r="F411" s="850"/>
      <c r="G411" s="850"/>
      <c r="H411" s="850"/>
      <c r="I411" s="850"/>
      <c r="J411" s="850"/>
      <c r="K411" s="850"/>
      <c r="L411" s="850"/>
      <c r="M411" s="850"/>
      <c r="N411" s="850"/>
      <c r="O411" s="850"/>
      <c r="P411" s="850"/>
    </row>
    <row r="412" spans="1:16" ht="15" x14ac:dyDescent="0.25">
      <c r="A412" s="850"/>
      <c r="B412" s="850"/>
      <c r="C412" s="850"/>
      <c r="D412" s="850"/>
      <c r="E412" s="850"/>
      <c r="F412" s="850"/>
      <c r="G412" s="850"/>
      <c r="H412" s="850"/>
      <c r="I412" s="850"/>
      <c r="J412" s="850"/>
      <c r="K412" s="850"/>
      <c r="L412" s="850"/>
      <c r="M412" s="850"/>
      <c r="N412" s="850"/>
      <c r="O412" s="850"/>
      <c r="P412" s="850"/>
    </row>
    <row r="413" spans="1:16" ht="15" x14ac:dyDescent="0.25">
      <c r="A413" s="850"/>
      <c r="B413" s="850"/>
      <c r="C413" s="850"/>
      <c r="D413" s="850"/>
      <c r="E413" s="850"/>
      <c r="F413" s="850"/>
      <c r="G413" s="850"/>
      <c r="H413" s="850"/>
      <c r="I413" s="850"/>
      <c r="J413" s="850"/>
      <c r="K413" s="850"/>
      <c r="L413" s="850"/>
      <c r="M413" s="850"/>
      <c r="N413" s="850"/>
      <c r="O413" s="850"/>
      <c r="P413" s="850"/>
    </row>
    <row r="414" spans="1:16" ht="15" x14ac:dyDescent="0.25">
      <c r="A414" s="850"/>
      <c r="B414" s="850"/>
      <c r="C414" s="850"/>
      <c r="D414" s="850"/>
      <c r="E414" s="850"/>
      <c r="F414" s="850"/>
      <c r="G414" s="850"/>
      <c r="H414" s="850"/>
      <c r="I414" s="850"/>
      <c r="J414" s="850"/>
      <c r="K414" s="850"/>
      <c r="L414" s="850"/>
      <c r="M414" s="850"/>
      <c r="N414" s="850"/>
      <c r="O414" s="850"/>
      <c r="P414" s="850"/>
    </row>
    <row r="415" spans="1:16" ht="15" x14ac:dyDescent="0.25">
      <c r="A415" s="850"/>
      <c r="B415" s="850"/>
      <c r="C415" s="850"/>
      <c r="D415" s="850"/>
      <c r="E415" s="850"/>
      <c r="F415" s="850"/>
      <c r="G415" s="850"/>
      <c r="H415" s="850"/>
      <c r="I415" s="850"/>
      <c r="J415" s="850"/>
      <c r="K415" s="850"/>
      <c r="L415" s="850"/>
      <c r="M415" s="850"/>
      <c r="N415" s="850"/>
      <c r="O415" s="850"/>
      <c r="P415" s="850"/>
    </row>
    <row r="416" spans="1:16" ht="15" x14ac:dyDescent="0.25">
      <c r="A416" s="850"/>
      <c r="B416" s="850"/>
      <c r="C416" s="850"/>
      <c r="D416" s="850"/>
      <c r="E416" s="850"/>
      <c r="F416" s="850"/>
      <c r="G416" s="850"/>
      <c r="H416" s="850"/>
      <c r="I416" s="850"/>
      <c r="J416" s="850"/>
      <c r="K416" s="850"/>
      <c r="L416" s="850"/>
      <c r="M416" s="850"/>
      <c r="N416" s="850"/>
      <c r="O416" s="850"/>
      <c r="P416" s="850"/>
    </row>
    <row r="417" spans="1:16" ht="15" x14ac:dyDescent="0.25">
      <c r="A417" s="850"/>
      <c r="B417" s="850"/>
      <c r="C417" s="850"/>
      <c r="D417" s="850"/>
      <c r="E417" s="850"/>
      <c r="F417" s="850"/>
      <c r="G417" s="850"/>
      <c r="H417" s="850"/>
      <c r="I417" s="850"/>
      <c r="J417" s="850"/>
      <c r="K417" s="850"/>
      <c r="L417" s="850"/>
      <c r="M417" s="850"/>
      <c r="N417" s="850"/>
      <c r="O417" s="850"/>
      <c r="P417" s="850"/>
    </row>
    <row r="418" spans="1:16" ht="15" x14ac:dyDescent="0.25">
      <c r="A418" s="850"/>
      <c r="B418" s="850"/>
      <c r="C418" s="850"/>
      <c r="D418" s="850"/>
      <c r="E418" s="850"/>
      <c r="F418" s="850"/>
      <c r="G418" s="850"/>
      <c r="H418" s="850"/>
      <c r="I418" s="850"/>
      <c r="J418" s="850"/>
      <c r="K418" s="850"/>
      <c r="L418" s="850"/>
      <c r="M418" s="850"/>
      <c r="N418" s="850"/>
      <c r="O418" s="850"/>
      <c r="P418" s="850"/>
    </row>
    <row r="419" spans="1:16" ht="15" x14ac:dyDescent="0.25">
      <c r="A419" s="850"/>
      <c r="B419" s="850"/>
      <c r="C419" s="850"/>
      <c r="D419" s="850"/>
      <c r="E419" s="850"/>
      <c r="F419" s="850"/>
      <c r="G419" s="850"/>
      <c r="H419" s="850"/>
      <c r="I419" s="850"/>
      <c r="J419" s="850"/>
      <c r="K419" s="850"/>
      <c r="L419" s="850"/>
      <c r="M419" s="850"/>
      <c r="N419" s="850"/>
      <c r="O419" s="850"/>
      <c r="P419" s="850"/>
    </row>
    <row r="420" spans="1:16" ht="15" x14ac:dyDescent="0.25">
      <c r="A420" s="850"/>
      <c r="B420" s="850"/>
      <c r="C420" s="850"/>
      <c r="D420" s="850"/>
      <c r="E420" s="850"/>
      <c r="F420" s="850"/>
      <c r="G420" s="850"/>
      <c r="H420" s="850"/>
      <c r="I420" s="850"/>
      <c r="J420" s="850"/>
      <c r="K420" s="850"/>
      <c r="L420" s="850"/>
      <c r="M420" s="850"/>
      <c r="N420" s="850"/>
      <c r="O420" s="850"/>
      <c r="P420" s="850"/>
    </row>
    <row r="421" spans="1:16" ht="15" x14ac:dyDescent="0.25">
      <c r="A421" s="850"/>
      <c r="B421" s="850"/>
      <c r="C421" s="850"/>
      <c r="D421" s="850"/>
      <c r="E421" s="850"/>
      <c r="F421" s="850"/>
      <c r="G421" s="850"/>
      <c r="H421" s="850"/>
      <c r="I421" s="850"/>
      <c r="J421" s="850"/>
      <c r="K421" s="850"/>
      <c r="L421" s="850"/>
      <c r="M421" s="850"/>
      <c r="N421" s="850"/>
      <c r="O421" s="850"/>
      <c r="P421" s="850"/>
    </row>
    <row r="422" spans="1:16" ht="15" x14ac:dyDescent="0.25">
      <c r="A422" s="850"/>
      <c r="B422" s="850"/>
      <c r="C422" s="850"/>
      <c r="D422" s="850"/>
      <c r="E422" s="850"/>
      <c r="F422" s="850"/>
      <c r="G422" s="850"/>
      <c r="H422" s="850"/>
      <c r="I422" s="850"/>
      <c r="J422" s="850"/>
      <c r="K422" s="850"/>
      <c r="L422" s="850"/>
      <c r="M422" s="850"/>
      <c r="N422" s="850"/>
      <c r="O422" s="850"/>
      <c r="P422" s="850"/>
    </row>
    <row r="423" spans="1:16" ht="15" x14ac:dyDescent="0.25">
      <c r="A423" s="850"/>
      <c r="B423" s="850"/>
      <c r="C423" s="850"/>
      <c r="D423" s="850"/>
      <c r="E423" s="850"/>
      <c r="F423" s="850"/>
      <c r="G423" s="850"/>
      <c r="H423" s="850"/>
      <c r="I423" s="850"/>
      <c r="J423" s="850"/>
      <c r="K423" s="850"/>
      <c r="L423" s="850"/>
      <c r="M423" s="850"/>
      <c r="N423" s="850"/>
      <c r="O423" s="850"/>
      <c r="P423" s="850"/>
    </row>
    <row r="424" spans="1:16" ht="15" x14ac:dyDescent="0.25">
      <c r="A424" s="850"/>
      <c r="B424" s="850"/>
      <c r="C424" s="850"/>
      <c r="D424" s="850"/>
      <c r="E424" s="850"/>
      <c r="F424" s="850"/>
      <c r="G424" s="850"/>
      <c r="H424" s="850"/>
      <c r="I424" s="850"/>
      <c r="J424" s="850"/>
      <c r="K424" s="850"/>
      <c r="L424" s="850"/>
      <c r="M424" s="850"/>
      <c r="N424" s="850"/>
      <c r="O424" s="850"/>
      <c r="P424" s="850"/>
    </row>
    <row r="425" spans="1:16" ht="15" x14ac:dyDescent="0.25">
      <c r="A425" s="850"/>
      <c r="B425" s="850"/>
      <c r="C425" s="850"/>
      <c r="D425" s="850"/>
      <c r="E425" s="850"/>
      <c r="F425" s="850"/>
      <c r="G425" s="850"/>
      <c r="H425" s="850"/>
      <c r="I425" s="850"/>
      <c r="J425" s="850"/>
      <c r="K425" s="850"/>
      <c r="L425" s="850"/>
      <c r="M425" s="850"/>
      <c r="N425" s="850"/>
      <c r="O425" s="850"/>
      <c r="P425" s="850"/>
    </row>
    <row r="426" spans="1:16" ht="15" x14ac:dyDescent="0.25">
      <c r="A426" s="850"/>
      <c r="B426" s="850"/>
      <c r="C426" s="850"/>
      <c r="D426" s="850"/>
      <c r="E426" s="850"/>
      <c r="F426" s="850"/>
      <c r="G426" s="850"/>
      <c r="H426" s="850"/>
      <c r="I426" s="850"/>
      <c r="J426" s="850"/>
      <c r="K426" s="850"/>
      <c r="L426" s="850"/>
      <c r="M426" s="850"/>
      <c r="N426" s="850"/>
      <c r="O426" s="850"/>
      <c r="P426" s="850"/>
    </row>
    <row r="427" spans="1:16" ht="15" x14ac:dyDescent="0.25">
      <c r="A427" s="850"/>
      <c r="B427" s="850"/>
      <c r="C427" s="850"/>
      <c r="D427" s="850"/>
      <c r="E427" s="850"/>
      <c r="F427" s="850"/>
      <c r="G427" s="850"/>
      <c r="H427" s="850"/>
      <c r="I427" s="850"/>
      <c r="J427" s="850"/>
      <c r="K427" s="850"/>
      <c r="L427" s="850"/>
      <c r="M427" s="850"/>
      <c r="N427" s="850"/>
      <c r="O427" s="850"/>
      <c r="P427" s="850"/>
    </row>
    <row r="428" spans="1:16" ht="15" x14ac:dyDescent="0.25">
      <c r="A428" s="850"/>
      <c r="B428" s="850"/>
      <c r="C428" s="850"/>
      <c r="D428" s="850"/>
      <c r="E428" s="850"/>
      <c r="F428" s="850"/>
      <c r="G428" s="850"/>
      <c r="H428" s="850"/>
      <c r="I428" s="850"/>
      <c r="J428" s="850"/>
      <c r="K428" s="850"/>
      <c r="L428" s="850"/>
      <c r="M428" s="850"/>
      <c r="N428" s="850"/>
      <c r="O428" s="850"/>
      <c r="P428" s="850"/>
    </row>
    <row r="429" spans="1:16" ht="15" x14ac:dyDescent="0.25">
      <c r="A429" s="850"/>
      <c r="B429" s="850"/>
      <c r="C429" s="850"/>
      <c r="D429" s="850"/>
      <c r="E429" s="850"/>
      <c r="F429" s="850"/>
      <c r="G429" s="850"/>
      <c r="H429" s="850"/>
      <c r="I429" s="850"/>
      <c r="J429" s="850"/>
      <c r="K429" s="850"/>
      <c r="L429" s="850"/>
      <c r="M429" s="850"/>
      <c r="N429" s="850"/>
      <c r="O429" s="850"/>
      <c r="P429" s="850"/>
    </row>
    <row r="430" spans="1:16" ht="15" x14ac:dyDescent="0.25">
      <c r="A430" s="850"/>
      <c r="B430" s="850"/>
      <c r="C430" s="850"/>
      <c r="D430" s="850"/>
      <c r="E430" s="850"/>
      <c r="F430" s="850"/>
      <c r="G430" s="850"/>
      <c r="H430" s="850"/>
      <c r="I430" s="850"/>
      <c r="J430" s="850"/>
      <c r="K430" s="850"/>
      <c r="L430" s="850"/>
      <c r="M430" s="850"/>
      <c r="N430" s="850"/>
      <c r="O430" s="850"/>
      <c r="P430" s="850"/>
    </row>
    <row r="431" spans="1:16" ht="15" x14ac:dyDescent="0.25">
      <c r="A431" s="850"/>
      <c r="B431" s="850"/>
      <c r="C431" s="850"/>
      <c r="D431" s="850"/>
      <c r="E431" s="850"/>
      <c r="F431" s="850"/>
      <c r="G431" s="850"/>
      <c r="H431" s="850"/>
      <c r="I431" s="850"/>
      <c r="J431" s="850"/>
      <c r="K431" s="850"/>
      <c r="L431" s="850"/>
      <c r="M431" s="850"/>
      <c r="N431" s="850"/>
      <c r="O431" s="850"/>
      <c r="P431" s="850"/>
    </row>
    <row r="432" spans="1:16" ht="15" x14ac:dyDescent="0.25">
      <c r="A432" s="850"/>
      <c r="B432" s="850"/>
      <c r="C432" s="850"/>
      <c r="D432" s="850"/>
      <c r="E432" s="850"/>
      <c r="F432" s="850"/>
      <c r="G432" s="850"/>
      <c r="H432" s="850"/>
      <c r="I432" s="850"/>
      <c r="J432" s="850"/>
      <c r="K432" s="850"/>
      <c r="L432" s="850"/>
      <c r="M432" s="850"/>
      <c r="N432" s="850"/>
      <c r="O432" s="850"/>
      <c r="P432" s="850"/>
    </row>
    <row r="433" spans="1:16" ht="15" x14ac:dyDescent="0.25">
      <c r="A433" s="850"/>
      <c r="B433" s="850"/>
      <c r="C433" s="850"/>
      <c r="D433" s="850"/>
      <c r="E433" s="850"/>
      <c r="F433" s="850"/>
      <c r="G433" s="850"/>
      <c r="H433" s="850"/>
      <c r="I433" s="850"/>
      <c r="J433" s="850"/>
      <c r="K433" s="850"/>
      <c r="L433" s="850"/>
      <c r="M433" s="850"/>
      <c r="N433" s="850"/>
      <c r="O433" s="850"/>
      <c r="P433" s="850"/>
    </row>
    <row r="434" spans="1:16" ht="15" x14ac:dyDescent="0.25">
      <c r="A434" s="850"/>
      <c r="B434" s="850"/>
      <c r="C434" s="850"/>
      <c r="D434" s="850"/>
      <c r="E434" s="850"/>
      <c r="F434" s="850"/>
      <c r="G434" s="850"/>
      <c r="H434" s="850"/>
      <c r="I434" s="850"/>
      <c r="J434" s="850"/>
      <c r="K434" s="850"/>
      <c r="L434" s="850"/>
      <c r="M434" s="850"/>
      <c r="N434" s="850"/>
      <c r="O434" s="850"/>
      <c r="P434" s="850"/>
    </row>
    <row r="435" spans="1:16" ht="15" x14ac:dyDescent="0.25">
      <c r="A435" s="850"/>
      <c r="B435" s="850"/>
      <c r="C435" s="850"/>
      <c r="D435" s="850"/>
      <c r="E435" s="850"/>
      <c r="F435" s="850"/>
      <c r="G435" s="850"/>
      <c r="H435" s="850"/>
      <c r="I435" s="850"/>
      <c r="J435" s="850"/>
      <c r="K435" s="850"/>
      <c r="L435" s="850"/>
      <c r="M435" s="850"/>
      <c r="N435" s="850"/>
      <c r="O435" s="850"/>
      <c r="P435" s="850"/>
    </row>
    <row r="436" spans="1:16" ht="15" x14ac:dyDescent="0.25">
      <c r="A436" s="850"/>
      <c r="B436" s="850"/>
      <c r="C436" s="850"/>
      <c r="D436" s="850"/>
      <c r="E436" s="850"/>
      <c r="F436" s="850"/>
      <c r="G436" s="850"/>
      <c r="H436" s="850"/>
      <c r="I436" s="850"/>
      <c r="J436" s="850"/>
      <c r="K436" s="850"/>
      <c r="L436" s="850"/>
      <c r="M436" s="850"/>
      <c r="N436" s="850"/>
      <c r="O436" s="850"/>
      <c r="P436" s="850"/>
    </row>
    <row r="437" spans="1:16" ht="15" x14ac:dyDescent="0.25">
      <c r="A437" s="850"/>
      <c r="B437" s="850"/>
      <c r="C437" s="850"/>
      <c r="D437" s="850"/>
      <c r="E437" s="850"/>
      <c r="F437" s="850"/>
      <c r="G437" s="850"/>
      <c r="H437" s="850"/>
      <c r="I437" s="850"/>
      <c r="J437" s="850"/>
      <c r="K437" s="850"/>
      <c r="L437" s="850"/>
      <c r="M437" s="850"/>
      <c r="N437" s="850"/>
      <c r="O437" s="850"/>
      <c r="P437" s="850"/>
    </row>
    <row r="438" spans="1:16" ht="15" x14ac:dyDescent="0.25">
      <c r="A438" s="850"/>
      <c r="B438" s="850"/>
      <c r="C438" s="850"/>
      <c r="D438" s="850"/>
      <c r="E438" s="850"/>
      <c r="F438" s="850"/>
      <c r="G438" s="850"/>
      <c r="H438" s="850"/>
      <c r="I438" s="850"/>
      <c r="J438" s="850"/>
      <c r="K438" s="850"/>
      <c r="L438" s="850"/>
      <c r="M438" s="850"/>
      <c r="N438" s="850"/>
      <c r="O438" s="850"/>
      <c r="P438" s="850"/>
    </row>
    <row r="439" spans="1:16" ht="15" x14ac:dyDescent="0.25">
      <c r="A439" s="850"/>
      <c r="B439" s="850"/>
      <c r="C439" s="850"/>
      <c r="D439" s="850"/>
      <c r="E439" s="850"/>
      <c r="F439" s="850"/>
      <c r="G439" s="850"/>
      <c r="H439" s="850"/>
      <c r="I439" s="850"/>
      <c r="J439" s="850"/>
      <c r="K439" s="850"/>
      <c r="L439" s="850"/>
      <c r="M439" s="850"/>
      <c r="N439" s="850"/>
      <c r="O439" s="850"/>
      <c r="P439" s="850"/>
    </row>
    <row r="440" spans="1:16" ht="15" x14ac:dyDescent="0.25">
      <c r="A440" s="850"/>
      <c r="B440" s="850"/>
      <c r="C440" s="850"/>
      <c r="D440" s="850"/>
      <c r="E440" s="850"/>
      <c r="F440" s="850"/>
      <c r="G440" s="850"/>
      <c r="H440" s="850"/>
      <c r="I440" s="850"/>
      <c r="J440" s="850"/>
      <c r="K440" s="850"/>
      <c r="L440" s="850"/>
      <c r="M440" s="850"/>
      <c r="N440" s="850"/>
      <c r="O440" s="850"/>
      <c r="P440" s="850"/>
    </row>
    <row r="441" spans="1:16" ht="15" x14ac:dyDescent="0.25">
      <c r="A441" s="850"/>
      <c r="B441" s="850"/>
      <c r="C441" s="850"/>
      <c r="D441" s="850"/>
      <c r="E441" s="850"/>
      <c r="F441" s="850"/>
      <c r="G441" s="850"/>
      <c r="H441" s="850"/>
      <c r="I441" s="850"/>
      <c r="J441" s="850"/>
      <c r="K441" s="850"/>
      <c r="L441" s="850"/>
      <c r="M441" s="850"/>
      <c r="N441" s="850"/>
      <c r="O441" s="850"/>
      <c r="P441" s="850"/>
    </row>
    <row r="442" spans="1:16" ht="15" x14ac:dyDescent="0.25">
      <c r="A442" s="850"/>
      <c r="B442" s="850"/>
      <c r="C442" s="850"/>
      <c r="D442" s="850"/>
      <c r="E442" s="850"/>
      <c r="F442" s="850"/>
      <c r="G442" s="850"/>
      <c r="H442" s="850"/>
      <c r="I442" s="850"/>
      <c r="J442" s="850"/>
      <c r="K442" s="850"/>
      <c r="L442" s="850"/>
      <c r="M442" s="850"/>
      <c r="N442" s="850"/>
      <c r="O442" s="850"/>
      <c r="P442" s="850"/>
    </row>
    <row r="443" spans="1:16" ht="15" x14ac:dyDescent="0.25">
      <c r="A443" s="850"/>
      <c r="B443" s="850"/>
      <c r="C443" s="850"/>
      <c r="D443" s="850"/>
      <c r="E443" s="850"/>
      <c r="F443" s="850"/>
      <c r="G443" s="850"/>
      <c r="H443" s="850"/>
      <c r="I443" s="850"/>
      <c r="J443" s="850"/>
      <c r="K443" s="850"/>
      <c r="L443" s="850"/>
      <c r="M443" s="850"/>
      <c r="N443" s="850"/>
      <c r="O443" s="850"/>
      <c r="P443" s="850"/>
    </row>
    <row r="444" spans="1:16" ht="15" x14ac:dyDescent="0.25">
      <c r="A444" s="850"/>
      <c r="B444" s="850"/>
      <c r="C444" s="850"/>
      <c r="D444" s="850"/>
      <c r="E444" s="850"/>
      <c r="F444" s="850"/>
      <c r="G444" s="850"/>
      <c r="H444" s="850"/>
      <c r="I444" s="850"/>
      <c r="J444" s="850"/>
      <c r="K444" s="850"/>
      <c r="L444" s="850"/>
      <c r="M444" s="850"/>
      <c r="N444" s="850"/>
      <c r="O444" s="850"/>
      <c r="P444" s="850"/>
    </row>
    <row r="445" spans="1:16" ht="15" x14ac:dyDescent="0.25">
      <c r="A445" s="850"/>
      <c r="B445" s="850"/>
      <c r="C445" s="850"/>
      <c r="D445" s="850"/>
      <c r="E445" s="850"/>
      <c r="F445" s="850"/>
      <c r="G445" s="850"/>
      <c r="H445" s="850"/>
      <c r="I445" s="850"/>
      <c r="J445" s="850"/>
      <c r="K445" s="850"/>
      <c r="L445" s="850"/>
      <c r="M445" s="850"/>
      <c r="N445" s="850"/>
      <c r="O445" s="850"/>
      <c r="P445" s="850"/>
    </row>
    <row r="446" spans="1:16" ht="15" x14ac:dyDescent="0.25">
      <c r="A446" s="850"/>
      <c r="B446" s="850"/>
      <c r="C446" s="850"/>
      <c r="D446" s="850"/>
      <c r="E446" s="850"/>
      <c r="F446" s="850"/>
      <c r="G446" s="850"/>
      <c r="H446" s="850"/>
      <c r="I446" s="850"/>
      <c r="J446" s="850"/>
      <c r="K446" s="850"/>
      <c r="L446" s="850"/>
      <c r="M446" s="850"/>
      <c r="N446" s="850"/>
      <c r="O446" s="850"/>
      <c r="P446" s="850"/>
    </row>
    <row r="447" spans="1:16" ht="15" x14ac:dyDescent="0.25">
      <c r="A447" s="850"/>
      <c r="B447" s="850"/>
      <c r="C447" s="850"/>
      <c r="D447" s="850"/>
      <c r="E447" s="850"/>
      <c r="F447" s="850"/>
      <c r="G447" s="850"/>
      <c r="H447" s="850"/>
      <c r="I447" s="850"/>
      <c r="J447" s="850"/>
      <c r="K447" s="850"/>
      <c r="L447" s="850"/>
      <c r="M447" s="850"/>
      <c r="N447" s="850"/>
      <c r="O447" s="850"/>
      <c r="P447" s="850"/>
    </row>
    <row r="448" spans="1:16" ht="15" x14ac:dyDescent="0.25">
      <c r="A448" s="850"/>
      <c r="B448" s="850"/>
      <c r="C448" s="850"/>
      <c r="D448" s="850"/>
      <c r="E448" s="850"/>
      <c r="F448" s="850"/>
      <c r="G448" s="850"/>
      <c r="H448" s="850"/>
      <c r="I448" s="850"/>
      <c r="J448" s="850"/>
      <c r="K448" s="850"/>
      <c r="L448" s="850"/>
      <c r="M448" s="850"/>
      <c r="N448" s="850"/>
      <c r="O448" s="850"/>
      <c r="P448" s="850"/>
    </row>
    <row r="449" spans="1:16" ht="15" x14ac:dyDescent="0.25">
      <c r="A449" s="850"/>
      <c r="B449" s="850"/>
      <c r="C449" s="850"/>
      <c r="D449" s="850"/>
      <c r="E449" s="850"/>
      <c r="F449" s="850"/>
      <c r="G449" s="850"/>
      <c r="H449" s="850"/>
      <c r="I449" s="850"/>
      <c r="J449" s="850"/>
      <c r="K449" s="850"/>
      <c r="L449" s="850"/>
      <c r="M449" s="850"/>
      <c r="N449" s="850"/>
      <c r="O449" s="850"/>
      <c r="P449" s="850"/>
    </row>
    <row r="450" spans="1:16" ht="15" x14ac:dyDescent="0.25">
      <c r="A450" s="850"/>
      <c r="B450" s="850"/>
      <c r="C450" s="850"/>
      <c r="D450" s="850"/>
      <c r="E450" s="850"/>
      <c r="F450" s="850"/>
      <c r="G450" s="850"/>
      <c r="H450" s="850"/>
      <c r="I450" s="850"/>
      <c r="J450" s="850"/>
      <c r="K450" s="850"/>
      <c r="L450" s="850"/>
      <c r="M450" s="850"/>
      <c r="N450" s="850"/>
      <c r="O450" s="850"/>
      <c r="P450" s="850"/>
    </row>
    <row r="451" spans="1:16" ht="15" x14ac:dyDescent="0.25">
      <c r="A451" s="850"/>
      <c r="B451" s="850"/>
      <c r="C451" s="850"/>
      <c r="D451" s="850"/>
      <c r="E451" s="850"/>
      <c r="F451" s="850"/>
      <c r="G451" s="850"/>
      <c r="H451" s="850"/>
      <c r="I451" s="850"/>
      <c r="J451" s="850"/>
      <c r="K451" s="850"/>
      <c r="L451" s="850"/>
      <c r="M451" s="850"/>
      <c r="N451" s="850"/>
      <c r="O451" s="850"/>
      <c r="P451" s="850"/>
    </row>
    <row r="452" spans="1:16" ht="15" x14ac:dyDescent="0.25">
      <c r="A452" s="850"/>
      <c r="B452" s="850"/>
      <c r="C452" s="850"/>
      <c r="D452" s="850"/>
      <c r="E452" s="850"/>
      <c r="F452" s="850"/>
      <c r="G452" s="850"/>
      <c r="H452" s="850"/>
      <c r="I452" s="850"/>
      <c r="J452" s="850"/>
      <c r="K452" s="850"/>
      <c r="L452" s="850"/>
      <c r="M452" s="850"/>
      <c r="N452" s="850"/>
      <c r="O452" s="850"/>
      <c r="P452" s="850"/>
    </row>
    <row r="453" spans="1:16" ht="15" x14ac:dyDescent="0.25">
      <c r="A453" s="850"/>
      <c r="B453" s="850"/>
      <c r="C453" s="850"/>
      <c r="D453" s="850"/>
      <c r="E453" s="850"/>
      <c r="F453" s="850"/>
      <c r="G453" s="850"/>
      <c r="H453" s="850"/>
      <c r="I453" s="850"/>
      <c r="J453" s="850"/>
      <c r="K453" s="850"/>
      <c r="L453" s="850"/>
      <c r="M453" s="850"/>
      <c r="N453" s="850"/>
      <c r="O453" s="850"/>
      <c r="P453" s="850"/>
    </row>
    <row r="454" spans="1:16" ht="15" x14ac:dyDescent="0.25">
      <c r="A454" s="850"/>
      <c r="B454" s="850"/>
      <c r="C454" s="850"/>
      <c r="D454" s="850"/>
      <c r="E454" s="850"/>
      <c r="F454" s="850"/>
      <c r="G454" s="850"/>
      <c r="H454" s="850"/>
      <c r="I454" s="850"/>
      <c r="J454" s="850"/>
      <c r="K454" s="850"/>
      <c r="L454" s="850"/>
      <c r="M454" s="850"/>
      <c r="N454" s="850"/>
      <c r="O454" s="850"/>
      <c r="P454" s="850"/>
    </row>
    <row r="455" spans="1:16" ht="15" x14ac:dyDescent="0.25">
      <c r="A455" s="850"/>
      <c r="B455" s="850"/>
      <c r="C455" s="850"/>
      <c r="D455" s="850"/>
      <c r="E455" s="850"/>
      <c r="F455" s="850"/>
      <c r="G455" s="850"/>
      <c r="H455" s="850"/>
      <c r="I455" s="850"/>
      <c r="J455" s="850"/>
      <c r="K455" s="850"/>
      <c r="L455" s="850"/>
      <c r="M455" s="850"/>
      <c r="N455" s="850"/>
      <c r="O455" s="850"/>
      <c r="P455" s="850"/>
    </row>
    <row r="456" spans="1:16" ht="15" x14ac:dyDescent="0.25">
      <c r="A456" s="850"/>
      <c r="B456" s="850"/>
      <c r="C456" s="850"/>
      <c r="D456" s="850"/>
      <c r="E456" s="850"/>
      <c r="F456" s="850"/>
      <c r="G456" s="850"/>
      <c r="H456" s="850"/>
      <c r="I456" s="850"/>
      <c r="J456" s="850"/>
      <c r="K456" s="850"/>
      <c r="L456" s="850"/>
      <c r="M456" s="850"/>
      <c r="N456" s="850"/>
      <c r="O456" s="850"/>
      <c r="P456" s="850"/>
    </row>
    <row r="457" spans="1:16" ht="15" x14ac:dyDescent="0.25">
      <c r="A457" s="850"/>
      <c r="B457" s="850"/>
      <c r="C457" s="850"/>
      <c r="D457" s="850"/>
      <c r="E457" s="850"/>
      <c r="F457" s="850"/>
      <c r="G457" s="850"/>
      <c r="H457" s="850"/>
      <c r="I457" s="850"/>
      <c r="J457" s="850"/>
      <c r="K457" s="850"/>
      <c r="L457" s="850"/>
      <c r="M457" s="850"/>
      <c r="N457" s="850"/>
      <c r="O457" s="850"/>
      <c r="P457" s="850"/>
    </row>
    <row r="458" spans="1:16" ht="15" x14ac:dyDescent="0.25">
      <c r="A458" s="850"/>
      <c r="B458" s="850"/>
      <c r="C458" s="850"/>
      <c r="D458" s="850"/>
      <c r="E458" s="850"/>
      <c r="F458" s="850"/>
      <c r="G458" s="850"/>
      <c r="H458" s="850"/>
      <c r="I458" s="850"/>
      <c r="J458" s="850"/>
      <c r="K458" s="850"/>
      <c r="L458" s="850"/>
      <c r="M458" s="850"/>
      <c r="N458" s="850"/>
      <c r="O458" s="850"/>
      <c r="P458" s="850"/>
    </row>
    <row r="459" spans="1:16" ht="15" x14ac:dyDescent="0.25">
      <c r="A459" s="850"/>
      <c r="B459" s="850"/>
      <c r="C459" s="850"/>
      <c r="D459" s="850"/>
      <c r="E459" s="850"/>
      <c r="F459" s="850"/>
      <c r="G459" s="850"/>
      <c r="H459" s="850"/>
      <c r="I459" s="850"/>
      <c r="J459" s="850"/>
      <c r="K459" s="850"/>
      <c r="L459" s="850"/>
      <c r="M459" s="850"/>
      <c r="N459" s="850"/>
      <c r="O459" s="850"/>
      <c r="P459" s="850"/>
    </row>
    <row r="460" spans="1:16" ht="15" x14ac:dyDescent="0.25">
      <c r="A460" s="850"/>
      <c r="B460" s="850"/>
      <c r="C460" s="850"/>
      <c r="D460" s="850"/>
      <c r="E460" s="850"/>
      <c r="F460" s="850"/>
      <c r="G460" s="850"/>
      <c r="H460" s="850"/>
      <c r="I460" s="850"/>
      <c r="J460" s="850"/>
      <c r="K460" s="850"/>
      <c r="L460" s="850"/>
      <c r="M460" s="850"/>
      <c r="N460" s="850"/>
      <c r="O460" s="850"/>
      <c r="P460" s="850"/>
    </row>
    <row r="461" spans="1:16" ht="15" x14ac:dyDescent="0.25">
      <c r="A461" s="850"/>
      <c r="B461" s="850"/>
      <c r="C461" s="850"/>
      <c r="D461" s="850"/>
      <c r="E461" s="850"/>
      <c r="F461" s="850"/>
      <c r="G461" s="850"/>
      <c r="H461" s="850"/>
      <c r="I461" s="850"/>
      <c r="J461" s="850"/>
      <c r="K461" s="850"/>
      <c r="L461" s="850"/>
      <c r="M461" s="850"/>
      <c r="N461" s="850"/>
      <c r="O461" s="850"/>
      <c r="P461" s="850"/>
    </row>
    <row r="462" spans="1:16" ht="15" x14ac:dyDescent="0.25">
      <c r="A462" s="850"/>
      <c r="B462" s="850"/>
      <c r="C462" s="850"/>
      <c r="D462" s="850"/>
      <c r="E462" s="850"/>
      <c r="F462" s="850"/>
      <c r="G462" s="850"/>
      <c r="H462" s="850"/>
      <c r="I462" s="850"/>
      <c r="J462" s="850"/>
      <c r="K462" s="850"/>
      <c r="L462" s="850"/>
      <c r="M462" s="850"/>
      <c r="N462" s="850"/>
      <c r="O462" s="850"/>
      <c r="P462" s="850"/>
    </row>
    <row r="463" spans="1:16" ht="15" x14ac:dyDescent="0.25">
      <c r="A463" s="850"/>
      <c r="B463" s="850"/>
      <c r="C463" s="850"/>
      <c r="D463" s="850"/>
      <c r="E463" s="850"/>
      <c r="F463" s="850"/>
      <c r="G463" s="850"/>
      <c r="H463" s="850"/>
      <c r="I463" s="850"/>
      <c r="J463" s="850"/>
      <c r="K463" s="850"/>
      <c r="L463" s="850"/>
      <c r="M463" s="850"/>
      <c r="N463" s="850"/>
      <c r="O463" s="850"/>
      <c r="P463" s="850"/>
    </row>
    <row r="464" spans="1:16" ht="15" x14ac:dyDescent="0.25">
      <c r="A464" s="850"/>
      <c r="B464" s="850"/>
      <c r="C464" s="850"/>
      <c r="D464" s="850"/>
      <c r="E464" s="850"/>
      <c r="F464" s="850"/>
      <c r="G464" s="850"/>
      <c r="H464" s="850"/>
      <c r="I464" s="850"/>
      <c r="J464" s="850"/>
      <c r="K464" s="850"/>
      <c r="L464" s="850"/>
      <c r="M464" s="850"/>
      <c r="N464" s="850"/>
      <c r="O464" s="850"/>
      <c r="P464" s="850"/>
    </row>
    <row r="465" spans="1:16" ht="15" x14ac:dyDescent="0.25">
      <c r="A465" s="850"/>
      <c r="B465" s="850"/>
      <c r="C465" s="850"/>
      <c r="D465" s="850"/>
      <c r="E465" s="850"/>
      <c r="F465" s="850"/>
      <c r="G465" s="850"/>
      <c r="H465" s="850"/>
      <c r="I465" s="850"/>
      <c r="J465" s="850"/>
      <c r="K465" s="850"/>
      <c r="L465" s="850"/>
      <c r="M465" s="850"/>
      <c r="N465" s="850"/>
      <c r="O465" s="850"/>
      <c r="P465" s="850"/>
    </row>
    <row r="466" spans="1:16" ht="15" x14ac:dyDescent="0.25">
      <c r="A466" s="850"/>
      <c r="B466" s="850"/>
      <c r="C466" s="850"/>
      <c r="D466" s="850"/>
      <c r="E466" s="850"/>
      <c r="F466" s="850"/>
      <c r="G466" s="850"/>
      <c r="H466" s="850"/>
      <c r="I466" s="850"/>
      <c r="J466" s="850"/>
      <c r="K466" s="850"/>
      <c r="L466" s="850"/>
      <c r="M466" s="850"/>
      <c r="N466" s="850"/>
      <c r="O466" s="850"/>
      <c r="P466" s="850"/>
    </row>
    <row r="467" spans="1:16" ht="15" x14ac:dyDescent="0.25">
      <c r="A467" s="850"/>
      <c r="B467" s="850"/>
      <c r="C467" s="850"/>
      <c r="D467" s="850"/>
      <c r="E467" s="850"/>
      <c r="F467" s="850"/>
      <c r="G467" s="850"/>
      <c r="H467" s="850"/>
      <c r="I467" s="850"/>
      <c r="J467" s="850"/>
      <c r="K467" s="850"/>
      <c r="L467" s="850"/>
      <c r="M467" s="850"/>
      <c r="N467" s="850"/>
      <c r="O467" s="850"/>
      <c r="P467" s="850"/>
    </row>
    <row r="468" spans="1:16" ht="15" x14ac:dyDescent="0.25">
      <c r="A468" s="850"/>
      <c r="B468" s="850"/>
      <c r="C468" s="850"/>
      <c r="D468" s="850"/>
      <c r="E468" s="850"/>
      <c r="F468" s="850"/>
      <c r="G468" s="850"/>
      <c r="H468" s="850"/>
      <c r="I468" s="850"/>
      <c r="J468" s="850"/>
      <c r="K468" s="850"/>
      <c r="L468" s="850"/>
      <c r="M468" s="850"/>
      <c r="N468" s="850"/>
      <c r="O468" s="850"/>
      <c r="P468" s="850"/>
    </row>
    <row r="469" spans="1:16" ht="15" x14ac:dyDescent="0.25">
      <c r="A469" s="850"/>
      <c r="B469" s="850"/>
      <c r="C469" s="850"/>
      <c r="D469" s="850"/>
      <c r="E469" s="850"/>
      <c r="F469" s="850"/>
      <c r="G469" s="850"/>
      <c r="H469" s="850"/>
      <c r="I469" s="850"/>
      <c r="J469" s="850"/>
      <c r="K469" s="850"/>
      <c r="L469" s="850"/>
      <c r="M469" s="850"/>
      <c r="N469" s="850"/>
      <c r="O469" s="850"/>
      <c r="P469" s="850"/>
    </row>
    <row r="470" spans="1:16" ht="15" x14ac:dyDescent="0.25">
      <c r="A470" s="850"/>
      <c r="B470" s="850"/>
      <c r="C470" s="850"/>
      <c r="D470" s="850"/>
      <c r="E470" s="850"/>
      <c r="F470" s="850"/>
      <c r="G470" s="850"/>
      <c r="H470" s="850"/>
      <c r="I470" s="850"/>
      <c r="J470" s="850"/>
      <c r="K470" s="850"/>
      <c r="L470" s="850"/>
      <c r="M470" s="850"/>
      <c r="N470" s="850"/>
      <c r="O470" s="850"/>
      <c r="P470" s="850"/>
    </row>
    <row r="471" spans="1:16" ht="15" x14ac:dyDescent="0.25">
      <c r="A471" s="850"/>
      <c r="B471" s="850"/>
      <c r="C471" s="850"/>
      <c r="D471" s="850"/>
      <c r="E471" s="850"/>
      <c r="F471" s="850"/>
      <c r="G471" s="850"/>
      <c r="H471" s="850"/>
      <c r="I471" s="850"/>
      <c r="J471" s="850"/>
      <c r="K471" s="850"/>
      <c r="L471" s="850"/>
      <c r="M471" s="850"/>
      <c r="N471" s="850"/>
      <c r="O471" s="850"/>
      <c r="P471" s="850"/>
    </row>
    <row r="472" spans="1:16" ht="15" x14ac:dyDescent="0.25">
      <c r="A472" s="850"/>
      <c r="B472" s="850"/>
      <c r="C472" s="850"/>
      <c r="D472" s="850"/>
      <c r="E472" s="850"/>
      <c r="F472" s="850"/>
      <c r="G472" s="850"/>
      <c r="H472" s="850"/>
      <c r="I472" s="850"/>
      <c r="J472" s="850"/>
      <c r="K472" s="850"/>
      <c r="L472" s="850"/>
      <c r="M472" s="850"/>
      <c r="N472" s="850"/>
      <c r="O472" s="850"/>
      <c r="P472" s="850"/>
    </row>
    <row r="473" spans="1:16" ht="15" x14ac:dyDescent="0.25">
      <c r="A473" s="850"/>
      <c r="B473" s="850"/>
      <c r="C473" s="850"/>
      <c r="D473" s="850"/>
      <c r="E473" s="850"/>
      <c r="F473" s="850"/>
      <c r="G473" s="850"/>
      <c r="H473" s="850"/>
      <c r="I473" s="850"/>
      <c r="J473" s="850"/>
      <c r="K473" s="850"/>
      <c r="L473" s="850"/>
      <c r="M473" s="850"/>
      <c r="N473" s="850"/>
      <c r="O473" s="850"/>
      <c r="P473" s="850"/>
    </row>
    <row r="474" spans="1:16" ht="15" x14ac:dyDescent="0.25">
      <c r="A474" s="850"/>
      <c r="B474" s="850"/>
      <c r="C474" s="850"/>
      <c r="D474" s="850"/>
      <c r="E474" s="850"/>
      <c r="F474" s="850"/>
      <c r="G474" s="850"/>
      <c r="H474" s="850"/>
      <c r="I474" s="850"/>
      <c r="J474" s="850"/>
      <c r="K474" s="850"/>
      <c r="L474" s="850"/>
      <c r="M474" s="850"/>
      <c r="N474" s="850"/>
      <c r="O474" s="850"/>
      <c r="P474" s="850"/>
    </row>
    <row r="475" spans="1:16" ht="15" x14ac:dyDescent="0.25">
      <c r="A475" s="850"/>
      <c r="B475" s="850"/>
      <c r="C475" s="850"/>
      <c r="D475" s="850"/>
      <c r="E475" s="850"/>
      <c r="F475" s="850"/>
      <c r="G475" s="850"/>
      <c r="H475" s="850"/>
      <c r="I475" s="850"/>
      <c r="J475" s="850"/>
      <c r="K475" s="850"/>
      <c r="L475" s="850"/>
      <c r="M475" s="850"/>
      <c r="N475" s="850"/>
      <c r="O475" s="850"/>
      <c r="P475" s="850"/>
    </row>
    <row r="476" spans="1:16" ht="15" x14ac:dyDescent="0.25">
      <c r="A476" s="850"/>
      <c r="B476" s="850"/>
      <c r="C476" s="850"/>
      <c r="D476" s="850"/>
      <c r="E476" s="850"/>
      <c r="F476" s="850"/>
      <c r="G476" s="850"/>
      <c r="H476" s="850"/>
      <c r="I476" s="850"/>
      <c r="J476" s="850"/>
      <c r="K476" s="850"/>
      <c r="L476" s="850"/>
      <c r="M476" s="850"/>
      <c r="N476" s="850"/>
      <c r="O476" s="850"/>
      <c r="P476" s="850"/>
    </row>
    <row r="477" spans="1:16" ht="15" x14ac:dyDescent="0.25">
      <c r="A477" s="850"/>
      <c r="B477" s="850"/>
      <c r="C477" s="850"/>
      <c r="D477" s="850"/>
      <c r="E477" s="850"/>
      <c r="F477" s="850"/>
      <c r="G477" s="850"/>
      <c r="H477" s="850"/>
      <c r="I477" s="850"/>
      <c r="J477" s="850"/>
      <c r="K477" s="850"/>
      <c r="L477" s="850"/>
      <c r="M477" s="850"/>
      <c r="N477" s="850"/>
      <c r="O477" s="850"/>
      <c r="P477" s="850"/>
    </row>
    <row r="478" spans="1:16" ht="15" x14ac:dyDescent="0.25">
      <c r="A478" s="850"/>
      <c r="B478" s="850"/>
      <c r="C478" s="850"/>
      <c r="D478" s="850"/>
      <c r="E478" s="850"/>
      <c r="F478" s="850"/>
      <c r="G478" s="850"/>
      <c r="H478" s="850"/>
      <c r="I478" s="850"/>
      <c r="J478" s="850"/>
      <c r="K478" s="850"/>
      <c r="L478" s="850"/>
      <c r="M478" s="850"/>
      <c r="N478" s="850"/>
      <c r="O478" s="850"/>
      <c r="P478" s="850"/>
    </row>
    <row r="479" spans="1:16" ht="15" x14ac:dyDescent="0.25">
      <c r="A479" s="850"/>
      <c r="B479" s="850"/>
      <c r="C479" s="850"/>
      <c r="D479" s="850"/>
      <c r="E479" s="850"/>
      <c r="F479" s="850"/>
      <c r="G479" s="850"/>
      <c r="H479" s="850"/>
      <c r="I479" s="850"/>
      <c r="J479" s="850"/>
      <c r="K479" s="850"/>
      <c r="L479" s="850"/>
      <c r="M479" s="850"/>
      <c r="N479" s="850"/>
      <c r="O479" s="850"/>
      <c r="P479" s="850"/>
    </row>
    <row r="480" spans="1:16" ht="15" x14ac:dyDescent="0.25">
      <c r="A480" s="850"/>
      <c r="B480" s="850"/>
      <c r="C480" s="850"/>
      <c r="D480" s="850"/>
      <c r="E480" s="850"/>
      <c r="F480" s="850"/>
      <c r="G480" s="850"/>
      <c r="H480" s="850"/>
      <c r="I480" s="850"/>
      <c r="J480" s="850"/>
      <c r="K480" s="850"/>
      <c r="L480" s="850"/>
      <c r="M480" s="850"/>
      <c r="N480" s="850"/>
      <c r="O480" s="850"/>
      <c r="P480" s="850"/>
    </row>
    <row r="481" spans="1:16" ht="15" x14ac:dyDescent="0.25">
      <c r="A481" s="850"/>
      <c r="B481" s="850"/>
      <c r="C481" s="850"/>
      <c r="D481" s="850"/>
      <c r="E481" s="850"/>
      <c r="F481" s="850"/>
      <c r="G481" s="850"/>
      <c r="H481" s="850"/>
      <c r="I481" s="850"/>
      <c r="J481" s="850"/>
      <c r="K481" s="850"/>
      <c r="L481" s="850"/>
      <c r="M481" s="850"/>
      <c r="N481" s="850"/>
      <c r="O481" s="850"/>
      <c r="P481" s="850"/>
    </row>
    <row r="482" spans="1:16" ht="15" x14ac:dyDescent="0.25">
      <c r="A482" s="850"/>
      <c r="B482" s="850"/>
      <c r="C482" s="850"/>
      <c r="D482" s="850"/>
      <c r="E482" s="850"/>
      <c r="F482" s="850"/>
      <c r="G482" s="850"/>
      <c r="H482" s="850"/>
      <c r="I482" s="850"/>
      <c r="J482" s="850"/>
      <c r="K482" s="850"/>
      <c r="L482" s="850"/>
      <c r="M482" s="850"/>
      <c r="N482" s="850"/>
      <c r="O482" s="850"/>
      <c r="P482" s="850"/>
    </row>
    <row r="483" spans="1:16" ht="15" x14ac:dyDescent="0.25">
      <c r="A483" s="850"/>
      <c r="B483" s="850"/>
      <c r="C483" s="850"/>
      <c r="D483" s="850"/>
      <c r="E483" s="850"/>
      <c r="F483" s="850"/>
      <c r="G483" s="850"/>
      <c r="H483" s="850"/>
      <c r="I483" s="850"/>
      <c r="J483" s="850"/>
      <c r="K483" s="850"/>
      <c r="L483" s="850"/>
      <c r="M483" s="850"/>
      <c r="N483" s="850"/>
      <c r="O483" s="850"/>
      <c r="P483" s="850"/>
    </row>
    <row r="484" spans="1:16" ht="15" x14ac:dyDescent="0.25">
      <c r="A484" s="850"/>
      <c r="B484" s="850"/>
      <c r="C484" s="850"/>
      <c r="D484" s="850"/>
      <c r="E484" s="850"/>
      <c r="F484" s="850"/>
      <c r="G484" s="850"/>
      <c r="H484" s="850"/>
      <c r="I484" s="850"/>
      <c r="J484" s="850"/>
      <c r="K484" s="850"/>
      <c r="L484" s="850"/>
      <c r="M484" s="850"/>
      <c r="N484" s="850"/>
      <c r="O484" s="850"/>
      <c r="P484" s="850"/>
    </row>
    <row r="485" spans="1:16" ht="15" x14ac:dyDescent="0.25">
      <c r="A485" s="850"/>
      <c r="B485" s="850"/>
      <c r="C485" s="850"/>
      <c r="D485" s="850"/>
      <c r="E485" s="850"/>
      <c r="F485" s="850"/>
      <c r="G485" s="850"/>
      <c r="H485" s="850"/>
      <c r="I485" s="850"/>
      <c r="J485" s="850"/>
      <c r="K485" s="850"/>
      <c r="L485" s="850"/>
      <c r="M485" s="850"/>
      <c r="N485" s="850"/>
      <c r="O485" s="850"/>
      <c r="P485" s="850"/>
    </row>
    <row r="486" spans="1:16" ht="15" x14ac:dyDescent="0.25">
      <c r="A486" s="850"/>
      <c r="B486" s="850"/>
      <c r="C486" s="850"/>
      <c r="D486" s="850"/>
      <c r="E486" s="850"/>
      <c r="F486" s="850"/>
      <c r="G486" s="850"/>
      <c r="H486" s="850"/>
      <c r="I486" s="850"/>
      <c r="J486" s="850"/>
      <c r="K486" s="850"/>
      <c r="L486" s="850"/>
      <c r="M486" s="850"/>
      <c r="N486" s="850"/>
      <c r="O486" s="850"/>
      <c r="P486" s="850"/>
    </row>
    <row r="487" spans="1:16" ht="15" x14ac:dyDescent="0.25">
      <c r="A487" s="850"/>
      <c r="B487" s="850"/>
      <c r="C487" s="850"/>
      <c r="D487" s="850"/>
      <c r="E487" s="850"/>
      <c r="F487" s="850"/>
      <c r="G487" s="850"/>
      <c r="H487" s="850"/>
      <c r="I487" s="850"/>
      <c r="J487" s="850"/>
      <c r="K487" s="850"/>
      <c r="L487" s="850"/>
      <c r="M487" s="850"/>
      <c r="N487" s="850"/>
      <c r="O487" s="850"/>
      <c r="P487" s="850"/>
    </row>
    <row r="488" spans="1:16" ht="15" x14ac:dyDescent="0.25">
      <c r="A488" s="850"/>
      <c r="B488" s="850"/>
      <c r="C488" s="850"/>
      <c r="D488" s="850"/>
      <c r="E488" s="850"/>
      <c r="F488" s="850"/>
      <c r="G488" s="850"/>
      <c r="H488" s="850"/>
      <c r="I488" s="850"/>
      <c r="J488" s="850"/>
      <c r="K488" s="850"/>
      <c r="L488" s="850"/>
      <c r="M488" s="850"/>
      <c r="N488" s="850"/>
      <c r="O488" s="850"/>
      <c r="P488" s="850"/>
    </row>
    <row r="489" spans="1:16" ht="15" x14ac:dyDescent="0.25">
      <c r="A489" s="850"/>
      <c r="B489" s="850"/>
      <c r="C489" s="850"/>
      <c r="D489" s="850"/>
      <c r="E489" s="850"/>
      <c r="F489" s="850"/>
      <c r="G489" s="850"/>
      <c r="H489" s="850"/>
      <c r="I489" s="850"/>
      <c r="J489" s="850"/>
      <c r="K489" s="850"/>
      <c r="L489" s="850"/>
      <c r="M489" s="850"/>
      <c r="N489" s="850"/>
      <c r="O489" s="850"/>
      <c r="P489" s="850"/>
    </row>
    <row r="490" spans="1:16" ht="15" x14ac:dyDescent="0.25">
      <c r="A490" s="850"/>
      <c r="B490" s="850"/>
      <c r="C490" s="850"/>
      <c r="D490" s="850"/>
      <c r="E490" s="850"/>
      <c r="F490" s="850"/>
      <c r="G490" s="850"/>
      <c r="H490" s="850"/>
      <c r="I490" s="850"/>
      <c r="J490" s="850"/>
      <c r="K490" s="850"/>
      <c r="L490" s="850"/>
      <c r="M490" s="850"/>
      <c r="N490" s="850"/>
      <c r="O490" s="850"/>
      <c r="P490" s="850"/>
    </row>
    <row r="491" spans="1:16" ht="15" x14ac:dyDescent="0.25">
      <c r="A491" s="850"/>
      <c r="B491" s="850"/>
      <c r="C491" s="850"/>
      <c r="D491" s="850"/>
      <c r="E491" s="850"/>
      <c r="F491" s="850"/>
      <c r="G491" s="850"/>
      <c r="H491" s="850"/>
      <c r="I491" s="850"/>
      <c r="J491" s="850"/>
      <c r="K491" s="850"/>
      <c r="L491" s="850"/>
      <c r="M491" s="850"/>
      <c r="N491" s="850"/>
      <c r="O491" s="850"/>
      <c r="P491" s="850"/>
    </row>
    <row r="492" spans="1:16" ht="15" x14ac:dyDescent="0.25">
      <c r="A492" s="850"/>
      <c r="B492" s="850"/>
      <c r="C492" s="850"/>
      <c r="D492" s="850"/>
      <c r="E492" s="850"/>
      <c r="F492" s="850"/>
      <c r="G492" s="850"/>
      <c r="H492" s="850"/>
      <c r="I492" s="850"/>
      <c r="J492" s="850"/>
      <c r="K492" s="850"/>
      <c r="L492" s="850"/>
      <c r="M492" s="850"/>
      <c r="N492" s="850"/>
      <c r="O492" s="850"/>
      <c r="P492" s="850"/>
    </row>
    <row r="493" spans="1:16" ht="15" x14ac:dyDescent="0.25">
      <c r="A493" s="850"/>
      <c r="B493" s="850"/>
      <c r="C493" s="850"/>
      <c r="D493" s="850"/>
      <c r="E493" s="850"/>
      <c r="F493" s="850"/>
      <c r="G493" s="850"/>
      <c r="H493" s="850"/>
      <c r="I493" s="850"/>
      <c r="J493" s="850"/>
      <c r="K493" s="850"/>
      <c r="L493" s="850"/>
      <c r="M493" s="850"/>
      <c r="N493" s="850"/>
      <c r="O493" s="850"/>
      <c r="P493" s="850"/>
    </row>
    <row r="494" spans="1:16" ht="15" x14ac:dyDescent="0.25">
      <c r="A494" s="850"/>
      <c r="B494" s="850"/>
      <c r="C494" s="850"/>
      <c r="D494" s="850"/>
      <c r="E494" s="850"/>
      <c r="F494" s="850"/>
      <c r="G494" s="850"/>
      <c r="H494" s="850"/>
      <c r="I494" s="850"/>
      <c r="J494" s="850"/>
      <c r="K494" s="850"/>
      <c r="L494" s="850"/>
      <c r="M494" s="850"/>
      <c r="N494" s="850"/>
      <c r="O494" s="850"/>
      <c r="P494" s="850"/>
    </row>
    <row r="495" spans="1:16" ht="15" x14ac:dyDescent="0.25">
      <c r="A495" s="850"/>
      <c r="B495" s="850"/>
      <c r="C495" s="850"/>
      <c r="D495" s="850"/>
      <c r="E495" s="850"/>
      <c r="F495" s="850"/>
      <c r="G495" s="850"/>
      <c r="H495" s="850"/>
      <c r="I495" s="850"/>
      <c r="J495" s="850"/>
      <c r="K495" s="850"/>
      <c r="L495" s="850"/>
      <c r="M495" s="850"/>
      <c r="N495" s="850"/>
      <c r="O495" s="850"/>
      <c r="P495" s="850"/>
    </row>
    <row r="496" spans="1:16" ht="15" x14ac:dyDescent="0.25">
      <c r="A496" s="850"/>
      <c r="B496" s="850"/>
      <c r="C496" s="850"/>
      <c r="D496" s="850"/>
      <c r="E496" s="850"/>
      <c r="F496" s="850"/>
      <c r="G496" s="850"/>
      <c r="H496" s="850"/>
      <c r="I496" s="850"/>
      <c r="J496" s="850"/>
      <c r="K496" s="850"/>
      <c r="L496" s="850"/>
      <c r="M496" s="850"/>
      <c r="N496" s="850"/>
      <c r="O496" s="850"/>
      <c r="P496" s="850"/>
    </row>
    <row r="497" spans="1:16" ht="15" x14ac:dyDescent="0.25">
      <c r="A497" s="850"/>
      <c r="B497" s="850"/>
      <c r="C497" s="850"/>
      <c r="D497" s="850"/>
      <c r="E497" s="850"/>
      <c r="F497" s="850"/>
      <c r="G497" s="850"/>
      <c r="H497" s="850"/>
      <c r="I497" s="850"/>
      <c r="J497" s="850"/>
      <c r="K497" s="850"/>
      <c r="L497" s="850"/>
      <c r="M497" s="850"/>
      <c r="N497" s="850"/>
      <c r="O497" s="850"/>
      <c r="P497" s="850"/>
    </row>
    <row r="498" spans="1:16" ht="15" x14ac:dyDescent="0.25">
      <c r="A498" s="850"/>
      <c r="B498" s="850"/>
      <c r="C498" s="850"/>
      <c r="D498" s="850"/>
      <c r="E498" s="850"/>
      <c r="F498" s="850"/>
      <c r="G498" s="850"/>
      <c r="H498" s="850"/>
      <c r="I498" s="850"/>
      <c r="J498" s="850"/>
      <c r="K498" s="850"/>
      <c r="L498" s="850"/>
      <c r="M498" s="850"/>
      <c r="N498" s="850"/>
      <c r="O498" s="850"/>
      <c r="P498" s="850"/>
    </row>
    <row r="499" spans="1:16" ht="15" x14ac:dyDescent="0.25">
      <c r="A499" s="850"/>
      <c r="B499" s="850"/>
      <c r="C499" s="850"/>
      <c r="D499" s="850"/>
      <c r="E499" s="850"/>
      <c r="F499" s="850"/>
      <c r="G499" s="850"/>
      <c r="H499" s="850"/>
      <c r="I499" s="850"/>
      <c r="J499" s="850"/>
      <c r="K499" s="850"/>
      <c r="L499" s="850"/>
      <c r="M499" s="850"/>
      <c r="N499" s="850"/>
      <c r="O499" s="850"/>
      <c r="P499" s="850"/>
    </row>
    <row r="500" spans="1:16" ht="15" x14ac:dyDescent="0.25">
      <c r="A500" s="850"/>
      <c r="B500" s="850"/>
      <c r="C500" s="850"/>
      <c r="D500" s="850"/>
      <c r="E500" s="850"/>
      <c r="F500" s="850"/>
      <c r="G500" s="850"/>
      <c r="H500" s="850"/>
      <c r="I500" s="850"/>
      <c r="J500" s="850"/>
      <c r="K500" s="850"/>
      <c r="L500" s="850"/>
      <c r="M500" s="850"/>
      <c r="N500" s="850"/>
      <c r="O500" s="850"/>
      <c r="P500" s="850"/>
    </row>
    <row r="501" spans="1:16" ht="15" x14ac:dyDescent="0.25">
      <c r="A501" s="850"/>
      <c r="B501" s="850"/>
      <c r="C501" s="850"/>
      <c r="D501" s="850"/>
      <c r="E501" s="850"/>
      <c r="F501" s="850"/>
      <c r="G501" s="850"/>
      <c r="H501" s="850"/>
      <c r="I501" s="850"/>
      <c r="J501" s="850"/>
      <c r="K501" s="850"/>
      <c r="L501" s="850"/>
      <c r="M501" s="850"/>
      <c r="N501" s="850"/>
      <c r="O501" s="850"/>
      <c r="P501" s="850"/>
    </row>
    <row r="502" spans="1:16" ht="15" x14ac:dyDescent="0.25">
      <c r="A502" s="850"/>
      <c r="B502" s="850"/>
      <c r="C502" s="850"/>
      <c r="D502" s="850"/>
      <c r="E502" s="850"/>
      <c r="F502" s="850"/>
      <c r="G502" s="850"/>
      <c r="H502" s="850"/>
      <c r="I502" s="850"/>
      <c r="J502" s="850"/>
      <c r="K502" s="850"/>
      <c r="L502" s="850"/>
      <c r="M502" s="850"/>
      <c r="N502" s="850"/>
      <c r="O502" s="850"/>
      <c r="P502" s="850"/>
    </row>
    <row r="503" spans="1:16" ht="15" x14ac:dyDescent="0.25">
      <c r="A503" s="850"/>
      <c r="B503" s="850"/>
      <c r="C503" s="850"/>
      <c r="D503" s="850"/>
      <c r="E503" s="850"/>
      <c r="F503" s="850"/>
      <c r="G503" s="850"/>
      <c r="H503" s="850"/>
      <c r="I503" s="850"/>
      <c r="J503" s="850"/>
      <c r="K503" s="850"/>
      <c r="L503" s="850"/>
      <c r="M503" s="850"/>
      <c r="N503" s="850"/>
      <c r="O503" s="850"/>
      <c r="P503" s="850"/>
    </row>
    <row r="504" spans="1:16" ht="15" x14ac:dyDescent="0.25">
      <c r="A504" s="850"/>
      <c r="B504" s="850"/>
      <c r="C504" s="850"/>
      <c r="D504" s="850"/>
      <c r="E504" s="850"/>
      <c r="F504" s="850"/>
      <c r="G504" s="850"/>
      <c r="H504" s="850"/>
      <c r="I504" s="850"/>
      <c r="J504" s="850"/>
      <c r="K504" s="850"/>
      <c r="L504" s="850"/>
      <c r="M504" s="850"/>
      <c r="N504" s="850"/>
      <c r="O504" s="850"/>
      <c r="P504" s="850"/>
    </row>
    <row r="505" spans="1:16" ht="15" x14ac:dyDescent="0.25">
      <c r="A505" s="850"/>
      <c r="B505" s="850"/>
      <c r="C505" s="850"/>
      <c r="D505" s="850"/>
      <c r="E505" s="850"/>
      <c r="F505" s="850"/>
      <c r="G505" s="850"/>
      <c r="H505" s="850"/>
      <c r="I505" s="850"/>
      <c r="J505" s="850"/>
      <c r="K505" s="850"/>
      <c r="L505" s="850"/>
      <c r="M505" s="850"/>
      <c r="N505" s="850"/>
      <c r="O505" s="850"/>
      <c r="P505" s="850"/>
    </row>
    <row r="506" spans="1:16" ht="15" x14ac:dyDescent="0.25">
      <c r="A506" s="850"/>
      <c r="B506" s="850"/>
      <c r="C506" s="850"/>
      <c r="D506" s="850"/>
      <c r="E506" s="850"/>
      <c r="F506" s="850"/>
      <c r="G506" s="850"/>
      <c r="H506" s="850"/>
      <c r="I506" s="850"/>
      <c r="J506" s="850"/>
      <c r="K506" s="850"/>
      <c r="L506" s="850"/>
      <c r="M506" s="850"/>
      <c r="N506" s="850"/>
      <c r="O506" s="850"/>
      <c r="P506" s="850"/>
    </row>
    <row r="507" spans="1:16" ht="15" x14ac:dyDescent="0.25">
      <c r="A507" s="850"/>
      <c r="B507" s="850"/>
      <c r="C507" s="850"/>
      <c r="D507" s="850"/>
      <c r="E507" s="850"/>
      <c r="F507" s="850"/>
      <c r="G507" s="850"/>
      <c r="H507" s="850"/>
      <c r="I507" s="850"/>
      <c r="J507" s="850"/>
      <c r="K507" s="850"/>
      <c r="L507" s="850"/>
      <c r="M507" s="850"/>
      <c r="N507" s="850"/>
      <c r="O507" s="850"/>
      <c r="P507" s="850"/>
    </row>
    <row r="508" spans="1:16" ht="15" x14ac:dyDescent="0.25">
      <c r="A508" s="850"/>
      <c r="B508" s="850"/>
      <c r="C508" s="850"/>
      <c r="D508" s="850"/>
      <c r="E508" s="850"/>
      <c r="F508" s="850"/>
      <c r="G508" s="850"/>
      <c r="H508" s="850"/>
      <c r="I508" s="850"/>
      <c r="J508" s="850"/>
      <c r="K508" s="850"/>
      <c r="L508" s="850"/>
      <c r="M508" s="850"/>
      <c r="N508" s="850"/>
      <c r="O508" s="850"/>
      <c r="P508" s="850"/>
    </row>
    <row r="509" spans="1:16" ht="15" x14ac:dyDescent="0.25">
      <c r="A509" s="850"/>
      <c r="B509" s="850"/>
      <c r="C509" s="850"/>
      <c r="D509" s="850"/>
      <c r="E509" s="850"/>
      <c r="F509" s="850"/>
      <c r="G509" s="850"/>
      <c r="H509" s="850"/>
      <c r="I509" s="850"/>
      <c r="J509" s="850"/>
      <c r="K509" s="850"/>
      <c r="L509" s="850"/>
      <c r="M509" s="850"/>
      <c r="N509" s="850"/>
      <c r="O509" s="850"/>
      <c r="P509" s="850"/>
    </row>
    <row r="510" spans="1:16" ht="15" x14ac:dyDescent="0.25">
      <c r="A510" s="850"/>
      <c r="B510" s="850"/>
      <c r="C510" s="850"/>
      <c r="D510" s="850"/>
      <c r="E510" s="850"/>
      <c r="F510" s="850"/>
      <c r="G510" s="850"/>
      <c r="H510" s="850"/>
      <c r="I510" s="850"/>
      <c r="J510" s="850"/>
      <c r="K510" s="850"/>
      <c r="L510" s="850"/>
      <c r="M510" s="850"/>
      <c r="N510" s="850"/>
      <c r="O510" s="850"/>
      <c r="P510" s="850"/>
    </row>
    <row r="511" spans="1:16" ht="15" x14ac:dyDescent="0.25">
      <c r="A511" s="850"/>
      <c r="B511" s="850"/>
      <c r="C511" s="850"/>
      <c r="D511" s="850"/>
      <c r="E511" s="850"/>
      <c r="F511" s="850"/>
      <c r="G511" s="850"/>
      <c r="H511" s="850"/>
      <c r="I511" s="850"/>
      <c r="J511" s="850"/>
      <c r="K511" s="850"/>
      <c r="L511" s="850"/>
      <c r="M511" s="850"/>
      <c r="N511" s="850"/>
      <c r="O511" s="850"/>
      <c r="P511" s="850"/>
    </row>
    <row r="512" spans="1:16" ht="15" x14ac:dyDescent="0.25">
      <c r="A512" s="850"/>
      <c r="B512" s="850"/>
      <c r="C512" s="850"/>
      <c r="D512" s="850"/>
      <c r="E512" s="850"/>
      <c r="F512" s="850"/>
      <c r="G512" s="850"/>
      <c r="H512" s="850"/>
      <c r="I512" s="850"/>
      <c r="J512" s="850"/>
      <c r="K512" s="850"/>
      <c r="L512" s="850"/>
      <c r="M512" s="850"/>
      <c r="N512" s="850"/>
      <c r="O512" s="850"/>
      <c r="P512" s="850"/>
    </row>
    <row r="513" spans="1:16" ht="15" x14ac:dyDescent="0.25">
      <c r="A513" s="850"/>
      <c r="B513" s="850"/>
      <c r="C513" s="850"/>
      <c r="D513" s="850"/>
      <c r="E513" s="850"/>
      <c r="F513" s="850"/>
      <c r="G513" s="850"/>
      <c r="H513" s="850"/>
      <c r="I513" s="850"/>
      <c r="J513" s="850"/>
      <c r="K513" s="850"/>
      <c r="L513" s="850"/>
      <c r="M513" s="850"/>
      <c r="N513" s="850"/>
      <c r="O513" s="850"/>
      <c r="P513" s="850"/>
    </row>
    <row r="514" spans="1:16" ht="15" x14ac:dyDescent="0.25">
      <c r="A514" s="850"/>
      <c r="B514" s="850"/>
      <c r="C514" s="850"/>
      <c r="D514" s="850"/>
      <c r="E514" s="850"/>
      <c r="F514" s="850"/>
      <c r="G514" s="850"/>
      <c r="H514" s="850"/>
      <c r="I514" s="850"/>
      <c r="J514" s="850"/>
      <c r="K514" s="850"/>
      <c r="L514" s="850"/>
      <c r="M514" s="850"/>
      <c r="N514" s="850"/>
      <c r="O514" s="850"/>
      <c r="P514" s="850"/>
    </row>
    <row r="515" spans="1:16" ht="15" x14ac:dyDescent="0.25">
      <c r="A515" s="850"/>
      <c r="B515" s="850"/>
      <c r="C515" s="850"/>
      <c r="D515" s="850"/>
      <c r="E515" s="850"/>
      <c r="F515" s="850"/>
      <c r="G515" s="850"/>
      <c r="H515" s="850"/>
      <c r="I515" s="850"/>
      <c r="J515" s="850"/>
      <c r="K515" s="850"/>
      <c r="L515" s="850"/>
      <c r="M515" s="850"/>
      <c r="N515" s="850"/>
      <c r="O515" s="850"/>
      <c r="P515" s="850"/>
    </row>
    <row r="516" spans="1:16" ht="15" x14ac:dyDescent="0.25">
      <c r="A516" s="850"/>
      <c r="B516" s="850"/>
      <c r="C516" s="850"/>
      <c r="D516" s="850"/>
      <c r="E516" s="850"/>
      <c r="F516" s="850"/>
      <c r="G516" s="850"/>
      <c r="H516" s="850"/>
      <c r="I516" s="850"/>
      <c r="J516" s="850"/>
      <c r="K516" s="850"/>
      <c r="L516" s="850"/>
      <c r="M516" s="850"/>
      <c r="N516" s="850"/>
      <c r="O516" s="850"/>
      <c r="P516" s="850"/>
    </row>
    <row r="517" spans="1:16" ht="15" x14ac:dyDescent="0.25">
      <c r="A517" s="850"/>
      <c r="B517" s="850"/>
      <c r="C517" s="850"/>
      <c r="D517" s="850"/>
      <c r="E517" s="850"/>
      <c r="F517" s="850"/>
      <c r="G517" s="850"/>
      <c r="H517" s="850"/>
      <c r="I517" s="850"/>
      <c r="J517" s="850"/>
      <c r="K517" s="850"/>
      <c r="L517" s="850"/>
      <c r="M517" s="850"/>
      <c r="N517" s="850"/>
      <c r="O517" s="850"/>
      <c r="P517" s="850"/>
    </row>
    <row r="518" spans="1:16" ht="15" x14ac:dyDescent="0.25">
      <c r="A518" s="850"/>
      <c r="B518" s="850"/>
      <c r="C518" s="850"/>
      <c r="D518" s="850"/>
      <c r="E518" s="850"/>
      <c r="F518" s="850"/>
      <c r="G518" s="850"/>
      <c r="H518" s="850"/>
      <c r="I518" s="850"/>
      <c r="J518" s="850"/>
      <c r="K518" s="850"/>
      <c r="L518" s="850"/>
      <c r="M518" s="850"/>
      <c r="N518" s="850"/>
      <c r="O518" s="850"/>
      <c r="P518" s="850"/>
    </row>
    <row r="519" spans="1:16" ht="15" x14ac:dyDescent="0.25">
      <c r="A519" s="850"/>
      <c r="B519" s="850"/>
      <c r="C519" s="850"/>
      <c r="D519" s="850"/>
      <c r="E519" s="850"/>
      <c r="F519" s="850"/>
      <c r="G519" s="850"/>
      <c r="H519" s="850"/>
      <c r="I519" s="850"/>
      <c r="J519" s="850"/>
      <c r="K519" s="850"/>
      <c r="L519" s="850"/>
      <c r="M519" s="850"/>
      <c r="N519" s="850"/>
      <c r="O519" s="850"/>
      <c r="P519" s="850"/>
    </row>
    <row r="520" spans="1:16" ht="15" x14ac:dyDescent="0.25">
      <c r="A520" s="850"/>
      <c r="B520" s="850"/>
      <c r="C520" s="850"/>
      <c r="D520" s="850"/>
      <c r="E520" s="850"/>
      <c r="F520" s="850"/>
      <c r="G520" s="850"/>
      <c r="H520" s="850"/>
      <c r="I520" s="850"/>
      <c r="J520" s="850"/>
      <c r="K520" s="850"/>
      <c r="L520" s="850"/>
      <c r="M520" s="850"/>
      <c r="N520" s="850"/>
      <c r="O520" s="850"/>
      <c r="P520" s="850"/>
    </row>
    <row r="521" spans="1:16" ht="15" x14ac:dyDescent="0.25">
      <c r="A521" s="850"/>
      <c r="B521" s="850"/>
      <c r="C521" s="850"/>
      <c r="D521" s="850"/>
      <c r="E521" s="850"/>
      <c r="F521" s="850"/>
      <c r="G521" s="850"/>
      <c r="H521" s="850"/>
      <c r="I521" s="850"/>
      <c r="J521" s="850"/>
      <c r="K521" s="850"/>
      <c r="L521" s="850"/>
      <c r="M521" s="850"/>
      <c r="N521" s="850"/>
      <c r="O521" s="850"/>
      <c r="P521" s="850"/>
    </row>
    <row r="522" spans="1:16" ht="15" x14ac:dyDescent="0.25">
      <c r="A522" s="850"/>
      <c r="B522" s="850"/>
      <c r="C522" s="850"/>
      <c r="D522" s="850"/>
      <c r="E522" s="850"/>
      <c r="F522" s="850"/>
      <c r="G522" s="850"/>
      <c r="H522" s="850"/>
      <c r="I522" s="850"/>
      <c r="J522" s="850"/>
      <c r="K522" s="850"/>
      <c r="L522" s="850"/>
      <c r="M522" s="850"/>
      <c r="N522" s="850"/>
      <c r="O522" s="850"/>
      <c r="P522" s="850"/>
    </row>
    <row r="523" spans="1:16" ht="15" x14ac:dyDescent="0.25">
      <c r="A523" s="850"/>
      <c r="B523" s="850"/>
      <c r="C523" s="850"/>
      <c r="D523" s="850"/>
      <c r="E523" s="850"/>
      <c r="F523" s="850"/>
      <c r="G523" s="850"/>
      <c r="H523" s="850"/>
      <c r="I523" s="850"/>
      <c r="J523" s="850"/>
      <c r="K523" s="850"/>
      <c r="L523" s="850"/>
      <c r="M523" s="850"/>
      <c r="N523" s="850"/>
      <c r="O523" s="850"/>
      <c r="P523" s="850"/>
    </row>
    <row r="524" spans="1:16" ht="15" x14ac:dyDescent="0.25">
      <c r="A524" s="850"/>
      <c r="B524" s="850"/>
      <c r="C524" s="850"/>
      <c r="D524" s="850"/>
      <c r="E524" s="850"/>
      <c r="F524" s="850"/>
      <c r="G524" s="850"/>
      <c r="H524" s="850"/>
      <c r="I524" s="850"/>
      <c r="J524" s="850"/>
      <c r="K524" s="850"/>
      <c r="L524" s="850"/>
      <c r="M524" s="850"/>
      <c r="N524" s="850"/>
      <c r="O524" s="850"/>
      <c r="P524" s="850"/>
    </row>
    <row r="525" spans="1:16" ht="15" x14ac:dyDescent="0.25">
      <c r="A525" s="850"/>
      <c r="B525" s="850"/>
      <c r="C525" s="850"/>
      <c r="D525" s="850"/>
      <c r="E525" s="850"/>
      <c r="F525" s="850"/>
      <c r="G525" s="850"/>
      <c r="H525" s="850"/>
      <c r="I525" s="850"/>
      <c r="J525" s="850"/>
      <c r="K525" s="850"/>
      <c r="L525" s="850"/>
      <c r="M525" s="850"/>
      <c r="N525" s="850"/>
      <c r="O525" s="850"/>
      <c r="P525" s="850"/>
    </row>
    <row r="526" spans="1:16" ht="15" x14ac:dyDescent="0.25">
      <c r="A526" s="850"/>
      <c r="B526" s="850"/>
      <c r="C526" s="850"/>
      <c r="D526" s="850"/>
      <c r="E526" s="850"/>
      <c r="F526" s="850"/>
      <c r="G526" s="850"/>
      <c r="H526" s="850"/>
      <c r="I526" s="850"/>
      <c r="J526" s="850"/>
      <c r="K526" s="850"/>
      <c r="L526" s="850"/>
      <c r="M526" s="850"/>
      <c r="N526" s="850"/>
      <c r="O526" s="850"/>
      <c r="P526" s="850"/>
    </row>
    <row r="527" spans="1:16" ht="15" x14ac:dyDescent="0.25">
      <c r="A527" s="850"/>
      <c r="B527" s="850"/>
      <c r="C527" s="850"/>
      <c r="D527" s="850"/>
      <c r="E527" s="850"/>
      <c r="F527" s="850"/>
      <c r="G527" s="850"/>
      <c r="H527" s="850"/>
      <c r="I527" s="850"/>
      <c r="J527" s="850"/>
      <c r="K527" s="850"/>
      <c r="L527" s="850"/>
      <c r="M527" s="850"/>
      <c r="N527" s="850"/>
      <c r="O527" s="850"/>
      <c r="P527" s="850"/>
    </row>
    <row r="528" spans="1:16" ht="15" x14ac:dyDescent="0.25">
      <c r="A528" s="850"/>
      <c r="B528" s="850"/>
      <c r="C528" s="850"/>
      <c r="D528" s="850"/>
      <c r="E528" s="850"/>
      <c r="F528" s="850"/>
      <c r="G528" s="850"/>
      <c r="H528" s="850"/>
      <c r="I528" s="850"/>
      <c r="J528" s="850"/>
      <c r="K528" s="850"/>
      <c r="L528" s="850"/>
      <c r="M528" s="850"/>
      <c r="N528" s="850"/>
      <c r="O528" s="850"/>
      <c r="P528" s="850"/>
    </row>
    <row r="529" spans="1:16" ht="15" x14ac:dyDescent="0.25">
      <c r="A529" s="850"/>
      <c r="B529" s="850"/>
      <c r="C529" s="850"/>
      <c r="D529" s="850"/>
      <c r="E529" s="850"/>
      <c r="F529" s="850"/>
      <c r="G529" s="850"/>
      <c r="H529" s="850"/>
      <c r="I529" s="850"/>
      <c r="J529" s="850"/>
      <c r="K529" s="850"/>
      <c r="L529" s="850"/>
      <c r="M529" s="850"/>
      <c r="N529" s="850"/>
      <c r="O529" s="850"/>
      <c r="P529" s="850"/>
    </row>
    <row r="530" spans="1:16" ht="15" x14ac:dyDescent="0.25">
      <c r="A530" s="850"/>
      <c r="B530" s="850"/>
      <c r="C530" s="850"/>
      <c r="D530" s="850"/>
      <c r="E530" s="850"/>
      <c r="F530" s="850"/>
      <c r="G530" s="850"/>
      <c r="H530" s="850"/>
      <c r="I530" s="850"/>
      <c r="J530" s="850"/>
      <c r="K530" s="850"/>
      <c r="L530" s="850"/>
      <c r="M530" s="850"/>
      <c r="N530" s="850"/>
      <c r="O530" s="850"/>
      <c r="P530" s="850"/>
    </row>
    <row r="531" spans="1:16" ht="15" x14ac:dyDescent="0.25">
      <c r="A531" s="850"/>
      <c r="B531" s="850"/>
      <c r="C531" s="850"/>
      <c r="D531" s="850"/>
      <c r="E531" s="850"/>
      <c r="F531" s="850"/>
      <c r="G531" s="850"/>
      <c r="H531" s="850"/>
      <c r="I531" s="850"/>
      <c r="J531" s="850"/>
      <c r="K531" s="850"/>
      <c r="L531" s="850"/>
      <c r="M531" s="850"/>
      <c r="N531" s="850"/>
      <c r="O531" s="850"/>
      <c r="P531" s="850"/>
    </row>
    <row r="532" spans="1:16" ht="15" x14ac:dyDescent="0.25">
      <c r="A532" s="850"/>
      <c r="B532" s="850"/>
      <c r="C532" s="850"/>
      <c r="D532" s="850"/>
      <c r="E532" s="850"/>
      <c r="F532" s="850"/>
      <c r="G532" s="850"/>
      <c r="H532" s="850"/>
      <c r="I532" s="850"/>
      <c r="J532" s="850"/>
      <c r="K532" s="850"/>
      <c r="L532" s="850"/>
      <c r="M532" s="850"/>
      <c r="N532" s="850"/>
      <c r="O532" s="850"/>
      <c r="P532" s="850"/>
    </row>
    <row r="533" spans="1:16" ht="15" x14ac:dyDescent="0.25">
      <c r="A533" s="850"/>
      <c r="B533" s="850"/>
      <c r="C533" s="850"/>
      <c r="D533" s="850"/>
      <c r="E533" s="850"/>
      <c r="F533" s="850"/>
      <c r="G533" s="850"/>
      <c r="H533" s="850"/>
      <c r="I533" s="850"/>
      <c r="J533" s="850"/>
      <c r="K533" s="850"/>
      <c r="L533" s="850"/>
      <c r="M533" s="850"/>
      <c r="N533" s="850"/>
      <c r="O533" s="850"/>
      <c r="P533" s="850"/>
    </row>
    <row r="534" spans="1:16" ht="15" x14ac:dyDescent="0.25">
      <c r="A534" s="850"/>
      <c r="B534" s="850"/>
      <c r="C534" s="850"/>
      <c r="D534" s="850"/>
      <c r="E534" s="850"/>
      <c r="F534" s="850"/>
      <c r="G534" s="850"/>
      <c r="H534" s="850"/>
      <c r="I534" s="850"/>
      <c r="J534" s="850"/>
      <c r="K534" s="850"/>
      <c r="L534" s="850"/>
      <c r="M534" s="850"/>
      <c r="N534" s="850"/>
      <c r="O534" s="850"/>
      <c r="P534" s="850"/>
    </row>
    <row r="535" spans="1:16" ht="15" x14ac:dyDescent="0.25">
      <c r="A535" s="850"/>
      <c r="B535" s="850"/>
      <c r="C535" s="850"/>
      <c r="D535" s="850"/>
      <c r="E535" s="850"/>
      <c r="F535" s="850"/>
      <c r="G535" s="850"/>
      <c r="H535" s="850"/>
      <c r="I535" s="850"/>
      <c r="J535" s="850"/>
      <c r="K535" s="850"/>
      <c r="L535" s="850"/>
      <c r="M535" s="850"/>
      <c r="N535" s="850"/>
      <c r="O535" s="850"/>
      <c r="P535" s="850"/>
    </row>
    <row r="536" spans="1:16" ht="15" x14ac:dyDescent="0.25">
      <c r="A536" s="850"/>
      <c r="B536" s="850"/>
      <c r="C536" s="850"/>
      <c r="D536" s="850"/>
      <c r="E536" s="850"/>
      <c r="F536" s="850"/>
      <c r="G536" s="850"/>
      <c r="H536" s="850"/>
      <c r="I536" s="850"/>
      <c r="J536" s="850"/>
      <c r="K536" s="850"/>
      <c r="L536" s="850"/>
      <c r="M536" s="850"/>
      <c r="N536" s="850"/>
      <c r="O536" s="850"/>
      <c r="P536" s="850"/>
    </row>
    <row r="537" spans="1:16" ht="15" x14ac:dyDescent="0.25">
      <c r="A537" s="850"/>
      <c r="B537" s="850"/>
      <c r="C537" s="850"/>
      <c r="D537" s="850"/>
      <c r="E537" s="850"/>
      <c r="F537" s="850"/>
      <c r="G537" s="850"/>
      <c r="H537" s="850"/>
      <c r="I537" s="850"/>
      <c r="J537" s="850"/>
      <c r="K537" s="850"/>
      <c r="L537" s="850"/>
      <c r="M537" s="850"/>
      <c r="N537" s="850"/>
      <c r="O537" s="850"/>
      <c r="P537" s="850"/>
    </row>
    <row r="538" spans="1:16" ht="15" x14ac:dyDescent="0.25">
      <c r="A538" s="850"/>
      <c r="B538" s="850"/>
      <c r="C538" s="850"/>
      <c r="D538" s="850"/>
      <c r="E538" s="850"/>
      <c r="F538" s="850"/>
      <c r="G538" s="850"/>
      <c r="H538" s="850"/>
      <c r="I538" s="850"/>
      <c r="J538" s="850"/>
      <c r="K538" s="850"/>
      <c r="L538" s="850"/>
      <c r="M538" s="850"/>
      <c r="N538" s="850"/>
      <c r="O538" s="850"/>
      <c r="P538" s="850"/>
    </row>
    <row r="539" spans="1:16" ht="15" x14ac:dyDescent="0.25">
      <c r="A539" s="850"/>
      <c r="B539" s="850"/>
      <c r="C539" s="850"/>
      <c r="D539" s="850"/>
      <c r="E539" s="850"/>
      <c r="F539" s="850"/>
      <c r="G539" s="850"/>
      <c r="H539" s="850"/>
      <c r="I539" s="850"/>
      <c r="J539" s="850"/>
      <c r="K539" s="850"/>
      <c r="L539" s="850"/>
      <c r="M539" s="850"/>
      <c r="N539" s="850"/>
      <c r="O539" s="850"/>
      <c r="P539" s="850"/>
    </row>
    <row r="540" spans="1:16" ht="15" x14ac:dyDescent="0.25">
      <c r="A540" s="850"/>
      <c r="B540" s="850"/>
      <c r="C540" s="850"/>
      <c r="D540" s="850"/>
      <c r="E540" s="850"/>
      <c r="F540" s="850"/>
      <c r="G540" s="850"/>
      <c r="H540" s="850"/>
      <c r="I540" s="850"/>
      <c r="J540" s="850"/>
      <c r="K540" s="850"/>
      <c r="L540" s="850"/>
      <c r="M540" s="850"/>
      <c r="N540" s="850"/>
      <c r="O540" s="850"/>
      <c r="P540" s="850"/>
    </row>
    <row r="541" spans="1:16" ht="15" x14ac:dyDescent="0.25">
      <c r="A541" s="850"/>
      <c r="B541" s="850"/>
      <c r="C541" s="850"/>
      <c r="D541" s="850"/>
      <c r="E541" s="850"/>
      <c r="F541" s="850"/>
      <c r="G541" s="850"/>
      <c r="H541" s="850"/>
      <c r="I541" s="850"/>
      <c r="J541" s="850"/>
      <c r="K541" s="850"/>
      <c r="L541" s="850"/>
      <c r="M541" s="850"/>
      <c r="N541" s="850"/>
      <c r="O541" s="850"/>
      <c r="P541" s="850"/>
    </row>
    <row r="542" spans="1:16" ht="15" x14ac:dyDescent="0.25">
      <c r="A542" s="850"/>
      <c r="B542" s="850"/>
      <c r="C542" s="850"/>
      <c r="D542" s="850"/>
      <c r="E542" s="850"/>
      <c r="F542" s="850"/>
      <c r="G542" s="850"/>
      <c r="H542" s="850"/>
      <c r="I542" s="850"/>
      <c r="J542" s="850"/>
      <c r="K542" s="850"/>
      <c r="L542" s="850"/>
      <c r="M542" s="850"/>
      <c r="N542" s="850"/>
      <c r="O542" s="850"/>
      <c r="P542" s="850"/>
    </row>
    <row r="543" spans="1:16" ht="15" x14ac:dyDescent="0.25">
      <c r="A543" s="850"/>
      <c r="B543" s="850"/>
      <c r="C543" s="850"/>
      <c r="D543" s="850"/>
      <c r="E543" s="850"/>
      <c r="F543" s="850"/>
      <c r="G543" s="850"/>
      <c r="H543" s="850"/>
      <c r="I543" s="850"/>
      <c r="J543" s="850"/>
      <c r="K543" s="850"/>
      <c r="L543" s="850"/>
      <c r="M543" s="850"/>
      <c r="N543" s="850"/>
      <c r="O543" s="850"/>
      <c r="P543" s="850"/>
    </row>
    <row r="544" spans="1:16" ht="15" x14ac:dyDescent="0.25">
      <c r="A544" s="850"/>
      <c r="B544" s="850"/>
      <c r="C544" s="850"/>
      <c r="D544" s="850"/>
      <c r="E544" s="850"/>
      <c r="F544" s="850"/>
      <c r="G544" s="850"/>
      <c r="H544" s="850"/>
      <c r="I544" s="850"/>
      <c r="J544" s="850"/>
      <c r="K544" s="850"/>
      <c r="L544" s="850"/>
      <c r="M544" s="850"/>
      <c r="N544" s="850"/>
      <c r="O544" s="850"/>
      <c r="P544" s="850"/>
    </row>
    <row r="545" spans="1:16" ht="15" x14ac:dyDescent="0.25">
      <c r="A545" s="850"/>
      <c r="B545" s="850"/>
      <c r="C545" s="850"/>
      <c r="D545" s="850"/>
      <c r="E545" s="850"/>
      <c r="F545" s="850"/>
      <c r="G545" s="850"/>
      <c r="H545" s="850"/>
      <c r="I545" s="850"/>
      <c r="J545" s="850"/>
      <c r="K545" s="850"/>
      <c r="L545" s="850"/>
      <c r="M545" s="850"/>
      <c r="N545" s="850"/>
      <c r="O545" s="850"/>
      <c r="P545" s="850"/>
    </row>
    <row r="546" spans="1:16" ht="15" x14ac:dyDescent="0.25">
      <c r="A546" s="850"/>
      <c r="B546" s="850"/>
      <c r="C546" s="850"/>
      <c r="D546" s="850"/>
      <c r="E546" s="850"/>
      <c r="F546" s="850"/>
      <c r="G546" s="850"/>
      <c r="H546" s="850"/>
      <c r="I546" s="850"/>
      <c r="J546" s="850"/>
      <c r="K546" s="850"/>
      <c r="L546" s="850"/>
      <c r="M546" s="850"/>
      <c r="N546" s="850"/>
      <c r="O546" s="850"/>
      <c r="P546" s="850"/>
    </row>
    <row r="547" spans="1:16" ht="15" x14ac:dyDescent="0.25">
      <c r="A547" s="850"/>
      <c r="B547" s="850"/>
      <c r="C547" s="850"/>
      <c r="D547" s="850"/>
      <c r="E547" s="850"/>
      <c r="F547" s="850"/>
      <c r="G547" s="850"/>
      <c r="H547" s="850"/>
      <c r="I547" s="850"/>
      <c r="J547" s="850"/>
      <c r="K547" s="850"/>
      <c r="L547" s="850"/>
      <c r="M547" s="850"/>
      <c r="N547" s="850"/>
      <c r="O547" s="850"/>
      <c r="P547" s="850"/>
    </row>
    <row r="548" spans="1:16" ht="15" x14ac:dyDescent="0.25">
      <c r="A548" s="850"/>
      <c r="B548" s="850"/>
      <c r="C548" s="850"/>
      <c r="D548" s="850"/>
      <c r="E548" s="850"/>
      <c r="F548" s="850"/>
      <c r="G548" s="850"/>
      <c r="H548" s="850"/>
      <c r="I548" s="850"/>
      <c r="J548" s="850"/>
      <c r="K548" s="850"/>
      <c r="L548" s="850"/>
      <c r="M548" s="850"/>
      <c r="N548" s="850"/>
      <c r="O548" s="850"/>
      <c r="P548" s="850"/>
    </row>
    <row r="549" spans="1:16" ht="15" x14ac:dyDescent="0.25">
      <c r="A549" s="850"/>
      <c r="B549" s="850"/>
      <c r="C549" s="850"/>
      <c r="D549" s="850"/>
      <c r="E549" s="850"/>
      <c r="F549" s="850"/>
      <c r="G549" s="850"/>
      <c r="H549" s="850"/>
      <c r="I549" s="850"/>
      <c r="J549" s="850"/>
      <c r="K549" s="850"/>
      <c r="L549" s="850"/>
      <c r="M549" s="850"/>
      <c r="N549" s="850"/>
      <c r="O549" s="850"/>
      <c r="P549" s="850"/>
    </row>
    <row r="550" spans="1:16" ht="15" x14ac:dyDescent="0.25">
      <c r="A550" s="850"/>
      <c r="B550" s="850"/>
      <c r="C550" s="850"/>
      <c r="D550" s="850"/>
      <c r="E550" s="850"/>
      <c r="F550" s="850"/>
      <c r="G550" s="850"/>
      <c r="H550" s="850"/>
      <c r="I550" s="850"/>
      <c r="J550" s="850"/>
      <c r="K550" s="850"/>
      <c r="L550" s="850"/>
      <c r="M550" s="850"/>
      <c r="N550" s="850"/>
      <c r="O550" s="850"/>
      <c r="P550" s="850"/>
    </row>
    <row r="551" spans="1:16" ht="15" x14ac:dyDescent="0.25">
      <c r="A551" s="850"/>
      <c r="B551" s="850"/>
      <c r="C551" s="850"/>
      <c r="D551" s="850"/>
      <c r="E551" s="850"/>
      <c r="F551" s="850"/>
      <c r="G551" s="850"/>
      <c r="H551" s="850"/>
      <c r="I551" s="850"/>
      <c r="J551" s="850"/>
      <c r="K551" s="850"/>
      <c r="L551" s="850"/>
      <c r="M551" s="850"/>
      <c r="N551" s="850"/>
      <c r="O551" s="850"/>
      <c r="P551" s="850"/>
    </row>
    <row r="552" spans="1:16" ht="15" x14ac:dyDescent="0.25">
      <c r="A552" s="850"/>
      <c r="B552" s="850"/>
      <c r="C552" s="850"/>
      <c r="D552" s="850"/>
      <c r="E552" s="850"/>
      <c r="F552" s="850"/>
      <c r="G552" s="850"/>
      <c r="H552" s="850"/>
      <c r="I552" s="850"/>
      <c r="J552" s="850"/>
      <c r="K552" s="850"/>
      <c r="L552" s="850"/>
      <c r="M552" s="850"/>
      <c r="N552" s="850"/>
      <c r="O552" s="850"/>
      <c r="P552" s="850"/>
    </row>
    <row r="553" spans="1:16" ht="15" x14ac:dyDescent="0.25">
      <c r="A553" s="850"/>
      <c r="B553" s="850"/>
      <c r="C553" s="850"/>
      <c r="D553" s="850"/>
      <c r="E553" s="850"/>
      <c r="F553" s="850"/>
      <c r="G553" s="850"/>
      <c r="H553" s="850"/>
      <c r="I553" s="850"/>
      <c r="J553" s="850"/>
      <c r="K553" s="850"/>
      <c r="L553" s="850"/>
      <c r="M553" s="850"/>
      <c r="N553" s="850"/>
      <c r="O553" s="850"/>
      <c r="P553" s="850"/>
    </row>
    <row r="554" spans="1:16" ht="15" x14ac:dyDescent="0.25">
      <c r="A554" s="850"/>
      <c r="B554" s="850"/>
      <c r="C554" s="850"/>
      <c r="D554" s="850"/>
      <c r="E554" s="850"/>
      <c r="F554" s="850"/>
      <c r="G554" s="850"/>
      <c r="H554" s="850"/>
      <c r="I554" s="850"/>
      <c r="J554" s="850"/>
      <c r="K554" s="850"/>
      <c r="L554" s="850"/>
      <c r="M554" s="850"/>
      <c r="N554" s="850"/>
      <c r="O554" s="850"/>
      <c r="P554" s="850"/>
    </row>
    <row r="555" spans="1:16" ht="15" x14ac:dyDescent="0.25">
      <c r="A555" s="850"/>
      <c r="B555" s="850"/>
      <c r="C555" s="850"/>
      <c r="D555" s="850"/>
      <c r="E555" s="850"/>
      <c r="F555" s="850"/>
      <c r="G555" s="850"/>
      <c r="H555" s="850"/>
      <c r="I555" s="850"/>
      <c r="J555" s="850"/>
      <c r="K555" s="850"/>
      <c r="L555" s="850"/>
      <c r="M555" s="850"/>
      <c r="N555" s="850"/>
      <c r="O555" s="850"/>
      <c r="P555" s="850"/>
    </row>
    <row r="556" spans="1:16" ht="15" x14ac:dyDescent="0.25">
      <c r="A556" s="850"/>
      <c r="B556" s="850"/>
      <c r="C556" s="850"/>
      <c r="D556" s="850"/>
      <c r="E556" s="850"/>
      <c r="F556" s="850"/>
      <c r="G556" s="850"/>
      <c r="H556" s="850"/>
      <c r="I556" s="850"/>
      <c r="J556" s="850"/>
      <c r="K556" s="850"/>
      <c r="L556" s="850"/>
      <c r="M556" s="850"/>
      <c r="N556" s="850"/>
      <c r="O556" s="850"/>
      <c r="P556" s="850"/>
    </row>
    <row r="557" spans="1:16" ht="15" x14ac:dyDescent="0.25">
      <c r="A557" s="850"/>
      <c r="B557" s="850"/>
      <c r="C557" s="850"/>
      <c r="D557" s="850"/>
      <c r="E557" s="850"/>
      <c r="F557" s="850"/>
      <c r="G557" s="850"/>
      <c r="H557" s="850"/>
      <c r="I557" s="850"/>
      <c r="J557" s="850"/>
      <c r="K557" s="850"/>
      <c r="L557" s="850"/>
      <c r="M557" s="850"/>
      <c r="N557" s="850"/>
      <c r="O557" s="850"/>
      <c r="P557" s="850"/>
    </row>
    <row r="558" spans="1:16" ht="15" x14ac:dyDescent="0.25">
      <c r="A558" s="850"/>
      <c r="B558" s="850"/>
      <c r="C558" s="850"/>
      <c r="D558" s="850"/>
      <c r="E558" s="850"/>
      <c r="F558" s="850"/>
      <c r="G558" s="850"/>
      <c r="H558" s="850"/>
      <c r="I558" s="850"/>
      <c r="J558" s="850"/>
      <c r="K558" s="850"/>
      <c r="L558" s="850"/>
      <c r="M558" s="850"/>
      <c r="N558" s="850"/>
      <c r="O558" s="850"/>
      <c r="P558" s="850"/>
    </row>
    <row r="559" spans="1:16" ht="15" x14ac:dyDescent="0.25">
      <c r="A559" s="850"/>
      <c r="B559" s="850"/>
      <c r="C559" s="850"/>
      <c r="D559" s="850"/>
      <c r="E559" s="850"/>
      <c r="F559" s="850"/>
      <c r="G559" s="850"/>
      <c r="H559" s="850"/>
      <c r="I559" s="850"/>
      <c r="J559" s="850"/>
      <c r="K559" s="850"/>
      <c r="L559" s="850"/>
      <c r="M559" s="850"/>
      <c r="N559" s="850"/>
      <c r="O559" s="850"/>
      <c r="P559" s="850"/>
    </row>
    <row r="560" spans="1:16" ht="15" x14ac:dyDescent="0.25">
      <c r="A560" s="850"/>
      <c r="B560" s="850"/>
      <c r="C560" s="850"/>
      <c r="D560" s="850"/>
      <c r="E560" s="850"/>
      <c r="F560" s="850"/>
      <c r="G560" s="850"/>
      <c r="H560" s="850"/>
      <c r="I560" s="850"/>
      <c r="J560" s="850"/>
      <c r="K560" s="850"/>
      <c r="L560" s="850"/>
      <c r="M560" s="850"/>
      <c r="N560" s="850"/>
      <c r="O560" s="850"/>
      <c r="P560" s="850"/>
    </row>
    <row r="561" spans="1:16" ht="15" x14ac:dyDescent="0.25">
      <c r="A561" s="850"/>
      <c r="B561" s="850"/>
      <c r="C561" s="850"/>
      <c r="D561" s="850"/>
      <c r="E561" s="850"/>
      <c r="F561" s="850"/>
      <c r="G561" s="850"/>
      <c r="H561" s="850"/>
      <c r="I561" s="850"/>
      <c r="J561" s="850"/>
      <c r="K561" s="850"/>
      <c r="L561" s="850"/>
      <c r="M561" s="850"/>
      <c r="N561" s="850"/>
      <c r="O561" s="850"/>
      <c r="P561" s="850"/>
    </row>
    <row r="562" spans="1:16" ht="15" x14ac:dyDescent="0.25">
      <c r="A562" s="850"/>
      <c r="B562" s="850"/>
      <c r="C562" s="850"/>
      <c r="D562" s="850"/>
      <c r="E562" s="850"/>
      <c r="F562" s="850"/>
      <c r="G562" s="850"/>
      <c r="H562" s="850"/>
      <c r="I562" s="850"/>
      <c r="J562" s="850"/>
      <c r="K562" s="850"/>
      <c r="L562" s="850"/>
      <c r="M562" s="850"/>
      <c r="N562" s="850"/>
      <c r="O562" s="850"/>
      <c r="P562" s="850"/>
    </row>
    <row r="563" spans="1:16" ht="15" x14ac:dyDescent="0.25">
      <c r="A563" s="850"/>
      <c r="B563" s="850"/>
      <c r="C563" s="850"/>
      <c r="D563" s="850"/>
      <c r="E563" s="850"/>
      <c r="F563" s="850"/>
      <c r="G563" s="850"/>
      <c r="H563" s="850"/>
      <c r="I563" s="850"/>
      <c r="J563" s="850"/>
      <c r="K563" s="850"/>
      <c r="L563" s="850"/>
      <c r="M563" s="850"/>
      <c r="N563" s="850"/>
      <c r="O563" s="850"/>
      <c r="P563" s="850"/>
    </row>
    <row r="564" spans="1:16" ht="15" x14ac:dyDescent="0.25">
      <c r="A564" s="850"/>
      <c r="B564" s="850"/>
      <c r="C564" s="850"/>
      <c r="D564" s="850"/>
      <c r="E564" s="850"/>
      <c r="F564" s="850"/>
      <c r="G564" s="850"/>
      <c r="H564" s="850"/>
      <c r="I564" s="850"/>
      <c r="J564" s="850"/>
      <c r="K564" s="850"/>
      <c r="L564" s="850"/>
      <c r="M564" s="850"/>
      <c r="N564" s="850"/>
      <c r="O564" s="850"/>
      <c r="P564" s="850"/>
    </row>
    <row r="565" spans="1:16" ht="15" x14ac:dyDescent="0.25">
      <c r="A565" s="850"/>
      <c r="B565" s="850"/>
      <c r="C565" s="850"/>
      <c r="D565" s="850"/>
      <c r="E565" s="850"/>
      <c r="F565" s="850"/>
      <c r="G565" s="850"/>
      <c r="H565" s="850"/>
      <c r="I565" s="850"/>
      <c r="J565" s="850"/>
      <c r="K565" s="850"/>
      <c r="L565" s="850"/>
      <c r="M565" s="850"/>
      <c r="N565" s="850"/>
      <c r="O565" s="850"/>
      <c r="P565" s="850"/>
    </row>
    <row r="566" spans="1:16" ht="15" x14ac:dyDescent="0.25">
      <c r="A566" s="850"/>
      <c r="B566" s="850"/>
      <c r="C566" s="850"/>
      <c r="D566" s="850"/>
      <c r="E566" s="850"/>
      <c r="F566" s="850"/>
      <c r="G566" s="850"/>
      <c r="H566" s="850"/>
      <c r="I566" s="850"/>
      <c r="J566" s="850"/>
      <c r="K566" s="850"/>
      <c r="L566" s="850"/>
      <c r="M566" s="850"/>
      <c r="N566" s="850"/>
      <c r="O566" s="850"/>
      <c r="P566" s="850"/>
    </row>
    <row r="567" spans="1:16" ht="15" x14ac:dyDescent="0.25">
      <c r="A567" s="850"/>
      <c r="B567" s="850"/>
      <c r="C567" s="850"/>
      <c r="D567" s="850"/>
      <c r="E567" s="850"/>
      <c r="F567" s="850"/>
      <c r="G567" s="850"/>
      <c r="H567" s="850"/>
      <c r="I567" s="850"/>
      <c r="J567" s="850"/>
      <c r="K567" s="850"/>
      <c r="L567" s="850"/>
      <c r="M567" s="850"/>
      <c r="N567" s="850"/>
      <c r="O567" s="850"/>
      <c r="P567" s="850"/>
    </row>
    <row r="568" spans="1:16" ht="15" x14ac:dyDescent="0.25">
      <c r="A568" s="850"/>
      <c r="B568" s="850"/>
      <c r="C568" s="850"/>
      <c r="D568" s="850"/>
      <c r="E568" s="850"/>
      <c r="F568" s="850"/>
      <c r="G568" s="850"/>
      <c r="H568" s="850"/>
      <c r="I568" s="850"/>
      <c r="J568" s="850"/>
      <c r="K568" s="850"/>
      <c r="L568" s="850"/>
      <c r="M568" s="850"/>
      <c r="N568" s="850"/>
      <c r="O568" s="850"/>
      <c r="P568" s="850"/>
    </row>
    <row r="569" spans="1:16" ht="15" x14ac:dyDescent="0.25">
      <c r="A569" s="850"/>
      <c r="B569" s="850"/>
      <c r="C569" s="850"/>
      <c r="D569" s="850"/>
      <c r="E569" s="850"/>
      <c r="F569" s="850"/>
      <c r="G569" s="850"/>
      <c r="H569" s="850"/>
      <c r="I569" s="850"/>
      <c r="J569" s="850"/>
      <c r="K569" s="850"/>
      <c r="L569" s="850"/>
      <c r="M569" s="850"/>
      <c r="N569" s="850"/>
      <c r="O569" s="850"/>
      <c r="P569" s="850"/>
    </row>
    <row r="570" spans="1:16" ht="15" x14ac:dyDescent="0.25">
      <c r="A570" s="850"/>
      <c r="B570" s="850"/>
      <c r="C570" s="850"/>
      <c r="D570" s="850"/>
      <c r="E570" s="850"/>
      <c r="F570" s="850"/>
      <c r="G570" s="850"/>
      <c r="H570" s="850"/>
      <c r="I570" s="850"/>
      <c r="J570" s="850"/>
      <c r="K570" s="850"/>
      <c r="L570" s="850"/>
      <c r="M570" s="850"/>
      <c r="N570" s="850"/>
      <c r="O570" s="850"/>
      <c r="P570" s="850"/>
    </row>
    <row r="571" spans="1:16" ht="15" x14ac:dyDescent="0.25">
      <c r="A571" s="850"/>
      <c r="B571" s="850"/>
      <c r="C571" s="850"/>
      <c r="D571" s="850"/>
      <c r="E571" s="850"/>
      <c r="F571" s="850"/>
      <c r="G571" s="850"/>
      <c r="H571" s="850"/>
      <c r="I571" s="850"/>
      <c r="J571" s="850"/>
      <c r="K571" s="850"/>
      <c r="L571" s="850"/>
      <c r="M571" s="850"/>
      <c r="N571" s="850"/>
      <c r="O571" s="850"/>
      <c r="P571" s="850"/>
    </row>
    <row r="572" spans="1:16" ht="15" x14ac:dyDescent="0.25">
      <c r="A572" s="850"/>
      <c r="B572" s="850"/>
      <c r="C572" s="850"/>
      <c r="D572" s="850"/>
      <c r="E572" s="850"/>
      <c r="F572" s="850"/>
      <c r="G572" s="850"/>
      <c r="H572" s="850"/>
      <c r="I572" s="850"/>
      <c r="J572" s="850"/>
      <c r="K572" s="850"/>
      <c r="L572" s="850"/>
      <c r="M572" s="850"/>
      <c r="N572" s="850"/>
      <c r="O572" s="850"/>
      <c r="P572" s="850"/>
    </row>
    <row r="573" spans="1:16" ht="15" x14ac:dyDescent="0.25">
      <c r="A573" s="850"/>
      <c r="B573" s="850"/>
      <c r="C573" s="850"/>
      <c r="D573" s="850"/>
      <c r="E573" s="850"/>
      <c r="F573" s="850"/>
      <c r="G573" s="850"/>
      <c r="H573" s="850"/>
      <c r="I573" s="850"/>
      <c r="J573" s="850"/>
      <c r="K573" s="850"/>
      <c r="L573" s="850"/>
      <c r="M573" s="850"/>
      <c r="N573" s="850"/>
      <c r="O573" s="850"/>
      <c r="P573" s="850"/>
    </row>
    <row r="574" spans="1:16" ht="15" x14ac:dyDescent="0.25">
      <c r="A574" s="850"/>
      <c r="B574" s="850"/>
      <c r="C574" s="850"/>
      <c r="D574" s="850"/>
      <c r="E574" s="850"/>
      <c r="F574" s="850"/>
      <c r="G574" s="850"/>
      <c r="H574" s="850"/>
      <c r="I574" s="850"/>
      <c r="J574" s="850"/>
      <c r="K574" s="850"/>
      <c r="L574" s="850"/>
      <c r="M574" s="850"/>
      <c r="N574" s="850"/>
      <c r="O574" s="850"/>
      <c r="P574" s="850"/>
    </row>
    <row r="575" spans="1:16" ht="15" x14ac:dyDescent="0.25">
      <c r="A575" s="850"/>
      <c r="B575" s="850"/>
      <c r="C575" s="850"/>
      <c r="D575" s="850"/>
      <c r="E575" s="850"/>
      <c r="F575" s="850"/>
      <c r="G575" s="850"/>
      <c r="H575" s="850"/>
      <c r="I575" s="850"/>
      <c r="J575" s="850"/>
      <c r="K575" s="850"/>
      <c r="L575" s="850"/>
      <c r="M575" s="850"/>
      <c r="N575" s="850"/>
      <c r="O575" s="850"/>
      <c r="P575" s="850"/>
    </row>
    <row r="576" spans="1:16" ht="15" x14ac:dyDescent="0.25">
      <c r="A576" s="850"/>
      <c r="B576" s="850"/>
      <c r="C576" s="850"/>
      <c r="D576" s="850"/>
      <c r="E576" s="850"/>
      <c r="F576" s="850"/>
      <c r="G576" s="850"/>
      <c r="H576" s="850"/>
      <c r="I576" s="850"/>
      <c r="J576" s="850"/>
      <c r="K576" s="850"/>
      <c r="L576" s="850"/>
      <c r="M576" s="850"/>
      <c r="N576" s="850"/>
      <c r="O576" s="850"/>
      <c r="P576" s="850"/>
    </row>
    <row r="577" spans="1:16" ht="15" x14ac:dyDescent="0.25">
      <c r="A577" s="850"/>
      <c r="B577" s="850"/>
      <c r="C577" s="850"/>
      <c r="D577" s="850"/>
      <c r="E577" s="850"/>
      <c r="F577" s="850"/>
      <c r="G577" s="850"/>
      <c r="H577" s="850"/>
      <c r="I577" s="850"/>
      <c r="J577" s="850"/>
      <c r="K577" s="850"/>
      <c r="L577" s="850"/>
      <c r="M577" s="850"/>
      <c r="N577" s="850"/>
      <c r="O577" s="850"/>
      <c r="P577" s="850"/>
    </row>
    <row r="578" spans="1:16" ht="15" x14ac:dyDescent="0.25">
      <c r="A578" s="850"/>
      <c r="B578" s="850"/>
      <c r="C578" s="850"/>
      <c r="D578" s="850"/>
      <c r="E578" s="850"/>
      <c r="F578" s="850"/>
      <c r="G578" s="850"/>
      <c r="H578" s="850"/>
      <c r="I578" s="850"/>
      <c r="J578" s="850"/>
      <c r="K578" s="850"/>
      <c r="L578" s="850"/>
      <c r="M578" s="850"/>
      <c r="N578" s="850"/>
      <c r="O578" s="850"/>
      <c r="P578" s="850"/>
    </row>
    <row r="579" spans="1:16" ht="15" x14ac:dyDescent="0.25">
      <c r="A579" s="850"/>
      <c r="B579" s="850"/>
      <c r="C579" s="850"/>
      <c r="D579" s="850"/>
      <c r="E579" s="850"/>
      <c r="F579" s="850"/>
      <c r="G579" s="850"/>
      <c r="H579" s="850"/>
      <c r="I579" s="850"/>
      <c r="J579" s="850"/>
      <c r="K579" s="850"/>
      <c r="L579" s="850"/>
      <c r="M579" s="850"/>
      <c r="N579" s="850"/>
      <c r="O579" s="850"/>
      <c r="P579" s="850"/>
    </row>
    <row r="580" spans="1:16" ht="15" x14ac:dyDescent="0.25">
      <c r="A580" s="850"/>
      <c r="B580" s="850"/>
      <c r="C580" s="850"/>
      <c r="D580" s="850"/>
      <c r="E580" s="850"/>
      <c r="F580" s="850"/>
      <c r="G580" s="850"/>
      <c r="H580" s="850"/>
      <c r="I580" s="850"/>
      <c r="J580" s="850"/>
      <c r="K580" s="850"/>
      <c r="L580" s="850"/>
      <c r="M580" s="850"/>
      <c r="N580" s="850"/>
      <c r="O580" s="850"/>
      <c r="P580" s="850"/>
    </row>
    <row r="581" spans="1:16" ht="15" x14ac:dyDescent="0.25">
      <c r="A581" s="850"/>
      <c r="B581" s="850"/>
      <c r="C581" s="850"/>
      <c r="D581" s="850"/>
      <c r="E581" s="850"/>
      <c r="F581" s="850"/>
      <c r="G581" s="850"/>
      <c r="H581" s="850"/>
      <c r="I581" s="850"/>
      <c r="J581" s="850"/>
      <c r="K581" s="850"/>
      <c r="L581" s="850"/>
      <c r="M581" s="850"/>
      <c r="N581" s="850"/>
      <c r="O581" s="850"/>
      <c r="P581" s="850"/>
    </row>
    <row r="582" spans="1:16" ht="15" x14ac:dyDescent="0.25">
      <c r="A582" s="850"/>
      <c r="B582" s="850"/>
      <c r="C582" s="850"/>
      <c r="D582" s="850"/>
      <c r="E582" s="850"/>
      <c r="F582" s="850"/>
      <c r="G582" s="850"/>
      <c r="H582" s="850"/>
      <c r="I582" s="850"/>
      <c r="J582" s="850"/>
      <c r="K582" s="850"/>
      <c r="L582" s="850"/>
      <c r="M582" s="850"/>
      <c r="N582" s="850"/>
      <c r="O582" s="850"/>
      <c r="P582" s="850"/>
    </row>
    <row r="583" spans="1:16" ht="15" x14ac:dyDescent="0.25">
      <c r="A583" s="850"/>
      <c r="B583" s="850"/>
      <c r="C583" s="850"/>
      <c r="D583" s="850"/>
      <c r="E583" s="850"/>
      <c r="F583" s="850"/>
      <c r="G583" s="850"/>
      <c r="H583" s="850"/>
      <c r="I583" s="850"/>
      <c r="J583" s="850"/>
      <c r="K583" s="850"/>
      <c r="L583" s="850"/>
      <c r="M583" s="850"/>
      <c r="N583" s="850"/>
      <c r="O583" s="850"/>
      <c r="P583" s="850"/>
    </row>
    <row r="584" spans="1:16" ht="15" x14ac:dyDescent="0.25">
      <c r="A584" s="850"/>
      <c r="B584" s="850"/>
      <c r="C584" s="850"/>
      <c r="D584" s="850"/>
      <c r="E584" s="850"/>
      <c r="F584" s="850"/>
      <c r="G584" s="850"/>
      <c r="H584" s="850"/>
      <c r="I584" s="850"/>
      <c r="J584" s="850"/>
      <c r="K584" s="850"/>
      <c r="L584" s="850"/>
      <c r="M584" s="850"/>
      <c r="N584" s="850"/>
      <c r="O584" s="850"/>
      <c r="P584" s="850"/>
    </row>
    <row r="585" spans="1:16" ht="15" x14ac:dyDescent="0.25">
      <c r="A585" s="850"/>
      <c r="B585" s="850"/>
      <c r="C585" s="850"/>
      <c r="D585" s="850"/>
      <c r="E585" s="850"/>
      <c r="F585" s="850"/>
      <c r="G585" s="850"/>
      <c r="H585" s="850"/>
      <c r="I585" s="850"/>
      <c r="J585" s="850"/>
      <c r="K585" s="850"/>
      <c r="L585" s="850"/>
      <c r="M585" s="850"/>
      <c r="N585" s="850"/>
      <c r="O585" s="850"/>
      <c r="P585" s="850"/>
    </row>
    <row r="586" spans="1:16" ht="15" x14ac:dyDescent="0.25">
      <c r="A586" s="850"/>
      <c r="B586" s="850"/>
      <c r="C586" s="850"/>
      <c r="D586" s="850"/>
      <c r="E586" s="850"/>
      <c r="F586" s="850"/>
      <c r="G586" s="850"/>
      <c r="H586" s="850"/>
      <c r="I586" s="850"/>
      <c r="J586" s="850"/>
      <c r="K586" s="850"/>
      <c r="L586" s="850"/>
      <c r="M586" s="850"/>
      <c r="N586" s="850"/>
      <c r="O586" s="850"/>
      <c r="P586" s="850"/>
    </row>
    <row r="587" spans="1:16" ht="15" x14ac:dyDescent="0.25">
      <c r="A587" s="850"/>
      <c r="B587" s="850"/>
      <c r="C587" s="850"/>
      <c r="D587" s="850"/>
      <c r="E587" s="850"/>
      <c r="F587" s="850"/>
      <c r="G587" s="850"/>
      <c r="H587" s="850"/>
      <c r="I587" s="850"/>
      <c r="J587" s="850"/>
      <c r="K587" s="850"/>
      <c r="L587" s="850"/>
      <c r="M587" s="850"/>
      <c r="N587" s="850"/>
      <c r="O587" s="850"/>
      <c r="P587" s="850"/>
    </row>
    <row r="588" spans="1:16" ht="15" x14ac:dyDescent="0.25">
      <c r="A588" s="850"/>
      <c r="B588" s="850"/>
      <c r="C588" s="850"/>
      <c r="D588" s="850"/>
      <c r="E588" s="850"/>
      <c r="F588" s="850"/>
      <c r="G588" s="850"/>
      <c r="H588" s="850"/>
      <c r="I588" s="850"/>
      <c r="J588" s="850"/>
      <c r="K588" s="850"/>
      <c r="L588" s="850"/>
      <c r="M588" s="850"/>
      <c r="N588" s="850"/>
      <c r="O588" s="850"/>
      <c r="P588" s="850"/>
    </row>
    <row r="589" spans="1:16" ht="15" x14ac:dyDescent="0.25">
      <c r="A589" s="850"/>
      <c r="B589" s="850"/>
      <c r="C589" s="850"/>
      <c r="D589" s="850"/>
      <c r="E589" s="850"/>
      <c r="F589" s="850"/>
      <c r="G589" s="850"/>
      <c r="H589" s="850"/>
      <c r="I589" s="850"/>
      <c r="J589" s="850"/>
      <c r="K589" s="850"/>
      <c r="L589" s="850"/>
      <c r="M589" s="850"/>
      <c r="N589" s="850"/>
      <c r="O589" s="850"/>
      <c r="P589" s="850"/>
    </row>
    <row r="590" spans="1:16" ht="15" x14ac:dyDescent="0.25">
      <c r="A590" s="850"/>
      <c r="B590" s="850"/>
      <c r="C590" s="850"/>
      <c r="D590" s="850"/>
      <c r="E590" s="850"/>
      <c r="F590" s="850"/>
      <c r="G590" s="850"/>
      <c r="H590" s="850"/>
      <c r="I590" s="850"/>
      <c r="J590" s="850"/>
      <c r="K590" s="850"/>
      <c r="L590" s="850"/>
      <c r="M590" s="850"/>
      <c r="N590" s="850"/>
      <c r="O590" s="850"/>
      <c r="P590" s="850"/>
    </row>
    <row r="591" spans="1:16" ht="15" x14ac:dyDescent="0.25">
      <c r="A591" s="850"/>
      <c r="B591" s="850"/>
      <c r="C591" s="850"/>
      <c r="D591" s="850"/>
      <c r="E591" s="850"/>
      <c r="F591" s="850"/>
      <c r="G591" s="850"/>
      <c r="H591" s="850"/>
      <c r="I591" s="850"/>
      <c r="J591" s="850"/>
      <c r="K591" s="850"/>
      <c r="L591" s="850"/>
      <c r="M591" s="850"/>
      <c r="N591" s="850"/>
      <c r="O591" s="850"/>
      <c r="P591" s="850"/>
    </row>
    <row r="592" spans="1:16" ht="15" x14ac:dyDescent="0.25">
      <c r="A592" s="850"/>
      <c r="B592" s="850"/>
      <c r="C592" s="850"/>
      <c r="D592" s="850"/>
      <c r="E592" s="850"/>
      <c r="F592" s="850"/>
      <c r="G592" s="850"/>
      <c r="H592" s="850"/>
      <c r="I592" s="850"/>
      <c r="J592" s="850"/>
      <c r="K592" s="850"/>
      <c r="L592" s="850"/>
      <c r="M592" s="850"/>
      <c r="N592" s="850"/>
      <c r="O592" s="850"/>
      <c r="P592" s="850"/>
    </row>
    <row r="593" spans="1:16" ht="15" x14ac:dyDescent="0.25">
      <c r="A593" s="850"/>
      <c r="B593" s="850"/>
      <c r="C593" s="850"/>
      <c r="D593" s="850"/>
      <c r="E593" s="850"/>
      <c r="F593" s="850"/>
      <c r="G593" s="850"/>
      <c r="H593" s="850"/>
      <c r="I593" s="850"/>
      <c r="J593" s="850"/>
      <c r="K593" s="850"/>
      <c r="L593" s="850"/>
      <c r="M593" s="850"/>
      <c r="N593" s="850"/>
      <c r="O593" s="850"/>
      <c r="P593" s="850"/>
    </row>
    <row r="594" spans="1:16" ht="15" x14ac:dyDescent="0.25">
      <c r="A594" s="850"/>
      <c r="B594" s="850"/>
      <c r="C594" s="850"/>
      <c r="D594" s="850"/>
      <c r="E594" s="850"/>
      <c r="F594" s="850"/>
      <c r="G594" s="850"/>
      <c r="H594" s="850"/>
      <c r="I594" s="850"/>
      <c r="J594" s="850"/>
      <c r="K594" s="850"/>
      <c r="L594" s="850"/>
      <c r="M594" s="850"/>
      <c r="N594" s="850"/>
      <c r="O594" s="850"/>
      <c r="P594" s="850"/>
    </row>
    <row r="595" spans="1:16" ht="15" x14ac:dyDescent="0.25">
      <c r="A595" s="850"/>
      <c r="B595" s="850"/>
      <c r="C595" s="850"/>
      <c r="D595" s="850"/>
      <c r="E595" s="850"/>
      <c r="F595" s="850"/>
      <c r="G595" s="850"/>
      <c r="H595" s="850"/>
      <c r="I595" s="850"/>
      <c r="J595" s="850"/>
      <c r="K595" s="850"/>
      <c r="L595" s="850"/>
      <c r="M595" s="850"/>
      <c r="N595" s="850"/>
      <c r="O595" s="850"/>
      <c r="P595" s="850"/>
    </row>
    <row r="596" spans="1:16" ht="15" x14ac:dyDescent="0.25">
      <c r="A596" s="850"/>
      <c r="B596" s="850"/>
      <c r="C596" s="850"/>
      <c r="D596" s="850"/>
      <c r="E596" s="850"/>
      <c r="F596" s="850"/>
      <c r="G596" s="850"/>
      <c r="H596" s="850"/>
      <c r="I596" s="850"/>
      <c r="J596" s="850"/>
      <c r="K596" s="850"/>
      <c r="L596" s="850"/>
      <c r="M596" s="850"/>
      <c r="N596" s="850"/>
      <c r="O596" s="850"/>
      <c r="P596" s="850"/>
    </row>
    <row r="597" spans="1:16" ht="15" x14ac:dyDescent="0.25">
      <c r="A597" s="850"/>
      <c r="B597" s="850"/>
      <c r="C597" s="850"/>
      <c r="D597" s="850"/>
      <c r="E597" s="850"/>
      <c r="F597" s="850"/>
      <c r="G597" s="850"/>
      <c r="H597" s="850"/>
      <c r="I597" s="850"/>
      <c r="J597" s="850"/>
      <c r="K597" s="850"/>
      <c r="L597" s="850"/>
      <c r="M597" s="850"/>
      <c r="N597" s="850"/>
      <c r="O597" s="850"/>
      <c r="P597" s="850"/>
    </row>
    <row r="598" spans="1:16" ht="15" x14ac:dyDescent="0.25">
      <c r="A598" s="850"/>
      <c r="B598" s="850"/>
      <c r="C598" s="850"/>
      <c r="D598" s="850"/>
      <c r="E598" s="850"/>
      <c r="F598" s="850"/>
      <c r="G598" s="850"/>
      <c r="H598" s="850"/>
      <c r="I598" s="850"/>
      <c r="J598" s="850"/>
      <c r="K598" s="850"/>
      <c r="L598" s="850"/>
      <c r="M598" s="850"/>
      <c r="N598" s="850"/>
      <c r="O598" s="850"/>
      <c r="P598" s="850"/>
    </row>
    <row r="599" spans="1:16" ht="15" x14ac:dyDescent="0.25">
      <c r="A599" s="850"/>
      <c r="B599" s="850"/>
      <c r="C599" s="850"/>
      <c r="D599" s="850"/>
      <c r="E599" s="850"/>
      <c r="F599" s="850"/>
      <c r="G599" s="850"/>
      <c r="H599" s="850"/>
      <c r="I599" s="850"/>
      <c r="J599" s="850"/>
      <c r="K599" s="850"/>
      <c r="L599" s="850"/>
      <c r="M599" s="850"/>
      <c r="N599" s="850"/>
      <c r="O599" s="850"/>
      <c r="P599" s="850"/>
    </row>
    <row r="600" spans="1:16" ht="15" x14ac:dyDescent="0.25">
      <c r="A600" s="850"/>
      <c r="B600" s="850"/>
      <c r="C600" s="850"/>
      <c r="D600" s="850"/>
      <c r="E600" s="850"/>
      <c r="F600" s="850"/>
      <c r="G600" s="850"/>
      <c r="H600" s="850"/>
      <c r="I600" s="850"/>
      <c r="J600" s="850"/>
      <c r="K600" s="850"/>
      <c r="L600" s="850"/>
      <c r="M600" s="850"/>
      <c r="N600" s="850"/>
      <c r="O600" s="850"/>
      <c r="P600" s="850"/>
    </row>
    <row r="601" spans="1:16" ht="15" x14ac:dyDescent="0.25">
      <c r="A601" s="850"/>
      <c r="B601" s="850"/>
      <c r="C601" s="850"/>
      <c r="D601" s="850"/>
      <c r="E601" s="850"/>
      <c r="F601" s="850"/>
      <c r="G601" s="850"/>
      <c r="H601" s="850"/>
      <c r="I601" s="850"/>
      <c r="J601" s="850"/>
      <c r="K601" s="850"/>
      <c r="L601" s="850"/>
      <c r="M601" s="850"/>
      <c r="N601" s="850"/>
      <c r="O601" s="850"/>
      <c r="P601" s="850"/>
    </row>
    <row r="602" spans="1:16" ht="15" x14ac:dyDescent="0.25">
      <c r="A602" s="850"/>
      <c r="B602" s="850"/>
      <c r="C602" s="850"/>
      <c r="D602" s="850"/>
      <c r="E602" s="850"/>
      <c r="F602" s="850"/>
      <c r="G602" s="850"/>
      <c r="H602" s="850"/>
      <c r="I602" s="850"/>
      <c r="J602" s="850"/>
      <c r="K602" s="850"/>
      <c r="L602" s="850"/>
      <c r="M602" s="850"/>
      <c r="N602" s="850"/>
      <c r="O602" s="850"/>
      <c r="P602" s="850"/>
    </row>
    <row r="603" spans="1:16" ht="15" x14ac:dyDescent="0.25">
      <c r="A603" s="850"/>
      <c r="B603" s="850"/>
      <c r="C603" s="850"/>
      <c r="D603" s="850"/>
      <c r="E603" s="850"/>
      <c r="F603" s="850"/>
      <c r="G603" s="850"/>
      <c r="H603" s="850"/>
      <c r="I603" s="850"/>
      <c r="J603" s="850"/>
      <c r="K603" s="850"/>
      <c r="L603" s="850"/>
      <c r="M603" s="850"/>
      <c r="N603" s="850"/>
      <c r="O603" s="850"/>
      <c r="P603" s="850"/>
    </row>
    <row r="604" spans="1:16" ht="15" x14ac:dyDescent="0.25">
      <c r="A604" s="850"/>
      <c r="B604" s="850"/>
      <c r="C604" s="850"/>
      <c r="D604" s="850"/>
      <c r="E604" s="850"/>
      <c r="F604" s="850"/>
      <c r="G604" s="850"/>
      <c r="H604" s="850"/>
      <c r="I604" s="850"/>
      <c r="J604" s="850"/>
      <c r="K604" s="850"/>
      <c r="L604" s="850"/>
      <c r="M604" s="850"/>
      <c r="N604" s="850"/>
      <c r="O604" s="850"/>
      <c r="P604" s="850"/>
    </row>
    <row r="605" spans="1:16" ht="15" x14ac:dyDescent="0.25">
      <c r="A605" s="850"/>
      <c r="B605" s="850"/>
      <c r="C605" s="850"/>
      <c r="D605" s="850"/>
      <c r="E605" s="850"/>
      <c r="F605" s="850"/>
      <c r="G605" s="850"/>
      <c r="H605" s="850"/>
      <c r="I605" s="850"/>
      <c r="J605" s="850"/>
      <c r="K605" s="850"/>
      <c r="L605" s="850"/>
      <c r="M605" s="850"/>
      <c r="N605" s="850"/>
      <c r="O605" s="850"/>
      <c r="P605" s="850"/>
    </row>
    <row r="606" spans="1:16" ht="15" x14ac:dyDescent="0.25">
      <c r="A606" s="850"/>
      <c r="B606" s="850"/>
      <c r="C606" s="850"/>
      <c r="D606" s="850"/>
      <c r="E606" s="850"/>
      <c r="F606" s="850"/>
      <c r="G606" s="850"/>
      <c r="H606" s="850"/>
      <c r="I606" s="850"/>
      <c r="J606" s="850"/>
      <c r="K606" s="850"/>
      <c r="L606" s="850"/>
      <c r="M606" s="850"/>
      <c r="N606" s="850"/>
      <c r="O606" s="850"/>
      <c r="P606" s="850"/>
    </row>
    <row r="607" spans="1:16" ht="15" x14ac:dyDescent="0.25">
      <c r="A607" s="850"/>
      <c r="B607" s="850"/>
      <c r="C607" s="850"/>
      <c r="D607" s="850"/>
      <c r="E607" s="850"/>
      <c r="F607" s="850"/>
      <c r="G607" s="850"/>
      <c r="H607" s="850"/>
      <c r="I607" s="850"/>
      <c r="J607" s="850"/>
      <c r="K607" s="850"/>
      <c r="L607" s="850"/>
      <c r="M607" s="850"/>
      <c r="N607" s="850"/>
      <c r="O607" s="850"/>
      <c r="P607" s="850"/>
    </row>
    <row r="608" spans="1:16" ht="15" x14ac:dyDescent="0.25">
      <c r="A608" s="850"/>
      <c r="B608" s="850"/>
      <c r="C608" s="850"/>
      <c r="D608" s="850"/>
      <c r="E608" s="850"/>
      <c r="F608" s="850"/>
      <c r="G608" s="850"/>
      <c r="H608" s="850"/>
      <c r="I608" s="850"/>
      <c r="J608" s="850"/>
      <c r="K608" s="850"/>
      <c r="L608" s="850"/>
      <c r="M608" s="850"/>
      <c r="N608" s="850"/>
      <c r="O608" s="850"/>
      <c r="P608" s="850"/>
    </row>
    <row r="609" spans="1:16" ht="15" x14ac:dyDescent="0.25">
      <c r="A609" s="850"/>
      <c r="B609" s="850"/>
      <c r="C609" s="850"/>
      <c r="D609" s="850"/>
      <c r="E609" s="850"/>
      <c r="F609" s="850"/>
      <c r="G609" s="850"/>
      <c r="H609" s="850"/>
      <c r="I609" s="850"/>
      <c r="J609" s="850"/>
      <c r="K609" s="850"/>
      <c r="L609" s="850"/>
      <c r="M609" s="850"/>
      <c r="N609" s="850"/>
      <c r="O609" s="850"/>
      <c r="P609" s="850"/>
    </row>
    <row r="610" spans="1:16" ht="15" x14ac:dyDescent="0.25">
      <c r="A610" s="850"/>
      <c r="B610" s="850"/>
      <c r="C610" s="850"/>
      <c r="D610" s="850"/>
      <c r="E610" s="850"/>
      <c r="F610" s="850"/>
      <c r="G610" s="850"/>
      <c r="H610" s="850"/>
      <c r="I610" s="850"/>
      <c r="J610" s="850"/>
      <c r="K610" s="850"/>
      <c r="L610" s="850"/>
      <c r="M610" s="850"/>
      <c r="N610" s="850"/>
      <c r="O610" s="850"/>
      <c r="P610" s="850"/>
    </row>
    <row r="611" spans="1:16" ht="15" x14ac:dyDescent="0.25">
      <c r="A611" s="850"/>
      <c r="B611" s="850"/>
      <c r="C611" s="850"/>
      <c r="D611" s="850"/>
      <c r="E611" s="850"/>
      <c r="F611" s="850"/>
      <c r="G611" s="850"/>
      <c r="H611" s="850"/>
      <c r="I611" s="850"/>
      <c r="J611" s="850"/>
      <c r="K611" s="850"/>
      <c r="L611" s="850"/>
      <c r="M611" s="850"/>
      <c r="N611" s="850"/>
      <c r="O611" s="850"/>
      <c r="P611" s="850"/>
    </row>
    <row r="612" spans="1:16" ht="15" x14ac:dyDescent="0.25">
      <c r="A612" s="850"/>
      <c r="B612" s="850"/>
      <c r="C612" s="850"/>
      <c r="D612" s="850"/>
      <c r="E612" s="850"/>
      <c r="F612" s="850"/>
      <c r="G612" s="850"/>
      <c r="H612" s="850"/>
      <c r="I612" s="850"/>
      <c r="J612" s="850"/>
      <c r="K612" s="850"/>
      <c r="L612" s="850"/>
      <c r="M612" s="850"/>
      <c r="N612" s="850"/>
      <c r="O612" s="850"/>
      <c r="P612" s="850"/>
    </row>
    <row r="613" spans="1:16" ht="15" x14ac:dyDescent="0.25">
      <c r="A613" s="850"/>
      <c r="B613" s="850"/>
      <c r="C613" s="850"/>
      <c r="D613" s="850"/>
      <c r="E613" s="850"/>
      <c r="F613" s="850"/>
      <c r="G613" s="850"/>
      <c r="H613" s="850"/>
      <c r="I613" s="850"/>
      <c r="J613" s="850"/>
      <c r="K613" s="850"/>
      <c r="L613" s="850"/>
      <c r="M613" s="850"/>
      <c r="N613" s="850"/>
      <c r="O613" s="850"/>
      <c r="P613" s="850"/>
    </row>
    <row r="614" spans="1:16" ht="15" x14ac:dyDescent="0.25">
      <c r="A614" s="850"/>
      <c r="B614" s="850"/>
      <c r="C614" s="850"/>
      <c r="D614" s="850"/>
      <c r="E614" s="850"/>
      <c r="F614" s="850"/>
      <c r="G614" s="850"/>
      <c r="H614" s="850"/>
      <c r="I614" s="850"/>
      <c r="J614" s="850"/>
      <c r="K614" s="850"/>
      <c r="L614" s="850"/>
      <c r="M614" s="850"/>
      <c r="N614" s="850"/>
      <c r="O614" s="850"/>
      <c r="P614" s="850"/>
    </row>
    <row r="615" spans="1:16" ht="15" x14ac:dyDescent="0.25">
      <c r="A615" s="850"/>
      <c r="B615" s="850"/>
      <c r="C615" s="850"/>
      <c r="D615" s="850"/>
      <c r="E615" s="850"/>
      <c r="F615" s="850"/>
      <c r="G615" s="850"/>
      <c r="H615" s="850"/>
      <c r="I615" s="850"/>
      <c r="J615" s="850"/>
      <c r="K615" s="850"/>
      <c r="L615" s="850"/>
      <c r="M615" s="850"/>
      <c r="N615" s="850"/>
      <c r="O615" s="850"/>
      <c r="P615" s="850"/>
    </row>
    <row r="616" spans="1:16" ht="15" x14ac:dyDescent="0.25">
      <c r="A616" s="850"/>
      <c r="B616" s="850"/>
      <c r="C616" s="850"/>
      <c r="D616" s="850"/>
      <c r="E616" s="850"/>
      <c r="F616" s="850"/>
      <c r="G616" s="850"/>
      <c r="H616" s="850"/>
      <c r="I616" s="850"/>
      <c r="J616" s="850"/>
      <c r="K616" s="850"/>
      <c r="L616" s="850"/>
      <c r="M616" s="850"/>
      <c r="N616" s="850"/>
      <c r="O616" s="850"/>
      <c r="P616" s="850"/>
    </row>
    <row r="617" spans="1:16" ht="15" x14ac:dyDescent="0.25">
      <c r="A617" s="850"/>
      <c r="B617" s="850"/>
      <c r="C617" s="850"/>
      <c r="D617" s="850"/>
      <c r="E617" s="850"/>
      <c r="F617" s="850"/>
      <c r="G617" s="850"/>
      <c r="H617" s="850"/>
      <c r="I617" s="850"/>
      <c r="J617" s="850"/>
      <c r="K617" s="850"/>
      <c r="L617" s="850"/>
      <c r="M617" s="850"/>
      <c r="N617" s="850"/>
      <c r="O617" s="850"/>
      <c r="P617" s="850"/>
    </row>
    <row r="618" spans="1:16" ht="15" x14ac:dyDescent="0.25">
      <c r="A618" s="850"/>
      <c r="B618" s="850"/>
      <c r="C618" s="850"/>
      <c r="D618" s="850"/>
      <c r="E618" s="850"/>
      <c r="F618" s="850"/>
      <c r="G618" s="850"/>
      <c r="H618" s="850"/>
      <c r="I618" s="850"/>
      <c r="J618" s="850"/>
      <c r="K618" s="850"/>
      <c r="L618" s="850"/>
      <c r="M618" s="850"/>
      <c r="N618" s="850"/>
      <c r="O618" s="850"/>
      <c r="P618" s="850"/>
    </row>
    <row r="619" spans="1:16" ht="15" x14ac:dyDescent="0.25">
      <c r="A619" s="850"/>
      <c r="B619" s="850"/>
      <c r="C619" s="850"/>
      <c r="D619" s="850"/>
      <c r="E619" s="850"/>
      <c r="F619" s="850"/>
      <c r="G619" s="850"/>
      <c r="H619" s="850"/>
      <c r="I619" s="850"/>
      <c r="J619" s="850"/>
      <c r="K619" s="850"/>
      <c r="L619" s="850"/>
      <c r="M619" s="850"/>
      <c r="N619" s="850"/>
      <c r="O619" s="850"/>
      <c r="P619" s="850"/>
    </row>
    <row r="620" spans="1:16" ht="15" x14ac:dyDescent="0.25">
      <c r="A620" s="850"/>
      <c r="B620" s="850"/>
      <c r="C620" s="850"/>
      <c r="D620" s="850"/>
      <c r="E620" s="850"/>
      <c r="F620" s="850"/>
      <c r="G620" s="850"/>
      <c r="H620" s="850"/>
      <c r="I620" s="850"/>
      <c r="J620" s="850"/>
      <c r="K620" s="850"/>
      <c r="L620" s="850"/>
      <c r="M620" s="850"/>
      <c r="N620" s="850"/>
      <c r="O620" s="850"/>
      <c r="P620" s="850"/>
    </row>
    <row r="621" spans="1:16" ht="15" x14ac:dyDescent="0.25">
      <c r="A621" s="850"/>
      <c r="B621" s="850"/>
      <c r="C621" s="850"/>
      <c r="D621" s="850"/>
      <c r="E621" s="850"/>
      <c r="F621" s="850"/>
      <c r="G621" s="850"/>
      <c r="H621" s="850"/>
      <c r="I621" s="850"/>
      <c r="J621" s="850"/>
      <c r="K621" s="850"/>
      <c r="L621" s="850"/>
      <c r="M621" s="850"/>
      <c r="N621" s="850"/>
      <c r="O621" s="850"/>
      <c r="P621" s="850"/>
    </row>
    <row r="622" spans="1:16" ht="15" x14ac:dyDescent="0.25">
      <c r="A622" s="850"/>
      <c r="B622" s="850"/>
      <c r="C622" s="850"/>
      <c r="D622" s="850"/>
      <c r="E622" s="850"/>
      <c r="F622" s="850"/>
      <c r="G622" s="850"/>
      <c r="H622" s="850"/>
      <c r="I622" s="850"/>
      <c r="J622" s="850"/>
      <c r="K622" s="850"/>
      <c r="L622" s="850"/>
      <c r="M622" s="850"/>
      <c r="N622" s="850"/>
      <c r="O622" s="850"/>
      <c r="P622" s="850"/>
    </row>
    <row r="623" spans="1:16" ht="15" x14ac:dyDescent="0.25">
      <c r="A623" s="850"/>
      <c r="B623" s="850"/>
      <c r="C623" s="850"/>
      <c r="D623" s="850"/>
      <c r="E623" s="850"/>
      <c r="F623" s="850"/>
      <c r="G623" s="850"/>
      <c r="H623" s="850"/>
      <c r="I623" s="850"/>
      <c r="J623" s="850"/>
      <c r="K623" s="850"/>
      <c r="L623" s="850"/>
      <c r="M623" s="850"/>
      <c r="N623" s="850"/>
      <c r="O623" s="850"/>
      <c r="P623" s="850"/>
    </row>
    <row r="624" spans="1:16" ht="15" x14ac:dyDescent="0.25">
      <c r="A624" s="850"/>
      <c r="B624" s="850"/>
      <c r="C624" s="850"/>
      <c r="D624" s="850"/>
      <c r="E624" s="850"/>
      <c r="F624" s="850"/>
      <c r="G624" s="850"/>
      <c r="H624" s="850"/>
      <c r="I624" s="850"/>
      <c r="J624" s="850"/>
      <c r="K624" s="850"/>
      <c r="L624" s="850"/>
      <c r="M624" s="850"/>
      <c r="N624" s="850"/>
      <c r="O624" s="850"/>
      <c r="P624" s="850"/>
    </row>
    <row r="625" spans="1:16" ht="15" x14ac:dyDescent="0.25">
      <c r="A625" s="850"/>
      <c r="B625" s="850"/>
      <c r="C625" s="850"/>
      <c r="D625" s="850"/>
      <c r="E625" s="850"/>
      <c r="F625" s="850"/>
      <c r="G625" s="850"/>
      <c r="H625" s="850"/>
      <c r="I625" s="850"/>
      <c r="J625" s="850"/>
      <c r="K625" s="850"/>
      <c r="L625" s="850"/>
      <c r="M625" s="850"/>
      <c r="N625" s="850"/>
      <c r="O625" s="850"/>
      <c r="P625" s="850"/>
    </row>
    <row r="626" spans="1:16" ht="15" x14ac:dyDescent="0.25">
      <c r="A626" s="850"/>
      <c r="B626" s="850"/>
      <c r="C626" s="850"/>
      <c r="D626" s="850"/>
      <c r="E626" s="850"/>
      <c r="F626" s="850"/>
      <c r="G626" s="850"/>
      <c r="H626" s="850"/>
      <c r="I626" s="850"/>
      <c r="J626" s="850"/>
      <c r="K626" s="850"/>
      <c r="L626" s="850"/>
      <c r="M626" s="850"/>
      <c r="N626" s="850"/>
      <c r="O626" s="850"/>
      <c r="P626" s="850"/>
    </row>
    <row r="627" spans="1:16" ht="15" x14ac:dyDescent="0.25">
      <c r="A627" s="850"/>
      <c r="B627" s="850"/>
      <c r="C627" s="850"/>
      <c r="D627" s="850"/>
      <c r="E627" s="850"/>
      <c r="F627" s="850"/>
      <c r="G627" s="850"/>
      <c r="H627" s="850"/>
      <c r="I627" s="850"/>
      <c r="J627" s="850"/>
      <c r="K627" s="850"/>
      <c r="L627" s="850"/>
      <c r="M627" s="850"/>
      <c r="N627" s="850"/>
      <c r="O627" s="850"/>
      <c r="P627" s="850"/>
    </row>
    <row r="628" spans="1:16" ht="15" x14ac:dyDescent="0.25">
      <c r="A628" s="850"/>
      <c r="B628" s="850"/>
      <c r="C628" s="850"/>
      <c r="D628" s="850"/>
      <c r="E628" s="850"/>
      <c r="F628" s="850"/>
      <c r="G628" s="850"/>
      <c r="H628" s="850"/>
      <c r="I628" s="850"/>
      <c r="J628" s="850"/>
      <c r="K628" s="850"/>
      <c r="L628" s="850"/>
      <c r="M628" s="850"/>
      <c r="N628" s="850"/>
      <c r="O628" s="850"/>
      <c r="P628" s="850"/>
    </row>
    <row r="629" spans="1:16" ht="15" x14ac:dyDescent="0.25">
      <c r="A629" s="850"/>
      <c r="B629" s="850"/>
      <c r="C629" s="850"/>
      <c r="D629" s="850"/>
      <c r="E629" s="850"/>
      <c r="F629" s="850"/>
      <c r="G629" s="850"/>
      <c r="H629" s="850"/>
      <c r="I629" s="850"/>
      <c r="J629" s="850"/>
      <c r="K629" s="850"/>
      <c r="L629" s="850"/>
      <c r="M629" s="850"/>
      <c r="N629" s="850"/>
      <c r="O629" s="850"/>
      <c r="P629" s="850"/>
    </row>
    <row r="630" spans="1:16" ht="15" x14ac:dyDescent="0.25">
      <c r="A630" s="850"/>
      <c r="B630" s="850"/>
      <c r="C630" s="850"/>
      <c r="D630" s="850"/>
      <c r="E630" s="850"/>
      <c r="F630" s="850"/>
      <c r="G630" s="850"/>
      <c r="H630" s="850"/>
      <c r="I630" s="850"/>
      <c r="J630" s="850"/>
      <c r="K630" s="850"/>
      <c r="L630" s="850"/>
      <c r="M630" s="850"/>
      <c r="N630" s="850"/>
      <c r="O630" s="850"/>
      <c r="P630" s="850"/>
    </row>
    <row r="631" spans="1:16" ht="15" x14ac:dyDescent="0.25">
      <c r="A631" s="850"/>
      <c r="B631" s="850"/>
      <c r="C631" s="850"/>
      <c r="D631" s="850"/>
      <c r="E631" s="850"/>
      <c r="F631" s="850"/>
      <c r="G631" s="850"/>
      <c r="H631" s="850"/>
      <c r="I631" s="850"/>
      <c r="J631" s="850"/>
      <c r="K631" s="850"/>
      <c r="L631" s="850"/>
      <c r="M631" s="850"/>
      <c r="N631" s="850"/>
      <c r="O631" s="850"/>
      <c r="P631" s="850"/>
    </row>
    <row r="632" spans="1:16" ht="15" x14ac:dyDescent="0.25">
      <c r="A632" s="850"/>
      <c r="B632" s="850"/>
      <c r="C632" s="850"/>
      <c r="D632" s="850"/>
      <c r="E632" s="850"/>
      <c r="F632" s="850"/>
      <c r="G632" s="850"/>
      <c r="H632" s="850"/>
      <c r="I632" s="850"/>
      <c r="J632" s="850"/>
      <c r="K632" s="850"/>
      <c r="L632" s="850"/>
      <c r="M632" s="850"/>
      <c r="N632" s="850"/>
      <c r="O632" s="850"/>
      <c r="P632" s="850"/>
    </row>
    <row r="633" spans="1:16" ht="15" x14ac:dyDescent="0.25">
      <c r="A633" s="850"/>
      <c r="B633" s="850"/>
      <c r="C633" s="850"/>
      <c r="D633" s="850"/>
      <c r="E633" s="850"/>
      <c r="F633" s="850"/>
      <c r="G633" s="850"/>
      <c r="H633" s="850"/>
      <c r="I633" s="850"/>
      <c r="J633" s="850"/>
      <c r="K633" s="850"/>
      <c r="L633" s="850"/>
      <c r="M633" s="850"/>
      <c r="N633" s="850"/>
      <c r="O633" s="850"/>
      <c r="P633" s="850"/>
    </row>
    <row r="634" spans="1:16" ht="15" x14ac:dyDescent="0.25">
      <c r="A634" s="850"/>
      <c r="B634" s="850"/>
      <c r="C634" s="850"/>
      <c r="D634" s="850"/>
      <c r="E634" s="850"/>
      <c r="F634" s="850"/>
      <c r="G634" s="850"/>
      <c r="H634" s="850"/>
      <c r="I634" s="850"/>
      <c r="J634" s="850"/>
      <c r="K634" s="850"/>
      <c r="L634" s="850"/>
      <c r="M634" s="850"/>
      <c r="N634" s="850"/>
      <c r="O634" s="850"/>
      <c r="P634" s="850"/>
    </row>
    <row r="635" spans="1:16" ht="15" x14ac:dyDescent="0.25">
      <c r="A635" s="850"/>
      <c r="B635" s="850"/>
      <c r="C635" s="850"/>
      <c r="D635" s="850"/>
      <c r="E635" s="850"/>
      <c r="F635" s="850"/>
      <c r="G635" s="850"/>
      <c r="H635" s="850"/>
      <c r="I635" s="850"/>
      <c r="J635" s="850"/>
      <c r="K635" s="850"/>
      <c r="L635" s="850"/>
      <c r="M635" s="850"/>
      <c r="N635" s="850"/>
      <c r="O635" s="850"/>
      <c r="P635" s="850"/>
    </row>
    <row r="636" spans="1:16" ht="15" x14ac:dyDescent="0.25">
      <c r="A636" s="850"/>
      <c r="B636" s="850"/>
      <c r="C636" s="850"/>
      <c r="D636" s="850"/>
      <c r="E636" s="850"/>
      <c r="F636" s="850"/>
      <c r="G636" s="850"/>
      <c r="H636" s="850"/>
      <c r="I636" s="850"/>
      <c r="J636" s="850"/>
      <c r="K636" s="850"/>
      <c r="L636" s="850"/>
      <c r="M636" s="850"/>
      <c r="N636" s="850"/>
      <c r="O636" s="850"/>
      <c r="P636" s="850"/>
    </row>
    <row r="637" spans="1:16" ht="15" x14ac:dyDescent="0.25">
      <c r="A637" s="850"/>
      <c r="B637" s="850"/>
      <c r="C637" s="850"/>
      <c r="D637" s="850"/>
      <c r="E637" s="850"/>
      <c r="F637" s="850"/>
      <c r="G637" s="850"/>
      <c r="H637" s="850"/>
      <c r="I637" s="850"/>
      <c r="J637" s="850"/>
      <c r="K637" s="850"/>
      <c r="L637" s="850"/>
      <c r="M637" s="850"/>
      <c r="N637" s="850"/>
      <c r="O637" s="850"/>
      <c r="P637" s="850"/>
    </row>
    <row r="638" spans="1:16" ht="15" x14ac:dyDescent="0.25">
      <c r="A638" s="850"/>
      <c r="B638" s="850"/>
      <c r="C638" s="850"/>
      <c r="D638" s="850"/>
      <c r="E638" s="850"/>
      <c r="F638" s="850"/>
      <c r="G638" s="850"/>
      <c r="H638" s="850"/>
      <c r="I638" s="850"/>
      <c r="J638" s="850"/>
      <c r="K638" s="850"/>
      <c r="L638" s="850"/>
      <c r="M638" s="850"/>
      <c r="N638" s="850"/>
      <c r="O638" s="850"/>
      <c r="P638" s="850"/>
    </row>
    <row r="639" spans="1:16" ht="15" x14ac:dyDescent="0.25">
      <c r="A639" s="850"/>
      <c r="B639" s="850"/>
      <c r="C639" s="850"/>
      <c r="D639" s="850"/>
      <c r="E639" s="850"/>
      <c r="F639" s="850"/>
      <c r="G639" s="850"/>
      <c r="H639" s="850"/>
      <c r="I639" s="850"/>
      <c r="J639" s="850"/>
      <c r="K639" s="850"/>
      <c r="L639" s="850"/>
      <c r="M639" s="850"/>
      <c r="N639" s="850"/>
      <c r="O639" s="850"/>
      <c r="P639" s="850"/>
    </row>
    <row r="640" spans="1:16" ht="15" x14ac:dyDescent="0.25">
      <c r="A640" s="850"/>
      <c r="B640" s="850"/>
      <c r="C640" s="850"/>
      <c r="D640" s="850"/>
      <c r="E640" s="850"/>
      <c r="F640" s="850"/>
      <c r="G640" s="850"/>
      <c r="H640" s="850"/>
      <c r="I640" s="850"/>
      <c r="J640" s="850"/>
      <c r="K640" s="850"/>
      <c r="L640" s="850"/>
      <c r="M640" s="850"/>
      <c r="N640" s="850"/>
      <c r="O640" s="850"/>
      <c r="P640" s="850"/>
    </row>
    <row r="641" spans="1:16" ht="15" x14ac:dyDescent="0.25">
      <c r="A641" s="850"/>
      <c r="B641" s="850"/>
      <c r="C641" s="850"/>
      <c r="D641" s="850"/>
      <c r="E641" s="850"/>
      <c r="F641" s="850"/>
      <c r="G641" s="850"/>
      <c r="H641" s="850"/>
      <c r="I641" s="850"/>
      <c r="J641" s="850"/>
      <c r="K641" s="850"/>
      <c r="L641" s="850"/>
      <c r="M641" s="850"/>
      <c r="N641" s="850"/>
      <c r="O641" s="850"/>
      <c r="P641" s="850"/>
    </row>
    <row r="642" spans="1:16" ht="15" x14ac:dyDescent="0.25">
      <c r="A642" s="850"/>
      <c r="B642" s="850"/>
      <c r="C642" s="850"/>
      <c r="D642" s="850"/>
      <c r="E642" s="850"/>
      <c r="F642" s="850"/>
      <c r="G642" s="850"/>
      <c r="H642" s="850"/>
      <c r="I642" s="850"/>
      <c r="J642" s="850"/>
      <c r="K642" s="850"/>
      <c r="L642" s="850"/>
      <c r="M642" s="850"/>
      <c r="N642" s="850"/>
      <c r="O642" s="850"/>
      <c r="P642" s="850"/>
    </row>
    <row r="643" spans="1:16" ht="15" x14ac:dyDescent="0.25">
      <c r="A643" s="850"/>
      <c r="B643" s="850"/>
      <c r="C643" s="850"/>
      <c r="D643" s="850"/>
      <c r="E643" s="850"/>
      <c r="F643" s="850"/>
      <c r="G643" s="850"/>
      <c r="H643" s="850"/>
      <c r="I643" s="850"/>
      <c r="J643" s="850"/>
      <c r="K643" s="850"/>
      <c r="L643" s="850"/>
      <c r="M643" s="850"/>
      <c r="N643" s="850"/>
      <c r="O643" s="850"/>
      <c r="P643" s="850"/>
    </row>
    <row r="644" spans="1:16" ht="15" x14ac:dyDescent="0.25">
      <c r="A644" s="850"/>
      <c r="B644" s="850"/>
      <c r="C644" s="850"/>
      <c r="D644" s="850"/>
      <c r="E644" s="850"/>
      <c r="F644" s="850"/>
      <c r="G644" s="850"/>
      <c r="H644" s="850"/>
      <c r="I644" s="850"/>
      <c r="J644" s="850"/>
      <c r="K644" s="850"/>
      <c r="L644" s="850"/>
      <c r="M644" s="850"/>
      <c r="N644" s="850"/>
      <c r="O644" s="850"/>
      <c r="P644" s="850"/>
    </row>
    <row r="645" spans="1:16" ht="15" x14ac:dyDescent="0.25">
      <c r="A645" s="850"/>
      <c r="B645" s="850"/>
      <c r="C645" s="850"/>
      <c r="D645" s="850"/>
      <c r="E645" s="850"/>
      <c r="F645" s="850"/>
      <c r="G645" s="850"/>
      <c r="H645" s="850"/>
      <c r="I645" s="850"/>
      <c r="J645" s="850"/>
      <c r="K645" s="850"/>
      <c r="L645" s="850"/>
      <c r="M645" s="850"/>
      <c r="N645" s="850"/>
      <c r="O645" s="850"/>
      <c r="P645" s="850"/>
    </row>
    <row r="646" spans="1:16" ht="15" x14ac:dyDescent="0.25">
      <c r="A646" s="850"/>
      <c r="B646" s="850"/>
      <c r="C646" s="850"/>
      <c r="D646" s="850"/>
      <c r="E646" s="850"/>
      <c r="F646" s="850"/>
      <c r="G646" s="850"/>
      <c r="H646" s="850"/>
      <c r="I646" s="850"/>
      <c r="J646" s="850"/>
      <c r="K646" s="850"/>
      <c r="L646" s="850"/>
      <c r="M646" s="850"/>
      <c r="N646" s="850"/>
      <c r="O646" s="850"/>
      <c r="P646" s="850"/>
    </row>
    <row r="647" spans="1:16" ht="15" x14ac:dyDescent="0.25">
      <c r="A647" s="850"/>
      <c r="B647" s="850"/>
      <c r="C647" s="850"/>
      <c r="D647" s="850"/>
      <c r="E647" s="850"/>
      <c r="F647" s="850"/>
      <c r="G647" s="850"/>
      <c r="H647" s="850"/>
      <c r="I647" s="850"/>
      <c r="J647" s="850"/>
      <c r="K647" s="850"/>
      <c r="L647" s="850"/>
      <c r="M647" s="850"/>
      <c r="N647" s="850"/>
      <c r="O647" s="850"/>
      <c r="P647" s="850"/>
    </row>
    <row r="648" spans="1:16" ht="15" x14ac:dyDescent="0.25">
      <c r="A648" s="850"/>
      <c r="B648" s="850"/>
      <c r="C648" s="850"/>
      <c r="D648" s="850"/>
      <c r="E648" s="850"/>
      <c r="F648" s="850"/>
      <c r="G648" s="850"/>
      <c r="H648" s="850"/>
      <c r="I648" s="850"/>
      <c r="J648" s="850"/>
      <c r="K648" s="850"/>
      <c r="L648" s="850"/>
      <c r="M648" s="850"/>
      <c r="N648" s="850"/>
      <c r="O648" s="850"/>
      <c r="P648" s="850"/>
    </row>
    <row r="649" spans="1:16" ht="15" x14ac:dyDescent="0.25">
      <c r="A649" s="850"/>
      <c r="B649" s="850"/>
      <c r="C649" s="850"/>
      <c r="D649" s="850"/>
      <c r="E649" s="850"/>
      <c r="F649" s="850"/>
      <c r="G649" s="850"/>
      <c r="H649" s="850"/>
      <c r="I649" s="850"/>
      <c r="J649" s="850"/>
      <c r="K649" s="850"/>
      <c r="L649" s="850"/>
      <c r="M649" s="850"/>
      <c r="N649" s="850"/>
      <c r="O649" s="850"/>
      <c r="P649" s="850"/>
    </row>
    <row r="650" spans="1:16" ht="15" x14ac:dyDescent="0.25">
      <c r="A650" s="850"/>
      <c r="B650" s="850"/>
      <c r="C650" s="850"/>
      <c r="D650" s="850"/>
      <c r="E650" s="850"/>
      <c r="F650" s="850"/>
      <c r="G650" s="850"/>
      <c r="H650" s="850"/>
      <c r="I650" s="850"/>
      <c r="J650" s="850"/>
      <c r="K650" s="850"/>
      <c r="L650" s="850"/>
      <c r="M650" s="850"/>
      <c r="N650" s="850"/>
      <c r="O650" s="850"/>
      <c r="P650" s="850"/>
    </row>
    <row r="651" spans="1:16" ht="15" x14ac:dyDescent="0.25">
      <c r="A651" s="850"/>
      <c r="B651" s="850"/>
      <c r="C651" s="850"/>
      <c r="D651" s="850"/>
      <c r="E651" s="850"/>
      <c r="F651" s="850"/>
      <c r="G651" s="850"/>
      <c r="H651" s="850"/>
      <c r="I651" s="850"/>
      <c r="J651" s="850"/>
      <c r="K651" s="850"/>
      <c r="L651" s="850"/>
      <c r="M651" s="850"/>
      <c r="N651" s="850"/>
      <c r="O651" s="850"/>
      <c r="P651" s="850"/>
    </row>
    <row r="652" spans="1:16" ht="15" x14ac:dyDescent="0.25">
      <c r="A652" s="850"/>
      <c r="B652" s="850"/>
      <c r="C652" s="850"/>
      <c r="D652" s="850"/>
      <c r="E652" s="850"/>
      <c r="F652" s="850"/>
      <c r="G652" s="850"/>
      <c r="H652" s="850"/>
      <c r="I652" s="850"/>
      <c r="J652" s="850"/>
      <c r="K652" s="850"/>
      <c r="L652" s="850"/>
      <c r="M652" s="850"/>
      <c r="N652" s="850"/>
      <c r="O652" s="850"/>
      <c r="P652" s="850"/>
    </row>
    <row r="653" spans="1:16" ht="15" x14ac:dyDescent="0.25">
      <c r="A653" s="850"/>
      <c r="B653" s="850"/>
      <c r="C653" s="850"/>
      <c r="D653" s="850"/>
      <c r="E653" s="850"/>
      <c r="F653" s="850"/>
      <c r="G653" s="850"/>
      <c r="H653" s="850"/>
      <c r="I653" s="850"/>
      <c r="J653" s="850"/>
      <c r="K653" s="850"/>
      <c r="L653" s="850"/>
      <c r="M653" s="850"/>
      <c r="N653" s="850"/>
      <c r="O653" s="850"/>
      <c r="P653" s="850"/>
    </row>
    <row r="654" spans="1:16" ht="15" x14ac:dyDescent="0.25">
      <c r="A654" s="850"/>
      <c r="B654" s="850"/>
      <c r="C654" s="850"/>
      <c r="D654" s="850"/>
      <c r="E654" s="850"/>
      <c r="F654" s="850"/>
      <c r="G654" s="850"/>
      <c r="H654" s="850"/>
      <c r="I654" s="850"/>
      <c r="J654" s="850"/>
      <c r="K654" s="850"/>
      <c r="L654" s="850"/>
      <c r="M654" s="850"/>
      <c r="N654" s="850"/>
      <c r="O654" s="850"/>
      <c r="P654" s="850"/>
    </row>
    <row r="655" spans="1:16" ht="15" x14ac:dyDescent="0.25">
      <c r="A655" s="850"/>
      <c r="B655" s="850"/>
      <c r="C655" s="850"/>
      <c r="D655" s="850"/>
      <c r="E655" s="850"/>
      <c r="F655" s="850"/>
      <c r="G655" s="850"/>
      <c r="H655" s="850"/>
      <c r="I655" s="850"/>
      <c r="J655" s="850"/>
      <c r="K655" s="850"/>
      <c r="L655" s="850"/>
      <c r="M655" s="850"/>
      <c r="N655" s="850"/>
      <c r="O655" s="850"/>
      <c r="P655" s="850"/>
    </row>
    <row r="656" spans="1:16" ht="15" x14ac:dyDescent="0.25">
      <c r="A656" s="850"/>
      <c r="B656" s="850"/>
      <c r="C656" s="850"/>
      <c r="D656" s="850"/>
      <c r="E656" s="850"/>
      <c r="F656" s="850"/>
      <c r="G656" s="850"/>
      <c r="H656" s="850"/>
      <c r="I656" s="850"/>
      <c r="J656" s="850"/>
      <c r="K656" s="850"/>
      <c r="L656" s="850"/>
      <c r="M656" s="850"/>
      <c r="N656" s="850"/>
      <c r="O656" s="850"/>
      <c r="P656" s="850"/>
    </row>
    <row r="657" spans="1:16" ht="15" x14ac:dyDescent="0.25">
      <c r="A657" s="850"/>
      <c r="B657" s="850"/>
      <c r="C657" s="850"/>
      <c r="D657" s="850"/>
      <c r="E657" s="850"/>
      <c r="F657" s="850"/>
      <c r="G657" s="850"/>
      <c r="H657" s="850"/>
      <c r="I657" s="850"/>
      <c r="J657" s="850"/>
      <c r="K657" s="850"/>
      <c r="L657" s="850"/>
      <c r="M657" s="850"/>
      <c r="N657" s="850"/>
      <c r="O657" s="850"/>
      <c r="P657" s="850"/>
    </row>
    <row r="658" spans="1:16" ht="15" x14ac:dyDescent="0.25">
      <c r="A658" s="850"/>
      <c r="B658" s="850"/>
      <c r="C658" s="850"/>
      <c r="D658" s="850"/>
      <c r="E658" s="850"/>
      <c r="F658" s="850"/>
      <c r="G658" s="850"/>
      <c r="H658" s="850"/>
      <c r="I658" s="850"/>
      <c r="J658" s="850"/>
      <c r="K658" s="850"/>
      <c r="L658" s="850"/>
      <c r="M658" s="850"/>
      <c r="N658" s="850"/>
      <c r="O658" s="850"/>
      <c r="P658" s="850"/>
    </row>
    <row r="659" spans="1:16" ht="15" x14ac:dyDescent="0.25">
      <c r="A659" s="850"/>
      <c r="B659" s="850"/>
      <c r="C659" s="850"/>
      <c r="D659" s="850"/>
      <c r="E659" s="850"/>
      <c r="F659" s="850"/>
      <c r="G659" s="850"/>
      <c r="H659" s="850"/>
      <c r="I659" s="850"/>
      <c r="J659" s="850"/>
      <c r="K659" s="850"/>
      <c r="L659" s="850"/>
      <c r="M659" s="850"/>
      <c r="N659" s="850"/>
      <c r="O659" s="850"/>
      <c r="P659" s="850"/>
    </row>
    <row r="660" spans="1:16" ht="15" x14ac:dyDescent="0.25">
      <c r="A660" s="850"/>
      <c r="B660" s="850"/>
      <c r="C660" s="850"/>
      <c r="D660" s="850"/>
      <c r="E660" s="850"/>
      <c r="F660" s="850"/>
      <c r="G660" s="850"/>
      <c r="H660" s="850"/>
      <c r="I660" s="850"/>
      <c r="J660" s="850"/>
      <c r="K660" s="850"/>
      <c r="L660" s="850"/>
      <c r="M660" s="850"/>
      <c r="N660" s="850"/>
      <c r="O660" s="850"/>
      <c r="P660" s="850"/>
    </row>
    <row r="661" spans="1:16" ht="15" x14ac:dyDescent="0.25">
      <c r="A661" s="850"/>
      <c r="B661" s="850"/>
      <c r="C661" s="850"/>
      <c r="D661" s="850"/>
      <c r="E661" s="850"/>
      <c r="F661" s="850"/>
      <c r="G661" s="850"/>
      <c r="H661" s="850"/>
      <c r="I661" s="850"/>
      <c r="J661" s="850"/>
      <c r="K661" s="850"/>
      <c r="L661" s="850"/>
      <c r="M661" s="850"/>
      <c r="N661" s="850"/>
      <c r="O661" s="850"/>
      <c r="P661" s="850"/>
    </row>
    <row r="662" spans="1:16" ht="15" x14ac:dyDescent="0.25">
      <c r="A662" s="850"/>
      <c r="B662" s="850"/>
      <c r="C662" s="850"/>
      <c r="D662" s="850"/>
      <c r="E662" s="850"/>
      <c r="F662" s="850"/>
      <c r="G662" s="850"/>
      <c r="H662" s="850"/>
      <c r="I662" s="850"/>
      <c r="J662" s="850"/>
      <c r="K662" s="850"/>
      <c r="L662" s="850"/>
      <c r="M662" s="850"/>
      <c r="N662" s="850"/>
      <c r="O662" s="850"/>
      <c r="P662" s="850"/>
    </row>
    <row r="663" spans="1:16" ht="15" x14ac:dyDescent="0.25">
      <c r="A663" s="850"/>
      <c r="B663" s="850"/>
      <c r="C663" s="850"/>
      <c r="D663" s="850"/>
      <c r="E663" s="850"/>
      <c r="F663" s="850"/>
      <c r="G663" s="850"/>
      <c r="H663" s="850"/>
      <c r="I663" s="850"/>
      <c r="J663" s="850"/>
      <c r="K663" s="850"/>
      <c r="L663" s="850"/>
      <c r="M663" s="850"/>
      <c r="N663" s="850"/>
      <c r="O663" s="850"/>
      <c r="P663" s="850"/>
    </row>
    <row r="664" spans="1:16" ht="15" x14ac:dyDescent="0.25">
      <c r="A664" s="850"/>
      <c r="B664" s="850"/>
      <c r="C664" s="850"/>
      <c r="D664" s="850"/>
      <c r="E664" s="850"/>
      <c r="F664" s="850"/>
      <c r="G664" s="850"/>
      <c r="H664" s="850"/>
      <c r="I664" s="850"/>
      <c r="J664" s="850"/>
      <c r="K664" s="850"/>
      <c r="L664" s="850"/>
      <c r="M664" s="850"/>
      <c r="N664" s="850"/>
      <c r="O664" s="850"/>
      <c r="P664" s="850"/>
    </row>
    <row r="665" spans="1:16" ht="15" x14ac:dyDescent="0.25">
      <c r="A665" s="850"/>
      <c r="B665" s="850"/>
      <c r="C665" s="850"/>
      <c r="D665" s="850"/>
      <c r="E665" s="850"/>
      <c r="F665" s="850"/>
      <c r="G665" s="850"/>
      <c r="H665" s="850"/>
      <c r="I665" s="850"/>
      <c r="J665" s="850"/>
      <c r="K665" s="850"/>
      <c r="L665" s="850"/>
      <c r="M665" s="850"/>
      <c r="N665" s="850"/>
      <c r="O665" s="850"/>
      <c r="P665" s="850"/>
    </row>
    <row r="666" spans="1:16" ht="15" x14ac:dyDescent="0.25">
      <c r="A666" s="850"/>
      <c r="B666" s="850"/>
      <c r="C666" s="850"/>
      <c r="D666" s="850"/>
      <c r="E666" s="850"/>
      <c r="F666" s="850"/>
      <c r="G666" s="850"/>
      <c r="H666" s="850"/>
      <c r="I666" s="850"/>
      <c r="J666" s="850"/>
      <c r="K666" s="850"/>
      <c r="L666" s="850"/>
      <c r="M666" s="850"/>
      <c r="N666" s="850"/>
      <c r="O666" s="850"/>
      <c r="P666" s="850"/>
    </row>
    <row r="667" spans="1:16" ht="15" x14ac:dyDescent="0.25">
      <c r="A667" s="850"/>
      <c r="B667" s="850"/>
      <c r="C667" s="850"/>
      <c r="D667" s="850"/>
      <c r="E667" s="850"/>
      <c r="F667" s="850"/>
      <c r="G667" s="850"/>
      <c r="H667" s="850"/>
      <c r="I667" s="850"/>
      <c r="J667" s="850"/>
      <c r="K667" s="850"/>
      <c r="L667" s="850"/>
      <c r="M667" s="850"/>
      <c r="N667" s="850"/>
      <c r="O667" s="850"/>
      <c r="P667" s="850"/>
    </row>
    <row r="668" spans="1:16" ht="15" x14ac:dyDescent="0.25">
      <c r="A668" s="850"/>
      <c r="B668" s="850"/>
      <c r="C668" s="850"/>
      <c r="D668" s="850"/>
      <c r="E668" s="850"/>
      <c r="F668" s="850"/>
      <c r="G668" s="850"/>
      <c r="H668" s="850"/>
      <c r="I668" s="850"/>
      <c r="J668" s="850"/>
      <c r="K668" s="850"/>
      <c r="L668" s="850"/>
      <c r="M668" s="850"/>
      <c r="N668" s="850"/>
      <c r="O668" s="850"/>
      <c r="P668" s="850"/>
    </row>
    <row r="669" spans="1:16" ht="15" x14ac:dyDescent="0.25">
      <c r="A669" s="850"/>
      <c r="B669" s="850"/>
      <c r="C669" s="850"/>
      <c r="D669" s="850"/>
      <c r="E669" s="850"/>
      <c r="F669" s="850"/>
      <c r="G669" s="850"/>
      <c r="H669" s="850"/>
      <c r="I669" s="850"/>
      <c r="J669" s="850"/>
      <c r="K669" s="850"/>
      <c r="L669" s="850"/>
      <c r="M669" s="850"/>
      <c r="N669" s="850"/>
      <c r="O669" s="850"/>
      <c r="P669" s="850"/>
    </row>
    <row r="670" spans="1:16" ht="15" x14ac:dyDescent="0.25">
      <c r="A670" s="850"/>
      <c r="B670" s="850"/>
      <c r="C670" s="850"/>
      <c r="D670" s="850"/>
      <c r="E670" s="850"/>
      <c r="F670" s="850"/>
      <c r="G670" s="850"/>
      <c r="H670" s="850"/>
      <c r="I670" s="850"/>
      <c r="J670" s="850"/>
      <c r="K670" s="850"/>
      <c r="L670" s="850"/>
      <c r="M670" s="850"/>
      <c r="N670" s="850"/>
      <c r="O670" s="850"/>
      <c r="P670" s="850"/>
    </row>
    <row r="671" spans="1:16" ht="15" x14ac:dyDescent="0.25">
      <c r="A671" s="850"/>
      <c r="B671" s="850"/>
      <c r="C671" s="850"/>
      <c r="D671" s="850"/>
      <c r="E671" s="850"/>
      <c r="F671" s="850"/>
      <c r="G671" s="850"/>
      <c r="H671" s="850"/>
      <c r="I671" s="850"/>
      <c r="J671" s="850"/>
      <c r="K671" s="850"/>
      <c r="L671" s="850"/>
      <c r="M671" s="850"/>
      <c r="N671" s="850"/>
      <c r="O671" s="850"/>
      <c r="P671" s="850"/>
    </row>
    <row r="672" spans="1:16" ht="15" x14ac:dyDescent="0.25">
      <c r="A672" s="850"/>
      <c r="B672" s="850"/>
      <c r="C672" s="850"/>
      <c r="D672" s="850"/>
      <c r="E672" s="850"/>
      <c r="F672" s="850"/>
      <c r="G672" s="850"/>
      <c r="H672" s="850"/>
      <c r="I672" s="850"/>
      <c r="J672" s="850"/>
      <c r="K672" s="850"/>
      <c r="L672" s="850"/>
      <c r="M672" s="850"/>
      <c r="N672" s="850"/>
      <c r="O672" s="850"/>
      <c r="P672" s="850"/>
    </row>
    <row r="673" spans="1:16" ht="15" x14ac:dyDescent="0.25">
      <c r="A673" s="850"/>
      <c r="B673" s="850"/>
      <c r="C673" s="850"/>
      <c r="D673" s="850"/>
      <c r="E673" s="850"/>
      <c r="F673" s="850"/>
      <c r="G673" s="850"/>
      <c r="H673" s="850"/>
      <c r="I673" s="850"/>
      <c r="J673" s="850"/>
      <c r="K673" s="850"/>
      <c r="L673" s="850"/>
      <c r="M673" s="850"/>
      <c r="N673" s="850"/>
      <c r="O673" s="850"/>
      <c r="P673" s="850"/>
    </row>
    <row r="674" spans="1:16" ht="15" x14ac:dyDescent="0.25">
      <c r="A674" s="850"/>
      <c r="B674" s="850"/>
      <c r="C674" s="850"/>
      <c r="D674" s="850"/>
      <c r="E674" s="850"/>
      <c r="F674" s="850"/>
      <c r="G674" s="850"/>
      <c r="H674" s="850"/>
      <c r="I674" s="850"/>
      <c r="J674" s="850"/>
      <c r="K674" s="850"/>
      <c r="L674" s="850"/>
      <c r="M674" s="850"/>
      <c r="N674" s="850"/>
      <c r="O674" s="850"/>
      <c r="P674" s="850"/>
    </row>
    <row r="675" spans="1:16" ht="15" x14ac:dyDescent="0.25">
      <c r="A675" s="850"/>
      <c r="B675" s="850"/>
      <c r="C675" s="850"/>
      <c r="D675" s="850"/>
      <c r="E675" s="850"/>
      <c r="F675" s="850"/>
      <c r="G675" s="850"/>
      <c r="H675" s="850"/>
      <c r="I675" s="850"/>
      <c r="J675" s="850"/>
      <c r="K675" s="850"/>
      <c r="L675" s="850"/>
      <c r="M675" s="850"/>
      <c r="N675" s="850"/>
      <c r="O675" s="850"/>
      <c r="P675" s="850"/>
    </row>
    <row r="676" spans="1:16" ht="15" x14ac:dyDescent="0.25">
      <c r="A676" s="850"/>
      <c r="B676" s="850"/>
      <c r="C676" s="850"/>
      <c r="D676" s="850"/>
      <c r="E676" s="850"/>
      <c r="F676" s="850"/>
      <c r="G676" s="850"/>
      <c r="H676" s="850"/>
      <c r="I676" s="850"/>
      <c r="J676" s="850"/>
      <c r="K676" s="850"/>
      <c r="L676" s="850"/>
      <c r="M676" s="850"/>
      <c r="N676" s="850"/>
      <c r="O676" s="850"/>
      <c r="P676" s="850"/>
    </row>
    <row r="677" spans="1:16" ht="15" x14ac:dyDescent="0.25">
      <c r="A677" s="850"/>
      <c r="B677" s="850"/>
      <c r="C677" s="850"/>
      <c r="D677" s="850"/>
      <c r="E677" s="850"/>
      <c r="F677" s="850"/>
      <c r="G677" s="850"/>
      <c r="H677" s="850"/>
      <c r="I677" s="850"/>
      <c r="J677" s="850"/>
      <c r="K677" s="850"/>
      <c r="L677" s="850"/>
      <c r="M677" s="850"/>
      <c r="N677" s="850"/>
      <c r="O677" s="850"/>
      <c r="P677" s="850"/>
    </row>
    <row r="678" spans="1:16" ht="15" x14ac:dyDescent="0.25">
      <c r="A678" s="850"/>
      <c r="B678" s="850"/>
      <c r="C678" s="850"/>
      <c r="D678" s="850"/>
      <c r="E678" s="850"/>
      <c r="F678" s="850"/>
      <c r="G678" s="850"/>
      <c r="H678" s="850"/>
      <c r="I678" s="850"/>
      <c r="J678" s="850"/>
      <c r="K678" s="850"/>
      <c r="L678" s="850"/>
      <c r="M678" s="850"/>
      <c r="N678" s="850"/>
      <c r="O678" s="850"/>
      <c r="P678" s="850"/>
    </row>
    <row r="679" spans="1:16" ht="15" x14ac:dyDescent="0.25">
      <c r="A679" s="850"/>
      <c r="B679" s="850"/>
      <c r="C679" s="850"/>
      <c r="D679" s="850"/>
      <c r="E679" s="850"/>
      <c r="F679" s="850"/>
      <c r="G679" s="850"/>
      <c r="H679" s="850"/>
      <c r="I679" s="850"/>
      <c r="J679" s="850"/>
      <c r="K679" s="850"/>
      <c r="L679" s="850"/>
      <c r="M679" s="850"/>
      <c r="N679" s="850"/>
      <c r="O679" s="850"/>
      <c r="P679" s="850"/>
    </row>
    <row r="680" spans="1:16" ht="15" x14ac:dyDescent="0.25">
      <c r="A680" s="850"/>
      <c r="B680" s="850"/>
      <c r="C680" s="850"/>
      <c r="D680" s="850"/>
      <c r="E680" s="850"/>
      <c r="F680" s="850"/>
      <c r="G680" s="850"/>
      <c r="H680" s="850"/>
      <c r="I680" s="850"/>
      <c r="J680" s="850"/>
      <c r="K680" s="850"/>
      <c r="L680" s="850"/>
      <c r="M680" s="850"/>
      <c r="N680" s="850"/>
      <c r="O680" s="850"/>
      <c r="P680" s="850"/>
    </row>
    <row r="681" spans="1:16" ht="15" x14ac:dyDescent="0.25">
      <c r="A681" s="850"/>
      <c r="B681" s="850"/>
      <c r="C681" s="850"/>
      <c r="D681" s="850"/>
      <c r="E681" s="850"/>
      <c r="F681" s="850"/>
      <c r="G681" s="850"/>
      <c r="H681" s="850"/>
      <c r="I681" s="850"/>
      <c r="J681" s="850"/>
      <c r="K681" s="850"/>
      <c r="L681" s="850"/>
      <c r="M681" s="850"/>
      <c r="N681" s="850"/>
      <c r="O681" s="850"/>
      <c r="P681" s="850"/>
    </row>
    <row r="682" spans="1:16" ht="15" x14ac:dyDescent="0.25">
      <c r="A682" s="850"/>
      <c r="B682" s="850"/>
      <c r="C682" s="850"/>
      <c r="D682" s="850"/>
      <c r="E682" s="850"/>
      <c r="F682" s="850"/>
      <c r="G682" s="850"/>
      <c r="H682" s="850"/>
      <c r="I682" s="850"/>
      <c r="J682" s="850"/>
      <c r="K682" s="850"/>
      <c r="L682" s="850"/>
      <c r="M682" s="850"/>
      <c r="N682" s="850"/>
      <c r="O682" s="850"/>
      <c r="P682" s="850"/>
    </row>
    <row r="683" spans="1:16" ht="15" x14ac:dyDescent="0.25">
      <c r="A683" s="850"/>
      <c r="B683" s="850"/>
      <c r="C683" s="850"/>
      <c r="D683" s="850"/>
      <c r="E683" s="850"/>
      <c r="F683" s="850"/>
      <c r="G683" s="850"/>
      <c r="H683" s="850"/>
      <c r="I683" s="850"/>
      <c r="J683" s="850"/>
      <c r="K683" s="850"/>
      <c r="L683" s="850"/>
      <c r="M683" s="850"/>
      <c r="N683" s="850"/>
      <c r="O683" s="850"/>
      <c r="P683" s="850"/>
    </row>
    <row r="684" spans="1:16" ht="15" x14ac:dyDescent="0.25">
      <c r="A684" s="850"/>
      <c r="B684" s="850"/>
      <c r="C684" s="850"/>
      <c r="D684" s="850"/>
      <c r="E684" s="850"/>
      <c r="F684" s="850"/>
      <c r="G684" s="850"/>
      <c r="H684" s="850"/>
      <c r="I684" s="850"/>
      <c r="J684" s="850"/>
      <c r="K684" s="850"/>
      <c r="L684" s="850"/>
      <c r="M684" s="850"/>
      <c r="N684" s="850"/>
      <c r="O684" s="850"/>
      <c r="P684" s="850"/>
    </row>
    <row r="685" spans="1:16" ht="15" x14ac:dyDescent="0.25">
      <c r="A685" s="850"/>
      <c r="B685" s="850"/>
      <c r="C685" s="850"/>
      <c r="D685" s="850"/>
      <c r="E685" s="850"/>
      <c r="F685" s="850"/>
      <c r="G685" s="850"/>
      <c r="H685" s="850"/>
      <c r="I685" s="850"/>
      <c r="J685" s="850"/>
      <c r="K685" s="850"/>
      <c r="L685" s="850"/>
      <c r="M685" s="850"/>
      <c r="N685" s="850"/>
      <c r="O685" s="850"/>
      <c r="P685" s="850"/>
    </row>
    <row r="686" spans="1:16" ht="15" x14ac:dyDescent="0.25">
      <c r="A686" s="850"/>
      <c r="B686" s="850"/>
      <c r="C686" s="850"/>
      <c r="D686" s="850"/>
      <c r="E686" s="850"/>
      <c r="F686" s="850"/>
      <c r="G686" s="850"/>
      <c r="H686" s="850"/>
      <c r="I686" s="850"/>
      <c r="J686" s="850"/>
      <c r="K686" s="850"/>
      <c r="L686" s="850"/>
      <c r="M686" s="850"/>
      <c r="N686" s="850"/>
      <c r="O686" s="850"/>
      <c r="P686" s="850"/>
    </row>
    <row r="687" spans="1:16" ht="15" x14ac:dyDescent="0.25">
      <c r="A687" s="850"/>
      <c r="B687" s="850"/>
      <c r="C687" s="850"/>
      <c r="D687" s="850"/>
      <c r="E687" s="850"/>
      <c r="F687" s="850"/>
      <c r="G687" s="850"/>
      <c r="H687" s="850"/>
      <c r="I687" s="850"/>
      <c r="J687" s="850"/>
      <c r="K687" s="850"/>
      <c r="L687" s="850"/>
      <c r="M687" s="850"/>
      <c r="N687" s="850"/>
      <c r="O687" s="850"/>
      <c r="P687" s="850"/>
    </row>
    <row r="688" spans="1:16" ht="15" x14ac:dyDescent="0.25">
      <c r="A688" s="850"/>
      <c r="B688" s="850"/>
      <c r="C688" s="850"/>
      <c r="D688" s="850"/>
      <c r="E688" s="850"/>
      <c r="F688" s="850"/>
      <c r="G688" s="850"/>
      <c r="H688" s="850"/>
      <c r="I688" s="850"/>
      <c r="J688" s="850"/>
      <c r="K688" s="850"/>
      <c r="L688" s="850"/>
      <c r="M688" s="850"/>
      <c r="N688" s="850"/>
      <c r="O688" s="850"/>
      <c r="P688" s="850"/>
    </row>
    <row r="689" spans="1:16" ht="15" x14ac:dyDescent="0.25">
      <c r="A689" s="850"/>
      <c r="B689" s="850"/>
      <c r="C689" s="850"/>
      <c r="D689" s="850"/>
      <c r="E689" s="850"/>
      <c r="F689" s="850"/>
      <c r="G689" s="850"/>
      <c r="H689" s="850"/>
      <c r="I689" s="850"/>
      <c r="J689" s="850"/>
      <c r="K689" s="850"/>
      <c r="L689" s="850"/>
      <c r="M689" s="850"/>
      <c r="N689" s="850"/>
      <c r="O689" s="850"/>
      <c r="P689" s="850"/>
    </row>
    <row r="690" spans="1:16" ht="15" x14ac:dyDescent="0.25">
      <c r="A690" s="850"/>
      <c r="B690" s="850"/>
      <c r="C690" s="850"/>
      <c r="D690" s="850"/>
      <c r="E690" s="850"/>
      <c r="F690" s="850"/>
      <c r="G690" s="850"/>
      <c r="H690" s="850"/>
      <c r="I690" s="850"/>
      <c r="J690" s="850"/>
      <c r="K690" s="850"/>
      <c r="L690" s="850"/>
      <c r="M690" s="850"/>
      <c r="N690" s="850"/>
      <c r="O690" s="850"/>
      <c r="P690" s="850"/>
    </row>
    <row r="691" spans="1:16" ht="15" x14ac:dyDescent="0.25">
      <c r="A691" s="850"/>
      <c r="B691" s="850"/>
      <c r="C691" s="850"/>
      <c r="D691" s="850"/>
      <c r="E691" s="850"/>
      <c r="F691" s="850"/>
      <c r="G691" s="850"/>
      <c r="H691" s="850"/>
      <c r="I691" s="850"/>
      <c r="J691" s="850"/>
      <c r="K691" s="850"/>
      <c r="L691" s="850"/>
      <c r="M691" s="850"/>
      <c r="N691" s="850"/>
      <c r="O691" s="850"/>
      <c r="P691" s="850"/>
    </row>
    <row r="692" spans="1:16" ht="15" x14ac:dyDescent="0.25">
      <c r="A692" s="850"/>
      <c r="B692" s="850"/>
      <c r="C692" s="850"/>
      <c r="D692" s="850"/>
      <c r="E692" s="850"/>
      <c r="F692" s="850"/>
      <c r="G692" s="850"/>
      <c r="H692" s="850"/>
      <c r="I692" s="850"/>
      <c r="J692" s="850"/>
      <c r="K692" s="850"/>
      <c r="L692" s="850"/>
      <c r="M692" s="850"/>
      <c r="N692" s="850"/>
      <c r="O692" s="850"/>
      <c r="P692" s="850"/>
    </row>
    <row r="693" spans="1:16" ht="15" x14ac:dyDescent="0.25">
      <c r="A693" s="850"/>
      <c r="B693" s="850"/>
      <c r="C693" s="850"/>
      <c r="D693" s="850"/>
      <c r="E693" s="850"/>
      <c r="F693" s="850"/>
      <c r="G693" s="850"/>
      <c r="H693" s="850"/>
      <c r="I693" s="850"/>
      <c r="J693" s="850"/>
      <c r="K693" s="850"/>
      <c r="L693" s="850"/>
      <c r="M693" s="850"/>
      <c r="N693" s="850"/>
      <c r="O693" s="850"/>
      <c r="P693" s="850"/>
    </row>
    <row r="694" spans="1:16" ht="15" x14ac:dyDescent="0.25">
      <c r="A694" s="850"/>
      <c r="B694" s="850"/>
      <c r="C694" s="850"/>
      <c r="D694" s="850"/>
      <c r="E694" s="850"/>
      <c r="F694" s="850"/>
      <c r="G694" s="850"/>
      <c r="H694" s="850"/>
      <c r="I694" s="850"/>
      <c r="J694" s="850"/>
      <c r="K694" s="850"/>
      <c r="L694" s="850"/>
      <c r="M694" s="850"/>
      <c r="N694" s="850"/>
      <c r="O694" s="850"/>
      <c r="P694" s="850"/>
    </row>
    <row r="695" spans="1:16" ht="15" x14ac:dyDescent="0.25">
      <c r="A695" s="850"/>
      <c r="B695" s="850"/>
      <c r="C695" s="850"/>
      <c r="D695" s="850"/>
      <c r="E695" s="850"/>
      <c r="F695" s="850"/>
      <c r="G695" s="850"/>
      <c r="H695" s="850"/>
      <c r="I695" s="850"/>
      <c r="J695" s="850"/>
      <c r="K695" s="850"/>
      <c r="L695" s="850"/>
      <c r="M695" s="850"/>
      <c r="N695" s="850"/>
      <c r="O695" s="850"/>
      <c r="P695" s="850"/>
    </row>
    <row r="696" spans="1:16" ht="15" x14ac:dyDescent="0.25">
      <c r="A696" s="850"/>
      <c r="B696" s="850"/>
      <c r="C696" s="850"/>
      <c r="D696" s="850"/>
      <c r="E696" s="850"/>
      <c r="F696" s="850"/>
      <c r="G696" s="850"/>
      <c r="H696" s="850"/>
      <c r="I696" s="850"/>
      <c r="J696" s="850"/>
      <c r="K696" s="850"/>
      <c r="L696" s="850"/>
      <c r="M696" s="850"/>
      <c r="N696" s="850"/>
      <c r="O696" s="850"/>
      <c r="P696" s="850"/>
    </row>
    <row r="697" spans="1:16" ht="15" x14ac:dyDescent="0.25">
      <c r="A697" s="850"/>
      <c r="B697" s="850"/>
      <c r="C697" s="850"/>
      <c r="D697" s="850"/>
      <c r="E697" s="850"/>
      <c r="F697" s="850"/>
      <c r="G697" s="850"/>
      <c r="H697" s="850"/>
      <c r="I697" s="850"/>
      <c r="J697" s="850"/>
      <c r="K697" s="850"/>
      <c r="L697" s="850"/>
      <c r="M697" s="850"/>
      <c r="N697" s="850"/>
      <c r="O697" s="850"/>
      <c r="P697" s="850"/>
    </row>
    <row r="698" spans="1:16" ht="15" x14ac:dyDescent="0.25">
      <c r="A698" s="850"/>
      <c r="B698" s="850"/>
      <c r="C698" s="850"/>
      <c r="D698" s="850"/>
      <c r="E698" s="850"/>
      <c r="F698" s="850"/>
      <c r="G698" s="850"/>
      <c r="H698" s="850"/>
      <c r="I698" s="850"/>
      <c r="J698" s="850"/>
      <c r="K698" s="850"/>
      <c r="L698" s="850"/>
      <c r="M698" s="850"/>
      <c r="N698" s="850"/>
      <c r="O698" s="850"/>
      <c r="P698" s="850"/>
    </row>
    <row r="699" spans="1:16" ht="15" x14ac:dyDescent="0.25">
      <c r="A699" s="850"/>
      <c r="B699" s="850"/>
      <c r="C699" s="850"/>
      <c r="D699" s="850"/>
      <c r="E699" s="850"/>
      <c r="F699" s="850"/>
      <c r="G699" s="850"/>
      <c r="H699" s="850"/>
      <c r="I699" s="850"/>
      <c r="J699" s="850"/>
      <c r="K699" s="850"/>
      <c r="L699" s="850"/>
      <c r="M699" s="850"/>
      <c r="N699" s="850"/>
      <c r="O699" s="850"/>
      <c r="P699" s="850"/>
    </row>
    <row r="700" spans="1:16" ht="15" x14ac:dyDescent="0.25">
      <c r="A700" s="850"/>
      <c r="B700" s="850"/>
      <c r="C700" s="850"/>
      <c r="D700" s="850"/>
      <c r="E700" s="850"/>
      <c r="F700" s="850"/>
      <c r="G700" s="850"/>
      <c r="H700" s="850"/>
      <c r="I700" s="850"/>
      <c r="J700" s="850"/>
      <c r="K700" s="850"/>
      <c r="L700" s="850"/>
      <c r="M700" s="850"/>
      <c r="N700" s="850"/>
      <c r="O700" s="850"/>
      <c r="P700" s="850"/>
    </row>
    <row r="701" spans="1:16" ht="15" x14ac:dyDescent="0.25">
      <c r="A701" s="850"/>
      <c r="B701" s="850"/>
      <c r="C701" s="850"/>
      <c r="D701" s="850"/>
      <c r="E701" s="850"/>
      <c r="F701" s="850"/>
      <c r="G701" s="850"/>
      <c r="H701" s="850"/>
      <c r="I701" s="850"/>
      <c r="J701" s="850"/>
      <c r="K701" s="850"/>
      <c r="L701" s="850"/>
      <c r="M701" s="850"/>
      <c r="N701" s="850"/>
      <c r="O701" s="850"/>
      <c r="P701" s="850"/>
    </row>
    <row r="702" spans="1:16" ht="15" x14ac:dyDescent="0.25">
      <c r="A702" s="850"/>
      <c r="B702" s="850"/>
      <c r="C702" s="850"/>
      <c r="D702" s="850"/>
      <c r="E702" s="850"/>
      <c r="F702" s="850"/>
      <c r="G702" s="850"/>
      <c r="H702" s="850"/>
      <c r="I702" s="850"/>
      <c r="J702" s="850"/>
      <c r="K702" s="850"/>
      <c r="L702" s="850"/>
      <c r="M702" s="850"/>
      <c r="N702" s="850"/>
      <c r="O702" s="850"/>
      <c r="P702" s="850"/>
    </row>
    <row r="703" spans="1:16" ht="15" x14ac:dyDescent="0.25">
      <c r="A703" s="850"/>
      <c r="B703" s="850"/>
      <c r="C703" s="850"/>
      <c r="D703" s="850"/>
      <c r="E703" s="850"/>
      <c r="F703" s="850"/>
      <c r="G703" s="850"/>
      <c r="H703" s="850"/>
      <c r="I703" s="850"/>
      <c r="J703" s="850"/>
      <c r="K703" s="850"/>
      <c r="L703" s="850"/>
      <c r="M703" s="850"/>
      <c r="N703" s="850"/>
      <c r="O703" s="850"/>
      <c r="P703" s="850"/>
    </row>
    <row r="704" spans="1:16" ht="15" x14ac:dyDescent="0.25">
      <c r="A704" s="850"/>
      <c r="B704" s="850"/>
      <c r="C704" s="850"/>
      <c r="D704" s="850"/>
      <c r="E704" s="850"/>
      <c r="F704" s="850"/>
      <c r="G704" s="850"/>
      <c r="H704" s="850"/>
      <c r="I704" s="850"/>
      <c r="J704" s="850"/>
      <c r="K704" s="850"/>
      <c r="L704" s="850"/>
      <c r="M704" s="850"/>
      <c r="N704" s="850"/>
      <c r="O704" s="850"/>
      <c r="P704" s="850"/>
    </row>
    <row r="705" spans="1:16" ht="15" x14ac:dyDescent="0.25">
      <c r="A705" s="850"/>
      <c r="B705" s="850"/>
      <c r="C705" s="850"/>
      <c r="D705" s="850"/>
      <c r="E705" s="850"/>
      <c r="F705" s="850"/>
      <c r="G705" s="850"/>
      <c r="H705" s="850"/>
      <c r="I705" s="850"/>
      <c r="J705" s="850"/>
      <c r="K705" s="850"/>
      <c r="L705" s="850"/>
      <c r="M705" s="850"/>
      <c r="N705" s="850"/>
      <c r="O705" s="850"/>
      <c r="P705" s="850"/>
    </row>
    <row r="706" spans="1:16" ht="15" x14ac:dyDescent="0.25">
      <c r="A706" s="850"/>
      <c r="B706" s="850"/>
      <c r="C706" s="850"/>
      <c r="D706" s="850"/>
      <c r="E706" s="850"/>
      <c r="F706" s="850"/>
      <c r="G706" s="850"/>
      <c r="H706" s="850"/>
      <c r="I706" s="850"/>
      <c r="J706" s="850"/>
      <c r="K706" s="850"/>
      <c r="L706" s="850"/>
      <c r="M706" s="850"/>
      <c r="N706" s="850"/>
      <c r="O706" s="850"/>
      <c r="P706" s="850"/>
    </row>
    <row r="707" spans="1:16" ht="15" x14ac:dyDescent="0.25">
      <c r="A707" s="850"/>
      <c r="B707" s="850"/>
      <c r="C707" s="850"/>
      <c r="D707" s="850"/>
      <c r="E707" s="850"/>
      <c r="F707" s="850"/>
      <c r="G707" s="850"/>
      <c r="H707" s="850"/>
      <c r="I707" s="850"/>
      <c r="J707" s="850"/>
      <c r="K707" s="850"/>
      <c r="L707" s="850"/>
      <c r="M707" s="850"/>
      <c r="N707" s="850"/>
      <c r="O707" s="850"/>
      <c r="P707" s="850"/>
    </row>
    <row r="708" spans="1:16" ht="15" x14ac:dyDescent="0.25">
      <c r="A708" s="850"/>
      <c r="B708" s="850"/>
      <c r="C708" s="850"/>
      <c r="D708" s="850"/>
      <c r="E708" s="850"/>
      <c r="F708" s="850"/>
      <c r="G708" s="850"/>
      <c r="H708" s="850"/>
      <c r="I708" s="850"/>
      <c r="J708" s="850"/>
      <c r="K708" s="850"/>
      <c r="L708" s="850"/>
      <c r="M708" s="850"/>
      <c r="N708" s="850"/>
      <c r="O708" s="850"/>
      <c r="P708" s="850"/>
    </row>
    <row r="709" spans="1:16" ht="15" x14ac:dyDescent="0.25">
      <c r="A709" s="850"/>
      <c r="B709" s="850"/>
      <c r="C709" s="850"/>
      <c r="D709" s="850"/>
      <c r="E709" s="850"/>
      <c r="F709" s="850"/>
      <c r="G709" s="850"/>
      <c r="H709" s="850"/>
      <c r="I709" s="850"/>
      <c r="J709" s="850"/>
      <c r="K709" s="850"/>
      <c r="L709" s="850"/>
      <c r="M709" s="850"/>
      <c r="N709" s="850"/>
      <c r="O709" s="850"/>
      <c r="P709" s="850"/>
    </row>
    <row r="710" spans="1:16" ht="15" x14ac:dyDescent="0.25">
      <c r="A710" s="850"/>
      <c r="B710" s="850"/>
      <c r="C710" s="850"/>
      <c r="D710" s="850"/>
      <c r="E710" s="850"/>
      <c r="F710" s="850"/>
      <c r="G710" s="850"/>
      <c r="H710" s="850"/>
      <c r="I710" s="850"/>
      <c r="J710" s="850"/>
      <c r="K710" s="850"/>
      <c r="L710" s="850"/>
      <c r="M710" s="850"/>
      <c r="N710" s="850"/>
      <c r="O710" s="850"/>
      <c r="P710" s="850"/>
    </row>
    <row r="711" spans="1:16" ht="15" x14ac:dyDescent="0.25">
      <c r="A711" s="850"/>
      <c r="B711" s="850"/>
      <c r="C711" s="850"/>
      <c r="D711" s="850"/>
      <c r="E711" s="850"/>
      <c r="F711" s="850"/>
      <c r="G711" s="850"/>
      <c r="H711" s="850"/>
      <c r="I711" s="850"/>
      <c r="J711" s="850"/>
      <c r="K711" s="850"/>
      <c r="L711" s="850"/>
      <c r="M711" s="850"/>
      <c r="N711" s="850"/>
      <c r="O711" s="850"/>
      <c r="P711" s="850"/>
    </row>
    <row r="712" spans="1:16" ht="15" x14ac:dyDescent="0.25">
      <c r="A712" s="850"/>
      <c r="B712" s="850"/>
      <c r="C712" s="850"/>
      <c r="D712" s="850"/>
      <c r="E712" s="850"/>
      <c r="F712" s="850"/>
      <c r="G712" s="850"/>
      <c r="H712" s="850"/>
      <c r="I712" s="850"/>
      <c r="J712" s="850"/>
      <c r="K712" s="850"/>
      <c r="L712" s="850"/>
      <c r="M712" s="850"/>
      <c r="N712" s="850"/>
      <c r="O712" s="850"/>
      <c r="P712" s="850"/>
    </row>
    <row r="713" spans="1:16" ht="15" x14ac:dyDescent="0.25">
      <c r="A713" s="850"/>
      <c r="B713" s="850"/>
      <c r="C713" s="850"/>
      <c r="D713" s="850"/>
      <c r="E713" s="850"/>
      <c r="F713" s="850"/>
      <c r="G713" s="850"/>
      <c r="H713" s="850"/>
      <c r="I713" s="850"/>
      <c r="J713" s="850"/>
      <c r="K713" s="850"/>
      <c r="L713" s="850"/>
      <c r="M713" s="850"/>
      <c r="N713" s="850"/>
      <c r="O713" s="850"/>
      <c r="P713" s="850"/>
    </row>
    <row r="714" spans="1:16" ht="15" x14ac:dyDescent="0.25">
      <c r="A714" s="850"/>
      <c r="B714" s="850"/>
      <c r="C714" s="850"/>
      <c r="D714" s="850"/>
      <c r="E714" s="850"/>
      <c r="F714" s="850"/>
      <c r="G714" s="850"/>
      <c r="H714" s="850"/>
      <c r="I714" s="850"/>
      <c r="J714" s="850"/>
      <c r="K714" s="850"/>
      <c r="L714" s="850"/>
      <c r="M714" s="850"/>
      <c r="N714" s="850"/>
      <c r="O714" s="850"/>
      <c r="P714" s="850"/>
    </row>
    <row r="715" spans="1:16" ht="15" x14ac:dyDescent="0.25">
      <c r="A715" s="850"/>
      <c r="B715" s="850"/>
      <c r="C715" s="850"/>
      <c r="D715" s="850"/>
      <c r="E715" s="850"/>
      <c r="F715" s="850"/>
      <c r="G715" s="850"/>
      <c r="H715" s="850"/>
      <c r="I715" s="850"/>
      <c r="J715" s="850"/>
      <c r="K715" s="850"/>
      <c r="L715" s="850"/>
      <c r="M715" s="850"/>
      <c r="N715" s="850"/>
      <c r="O715" s="850"/>
      <c r="P715" s="850"/>
    </row>
    <row r="716" spans="1:16" ht="15" x14ac:dyDescent="0.25">
      <c r="A716" s="850"/>
      <c r="B716" s="850"/>
      <c r="C716" s="850"/>
      <c r="D716" s="850"/>
      <c r="E716" s="850"/>
      <c r="F716" s="850"/>
      <c r="G716" s="850"/>
      <c r="H716" s="850"/>
      <c r="I716" s="850"/>
      <c r="J716" s="850"/>
      <c r="K716" s="850"/>
      <c r="L716" s="850"/>
      <c r="M716" s="850"/>
      <c r="N716" s="850"/>
      <c r="O716" s="850"/>
      <c r="P716" s="850"/>
    </row>
    <row r="717" spans="1:16" ht="15" x14ac:dyDescent="0.25">
      <c r="A717" s="850"/>
      <c r="B717" s="850"/>
      <c r="C717" s="850"/>
      <c r="D717" s="850"/>
      <c r="E717" s="850"/>
      <c r="F717" s="850"/>
      <c r="G717" s="850"/>
      <c r="H717" s="850"/>
      <c r="I717" s="850"/>
      <c r="J717" s="850"/>
      <c r="K717" s="850"/>
      <c r="L717" s="850"/>
      <c r="M717" s="850"/>
      <c r="N717" s="850"/>
      <c r="O717" s="850"/>
      <c r="P717" s="850"/>
    </row>
    <row r="718" spans="1:16" ht="15" x14ac:dyDescent="0.25">
      <c r="A718" s="850"/>
      <c r="B718" s="850"/>
      <c r="C718" s="850"/>
      <c r="D718" s="850"/>
      <c r="E718" s="850"/>
      <c r="F718" s="850"/>
      <c r="G718" s="850"/>
      <c r="H718" s="850"/>
      <c r="I718" s="850"/>
      <c r="J718" s="850"/>
      <c r="K718" s="850"/>
      <c r="L718" s="850"/>
      <c r="M718" s="850"/>
      <c r="N718" s="850"/>
      <c r="O718" s="850"/>
      <c r="P718" s="850"/>
    </row>
    <row r="719" spans="1:16" ht="15" x14ac:dyDescent="0.25">
      <c r="A719" s="850"/>
      <c r="B719" s="850"/>
      <c r="C719" s="850"/>
      <c r="D719" s="850"/>
      <c r="E719" s="850"/>
      <c r="F719" s="850"/>
      <c r="G719" s="850"/>
      <c r="H719" s="850"/>
      <c r="I719" s="850"/>
      <c r="J719" s="850"/>
      <c r="K719" s="850"/>
      <c r="L719" s="850"/>
      <c r="M719" s="850"/>
      <c r="N719" s="850"/>
      <c r="O719" s="850"/>
      <c r="P719" s="850"/>
    </row>
    <row r="720" spans="1:16" ht="15" x14ac:dyDescent="0.25">
      <c r="A720" s="850"/>
      <c r="B720" s="850"/>
      <c r="C720" s="850"/>
      <c r="D720" s="850"/>
      <c r="E720" s="850"/>
      <c r="F720" s="850"/>
      <c r="G720" s="850"/>
      <c r="H720" s="850"/>
      <c r="I720" s="850"/>
      <c r="J720" s="850"/>
      <c r="K720" s="850"/>
      <c r="L720" s="850"/>
      <c r="M720" s="850"/>
      <c r="N720" s="850"/>
      <c r="O720" s="850"/>
      <c r="P720" s="850"/>
    </row>
    <row r="721" spans="1:16" ht="15" x14ac:dyDescent="0.25">
      <c r="A721" s="850"/>
      <c r="B721" s="850"/>
      <c r="C721" s="850"/>
      <c r="D721" s="850"/>
      <c r="E721" s="850"/>
      <c r="F721" s="850"/>
      <c r="G721" s="850"/>
      <c r="H721" s="850"/>
      <c r="I721" s="850"/>
      <c r="J721" s="850"/>
      <c r="K721" s="850"/>
      <c r="L721" s="850"/>
      <c r="M721" s="850"/>
      <c r="N721" s="850"/>
      <c r="O721" s="850"/>
      <c r="P721" s="850"/>
    </row>
    <row r="722" spans="1:16" ht="15" x14ac:dyDescent="0.25">
      <c r="A722" s="850"/>
      <c r="B722" s="850"/>
      <c r="C722" s="850"/>
      <c r="D722" s="850"/>
      <c r="E722" s="850"/>
      <c r="F722" s="850"/>
      <c r="G722" s="850"/>
      <c r="H722" s="850"/>
      <c r="I722" s="850"/>
      <c r="J722" s="850"/>
      <c r="K722" s="850"/>
      <c r="L722" s="850"/>
      <c r="M722" s="850"/>
      <c r="N722" s="850"/>
      <c r="O722" s="850"/>
      <c r="P722" s="850"/>
    </row>
    <row r="723" spans="1:16" ht="15" x14ac:dyDescent="0.25">
      <c r="A723" s="850"/>
      <c r="B723" s="850"/>
      <c r="C723" s="850"/>
      <c r="D723" s="850"/>
      <c r="E723" s="850"/>
      <c r="F723" s="850"/>
      <c r="G723" s="850"/>
      <c r="H723" s="850"/>
      <c r="I723" s="850"/>
      <c r="J723" s="850"/>
      <c r="K723" s="850"/>
      <c r="L723" s="850"/>
      <c r="M723" s="850"/>
      <c r="N723" s="850"/>
      <c r="O723" s="850"/>
      <c r="P723" s="850"/>
    </row>
    <row r="724" spans="1:16" ht="15" x14ac:dyDescent="0.25">
      <c r="A724" s="850"/>
      <c r="B724" s="850"/>
      <c r="C724" s="850"/>
      <c r="D724" s="850"/>
      <c r="E724" s="850"/>
      <c r="F724" s="850"/>
      <c r="G724" s="850"/>
      <c r="H724" s="850"/>
      <c r="I724" s="850"/>
      <c r="J724" s="850"/>
      <c r="K724" s="850"/>
      <c r="L724" s="850"/>
      <c r="M724" s="850"/>
      <c r="N724" s="850"/>
      <c r="O724" s="850"/>
      <c r="P724" s="850"/>
    </row>
    <row r="725" spans="1:16" ht="15" x14ac:dyDescent="0.25">
      <c r="A725" s="850"/>
      <c r="B725" s="850"/>
      <c r="C725" s="850"/>
      <c r="D725" s="850"/>
      <c r="E725" s="850"/>
      <c r="F725" s="850"/>
      <c r="G725" s="850"/>
      <c r="H725" s="850"/>
      <c r="I725" s="850"/>
      <c r="J725" s="850"/>
      <c r="K725" s="850"/>
      <c r="L725" s="850"/>
      <c r="M725" s="850"/>
      <c r="N725" s="850"/>
      <c r="O725" s="850"/>
      <c r="P725" s="850"/>
    </row>
    <row r="726" spans="1:16" ht="15" x14ac:dyDescent="0.25">
      <c r="A726" s="850"/>
      <c r="B726" s="850"/>
      <c r="C726" s="850"/>
      <c r="D726" s="850"/>
      <c r="E726" s="850"/>
      <c r="F726" s="850"/>
      <c r="G726" s="850"/>
      <c r="H726" s="850"/>
      <c r="I726" s="850"/>
      <c r="J726" s="850"/>
      <c r="K726" s="850"/>
      <c r="L726" s="850"/>
      <c r="M726" s="850"/>
      <c r="N726" s="850"/>
      <c r="O726" s="850"/>
      <c r="P726" s="850"/>
    </row>
    <row r="727" spans="1:16" ht="15" x14ac:dyDescent="0.25">
      <c r="A727" s="850"/>
      <c r="B727" s="850"/>
      <c r="C727" s="850"/>
      <c r="D727" s="850"/>
      <c r="E727" s="850"/>
      <c r="F727" s="850"/>
      <c r="G727" s="850"/>
      <c r="H727" s="850"/>
      <c r="I727" s="850"/>
      <c r="J727" s="850"/>
      <c r="K727" s="850"/>
      <c r="L727" s="850"/>
      <c r="M727" s="850"/>
      <c r="N727" s="850"/>
      <c r="O727" s="850"/>
      <c r="P727" s="850"/>
    </row>
    <row r="728" spans="1:16" ht="15" x14ac:dyDescent="0.25">
      <c r="A728" s="850"/>
      <c r="B728" s="850"/>
      <c r="C728" s="850"/>
      <c r="D728" s="850"/>
      <c r="E728" s="850"/>
      <c r="F728" s="850"/>
      <c r="G728" s="850"/>
      <c r="H728" s="850"/>
      <c r="I728" s="850"/>
      <c r="J728" s="850"/>
      <c r="K728" s="850"/>
      <c r="L728" s="850"/>
      <c r="M728" s="850"/>
      <c r="N728" s="850"/>
      <c r="O728" s="850"/>
      <c r="P728" s="850"/>
    </row>
    <row r="729" spans="1:16" ht="15" x14ac:dyDescent="0.25">
      <c r="A729" s="850"/>
      <c r="B729" s="850"/>
      <c r="C729" s="850"/>
      <c r="D729" s="850"/>
      <c r="E729" s="850"/>
      <c r="F729" s="850"/>
      <c r="G729" s="850"/>
      <c r="H729" s="850"/>
      <c r="I729" s="850"/>
      <c r="J729" s="850"/>
      <c r="K729" s="850"/>
      <c r="L729" s="850"/>
      <c r="M729" s="850"/>
      <c r="N729" s="850"/>
      <c r="O729" s="850"/>
      <c r="P729" s="850"/>
    </row>
    <row r="730" spans="1:16" ht="15" x14ac:dyDescent="0.25">
      <c r="A730" s="850"/>
      <c r="B730" s="850"/>
      <c r="C730" s="850"/>
      <c r="D730" s="850"/>
      <c r="E730" s="850"/>
      <c r="F730" s="850"/>
      <c r="G730" s="850"/>
      <c r="H730" s="850"/>
      <c r="I730" s="850"/>
      <c r="J730" s="850"/>
      <c r="K730" s="850"/>
      <c r="L730" s="850"/>
      <c r="M730" s="850"/>
      <c r="N730" s="850"/>
      <c r="O730" s="850"/>
      <c r="P730" s="850"/>
    </row>
    <row r="731" spans="1:16" ht="15" x14ac:dyDescent="0.25">
      <c r="A731" s="850"/>
      <c r="B731" s="850"/>
      <c r="C731" s="850"/>
      <c r="D731" s="850"/>
      <c r="E731" s="850"/>
      <c r="F731" s="850"/>
      <c r="G731" s="850"/>
      <c r="H731" s="850"/>
      <c r="I731" s="850"/>
      <c r="J731" s="850"/>
      <c r="K731" s="850"/>
      <c r="L731" s="850"/>
      <c r="M731" s="850"/>
      <c r="N731" s="850"/>
      <c r="O731" s="850"/>
      <c r="P731" s="850"/>
    </row>
    <row r="732" spans="1:16" ht="15" x14ac:dyDescent="0.25">
      <c r="A732" s="850"/>
      <c r="B732" s="850"/>
      <c r="C732" s="850"/>
      <c r="D732" s="850"/>
      <c r="E732" s="850"/>
      <c r="F732" s="850"/>
      <c r="G732" s="850"/>
      <c r="H732" s="850"/>
      <c r="I732" s="850"/>
      <c r="J732" s="850"/>
      <c r="K732" s="850"/>
      <c r="L732" s="850"/>
      <c r="M732" s="850"/>
      <c r="N732" s="850"/>
      <c r="O732" s="850"/>
      <c r="P732" s="850"/>
    </row>
    <row r="733" spans="1:16" ht="15" x14ac:dyDescent="0.25">
      <c r="A733" s="850"/>
      <c r="B733" s="850"/>
      <c r="C733" s="850"/>
      <c r="D733" s="850"/>
      <c r="E733" s="850"/>
      <c r="F733" s="850"/>
      <c r="G733" s="850"/>
      <c r="H733" s="850"/>
      <c r="I733" s="850"/>
      <c r="J733" s="850"/>
      <c r="K733" s="850"/>
      <c r="L733" s="850"/>
      <c r="M733" s="850"/>
      <c r="N733" s="850"/>
      <c r="O733" s="850"/>
      <c r="P733" s="850"/>
    </row>
    <row r="734" spans="1:16" ht="15" x14ac:dyDescent="0.25">
      <c r="A734" s="850"/>
      <c r="B734" s="850"/>
      <c r="C734" s="850"/>
      <c r="D734" s="850"/>
      <c r="E734" s="850"/>
      <c r="F734" s="850"/>
      <c r="G734" s="850"/>
      <c r="H734" s="850"/>
      <c r="I734" s="850"/>
      <c r="J734" s="850"/>
      <c r="K734" s="850"/>
      <c r="L734" s="850"/>
      <c r="M734" s="850"/>
      <c r="N734" s="850"/>
      <c r="O734" s="850"/>
      <c r="P734" s="850"/>
    </row>
    <row r="735" spans="1:16" ht="15" x14ac:dyDescent="0.25">
      <c r="A735" s="850"/>
      <c r="B735" s="850"/>
      <c r="C735" s="850"/>
      <c r="D735" s="850"/>
      <c r="E735" s="850"/>
      <c r="F735" s="850"/>
      <c r="G735" s="850"/>
      <c r="H735" s="850"/>
      <c r="I735" s="850"/>
      <c r="J735" s="850"/>
      <c r="K735" s="850"/>
      <c r="L735" s="850"/>
      <c r="M735" s="850"/>
      <c r="N735" s="850"/>
      <c r="O735" s="850"/>
      <c r="P735" s="850"/>
    </row>
    <row r="736" spans="1:16" ht="15" x14ac:dyDescent="0.25">
      <c r="A736" s="850"/>
      <c r="B736" s="850"/>
      <c r="C736" s="850"/>
      <c r="D736" s="850"/>
      <c r="E736" s="850"/>
      <c r="F736" s="850"/>
      <c r="G736" s="850"/>
      <c r="H736" s="850"/>
      <c r="I736" s="850"/>
      <c r="J736" s="850"/>
      <c r="K736" s="850"/>
      <c r="L736" s="850"/>
      <c r="M736" s="850"/>
      <c r="N736" s="850"/>
      <c r="O736" s="850"/>
      <c r="P736" s="850"/>
    </row>
    <row r="737" spans="1:16" ht="15" x14ac:dyDescent="0.25">
      <c r="A737" s="850"/>
      <c r="B737" s="850"/>
      <c r="C737" s="850"/>
      <c r="D737" s="850"/>
      <c r="E737" s="850"/>
      <c r="F737" s="850"/>
      <c r="G737" s="850"/>
      <c r="H737" s="850"/>
      <c r="I737" s="850"/>
      <c r="J737" s="850"/>
      <c r="K737" s="850"/>
      <c r="L737" s="850"/>
      <c r="M737" s="850"/>
      <c r="N737" s="850"/>
      <c r="O737" s="850"/>
      <c r="P737" s="850"/>
    </row>
    <row r="738" spans="1:16" ht="15" x14ac:dyDescent="0.25">
      <c r="A738" s="850"/>
      <c r="B738" s="850"/>
      <c r="C738" s="850"/>
      <c r="D738" s="850"/>
      <c r="E738" s="850"/>
      <c r="F738" s="850"/>
      <c r="G738" s="850"/>
      <c r="H738" s="850"/>
      <c r="I738" s="850"/>
      <c r="J738" s="850"/>
      <c r="K738" s="850"/>
      <c r="L738" s="850"/>
      <c r="M738" s="850"/>
      <c r="N738" s="850"/>
      <c r="O738" s="850"/>
      <c r="P738" s="850"/>
    </row>
    <row r="739" spans="1:16" ht="15" x14ac:dyDescent="0.25">
      <c r="A739" s="850"/>
      <c r="B739" s="850"/>
      <c r="C739" s="850"/>
      <c r="D739" s="850"/>
      <c r="E739" s="850"/>
      <c r="F739" s="850"/>
      <c r="G739" s="850"/>
      <c r="H739" s="850"/>
      <c r="I739" s="850"/>
      <c r="J739" s="850"/>
      <c r="K739" s="850"/>
      <c r="L739" s="850"/>
      <c r="M739" s="850"/>
      <c r="N739" s="850"/>
      <c r="O739" s="850"/>
      <c r="P739" s="850"/>
    </row>
  </sheetData>
  <mergeCells count="29">
    <mergeCell ref="C66:F66"/>
    <mergeCell ref="C67:F67"/>
    <mergeCell ref="B68:B69"/>
    <mergeCell ref="B76:F76"/>
    <mergeCell ref="B77:B78"/>
    <mergeCell ref="C65:F65"/>
    <mergeCell ref="B23:F23"/>
    <mergeCell ref="C24:F24"/>
    <mergeCell ref="C25:F25"/>
    <mergeCell ref="C26:F26"/>
    <mergeCell ref="B27:B28"/>
    <mergeCell ref="B35:F35"/>
    <mergeCell ref="B36:B37"/>
    <mergeCell ref="B61:F61"/>
    <mergeCell ref="B62:F62"/>
    <mergeCell ref="C63:F63"/>
    <mergeCell ref="E64:F64"/>
    <mergeCell ref="B22:F22"/>
    <mergeCell ref="A2:G2"/>
    <mergeCell ref="B3:F3"/>
    <mergeCell ref="C5:F5"/>
    <mergeCell ref="C6:F6"/>
    <mergeCell ref="C7:F7"/>
    <mergeCell ref="B8:F8"/>
    <mergeCell ref="B9:F11"/>
    <mergeCell ref="C12:F12"/>
    <mergeCell ref="B13:B14"/>
    <mergeCell ref="C18:F18"/>
    <mergeCell ref="B19:F19"/>
  </mergeCells>
  <printOptions horizontalCentered="1" gridLines="1"/>
  <pageMargins left="0.7" right="0.7" top="0.75" bottom="0.75" header="0" footer="0"/>
  <pageSetup paperSize="9" fitToHeight="0" pageOrder="overThenDown" orientation="portrait" cellComments="atEnd"/>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C55F-DD28-4D29-B18E-893BB648DEBA}">
  <sheetPr>
    <pageSetUpPr fitToPage="1"/>
  </sheetPr>
  <dimension ref="A1:G377"/>
  <sheetViews>
    <sheetView topLeftCell="A363" zoomScale="109" workbookViewId="0">
      <selection activeCell="C51" sqref="C51"/>
    </sheetView>
  </sheetViews>
  <sheetFormatPr defaultColWidth="8.85546875" defaultRowHeight="15" x14ac:dyDescent="0.25"/>
  <cols>
    <col min="1" max="1" width="14.7109375" style="525" customWidth="1"/>
    <col min="2" max="2" width="34.28515625" style="525" customWidth="1"/>
    <col min="3" max="3" width="16.5703125" style="525" customWidth="1"/>
    <col min="4" max="4" width="15.140625" style="525" customWidth="1"/>
    <col min="5" max="5" width="17.28515625" style="525" customWidth="1"/>
    <col min="6" max="6" width="16.85546875" style="525" customWidth="1"/>
    <col min="7" max="7" width="23.42578125" style="525" customWidth="1"/>
    <col min="8" max="250" width="8.85546875" style="525"/>
    <col min="251" max="251" width="14.7109375" style="525" customWidth="1"/>
    <col min="252" max="252" width="34.28515625" style="525" customWidth="1"/>
    <col min="253" max="253" width="24" style="525" customWidth="1"/>
    <col min="254" max="254" width="22.140625" style="525" customWidth="1"/>
    <col min="255" max="255" width="27.7109375" style="525" customWidth="1"/>
    <col min="256" max="256" width="27.140625" style="525" customWidth="1"/>
    <col min="257" max="257" width="23.42578125" style="525" customWidth="1"/>
    <col min="258" max="258" width="8.85546875" style="525"/>
    <col min="259" max="259" width="12.42578125" style="525" customWidth="1"/>
    <col min="260" max="260" width="18.140625" style="525" customWidth="1"/>
    <col min="261" max="261" width="8.85546875" style="525"/>
    <col min="262" max="262" width="17.42578125" style="525" customWidth="1"/>
    <col min="263" max="506" width="8.85546875" style="525"/>
    <col min="507" max="507" width="14.7109375" style="525" customWidth="1"/>
    <col min="508" max="508" width="34.28515625" style="525" customWidth="1"/>
    <col min="509" max="509" width="24" style="525" customWidth="1"/>
    <col min="510" max="510" width="22.140625" style="525" customWidth="1"/>
    <col min="511" max="511" width="27.7109375" style="525" customWidth="1"/>
    <col min="512" max="512" width="27.140625" style="525" customWidth="1"/>
    <col min="513" max="513" width="23.42578125" style="525" customWidth="1"/>
    <col min="514" max="514" width="8.85546875" style="525"/>
    <col min="515" max="515" width="12.42578125" style="525" customWidth="1"/>
    <col min="516" max="516" width="18.140625" style="525" customWidth="1"/>
    <col min="517" max="517" width="8.85546875" style="525"/>
    <col min="518" max="518" width="17.42578125" style="525" customWidth="1"/>
    <col min="519" max="762" width="8.85546875" style="525"/>
    <col min="763" max="763" width="14.7109375" style="525" customWidth="1"/>
    <col min="764" max="764" width="34.28515625" style="525" customWidth="1"/>
    <col min="765" max="765" width="24" style="525" customWidth="1"/>
    <col min="766" max="766" width="22.140625" style="525" customWidth="1"/>
    <col min="767" max="767" width="27.7109375" style="525" customWidth="1"/>
    <col min="768" max="768" width="27.140625" style="525" customWidth="1"/>
    <col min="769" max="769" width="23.42578125" style="525" customWidth="1"/>
    <col min="770" max="770" width="8.85546875" style="525"/>
    <col min="771" max="771" width="12.42578125" style="525" customWidth="1"/>
    <col min="772" max="772" width="18.140625" style="525" customWidth="1"/>
    <col min="773" max="773" width="8.85546875" style="525"/>
    <col min="774" max="774" width="17.42578125" style="525" customWidth="1"/>
    <col min="775" max="1018" width="8.85546875" style="525"/>
    <col min="1019" max="1019" width="14.7109375" style="525" customWidth="1"/>
    <col min="1020" max="1020" width="34.28515625" style="525" customWidth="1"/>
    <col min="1021" max="1021" width="24" style="525" customWidth="1"/>
    <col min="1022" max="1022" width="22.140625" style="525" customWidth="1"/>
    <col min="1023" max="1023" width="27.7109375" style="525" customWidth="1"/>
    <col min="1024" max="1024" width="27.140625" style="525" customWidth="1"/>
    <col min="1025" max="1025" width="23.42578125" style="525" customWidth="1"/>
    <col min="1026" max="1026" width="8.85546875" style="525"/>
    <col min="1027" max="1027" width="12.42578125" style="525" customWidth="1"/>
    <col min="1028" max="1028" width="18.140625" style="525" customWidth="1"/>
    <col min="1029" max="1029" width="8.85546875" style="525"/>
    <col min="1030" max="1030" width="17.42578125" style="525" customWidth="1"/>
    <col min="1031" max="1274" width="8.85546875" style="525"/>
    <col min="1275" max="1275" width="14.7109375" style="525" customWidth="1"/>
    <col min="1276" max="1276" width="34.28515625" style="525" customWidth="1"/>
    <col min="1277" max="1277" width="24" style="525" customWidth="1"/>
    <col min="1278" max="1278" width="22.140625" style="525" customWidth="1"/>
    <col min="1279" max="1279" width="27.7109375" style="525" customWidth="1"/>
    <col min="1280" max="1280" width="27.140625" style="525" customWidth="1"/>
    <col min="1281" max="1281" width="23.42578125" style="525" customWidth="1"/>
    <col min="1282" max="1282" width="8.85546875" style="525"/>
    <col min="1283" max="1283" width="12.42578125" style="525" customWidth="1"/>
    <col min="1284" max="1284" width="18.140625" style="525" customWidth="1"/>
    <col min="1285" max="1285" width="8.85546875" style="525"/>
    <col min="1286" max="1286" width="17.42578125" style="525" customWidth="1"/>
    <col min="1287" max="1530" width="8.85546875" style="525"/>
    <col min="1531" max="1531" width="14.7109375" style="525" customWidth="1"/>
    <col min="1532" max="1532" width="34.28515625" style="525" customWidth="1"/>
    <col min="1533" max="1533" width="24" style="525" customWidth="1"/>
    <col min="1534" max="1534" width="22.140625" style="525" customWidth="1"/>
    <col min="1535" max="1535" width="27.7109375" style="525" customWidth="1"/>
    <col min="1536" max="1536" width="27.140625" style="525" customWidth="1"/>
    <col min="1537" max="1537" width="23.42578125" style="525" customWidth="1"/>
    <col min="1538" max="1538" width="8.85546875" style="525"/>
    <col min="1539" max="1539" width="12.42578125" style="525" customWidth="1"/>
    <col min="1540" max="1540" width="18.140625" style="525" customWidth="1"/>
    <col min="1541" max="1541" width="8.85546875" style="525"/>
    <col min="1542" max="1542" width="17.42578125" style="525" customWidth="1"/>
    <col min="1543" max="1786" width="8.85546875" style="525"/>
    <col min="1787" max="1787" width="14.7109375" style="525" customWidth="1"/>
    <col min="1788" max="1788" width="34.28515625" style="525" customWidth="1"/>
    <col min="1789" max="1789" width="24" style="525" customWidth="1"/>
    <col min="1790" max="1790" width="22.140625" style="525" customWidth="1"/>
    <col min="1791" max="1791" width="27.7109375" style="525" customWidth="1"/>
    <col min="1792" max="1792" width="27.140625" style="525" customWidth="1"/>
    <col min="1793" max="1793" width="23.42578125" style="525" customWidth="1"/>
    <col min="1794" max="1794" width="8.85546875" style="525"/>
    <col min="1795" max="1795" width="12.42578125" style="525" customWidth="1"/>
    <col min="1796" max="1796" width="18.140625" style="525" customWidth="1"/>
    <col min="1797" max="1797" width="8.85546875" style="525"/>
    <col min="1798" max="1798" width="17.42578125" style="525" customWidth="1"/>
    <col min="1799" max="2042" width="8.85546875" style="525"/>
    <col min="2043" max="2043" width="14.7109375" style="525" customWidth="1"/>
    <col min="2044" max="2044" width="34.28515625" style="525" customWidth="1"/>
    <col min="2045" max="2045" width="24" style="525" customWidth="1"/>
    <col min="2046" max="2046" width="22.140625" style="525" customWidth="1"/>
    <col min="2047" max="2047" width="27.7109375" style="525" customWidth="1"/>
    <col min="2048" max="2048" width="27.140625" style="525" customWidth="1"/>
    <col min="2049" max="2049" width="23.42578125" style="525" customWidth="1"/>
    <col min="2050" max="2050" width="8.85546875" style="525"/>
    <col min="2051" max="2051" width="12.42578125" style="525" customWidth="1"/>
    <col min="2052" max="2052" width="18.140625" style="525" customWidth="1"/>
    <col min="2053" max="2053" width="8.85546875" style="525"/>
    <col min="2054" max="2054" width="17.42578125" style="525" customWidth="1"/>
    <col min="2055" max="2298" width="8.85546875" style="525"/>
    <col min="2299" max="2299" width="14.7109375" style="525" customWidth="1"/>
    <col min="2300" max="2300" width="34.28515625" style="525" customWidth="1"/>
    <col min="2301" max="2301" width="24" style="525" customWidth="1"/>
    <col min="2302" max="2302" width="22.140625" style="525" customWidth="1"/>
    <col min="2303" max="2303" width="27.7109375" style="525" customWidth="1"/>
    <col min="2304" max="2304" width="27.140625" style="525" customWidth="1"/>
    <col min="2305" max="2305" width="23.42578125" style="525" customWidth="1"/>
    <col min="2306" max="2306" width="8.85546875" style="525"/>
    <col min="2307" max="2307" width="12.42578125" style="525" customWidth="1"/>
    <col min="2308" max="2308" width="18.140625" style="525" customWidth="1"/>
    <col min="2309" max="2309" width="8.85546875" style="525"/>
    <col min="2310" max="2310" width="17.42578125" style="525" customWidth="1"/>
    <col min="2311" max="2554" width="8.85546875" style="525"/>
    <col min="2555" max="2555" width="14.7109375" style="525" customWidth="1"/>
    <col min="2556" max="2556" width="34.28515625" style="525" customWidth="1"/>
    <col min="2557" max="2557" width="24" style="525" customWidth="1"/>
    <col min="2558" max="2558" width="22.140625" style="525" customWidth="1"/>
    <col min="2559" max="2559" width="27.7109375" style="525" customWidth="1"/>
    <col min="2560" max="2560" width="27.140625" style="525" customWidth="1"/>
    <col min="2561" max="2561" width="23.42578125" style="525" customWidth="1"/>
    <col min="2562" max="2562" width="8.85546875" style="525"/>
    <col min="2563" max="2563" width="12.42578125" style="525" customWidth="1"/>
    <col min="2564" max="2564" width="18.140625" style="525" customWidth="1"/>
    <col min="2565" max="2565" width="8.85546875" style="525"/>
    <col min="2566" max="2566" width="17.42578125" style="525" customWidth="1"/>
    <col min="2567" max="2810" width="8.85546875" style="525"/>
    <col min="2811" max="2811" width="14.7109375" style="525" customWidth="1"/>
    <col min="2812" max="2812" width="34.28515625" style="525" customWidth="1"/>
    <col min="2813" max="2813" width="24" style="525" customWidth="1"/>
    <col min="2814" max="2814" width="22.140625" style="525" customWidth="1"/>
    <col min="2815" max="2815" width="27.7109375" style="525" customWidth="1"/>
    <col min="2816" max="2816" width="27.140625" style="525" customWidth="1"/>
    <col min="2817" max="2817" width="23.42578125" style="525" customWidth="1"/>
    <col min="2818" max="2818" width="8.85546875" style="525"/>
    <col min="2819" max="2819" width="12.42578125" style="525" customWidth="1"/>
    <col min="2820" max="2820" width="18.140625" style="525" customWidth="1"/>
    <col min="2821" max="2821" width="8.85546875" style="525"/>
    <col min="2822" max="2822" width="17.42578125" style="525" customWidth="1"/>
    <col min="2823" max="3066" width="8.85546875" style="525"/>
    <col min="3067" max="3067" width="14.7109375" style="525" customWidth="1"/>
    <col min="3068" max="3068" width="34.28515625" style="525" customWidth="1"/>
    <col min="3069" max="3069" width="24" style="525" customWidth="1"/>
    <col min="3070" max="3070" width="22.140625" style="525" customWidth="1"/>
    <col min="3071" max="3071" width="27.7109375" style="525" customWidth="1"/>
    <col min="3072" max="3072" width="27.140625" style="525" customWidth="1"/>
    <col min="3073" max="3073" width="23.42578125" style="525" customWidth="1"/>
    <col min="3074" max="3074" width="8.85546875" style="525"/>
    <col min="3075" max="3075" width="12.42578125" style="525" customWidth="1"/>
    <col min="3076" max="3076" width="18.140625" style="525" customWidth="1"/>
    <col min="3077" max="3077" width="8.85546875" style="525"/>
    <col min="3078" max="3078" width="17.42578125" style="525" customWidth="1"/>
    <col min="3079" max="3322" width="8.85546875" style="525"/>
    <col min="3323" max="3323" width="14.7109375" style="525" customWidth="1"/>
    <col min="3324" max="3324" width="34.28515625" style="525" customWidth="1"/>
    <col min="3325" max="3325" width="24" style="525" customWidth="1"/>
    <col min="3326" max="3326" width="22.140625" style="525" customWidth="1"/>
    <col min="3327" max="3327" width="27.7109375" style="525" customWidth="1"/>
    <col min="3328" max="3328" width="27.140625" style="525" customWidth="1"/>
    <col min="3329" max="3329" width="23.42578125" style="525" customWidth="1"/>
    <col min="3330" max="3330" width="8.85546875" style="525"/>
    <col min="3331" max="3331" width="12.42578125" style="525" customWidth="1"/>
    <col min="3332" max="3332" width="18.140625" style="525" customWidth="1"/>
    <col min="3333" max="3333" width="8.85546875" style="525"/>
    <col min="3334" max="3334" width="17.42578125" style="525" customWidth="1"/>
    <col min="3335" max="3578" width="8.85546875" style="525"/>
    <col min="3579" max="3579" width="14.7109375" style="525" customWidth="1"/>
    <col min="3580" max="3580" width="34.28515625" style="525" customWidth="1"/>
    <col min="3581" max="3581" width="24" style="525" customWidth="1"/>
    <col min="3582" max="3582" width="22.140625" style="525" customWidth="1"/>
    <col min="3583" max="3583" width="27.7109375" style="525" customWidth="1"/>
    <col min="3584" max="3584" width="27.140625" style="525" customWidth="1"/>
    <col min="3585" max="3585" width="23.42578125" style="525" customWidth="1"/>
    <col min="3586" max="3586" width="8.85546875" style="525"/>
    <col min="3587" max="3587" width="12.42578125" style="525" customWidth="1"/>
    <col min="3588" max="3588" width="18.140625" style="525" customWidth="1"/>
    <col min="3589" max="3589" width="8.85546875" style="525"/>
    <col min="3590" max="3590" width="17.42578125" style="525" customWidth="1"/>
    <col min="3591" max="3834" width="8.85546875" style="525"/>
    <col min="3835" max="3835" width="14.7109375" style="525" customWidth="1"/>
    <col min="3836" max="3836" width="34.28515625" style="525" customWidth="1"/>
    <col min="3837" max="3837" width="24" style="525" customWidth="1"/>
    <col min="3838" max="3838" width="22.140625" style="525" customWidth="1"/>
    <col min="3839" max="3839" width="27.7109375" style="525" customWidth="1"/>
    <col min="3840" max="3840" width="27.140625" style="525" customWidth="1"/>
    <col min="3841" max="3841" width="23.42578125" style="525" customWidth="1"/>
    <col min="3842" max="3842" width="8.85546875" style="525"/>
    <col min="3843" max="3843" width="12.42578125" style="525" customWidth="1"/>
    <col min="3844" max="3844" width="18.140625" style="525" customWidth="1"/>
    <col min="3845" max="3845" width="8.85546875" style="525"/>
    <col min="3846" max="3846" width="17.42578125" style="525" customWidth="1"/>
    <col min="3847" max="4090" width="8.85546875" style="525"/>
    <col min="4091" max="4091" width="14.7109375" style="525" customWidth="1"/>
    <col min="4092" max="4092" width="34.28515625" style="525" customWidth="1"/>
    <col min="4093" max="4093" width="24" style="525" customWidth="1"/>
    <col min="4094" max="4094" width="22.140625" style="525" customWidth="1"/>
    <col min="4095" max="4095" width="27.7109375" style="525" customWidth="1"/>
    <col min="4096" max="4096" width="27.140625" style="525" customWidth="1"/>
    <col min="4097" max="4097" width="23.42578125" style="525" customWidth="1"/>
    <col min="4098" max="4098" width="8.85546875" style="525"/>
    <col min="4099" max="4099" width="12.42578125" style="525" customWidth="1"/>
    <col min="4100" max="4100" width="18.140625" style="525" customWidth="1"/>
    <col min="4101" max="4101" width="8.85546875" style="525"/>
    <col min="4102" max="4102" width="17.42578125" style="525" customWidth="1"/>
    <col min="4103" max="4346" width="8.85546875" style="525"/>
    <col min="4347" max="4347" width="14.7109375" style="525" customWidth="1"/>
    <col min="4348" max="4348" width="34.28515625" style="525" customWidth="1"/>
    <col min="4349" max="4349" width="24" style="525" customWidth="1"/>
    <col min="4350" max="4350" width="22.140625" style="525" customWidth="1"/>
    <col min="4351" max="4351" width="27.7109375" style="525" customWidth="1"/>
    <col min="4352" max="4352" width="27.140625" style="525" customWidth="1"/>
    <col min="4353" max="4353" width="23.42578125" style="525" customWidth="1"/>
    <col min="4354" max="4354" width="8.85546875" style="525"/>
    <col min="4355" max="4355" width="12.42578125" style="525" customWidth="1"/>
    <col min="4356" max="4356" width="18.140625" style="525" customWidth="1"/>
    <col min="4357" max="4357" width="8.85546875" style="525"/>
    <col min="4358" max="4358" width="17.42578125" style="525" customWidth="1"/>
    <col min="4359" max="4602" width="8.85546875" style="525"/>
    <col min="4603" max="4603" width="14.7109375" style="525" customWidth="1"/>
    <col min="4604" max="4604" width="34.28515625" style="525" customWidth="1"/>
    <col min="4605" max="4605" width="24" style="525" customWidth="1"/>
    <col min="4606" max="4606" width="22.140625" style="525" customWidth="1"/>
    <col min="4607" max="4607" width="27.7109375" style="525" customWidth="1"/>
    <col min="4608" max="4608" width="27.140625" style="525" customWidth="1"/>
    <col min="4609" max="4609" width="23.42578125" style="525" customWidth="1"/>
    <col min="4610" max="4610" width="8.85546875" style="525"/>
    <col min="4611" max="4611" width="12.42578125" style="525" customWidth="1"/>
    <col min="4612" max="4612" width="18.140625" style="525" customWidth="1"/>
    <col min="4613" max="4613" width="8.85546875" style="525"/>
    <col min="4614" max="4614" width="17.42578125" style="525" customWidth="1"/>
    <col min="4615" max="4858" width="8.85546875" style="525"/>
    <col min="4859" max="4859" width="14.7109375" style="525" customWidth="1"/>
    <col min="4860" max="4860" width="34.28515625" style="525" customWidth="1"/>
    <col min="4861" max="4861" width="24" style="525" customWidth="1"/>
    <col min="4862" max="4862" width="22.140625" style="525" customWidth="1"/>
    <col min="4863" max="4863" width="27.7109375" style="525" customWidth="1"/>
    <col min="4864" max="4864" width="27.140625" style="525" customWidth="1"/>
    <col min="4865" max="4865" width="23.42578125" style="525" customWidth="1"/>
    <col min="4866" max="4866" width="8.85546875" style="525"/>
    <col min="4867" max="4867" width="12.42578125" style="525" customWidth="1"/>
    <col min="4868" max="4868" width="18.140625" style="525" customWidth="1"/>
    <col min="4869" max="4869" width="8.85546875" style="525"/>
    <col min="4870" max="4870" width="17.42578125" style="525" customWidth="1"/>
    <col min="4871" max="5114" width="8.85546875" style="525"/>
    <col min="5115" max="5115" width="14.7109375" style="525" customWidth="1"/>
    <col min="5116" max="5116" width="34.28515625" style="525" customWidth="1"/>
    <col min="5117" max="5117" width="24" style="525" customWidth="1"/>
    <col min="5118" max="5118" width="22.140625" style="525" customWidth="1"/>
    <col min="5119" max="5119" width="27.7109375" style="525" customWidth="1"/>
    <col min="5120" max="5120" width="27.140625" style="525" customWidth="1"/>
    <col min="5121" max="5121" width="23.42578125" style="525" customWidth="1"/>
    <col min="5122" max="5122" width="8.85546875" style="525"/>
    <col min="5123" max="5123" width="12.42578125" style="525" customWidth="1"/>
    <col min="5124" max="5124" width="18.140625" style="525" customWidth="1"/>
    <col min="5125" max="5125" width="8.85546875" style="525"/>
    <col min="5126" max="5126" width="17.42578125" style="525" customWidth="1"/>
    <col min="5127" max="5370" width="8.85546875" style="525"/>
    <col min="5371" max="5371" width="14.7109375" style="525" customWidth="1"/>
    <col min="5372" max="5372" width="34.28515625" style="525" customWidth="1"/>
    <col min="5373" max="5373" width="24" style="525" customWidth="1"/>
    <col min="5374" max="5374" width="22.140625" style="525" customWidth="1"/>
    <col min="5375" max="5375" width="27.7109375" style="525" customWidth="1"/>
    <col min="5376" max="5376" width="27.140625" style="525" customWidth="1"/>
    <col min="5377" max="5377" width="23.42578125" style="525" customWidth="1"/>
    <col min="5378" max="5378" width="8.85546875" style="525"/>
    <col min="5379" max="5379" width="12.42578125" style="525" customWidth="1"/>
    <col min="5380" max="5380" width="18.140625" style="525" customWidth="1"/>
    <col min="5381" max="5381" width="8.85546875" style="525"/>
    <col min="5382" max="5382" width="17.42578125" style="525" customWidth="1"/>
    <col min="5383" max="5626" width="8.85546875" style="525"/>
    <col min="5627" max="5627" width="14.7109375" style="525" customWidth="1"/>
    <col min="5628" max="5628" width="34.28515625" style="525" customWidth="1"/>
    <col min="5629" max="5629" width="24" style="525" customWidth="1"/>
    <col min="5630" max="5630" width="22.140625" style="525" customWidth="1"/>
    <col min="5631" max="5631" width="27.7109375" style="525" customWidth="1"/>
    <col min="5632" max="5632" width="27.140625" style="525" customWidth="1"/>
    <col min="5633" max="5633" width="23.42578125" style="525" customWidth="1"/>
    <col min="5634" max="5634" width="8.85546875" style="525"/>
    <col min="5635" max="5635" width="12.42578125" style="525" customWidth="1"/>
    <col min="5636" max="5636" width="18.140625" style="525" customWidth="1"/>
    <col min="5637" max="5637" width="8.85546875" style="525"/>
    <col min="5638" max="5638" width="17.42578125" style="525" customWidth="1"/>
    <col min="5639" max="5882" width="8.85546875" style="525"/>
    <col min="5883" max="5883" width="14.7109375" style="525" customWidth="1"/>
    <col min="5884" max="5884" width="34.28515625" style="525" customWidth="1"/>
    <col min="5885" max="5885" width="24" style="525" customWidth="1"/>
    <col min="5886" max="5886" width="22.140625" style="525" customWidth="1"/>
    <col min="5887" max="5887" width="27.7109375" style="525" customWidth="1"/>
    <col min="5888" max="5888" width="27.140625" style="525" customWidth="1"/>
    <col min="5889" max="5889" width="23.42578125" style="525" customWidth="1"/>
    <col min="5890" max="5890" width="8.85546875" style="525"/>
    <col min="5891" max="5891" width="12.42578125" style="525" customWidth="1"/>
    <col min="5892" max="5892" width="18.140625" style="525" customWidth="1"/>
    <col min="5893" max="5893" width="8.85546875" style="525"/>
    <col min="5894" max="5894" width="17.42578125" style="525" customWidth="1"/>
    <col min="5895" max="6138" width="8.85546875" style="525"/>
    <col min="6139" max="6139" width="14.7109375" style="525" customWidth="1"/>
    <col min="6140" max="6140" width="34.28515625" style="525" customWidth="1"/>
    <col min="6141" max="6141" width="24" style="525" customWidth="1"/>
    <col min="6142" max="6142" width="22.140625" style="525" customWidth="1"/>
    <col min="6143" max="6143" width="27.7109375" style="525" customWidth="1"/>
    <col min="6144" max="6144" width="27.140625" style="525" customWidth="1"/>
    <col min="6145" max="6145" width="23.42578125" style="525" customWidth="1"/>
    <col min="6146" max="6146" width="8.85546875" style="525"/>
    <col min="6147" max="6147" width="12.42578125" style="525" customWidth="1"/>
    <col min="6148" max="6148" width="18.140625" style="525" customWidth="1"/>
    <col min="6149" max="6149" width="8.85546875" style="525"/>
    <col min="6150" max="6150" width="17.42578125" style="525" customWidth="1"/>
    <col min="6151" max="6394" width="8.85546875" style="525"/>
    <col min="6395" max="6395" width="14.7109375" style="525" customWidth="1"/>
    <col min="6396" max="6396" width="34.28515625" style="525" customWidth="1"/>
    <col min="6397" max="6397" width="24" style="525" customWidth="1"/>
    <col min="6398" max="6398" width="22.140625" style="525" customWidth="1"/>
    <col min="6399" max="6399" width="27.7109375" style="525" customWidth="1"/>
    <col min="6400" max="6400" width="27.140625" style="525" customWidth="1"/>
    <col min="6401" max="6401" width="23.42578125" style="525" customWidth="1"/>
    <col min="6402" max="6402" width="8.85546875" style="525"/>
    <col min="6403" max="6403" width="12.42578125" style="525" customWidth="1"/>
    <col min="6404" max="6404" width="18.140625" style="525" customWidth="1"/>
    <col min="6405" max="6405" width="8.85546875" style="525"/>
    <col min="6406" max="6406" width="17.42578125" style="525" customWidth="1"/>
    <col min="6407" max="6650" width="8.85546875" style="525"/>
    <col min="6651" max="6651" width="14.7109375" style="525" customWidth="1"/>
    <col min="6652" max="6652" width="34.28515625" style="525" customWidth="1"/>
    <col min="6653" max="6653" width="24" style="525" customWidth="1"/>
    <col min="6654" max="6654" width="22.140625" style="525" customWidth="1"/>
    <col min="6655" max="6655" width="27.7109375" style="525" customWidth="1"/>
    <col min="6656" max="6656" width="27.140625" style="525" customWidth="1"/>
    <col min="6657" max="6657" width="23.42578125" style="525" customWidth="1"/>
    <col min="6658" max="6658" width="8.85546875" style="525"/>
    <col min="6659" max="6659" width="12.42578125" style="525" customWidth="1"/>
    <col min="6660" max="6660" width="18.140625" style="525" customWidth="1"/>
    <col min="6661" max="6661" width="8.85546875" style="525"/>
    <col min="6662" max="6662" width="17.42578125" style="525" customWidth="1"/>
    <col min="6663" max="6906" width="8.85546875" style="525"/>
    <col min="6907" max="6907" width="14.7109375" style="525" customWidth="1"/>
    <col min="6908" max="6908" width="34.28515625" style="525" customWidth="1"/>
    <col min="6909" max="6909" width="24" style="525" customWidth="1"/>
    <col min="6910" max="6910" width="22.140625" style="525" customWidth="1"/>
    <col min="6911" max="6911" width="27.7109375" style="525" customWidth="1"/>
    <col min="6912" max="6912" width="27.140625" style="525" customWidth="1"/>
    <col min="6913" max="6913" width="23.42578125" style="525" customWidth="1"/>
    <col min="6914" max="6914" width="8.85546875" style="525"/>
    <col min="6915" max="6915" width="12.42578125" style="525" customWidth="1"/>
    <col min="6916" max="6916" width="18.140625" style="525" customWidth="1"/>
    <col min="6917" max="6917" width="8.85546875" style="525"/>
    <col min="6918" max="6918" width="17.42578125" style="525" customWidth="1"/>
    <col min="6919" max="7162" width="8.85546875" style="525"/>
    <col min="7163" max="7163" width="14.7109375" style="525" customWidth="1"/>
    <col min="7164" max="7164" width="34.28515625" style="525" customWidth="1"/>
    <col min="7165" max="7165" width="24" style="525" customWidth="1"/>
    <col min="7166" max="7166" width="22.140625" style="525" customWidth="1"/>
    <col min="7167" max="7167" width="27.7109375" style="525" customWidth="1"/>
    <col min="7168" max="7168" width="27.140625" style="525" customWidth="1"/>
    <col min="7169" max="7169" width="23.42578125" style="525" customWidth="1"/>
    <col min="7170" max="7170" width="8.85546875" style="525"/>
    <col min="7171" max="7171" width="12.42578125" style="525" customWidth="1"/>
    <col min="7172" max="7172" width="18.140625" style="525" customWidth="1"/>
    <col min="7173" max="7173" width="8.85546875" style="525"/>
    <col min="7174" max="7174" width="17.42578125" style="525" customWidth="1"/>
    <col min="7175" max="7418" width="8.85546875" style="525"/>
    <col min="7419" max="7419" width="14.7109375" style="525" customWidth="1"/>
    <col min="7420" max="7420" width="34.28515625" style="525" customWidth="1"/>
    <col min="7421" max="7421" width="24" style="525" customWidth="1"/>
    <col min="7422" max="7422" width="22.140625" style="525" customWidth="1"/>
    <col min="7423" max="7423" width="27.7109375" style="525" customWidth="1"/>
    <col min="7424" max="7424" width="27.140625" style="525" customWidth="1"/>
    <col min="7425" max="7425" width="23.42578125" style="525" customWidth="1"/>
    <col min="7426" max="7426" width="8.85546875" style="525"/>
    <col min="7427" max="7427" width="12.42578125" style="525" customWidth="1"/>
    <col min="7428" max="7428" width="18.140625" style="525" customWidth="1"/>
    <col min="7429" max="7429" width="8.85546875" style="525"/>
    <col min="7430" max="7430" width="17.42578125" style="525" customWidth="1"/>
    <col min="7431" max="7674" width="8.85546875" style="525"/>
    <col min="7675" max="7675" width="14.7109375" style="525" customWidth="1"/>
    <col min="7676" max="7676" width="34.28515625" style="525" customWidth="1"/>
    <col min="7677" max="7677" width="24" style="525" customWidth="1"/>
    <col min="7678" max="7678" width="22.140625" style="525" customWidth="1"/>
    <col min="7679" max="7679" width="27.7109375" style="525" customWidth="1"/>
    <col min="7680" max="7680" width="27.140625" style="525" customWidth="1"/>
    <col min="7681" max="7681" width="23.42578125" style="525" customWidth="1"/>
    <col min="7682" max="7682" width="8.85546875" style="525"/>
    <col min="7683" max="7683" width="12.42578125" style="525" customWidth="1"/>
    <col min="7684" max="7684" width="18.140625" style="525" customWidth="1"/>
    <col min="7685" max="7685" width="8.85546875" style="525"/>
    <col min="7686" max="7686" width="17.42578125" style="525" customWidth="1"/>
    <col min="7687" max="7930" width="8.85546875" style="525"/>
    <col min="7931" max="7931" width="14.7109375" style="525" customWidth="1"/>
    <col min="7932" max="7932" width="34.28515625" style="525" customWidth="1"/>
    <col min="7933" max="7933" width="24" style="525" customWidth="1"/>
    <col min="7934" max="7934" width="22.140625" style="525" customWidth="1"/>
    <col min="7935" max="7935" width="27.7109375" style="525" customWidth="1"/>
    <col min="7936" max="7936" width="27.140625" style="525" customWidth="1"/>
    <col min="7937" max="7937" width="23.42578125" style="525" customWidth="1"/>
    <col min="7938" max="7938" width="8.85546875" style="525"/>
    <col min="7939" max="7939" width="12.42578125" style="525" customWidth="1"/>
    <col min="7940" max="7940" width="18.140625" style="525" customWidth="1"/>
    <col min="7941" max="7941" width="8.85546875" style="525"/>
    <col min="7942" max="7942" width="17.42578125" style="525" customWidth="1"/>
    <col min="7943" max="8186" width="8.85546875" style="525"/>
    <col min="8187" max="8187" width="14.7109375" style="525" customWidth="1"/>
    <col min="8188" max="8188" width="34.28515625" style="525" customWidth="1"/>
    <col min="8189" max="8189" width="24" style="525" customWidth="1"/>
    <col min="8190" max="8190" width="22.140625" style="525" customWidth="1"/>
    <col min="8191" max="8191" width="27.7109375" style="525" customWidth="1"/>
    <col min="8192" max="8192" width="27.140625" style="525" customWidth="1"/>
    <col min="8193" max="8193" width="23.42578125" style="525" customWidth="1"/>
    <col min="8194" max="8194" width="8.85546875" style="525"/>
    <col min="8195" max="8195" width="12.42578125" style="525" customWidth="1"/>
    <col min="8196" max="8196" width="18.140625" style="525" customWidth="1"/>
    <col min="8197" max="8197" width="8.85546875" style="525"/>
    <col min="8198" max="8198" width="17.42578125" style="525" customWidth="1"/>
    <col min="8199" max="8442" width="8.85546875" style="525"/>
    <col min="8443" max="8443" width="14.7109375" style="525" customWidth="1"/>
    <col min="8444" max="8444" width="34.28515625" style="525" customWidth="1"/>
    <col min="8445" max="8445" width="24" style="525" customWidth="1"/>
    <col min="8446" max="8446" width="22.140625" style="525" customWidth="1"/>
    <col min="8447" max="8447" width="27.7109375" style="525" customWidth="1"/>
    <col min="8448" max="8448" width="27.140625" style="525" customWidth="1"/>
    <col min="8449" max="8449" width="23.42578125" style="525" customWidth="1"/>
    <col min="8450" max="8450" width="8.85546875" style="525"/>
    <col min="8451" max="8451" width="12.42578125" style="525" customWidth="1"/>
    <col min="8452" max="8452" width="18.140625" style="525" customWidth="1"/>
    <col min="8453" max="8453" width="8.85546875" style="525"/>
    <col min="8454" max="8454" width="17.42578125" style="525" customWidth="1"/>
    <col min="8455" max="8698" width="8.85546875" style="525"/>
    <col min="8699" max="8699" width="14.7109375" style="525" customWidth="1"/>
    <col min="8700" max="8700" width="34.28515625" style="525" customWidth="1"/>
    <col min="8701" max="8701" width="24" style="525" customWidth="1"/>
    <col min="8702" max="8702" width="22.140625" style="525" customWidth="1"/>
    <col min="8703" max="8703" width="27.7109375" style="525" customWidth="1"/>
    <col min="8704" max="8704" width="27.140625" style="525" customWidth="1"/>
    <col min="8705" max="8705" width="23.42578125" style="525" customWidth="1"/>
    <col min="8706" max="8706" width="8.85546875" style="525"/>
    <col min="8707" max="8707" width="12.42578125" style="525" customWidth="1"/>
    <col min="8708" max="8708" width="18.140625" style="525" customWidth="1"/>
    <col min="8709" max="8709" width="8.85546875" style="525"/>
    <col min="8710" max="8710" width="17.42578125" style="525" customWidth="1"/>
    <col min="8711" max="8954" width="8.85546875" style="525"/>
    <col min="8955" max="8955" width="14.7109375" style="525" customWidth="1"/>
    <col min="8956" max="8956" width="34.28515625" style="525" customWidth="1"/>
    <col min="8957" max="8957" width="24" style="525" customWidth="1"/>
    <col min="8958" max="8958" width="22.140625" style="525" customWidth="1"/>
    <col min="8959" max="8959" width="27.7109375" style="525" customWidth="1"/>
    <col min="8960" max="8960" width="27.140625" style="525" customWidth="1"/>
    <col min="8961" max="8961" width="23.42578125" style="525" customWidth="1"/>
    <col min="8962" max="8962" width="8.85546875" style="525"/>
    <col min="8963" max="8963" width="12.42578125" style="525" customWidth="1"/>
    <col min="8964" max="8964" width="18.140625" style="525" customWidth="1"/>
    <col min="8965" max="8965" width="8.85546875" style="525"/>
    <col min="8966" max="8966" width="17.42578125" style="525" customWidth="1"/>
    <col min="8967" max="9210" width="8.85546875" style="525"/>
    <col min="9211" max="9211" width="14.7109375" style="525" customWidth="1"/>
    <col min="9212" max="9212" width="34.28515625" style="525" customWidth="1"/>
    <col min="9213" max="9213" width="24" style="525" customWidth="1"/>
    <col min="9214" max="9214" width="22.140625" style="525" customWidth="1"/>
    <col min="9215" max="9215" width="27.7109375" style="525" customWidth="1"/>
    <col min="9216" max="9216" width="27.140625" style="525" customWidth="1"/>
    <col min="9217" max="9217" width="23.42578125" style="525" customWidth="1"/>
    <col min="9218" max="9218" width="8.85546875" style="525"/>
    <col min="9219" max="9219" width="12.42578125" style="525" customWidth="1"/>
    <col min="9220" max="9220" width="18.140625" style="525" customWidth="1"/>
    <col min="9221" max="9221" width="8.85546875" style="525"/>
    <col min="9222" max="9222" width="17.42578125" style="525" customWidth="1"/>
    <col min="9223" max="9466" width="8.85546875" style="525"/>
    <col min="9467" max="9467" width="14.7109375" style="525" customWidth="1"/>
    <col min="9468" max="9468" width="34.28515625" style="525" customWidth="1"/>
    <col min="9469" max="9469" width="24" style="525" customWidth="1"/>
    <col min="9470" max="9470" width="22.140625" style="525" customWidth="1"/>
    <col min="9471" max="9471" width="27.7109375" style="525" customWidth="1"/>
    <col min="9472" max="9472" width="27.140625" style="525" customWidth="1"/>
    <col min="9473" max="9473" width="23.42578125" style="525" customWidth="1"/>
    <col min="9474" max="9474" width="8.85546875" style="525"/>
    <col min="9475" max="9475" width="12.42578125" style="525" customWidth="1"/>
    <col min="9476" max="9476" width="18.140625" style="525" customWidth="1"/>
    <col min="9477" max="9477" width="8.85546875" style="525"/>
    <col min="9478" max="9478" width="17.42578125" style="525" customWidth="1"/>
    <col min="9479" max="9722" width="8.85546875" style="525"/>
    <col min="9723" max="9723" width="14.7109375" style="525" customWidth="1"/>
    <col min="9724" max="9724" width="34.28515625" style="525" customWidth="1"/>
    <col min="9725" max="9725" width="24" style="525" customWidth="1"/>
    <col min="9726" max="9726" width="22.140625" style="525" customWidth="1"/>
    <col min="9727" max="9727" width="27.7109375" style="525" customWidth="1"/>
    <col min="9728" max="9728" width="27.140625" style="525" customWidth="1"/>
    <col min="9729" max="9729" width="23.42578125" style="525" customWidth="1"/>
    <col min="9730" max="9730" width="8.85546875" style="525"/>
    <col min="9731" max="9731" width="12.42578125" style="525" customWidth="1"/>
    <col min="9732" max="9732" width="18.140625" style="525" customWidth="1"/>
    <col min="9733" max="9733" width="8.85546875" style="525"/>
    <col min="9734" max="9734" width="17.42578125" style="525" customWidth="1"/>
    <col min="9735" max="9978" width="8.85546875" style="525"/>
    <col min="9979" max="9979" width="14.7109375" style="525" customWidth="1"/>
    <col min="9980" max="9980" width="34.28515625" style="525" customWidth="1"/>
    <col min="9981" max="9981" width="24" style="525" customWidth="1"/>
    <col min="9982" max="9982" width="22.140625" style="525" customWidth="1"/>
    <col min="9983" max="9983" width="27.7109375" style="525" customWidth="1"/>
    <col min="9984" max="9984" width="27.140625" style="525" customWidth="1"/>
    <col min="9985" max="9985" width="23.42578125" style="525" customWidth="1"/>
    <col min="9986" max="9986" width="8.85546875" style="525"/>
    <col min="9987" max="9987" width="12.42578125" style="525" customWidth="1"/>
    <col min="9988" max="9988" width="18.140625" style="525" customWidth="1"/>
    <col min="9989" max="9989" width="8.85546875" style="525"/>
    <col min="9990" max="9990" width="17.42578125" style="525" customWidth="1"/>
    <col min="9991" max="10234" width="8.85546875" style="525"/>
    <col min="10235" max="10235" width="14.7109375" style="525" customWidth="1"/>
    <col min="10236" max="10236" width="34.28515625" style="525" customWidth="1"/>
    <col min="10237" max="10237" width="24" style="525" customWidth="1"/>
    <col min="10238" max="10238" width="22.140625" style="525" customWidth="1"/>
    <col min="10239" max="10239" width="27.7109375" style="525" customWidth="1"/>
    <col min="10240" max="10240" width="27.140625" style="525" customWidth="1"/>
    <col min="10241" max="10241" width="23.42578125" style="525" customWidth="1"/>
    <col min="10242" max="10242" width="8.85546875" style="525"/>
    <col min="10243" max="10243" width="12.42578125" style="525" customWidth="1"/>
    <col min="10244" max="10244" width="18.140625" style="525" customWidth="1"/>
    <col min="10245" max="10245" width="8.85546875" style="525"/>
    <col min="10246" max="10246" width="17.42578125" style="525" customWidth="1"/>
    <col min="10247" max="10490" width="8.85546875" style="525"/>
    <col min="10491" max="10491" width="14.7109375" style="525" customWidth="1"/>
    <col min="10492" max="10492" width="34.28515625" style="525" customWidth="1"/>
    <col min="10493" max="10493" width="24" style="525" customWidth="1"/>
    <col min="10494" max="10494" width="22.140625" style="525" customWidth="1"/>
    <col min="10495" max="10495" width="27.7109375" style="525" customWidth="1"/>
    <col min="10496" max="10496" width="27.140625" style="525" customWidth="1"/>
    <col min="10497" max="10497" width="23.42578125" style="525" customWidth="1"/>
    <col min="10498" max="10498" width="8.85546875" style="525"/>
    <col min="10499" max="10499" width="12.42578125" style="525" customWidth="1"/>
    <col min="10500" max="10500" width="18.140625" style="525" customWidth="1"/>
    <col min="10501" max="10501" width="8.85546875" style="525"/>
    <col min="10502" max="10502" width="17.42578125" style="525" customWidth="1"/>
    <col min="10503" max="10746" width="8.85546875" style="525"/>
    <col min="10747" max="10747" width="14.7109375" style="525" customWidth="1"/>
    <col min="10748" max="10748" width="34.28515625" style="525" customWidth="1"/>
    <col min="10749" max="10749" width="24" style="525" customWidth="1"/>
    <col min="10750" max="10750" width="22.140625" style="525" customWidth="1"/>
    <col min="10751" max="10751" width="27.7109375" style="525" customWidth="1"/>
    <col min="10752" max="10752" width="27.140625" style="525" customWidth="1"/>
    <col min="10753" max="10753" width="23.42578125" style="525" customWidth="1"/>
    <col min="10754" max="10754" width="8.85546875" style="525"/>
    <col min="10755" max="10755" width="12.42578125" style="525" customWidth="1"/>
    <col min="10756" max="10756" width="18.140625" style="525" customWidth="1"/>
    <col min="10757" max="10757" width="8.85546875" style="525"/>
    <col min="10758" max="10758" width="17.42578125" style="525" customWidth="1"/>
    <col min="10759" max="11002" width="8.85546875" style="525"/>
    <col min="11003" max="11003" width="14.7109375" style="525" customWidth="1"/>
    <col min="11004" max="11004" width="34.28515625" style="525" customWidth="1"/>
    <col min="11005" max="11005" width="24" style="525" customWidth="1"/>
    <col min="11006" max="11006" width="22.140625" style="525" customWidth="1"/>
    <col min="11007" max="11007" width="27.7109375" style="525" customWidth="1"/>
    <col min="11008" max="11008" width="27.140625" style="525" customWidth="1"/>
    <col min="11009" max="11009" width="23.42578125" style="525" customWidth="1"/>
    <col min="11010" max="11010" width="8.85546875" style="525"/>
    <col min="11011" max="11011" width="12.42578125" style="525" customWidth="1"/>
    <col min="11012" max="11012" width="18.140625" style="525" customWidth="1"/>
    <col min="11013" max="11013" width="8.85546875" style="525"/>
    <col min="11014" max="11014" width="17.42578125" style="525" customWidth="1"/>
    <col min="11015" max="11258" width="8.85546875" style="525"/>
    <col min="11259" max="11259" width="14.7109375" style="525" customWidth="1"/>
    <col min="11260" max="11260" width="34.28515625" style="525" customWidth="1"/>
    <col min="11261" max="11261" width="24" style="525" customWidth="1"/>
    <col min="11262" max="11262" width="22.140625" style="525" customWidth="1"/>
    <col min="11263" max="11263" width="27.7109375" style="525" customWidth="1"/>
    <col min="11264" max="11264" width="27.140625" style="525" customWidth="1"/>
    <col min="11265" max="11265" width="23.42578125" style="525" customWidth="1"/>
    <col min="11266" max="11266" width="8.85546875" style="525"/>
    <col min="11267" max="11267" width="12.42578125" style="525" customWidth="1"/>
    <col min="11268" max="11268" width="18.140625" style="525" customWidth="1"/>
    <col min="11269" max="11269" width="8.85546875" style="525"/>
    <col min="11270" max="11270" width="17.42578125" style="525" customWidth="1"/>
    <col min="11271" max="11514" width="8.85546875" style="525"/>
    <col min="11515" max="11515" width="14.7109375" style="525" customWidth="1"/>
    <col min="11516" max="11516" width="34.28515625" style="525" customWidth="1"/>
    <col min="11517" max="11517" width="24" style="525" customWidth="1"/>
    <col min="11518" max="11518" width="22.140625" style="525" customWidth="1"/>
    <col min="11519" max="11519" width="27.7109375" style="525" customWidth="1"/>
    <col min="11520" max="11520" width="27.140625" style="525" customWidth="1"/>
    <col min="11521" max="11521" width="23.42578125" style="525" customWidth="1"/>
    <col min="11522" max="11522" width="8.85546875" style="525"/>
    <col min="11523" max="11523" width="12.42578125" style="525" customWidth="1"/>
    <col min="11524" max="11524" width="18.140625" style="525" customWidth="1"/>
    <col min="11525" max="11525" width="8.85546875" style="525"/>
    <col min="11526" max="11526" width="17.42578125" style="525" customWidth="1"/>
    <col min="11527" max="11770" width="8.85546875" style="525"/>
    <col min="11771" max="11771" width="14.7109375" style="525" customWidth="1"/>
    <col min="11772" max="11772" width="34.28515625" style="525" customWidth="1"/>
    <col min="11773" max="11773" width="24" style="525" customWidth="1"/>
    <col min="11774" max="11774" width="22.140625" style="525" customWidth="1"/>
    <col min="11775" max="11775" width="27.7109375" style="525" customWidth="1"/>
    <col min="11776" max="11776" width="27.140625" style="525" customWidth="1"/>
    <col min="11777" max="11777" width="23.42578125" style="525" customWidth="1"/>
    <col min="11778" max="11778" width="8.85546875" style="525"/>
    <col min="11779" max="11779" width="12.42578125" style="525" customWidth="1"/>
    <col min="11780" max="11780" width="18.140625" style="525" customWidth="1"/>
    <col min="11781" max="11781" width="8.85546875" style="525"/>
    <col min="11782" max="11782" width="17.42578125" style="525" customWidth="1"/>
    <col min="11783" max="12026" width="8.85546875" style="525"/>
    <col min="12027" max="12027" width="14.7109375" style="525" customWidth="1"/>
    <col min="12028" max="12028" width="34.28515625" style="525" customWidth="1"/>
    <col min="12029" max="12029" width="24" style="525" customWidth="1"/>
    <col min="12030" max="12030" width="22.140625" style="525" customWidth="1"/>
    <col min="12031" max="12031" width="27.7109375" style="525" customWidth="1"/>
    <col min="12032" max="12032" width="27.140625" style="525" customWidth="1"/>
    <col min="12033" max="12033" width="23.42578125" style="525" customWidth="1"/>
    <col min="12034" max="12034" width="8.85546875" style="525"/>
    <col min="12035" max="12035" width="12.42578125" style="525" customWidth="1"/>
    <col min="12036" max="12036" width="18.140625" style="525" customWidth="1"/>
    <col min="12037" max="12037" width="8.85546875" style="525"/>
    <col min="12038" max="12038" width="17.42578125" style="525" customWidth="1"/>
    <col min="12039" max="12282" width="8.85546875" style="525"/>
    <col min="12283" max="12283" width="14.7109375" style="525" customWidth="1"/>
    <col min="12284" max="12284" width="34.28515625" style="525" customWidth="1"/>
    <col min="12285" max="12285" width="24" style="525" customWidth="1"/>
    <col min="12286" max="12286" width="22.140625" style="525" customWidth="1"/>
    <col min="12287" max="12287" width="27.7109375" style="525" customWidth="1"/>
    <col min="12288" max="12288" width="27.140625" style="525" customWidth="1"/>
    <col min="12289" max="12289" width="23.42578125" style="525" customWidth="1"/>
    <col min="12290" max="12290" width="8.85546875" style="525"/>
    <col min="12291" max="12291" width="12.42578125" style="525" customWidth="1"/>
    <col min="12292" max="12292" width="18.140625" style="525" customWidth="1"/>
    <col min="12293" max="12293" width="8.85546875" style="525"/>
    <col min="12294" max="12294" width="17.42578125" style="525" customWidth="1"/>
    <col min="12295" max="12538" width="8.85546875" style="525"/>
    <col min="12539" max="12539" width="14.7109375" style="525" customWidth="1"/>
    <col min="12540" max="12540" width="34.28515625" style="525" customWidth="1"/>
    <col min="12541" max="12541" width="24" style="525" customWidth="1"/>
    <col min="12542" max="12542" width="22.140625" style="525" customWidth="1"/>
    <col min="12543" max="12543" width="27.7109375" style="525" customWidth="1"/>
    <col min="12544" max="12544" width="27.140625" style="525" customWidth="1"/>
    <col min="12545" max="12545" width="23.42578125" style="525" customWidth="1"/>
    <col min="12546" max="12546" width="8.85546875" style="525"/>
    <col min="12547" max="12547" width="12.42578125" style="525" customWidth="1"/>
    <col min="12548" max="12548" width="18.140625" style="525" customWidth="1"/>
    <col min="12549" max="12549" width="8.85546875" style="525"/>
    <col min="12550" max="12550" width="17.42578125" style="525" customWidth="1"/>
    <col min="12551" max="12794" width="8.85546875" style="525"/>
    <col min="12795" max="12795" width="14.7109375" style="525" customWidth="1"/>
    <col min="12796" max="12796" width="34.28515625" style="525" customWidth="1"/>
    <col min="12797" max="12797" width="24" style="525" customWidth="1"/>
    <col min="12798" max="12798" width="22.140625" style="525" customWidth="1"/>
    <col min="12799" max="12799" width="27.7109375" style="525" customWidth="1"/>
    <col min="12800" max="12800" width="27.140625" style="525" customWidth="1"/>
    <col min="12801" max="12801" width="23.42578125" style="525" customWidth="1"/>
    <col min="12802" max="12802" width="8.85546875" style="525"/>
    <col min="12803" max="12803" width="12.42578125" style="525" customWidth="1"/>
    <col min="12804" max="12804" width="18.140625" style="525" customWidth="1"/>
    <col min="12805" max="12805" width="8.85546875" style="525"/>
    <col min="12806" max="12806" width="17.42578125" style="525" customWidth="1"/>
    <col min="12807" max="13050" width="8.85546875" style="525"/>
    <col min="13051" max="13051" width="14.7109375" style="525" customWidth="1"/>
    <col min="13052" max="13052" width="34.28515625" style="525" customWidth="1"/>
    <col min="13053" max="13053" width="24" style="525" customWidth="1"/>
    <col min="13054" max="13054" width="22.140625" style="525" customWidth="1"/>
    <col min="13055" max="13055" width="27.7109375" style="525" customWidth="1"/>
    <col min="13056" max="13056" width="27.140625" style="525" customWidth="1"/>
    <col min="13057" max="13057" width="23.42578125" style="525" customWidth="1"/>
    <col min="13058" max="13058" width="8.85546875" style="525"/>
    <col min="13059" max="13059" width="12.42578125" style="525" customWidth="1"/>
    <col min="13060" max="13060" width="18.140625" style="525" customWidth="1"/>
    <col min="13061" max="13061" width="8.85546875" style="525"/>
    <col min="13062" max="13062" width="17.42578125" style="525" customWidth="1"/>
    <col min="13063" max="13306" width="8.85546875" style="525"/>
    <col min="13307" max="13307" width="14.7109375" style="525" customWidth="1"/>
    <col min="13308" max="13308" width="34.28515625" style="525" customWidth="1"/>
    <col min="13309" max="13309" width="24" style="525" customWidth="1"/>
    <col min="13310" max="13310" width="22.140625" style="525" customWidth="1"/>
    <col min="13311" max="13311" width="27.7109375" style="525" customWidth="1"/>
    <col min="13312" max="13312" width="27.140625" style="525" customWidth="1"/>
    <col min="13313" max="13313" width="23.42578125" style="525" customWidth="1"/>
    <col min="13314" max="13314" width="8.85546875" style="525"/>
    <col min="13315" max="13315" width="12.42578125" style="525" customWidth="1"/>
    <col min="13316" max="13316" width="18.140625" style="525" customWidth="1"/>
    <col min="13317" max="13317" width="8.85546875" style="525"/>
    <col min="13318" max="13318" width="17.42578125" style="525" customWidth="1"/>
    <col min="13319" max="13562" width="8.85546875" style="525"/>
    <col min="13563" max="13563" width="14.7109375" style="525" customWidth="1"/>
    <col min="13564" max="13564" width="34.28515625" style="525" customWidth="1"/>
    <col min="13565" max="13565" width="24" style="525" customWidth="1"/>
    <col min="13566" max="13566" width="22.140625" style="525" customWidth="1"/>
    <col min="13567" max="13567" width="27.7109375" style="525" customWidth="1"/>
    <col min="13568" max="13568" width="27.140625" style="525" customWidth="1"/>
    <col min="13569" max="13569" width="23.42578125" style="525" customWidth="1"/>
    <col min="13570" max="13570" width="8.85546875" style="525"/>
    <col min="13571" max="13571" width="12.42578125" style="525" customWidth="1"/>
    <col min="13572" max="13572" width="18.140625" style="525" customWidth="1"/>
    <col min="13573" max="13573" width="8.85546875" style="525"/>
    <col min="13574" max="13574" width="17.42578125" style="525" customWidth="1"/>
    <col min="13575" max="13818" width="8.85546875" style="525"/>
    <col min="13819" max="13819" width="14.7109375" style="525" customWidth="1"/>
    <col min="13820" max="13820" width="34.28515625" style="525" customWidth="1"/>
    <col min="13821" max="13821" width="24" style="525" customWidth="1"/>
    <col min="13822" max="13822" width="22.140625" style="525" customWidth="1"/>
    <col min="13823" max="13823" width="27.7109375" style="525" customWidth="1"/>
    <col min="13824" max="13824" width="27.140625" style="525" customWidth="1"/>
    <col min="13825" max="13825" width="23.42578125" style="525" customWidth="1"/>
    <col min="13826" max="13826" width="8.85546875" style="525"/>
    <col min="13827" max="13827" width="12.42578125" style="525" customWidth="1"/>
    <col min="13828" max="13828" width="18.140625" style="525" customWidth="1"/>
    <col min="13829" max="13829" width="8.85546875" style="525"/>
    <col min="13830" max="13830" width="17.42578125" style="525" customWidth="1"/>
    <col min="13831" max="14074" width="8.85546875" style="525"/>
    <col min="14075" max="14075" width="14.7109375" style="525" customWidth="1"/>
    <col min="14076" max="14076" width="34.28515625" style="525" customWidth="1"/>
    <col min="14077" max="14077" width="24" style="525" customWidth="1"/>
    <col min="14078" max="14078" width="22.140625" style="525" customWidth="1"/>
    <col min="14079" max="14079" width="27.7109375" style="525" customWidth="1"/>
    <col min="14080" max="14080" width="27.140625" style="525" customWidth="1"/>
    <col min="14081" max="14081" width="23.42578125" style="525" customWidth="1"/>
    <col min="14082" max="14082" width="8.85546875" style="525"/>
    <col min="14083" max="14083" width="12.42578125" style="525" customWidth="1"/>
    <col min="14084" max="14084" width="18.140625" style="525" customWidth="1"/>
    <col min="14085" max="14085" width="8.85546875" style="525"/>
    <col min="14086" max="14086" width="17.42578125" style="525" customWidth="1"/>
    <col min="14087" max="14330" width="8.85546875" style="525"/>
    <col min="14331" max="14331" width="14.7109375" style="525" customWidth="1"/>
    <col min="14332" max="14332" width="34.28515625" style="525" customWidth="1"/>
    <col min="14333" max="14333" width="24" style="525" customWidth="1"/>
    <col min="14334" max="14334" width="22.140625" style="525" customWidth="1"/>
    <col min="14335" max="14335" width="27.7109375" style="525" customWidth="1"/>
    <col min="14336" max="14336" width="27.140625" style="525" customWidth="1"/>
    <col min="14337" max="14337" width="23.42578125" style="525" customWidth="1"/>
    <col min="14338" max="14338" width="8.85546875" style="525"/>
    <col min="14339" max="14339" width="12.42578125" style="525" customWidth="1"/>
    <col min="14340" max="14340" width="18.140625" style="525" customWidth="1"/>
    <col min="14341" max="14341" width="8.85546875" style="525"/>
    <col min="14342" max="14342" width="17.42578125" style="525" customWidth="1"/>
    <col min="14343" max="14586" width="8.85546875" style="525"/>
    <col min="14587" max="14587" width="14.7109375" style="525" customWidth="1"/>
    <col min="14588" max="14588" width="34.28515625" style="525" customWidth="1"/>
    <col min="14589" max="14589" width="24" style="525" customWidth="1"/>
    <col min="14590" max="14590" width="22.140625" style="525" customWidth="1"/>
    <col min="14591" max="14591" width="27.7109375" style="525" customWidth="1"/>
    <col min="14592" max="14592" width="27.140625" style="525" customWidth="1"/>
    <col min="14593" max="14593" width="23.42578125" style="525" customWidth="1"/>
    <col min="14594" max="14594" width="8.85546875" style="525"/>
    <col min="14595" max="14595" width="12.42578125" style="525" customWidth="1"/>
    <col min="14596" max="14596" width="18.140625" style="525" customWidth="1"/>
    <col min="14597" max="14597" width="8.85546875" style="525"/>
    <col min="14598" max="14598" width="17.42578125" style="525" customWidth="1"/>
    <col min="14599" max="14842" width="8.85546875" style="525"/>
    <col min="14843" max="14843" width="14.7109375" style="525" customWidth="1"/>
    <col min="14844" max="14844" width="34.28515625" style="525" customWidth="1"/>
    <col min="14845" max="14845" width="24" style="525" customWidth="1"/>
    <col min="14846" max="14846" width="22.140625" style="525" customWidth="1"/>
    <col min="14847" max="14847" width="27.7109375" style="525" customWidth="1"/>
    <col min="14848" max="14848" width="27.140625" style="525" customWidth="1"/>
    <col min="14849" max="14849" width="23.42578125" style="525" customWidth="1"/>
    <col min="14850" max="14850" width="8.85546875" style="525"/>
    <col min="14851" max="14851" width="12.42578125" style="525" customWidth="1"/>
    <col min="14852" max="14852" width="18.140625" style="525" customWidth="1"/>
    <col min="14853" max="14853" width="8.85546875" style="525"/>
    <col min="14854" max="14854" width="17.42578125" style="525" customWidth="1"/>
    <col min="14855" max="15098" width="8.85546875" style="525"/>
    <col min="15099" max="15099" width="14.7109375" style="525" customWidth="1"/>
    <col min="15100" max="15100" width="34.28515625" style="525" customWidth="1"/>
    <col min="15101" max="15101" width="24" style="525" customWidth="1"/>
    <col min="15102" max="15102" width="22.140625" style="525" customWidth="1"/>
    <col min="15103" max="15103" width="27.7109375" style="525" customWidth="1"/>
    <col min="15104" max="15104" width="27.140625" style="525" customWidth="1"/>
    <col min="15105" max="15105" width="23.42578125" style="525" customWidth="1"/>
    <col min="15106" max="15106" width="8.85546875" style="525"/>
    <col min="15107" max="15107" width="12.42578125" style="525" customWidth="1"/>
    <col min="15108" max="15108" width="18.140625" style="525" customWidth="1"/>
    <col min="15109" max="15109" width="8.85546875" style="525"/>
    <col min="15110" max="15110" width="17.42578125" style="525" customWidth="1"/>
    <col min="15111" max="15354" width="8.85546875" style="525"/>
    <col min="15355" max="15355" width="14.7109375" style="525" customWidth="1"/>
    <col min="15356" max="15356" width="34.28515625" style="525" customWidth="1"/>
    <col min="15357" max="15357" width="24" style="525" customWidth="1"/>
    <col min="15358" max="15358" width="22.140625" style="525" customWidth="1"/>
    <col min="15359" max="15359" width="27.7109375" style="525" customWidth="1"/>
    <col min="15360" max="15360" width="27.140625" style="525" customWidth="1"/>
    <col min="15361" max="15361" width="23.42578125" style="525" customWidth="1"/>
    <col min="15362" max="15362" width="8.85546875" style="525"/>
    <col min="15363" max="15363" width="12.42578125" style="525" customWidth="1"/>
    <col min="15364" max="15364" width="18.140625" style="525" customWidth="1"/>
    <col min="15365" max="15365" width="8.85546875" style="525"/>
    <col min="15366" max="15366" width="17.42578125" style="525" customWidth="1"/>
    <col min="15367" max="15610" width="8.85546875" style="525"/>
    <col min="15611" max="15611" width="14.7109375" style="525" customWidth="1"/>
    <col min="15612" max="15612" width="34.28515625" style="525" customWidth="1"/>
    <col min="15613" max="15613" width="24" style="525" customWidth="1"/>
    <col min="15614" max="15614" width="22.140625" style="525" customWidth="1"/>
    <col min="15615" max="15615" width="27.7109375" style="525" customWidth="1"/>
    <col min="15616" max="15616" width="27.140625" style="525" customWidth="1"/>
    <col min="15617" max="15617" width="23.42578125" style="525" customWidth="1"/>
    <col min="15618" max="15618" width="8.85546875" style="525"/>
    <col min="15619" max="15619" width="12.42578125" style="525" customWidth="1"/>
    <col min="15620" max="15620" width="18.140625" style="525" customWidth="1"/>
    <col min="15621" max="15621" width="8.85546875" style="525"/>
    <col min="15622" max="15622" width="17.42578125" style="525" customWidth="1"/>
    <col min="15623" max="15866" width="8.85546875" style="525"/>
    <col min="15867" max="15867" width="14.7109375" style="525" customWidth="1"/>
    <col min="15868" max="15868" width="34.28515625" style="525" customWidth="1"/>
    <col min="15869" max="15869" width="24" style="525" customWidth="1"/>
    <col min="15870" max="15870" width="22.140625" style="525" customWidth="1"/>
    <col min="15871" max="15871" width="27.7109375" style="525" customWidth="1"/>
    <col min="15872" max="15872" width="27.140625" style="525" customWidth="1"/>
    <col min="15873" max="15873" width="23.42578125" style="525" customWidth="1"/>
    <col min="15874" max="15874" width="8.85546875" style="525"/>
    <col min="15875" max="15875" width="12.42578125" style="525" customWidth="1"/>
    <col min="15876" max="15876" width="18.140625" style="525" customWidth="1"/>
    <col min="15877" max="15877" width="8.85546875" style="525"/>
    <col min="15878" max="15878" width="17.42578125" style="525" customWidth="1"/>
    <col min="15879" max="16122" width="8.85546875" style="525"/>
    <col min="16123" max="16123" width="14.7109375" style="525" customWidth="1"/>
    <col min="16124" max="16124" width="34.28515625" style="525" customWidth="1"/>
    <col min="16125" max="16125" width="24" style="525" customWidth="1"/>
    <col min="16126" max="16126" width="22.140625" style="525" customWidth="1"/>
    <col min="16127" max="16127" width="27.7109375" style="525" customWidth="1"/>
    <col min="16128" max="16128" width="27.140625" style="525" customWidth="1"/>
    <col min="16129" max="16129" width="23.42578125" style="525" customWidth="1"/>
    <col min="16130" max="16130" width="8.85546875" style="525"/>
    <col min="16131" max="16131" width="12.42578125" style="525" customWidth="1"/>
    <col min="16132" max="16132" width="18.140625" style="525" customWidth="1"/>
    <col min="16133" max="16133" width="8.85546875" style="525"/>
    <col min="16134" max="16134" width="17.42578125" style="525" customWidth="1"/>
    <col min="16135" max="16384" width="8.85546875" style="525"/>
  </cols>
  <sheetData>
    <row r="1" spans="1:7" x14ac:dyDescent="0.25">
      <c r="A1" s="886"/>
    </row>
    <row r="2" spans="1:7" ht="18" customHeight="1" x14ac:dyDescent="0.25">
      <c r="A2" s="1736" t="s">
        <v>0</v>
      </c>
      <c r="B2" s="1736"/>
      <c r="C2" s="1736"/>
      <c r="D2" s="1736"/>
      <c r="E2" s="1736"/>
      <c r="F2" s="1736"/>
      <c r="G2" s="1736"/>
    </row>
    <row r="3" spans="1:7" ht="18" customHeight="1" x14ac:dyDescent="0.25">
      <c r="A3" s="524"/>
      <c r="B3" s="1737" t="s">
        <v>1</v>
      </c>
      <c r="C3" s="1737"/>
      <c r="D3" s="1737"/>
      <c r="E3" s="1737"/>
      <c r="F3" s="1737"/>
      <c r="G3" s="524"/>
    </row>
    <row r="4" spans="1:7" ht="15.75" thickBot="1" x14ac:dyDescent="0.3">
      <c r="F4" s="639" t="s">
        <v>259</v>
      </c>
    </row>
    <row r="5" spans="1:7" ht="19.5" thickBot="1" x14ac:dyDescent="0.3">
      <c r="B5" s="887" t="s">
        <v>2</v>
      </c>
      <c r="C5" s="2098" t="s">
        <v>667</v>
      </c>
      <c r="D5" s="2098"/>
      <c r="E5" s="2098"/>
      <c r="F5" s="2098"/>
    </row>
    <row r="6" spans="1:7" ht="19.5" thickBot="1" x14ac:dyDescent="0.3">
      <c r="B6" s="887" t="s">
        <v>4</v>
      </c>
      <c r="C6" s="2099" t="s">
        <v>639</v>
      </c>
      <c r="D6" s="2100"/>
      <c r="E6" s="2100"/>
      <c r="F6" s="2101"/>
    </row>
    <row r="7" spans="1:7" ht="19.5" thickBot="1" x14ac:dyDescent="0.3">
      <c r="B7" s="887" t="s">
        <v>6</v>
      </c>
      <c r="C7" s="2102" t="s">
        <v>7</v>
      </c>
      <c r="D7" s="2103"/>
      <c r="E7" s="2103"/>
      <c r="F7" s="2104"/>
    </row>
    <row r="8" spans="1:7" ht="15.75" thickBot="1" x14ac:dyDescent="0.3">
      <c r="B8" s="1745" t="s">
        <v>8</v>
      </c>
      <c r="C8" s="1746"/>
      <c r="D8" s="1746"/>
      <c r="E8" s="1746"/>
      <c r="F8" s="1747"/>
    </row>
    <row r="9" spans="1:7" ht="15.75" thickBot="1" x14ac:dyDescent="0.3">
      <c r="B9" s="2105" t="s">
        <v>802</v>
      </c>
      <c r="C9" s="2106"/>
      <c r="D9" s="2106"/>
      <c r="E9" s="2106"/>
      <c r="F9" s="2107"/>
    </row>
    <row r="10" spans="1:7" ht="36.75" customHeight="1" thickBot="1" x14ac:dyDescent="0.3">
      <c r="B10" s="2105"/>
      <c r="C10" s="2106"/>
      <c r="D10" s="2106"/>
      <c r="E10" s="2106"/>
      <c r="F10" s="2107"/>
    </row>
    <row r="11" spans="1:7" ht="26.25" customHeight="1" thickBot="1" x14ac:dyDescent="0.3">
      <c r="B11" s="2105"/>
      <c r="C11" s="2106"/>
      <c r="D11" s="2106"/>
      <c r="E11" s="2106"/>
      <c r="F11" s="2107"/>
    </row>
    <row r="12" spans="1:7" ht="50.25" customHeight="1" thickBot="1" x14ac:dyDescent="0.3">
      <c r="B12" s="888" t="s">
        <v>10</v>
      </c>
      <c r="C12" s="2108" t="s">
        <v>803</v>
      </c>
      <c r="D12" s="2109"/>
      <c r="E12" s="2109"/>
      <c r="F12" s="2110"/>
    </row>
    <row r="13" spans="1:7" ht="23.25" customHeight="1" x14ac:dyDescent="0.25">
      <c r="B13" s="2111" t="s">
        <v>12</v>
      </c>
      <c r="C13" s="889">
        <v>2024</v>
      </c>
      <c r="D13" s="889">
        <v>2025</v>
      </c>
      <c r="E13" s="889">
        <v>2026</v>
      </c>
      <c r="F13" s="889">
        <v>2027</v>
      </c>
    </row>
    <row r="14" spans="1:7" ht="15.75" thickBot="1" x14ac:dyDescent="0.3">
      <c r="B14" s="2112"/>
      <c r="C14" s="890" t="s">
        <v>13</v>
      </c>
      <c r="D14" s="890" t="s">
        <v>14</v>
      </c>
      <c r="E14" s="890" t="s">
        <v>14</v>
      </c>
      <c r="F14" s="890" t="s">
        <v>14</v>
      </c>
    </row>
    <row r="15" spans="1:7" ht="44.25" customHeight="1" thickBot="1" x14ac:dyDescent="0.3">
      <c r="B15" s="891" t="s">
        <v>804</v>
      </c>
      <c r="C15" s="892"/>
      <c r="D15" s="892">
        <v>1</v>
      </c>
      <c r="E15" s="892">
        <v>1</v>
      </c>
      <c r="F15" s="892">
        <v>1</v>
      </c>
    </row>
    <row r="16" spans="1:7" ht="50.25" customHeight="1" thickBot="1" x14ac:dyDescent="0.3">
      <c r="B16" s="893" t="s">
        <v>24</v>
      </c>
      <c r="C16" s="2113" t="s">
        <v>805</v>
      </c>
      <c r="D16" s="2114"/>
      <c r="E16" s="2114"/>
      <c r="F16" s="2115"/>
    </row>
    <row r="17" spans="2:6" ht="23.25" customHeight="1" thickBot="1" x14ac:dyDescent="0.3">
      <c r="B17" s="1771" t="s">
        <v>804</v>
      </c>
      <c r="C17" s="1772"/>
      <c r="D17" s="1772"/>
      <c r="E17" s="1772"/>
      <c r="F17" s="1773"/>
    </row>
    <row r="18" spans="2:6" ht="27" customHeight="1" thickBot="1" x14ac:dyDescent="0.3">
      <c r="B18" s="891" t="s">
        <v>806</v>
      </c>
      <c r="C18" s="892"/>
      <c r="D18" s="892">
        <v>1</v>
      </c>
      <c r="E18" s="892">
        <v>1</v>
      </c>
      <c r="F18" s="892">
        <v>1</v>
      </c>
    </row>
    <row r="19" spans="2:6" ht="24" customHeight="1" thickBot="1" x14ac:dyDescent="0.3">
      <c r="B19" s="2116" t="s">
        <v>544</v>
      </c>
      <c r="C19" s="2117"/>
      <c r="D19" s="2117"/>
      <c r="E19" s="2117"/>
      <c r="F19" s="2118"/>
    </row>
    <row r="20" spans="2:6" ht="15.75" thickBot="1" x14ac:dyDescent="0.3">
      <c r="B20" s="1765" t="s">
        <v>26</v>
      </c>
      <c r="C20" s="1766"/>
      <c r="D20" s="1766"/>
      <c r="E20" s="1766"/>
      <c r="F20" s="1767"/>
    </row>
    <row r="21" spans="2:6" ht="18.75" customHeight="1" thickBot="1" x14ac:dyDescent="0.3">
      <c r="B21" s="894" t="s">
        <v>27</v>
      </c>
      <c r="C21" s="1756" t="s">
        <v>807</v>
      </c>
      <c r="D21" s="2119"/>
      <c r="E21" s="2119"/>
      <c r="F21" s="2120"/>
    </row>
    <row r="22" spans="2:6" ht="31.5" customHeight="1" thickBot="1" x14ac:dyDescent="0.3">
      <c r="B22" s="895" t="s">
        <v>29</v>
      </c>
      <c r="C22" s="2121" t="s">
        <v>808</v>
      </c>
      <c r="D22" s="2122"/>
      <c r="E22" s="2122"/>
      <c r="F22" s="2123"/>
    </row>
    <row r="23" spans="2:6" ht="15.75" thickBot="1" x14ac:dyDescent="0.3">
      <c r="B23" s="895" t="s">
        <v>31</v>
      </c>
      <c r="C23" s="1774" t="s">
        <v>809</v>
      </c>
      <c r="D23" s="1775"/>
      <c r="E23" s="1775"/>
      <c r="F23" s="1776"/>
    </row>
    <row r="24" spans="2:6" ht="12.75" customHeight="1" x14ac:dyDescent="0.25">
      <c r="B24" s="2111"/>
      <c r="C24" s="889">
        <v>2024</v>
      </c>
      <c r="D24" s="889">
        <v>2025</v>
      </c>
      <c r="E24" s="889">
        <v>2026</v>
      </c>
      <c r="F24" s="889">
        <v>2027</v>
      </c>
    </row>
    <row r="25" spans="2:6" ht="12" customHeight="1" thickBot="1" x14ac:dyDescent="0.3">
      <c r="B25" s="2112"/>
      <c r="C25" s="541" t="s">
        <v>13</v>
      </c>
      <c r="D25" s="541" t="s">
        <v>14</v>
      </c>
      <c r="E25" s="541" t="s">
        <v>14</v>
      </c>
      <c r="F25" s="541" t="s">
        <v>14</v>
      </c>
    </row>
    <row r="26" spans="2:6" ht="15.75" thickBot="1" x14ac:dyDescent="0.3">
      <c r="B26" s="895" t="s">
        <v>33</v>
      </c>
      <c r="C26" s="896">
        <v>20</v>
      </c>
      <c r="D26" s="896">
        <v>26</v>
      </c>
      <c r="E26" s="896">
        <v>26</v>
      </c>
      <c r="F26" s="896">
        <v>26</v>
      </c>
    </row>
    <row r="27" spans="2:6" ht="15.75" thickBot="1" x14ac:dyDescent="0.3">
      <c r="B27" s="895" t="s">
        <v>35</v>
      </c>
      <c r="C27" s="542">
        <f>C56</f>
        <v>78000</v>
      </c>
      <c r="D27" s="542">
        <f>D56</f>
        <v>77500</v>
      </c>
      <c r="E27" s="542">
        <f>E56</f>
        <v>77500</v>
      </c>
      <c r="F27" s="542">
        <f>F56</f>
        <v>76500</v>
      </c>
    </row>
    <row r="28" spans="2:6" ht="15.75" thickBot="1" x14ac:dyDescent="0.3">
      <c r="B28" s="895" t="s">
        <v>36</v>
      </c>
      <c r="C28" s="542">
        <f>C27/C26</f>
        <v>3900</v>
      </c>
      <c r="D28" s="542">
        <f>D27/D26</f>
        <v>2980.7692307692309</v>
      </c>
      <c r="E28" s="542">
        <f>E27/E26</f>
        <v>2980.7692307692309</v>
      </c>
      <c r="F28" s="542">
        <f>F27/F26</f>
        <v>2942.3076923076924</v>
      </c>
    </row>
    <row r="29" spans="2:6" ht="15.75" thickBot="1" x14ac:dyDescent="0.3">
      <c r="B29" s="895" t="s">
        <v>37</v>
      </c>
      <c r="C29" s="530" t="s">
        <v>94</v>
      </c>
      <c r="D29" s="543">
        <f>D26/C26-1</f>
        <v>0.30000000000000004</v>
      </c>
      <c r="E29" s="543">
        <f t="shared" ref="E29:F31" si="0">E26/D26-1</f>
        <v>0</v>
      </c>
      <c r="F29" s="543">
        <f t="shared" si="0"/>
        <v>0</v>
      </c>
    </row>
    <row r="30" spans="2:6" ht="15.75" thickBot="1" x14ac:dyDescent="0.3">
      <c r="B30" s="895" t="s">
        <v>38</v>
      </c>
      <c r="C30" s="530" t="s">
        <v>94</v>
      </c>
      <c r="D30" s="543">
        <f>D27/C27-1</f>
        <v>-6.4102564102563875E-3</v>
      </c>
      <c r="E30" s="543">
        <f t="shared" si="0"/>
        <v>0</v>
      </c>
      <c r="F30" s="543">
        <f t="shared" si="0"/>
        <v>-1.2903225806451646E-2</v>
      </c>
    </row>
    <row r="31" spans="2:6" ht="15.75" thickBot="1" x14ac:dyDescent="0.3">
      <c r="B31" s="895" t="s">
        <v>39</v>
      </c>
      <c r="C31" s="530" t="s">
        <v>94</v>
      </c>
      <c r="D31" s="543">
        <f>D28/C28-1</f>
        <v>-0.23570019723865876</v>
      </c>
      <c r="E31" s="543">
        <f t="shared" si="0"/>
        <v>0</v>
      </c>
      <c r="F31" s="543">
        <f t="shared" si="0"/>
        <v>-1.2903225806451646E-2</v>
      </c>
    </row>
    <row r="32" spans="2:6" ht="15.75" thickBot="1" x14ac:dyDescent="0.3">
      <c r="B32" s="1762" t="s">
        <v>548</v>
      </c>
      <c r="C32" s="1763"/>
      <c r="D32" s="1763"/>
      <c r="E32" s="1763"/>
      <c r="F32" s="1764"/>
    </row>
    <row r="33" spans="2:6" ht="12.75" customHeight="1" x14ac:dyDescent="0.25">
      <c r="B33" s="2111"/>
      <c r="C33" s="889">
        <v>2024</v>
      </c>
      <c r="D33" s="889">
        <v>2025</v>
      </c>
      <c r="E33" s="889">
        <v>2026</v>
      </c>
      <c r="F33" s="889">
        <v>2027</v>
      </c>
    </row>
    <row r="34" spans="2:6" ht="11.25" customHeight="1" thickBot="1" x14ac:dyDescent="0.3">
      <c r="B34" s="2112"/>
      <c r="C34" s="541" t="s">
        <v>13</v>
      </c>
      <c r="D34" s="541" t="s">
        <v>14</v>
      </c>
      <c r="E34" s="541" t="s">
        <v>14</v>
      </c>
      <c r="F34" s="541" t="s">
        <v>14</v>
      </c>
    </row>
    <row r="35" spans="2:6" ht="15.75" thickBot="1" x14ac:dyDescent="0.3">
      <c r="B35" s="897" t="s">
        <v>41</v>
      </c>
      <c r="C35" s="898">
        <f>C36+C37</f>
        <v>57000</v>
      </c>
      <c r="D35" s="899">
        <f>D36+D37</f>
        <v>57000</v>
      </c>
      <c r="E35" s="899">
        <f>E36+E37</f>
        <v>57000</v>
      </c>
      <c r="F35" s="899">
        <f>F36+F37</f>
        <v>57000</v>
      </c>
    </row>
    <row r="36" spans="2:6" ht="15.75" thickBot="1" x14ac:dyDescent="0.3">
      <c r="B36" s="900" t="s">
        <v>42</v>
      </c>
      <c r="C36" s="901">
        <v>57000</v>
      </c>
      <c r="D36" s="902">
        <v>57000</v>
      </c>
      <c r="E36" s="902">
        <v>57000</v>
      </c>
      <c r="F36" s="902">
        <v>57000</v>
      </c>
    </row>
    <row r="37" spans="2:6" ht="15.75" thickBot="1" x14ac:dyDescent="0.3">
      <c r="B37" s="900" t="s">
        <v>43</v>
      </c>
      <c r="C37" s="902"/>
      <c r="D37" s="902"/>
      <c r="E37" s="902"/>
      <c r="F37" s="902"/>
    </row>
    <row r="38" spans="2:6" ht="30.75" thickBot="1" x14ac:dyDescent="0.3">
      <c r="B38" s="897" t="s">
        <v>67</v>
      </c>
      <c r="C38" s="899">
        <f>C39+C40</f>
        <v>6000</v>
      </c>
      <c r="D38" s="899">
        <f>D39+D40</f>
        <v>9500</v>
      </c>
      <c r="E38" s="899">
        <f>E39+E40</f>
        <v>9500</v>
      </c>
      <c r="F38" s="899">
        <f>F39+F40</f>
        <v>9500</v>
      </c>
    </row>
    <row r="39" spans="2:6" ht="15.75" thickBot="1" x14ac:dyDescent="0.3">
      <c r="B39" s="900" t="s">
        <v>42</v>
      </c>
      <c r="C39" s="901">
        <v>6000</v>
      </c>
      <c r="D39" s="901">
        <v>9500</v>
      </c>
      <c r="E39" s="901">
        <v>9500</v>
      </c>
      <c r="F39" s="901">
        <v>9500</v>
      </c>
    </row>
    <row r="40" spans="2:6" ht="15.75" thickBot="1" x14ac:dyDescent="0.3">
      <c r="B40" s="900" t="s">
        <v>43</v>
      </c>
      <c r="C40" s="902"/>
      <c r="D40" s="899"/>
      <c r="E40" s="899"/>
      <c r="F40" s="899"/>
    </row>
    <row r="41" spans="2:6" ht="15.75" thickBot="1" x14ac:dyDescent="0.3">
      <c r="B41" s="897" t="s">
        <v>45</v>
      </c>
      <c r="C41" s="902">
        <f>C42+C43</f>
        <v>15000</v>
      </c>
      <c r="D41" s="899">
        <f>D42+D43</f>
        <v>11000</v>
      </c>
      <c r="E41" s="899">
        <f>E42+E43</f>
        <v>11000</v>
      </c>
      <c r="F41" s="899">
        <f>F42+F43</f>
        <v>10000</v>
      </c>
    </row>
    <row r="42" spans="2:6" ht="15.75" thickBot="1" x14ac:dyDescent="0.3">
      <c r="B42" s="900" t="s">
        <v>42</v>
      </c>
      <c r="C42" s="901">
        <v>15000</v>
      </c>
      <c r="D42" s="902">
        <v>11000</v>
      </c>
      <c r="E42" s="902">
        <v>11000</v>
      </c>
      <c r="F42" s="902">
        <v>10000</v>
      </c>
    </row>
    <row r="43" spans="2:6" ht="15.75" thickBot="1" x14ac:dyDescent="0.3">
      <c r="B43" s="900" t="s">
        <v>43</v>
      </c>
      <c r="C43" s="902"/>
      <c r="D43" s="902"/>
      <c r="E43" s="902"/>
      <c r="F43" s="902"/>
    </row>
    <row r="44" spans="2:6" ht="15.75" thickBot="1" x14ac:dyDescent="0.3">
      <c r="B44" s="897" t="s">
        <v>46</v>
      </c>
      <c r="C44" s="902"/>
      <c r="D44" s="899"/>
      <c r="E44" s="899"/>
      <c r="F44" s="899"/>
    </row>
    <row r="45" spans="2:6" ht="15.75" thickBot="1" x14ac:dyDescent="0.3">
      <c r="B45" s="900" t="s">
        <v>42</v>
      </c>
      <c r="C45" s="902"/>
      <c r="D45" s="899"/>
      <c r="E45" s="899"/>
      <c r="F45" s="899"/>
    </row>
    <row r="46" spans="2:6" ht="15.75" thickBot="1" x14ac:dyDescent="0.3">
      <c r="B46" s="900" t="s">
        <v>43</v>
      </c>
      <c r="C46" s="902"/>
      <c r="D46" s="899"/>
      <c r="E46" s="899"/>
      <c r="F46" s="899"/>
    </row>
    <row r="47" spans="2:6" ht="15.75" thickBot="1" x14ac:dyDescent="0.3">
      <c r="B47" s="897" t="s">
        <v>47</v>
      </c>
      <c r="C47" s="902"/>
      <c r="D47" s="899"/>
      <c r="E47" s="899"/>
      <c r="F47" s="899"/>
    </row>
    <row r="48" spans="2:6" ht="15.75" thickBot="1" x14ac:dyDescent="0.3">
      <c r="B48" s="900" t="s">
        <v>42</v>
      </c>
      <c r="C48" s="902"/>
      <c r="D48" s="899"/>
      <c r="E48" s="899"/>
      <c r="F48" s="899"/>
    </row>
    <row r="49" spans="2:6" ht="15.75" thickBot="1" x14ac:dyDescent="0.3">
      <c r="B49" s="900" t="s">
        <v>43</v>
      </c>
      <c r="C49" s="902"/>
      <c r="D49" s="899"/>
      <c r="E49" s="899"/>
      <c r="F49" s="899"/>
    </row>
    <row r="50" spans="2:6" ht="15.75" thickBot="1" x14ac:dyDescent="0.3">
      <c r="B50" s="897" t="s">
        <v>48</v>
      </c>
      <c r="C50" s="902">
        <f>C51+C52</f>
        <v>0</v>
      </c>
      <c r="D50" s="899">
        <f>D51+D52</f>
        <v>0</v>
      </c>
      <c r="E50" s="899">
        <f>E51+E52</f>
        <v>0</v>
      </c>
      <c r="F50" s="899">
        <f>F51+F52</f>
        <v>0</v>
      </c>
    </row>
    <row r="51" spans="2:6" ht="15.75" thickBot="1" x14ac:dyDescent="0.3">
      <c r="B51" s="900" t="s">
        <v>42</v>
      </c>
      <c r="C51" s="903"/>
      <c r="D51" s="899">
        <v>0</v>
      </c>
      <c r="E51" s="898">
        <v>0</v>
      </c>
      <c r="F51" s="898">
        <v>0</v>
      </c>
    </row>
    <row r="52" spans="2:6" ht="15.75" thickBot="1" x14ac:dyDescent="0.3">
      <c r="B52" s="900" t="s">
        <v>43</v>
      </c>
      <c r="C52" s="902"/>
      <c r="D52" s="902"/>
      <c r="E52" s="902"/>
      <c r="F52" s="902"/>
    </row>
    <row r="53" spans="2:6" ht="30.75" thickBot="1" x14ac:dyDescent="0.3">
      <c r="B53" s="897" t="s">
        <v>49</v>
      </c>
      <c r="C53" s="902">
        <f>C54+C55</f>
        <v>0</v>
      </c>
      <c r="D53" s="902">
        <f>D54+D55</f>
        <v>0</v>
      </c>
      <c r="E53" s="902">
        <f>E54+E55</f>
        <v>0</v>
      </c>
      <c r="F53" s="902">
        <f>F54+F55</f>
        <v>0</v>
      </c>
    </row>
    <row r="54" spans="2:6" ht="15.75" thickBot="1" x14ac:dyDescent="0.3">
      <c r="B54" s="900" t="s">
        <v>42</v>
      </c>
      <c r="C54" s="902"/>
      <c r="D54" s="902"/>
      <c r="E54" s="902"/>
      <c r="F54" s="902"/>
    </row>
    <row r="55" spans="2:6" ht="15.75" thickBot="1" x14ac:dyDescent="0.3">
      <c r="B55" s="900" t="s">
        <v>43</v>
      </c>
      <c r="C55" s="902"/>
      <c r="D55" s="904"/>
      <c r="E55" s="905"/>
      <c r="F55" s="905"/>
    </row>
    <row r="56" spans="2:6" ht="15.75" thickBot="1" x14ac:dyDescent="0.3">
      <c r="B56" s="906" t="s">
        <v>62</v>
      </c>
      <c r="C56" s="902">
        <f>C53+C50+C47+C44+C41+C38+C35</f>
        <v>78000</v>
      </c>
      <c r="D56" s="902">
        <f>D53+D50+D47+D44+D41+D38+D35</f>
        <v>77500</v>
      </c>
      <c r="E56" s="902">
        <f>E53+E50+E47+E44+E41+E38+E35</f>
        <v>77500</v>
      </c>
      <c r="F56" s="902">
        <f>F53+F50+F47+F44+F41+F38+F35</f>
        <v>76500</v>
      </c>
    </row>
    <row r="57" spans="2:6" ht="15.75" thickBot="1" x14ac:dyDescent="0.3">
      <c r="B57" s="907" t="s">
        <v>71</v>
      </c>
      <c r="C57" s="557">
        <f>IF(C56-C27=0,0,"Error")</f>
        <v>0</v>
      </c>
      <c r="D57" s="557">
        <f>IF(D56-D27=0,0,"Error")</f>
        <v>0</v>
      </c>
      <c r="E57" s="557">
        <f>IF(E56-E27=0,0,"Error")</f>
        <v>0</v>
      </c>
      <c r="F57" s="557">
        <f>IF(F56-F27=0,0,"Error")</f>
        <v>0</v>
      </c>
    </row>
    <row r="58" spans="2:6" ht="15.75" hidden="1" thickBot="1" x14ac:dyDescent="0.3">
      <c r="B58" s="908" t="s">
        <v>549</v>
      </c>
      <c r="C58" s="1777"/>
      <c r="D58" s="1769"/>
      <c r="E58" s="1769"/>
      <c r="F58" s="1770"/>
    </row>
    <row r="59" spans="2:6" ht="26.25" hidden="1" customHeight="1" thickBot="1" x14ac:dyDescent="0.3">
      <c r="B59" s="895" t="s">
        <v>29</v>
      </c>
      <c r="C59" s="1759"/>
      <c r="D59" s="1760"/>
      <c r="E59" s="1760"/>
      <c r="F59" s="1761"/>
    </row>
    <row r="60" spans="2:6" ht="15.75" hidden="1" thickBot="1" x14ac:dyDescent="0.3">
      <c r="B60" s="895" t="s">
        <v>31</v>
      </c>
      <c r="C60" s="1774"/>
      <c r="D60" s="1775"/>
      <c r="E60" s="1775"/>
      <c r="F60" s="1776"/>
    </row>
    <row r="61" spans="2:6" ht="12.75" hidden="1" customHeight="1" thickBot="1" x14ac:dyDescent="0.3">
      <c r="B61" s="2111"/>
      <c r="C61" s="540">
        <v>2018</v>
      </c>
      <c r="D61" s="540">
        <v>2019</v>
      </c>
      <c r="E61" s="540">
        <v>2020</v>
      </c>
      <c r="F61" s="540">
        <v>2021</v>
      </c>
    </row>
    <row r="62" spans="2:6" ht="9" hidden="1" customHeight="1" thickBot="1" x14ac:dyDescent="0.3">
      <c r="B62" s="2112"/>
      <c r="C62" s="541" t="s">
        <v>13</v>
      </c>
      <c r="D62" s="541" t="s">
        <v>14</v>
      </c>
      <c r="E62" s="541" t="s">
        <v>14</v>
      </c>
      <c r="F62" s="541" t="s">
        <v>14</v>
      </c>
    </row>
    <row r="63" spans="2:6" ht="15.75" hidden="1" thickBot="1" x14ac:dyDescent="0.3">
      <c r="B63" s="895" t="s">
        <v>33</v>
      </c>
      <c r="C63" s="535"/>
      <c r="D63" s="535"/>
      <c r="E63" s="535"/>
      <c r="F63" s="535"/>
    </row>
    <row r="64" spans="2:6" ht="15.75" hidden="1" thickBot="1" x14ac:dyDescent="0.3">
      <c r="B64" s="895" t="s">
        <v>35</v>
      </c>
      <c r="C64" s="542">
        <f>C93</f>
        <v>0</v>
      </c>
      <c r="D64" s="542">
        <f>D93</f>
        <v>0</v>
      </c>
      <c r="E64" s="542">
        <f>E93</f>
        <v>0</v>
      </c>
      <c r="F64" s="542">
        <f>F93</f>
        <v>0</v>
      </c>
    </row>
    <row r="65" spans="2:6" ht="15.75" hidden="1" thickBot="1" x14ac:dyDescent="0.3">
      <c r="B65" s="895" t="s">
        <v>36</v>
      </c>
      <c r="C65" s="542" t="e">
        <f>C64/C63</f>
        <v>#DIV/0!</v>
      </c>
      <c r="D65" s="542" t="e">
        <f>D64/D63</f>
        <v>#DIV/0!</v>
      </c>
      <c r="E65" s="542" t="e">
        <f>E64/E63</f>
        <v>#DIV/0!</v>
      </c>
      <c r="F65" s="542" t="e">
        <f>F64/F63</f>
        <v>#DIV/0!</v>
      </c>
    </row>
    <row r="66" spans="2:6" ht="15.75" hidden="1" thickBot="1" x14ac:dyDescent="0.3">
      <c r="B66" s="895" t="s">
        <v>37</v>
      </c>
      <c r="C66" s="530"/>
      <c r="D66" s="543" t="e">
        <f t="shared" ref="D66:F68" si="1">D63/C63-1</f>
        <v>#DIV/0!</v>
      </c>
      <c r="E66" s="543" t="e">
        <f t="shared" si="1"/>
        <v>#DIV/0!</v>
      </c>
      <c r="F66" s="543" t="e">
        <f t="shared" si="1"/>
        <v>#DIV/0!</v>
      </c>
    </row>
    <row r="67" spans="2:6" ht="15.75" hidden="1" thickBot="1" x14ac:dyDescent="0.3">
      <c r="B67" s="895" t="s">
        <v>38</v>
      </c>
      <c r="C67" s="530"/>
      <c r="D67" s="543" t="e">
        <f t="shared" si="1"/>
        <v>#DIV/0!</v>
      </c>
      <c r="E67" s="543" t="e">
        <f t="shared" si="1"/>
        <v>#DIV/0!</v>
      </c>
      <c r="F67" s="543" t="e">
        <f t="shared" si="1"/>
        <v>#DIV/0!</v>
      </c>
    </row>
    <row r="68" spans="2:6" ht="15.75" hidden="1" thickBot="1" x14ac:dyDescent="0.3">
      <c r="B68" s="895" t="s">
        <v>39</v>
      </c>
      <c r="C68" s="530"/>
      <c r="D68" s="543" t="e">
        <f t="shared" si="1"/>
        <v>#DIV/0!</v>
      </c>
      <c r="E68" s="543" t="e">
        <f t="shared" si="1"/>
        <v>#DIV/0!</v>
      </c>
      <c r="F68" s="543" t="e">
        <f t="shared" si="1"/>
        <v>#DIV/0!</v>
      </c>
    </row>
    <row r="69" spans="2:6" ht="24.75" hidden="1" customHeight="1" thickBot="1" x14ac:dyDescent="0.3">
      <c r="B69" s="1762" t="s">
        <v>550</v>
      </c>
      <c r="C69" s="1763"/>
      <c r="D69" s="1763"/>
      <c r="E69" s="1763"/>
      <c r="F69" s="1764"/>
    </row>
    <row r="70" spans="2:6" ht="12.75" hidden="1" customHeight="1" thickBot="1" x14ac:dyDescent="0.3">
      <c r="B70" s="2111"/>
      <c r="C70" s="540">
        <v>2018</v>
      </c>
      <c r="D70" s="540">
        <v>2019</v>
      </c>
      <c r="E70" s="540">
        <v>2020</v>
      </c>
      <c r="F70" s="540">
        <v>2021</v>
      </c>
    </row>
    <row r="71" spans="2:6" ht="9" hidden="1" customHeight="1" thickBot="1" x14ac:dyDescent="0.3">
      <c r="B71" s="2112"/>
      <c r="C71" s="541" t="s">
        <v>13</v>
      </c>
      <c r="D71" s="541" t="s">
        <v>14</v>
      </c>
      <c r="E71" s="541" t="s">
        <v>14</v>
      </c>
      <c r="F71" s="541" t="s">
        <v>14</v>
      </c>
    </row>
    <row r="72" spans="2:6" ht="24.75" hidden="1" customHeight="1" thickBot="1" x14ac:dyDescent="0.3">
      <c r="B72" s="897" t="s">
        <v>41</v>
      </c>
      <c r="C72" s="546"/>
      <c r="D72" s="546"/>
      <c r="E72" s="546"/>
      <c r="F72" s="546"/>
    </row>
    <row r="73" spans="2:6" ht="38.25" hidden="1" customHeight="1" thickBot="1" x14ac:dyDescent="0.3">
      <c r="B73" s="900" t="s">
        <v>42</v>
      </c>
      <c r="C73" s="549"/>
      <c r="D73" s="559"/>
      <c r="E73" s="559"/>
      <c r="F73" s="559"/>
    </row>
    <row r="74" spans="2:6" ht="24.75" hidden="1" customHeight="1" thickBot="1" x14ac:dyDescent="0.3">
      <c r="B74" s="900" t="s">
        <v>43</v>
      </c>
      <c r="C74" s="549"/>
      <c r="D74" s="559"/>
      <c r="E74" s="559"/>
      <c r="F74" s="559"/>
    </row>
    <row r="75" spans="2:6" ht="24.75" hidden="1" customHeight="1" thickBot="1" x14ac:dyDescent="0.3">
      <c r="B75" s="897" t="s">
        <v>67</v>
      </c>
      <c r="C75" s="546"/>
      <c r="D75" s="546"/>
      <c r="E75" s="546"/>
      <c r="F75" s="546"/>
    </row>
    <row r="76" spans="2:6" ht="15.75" hidden="1" thickBot="1" x14ac:dyDescent="0.3">
      <c r="B76" s="900" t="s">
        <v>42</v>
      </c>
      <c r="C76" s="549"/>
      <c r="D76" s="546"/>
      <c r="E76" s="546"/>
      <c r="F76" s="546"/>
    </row>
    <row r="77" spans="2:6" ht="15.75" hidden="1" thickBot="1" x14ac:dyDescent="0.3">
      <c r="B77" s="900" t="s">
        <v>43</v>
      </c>
      <c r="C77" s="549"/>
      <c r="D77" s="546"/>
      <c r="E77" s="546"/>
      <c r="F77" s="546"/>
    </row>
    <row r="78" spans="2:6" ht="24.75" hidden="1" customHeight="1" thickBot="1" x14ac:dyDescent="0.3">
      <c r="B78" s="897" t="s">
        <v>45</v>
      </c>
      <c r="C78" s="549">
        <v>0</v>
      </c>
      <c r="D78" s="546">
        <v>0</v>
      </c>
      <c r="E78" s="546">
        <v>0</v>
      </c>
      <c r="F78" s="546">
        <v>0</v>
      </c>
    </row>
    <row r="79" spans="2:6" ht="15.75" hidden="1" thickBot="1" x14ac:dyDescent="0.3">
      <c r="B79" s="900" t="s">
        <v>42</v>
      </c>
      <c r="C79" s="549"/>
      <c r="D79" s="546"/>
      <c r="E79" s="546"/>
      <c r="F79" s="546"/>
    </row>
    <row r="80" spans="2:6" ht="15.75" hidden="1" thickBot="1" x14ac:dyDescent="0.3">
      <c r="B80" s="900" t="s">
        <v>43</v>
      </c>
      <c r="C80" s="549"/>
      <c r="D80" s="546"/>
      <c r="E80" s="546"/>
      <c r="F80" s="546"/>
    </row>
    <row r="81" spans="2:6" ht="15.75" hidden="1" thickBot="1" x14ac:dyDescent="0.3">
      <c r="B81" s="897" t="s">
        <v>46</v>
      </c>
      <c r="C81" s="549"/>
      <c r="D81" s="546"/>
      <c r="E81" s="546"/>
      <c r="F81" s="546"/>
    </row>
    <row r="82" spans="2:6" ht="15.75" hidden="1" thickBot="1" x14ac:dyDescent="0.3">
      <c r="B82" s="900" t="s">
        <v>42</v>
      </c>
      <c r="C82" s="549"/>
      <c r="D82" s="546"/>
      <c r="E82" s="546"/>
      <c r="F82" s="546"/>
    </row>
    <row r="83" spans="2:6" ht="15.75" hidden="1" thickBot="1" x14ac:dyDescent="0.3">
      <c r="B83" s="900" t="s">
        <v>43</v>
      </c>
      <c r="C83" s="549"/>
      <c r="D83" s="546"/>
      <c r="E83" s="546"/>
      <c r="F83" s="546"/>
    </row>
    <row r="84" spans="2:6" ht="15.75" hidden="1" thickBot="1" x14ac:dyDescent="0.3">
      <c r="B84" s="897" t="s">
        <v>47</v>
      </c>
      <c r="C84" s="549"/>
      <c r="D84" s="546"/>
      <c r="E84" s="546"/>
      <c r="F84" s="546"/>
    </row>
    <row r="85" spans="2:6" ht="15.75" hidden="1" thickBot="1" x14ac:dyDescent="0.3">
      <c r="B85" s="900" t="s">
        <v>42</v>
      </c>
      <c r="C85" s="549"/>
      <c r="D85" s="546"/>
      <c r="E85" s="546"/>
      <c r="F85" s="546"/>
    </row>
    <row r="86" spans="2:6" ht="15.75" hidden="1" thickBot="1" x14ac:dyDescent="0.3">
      <c r="B86" s="900" t="s">
        <v>43</v>
      </c>
      <c r="C86" s="549"/>
      <c r="D86" s="546"/>
      <c r="E86" s="546"/>
      <c r="F86" s="546"/>
    </row>
    <row r="87" spans="2:6" ht="15.75" hidden="1" thickBot="1" x14ac:dyDescent="0.3">
      <c r="B87" s="897" t="s">
        <v>48</v>
      </c>
      <c r="C87" s="549"/>
      <c r="D87" s="546"/>
      <c r="E87" s="546"/>
      <c r="F87" s="546"/>
    </row>
    <row r="88" spans="2:6" ht="15.75" hidden="1" thickBot="1" x14ac:dyDescent="0.3">
      <c r="B88" s="900" t="s">
        <v>42</v>
      </c>
      <c r="C88" s="549"/>
      <c r="D88" s="546"/>
      <c r="E88" s="546"/>
      <c r="F88" s="546"/>
    </row>
    <row r="89" spans="2:6" ht="15.75" hidden="1" thickBot="1" x14ac:dyDescent="0.3">
      <c r="B89" s="900" t="s">
        <v>43</v>
      </c>
      <c r="C89" s="549"/>
      <c r="D89" s="546"/>
      <c r="E89" s="546"/>
      <c r="F89" s="546"/>
    </row>
    <row r="90" spans="2:6" ht="30.75" hidden="1" thickBot="1" x14ac:dyDescent="0.3">
      <c r="B90" s="897" t="s">
        <v>49</v>
      </c>
      <c r="C90" s="549"/>
      <c r="D90" s="546"/>
      <c r="E90" s="546"/>
      <c r="F90" s="546"/>
    </row>
    <row r="91" spans="2:6" ht="15.75" hidden="1" thickBot="1" x14ac:dyDescent="0.3">
      <c r="B91" s="900" t="s">
        <v>42</v>
      </c>
      <c r="C91" s="549"/>
      <c r="D91" s="546"/>
      <c r="E91" s="546"/>
      <c r="F91" s="546"/>
    </row>
    <row r="92" spans="2:6" ht="15.75" hidden="1" thickBot="1" x14ac:dyDescent="0.3">
      <c r="B92" s="900" t="s">
        <v>43</v>
      </c>
      <c r="C92" s="549"/>
      <c r="D92" s="546"/>
      <c r="E92" s="546"/>
      <c r="F92" s="546"/>
    </row>
    <row r="93" spans="2:6" ht="15.75" hidden="1" thickBot="1" x14ac:dyDescent="0.3">
      <c r="B93" s="909" t="s">
        <v>50</v>
      </c>
      <c r="C93" s="549">
        <f>C90+C87+C84+C81+C78+C75+C72</f>
        <v>0</v>
      </c>
      <c r="D93" s="549">
        <f>D90+D87+D84+D81+D78+D75+D72</f>
        <v>0</v>
      </c>
      <c r="E93" s="549">
        <f>E90+E87+E84+E81+E78+E75+E72</f>
        <v>0</v>
      </c>
      <c r="F93" s="549">
        <f>F90+F87+F84+F81+F78+F75+F72</f>
        <v>0</v>
      </c>
    </row>
    <row r="94" spans="2:6" ht="17.25" hidden="1" customHeight="1" thickBot="1" x14ac:dyDescent="0.3">
      <c r="B94" s="907" t="s">
        <v>71</v>
      </c>
      <c r="C94" s="557">
        <f>IF(C93-C64=0,0,"Error")</f>
        <v>0</v>
      </c>
      <c r="D94" s="557">
        <f>IF(D93-D64=0,0,"Error")</f>
        <v>0</v>
      </c>
      <c r="E94" s="557">
        <f>IF(E93-E64=0,0,"Error")</f>
        <v>0</v>
      </c>
      <c r="F94" s="557">
        <f>IF(F93-F64=0,0,"Error")</f>
        <v>0</v>
      </c>
    </row>
    <row r="95" spans="2:6" ht="15.75" hidden="1" thickBot="1" x14ac:dyDescent="0.3">
      <c r="B95" s="908" t="s">
        <v>551</v>
      </c>
      <c r="C95" s="1777"/>
      <c r="D95" s="1769"/>
      <c r="E95" s="1769"/>
      <c r="F95" s="1770"/>
    </row>
    <row r="96" spans="2:6" ht="26.25" hidden="1" customHeight="1" thickBot="1" x14ac:dyDescent="0.3">
      <c r="B96" s="895" t="s">
        <v>29</v>
      </c>
      <c r="C96" s="1759"/>
      <c r="D96" s="1760"/>
      <c r="E96" s="1760"/>
      <c r="F96" s="1761"/>
    </row>
    <row r="97" spans="2:6" ht="15.75" hidden="1" thickBot="1" x14ac:dyDescent="0.3">
      <c r="B97" s="895" t="s">
        <v>31</v>
      </c>
      <c r="C97" s="1774"/>
      <c r="D97" s="1775"/>
      <c r="E97" s="1775"/>
      <c r="F97" s="1776"/>
    </row>
    <row r="98" spans="2:6" ht="12.75" hidden="1" customHeight="1" thickBot="1" x14ac:dyDescent="0.3">
      <c r="B98" s="2111"/>
      <c r="C98" s="540">
        <v>2018</v>
      </c>
      <c r="D98" s="540">
        <v>2019</v>
      </c>
      <c r="E98" s="540">
        <v>2020</v>
      </c>
      <c r="F98" s="540">
        <v>2021</v>
      </c>
    </row>
    <row r="99" spans="2:6" ht="9" hidden="1" customHeight="1" thickBot="1" x14ac:dyDescent="0.3">
      <c r="B99" s="2112"/>
      <c r="C99" s="541" t="s">
        <v>13</v>
      </c>
      <c r="D99" s="541" t="s">
        <v>14</v>
      </c>
      <c r="E99" s="541" t="s">
        <v>14</v>
      </c>
      <c r="F99" s="541" t="s">
        <v>14</v>
      </c>
    </row>
    <row r="100" spans="2:6" ht="15.75" hidden="1" thickBot="1" x14ac:dyDescent="0.3">
      <c r="B100" s="895" t="s">
        <v>33</v>
      </c>
      <c r="C100" s="561"/>
      <c r="D100" s="561"/>
      <c r="E100" s="561"/>
      <c r="F100" s="561"/>
    </row>
    <row r="101" spans="2:6" ht="15.75" hidden="1" thickBot="1" x14ac:dyDescent="0.3">
      <c r="B101" s="895" t="s">
        <v>35</v>
      </c>
      <c r="C101" s="542">
        <f>C130</f>
        <v>0</v>
      </c>
      <c r="D101" s="542">
        <f>D130</f>
        <v>0</v>
      </c>
      <c r="E101" s="542">
        <f>E130</f>
        <v>0</v>
      </c>
      <c r="F101" s="542">
        <f>F130</f>
        <v>0</v>
      </c>
    </row>
    <row r="102" spans="2:6" ht="15.75" hidden="1" thickBot="1" x14ac:dyDescent="0.3">
      <c r="B102" s="895" t="s">
        <v>36</v>
      </c>
      <c r="C102" s="542" t="e">
        <f>C101/C100</f>
        <v>#DIV/0!</v>
      </c>
      <c r="D102" s="542" t="e">
        <f>D101/D100</f>
        <v>#DIV/0!</v>
      </c>
      <c r="E102" s="542" t="e">
        <f>E101/E100</f>
        <v>#DIV/0!</v>
      </c>
      <c r="F102" s="542" t="e">
        <f>F101/F100</f>
        <v>#DIV/0!</v>
      </c>
    </row>
    <row r="103" spans="2:6" ht="15.75" hidden="1" thickBot="1" x14ac:dyDescent="0.3">
      <c r="B103" s="895" t="s">
        <v>37</v>
      </c>
      <c r="C103" s="530"/>
      <c r="D103" s="543" t="e">
        <f t="shared" ref="D103:F105" si="2">D100/C100-1</f>
        <v>#DIV/0!</v>
      </c>
      <c r="E103" s="543" t="e">
        <f t="shared" si="2"/>
        <v>#DIV/0!</v>
      </c>
      <c r="F103" s="543" t="e">
        <f t="shared" si="2"/>
        <v>#DIV/0!</v>
      </c>
    </row>
    <row r="104" spans="2:6" ht="15.75" hidden="1" thickBot="1" x14ac:dyDescent="0.3">
      <c r="B104" s="895" t="s">
        <v>38</v>
      </c>
      <c r="C104" s="530"/>
      <c r="D104" s="543" t="e">
        <f t="shared" si="2"/>
        <v>#DIV/0!</v>
      </c>
      <c r="E104" s="543" t="e">
        <f t="shared" si="2"/>
        <v>#DIV/0!</v>
      </c>
      <c r="F104" s="543" t="e">
        <f t="shared" si="2"/>
        <v>#DIV/0!</v>
      </c>
    </row>
    <row r="105" spans="2:6" ht="15.75" hidden="1" thickBot="1" x14ac:dyDescent="0.3">
      <c r="B105" s="895" t="s">
        <v>39</v>
      </c>
      <c r="C105" s="530"/>
      <c r="D105" s="543" t="e">
        <f t="shared" si="2"/>
        <v>#DIV/0!</v>
      </c>
      <c r="E105" s="543" t="e">
        <f t="shared" si="2"/>
        <v>#DIV/0!</v>
      </c>
      <c r="F105" s="543" t="e">
        <f t="shared" si="2"/>
        <v>#DIV/0!</v>
      </c>
    </row>
    <row r="106" spans="2:6" ht="24.75" hidden="1" customHeight="1" thickBot="1" x14ac:dyDescent="0.3">
      <c r="B106" s="1762" t="s">
        <v>550</v>
      </c>
      <c r="C106" s="1763"/>
      <c r="D106" s="1763"/>
      <c r="E106" s="1763"/>
      <c r="F106" s="1764"/>
    </row>
    <row r="107" spans="2:6" ht="12.75" hidden="1" customHeight="1" thickBot="1" x14ac:dyDescent="0.3">
      <c r="B107" s="2111"/>
      <c r="C107" s="540">
        <v>2018</v>
      </c>
      <c r="D107" s="540">
        <v>2019</v>
      </c>
      <c r="E107" s="540">
        <v>2020</v>
      </c>
      <c r="F107" s="540">
        <v>2021</v>
      </c>
    </row>
    <row r="108" spans="2:6" ht="9" hidden="1" customHeight="1" thickBot="1" x14ac:dyDescent="0.3">
      <c r="B108" s="2112"/>
      <c r="C108" s="541" t="s">
        <v>13</v>
      </c>
      <c r="D108" s="541" t="s">
        <v>14</v>
      </c>
      <c r="E108" s="541" t="s">
        <v>14</v>
      </c>
      <c r="F108" s="541" t="s">
        <v>14</v>
      </c>
    </row>
    <row r="109" spans="2:6" ht="24.75" hidden="1" customHeight="1" thickBot="1" x14ac:dyDescent="0.3">
      <c r="B109" s="897" t="s">
        <v>41</v>
      </c>
      <c r="C109" s="546"/>
      <c r="D109" s="546"/>
      <c r="E109" s="546"/>
      <c r="F109" s="546"/>
    </row>
    <row r="110" spans="2:6" ht="15.75" hidden="1" thickBot="1" x14ac:dyDescent="0.3">
      <c r="B110" s="900" t="s">
        <v>42</v>
      </c>
      <c r="C110" s="549"/>
      <c r="D110" s="559"/>
      <c r="E110" s="559"/>
      <c r="F110" s="559"/>
    </row>
    <row r="111" spans="2:6" ht="15.75" hidden="1" thickBot="1" x14ac:dyDescent="0.3">
      <c r="B111" s="900" t="s">
        <v>43</v>
      </c>
      <c r="C111" s="549"/>
      <c r="D111" s="559"/>
      <c r="E111" s="559"/>
      <c r="F111" s="559"/>
    </row>
    <row r="112" spans="2:6" ht="24.75" hidden="1" customHeight="1" thickBot="1" x14ac:dyDescent="0.3">
      <c r="B112" s="897" t="s">
        <v>67</v>
      </c>
      <c r="C112" s="546"/>
      <c r="D112" s="546"/>
      <c r="E112" s="546"/>
      <c r="F112" s="546"/>
    </row>
    <row r="113" spans="2:6" ht="15.75" hidden="1" thickBot="1" x14ac:dyDescent="0.3">
      <c r="B113" s="900" t="s">
        <v>42</v>
      </c>
      <c r="C113" s="549"/>
      <c r="D113" s="546"/>
      <c r="E113" s="546"/>
      <c r="F113" s="546"/>
    </row>
    <row r="114" spans="2:6" ht="15.75" hidden="1" thickBot="1" x14ac:dyDescent="0.3">
      <c r="B114" s="900" t="s">
        <v>43</v>
      </c>
      <c r="C114" s="549"/>
      <c r="D114" s="546"/>
      <c r="E114" s="546"/>
      <c r="F114" s="546"/>
    </row>
    <row r="115" spans="2:6" ht="24.75" hidden="1" customHeight="1" thickBot="1" x14ac:dyDescent="0.3">
      <c r="B115" s="897" t="s">
        <v>45</v>
      </c>
      <c r="C115" s="549">
        <v>0</v>
      </c>
      <c r="D115" s="546">
        <v>0</v>
      </c>
      <c r="E115" s="546">
        <v>0</v>
      </c>
      <c r="F115" s="546">
        <v>0</v>
      </c>
    </row>
    <row r="116" spans="2:6" ht="15.75" hidden="1" thickBot="1" x14ac:dyDescent="0.3">
      <c r="B116" s="900" t="s">
        <v>42</v>
      </c>
      <c r="C116" s="549"/>
      <c r="D116" s="546"/>
      <c r="E116" s="546"/>
      <c r="F116" s="546"/>
    </row>
    <row r="117" spans="2:6" ht="15.75" hidden="1" thickBot="1" x14ac:dyDescent="0.3">
      <c r="B117" s="900" t="s">
        <v>43</v>
      </c>
      <c r="C117" s="549"/>
      <c r="D117" s="546"/>
      <c r="E117" s="546"/>
      <c r="F117" s="546"/>
    </row>
    <row r="118" spans="2:6" ht="15.75" hidden="1" thickBot="1" x14ac:dyDescent="0.3">
      <c r="B118" s="897" t="s">
        <v>46</v>
      </c>
      <c r="C118" s="549"/>
      <c r="D118" s="546"/>
      <c r="E118" s="546"/>
      <c r="F118" s="546"/>
    </row>
    <row r="119" spans="2:6" ht="15.75" hidden="1" thickBot="1" x14ac:dyDescent="0.3">
      <c r="B119" s="900" t="s">
        <v>42</v>
      </c>
      <c r="C119" s="549"/>
      <c r="D119" s="546"/>
      <c r="E119" s="546"/>
      <c r="F119" s="546"/>
    </row>
    <row r="120" spans="2:6" ht="15.75" hidden="1" thickBot="1" x14ac:dyDescent="0.3">
      <c r="B120" s="900" t="s">
        <v>43</v>
      </c>
      <c r="C120" s="549"/>
      <c r="D120" s="546"/>
      <c r="E120" s="546"/>
      <c r="F120" s="546"/>
    </row>
    <row r="121" spans="2:6" ht="15.75" hidden="1" thickBot="1" x14ac:dyDescent="0.3">
      <c r="B121" s="897" t="s">
        <v>47</v>
      </c>
      <c r="C121" s="549"/>
      <c r="D121" s="546"/>
      <c r="E121" s="546"/>
      <c r="F121" s="546"/>
    </row>
    <row r="122" spans="2:6" ht="15.75" hidden="1" thickBot="1" x14ac:dyDescent="0.3">
      <c r="B122" s="900" t="s">
        <v>42</v>
      </c>
      <c r="C122" s="549"/>
      <c r="D122" s="546"/>
      <c r="E122" s="546"/>
      <c r="F122" s="546"/>
    </row>
    <row r="123" spans="2:6" ht="15" hidden="1" customHeight="1" thickBot="1" x14ac:dyDescent="0.3">
      <c r="B123" s="900" t="s">
        <v>43</v>
      </c>
      <c r="C123" s="549"/>
      <c r="D123" s="546"/>
      <c r="E123" s="546"/>
      <c r="F123" s="546"/>
    </row>
    <row r="124" spans="2:6" ht="15.75" hidden="1" thickBot="1" x14ac:dyDescent="0.3">
      <c r="B124" s="897" t="s">
        <v>48</v>
      </c>
      <c r="C124" s="549">
        <v>0</v>
      </c>
      <c r="D124" s="546">
        <v>0</v>
      </c>
      <c r="E124" s="546">
        <v>0</v>
      </c>
      <c r="F124" s="546">
        <v>0</v>
      </c>
    </row>
    <row r="125" spans="2:6" ht="15.75" hidden="1" thickBot="1" x14ac:dyDescent="0.3">
      <c r="B125" s="900" t="s">
        <v>42</v>
      </c>
      <c r="C125" s="549"/>
      <c r="D125" s="546"/>
      <c r="E125" s="546"/>
      <c r="F125" s="546"/>
    </row>
    <row r="126" spans="2:6" ht="15.75" hidden="1" thickBot="1" x14ac:dyDescent="0.3">
      <c r="B126" s="900" t="s">
        <v>43</v>
      </c>
      <c r="C126" s="549"/>
      <c r="D126" s="546"/>
      <c r="E126" s="546"/>
      <c r="F126" s="546"/>
    </row>
    <row r="127" spans="2:6" ht="30.75" hidden="1" thickBot="1" x14ac:dyDescent="0.3">
      <c r="B127" s="897" t="s">
        <v>49</v>
      </c>
      <c r="C127" s="549"/>
      <c r="D127" s="546"/>
      <c r="E127" s="546"/>
      <c r="F127" s="546"/>
    </row>
    <row r="128" spans="2:6" ht="15.75" hidden="1" thickBot="1" x14ac:dyDescent="0.3">
      <c r="B128" s="900" t="s">
        <v>42</v>
      </c>
      <c r="C128" s="549"/>
      <c r="D128" s="546"/>
      <c r="E128" s="546"/>
      <c r="F128" s="546"/>
    </row>
    <row r="129" spans="2:7" ht="15.75" hidden="1" thickBot="1" x14ac:dyDescent="0.3">
      <c r="B129" s="900" t="s">
        <v>43</v>
      </c>
      <c r="C129" s="549"/>
      <c r="D129" s="546"/>
      <c r="E129" s="546"/>
      <c r="F129" s="546"/>
    </row>
    <row r="130" spans="2:7" ht="15.75" hidden="1" thickBot="1" x14ac:dyDescent="0.3">
      <c r="B130" s="909" t="s">
        <v>50</v>
      </c>
      <c r="C130" s="549">
        <f>C127+C124+C121+C118+C115+C112+C109</f>
        <v>0</v>
      </c>
      <c r="D130" s="549">
        <f>D127+D124+D121+D118+D115+D112+D109</f>
        <v>0</v>
      </c>
      <c r="E130" s="549">
        <f>E127+E124+E121+E118+E115+E112+E109</f>
        <v>0</v>
      </c>
      <c r="F130" s="549">
        <f>F127+F124+F121+F118+F115+F112+F109</f>
        <v>0</v>
      </c>
    </row>
    <row r="131" spans="2:7" ht="17.25" hidden="1" customHeight="1" thickBot="1" x14ac:dyDescent="0.3">
      <c r="B131" s="907" t="s">
        <v>71</v>
      </c>
      <c r="C131" s="557">
        <f>IF(C130-C101=0,0,"Error")</f>
        <v>0</v>
      </c>
      <c r="D131" s="557">
        <f>IF(D130-D101=0,0,"Error")</f>
        <v>0</v>
      </c>
      <c r="E131" s="557">
        <f>IF(E130-E101=0,0,"Error")</f>
        <v>0</v>
      </c>
      <c r="F131" s="557">
        <f>IF(F130-F101=0,0,"Error")</f>
        <v>0</v>
      </c>
    </row>
    <row r="132" spans="2:7" ht="15.75" thickBot="1" x14ac:dyDescent="0.3">
      <c r="B132" s="1765" t="s">
        <v>96</v>
      </c>
      <c r="C132" s="1766"/>
      <c r="D132" s="1766"/>
      <c r="E132" s="1766"/>
      <c r="F132" s="1767"/>
    </row>
    <row r="133" spans="2:7" ht="15.75" thickBot="1" x14ac:dyDescent="0.3">
      <c r="B133" s="1765" t="s">
        <v>97</v>
      </c>
      <c r="C133" s="1766"/>
      <c r="D133" s="1766"/>
      <c r="E133" s="1766"/>
      <c r="F133" s="1767"/>
    </row>
    <row r="134" spans="2:7" ht="15.75" thickBot="1" x14ac:dyDescent="0.3">
      <c r="B134" s="910" t="s">
        <v>63</v>
      </c>
      <c r="C134" s="2124" t="s">
        <v>810</v>
      </c>
      <c r="D134" s="2125"/>
      <c r="E134" s="2125"/>
      <c r="F134" s="2126"/>
      <c r="G134" s="911"/>
    </row>
    <row r="135" spans="2:7" ht="38.25" customHeight="1" thickBot="1" x14ac:dyDescent="0.3">
      <c r="B135" s="894" t="s">
        <v>100</v>
      </c>
      <c r="C135" s="539"/>
      <c r="D135" s="912" t="s">
        <v>54</v>
      </c>
      <c r="E135" s="2127"/>
      <c r="F135" s="2128"/>
    </row>
    <row r="136" spans="2:7" ht="15.75" thickBot="1" x14ac:dyDescent="0.3">
      <c r="B136" s="913"/>
      <c r="C136" s="1777"/>
      <c r="D136" s="1769"/>
      <c r="E136" s="1769"/>
      <c r="F136" s="1770"/>
    </row>
    <row r="137" spans="2:7" ht="27.75" customHeight="1" thickBot="1" x14ac:dyDescent="0.3">
      <c r="B137" s="914" t="s">
        <v>29</v>
      </c>
      <c r="C137" s="2129" t="s">
        <v>811</v>
      </c>
      <c r="D137" s="2130"/>
      <c r="E137" s="2130"/>
      <c r="F137" s="2131"/>
    </row>
    <row r="138" spans="2:7" ht="15.75" thickBot="1" x14ac:dyDescent="0.3">
      <c r="B138" s="895" t="s">
        <v>31</v>
      </c>
      <c r="C138" s="1774"/>
      <c r="D138" s="1775"/>
      <c r="E138" s="1775"/>
      <c r="F138" s="1776"/>
    </row>
    <row r="139" spans="2:7" ht="12.75" customHeight="1" x14ac:dyDescent="0.25">
      <c r="B139" s="2111"/>
      <c r="C139" s="889">
        <v>2024</v>
      </c>
      <c r="D139" s="889">
        <v>2025</v>
      </c>
      <c r="E139" s="889">
        <v>2026</v>
      </c>
      <c r="F139" s="889">
        <v>2027</v>
      </c>
    </row>
    <row r="140" spans="2:7" ht="15.75" customHeight="1" thickBot="1" x14ac:dyDescent="0.3">
      <c r="B140" s="2112"/>
      <c r="C140" s="541" t="s">
        <v>13</v>
      </c>
      <c r="D140" s="541" t="s">
        <v>14</v>
      </c>
      <c r="E140" s="541" t="s">
        <v>14</v>
      </c>
      <c r="F140" s="541" t="s">
        <v>14</v>
      </c>
    </row>
    <row r="141" spans="2:7" ht="15.75" thickBot="1" x14ac:dyDescent="0.3">
      <c r="B141" s="895" t="s">
        <v>33</v>
      </c>
      <c r="C141" s="915"/>
      <c r="D141" s="542"/>
      <c r="E141" s="915"/>
      <c r="F141" s="542"/>
    </row>
    <row r="142" spans="2:7" ht="15.75" thickBot="1" x14ac:dyDescent="0.3">
      <c r="B142" s="895" t="s">
        <v>35</v>
      </c>
      <c r="C142" s="542">
        <f>C160</f>
        <v>0</v>
      </c>
      <c r="D142" s="542">
        <f>D160</f>
        <v>0</v>
      </c>
      <c r="E142" s="542">
        <f>E160</f>
        <v>0</v>
      </c>
      <c r="F142" s="542">
        <f>F160</f>
        <v>0</v>
      </c>
    </row>
    <row r="143" spans="2:7" ht="15.75" thickBot="1" x14ac:dyDescent="0.3">
      <c r="B143" s="895" t="s">
        <v>36</v>
      </c>
      <c r="C143" s="542" t="e">
        <f>C142/C141</f>
        <v>#DIV/0!</v>
      </c>
      <c r="D143" s="542" t="e">
        <f>D142/D141</f>
        <v>#DIV/0!</v>
      </c>
      <c r="E143" s="542" t="e">
        <f>E142/E141</f>
        <v>#DIV/0!</v>
      </c>
      <c r="F143" s="542" t="e">
        <f>F142/F141</f>
        <v>#DIV/0!</v>
      </c>
    </row>
    <row r="144" spans="2:7" ht="15.75" thickBot="1" x14ac:dyDescent="0.3">
      <c r="B144" s="895" t="s">
        <v>37</v>
      </c>
      <c r="C144" s="530" t="s">
        <v>94</v>
      </c>
      <c r="D144" s="543" t="e">
        <f>D141/C141-1</f>
        <v>#DIV/0!</v>
      </c>
      <c r="E144" s="543" t="e">
        <f t="shared" ref="E144:F146" si="3">E141/D141-1</f>
        <v>#DIV/0!</v>
      </c>
      <c r="F144" s="543" t="e">
        <f t="shared" si="3"/>
        <v>#DIV/0!</v>
      </c>
    </row>
    <row r="145" spans="2:6" ht="15.75" thickBot="1" x14ac:dyDescent="0.3">
      <c r="B145" s="895" t="s">
        <v>38</v>
      </c>
      <c r="C145" s="530" t="s">
        <v>94</v>
      </c>
      <c r="D145" s="543" t="e">
        <f>D142/C142-1</f>
        <v>#DIV/0!</v>
      </c>
      <c r="E145" s="543" t="e">
        <f t="shared" si="3"/>
        <v>#DIV/0!</v>
      </c>
      <c r="F145" s="543" t="e">
        <f t="shared" si="3"/>
        <v>#DIV/0!</v>
      </c>
    </row>
    <row r="146" spans="2:6" ht="15.75" thickBot="1" x14ac:dyDescent="0.3">
      <c r="B146" s="895" t="s">
        <v>39</v>
      </c>
      <c r="C146" s="530" t="s">
        <v>94</v>
      </c>
      <c r="D146" s="543" t="e">
        <f>D143/C143-1</f>
        <v>#DIV/0!</v>
      </c>
      <c r="E146" s="543" t="e">
        <f t="shared" si="3"/>
        <v>#DIV/0!</v>
      </c>
      <c r="F146" s="543" t="e">
        <f t="shared" si="3"/>
        <v>#DIV/0!</v>
      </c>
    </row>
    <row r="147" spans="2:6" ht="19.5" customHeight="1" thickBot="1" x14ac:dyDescent="0.3">
      <c r="B147" s="1762" t="s">
        <v>556</v>
      </c>
      <c r="C147" s="1763"/>
      <c r="D147" s="1763"/>
      <c r="E147" s="1763"/>
      <c r="F147" s="1764"/>
    </row>
    <row r="148" spans="2:6" ht="12.75" customHeight="1" x14ac:dyDescent="0.25">
      <c r="B148" s="2111"/>
      <c r="C148" s="889">
        <v>2024</v>
      </c>
      <c r="D148" s="889">
        <v>2025</v>
      </c>
      <c r="E148" s="889">
        <v>2026</v>
      </c>
      <c r="F148" s="889">
        <v>2027</v>
      </c>
    </row>
    <row r="149" spans="2:6" ht="18" customHeight="1" thickBot="1" x14ac:dyDescent="0.3">
      <c r="B149" s="2112"/>
      <c r="C149" s="541" t="s">
        <v>13</v>
      </c>
      <c r="D149" s="541" t="s">
        <v>14</v>
      </c>
      <c r="E149" s="541" t="s">
        <v>14</v>
      </c>
      <c r="F149" s="541" t="s">
        <v>14</v>
      </c>
    </row>
    <row r="150" spans="2:6" ht="15.75" thickBot="1" x14ac:dyDescent="0.3">
      <c r="B150" s="897" t="s">
        <v>57</v>
      </c>
      <c r="C150" s="546">
        <f>C151+C152+C153+C154</f>
        <v>0</v>
      </c>
      <c r="D150" s="546">
        <f>D151+D152+D153+D154</f>
        <v>0</v>
      </c>
      <c r="E150" s="546">
        <f>E151+E152+E153+E154</f>
        <v>0</v>
      </c>
      <c r="F150" s="546">
        <f>F151+F152+F153+F154</f>
        <v>0</v>
      </c>
    </row>
    <row r="151" spans="2:6" ht="15.75" thickBot="1" x14ac:dyDescent="0.3">
      <c r="B151" s="900" t="s">
        <v>42</v>
      </c>
      <c r="C151" s="546"/>
      <c r="D151" s="546"/>
      <c r="E151" s="546"/>
      <c r="F151" s="546"/>
    </row>
    <row r="152" spans="2:6" ht="15.75" thickBot="1" x14ac:dyDescent="0.3">
      <c r="B152" s="900" t="s">
        <v>58</v>
      </c>
      <c r="C152" s="546"/>
      <c r="D152" s="546"/>
      <c r="E152" s="546"/>
      <c r="F152" s="546"/>
    </row>
    <row r="153" spans="2:6" ht="15.75" thickBot="1" x14ac:dyDescent="0.3">
      <c r="B153" s="900" t="s">
        <v>59</v>
      </c>
      <c r="C153" s="546"/>
      <c r="D153" s="546"/>
      <c r="E153" s="546"/>
      <c r="F153" s="546"/>
    </row>
    <row r="154" spans="2:6" ht="15.75" thickBot="1" x14ac:dyDescent="0.3">
      <c r="B154" s="900" t="s">
        <v>60</v>
      </c>
      <c r="C154" s="546"/>
      <c r="D154" s="546"/>
      <c r="E154" s="546"/>
      <c r="F154" s="546"/>
    </row>
    <row r="155" spans="2:6" ht="15.75" thickBot="1" x14ac:dyDescent="0.3">
      <c r="B155" s="897" t="s">
        <v>61</v>
      </c>
      <c r="C155" s="549">
        <f>C156+C157+C158+C159</f>
        <v>0</v>
      </c>
      <c r="D155" s="549">
        <f>D156+D157+D158+D159</f>
        <v>0</v>
      </c>
      <c r="E155" s="549">
        <f>E156+E157+E158+E159</f>
        <v>0</v>
      </c>
      <c r="F155" s="549">
        <f>F156+F157+F158+F159</f>
        <v>0</v>
      </c>
    </row>
    <row r="156" spans="2:6" ht="15.75" thickBot="1" x14ac:dyDescent="0.3">
      <c r="B156" s="900" t="s">
        <v>42</v>
      </c>
      <c r="C156" s="916"/>
      <c r="D156" s="916"/>
      <c r="E156" s="916"/>
      <c r="F156" s="916"/>
    </row>
    <row r="157" spans="2:6" ht="15.75" thickBot="1" x14ac:dyDescent="0.3">
      <c r="B157" s="900" t="s">
        <v>58</v>
      </c>
      <c r="C157" s="549"/>
      <c r="D157" s="546"/>
      <c r="E157" s="546"/>
      <c r="F157" s="546"/>
    </row>
    <row r="158" spans="2:6" ht="15.75" thickBot="1" x14ac:dyDescent="0.3">
      <c r="B158" s="900" t="s">
        <v>59</v>
      </c>
      <c r="C158" s="549"/>
      <c r="D158" s="546"/>
      <c r="E158" s="546"/>
      <c r="F158" s="546"/>
    </row>
    <row r="159" spans="2:6" ht="15.75" thickBot="1" x14ac:dyDescent="0.3">
      <c r="B159" s="900" t="s">
        <v>60</v>
      </c>
      <c r="C159" s="549"/>
      <c r="D159" s="546"/>
      <c r="E159" s="546"/>
      <c r="F159" s="546"/>
    </row>
    <row r="160" spans="2:6" ht="15.75" thickBot="1" x14ac:dyDescent="0.3">
      <c r="B160" s="917" t="s">
        <v>62</v>
      </c>
      <c r="C160" s="549">
        <f>C150+C155</f>
        <v>0</v>
      </c>
      <c r="D160" s="549">
        <f>D150+D155</f>
        <v>0</v>
      </c>
      <c r="E160" s="549">
        <f>E150+E155</f>
        <v>0</v>
      </c>
      <c r="F160" s="549">
        <f>F150+F155</f>
        <v>0</v>
      </c>
    </row>
    <row r="161" spans="2:6" ht="23.25" hidden="1" thickBot="1" x14ac:dyDescent="0.3">
      <c r="B161" s="894" t="s">
        <v>557</v>
      </c>
      <c r="C161" s="539"/>
      <c r="D161" s="578" t="s">
        <v>54</v>
      </c>
      <c r="E161" s="1794" t="s">
        <v>554</v>
      </c>
      <c r="F161" s="1797"/>
    </row>
    <row r="162" spans="2:6" ht="24.75" hidden="1" customHeight="1" thickBot="1" x14ac:dyDescent="0.3">
      <c r="B162" s="895" t="s">
        <v>558</v>
      </c>
      <c r="C162" s="1768" t="s">
        <v>559</v>
      </c>
      <c r="D162" s="2132"/>
      <c r="E162" s="2132"/>
      <c r="F162" s="2133"/>
    </row>
    <row r="163" spans="2:6" ht="15.75" hidden="1" thickBot="1" x14ac:dyDescent="0.3">
      <c r="B163" s="895" t="s">
        <v>31</v>
      </c>
      <c r="C163" s="1774" t="s">
        <v>318</v>
      </c>
      <c r="D163" s="1775"/>
      <c r="E163" s="1775"/>
      <c r="F163" s="1776"/>
    </row>
    <row r="164" spans="2:6" ht="12.75" hidden="1" customHeight="1" thickBot="1" x14ac:dyDescent="0.3">
      <c r="B164" s="2111"/>
      <c r="C164" s="540">
        <v>2023</v>
      </c>
      <c r="D164" s="540">
        <v>2024</v>
      </c>
      <c r="E164" s="540">
        <v>2025</v>
      </c>
      <c r="F164" s="540">
        <v>2026</v>
      </c>
    </row>
    <row r="165" spans="2:6" ht="9" hidden="1" customHeight="1" thickBot="1" x14ac:dyDescent="0.3">
      <c r="B165" s="2112"/>
      <c r="C165" s="541" t="s">
        <v>13</v>
      </c>
      <c r="D165" s="541" t="s">
        <v>14</v>
      </c>
      <c r="E165" s="541" t="s">
        <v>14</v>
      </c>
      <c r="F165" s="541" t="s">
        <v>14</v>
      </c>
    </row>
    <row r="166" spans="2:6" ht="15.75" hidden="1" thickBot="1" x14ac:dyDescent="0.3">
      <c r="B166" s="895" t="s">
        <v>33</v>
      </c>
      <c r="C166" s="918"/>
      <c r="D166" s="918"/>
      <c r="E166" s="530"/>
      <c r="F166" s="530"/>
    </row>
    <row r="167" spans="2:6" ht="15.75" hidden="1" thickBot="1" x14ac:dyDescent="0.3">
      <c r="B167" s="895" t="s">
        <v>35</v>
      </c>
      <c r="C167" s="542">
        <f>C185</f>
        <v>0</v>
      </c>
      <c r="D167" s="542">
        <f>D185</f>
        <v>0</v>
      </c>
      <c r="E167" s="542">
        <f>E185</f>
        <v>0</v>
      </c>
      <c r="F167" s="542">
        <f>F185</f>
        <v>0</v>
      </c>
    </row>
    <row r="168" spans="2:6" ht="15.75" hidden="1" thickBot="1" x14ac:dyDescent="0.3">
      <c r="B168" s="895" t="s">
        <v>36</v>
      </c>
      <c r="C168" s="542" t="e">
        <f>C167/C166</f>
        <v>#DIV/0!</v>
      </c>
      <c r="D168" s="542" t="e">
        <f>D167/D166</f>
        <v>#DIV/0!</v>
      </c>
      <c r="E168" s="542" t="e">
        <f>E167/E166</f>
        <v>#DIV/0!</v>
      </c>
      <c r="F168" s="542" t="e">
        <f>F167/F166</f>
        <v>#DIV/0!</v>
      </c>
    </row>
    <row r="169" spans="2:6" ht="15.75" hidden="1" thickBot="1" x14ac:dyDescent="0.3">
      <c r="B169" s="895" t="s">
        <v>37</v>
      </c>
      <c r="C169" s="530" t="s">
        <v>94</v>
      </c>
      <c r="D169" s="543" t="e">
        <f>D166/C166-1</f>
        <v>#DIV/0!</v>
      </c>
      <c r="E169" s="543" t="e">
        <f t="shared" ref="E169:F171" si="4">E166/D166-1</f>
        <v>#DIV/0!</v>
      </c>
      <c r="F169" s="543" t="e">
        <f t="shared" si="4"/>
        <v>#DIV/0!</v>
      </c>
    </row>
    <row r="170" spans="2:6" ht="15.75" hidden="1" thickBot="1" x14ac:dyDescent="0.3">
      <c r="B170" s="895" t="s">
        <v>38</v>
      </c>
      <c r="C170" s="530" t="s">
        <v>94</v>
      </c>
      <c r="D170" s="543" t="e">
        <f>D167/C167-1</f>
        <v>#DIV/0!</v>
      </c>
      <c r="E170" s="543" t="e">
        <f t="shared" si="4"/>
        <v>#DIV/0!</v>
      </c>
      <c r="F170" s="543" t="e">
        <f t="shared" si="4"/>
        <v>#DIV/0!</v>
      </c>
    </row>
    <row r="171" spans="2:6" ht="15.75" hidden="1" thickBot="1" x14ac:dyDescent="0.3">
      <c r="B171" s="895" t="s">
        <v>39</v>
      </c>
      <c r="C171" s="530" t="s">
        <v>94</v>
      </c>
      <c r="D171" s="543" t="e">
        <f>D168/C168-1</f>
        <v>#DIV/0!</v>
      </c>
      <c r="E171" s="543" t="e">
        <f t="shared" si="4"/>
        <v>#DIV/0!</v>
      </c>
      <c r="F171" s="543" t="e">
        <f t="shared" si="4"/>
        <v>#DIV/0!</v>
      </c>
    </row>
    <row r="172" spans="2:6" ht="15.75" hidden="1" customHeight="1" thickBot="1" x14ac:dyDescent="0.3">
      <c r="B172" s="1762" t="s">
        <v>560</v>
      </c>
      <c r="C172" s="1763"/>
      <c r="D172" s="1763"/>
      <c r="E172" s="1763"/>
      <c r="F172" s="1764"/>
    </row>
    <row r="173" spans="2:6" ht="12.75" hidden="1" customHeight="1" thickBot="1" x14ac:dyDescent="0.3">
      <c r="B173" s="2111"/>
      <c r="C173" s="540">
        <v>2023</v>
      </c>
      <c r="D173" s="540">
        <v>2024</v>
      </c>
      <c r="E173" s="540">
        <v>2025</v>
      </c>
      <c r="F173" s="540">
        <v>2026</v>
      </c>
    </row>
    <row r="174" spans="2:6" ht="9" hidden="1" customHeight="1" thickBot="1" x14ac:dyDescent="0.3">
      <c r="B174" s="2112"/>
      <c r="C174" s="541" t="s">
        <v>13</v>
      </c>
      <c r="D174" s="541" t="s">
        <v>14</v>
      </c>
      <c r="E174" s="541" t="s">
        <v>14</v>
      </c>
      <c r="F174" s="541" t="s">
        <v>14</v>
      </c>
    </row>
    <row r="175" spans="2:6" ht="15.75" hidden="1" thickBot="1" x14ac:dyDescent="0.3">
      <c r="B175" s="897" t="s">
        <v>57</v>
      </c>
      <c r="C175" s="546">
        <f>C176+C177+C178+C179</f>
        <v>0</v>
      </c>
      <c r="D175" s="546">
        <f>D176+D177+D178+D179</f>
        <v>0</v>
      </c>
      <c r="E175" s="546">
        <f>E176+E177+E178+E179</f>
        <v>0</v>
      </c>
      <c r="F175" s="546">
        <f>F176+F177+F178+F179</f>
        <v>0</v>
      </c>
    </row>
    <row r="176" spans="2:6" ht="15.75" hidden="1" thickBot="1" x14ac:dyDescent="0.3">
      <c r="B176" s="900" t="s">
        <v>42</v>
      </c>
      <c r="C176" s="919"/>
      <c r="D176" s="546"/>
      <c r="E176" s="546"/>
      <c r="F176" s="546"/>
    </row>
    <row r="177" spans="2:6" ht="15.75" hidden="1" thickBot="1" x14ac:dyDescent="0.3">
      <c r="B177" s="900" t="s">
        <v>58</v>
      </c>
      <c r="C177" s="546"/>
      <c r="D177" s="546"/>
      <c r="E177" s="546"/>
      <c r="F177" s="546"/>
    </row>
    <row r="178" spans="2:6" ht="15.75" hidden="1" thickBot="1" x14ac:dyDescent="0.3">
      <c r="B178" s="900" t="s">
        <v>59</v>
      </c>
      <c r="C178" s="546"/>
      <c r="D178" s="546"/>
      <c r="E178" s="546"/>
      <c r="F178" s="546"/>
    </row>
    <row r="179" spans="2:6" ht="15.75" hidden="1" thickBot="1" x14ac:dyDescent="0.3">
      <c r="B179" s="900" t="s">
        <v>60</v>
      </c>
      <c r="C179" s="546"/>
      <c r="D179" s="546"/>
      <c r="E179" s="546"/>
      <c r="F179" s="546"/>
    </row>
    <row r="180" spans="2:6" ht="15.75" hidden="1" thickBot="1" x14ac:dyDescent="0.3">
      <c r="B180" s="897" t="s">
        <v>61</v>
      </c>
      <c r="C180" s="549">
        <f>C181+C182+C183+C184</f>
        <v>0</v>
      </c>
      <c r="D180" s="549">
        <f>D181+D182+D183+D184</f>
        <v>0</v>
      </c>
      <c r="E180" s="549">
        <f>E181+E182+E183+E184</f>
        <v>0</v>
      </c>
      <c r="F180" s="549">
        <f>F181+F182+F183+F184</f>
        <v>0</v>
      </c>
    </row>
    <row r="181" spans="2:6" ht="15.75" hidden="1" thickBot="1" x14ac:dyDescent="0.3">
      <c r="B181" s="900" t="s">
        <v>42</v>
      </c>
      <c r="C181" s="920"/>
      <c r="D181" s="546"/>
      <c r="E181" s="546"/>
      <c r="F181" s="546"/>
    </row>
    <row r="182" spans="2:6" ht="15.75" hidden="1" thickBot="1" x14ac:dyDescent="0.3">
      <c r="B182" s="900" t="s">
        <v>58</v>
      </c>
      <c r="C182" s="549"/>
      <c r="D182" s="546"/>
      <c r="E182" s="546"/>
      <c r="F182" s="546"/>
    </row>
    <row r="183" spans="2:6" ht="15.75" hidden="1" thickBot="1" x14ac:dyDescent="0.3">
      <c r="B183" s="900" t="s">
        <v>59</v>
      </c>
      <c r="C183" s="549"/>
      <c r="D183" s="546"/>
      <c r="E183" s="546"/>
      <c r="F183" s="546"/>
    </row>
    <row r="184" spans="2:6" ht="15.75" hidden="1" thickBot="1" x14ac:dyDescent="0.3">
      <c r="B184" s="900" t="s">
        <v>60</v>
      </c>
      <c r="C184" s="549"/>
      <c r="D184" s="546"/>
      <c r="E184" s="546"/>
      <c r="F184" s="546"/>
    </row>
    <row r="185" spans="2:6" ht="15.75" hidden="1" thickBot="1" x14ac:dyDescent="0.3">
      <c r="B185" s="917" t="s">
        <v>204</v>
      </c>
      <c r="C185" s="549">
        <f>C175+C180</f>
        <v>0</v>
      </c>
      <c r="D185" s="549">
        <f>D175+D180</f>
        <v>0</v>
      </c>
      <c r="E185" s="549">
        <f>E175+E180</f>
        <v>0</v>
      </c>
      <c r="F185" s="549">
        <f>F175+F180</f>
        <v>0</v>
      </c>
    </row>
    <row r="186" spans="2:6" ht="23.25" hidden="1" thickBot="1" x14ac:dyDescent="0.3">
      <c r="B186" s="894" t="s">
        <v>561</v>
      </c>
      <c r="C186" s="586"/>
      <c r="D186" s="587" t="s">
        <v>54</v>
      </c>
      <c r="E186" s="1777" t="s">
        <v>562</v>
      </c>
      <c r="F186" s="1770"/>
    </row>
    <row r="187" spans="2:6" ht="17.25" hidden="1" customHeight="1" thickBot="1" x14ac:dyDescent="0.3">
      <c r="B187" s="895" t="s">
        <v>29</v>
      </c>
      <c r="C187" s="1759" t="s">
        <v>563</v>
      </c>
      <c r="D187" s="1760"/>
      <c r="E187" s="1760"/>
      <c r="F187" s="1761"/>
    </row>
    <row r="188" spans="2:6" ht="15.75" hidden="1" thickBot="1" x14ac:dyDescent="0.3">
      <c r="B188" s="895" t="s">
        <v>31</v>
      </c>
      <c r="C188" s="1774" t="s">
        <v>564</v>
      </c>
      <c r="D188" s="1775"/>
      <c r="E188" s="1775"/>
      <c r="F188" s="1776"/>
    </row>
    <row r="189" spans="2:6" ht="12.75" hidden="1" customHeight="1" thickBot="1" x14ac:dyDescent="0.3">
      <c r="B189" s="2111"/>
      <c r="C189" s="540">
        <v>2023</v>
      </c>
      <c r="D189" s="540">
        <v>2024</v>
      </c>
      <c r="E189" s="540">
        <v>2025</v>
      </c>
      <c r="F189" s="540">
        <v>2026</v>
      </c>
    </row>
    <row r="190" spans="2:6" ht="9" hidden="1" customHeight="1" thickBot="1" x14ac:dyDescent="0.3">
      <c r="B190" s="2112"/>
      <c r="C190" s="541" t="s">
        <v>13</v>
      </c>
      <c r="D190" s="541" t="s">
        <v>14</v>
      </c>
      <c r="E190" s="541" t="s">
        <v>14</v>
      </c>
      <c r="F190" s="541" t="s">
        <v>14</v>
      </c>
    </row>
    <row r="191" spans="2:6" ht="15.75" hidden="1" thickBot="1" x14ac:dyDescent="0.3">
      <c r="B191" s="895" t="s">
        <v>33</v>
      </c>
      <c r="C191" s="918">
        <v>646</v>
      </c>
      <c r="D191" s="530">
        <v>646</v>
      </c>
      <c r="E191" s="530">
        <v>646</v>
      </c>
      <c r="F191" s="530">
        <v>646</v>
      </c>
    </row>
    <row r="192" spans="2:6" ht="15.75" hidden="1" thickBot="1" x14ac:dyDescent="0.3">
      <c r="B192" s="895" t="s">
        <v>35</v>
      </c>
      <c r="C192" s="542">
        <f>C210</f>
        <v>0</v>
      </c>
      <c r="D192" s="542">
        <f>D210</f>
        <v>0</v>
      </c>
      <c r="E192" s="542">
        <f>E210</f>
        <v>0</v>
      </c>
      <c r="F192" s="542">
        <f>F210</f>
        <v>0</v>
      </c>
    </row>
    <row r="193" spans="2:6" ht="15.75" hidden="1" thickBot="1" x14ac:dyDescent="0.3">
      <c r="B193" s="895" t="s">
        <v>36</v>
      </c>
      <c r="C193" s="542">
        <f>C192/C191</f>
        <v>0</v>
      </c>
      <c r="D193" s="542">
        <f>D192/D191</f>
        <v>0</v>
      </c>
      <c r="E193" s="542">
        <f>E192/E191</f>
        <v>0</v>
      </c>
      <c r="F193" s="542">
        <f>F192/F191</f>
        <v>0</v>
      </c>
    </row>
    <row r="194" spans="2:6" ht="15.75" hidden="1" thickBot="1" x14ac:dyDescent="0.3">
      <c r="B194" s="895" t="s">
        <v>37</v>
      </c>
      <c r="C194" s="530" t="s">
        <v>94</v>
      </c>
      <c r="D194" s="543">
        <f>D191/C191-1</f>
        <v>0</v>
      </c>
      <c r="E194" s="543">
        <f t="shared" ref="E194:F196" si="5">E191/D191-1</f>
        <v>0</v>
      </c>
      <c r="F194" s="543">
        <f t="shared" si="5"/>
        <v>0</v>
      </c>
    </row>
    <row r="195" spans="2:6" ht="15.75" hidden="1" thickBot="1" x14ac:dyDescent="0.3">
      <c r="B195" s="895" t="s">
        <v>38</v>
      </c>
      <c r="C195" s="530" t="s">
        <v>94</v>
      </c>
      <c r="D195" s="543" t="e">
        <f>D192/C192-1</f>
        <v>#DIV/0!</v>
      </c>
      <c r="E195" s="543" t="e">
        <f t="shared" si="5"/>
        <v>#DIV/0!</v>
      </c>
      <c r="F195" s="543" t="e">
        <f t="shared" si="5"/>
        <v>#DIV/0!</v>
      </c>
    </row>
    <row r="196" spans="2:6" ht="15.75" hidden="1" thickBot="1" x14ac:dyDescent="0.3">
      <c r="B196" s="895" t="s">
        <v>39</v>
      </c>
      <c r="C196" s="530" t="s">
        <v>94</v>
      </c>
      <c r="D196" s="543" t="e">
        <f>D193/C193-1</f>
        <v>#DIV/0!</v>
      </c>
      <c r="E196" s="543" t="e">
        <f t="shared" si="5"/>
        <v>#DIV/0!</v>
      </c>
      <c r="F196" s="543" t="e">
        <f t="shared" si="5"/>
        <v>#DIV/0!</v>
      </c>
    </row>
    <row r="197" spans="2:6" ht="15.75" hidden="1" thickBot="1" x14ac:dyDescent="0.3">
      <c r="B197" s="1762" t="s">
        <v>565</v>
      </c>
      <c r="C197" s="1763"/>
      <c r="D197" s="1763"/>
      <c r="E197" s="1763"/>
      <c r="F197" s="1764"/>
    </row>
    <row r="198" spans="2:6" ht="12.75" hidden="1" customHeight="1" thickBot="1" x14ac:dyDescent="0.3">
      <c r="B198" s="2111"/>
      <c r="C198" s="540">
        <v>2023</v>
      </c>
      <c r="D198" s="540">
        <v>2024</v>
      </c>
      <c r="E198" s="540">
        <v>2025</v>
      </c>
      <c r="F198" s="540">
        <v>2026</v>
      </c>
    </row>
    <row r="199" spans="2:6" ht="9" hidden="1" customHeight="1" thickBot="1" x14ac:dyDescent="0.3">
      <c r="B199" s="2112"/>
      <c r="C199" s="541" t="s">
        <v>13</v>
      </c>
      <c r="D199" s="541" t="s">
        <v>14</v>
      </c>
      <c r="E199" s="541" t="s">
        <v>14</v>
      </c>
      <c r="F199" s="541" t="s">
        <v>14</v>
      </c>
    </row>
    <row r="200" spans="2:6" ht="15.75" hidden="1" thickBot="1" x14ac:dyDescent="0.3">
      <c r="B200" s="897" t="s">
        <v>57</v>
      </c>
      <c r="C200" s="899">
        <f>C201+C202+C203+C204</f>
        <v>0</v>
      </c>
      <c r="D200" s="899">
        <f>D201+D202+D203+D204</f>
        <v>0</v>
      </c>
      <c r="E200" s="899">
        <f>E201+E202+E203+E204</f>
        <v>0</v>
      </c>
      <c r="F200" s="899">
        <f>F201+F202+F203+F204</f>
        <v>0</v>
      </c>
    </row>
    <row r="201" spans="2:6" ht="15.75" hidden="1" thickBot="1" x14ac:dyDescent="0.3">
      <c r="B201" s="900" t="s">
        <v>42</v>
      </c>
      <c r="C201" s="899"/>
      <c r="D201" s="899"/>
      <c r="E201" s="899"/>
      <c r="F201" s="899"/>
    </row>
    <row r="202" spans="2:6" ht="15.75" hidden="1" thickBot="1" x14ac:dyDescent="0.3">
      <c r="B202" s="900" t="s">
        <v>58</v>
      </c>
      <c r="C202" s="899"/>
      <c r="D202" s="899"/>
      <c r="E202" s="899"/>
      <c r="F202" s="899"/>
    </row>
    <row r="203" spans="2:6" ht="15.75" hidden="1" thickBot="1" x14ac:dyDescent="0.3">
      <c r="B203" s="900" t="s">
        <v>59</v>
      </c>
      <c r="C203" s="899"/>
      <c r="D203" s="899"/>
      <c r="E203" s="899"/>
      <c r="F203" s="899"/>
    </row>
    <row r="204" spans="2:6" ht="15.75" hidden="1" thickBot="1" x14ac:dyDescent="0.3">
      <c r="B204" s="900" t="s">
        <v>60</v>
      </c>
      <c r="C204" s="899"/>
      <c r="D204" s="899"/>
      <c r="E204" s="899"/>
      <c r="F204" s="899"/>
    </row>
    <row r="205" spans="2:6" ht="15.75" hidden="1" thickBot="1" x14ac:dyDescent="0.3">
      <c r="B205" s="897" t="s">
        <v>61</v>
      </c>
      <c r="C205" s="902">
        <f>C206+C207+C208+C209</f>
        <v>0</v>
      </c>
      <c r="D205" s="902">
        <f>D206+D207+D208+D209</f>
        <v>0</v>
      </c>
      <c r="E205" s="902">
        <f>E206+E207+E208+E209</f>
        <v>0</v>
      </c>
      <c r="F205" s="902">
        <f>F206+F207+F208+F209</f>
        <v>0</v>
      </c>
    </row>
    <row r="206" spans="2:6" ht="15.75" hidden="1" thickBot="1" x14ac:dyDescent="0.3">
      <c r="B206" s="900" t="s">
        <v>42</v>
      </c>
      <c r="C206" s="921"/>
      <c r="D206" s="921"/>
      <c r="E206" s="921"/>
      <c r="F206" s="921"/>
    </row>
    <row r="207" spans="2:6" ht="15.75" hidden="1" thickBot="1" x14ac:dyDescent="0.3">
      <c r="B207" s="900" t="s">
        <v>58</v>
      </c>
      <c r="C207" s="902"/>
      <c r="D207" s="899"/>
      <c r="E207" s="899"/>
      <c r="F207" s="899"/>
    </row>
    <row r="208" spans="2:6" ht="15.75" hidden="1" thickBot="1" x14ac:dyDescent="0.3">
      <c r="B208" s="900" t="s">
        <v>59</v>
      </c>
      <c r="C208" s="902"/>
      <c r="D208" s="899"/>
      <c r="E208" s="899"/>
      <c r="F208" s="899"/>
    </row>
    <row r="209" spans="2:6" ht="15.75" hidden="1" thickBot="1" x14ac:dyDescent="0.3">
      <c r="B209" s="900" t="s">
        <v>60</v>
      </c>
      <c r="C209" s="902"/>
      <c r="D209" s="899"/>
      <c r="E209" s="899"/>
      <c r="F209" s="899"/>
    </row>
    <row r="210" spans="2:6" ht="15.75" hidden="1" thickBot="1" x14ac:dyDescent="0.3">
      <c r="B210" s="906" t="s">
        <v>207</v>
      </c>
      <c r="C210" s="902">
        <f>C200+C205</f>
        <v>0</v>
      </c>
      <c r="D210" s="902">
        <f>D200+D205</f>
        <v>0</v>
      </c>
      <c r="E210" s="902">
        <f>E200+E205</f>
        <v>0</v>
      </c>
      <c r="F210" s="902">
        <f>F200+F205</f>
        <v>0</v>
      </c>
    </row>
    <row r="211" spans="2:6" ht="25.5" hidden="1" customHeight="1" thickBot="1" x14ac:dyDescent="0.3">
      <c r="B211" s="922" t="s">
        <v>63</v>
      </c>
      <c r="C211" s="1794" t="s">
        <v>566</v>
      </c>
      <c r="D211" s="1796"/>
      <c r="E211" s="1796"/>
      <c r="F211" s="1797"/>
    </row>
    <row r="212" spans="2:6" ht="30.75" hidden="1" thickBot="1" x14ac:dyDescent="0.3">
      <c r="B212" s="894" t="s">
        <v>53</v>
      </c>
      <c r="C212" s="586"/>
      <c r="D212" s="587" t="s">
        <v>54</v>
      </c>
      <c r="E212" s="588"/>
      <c r="F212" s="589"/>
    </row>
    <row r="213" spans="2:6" ht="17.25" hidden="1" customHeight="1" thickBot="1" x14ac:dyDescent="0.3">
      <c r="B213" s="895" t="s">
        <v>29</v>
      </c>
      <c r="C213" s="1759" t="s">
        <v>567</v>
      </c>
      <c r="D213" s="1760"/>
      <c r="E213" s="1760"/>
      <c r="F213" s="1761"/>
    </row>
    <row r="214" spans="2:6" ht="15.75" hidden="1" thickBot="1" x14ac:dyDescent="0.3">
      <c r="B214" s="895" t="s">
        <v>31</v>
      </c>
      <c r="C214" s="2134" t="s">
        <v>568</v>
      </c>
      <c r="D214" s="1775"/>
      <c r="E214" s="1775"/>
      <c r="F214" s="1776"/>
    </row>
    <row r="215" spans="2:6" ht="12.75" hidden="1" customHeight="1" thickBot="1" x14ac:dyDescent="0.3">
      <c r="B215" s="2111"/>
      <c r="C215" s="540">
        <v>2023</v>
      </c>
      <c r="D215" s="540">
        <v>2024</v>
      </c>
      <c r="E215" s="540">
        <v>2025</v>
      </c>
      <c r="F215" s="540">
        <v>2026</v>
      </c>
    </row>
    <row r="216" spans="2:6" ht="9" hidden="1" customHeight="1" thickBot="1" x14ac:dyDescent="0.3">
      <c r="B216" s="2112"/>
      <c r="C216" s="541" t="s">
        <v>13</v>
      </c>
      <c r="D216" s="541" t="s">
        <v>14</v>
      </c>
      <c r="E216" s="541" t="s">
        <v>14</v>
      </c>
      <c r="F216" s="541" t="s">
        <v>14</v>
      </c>
    </row>
    <row r="217" spans="2:6" ht="15.75" hidden="1" thickBot="1" x14ac:dyDescent="0.3">
      <c r="B217" s="895" t="s">
        <v>33</v>
      </c>
      <c r="C217" s="918">
        <v>0</v>
      </c>
      <c r="D217" s="530">
        <v>0</v>
      </c>
      <c r="E217" s="530">
        <v>0</v>
      </c>
      <c r="F217" s="530">
        <v>5</v>
      </c>
    </row>
    <row r="218" spans="2:6" ht="15.75" hidden="1" thickBot="1" x14ac:dyDescent="0.3">
      <c r="B218" s="895" t="s">
        <v>35</v>
      </c>
      <c r="C218" s="542">
        <f>C236</f>
        <v>0</v>
      </c>
      <c r="D218" s="542">
        <f>D236</f>
        <v>0</v>
      </c>
      <c r="E218" s="542">
        <f>E236</f>
        <v>0</v>
      </c>
      <c r="F218" s="542">
        <f>F236</f>
        <v>0</v>
      </c>
    </row>
    <row r="219" spans="2:6" ht="15.75" hidden="1" thickBot="1" x14ac:dyDescent="0.3">
      <c r="B219" s="895" t="s">
        <v>36</v>
      </c>
      <c r="C219" s="542" t="e">
        <f>C218/C217</f>
        <v>#DIV/0!</v>
      </c>
      <c r="D219" s="542" t="e">
        <f>D218/D217</f>
        <v>#DIV/0!</v>
      </c>
      <c r="E219" s="542" t="e">
        <f>E218/E217</f>
        <v>#DIV/0!</v>
      </c>
      <c r="F219" s="542">
        <f>F218/F217</f>
        <v>0</v>
      </c>
    </row>
    <row r="220" spans="2:6" ht="15.75" hidden="1" thickBot="1" x14ac:dyDescent="0.3">
      <c r="B220" s="895" t="s">
        <v>37</v>
      </c>
      <c r="C220" s="530" t="s">
        <v>94</v>
      </c>
      <c r="D220" s="543" t="e">
        <f>D217/C217-1</f>
        <v>#DIV/0!</v>
      </c>
      <c r="E220" s="543" t="e">
        <f t="shared" ref="E220:F222" si="6">E217/D217-1</f>
        <v>#DIV/0!</v>
      </c>
      <c r="F220" s="543" t="e">
        <f t="shared" si="6"/>
        <v>#DIV/0!</v>
      </c>
    </row>
    <row r="221" spans="2:6" ht="15.75" hidden="1" thickBot="1" x14ac:dyDescent="0.3">
      <c r="B221" s="895" t="s">
        <v>38</v>
      </c>
      <c r="C221" s="530" t="s">
        <v>94</v>
      </c>
      <c r="D221" s="543" t="e">
        <f>D218/C218-1</f>
        <v>#DIV/0!</v>
      </c>
      <c r="E221" s="543" t="e">
        <f t="shared" si="6"/>
        <v>#DIV/0!</v>
      </c>
      <c r="F221" s="543" t="e">
        <f t="shared" si="6"/>
        <v>#DIV/0!</v>
      </c>
    </row>
    <row r="222" spans="2:6" ht="15.75" hidden="1" thickBot="1" x14ac:dyDescent="0.3">
      <c r="B222" s="895" t="s">
        <v>39</v>
      </c>
      <c r="C222" s="530" t="s">
        <v>94</v>
      </c>
      <c r="D222" s="543" t="e">
        <f>D219/C219-1</f>
        <v>#DIV/0!</v>
      </c>
      <c r="E222" s="543" t="e">
        <f t="shared" si="6"/>
        <v>#DIV/0!</v>
      </c>
      <c r="F222" s="543" t="e">
        <f t="shared" si="6"/>
        <v>#DIV/0!</v>
      </c>
    </row>
    <row r="223" spans="2:6" ht="15.75" hidden="1" thickBot="1" x14ac:dyDescent="0.3">
      <c r="B223" s="1762" t="s">
        <v>569</v>
      </c>
      <c r="C223" s="1763"/>
      <c r="D223" s="1763"/>
      <c r="E223" s="1763"/>
      <c r="F223" s="1764"/>
    </row>
    <row r="224" spans="2:6" ht="12.75" hidden="1" customHeight="1" thickBot="1" x14ac:dyDescent="0.3">
      <c r="B224" s="2111"/>
      <c r="C224" s="540">
        <v>2023</v>
      </c>
      <c r="D224" s="540">
        <v>2024</v>
      </c>
      <c r="E224" s="540">
        <v>2025</v>
      </c>
      <c r="F224" s="540">
        <v>2026</v>
      </c>
    </row>
    <row r="225" spans="2:6" ht="9" hidden="1" customHeight="1" thickBot="1" x14ac:dyDescent="0.3">
      <c r="B225" s="2112"/>
      <c r="C225" s="541" t="s">
        <v>13</v>
      </c>
      <c r="D225" s="541" t="s">
        <v>14</v>
      </c>
      <c r="E225" s="541" t="s">
        <v>14</v>
      </c>
      <c r="F225" s="541" t="s">
        <v>14</v>
      </c>
    </row>
    <row r="226" spans="2:6" ht="15.75" hidden="1" thickBot="1" x14ac:dyDescent="0.3">
      <c r="B226" s="897" t="s">
        <v>57</v>
      </c>
      <c r="C226" s="546">
        <f>C227+C228+C229+C230</f>
        <v>0</v>
      </c>
      <c r="D226" s="546">
        <f>D227+D228+D229+D230</f>
        <v>0</v>
      </c>
      <c r="E226" s="546">
        <f>E227+E228+E229+E230</f>
        <v>0</v>
      </c>
      <c r="F226" s="546">
        <f>F227+F228+F229+F230</f>
        <v>0</v>
      </c>
    </row>
    <row r="227" spans="2:6" ht="15.75" hidden="1" thickBot="1" x14ac:dyDescent="0.3">
      <c r="B227" s="900" t="s">
        <v>42</v>
      </c>
      <c r="C227" s="546"/>
      <c r="D227" s="546"/>
      <c r="E227" s="546"/>
      <c r="F227" s="546"/>
    </row>
    <row r="228" spans="2:6" ht="15.75" hidden="1" thickBot="1" x14ac:dyDescent="0.3">
      <c r="B228" s="900" t="s">
        <v>58</v>
      </c>
      <c r="C228" s="546"/>
      <c r="D228" s="546"/>
      <c r="E228" s="546"/>
      <c r="F228" s="546"/>
    </row>
    <row r="229" spans="2:6" ht="15.75" hidden="1" thickBot="1" x14ac:dyDescent="0.3">
      <c r="B229" s="900" t="s">
        <v>59</v>
      </c>
      <c r="C229" s="546"/>
      <c r="D229" s="546"/>
      <c r="E229" s="546"/>
      <c r="F229" s="546"/>
    </row>
    <row r="230" spans="2:6" ht="15.75" hidden="1" thickBot="1" x14ac:dyDescent="0.3">
      <c r="B230" s="900" t="s">
        <v>60</v>
      </c>
      <c r="C230" s="546"/>
      <c r="D230" s="546"/>
      <c r="E230" s="546"/>
      <c r="F230" s="546"/>
    </row>
    <row r="231" spans="2:6" ht="15.75" hidden="1" thickBot="1" x14ac:dyDescent="0.3">
      <c r="B231" s="897" t="s">
        <v>61</v>
      </c>
      <c r="C231" s="549">
        <f>C232+C233+C234+C235</f>
        <v>0</v>
      </c>
      <c r="D231" s="549">
        <f>D232+D233+D234+D235</f>
        <v>0</v>
      </c>
      <c r="E231" s="549">
        <f>E232+E233+E234+E235</f>
        <v>0</v>
      </c>
      <c r="F231" s="549">
        <f>F232+F233+F234+F235</f>
        <v>0</v>
      </c>
    </row>
    <row r="232" spans="2:6" ht="15.75" hidden="1" thickBot="1" x14ac:dyDescent="0.3">
      <c r="B232" s="900" t="s">
        <v>42</v>
      </c>
      <c r="C232" s="549"/>
      <c r="D232" s="549">
        <v>0</v>
      </c>
      <c r="E232" s="549">
        <v>0</v>
      </c>
      <c r="F232" s="549">
        <v>0</v>
      </c>
    </row>
    <row r="233" spans="2:6" ht="15.75" hidden="1" thickBot="1" x14ac:dyDescent="0.3">
      <c r="B233" s="900" t="s">
        <v>58</v>
      </c>
      <c r="C233" s="549"/>
      <c r="D233" s="549"/>
      <c r="E233" s="549"/>
      <c r="F233" s="549"/>
    </row>
    <row r="234" spans="2:6" ht="15.75" hidden="1" thickBot="1" x14ac:dyDescent="0.3">
      <c r="B234" s="900" t="s">
        <v>59</v>
      </c>
      <c r="C234" s="549"/>
      <c r="D234" s="549"/>
      <c r="E234" s="549"/>
      <c r="F234" s="549"/>
    </row>
    <row r="235" spans="2:6" ht="15.75" hidden="1" thickBot="1" x14ac:dyDescent="0.3">
      <c r="B235" s="900" t="s">
        <v>60</v>
      </c>
      <c r="C235" s="549"/>
      <c r="D235" s="549"/>
      <c r="E235" s="549"/>
      <c r="F235" s="549"/>
    </row>
    <row r="236" spans="2:6" ht="15.75" hidden="1" thickBot="1" x14ac:dyDescent="0.3">
      <c r="B236" s="906" t="s">
        <v>50</v>
      </c>
      <c r="C236" s="549">
        <f>C226+C231</f>
        <v>0</v>
      </c>
      <c r="D236" s="549">
        <f>D226+D231</f>
        <v>0</v>
      </c>
      <c r="E236" s="549">
        <f>E226+E231</f>
        <v>0</v>
      </c>
      <c r="F236" s="549">
        <f>F226+F231</f>
        <v>0</v>
      </c>
    </row>
    <row r="237" spans="2:6" ht="15.75" hidden="1" thickBot="1" x14ac:dyDescent="0.3">
      <c r="B237" s="1765" t="s">
        <v>51</v>
      </c>
      <c r="C237" s="1766"/>
      <c r="D237" s="1766"/>
      <c r="E237" s="1766"/>
      <c r="F237" s="1767"/>
    </row>
    <row r="238" spans="2:6" ht="15.75" hidden="1" thickBot="1" x14ac:dyDescent="0.3">
      <c r="B238" s="1765" t="s">
        <v>52</v>
      </c>
      <c r="C238" s="1766"/>
      <c r="D238" s="1766"/>
      <c r="E238" s="1766"/>
      <c r="F238" s="1767"/>
    </row>
    <row r="239" spans="2:6" ht="15.75" hidden="1" thickBot="1" x14ac:dyDescent="0.3">
      <c r="B239" s="894" t="s">
        <v>98</v>
      </c>
      <c r="C239" s="2127"/>
      <c r="D239" s="2135"/>
      <c r="E239" s="2135"/>
      <c r="F239" s="2128"/>
    </row>
    <row r="240" spans="2:6" ht="30.75" hidden="1" customHeight="1" thickBot="1" x14ac:dyDescent="0.3">
      <c r="B240" s="894" t="s">
        <v>100</v>
      </c>
      <c r="C240" s="539"/>
      <c r="D240" s="578" t="s">
        <v>54</v>
      </c>
      <c r="E240" s="1796"/>
      <c r="F240" s="1797"/>
    </row>
    <row r="241" spans="2:6" ht="15.75" hidden="1" thickBot="1" x14ac:dyDescent="0.3">
      <c r="B241" s="913"/>
      <c r="C241" s="1794"/>
      <c r="D241" s="1795"/>
      <c r="E241" s="1796"/>
      <c r="F241" s="1797"/>
    </row>
    <row r="242" spans="2:6" ht="17.25" hidden="1" customHeight="1" thickBot="1" x14ac:dyDescent="0.3">
      <c r="B242" s="895" t="s">
        <v>29</v>
      </c>
      <c r="C242" s="1777"/>
      <c r="D242" s="1769"/>
      <c r="E242" s="1769"/>
      <c r="F242" s="1770"/>
    </row>
    <row r="243" spans="2:6" ht="15.75" hidden="1" thickBot="1" x14ac:dyDescent="0.3">
      <c r="B243" s="895" t="s">
        <v>31</v>
      </c>
      <c r="C243" s="1774"/>
      <c r="D243" s="1775"/>
      <c r="E243" s="1775"/>
      <c r="F243" s="1776"/>
    </row>
    <row r="244" spans="2:6" ht="12.75" hidden="1" customHeight="1" thickBot="1" x14ac:dyDescent="0.3">
      <c r="B244" s="2111"/>
      <c r="C244" s="540">
        <v>2023</v>
      </c>
      <c r="D244" s="540">
        <v>2024</v>
      </c>
      <c r="E244" s="540">
        <v>2025</v>
      </c>
      <c r="F244" s="540">
        <v>2026</v>
      </c>
    </row>
    <row r="245" spans="2:6" ht="9" hidden="1" customHeight="1" thickBot="1" x14ac:dyDescent="0.3">
      <c r="B245" s="2112"/>
      <c r="C245" s="541" t="s">
        <v>13</v>
      </c>
      <c r="D245" s="541" t="s">
        <v>14</v>
      </c>
      <c r="E245" s="541" t="s">
        <v>14</v>
      </c>
      <c r="F245" s="541" t="s">
        <v>14</v>
      </c>
    </row>
    <row r="246" spans="2:6" ht="15.75" hidden="1" thickBot="1" x14ac:dyDescent="0.3">
      <c r="B246" s="895" t="s">
        <v>33</v>
      </c>
      <c r="C246" s="542"/>
      <c r="D246" s="542" t="s">
        <v>570</v>
      </c>
      <c r="E246" s="542"/>
      <c r="F246" s="542"/>
    </row>
    <row r="247" spans="2:6" ht="15.75" hidden="1" thickBot="1" x14ac:dyDescent="0.3">
      <c r="B247" s="895" t="s">
        <v>35</v>
      </c>
      <c r="C247" s="542">
        <f>C310-C272</f>
        <v>0</v>
      </c>
      <c r="D247" s="542">
        <f>D310-D272</f>
        <v>0</v>
      </c>
      <c r="E247" s="542">
        <f>E310-E272</f>
        <v>0</v>
      </c>
      <c r="F247" s="542">
        <f>F265</f>
        <v>0</v>
      </c>
    </row>
    <row r="248" spans="2:6" ht="15.75" hidden="1" thickBot="1" x14ac:dyDescent="0.3">
      <c r="B248" s="895" t="s">
        <v>36</v>
      </c>
      <c r="C248" s="542" t="e">
        <f>C247/C246</f>
        <v>#DIV/0!</v>
      </c>
      <c r="D248" s="542" t="e">
        <f>D247/D246</f>
        <v>#VALUE!</v>
      </c>
      <c r="E248" s="542" t="e">
        <f>E247/E246</f>
        <v>#DIV/0!</v>
      </c>
      <c r="F248" s="542" t="e">
        <f>F247/F246</f>
        <v>#DIV/0!</v>
      </c>
    </row>
    <row r="249" spans="2:6" ht="15.75" hidden="1" thickBot="1" x14ac:dyDescent="0.3">
      <c r="B249" s="895" t="s">
        <v>37</v>
      </c>
      <c r="C249" s="530" t="s">
        <v>94</v>
      </c>
      <c r="D249" s="543" t="e">
        <f>D246/C246-1</f>
        <v>#VALUE!</v>
      </c>
      <c r="E249" s="543" t="e">
        <f t="shared" ref="E249:F251" si="7">E246/D246-1</f>
        <v>#VALUE!</v>
      </c>
      <c r="F249" s="543" t="e">
        <f t="shared" si="7"/>
        <v>#DIV/0!</v>
      </c>
    </row>
    <row r="250" spans="2:6" ht="15.75" hidden="1" thickBot="1" x14ac:dyDescent="0.3">
      <c r="B250" s="895" t="s">
        <v>38</v>
      </c>
      <c r="C250" s="530" t="s">
        <v>94</v>
      </c>
      <c r="D250" s="543" t="e">
        <f>D247/C247-1</f>
        <v>#DIV/0!</v>
      </c>
      <c r="E250" s="543" t="e">
        <f t="shared" si="7"/>
        <v>#DIV/0!</v>
      </c>
      <c r="F250" s="543" t="e">
        <f t="shared" si="7"/>
        <v>#DIV/0!</v>
      </c>
    </row>
    <row r="251" spans="2:6" ht="15.75" hidden="1" thickBot="1" x14ac:dyDescent="0.3">
      <c r="B251" s="895" t="s">
        <v>39</v>
      </c>
      <c r="C251" s="530" t="s">
        <v>94</v>
      </c>
      <c r="D251" s="543" t="e">
        <f>D248/C248-1</f>
        <v>#VALUE!</v>
      </c>
      <c r="E251" s="543" t="e">
        <f t="shared" si="7"/>
        <v>#DIV/0!</v>
      </c>
      <c r="F251" s="543" t="e">
        <f t="shared" si="7"/>
        <v>#DIV/0!</v>
      </c>
    </row>
    <row r="252" spans="2:6" ht="15.75" hidden="1" thickBot="1" x14ac:dyDescent="0.3">
      <c r="B252" s="1762" t="s">
        <v>556</v>
      </c>
      <c r="C252" s="1763"/>
      <c r="D252" s="1763"/>
      <c r="E252" s="1763"/>
      <c r="F252" s="1764"/>
    </row>
    <row r="253" spans="2:6" ht="12.75" hidden="1" customHeight="1" thickBot="1" x14ac:dyDescent="0.3">
      <c r="B253" s="2111"/>
      <c r="C253" s="540">
        <v>2023</v>
      </c>
      <c r="D253" s="540">
        <v>2024</v>
      </c>
      <c r="E253" s="540">
        <v>2025</v>
      </c>
      <c r="F253" s="540">
        <v>2026</v>
      </c>
    </row>
    <row r="254" spans="2:6" ht="9" hidden="1" customHeight="1" thickBot="1" x14ac:dyDescent="0.3">
      <c r="B254" s="2112"/>
      <c r="C254" s="541" t="s">
        <v>13</v>
      </c>
      <c r="D254" s="541" t="s">
        <v>14</v>
      </c>
      <c r="E254" s="541" t="s">
        <v>14</v>
      </c>
      <c r="F254" s="541" t="s">
        <v>14</v>
      </c>
    </row>
    <row r="255" spans="2:6" ht="15.75" hidden="1" thickBot="1" x14ac:dyDescent="0.3">
      <c r="B255" s="897" t="s">
        <v>57</v>
      </c>
      <c r="C255" s="546">
        <f>C256+C257+C258+C259</f>
        <v>0</v>
      </c>
      <c r="D255" s="546">
        <f>D256+D257+D258+D259</f>
        <v>0</v>
      </c>
      <c r="E255" s="546">
        <f>E256+E257+E258+E259</f>
        <v>0</v>
      </c>
      <c r="F255" s="546">
        <f>F256+F257+F258+F259</f>
        <v>0</v>
      </c>
    </row>
    <row r="256" spans="2:6" ht="15.75" hidden="1" thickBot="1" x14ac:dyDescent="0.3">
      <c r="B256" s="900" t="s">
        <v>42</v>
      </c>
      <c r="C256" s="546"/>
      <c r="D256" s="546"/>
      <c r="E256" s="546"/>
      <c r="F256" s="546"/>
    </row>
    <row r="257" spans="2:6" ht="15.75" hidden="1" thickBot="1" x14ac:dyDescent="0.3">
      <c r="B257" s="900" t="s">
        <v>58</v>
      </c>
      <c r="C257" s="546"/>
      <c r="D257" s="546"/>
      <c r="E257" s="546"/>
      <c r="F257" s="546"/>
    </row>
    <row r="258" spans="2:6" ht="15.75" hidden="1" thickBot="1" x14ac:dyDescent="0.3">
      <c r="B258" s="900" t="s">
        <v>59</v>
      </c>
      <c r="C258" s="546"/>
      <c r="D258" s="546"/>
      <c r="E258" s="546"/>
      <c r="F258" s="546"/>
    </row>
    <row r="259" spans="2:6" ht="15.75" hidden="1" thickBot="1" x14ac:dyDescent="0.3">
      <c r="B259" s="900" t="s">
        <v>60</v>
      </c>
      <c r="C259" s="546"/>
      <c r="D259" s="546"/>
      <c r="E259" s="546"/>
      <c r="F259" s="546"/>
    </row>
    <row r="260" spans="2:6" ht="15.75" hidden="1" thickBot="1" x14ac:dyDescent="0.3">
      <c r="B260" s="897" t="s">
        <v>61</v>
      </c>
      <c r="C260" s="549">
        <f>C261+C262+C263+C264</f>
        <v>0</v>
      </c>
      <c r="D260" s="549">
        <f>D261+D262+D263+D264</f>
        <v>0</v>
      </c>
      <c r="E260" s="549">
        <f>E261+E262+E263+E264</f>
        <v>0</v>
      </c>
      <c r="F260" s="549">
        <f>F261+F262+F263+F264</f>
        <v>0</v>
      </c>
    </row>
    <row r="261" spans="2:6" ht="15.75" hidden="1" thickBot="1" x14ac:dyDescent="0.3">
      <c r="B261" s="900" t="s">
        <v>42</v>
      </c>
      <c r="C261" s="546"/>
      <c r="D261" s="546"/>
      <c r="E261" s="546"/>
      <c r="F261" s="546">
        <v>0</v>
      </c>
    </row>
    <row r="262" spans="2:6" ht="15.75" hidden="1" thickBot="1" x14ac:dyDescent="0.3">
      <c r="B262" s="900" t="s">
        <v>58</v>
      </c>
      <c r="C262" s="549"/>
      <c r="D262" s="546"/>
      <c r="E262" s="546"/>
      <c r="F262" s="546"/>
    </row>
    <row r="263" spans="2:6" ht="15.75" hidden="1" thickBot="1" x14ac:dyDescent="0.3">
      <c r="B263" s="900" t="s">
        <v>59</v>
      </c>
      <c r="C263" s="549"/>
      <c r="D263" s="546"/>
      <c r="E263" s="546"/>
      <c r="F263" s="546"/>
    </row>
    <row r="264" spans="2:6" ht="15.75" hidden="1" thickBot="1" x14ac:dyDescent="0.3">
      <c r="B264" s="900" t="s">
        <v>60</v>
      </c>
      <c r="C264" s="549"/>
      <c r="D264" s="546"/>
      <c r="E264" s="546"/>
      <c r="F264" s="546"/>
    </row>
    <row r="265" spans="2:6" ht="15.75" hidden="1" thickBot="1" x14ac:dyDescent="0.3">
      <c r="B265" s="917" t="s">
        <v>62</v>
      </c>
      <c r="C265" s="549">
        <f>C255+C260</f>
        <v>0</v>
      </c>
      <c r="D265" s="549">
        <f>D255+D260</f>
        <v>0</v>
      </c>
      <c r="E265" s="549">
        <f>E255+E260</f>
        <v>0</v>
      </c>
      <c r="F265" s="549">
        <f>F255+F260</f>
        <v>0</v>
      </c>
    </row>
    <row r="266" spans="2:6" ht="23.25" hidden="1" thickBot="1" x14ac:dyDescent="0.3">
      <c r="B266" s="894" t="s">
        <v>149</v>
      </c>
      <c r="C266" s="539"/>
      <c r="D266" s="578" t="s">
        <v>54</v>
      </c>
      <c r="E266" s="1796"/>
      <c r="F266" s="1797"/>
    </row>
    <row r="267" spans="2:6" ht="17.25" hidden="1" customHeight="1" thickBot="1" x14ac:dyDescent="0.3">
      <c r="B267" s="895" t="s">
        <v>29</v>
      </c>
      <c r="C267" s="1759"/>
      <c r="D267" s="1760"/>
      <c r="E267" s="1760"/>
      <c r="F267" s="1761"/>
    </row>
    <row r="268" spans="2:6" ht="15.75" hidden="1" thickBot="1" x14ac:dyDescent="0.3">
      <c r="B268" s="895" t="s">
        <v>31</v>
      </c>
      <c r="C268" s="1774"/>
      <c r="D268" s="1775"/>
      <c r="E268" s="1775"/>
      <c r="F268" s="1776"/>
    </row>
    <row r="269" spans="2:6" ht="12.75" hidden="1" customHeight="1" thickBot="1" x14ac:dyDescent="0.3">
      <c r="B269" s="2111"/>
      <c r="C269" s="540">
        <v>2023</v>
      </c>
      <c r="D269" s="540">
        <v>2024</v>
      </c>
      <c r="E269" s="540">
        <v>2025</v>
      </c>
      <c r="F269" s="540">
        <v>2026</v>
      </c>
    </row>
    <row r="270" spans="2:6" ht="9" hidden="1" customHeight="1" thickBot="1" x14ac:dyDescent="0.3">
      <c r="B270" s="2112"/>
      <c r="C270" s="541" t="s">
        <v>13</v>
      </c>
      <c r="D270" s="541" t="s">
        <v>14</v>
      </c>
      <c r="E270" s="541" t="s">
        <v>14</v>
      </c>
      <c r="F270" s="541" t="s">
        <v>14</v>
      </c>
    </row>
    <row r="271" spans="2:6" ht="15.75" hidden="1" thickBot="1" x14ac:dyDescent="0.3">
      <c r="B271" s="895" t="s">
        <v>33</v>
      </c>
      <c r="C271" s="535"/>
      <c r="D271" s="535"/>
      <c r="E271" s="535"/>
      <c r="F271" s="535"/>
    </row>
    <row r="272" spans="2:6" ht="15.75" hidden="1" thickBot="1" x14ac:dyDescent="0.3">
      <c r="B272" s="895" t="s">
        <v>35</v>
      </c>
      <c r="C272" s="542"/>
      <c r="D272" s="542"/>
      <c r="E272" s="542"/>
      <c r="F272" s="542"/>
    </row>
    <row r="273" spans="2:6" ht="15.75" hidden="1" thickBot="1" x14ac:dyDescent="0.3">
      <c r="B273" s="895" t="s">
        <v>36</v>
      </c>
      <c r="C273" s="542" t="e">
        <f>C272/C271</f>
        <v>#DIV/0!</v>
      </c>
      <c r="D273" s="542" t="e">
        <f>D272/D271</f>
        <v>#DIV/0!</v>
      </c>
      <c r="E273" s="542" t="e">
        <f>E272/E271</f>
        <v>#DIV/0!</v>
      </c>
      <c r="F273" s="542" t="e">
        <f>F272/F271</f>
        <v>#DIV/0!</v>
      </c>
    </row>
    <row r="274" spans="2:6" ht="15.75" hidden="1" thickBot="1" x14ac:dyDescent="0.3">
      <c r="B274" s="895" t="s">
        <v>37</v>
      </c>
      <c r="C274" s="530" t="s">
        <v>94</v>
      </c>
      <c r="D274" s="543" t="e">
        <f>D271/C271-1</f>
        <v>#DIV/0!</v>
      </c>
      <c r="E274" s="543" t="e">
        <f t="shared" ref="E274:F276" si="8">E271/D271-1</f>
        <v>#DIV/0!</v>
      </c>
      <c r="F274" s="543" t="e">
        <f t="shared" si="8"/>
        <v>#DIV/0!</v>
      </c>
    </row>
    <row r="275" spans="2:6" ht="15.75" hidden="1" thickBot="1" x14ac:dyDescent="0.3">
      <c r="B275" s="895" t="s">
        <v>38</v>
      </c>
      <c r="C275" s="530" t="s">
        <v>94</v>
      </c>
      <c r="D275" s="543" t="e">
        <f>D272/C272-1</f>
        <v>#DIV/0!</v>
      </c>
      <c r="E275" s="543" t="e">
        <f t="shared" si="8"/>
        <v>#DIV/0!</v>
      </c>
      <c r="F275" s="543" t="e">
        <f t="shared" si="8"/>
        <v>#DIV/0!</v>
      </c>
    </row>
    <row r="276" spans="2:6" ht="15.75" hidden="1" thickBot="1" x14ac:dyDescent="0.3">
      <c r="B276" s="895" t="s">
        <v>39</v>
      </c>
      <c r="C276" s="530" t="s">
        <v>94</v>
      </c>
      <c r="D276" s="543" t="e">
        <f>D273/C273-1</f>
        <v>#DIV/0!</v>
      </c>
      <c r="E276" s="543" t="e">
        <f t="shared" si="8"/>
        <v>#DIV/0!</v>
      </c>
      <c r="F276" s="543" t="e">
        <f t="shared" si="8"/>
        <v>#DIV/0!</v>
      </c>
    </row>
    <row r="277" spans="2:6" ht="15.75" hidden="1" thickBot="1" x14ac:dyDescent="0.3">
      <c r="B277" s="1762" t="s">
        <v>560</v>
      </c>
      <c r="C277" s="1763"/>
      <c r="D277" s="1763"/>
      <c r="E277" s="1763"/>
      <c r="F277" s="1764"/>
    </row>
    <row r="278" spans="2:6" ht="12.75" hidden="1" customHeight="1" thickBot="1" x14ac:dyDescent="0.3">
      <c r="B278" s="2111"/>
      <c r="C278" s="540">
        <v>2023</v>
      </c>
      <c r="D278" s="540">
        <v>2024</v>
      </c>
      <c r="E278" s="540">
        <v>2025</v>
      </c>
      <c r="F278" s="540">
        <v>2026</v>
      </c>
    </row>
    <row r="279" spans="2:6" ht="9" hidden="1" customHeight="1" thickBot="1" x14ac:dyDescent="0.3">
      <c r="B279" s="2112"/>
      <c r="C279" s="541" t="s">
        <v>13</v>
      </c>
      <c r="D279" s="541" t="s">
        <v>14</v>
      </c>
      <c r="E279" s="541" t="s">
        <v>14</v>
      </c>
      <c r="F279" s="541" t="s">
        <v>14</v>
      </c>
    </row>
    <row r="280" spans="2:6" ht="15.75" hidden="1" thickBot="1" x14ac:dyDescent="0.3">
      <c r="B280" s="897" t="s">
        <v>57</v>
      </c>
      <c r="C280" s="546">
        <f>C281+C282+C283+C284</f>
        <v>0</v>
      </c>
      <c r="D280" s="546">
        <f>D281+D282+D283+D284</f>
        <v>0</v>
      </c>
      <c r="E280" s="546">
        <f>E281+E282+E283+E284</f>
        <v>0</v>
      </c>
      <c r="F280" s="546">
        <f>F281+F282+F283+F284</f>
        <v>0</v>
      </c>
    </row>
    <row r="281" spans="2:6" ht="15.75" hidden="1" thickBot="1" x14ac:dyDescent="0.3">
      <c r="B281" s="900" t="s">
        <v>42</v>
      </c>
      <c r="C281" s="546"/>
      <c r="D281" s="546"/>
      <c r="E281" s="546"/>
      <c r="F281" s="546"/>
    </row>
    <row r="282" spans="2:6" ht="15.75" hidden="1" thickBot="1" x14ac:dyDescent="0.3">
      <c r="B282" s="900" t="s">
        <v>58</v>
      </c>
      <c r="C282" s="546"/>
      <c r="D282" s="546"/>
      <c r="E282" s="546"/>
      <c r="F282" s="546"/>
    </row>
    <row r="283" spans="2:6" ht="15.75" hidden="1" thickBot="1" x14ac:dyDescent="0.3">
      <c r="B283" s="900" t="s">
        <v>59</v>
      </c>
      <c r="C283" s="546"/>
      <c r="D283" s="546"/>
      <c r="E283" s="546"/>
      <c r="F283" s="546"/>
    </row>
    <row r="284" spans="2:6" ht="15.75" hidden="1" thickBot="1" x14ac:dyDescent="0.3">
      <c r="B284" s="900" t="s">
        <v>60</v>
      </c>
      <c r="C284" s="546"/>
      <c r="D284" s="546"/>
      <c r="E284" s="546"/>
      <c r="F284" s="546"/>
    </row>
    <row r="285" spans="2:6" ht="15.75" hidden="1" thickBot="1" x14ac:dyDescent="0.3">
      <c r="B285" s="897" t="s">
        <v>61</v>
      </c>
      <c r="C285" s="549">
        <f>C286+C287+C288+C289</f>
        <v>0</v>
      </c>
      <c r="D285" s="549">
        <f>D286+D287+D288+D289</f>
        <v>0</v>
      </c>
      <c r="E285" s="549">
        <f>E286+E287+E288+E289</f>
        <v>0</v>
      </c>
      <c r="F285" s="549">
        <f>F286+F287+F288+F289</f>
        <v>0</v>
      </c>
    </row>
    <row r="286" spans="2:6" ht="15.75" hidden="1" thickBot="1" x14ac:dyDescent="0.3">
      <c r="B286" s="900" t="s">
        <v>42</v>
      </c>
      <c r="C286" s="549"/>
      <c r="D286" s="546"/>
      <c r="E286" s="546"/>
      <c r="F286" s="546"/>
    </row>
    <row r="287" spans="2:6" ht="15.75" hidden="1" thickBot="1" x14ac:dyDescent="0.3">
      <c r="B287" s="900" t="s">
        <v>58</v>
      </c>
      <c r="C287" s="549"/>
      <c r="D287" s="546"/>
      <c r="E287" s="546"/>
      <c r="F287" s="546"/>
    </row>
    <row r="288" spans="2:6" ht="15.75" hidden="1" thickBot="1" x14ac:dyDescent="0.3">
      <c r="B288" s="900" t="s">
        <v>59</v>
      </c>
      <c r="C288" s="549"/>
      <c r="D288" s="546"/>
      <c r="E288" s="546"/>
      <c r="F288" s="546"/>
    </row>
    <row r="289" spans="2:6" ht="15.75" hidden="1" thickBot="1" x14ac:dyDescent="0.3">
      <c r="B289" s="900" t="s">
        <v>60</v>
      </c>
      <c r="C289" s="549"/>
      <c r="D289" s="546"/>
      <c r="E289" s="546"/>
      <c r="F289" s="546"/>
    </row>
    <row r="290" spans="2:6" ht="15.75" hidden="1" thickBot="1" x14ac:dyDescent="0.3">
      <c r="B290" s="917" t="s">
        <v>204</v>
      </c>
      <c r="C290" s="549">
        <f>C280+C285</f>
        <v>0</v>
      </c>
      <c r="D290" s="549">
        <f>D280+D285</f>
        <v>0</v>
      </c>
      <c r="E290" s="549">
        <f>E280+E285</f>
        <v>0</v>
      </c>
      <c r="F290" s="549">
        <f>F280+F285</f>
        <v>0</v>
      </c>
    </row>
    <row r="291" spans="2:6" ht="30.75" hidden="1" thickBot="1" x14ac:dyDescent="0.3">
      <c r="B291" s="894" t="s">
        <v>205</v>
      </c>
      <c r="C291" s="586"/>
      <c r="D291" s="587" t="s">
        <v>54</v>
      </c>
      <c r="E291" s="1777"/>
      <c r="F291" s="1770"/>
    </row>
    <row r="292" spans="2:6" ht="17.25" hidden="1" customHeight="1" thickBot="1" x14ac:dyDescent="0.3">
      <c r="B292" s="895" t="s">
        <v>29</v>
      </c>
      <c r="C292" s="1777"/>
      <c r="D292" s="1769"/>
      <c r="E292" s="1769"/>
      <c r="F292" s="1770"/>
    </row>
    <row r="293" spans="2:6" ht="15.75" hidden="1" thickBot="1" x14ac:dyDescent="0.3">
      <c r="B293" s="895" t="s">
        <v>31</v>
      </c>
      <c r="C293" s="1774"/>
      <c r="D293" s="1775"/>
      <c r="E293" s="1775"/>
      <c r="F293" s="1776"/>
    </row>
    <row r="294" spans="2:6" ht="12.75" hidden="1" customHeight="1" thickBot="1" x14ac:dyDescent="0.3">
      <c r="B294" s="2111"/>
      <c r="C294" s="540">
        <v>2023</v>
      </c>
      <c r="D294" s="540">
        <v>2024</v>
      </c>
      <c r="E294" s="540">
        <v>2025</v>
      </c>
      <c r="F294" s="540">
        <v>2026</v>
      </c>
    </row>
    <row r="295" spans="2:6" ht="9" hidden="1" customHeight="1" thickBot="1" x14ac:dyDescent="0.3">
      <c r="B295" s="2112"/>
      <c r="C295" s="541" t="s">
        <v>13</v>
      </c>
      <c r="D295" s="541" t="s">
        <v>14</v>
      </c>
      <c r="E295" s="541" t="s">
        <v>14</v>
      </c>
      <c r="F295" s="541" t="s">
        <v>14</v>
      </c>
    </row>
    <row r="296" spans="2:6" ht="15.75" hidden="1" thickBot="1" x14ac:dyDescent="0.3">
      <c r="B296" s="895" t="s">
        <v>33</v>
      </c>
      <c r="C296" s="535"/>
      <c r="D296" s="530">
        <v>0</v>
      </c>
      <c r="E296" s="535"/>
      <c r="F296" s="535"/>
    </row>
    <row r="297" spans="2:6" ht="15.75" hidden="1" thickBot="1" x14ac:dyDescent="0.3">
      <c r="B297" s="895" t="s">
        <v>35</v>
      </c>
      <c r="C297" s="542">
        <f>C315</f>
        <v>0</v>
      </c>
      <c r="D297" s="542">
        <f>D315</f>
        <v>0</v>
      </c>
      <c r="E297" s="542">
        <f>E315</f>
        <v>0</v>
      </c>
      <c r="F297" s="542">
        <f>F315</f>
        <v>0</v>
      </c>
    </row>
    <row r="298" spans="2:6" ht="15.75" hidden="1" thickBot="1" x14ac:dyDescent="0.3">
      <c r="B298" s="895" t="s">
        <v>36</v>
      </c>
      <c r="C298" s="542" t="e">
        <f>C297/C296</f>
        <v>#DIV/0!</v>
      </c>
      <c r="D298" s="542" t="e">
        <f>D297/D296</f>
        <v>#DIV/0!</v>
      </c>
      <c r="E298" s="542" t="e">
        <f>E297/E296</f>
        <v>#DIV/0!</v>
      </c>
      <c r="F298" s="542" t="e">
        <f>F297/F296</f>
        <v>#DIV/0!</v>
      </c>
    </row>
    <row r="299" spans="2:6" ht="15.75" hidden="1" thickBot="1" x14ac:dyDescent="0.3">
      <c r="B299" s="895" t="s">
        <v>37</v>
      </c>
      <c r="C299" s="530" t="s">
        <v>94</v>
      </c>
      <c r="D299" s="543" t="e">
        <f>D296/C296-1</f>
        <v>#DIV/0!</v>
      </c>
      <c r="E299" s="543" t="e">
        <f t="shared" ref="E299:F301" si="9">E296/D296-1</f>
        <v>#DIV/0!</v>
      </c>
      <c r="F299" s="543" t="e">
        <f t="shared" si="9"/>
        <v>#DIV/0!</v>
      </c>
    </row>
    <row r="300" spans="2:6" ht="15.75" hidden="1" thickBot="1" x14ac:dyDescent="0.3">
      <c r="B300" s="895" t="s">
        <v>38</v>
      </c>
      <c r="C300" s="530" t="s">
        <v>94</v>
      </c>
      <c r="D300" s="543" t="e">
        <f>D297/C297-1</f>
        <v>#DIV/0!</v>
      </c>
      <c r="E300" s="543" t="e">
        <f t="shared" si="9"/>
        <v>#DIV/0!</v>
      </c>
      <c r="F300" s="543" t="e">
        <f t="shared" si="9"/>
        <v>#DIV/0!</v>
      </c>
    </row>
    <row r="301" spans="2:6" ht="15.75" hidden="1" thickBot="1" x14ac:dyDescent="0.3">
      <c r="B301" s="895" t="s">
        <v>39</v>
      </c>
      <c r="C301" s="530" t="s">
        <v>94</v>
      </c>
      <c r="D301" s="543" t="e">
        <f>D298/C298-1</f>
        <v>#DIV/0!</v>
      </c>
      <c r="E301" s="543" t="e">
        <f t="shared" si="9"/>
        <v>#DIV/0!</v>
      </c>
      <c r="F301" s="543" t="e">
        <f t="shared" si="9"/>
        <v>#DIV/0!</v>
      </c>
    </row>
    <row r="302" spans="2:6" ht="15.75" hidden="1" thickBot="1" x14ac:dyDescent="0.3">
      <c r="B302" s="1762" t="s">
        <v>571</v>
      </c>
      <c r="C302" s="1763"/>
      <c r="D302" s="1763"/>
      <c r="E302" s="1763"/>
      <c r="F302" s="1764"/>
    </row>
    <row r="303" spans="2:6" ht="12.75" hidden="1" customHeight="1" thickBot="1" x14ac:dyDescent="0.3">
      <c r="B303" s="2111"/>
      <c r="C303" s="540">
        <v>2023</v>
      </c>
      <c r="D303" s="540">
        <v>2024</v>
      </c>
      <c r="E303" s="540">
        <v>2025</v>
      </c>
      <c r="F303" s="540">
        <v>2026</v>
      </c>
    </row>
    <row r="304" spans="2:6" ht="9" hidden="1" customHeight="1" thickBot="1" x14ac:dyDescent="0.3">
      <c r="B304" s="2112"/>
      <c r="C304" s="541" t="s">
        <v>13</v>
      </c>
      <c r="D304" s="541" t="s">
        <v>14</v>
      </c>
      <c r="E304" s="541" t="s">
        <v>14</v>
      </c>
      <c r="F304" s="541" t="s">
        <v>14</v>
      </c>
    </row>
    <row r="305" spans="2:6" ht="15.75" hidden="1" thickBot="1" x14ac:dyDescent="0.3">
      <c r="B305" s="897" t="s">
        <v>57</v>
      </c>
      <c r="C305" s="546">
        <f>C306+C307+C308+C309</f>
        <v>0</v>
      </c>
      <c r="D305" s="546">
        <f>D306+D307+D308+D309</f>
        <v>0</v>
      </c>
      <c r="E305" s="546">
        <f>E306+E307+E308+E309</f>
        <v>0</v>
      </c>
      <c r="F305" s="546">
        <f>F306+F307+F308+F309</f>
        <v>0</v>
      </c>
    </row>
    <row r="306" spans="2:6" ht="15.75" hidden="1" thickBot="1" x14ac:dyDescent="0.3">
      <c r="B306" s="900" t="s">
        <v>42</v>
      </c>
      <c r="C306" s="546"/>
      <c r="D306" s="546"/>
      <c r="E306" s="546"/>
      <c r="F306" s="546"/>
    </row>
    <row r="307" spans="2:6" ht="15.75" hidden="1" thickBot="1" x14ac:dyDescent="0.3">
      <c r="B307" s="900" t="s">
        <v>58</v>
      </c>
      <c r="C307" s="546"/>
      <c r="D307" s="546"/>
      <c r="E307" s="546"/>
      <c r="F307" s="546"/>
    </row>
    <row r="308" spans="2:6" ht="15.75" hidden="1" thickBot="1" x14ac:dyDescent="0.3">
      <c r="B308" s="900" t="s">
        <v>59</v>
      </c>
      <c r="C308" s="546"/>
      <c r="D308" s="546"/>
      <c r="E308" s="546"/>
      <c r="F308" s="546"/>
    </row>
    <row r="309" spans="2:6" ht="15.75" hidden="1" thickBot="1" x14ac:dyDescent="0.3">
      <c r="B309" s="900" t="s">
        <v>60</v>
      </c>
      <c r="C309" s="546"/>
      <c r="D309" s="546"/>
      <c r="E309" s="546"/>
      <c r="F309" s="546"/>
    </row>
    <row r="310" spans="2:6" ht="15.75" hidden="1" thickBot="1" x14ac:dyDescent="0.3">
      <c r="B310" s="897" t="s">
        <v>61</v>
      </c>
      <c r="C310" s="549">
        <f>C311+C312+C313+C314</f>
        <v>0</v>
      </c>
      <c r="D310" s="549">
        <f>D311+D312+D313+D314</f>
        <v>0</v>
      </c>
      <c r="E310" s="549">
        <f>E311+E312+E313+E314</f>
        <v>0</v>
      </c>
      <c r="F310" s="549">
        <f>F311+F312+F313+F314</f>
        <v>0</v>
      </c>
    </row>
    <row r="311" spans="2:6" ht="15.75" hidden="1" thickBot="1" x14ac:dyDescent="0.3">
      <c r="B311" s="900" t="s">
        <v>42</v>
      </c>
      <c r="C311" s="549"/>
      <c r="D311" s="546"/>
      <c r="E311" s="546"/>
      <c r="F311" s="546"/>
    </row>
    <row r="312" spans="2:6" ht="15.75" hidden="1" thickBot="1" x14ac:dyDescent="0.3">
      <c r="B312" s="900" t="s">
        <v>58</v>
      </c>
      <c r="C312" s="549"/>
      <c r="D312" s="546"/>
      <c r="E312" s="546"/>
      <c r="F312" s="546"/>
    </row>
    <row r="313" spans="2:6" ht="15.75" hidden="1" thickBot="1" x14ac:dyDescent="0.3">
      <c r="B313" s="900" t="s">
        <v>59</v>
      </c>
      <c r="C313" s="549"/>
      <c r="D313" s="546"/>
      <c r="E313" s="546"/>
      <c r="F313" s="546"/>
    </row>
    <row r="314" spans="2:6" ht="15.75" hidden="1" thickBot="1" x14ac:dyDescent="0.3">
      <c r="B314" s="900" t="s">
        <v>60</v>
      </c>
      <c r="C314" s="549"/>
      <c r="D314" s="546"/>
      <c r="E314" s="546"/>
      <c r="F314" s="546"/>
    </row>
    <row r="315" spans="2:6" ht="15.75" hidden="1" thickBot="1" x14ac:dyDescent="0.3">
      <c r="B315" s="906" t="s">
        <v>572</v>
      </c>
      <c r="C315" s="549">
        <f>C305+C310</f>
        <v>0</v>
      </c>
      <c r="D315" s="549">
        <f>D305+D310</f>
        <v>0</v>
      </c>
      <c r="E315" s="549">
        <f>E305+E310</f>
        <v>0</v>
      </c>
      <c r="F315" s="549">
        <f>F305+F310</f>
        <v>0</v>
      </c>
    </row>
    <row r="316" spans="2:6" ht="25.5" hidden="1" customHeight="1" thickBot="1" x14ac:dyDescent="0.3">
      <c r="B316" s="922" t="s">
        <v>63</v>
      </c>
      <c r="C316" s="1794"/>
      <c r="D316" s="1796"/>
      <c r="E316" s="1796"/>
      <c r="F316" s="1797"/>
    </row>
    <row r="317" spans="2:6" ht="30.75" hidden="1" thickBot="1" x14ac:dyDescent="0.3">
      <c r="B317" s="894" t="s">
        <v>205</v>
      </c>
      <c r="C317" s="586"/>
      <c r="D317" s="587" t="s">
        <v>54</v>
      </c>
      <c r="E317" s="1777"/>
      <c r="F317" s="1770"/>
    </row>
    <row r="318" spans="2:6" ht="17.25" hidden="1" customHeight="1" thickBot="1" x14ac:dyDescent="0.3">
      <c r="B318" s="895" t="s">
        <v>29</v>
      </c>
      <c r="C318" s="1759"/>
      <c r="D318" s="1760"/>
      <c r="E318" s="1760"/>
      <c r="F318" s="1761"/>
    </row>
    <row r="319" spans="2:6" ht="15.75" hidden="1" thickBot="1" x14ac:dyDescent="0.3">
      <c r="B319" s="895" t="s">
        <v>31</v>
      </c>
      <c r="C319" s="1774"/>
      <c r="D319" s="1775"/>
      <c r="E319" s="1775"/>
      <c r="F319" s="1776"/>
    </row>
    <row r="320" spans="2:6" ht="12.75" hidden="1" customHeight="1" thickBot="1" x14ac:dyDescent="0.3">
      <c r="B320" s="2111"/>
      <c r="C320" s="540">
        <v>2023</v>
      </c>
      <c r="D320" s="540">
        <v>2024</v>
      </c>
      <c r="E320" s="540">
        <v>2025</v>
      </c>
      <c r="F320" s="540">
        <v>2026</v>
      </c>
    </row>
    <row r="321" spans="2:6" ht="9" hidden="1" customHeight="1" thickBot="1" x14ac:dyDescent="0.3">
      <c r="B321" s="2112"/>
      <c r="C321" s="541" t="s">
        <v>13</v>
      </c>
      <c r="D321" s="541" t="s">
        <v>14</v>
      </c>
      <c r="E321" s="541" t="s">
        <v>14</v>
      </c>
      <c r="F321" s="541" t="s">
        <v>14</v>
      </c>
    </row>
    <row r="322" spans="2:6" ht="15.75" hidden="1" thickBot="1" x14ac:dyDescent="0.3">
      <c r="B322" s="895" t="s">
        <v>33</v>
      </c>
      <c r="C322" s="535"/>
      <c r="D322" s="535"/>
      <c r="E322" s="535"/>
      <c r="F322" s="535"/>
    </row>
    <row r="323" spans="2:6" ht="15.75" hidden="1" thickBot="1" x14ac:dyDescent="0.3">
      <c r="B323" s="895" t="s">
        <v>35</v>
      </c>
      <c r="C323" s="542">
        <f>C341</f>
        <v>0</v>
      </c>
      <c r="D323" s="542">
        <f>D341</f>
        <v>0</v>
      </c>
      <c r="E323" s="542">
        <f>E341</f>
        <v>0</v>
      </c>
      <c r="F323" s="542">
        <f>F341</f>
        <v>0</v>
      </c>
    </row>
    <row r="324" spans="2:6" ht="15.75" hidden="1" thickBot="1" x14ac:dyDescent="0.3">
      <c r="B324" s="895" t="s">
        <v>36</v>
      </c>
      <c r="C324" s="542" t="e">
        <f>C323/C322</f>
        <v>#DIV/0!</v>
      </c>
      <c r="D324" s="542" t="e">
        <f>D323/D322</f>
        <v>#DIV/0!</v>
      </c>
      <c r="E324" s="542" t="e">
        <f>E323/E322</f>
        <v>#DIV/0!</v>
      </c>
      <c r="F324" s="542" t="e">
        <f>F323/F322</f>
        <v>#DIV/0!</v>
      </c>
    </row>
    <row r="325" spans="2:6" ht="15.75" hidden="1" thickBot="1" x14ac:dyDescent="0.3">
      <c r="B325" s="895" t="s">
        <v>37</v>
      </c>
      <c r="C325" s="530" t="s">
        <v>94</v>
      </c>
      <c r="D325" s="543" t="e">
        <f>D322/C322-1</f>
        <v>#DIV/0!</v>
      </c>
      <c r="E325" s="543" t="e">
        <f t="shared" ref="E325:F327" si="10">E322/D322-1</f>
        <v>#DIV/0!</v>
      </c>
      <c r="F325" s="543" t="e">
        <f t="shared" si="10"/>
        <v>#DIV/0!</v>
      </c>
    </row>
    <row r="326" spans="2:6" ht="15.75" hidden="1" thickBot="1" x14ac:dyDescent="0.3">
      <c r="B326" s="895" t="s">
        <v>38</v>
      </c>
      <c r="C326" s="530" t="s">
        <v>94</v>
      </c>
      <c r="D326" s="543" t="e">
        <f>D323/C323-1</f>
        <v>#DIV/0!</v>
      </c>
      <c r="E326" s="543" t="e">
        <f t="shared" si="10"/>
        <v>#DIV/0!</v>
      </c>
      <c r="F326" s="543" t="e">
        <f t="shared" si="10"/>
        <v>#DIV/0!</v>
      </c>
    </row>
    <row r="327" spans="2:6" ht="15.75" hidden="1" thickBot="1" x14ac:dyDescent="0.3">
      <c r="B327" s="895" t="s">
        <v>39</v>
      </c>
      <c r="C327" s="530" t="s">
        <v>94</v>
      </c>
      <c r="D327" s="543" t="e">
        <f>D324/C324-1</f>
        <v>#DIV/0!</v>
      </c>
      <c r="E327" s="543" t="e">
        <f t="shared" si="10"/>
        <v>#DIV/0!</v>
      </c>
      <c r="F327" s="543" t="e">
        <f t="shared" si="10"/>
        <v>#DIV/0!</v>
      </c>
    </row>
    <row r="328" spans="2:6" ht="15.75" hidden="1" thickBot="1" x14ac:dyDescent="0.3">
      <c r="B328" s="1762" t="s">
        <v>569</v>
      </c>
      <c r="C328" s="1763"/>
      <c r="D328" s="1763"/>
      <c r="E328" s="1763"/>
      <c r="F328" s="1764"/>
    </row>
    <row r="329" spans="2:6" ht="12.75" hidden="1" customHeight="1" thickBot="1" x14ac:dyDescent="0.3">
      <c r="B329" s="2111"/>
      <c r="C329" s="540">
        <v>2023</v>
      </c>
      <c r="D329" s="540">
        <v>2024</v>
      </c>
      <c r="E329" s="540">
        <v>2025</v>
      </c>
      <c r="F329" s="540">
        <v>2026</v>
      </c>
    </row>
    <row r="330" spans="2:6" ht="9" hidden="1" customHeight="1" thickBot="1" x14ac:dyDescent="0.3">
      <c r="B330" s="2112"/>
      <c r="C330" s="541" t="s">
        <v>13</v>
      </c>
      <c r="D330" s="541" t="s">
        <v>14</v>
      </c>
      <c r="E330" s="541" t="s">
        <v>14</v>
      </c>
      <c r="F330" s="541" t="s">
        <v>14</v>
      </c>
    </row>
    <row r="331" spans="2:6" ht="15.75" hidden="1" thickBot="1" x14ac:dyDescent="0.3">
      <c r="B331" s="897" t="s">
        <v>57</v>
      </c>
      <c r="C331" s="546">
        <f>C332+C333+C334+C335</f>
        <v>0</v>
      </c>
      <c r="D331" s="546">
        <f>D332+D333+D334+D335</f>
        <v>0</v>
      </c>
      <c r="E331" s="546">
        <f>E332+E333+E334+E335</f>
        <v>0</v>
      </c>
      <c r="F331" s="546">
        <f>F332+F333+F334+F335</f>
        <v>0</v>
      </c>
    </row>
    <row r="332" spans="2:6" ht="15.75" hidden="1" thickBot="1" x14ac:dyDescent="0.3">
      <c r="B332" s="900" t="s">
        <v>42</v>
      </c>
      <c r="C332" s="546"/>
      <c r="D332" s="546"/>
      <c r="E332" s="546"/>
      <c r="F332" s="546"/>
    </row>
    <row r="333" spans="2:6" ht="15.75" hidden="1" thickBot="1" x14ac:dyDescent="0.3">
      <c r="B333" s="900" t="s">
        <v>58</v>
      </c>
      <c r="C333" s="546"/>
      <c r="D333" s="546"/>
      <c r="E333" s="546"/>
      <c r="F333" s="546"/>
    </row>
    <row r="334" spans="2:6" ht="15.75" hidden="1" thickBot="1" x14ac:dyDescent="0.3">
      <c r="B334" s="900" t="s">
        <v>59</v>
      </c>
      <c r="C334" s="546"/>
      <c r="D334" s="546"/>
      <c r="E334" s="546"/>
      <c r="F334" s="546"/>
    </row>
    <row r="335" spans="2:6" ht="15.75" hidden="1" thickBot="1" x14ac:dyDescent="0.3">
      <c r="B335" s="900" t="s">
        <v>60</v>
      </c>
      <c r="C335" s="546"/>
      <c r="D335" s="546"/>
      <c r="E335" s="546"/>
      <c r="F335" s="546"/>
    </row>
    <row r="336" spans="2:6" ht="15.75" hidden="1" thickBot="1" x14ac:dyDescent="0.3">
      <c r="B336" s="897" t="s">
        <v>61</v>
      </c>
      <c r="C336" s="549">
        <f>C337+C338+C339+C340</f>
        <v>0</v>
      </c>
      <c r="D336" s="549">
        <f>D337+D338+D339+D340</f>
        <v>0</v>
      </c>
      <c r="E336" s="549">
        <f>E337+E338+E339+E340</f>
        <v>0</v>
      </c>
      <c r="F336" s="549">
        <f>F337+F338+F339+F340</f>
        <v>0</v>
      </c>
    </row>
    <row r="337" spans="2:6" ht="15.75" hidden="1" thickBot="1" x14ac:dyDescent="0.3">
      <c r="B337" s="900" t="s">
        <v>42</v>
      </c>
      <c r="C337" s="549"/>
      <c r="D337" s="549"/>
      <c r="E337" s="549"/>
      <c r="F337" s="549"/>
    </row>
    <row r="338" spans="2:6" ht="15.75" hidden="1" thickBot="1" x14ac:dyDescent="0.3">
      <c r="B338" s="900" t="s">
        <v>58</v>
      </c>
      <c r="C338" s="549"/>
      <c r="D338" s="549"/>
      <c r="E338" s="549"/>
      <c r="F338" s="549"/>
    </row>
    <row r="339" spans="2:6" ht="15.75" hidden="1" thickBot="1" x14ac:dyDescent="0.3">
      <c r="B339" s="900" t="s">
        <v>59</v>
      </c>
      <c r="C339" s="549"/>
      <c r="D339" s="549"/>
      <c r="E339" s="549"/>
      <c r="F339" s="549"/>
    </row>
    <row r="340" spans="2:6" ht="15.75" hidden="1" thickBot="1" x14ac:dyDescent="0.3">
      <c r="B340" s="900" t="s">
        <v>60</v>
      </c>
      <c r="C340" s="549"/>
      <c r="D340" s="549"/>
      <c r="E340" s="549"/>
      <c r="F340" s="549"/>
    </row>
    <row r="341" spans="2:6" ht="15.75" hidden="1" thickBot="1" x14ac:dyDescent="0.3">
      <c r="B341" s="906" t="s">
        <v>50</v>
      </c>
      <c r="C341" s="549">
        <f>C331+C336</f>
        <v>0</v>
      </c>
      <c r="D341" s="549">
        <f>D331+D336</f>
        <v>0</v>
      </c>
      <c r="E341" s="549">
        <f>E331+E336</f>
        <v>0</v>
      </c>
      <c r="F341" s="549">
        <f>F331+F336</f>
        <v>0</v>
      </c>
    </row>
    <row r="342" spans="2:6" ht="15.75" thickBot="1" x14ac:dyDescent="0.3">
      <c r="B342" s="923"/>
      <c r="C342" s="924"/>
      <c r="D342" s="924"/>
      <c r="E342" s="924"/>
      <c r="F342" s="924"/>
    </row>
    <row r="343" spans="2:6" ht="27" customHeight="1" thickBot="1" x14ac:dyDescent="0.3">
      <c r="B343" s="925" t="s">
        <v>64</v>
      </c>
      <c r="C343" s="926">
        <f>+C218+C142+C64+C27+C167+C101+C323+C297+C272+C247+C192</f>
        <v>78000</v>
      </c>
      <c r="D343" s="926">
        <f>+D218+D142+D64+D27+D167+D101+D323+D297+D272+D247+D192</f>
        <v>77500</v>
      </c>
      <c r="E343" s="926">
        <f>+E218+E142+E64+E27+E167+E101+E323+E297+E272+E247+E192</f>
        <v>77500</v>
      </c>
      <c r="F343" s="926">
        <f>+F218+F142+F64+F27+F167+F101+F323+F297+F272+F247+F192</f>
        <v>76500</v>
      </c>
    </row>
    <row r="344" spans="2:6" ht="30.75" thickBot="1" x14ac:dyDescent="0.3">
      <c r="B344" s="925" t="s">
        <v>65</v>
      </c>
      <c r="C344" s="926">
        <f>+C236+C210+C130+C93+C56+C341+C315+C290+C265+C185+C160</f>
        <v>78000</v>
      </c>
      <c r="D344" s="926">
        <f>+D236+D210+D130+D93+D56+D341+D315+D290+D265+D185+D160</f>
        <v>77500</v>
      </c>
      <c r="E344" s="926">
        <f>+E236+E210+E130+E93+E56+E341+E315+E290+E265+E185+E160</f>
        <v>77500</v>
      </c>
      <c r="F344" s="926">
        <f>+F236+F210+F130+F93+F56+F341+F315+F290+F265+F185+F160</f>
        <v>76500</v>
      </c>
    </row>
    <row r="345" spans="2:6" ht="15.75" thickBot="1" x14ac:dyDescent="0.3">
      <c r="B345" s="897" t="s">
        <v>41</v>
      </c>
      <c r="C345" s="927">
        <f>C346+C347</f>
        <v>57000</v>
      </c>
      <c r="D345" s="927">
        <f>D346+D347</f>
        <v>57000</v>
      </c>
      <c r="E345" s="927">
        <f>E346+E347</f>
        <v>57000</v>
      </c>
      <c r="F345" s="927">
        <f>F346+F347</f>
        <v>57000</v>
      </c>
    </row>
    <row r="346" spans="2:6" ht="15.75" thickBot="1" x14ac:dyDescent="0.3">
      <c r="B346" s="900" t="s">
        <v>42</v>
      </c>
      <c r="C346" s="902">
        <f t="shared" ref="C346:F347" si="11">C36+C73+C110</f>
        <v>57000</v>
      </c>
      <c r="D346" s="902">
        <f t="shared" si="11"/>
        <v>57000</v>
      </c>
      <c r="E346" s="902">
        <f t="shared" si="11"/>
        <v>57000</v>
      </c>
      <c r="F346" s="902">
        <f t="shared" si="11"/>
        <v>57000</v>
      </c>
    </row>
    <row r="347" spans="2:6" ht="15.75" thickBot="1" x14ac:dyDescent="0.3">
      <c r="B347" s="900" t="s">
        <v>66</v>
      </c>
      <c r="C347" s="902">
        <f t="shared" si="11"/>
        <v>0</v>
      </c>
      <c r="D347" s="902">
        <f t="shared" si="11"/>
        <v>0</v>
      </c>
      <c r="E347" s="902">
        <f t="shared" si="11"/>
        <v>0</v>
      </c>
      <c r="F347" s="902">
        <f t="shared" si="11"/>
        <v>0</v>
      </c>
    </row>
    <row r="348" spans="2:6" ht="30.75" thickBot="1" x14ac:dyDescent="0.3">
      <c r="B348" s="897" t="s">
        <v>67</v>
      </c>
      <c r="C348" s="927">
        <f>C349+C350</f>
        <v>6000</v>
      </c>
      <c r="D348" s="927">
        <f>D349+D350</f>
        <v>9500</v>
      </c>
      <c r="E348" s="927">
        <f>E349+E350</f>
        <v>9500</v>
      </c>
      <c r="F348" s="927">
        <f>F349+F350</f>
        <v>9500</v>
      </c>
    </row>
    <row r="349" spans="2:6" ht="15.75" thickBot="1" x14ac:dyDescent="0.3">
      <c r="B349" s="900" t="s">
        <v>42</v>
      </c>
      <c r="C349" s="899">
        <f>C39+C76+C113</f>
        <v>6000</v>
      </c>
      <c r="D349" s="899">
        <f>D39+D76+D113</f>
        <v>9500</v>
      </c>
      <c r="E349" s="899">
        <f>E39+E76+E113</f>
        <v>9500</v>
      </c>
      <c r="F349" s="899">
        <f>F39+F76+F113</f>
        <v>9500</v>
      </c>
    </row>
    <row r="350" spans="2:6" ht="15.75" thickBot="1" x14ac:dyDescent="0.3">
      <c r="B350" s="900" t="s">
        <v>66</v>
      </c>
      <c r="C350" s="902">
        <f>C40+C77+C111</f>
        <v>0</v>
      </c>
      <c r="D350" s="902">
        <f>D40+D77+D111</f>
        <v>0</v>
      </c>
      <c r="E350" s="902">
        <f>E40+E77+E111</f>
        <v>0</v>
      </c>
      <c r="F350" s="902">
        <f>F40+F77+F111</f>
        <v>0</v>
      </c>
    </row>
    <row r="351" spans="2:6" ht="15.75" thickBot="1" x14ac:dyDescent="0.3">
      <c r="B351" s="897" t="s">
        <v>45</v>
      </c>
      <c r="C351" s="927">
        <f>C352+C353</f>
        <v>15000</v>
      </c>
      <c r="D351" s="927">
        <f>D352+D353</f>
        <v>11000</v>
      </c>
      <c r="E351" s="927">
        <f>E352+E353</f>
        <v>11000</v>
      </c>
      <c r="F351" s="927">
        <f>F352+F353</f>
        <v>10000</v>
      </c>
    </row>
    <row r="352" spans="2:6" ht="15.75" thickBot="1" x14ac:dyDescent="0.3">
      <c r="B352" s="900" t="s">
        <v>42</v>
      </c>
      <c r="C352" s="902">
        <f t="shared" ref="C352:F353" si="12">C42+C79+C116</f>
        <v>15000</v>
      </c>
      <c r="D352" s="902">
        <f t="shared" si="12"/>
        <v>11000</v>
      </c>
      <c r="E352" s="902">
        <f t="shared" si="12"/>
        <v>11000</v>
      </c>
      <c r="F352" s="902">
        <f t="shared" si="12"/>
        <v>10000</v>
      </c>
    </row>
    <row r="353" spans="2:6" ht="15.75" thickBot="1" x14ac:dyDescent="0.3">
      <c r="B353" s="900" t="s">
        <v>66</v>
      </c>
      <c r="C353" s="902">
        <f t="shared" si="12"/>
        <v>0</v>
      </c>
      <c r="D353" s="902">
        <f t="shared" si="12"/>
        <v>0</v>
      </c>
      <c r="E353" s="902">
        <f t="shared" si="12"/>
        <v>0</v>
      </c>
      <c r="F353" s="902">
        <f t="shared" si="12"/>
        <v>0</v>
      </c>
    </row>
    <row r="354" spans="2:6" ht="15.75" thickBot="1" x14ac:dyDescent="0.3">
      <c r="B354" s="897" t="s">
        <v>46</v>
      </c>
      <c r="C354" s="927">
        <f>C355+C356</f>
        <v>0</v>
      </c>
      <c r="D354" s="927">
        <f>D355+D356</f>
        <v>0</v>
      </c>
      <c r="E354" s="927">
        <f>E355+E356</f>
        <v>0</v>
      </c>
      <c r="F354" s="927">
        <f>F355+F356</f>
        <v>0</v>
      </c>
    </row>
    <row r="355" spans="2:6" ht="15.75" thickBot="1" x14ac:dyDescent="0.3">
      <c r="B355" s="900" t="s">
        <v>42</v>
      </c>
      <c r="C355" s="899">
        <f t="shared" ref="C355:F356" si="13">C45+C82+C119</f>
        <v>0</v>
      </c>
      <c r="D355" s="899">
        <f t="shared" si="13"/>
        <v>0</v>
      </c>
      <c r="E355" s="899">
        <f t="shared" si="13"/>
        <v>0</v>
      </c>
      <c r="F355" s="899">
        <f t="shared" si="13"/>
        <v>0</v>
      </c>
    </row>
    <row r="356" spans="2:6" ht="15.75" thickBot="1" x14ac:dyDescent="0.3">
      <c r="B356" s="900" t="s">
        <v>66</v>
      </c>
      <c r="C356" s="902">
        <f t="shared" si="13"/>
        <v>0</v>
      </c>
      <c r="D356" s="902">
        <f t="shared" si="13"/>
        <v>0</v>
      </c>
      <c r="E356" s="902">
        <f t="shared" si="13"/>
        <v>0</v>
      </c>
      <c r="F356" s="902">
        <f t="shared" si="13"/>
        <v>0</v>
      </c>
    </row>
    <row r="357" spans="2:6" ht="15.75" thickBot="1" x14ac:dyDescent="0.3">
      <c r="B357" s="897" t="s">
        <v>47</v>
      </c>
      <c r="C357" s="927">
        <f>C358+C359</f>
        <v>0</v>
      </c>
      <c r="D357" s="927">
        <f>D358+D359</f>
        <v>0</v>
      </c>
      <c r="E357" s="927">
        <f>E358+E359</f>
        <v>0</v>
      </c>
      <c r="F357" s="927">
        <f>F358+F359</f>
        <v>0</v>
      </c>
    </row>
    <row r="358" spans="2:6" ht="15.75" thickBot="1" x14ac:dyDescent="0.3">
      <c r="B358" s="900" t="s">
        <v>42</v>
      </c>
      <c r="C358" s="899">
        <f t="shared" ref="C358:F359" si="14">C48+C85+C122</f>
        <v>0</v>
      </c>
      <c r="D358" s="899">
        <f t="shared" si="14"/>
        <v>0</v>
      </c>
      <c r="E358" s="899">
        <f t="shared" si="14"/>
        <v>0</v>
      </c>
      <c r="F358" s="899">
        <f t="shared" si="14"/>
        <v>0</v>
      </c>
    </row>
    <row r="359" spans="2:6" ht="15.75" thickBot="1" x14ac:dyDescent="0.3">
      <c r="B359" s="900" t="s">
        <v>66</v>
      </c>
      <c r="C359" s="902">
        <f t="shared" si="14"/>
        <v>0</v>
      </c>
      <c r="D359" s="902">
        <f t="shared" si="14"/>
        <v>0</v>
      </c>
      <c r="E359" s="902">
        <f t="shared" si="14"/>
        <v>0</v>
      </c>
      <c r="F359" s="902">
        <f t="shared" si="14"/>
        <v>0</v>
      </c>
    </row>
    <row r="360" spans="2:6" ht="15.75" thickBot="1" x14ac:dyDescent="0.3">
      <c r="B360" s="897" t="s">
        <v>48</v>
      </c>
      <c r="C360" s="927">
        <f>C361+C362</f>
        <v>0</v>
      </c>
      <c r="D360" s="927">
        <f>D361+D362</f>
        <v>0</v>
      </c>
      <c r="E360" s="927">
        <f>E361+E362</f>
        <v>0</v>
      </c>
      <c r="F360" s="927">
        <f>F361+F362</f>
        <v>0</v>
      </c>
    </row>
    <row r="361" spans="2:6" ht="15.75" thickBot="1" x14ac:dyDescent="0.3">
      <c r="B361" s="900" t="s">
        <v>42</v>
      </c>
      <c r="C361" s="899">
        <f t="shared" ref="C361:F362" si="15">C51+C88+C125</f>
        <v>0</v>
      </c>
      <c r="D361" s="899">
        <f t="shared" si="15"/>
        <v>0</v>
      </c>
      <c r="E361" s="899">
        <f t="shared" si="15"/>
        <v>0</v>
      </c>
      <c r="F361" s="899">
        <f t="shared" si="15"/>
        <v>0</v>
      </c>
    </row>
    <row r="362" spans="2:6" ht="15.75" thickBot="1" x14ac:dyDescent="0.3">
      <c r="B362" s="900" t="s">
        <v>66</v>
      </c>
      <c r="C362" s="902">
        <f t="shared" si="15"/>
        <v>0</v>
      </c>
      <c r="D362" s="902">
        <f t="shared" si="15"/>
        <v>0</v>
      </c>
      <c r="E362" s="902">
        <f t="shared" si="15"/>
        <v>0</v>
      </c>
      <c r="F362" s="902">
        <f t="shared" si="15"/>
        <v>0</v>
      </c>
    </row>
    <row r="363" spans="2:6" ht="30.75" thickBot="1" x14ac:dyDescent="0.3">
      <c r="B363" s="897" t="s">
        <v>49</v>
      </c>
      <c r="C363" s="927">
        <f>C90+C53</f>
        <v>0</v>
      </c>
      <c r="D363" s="927">
        <f>D90+D53</f>
        <v>0</v>
      </c>
      <c r="E363" s="927">
        <f>E90+E53</f>
        <v>0</v>
      </c>
      <c r="F363" s="927">
        <f>F90+F53</f>
        <v>0</v>
      </c>
    </row>
    <row r="364" spans="2:6" ht="15.75" thickBot="1" x14ac:dyDescent="0.3">
      <c r="B364" s="900" t="s">
        <v>42</v>
      </c>
      <c r="C364" s="899">
        <f>C54+C91+C128</f>
        <v>0</v>
      </c>
      <c r="D364" s="899">
        <v>0</v>
      </c>
      <c r="E364" s="899">
        <v>0</v>
      </c>
      <c r="F364" s="899">
        <v>0</v>
      </c>
    </row>
    <row r="365" spans="2:6" ht="15.75" thickBot="1" x14ac:dyDescent="0.3">
      <c r="B365" s="900" t="s">
        <v>66</v>
      </c>
      <c r="C365" s="902">
        <f>C55+C92+C129</f>
        <v>0</v>
      </c>
      <c r="D365" s="902">
        <f>D55+D92+D129</f>
        <v>0</v>
      </c>
      <c r="E365" s="902">
        <f>E55+E92+E129</f>
        <v>0</v>
      </c>
      <c r="F365" s="902">
        <f>F55+F92+F129</f>
        <v>0</v>
      </c>
    </row>
    <row r="366" spans="2:6" ht="15.75" thickBot="1" x14ac:dyDescent="0.3">
      <c r="B366" s="897" t="s">
        <v>68</v>
      </c>
      <c r="C366" s="927">
        <f>C367+C368+C369+C370</f>
        <v>0</v>
      </c>
      <c r="D366" s="927">
        <f>D367+D368+D369+D370</f>
        <v>0</v>
      </c>
      <c r="E366" s="927">
        <f>E367+E368+E369+E370</f>
        <v>0</v>
      </c>
      <c r="F366" s="927">
        <f>F367+F368+F369+F370</f>
        <v>0</v>
      </c>
    </row>
    <row r="367" spans="2:6" ht="15.75" thickBot="1" x14ac:dyDescent="0.3">
      <c r="B367" s="900" t="s">
        <v>42</v>
      </c>
      <c r="C367" s="899">
        <f t="shared" ref="C367:F370" si="16">C151+C176+C201+C227+C256+C281+C306+C332</f>
        <v>0</v>
      </c>
      <c r="D367" s="899">
        <f t="shared" si="16"/>
        <v>0</v>
      </c>
      <c r="E367" s="899">
        <f t="shared" si="16"/>
        <v>0</v>
      </c>
      <c r="F367" s="899">
        <f t="shared" si="16"/>
        <v>0</v>
      </c>
    </row>
    <row r="368" spans="2:6" ht="15.75" thickBot="1" x14ac:dyDescent="0.3">
      <c r="B368" s="900" t="s">
        <v>69</v>
      </c>
      <c r="C368" s="899">
        <f t="shared" si="16"/>
        <v>0</v>
      </c>
      <c r="D368" s="899">
        <f t="shared" si="16"/>
        <v>0</v>
      </c>
      <c r="E368" s="899">
        <f t="shared" si="16"/>
        <v>0</v>
      </c>
      <c r="F368" s="899">
        <f t="shared" si="16"/>
        <v>0</v>
      </c>
    </row>
    <row r="369" spans="2:6" ht="15.75" thickBot="1" x14ac:dyDescent="0.3">
      <c r="B369" s="900" t="s">
        <v>59</v>
      </c>
      <c r="C369" s="899">
        <f t="shared" si="16"/>
        <v>0</v>
      </c>
      <c r="D369" s="899">
        <f t="shared" si="16"/>
        <v>0</v>
      </c>
      <c r="E369" s="899">
        <f t="shared" si="16"/>
        <v>0</v>
      </c>
      <c r="F369" s="899">
        <f t="shared" si="16"/>
        <v>0</v>
      </c>
    </row>
    <row r="370" spans="2:6" ht="15.75" thickBot="1" x14ac:dyDescent="0.3">
      <c r="B370" s="900" t="s">
        <v>60</v>
      </c>
      <c r="C370" s="899">
        <f t="shared" si="16"/>
        <v>0</v>
      </c>
      <c r="D370" s="899">
        <f t="shared" si="16"/>
        <v>0</v>
      </c>
      <c r="E370" s="899">
        <f t="shared" si="16"/>
        <v>0</v>
      </c>
      <c r="F370" s="899">
        <f t="shared" si="16"/>
        <v>0</v>
      </c>
    </row>
    <row r="371" spans="2:6" ht="15.75" thickBot="1" x14ac:dyDescent="0.3">
      <c r="B371" s="897" t="s">
        <v>70</v>
      </c>
      <c r="C371" s="927">
        <f>C372+C373+C374+C375</f>
        <v>0</v>
      </c>
      <c r="D371" s="927">
        <f>D372+D373+D374+D375</f>
        <v>0</v>
      </c>
      <c r="E371" s="927">
        <f>E372+E373+E374+E375</f>
        <v>0</v>
      </c>
      <c r="F371" s="927">
        <f>F372+F373+F374+F375</f>
        <v>0</v>
      </c>
    </row>
    <row r="372" spans="2:6" ht="15.75" thickBot="1" x14ac:dyDescent="0.3">
      <c r="B372" s="900" t="s">
        <v>42</v>
      </c>
      <c r="C372" s="899">
        <f>C156+C181+C206+C232+C261+C286+C311+C337</f>
        <v>0</v>
      </c>
      <c r="D372" s="899">
        <f>D156+D181+D206+D232+D261+D286+D311+D337</f>
        <v>0</v>
      </c>
      <c r="E372" s="899">
        <f>E156+E181+E206+E232+E261+E286+E311+E337</f>
        <v>0</v>
      </c>
      <c r="F372" s="899">
        <f>F156+F181+F206+F232+F261+F286+F311+F337</f>
        <v>0</v>
      </c>
    </row>
    <row r="373" spans="2:6" ht="15.75" thickBot="1" x14ac:dyDescent="0.3">
      <c r="B373" s="900" t="s">
        <v>69</v>
      </c>
      <c r="C373" s="899">
        <f t="shared" ref="C373:F375" si="17">C157+C182+C207+C233+C262+C287+C312+C338</f>
        <v>0</v>
      </c>
      <c r="D373" s="899">
        <f t="shared" si="17"/>
        <v>0</v>
      </c>
      <c r="E373" s="899">
        <f t="shared" si="17"/>
        <v>0</v>
      </c>
      <c r="F373" s="899">
        <f t="shared" si="17"/>
        <v>0</v>
      </c>
    </row>
    <row r="374" spans="2:6" ht="15.75" thickBot="1" x14ac:dyDescent="0.3">
      <c r="B374" s="900" t="s">
        <v>59</v>
      </c>
      <c r="C374" s="899">
        <f t="shared" si="17"/>
        <v>0</v>
      </c>
      <c r="D374" s="899">
        <f t="shared" si="17"/>
        <v>0</v>
      </c>
      <c r="E374" s="899">
        <f t="shared" si="17"/>
        <v>0</v>
      </c>
      <c r="F374" s="899">
        <f t="shared" si="17"/>
        <v>0</v>
      </c>
    </row>
    <row r="375" spans="2:6" ht="15.75" thickBot="1" x14ac:dyDescent="0.3">
      <c r="B375" s="900" t="s">
        <v>60</v>
      </c>
      <c r="C375" s="899">
        <f t="shared" si="17"/>
        <v>0</v>
      </c>
      <c r="D375" s="899">
        <f t="shared" si="17"/>
        <v>0</v>
      </c>
      <c r="E375" s="899">
        <f t="shared" si="17"/>
        <v>0</v>
      </c>
      <c r="F375" s="899">
        <f t="shared" si="17"/>
        <v>0</v>
      </c>
    </row>
    <row r="376" spans="2:6" ht="15.75" thickBot="1" x14ac:dyDescent="0.3">
      <c r="B376" s="907" t="s">
        <v>71</v>
      </c>
      <c r="C376" s="928">
        <f>IF(C344-C343=0,0,"Error")</f>
        <v>0</v>
      </c>
      <c r="D376" s="928">
        <f>IF(D344-D343=0,0,"Error")</f>
        <v>0</v>
      </c>
      <c r="E376" s="928">
        <f>IF(E344-E343=0,0,"Error")</f>
        <v>0</v>
      </c>
      <c r="F376" s="928">
        <f>IF(F344-F343=0,0,"Error")</f>
        <v>0</v>
      </c>
    </row>
    <row r="377" spans="2:6" x14ac:dyDescent="0.25">
      <c r="B377" s="929"/>
      <c r="C377" s="597"/>
      <c r="D377" s="597"/>
      <c r="E377" s="597"/>
      <c r="F377" s="597"/>
    </row>
  </sheetData>
  <mergeCells count="88">
    <mergeCell ref="C319:F319"/>
    <mergeCell ref="B320:B321"/>
    <mergeCell ref="B328:F328"/>
    <mergeCell ref="B329:B330"/>
    <mergeCell ref="B294:B295"/>
    <mergeCell ref="B302:F302"/>
    <mergeCell ref="B303:B304"/>
    <mergeCell ref="C316:F316"/>
    <mergeCell ref="E317:F317"/>
    <mergeCell ref="C318:F318"/>
    <mergeCell ref="C293:F293"/>
    <mergeCell ref="B244:B245"/>
    <mergeCell ref="B252:F252"/>
    <mergeCell ref="B253:B254"/>
    <mergeCell ref="E266:F266"/>
    <mergeCell ref="C267:F267"/>
    <mergeCell ref="C268:F268"/>
    <mergeCell ref="B269:B270"/>
    <mergeCell ref="B277:F277"/>
    <mergeCell ref="B278:B279"/>
    <mergeCell ref="E291:F291"/>
    <mergeCell ref="C292:F292"/>
    <mergeCell ref="C243:F243"/>
    <mergeCell ref="C213:F213"/>
    <mergeCell ref="C214:F214"/>
    <mergeCell ref="B215:B216"/>
    <mergeCell ref="B223:F223"/>
    <mergeCell ref="B224:B225"/>
    <mergeCell ref="B237:F237"/>
    <mergeCell ref="B238:F238"/>
    <mergeCell ref="C239:F239"/>
    <mergeCell ref="E240:F240"/>
    <mergeCell ref="C241:F241"/>
    <mergeCell ref="C242:F242"/>
    <mergeCell ref="C211:F211"/>
    <mergeCell ref="C162:F162"/>
    <mergeCell ref="C163:F163"/>
    <mergeCell ref="B164:B165"/>
    <mergeCell ref="B172:F172"/>
    <mergeCell ref="B173:B174"/>
    <mergeCell ref="E186:F186"/>
    <mergeCell ref="C187:F187"/>
    <mergeCell ref="C188:F188"/>
    <mergeCell ref="B189:B190"/>
    <mergeCell ref="B197:F197"/>
    <mergeCell ref="B198:B199"/>
    <mergeCell ref="E161:F161"/>
    <mergeCell ref="B107:B108"/>
    <mergeCell ref="B132:F132"/>
    <mergeCell ref="B133:F133"/>
    <mergeCell ref="C134:F134"/>
    <mergeCell ref="E135:F135"/>
    <mergeCell ref="C136:F136"/>
    <mergeCell ref="C137:F137"/>
    <mergeCell ref="C138:F138"/>
    <mergeCell ref="B139:B140"/>
    <mergeCell ref="B147:F147"/>
    <mergeCell ref="B148:B149"/>
    <mergeCell ref="B106:F106"/>
    <mergeCell ref="B33:B34"/>
    <mergeCell ref="C58:F58"/>
    <mergeCell ref="C59:F59"/>
    <mergeCell ref="C60:F60"/>
    <mergeCell ref="B61:B62"/>
    <mergeCell ref="B69:F69"/>
    <mergeCell ref="B70:B71"/>
    <mergeCell ref="C95:F95"/>
    <mergeCell ref="C96:F96"/>
    <mergeCell ref="C97:F97"/>
    <mergeCell ref="B98:B99"/>
    <mergeCell ref="B32:F32"/>
    <mergeCell ref="B9:F11"/>
    <mergeCell ref="C12:F12"/>
    <mergeCell ref="B13:B14"/>
    <mergeCell ref="C16:F16"/>
    <mergeCell ref="B17:F17"/>
    <mergeCell ref="B19:F19"/>
    <mergeCell ref="B20:F20"/>
    <mergeCell ref="C21:F21"/>
    <mergeCell ref="C22:F22"/>
    <mergeCell ref="C23:F23"/>
    <mergeCell ref="B24:B25"/>
    <mergeCell ref="B8:F8"/>
    <mergeCell ref="A2:G2"/>
    <mergeCell ref="B3:F3"/>
    <mergeCell ref="C5:F5"/>
    <mergeCell ref="C6:F6"/>
    <mergeCell ref="C7:F7"/>
  </mergeCells>
  <pageMargins left="0.7" right="0.7" top="0.75" bottom="0.75" header="0.3" footer="0.3"/>
  <pageSetup scale="59"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4176-B187-434E-82E7-04ECAC6CBD72}">
  <dimension ref="A1:L516"/>
  <sheetViews>
    <sheetView zoomScale="170" zoomScaleNormal="170" workbookViewId="0">
      <selection activeCell="B372" sqref="B372:E372"/>
    </sheetView>
  </sheetViews>
  <sheetFormatPr defaultRowHeight="15" x14ac:dyDescent="0.25"/>
  <cols>
    <col min="1" max="1" width="24.28515625" customWidth="1"/>
    <col min="2" max="2" width="11.28515625" customWidth="1"/>
    <col min="3" max="3" width="13.5703125" customWidth="1"/>
    <col min="4" max="4" width="10.42578125" customWidth="1"/>
    <col min="5" max="5" width="13.140625" customWidth="1"/>
    <col min="6" max="6" width="7.7109375" customWidth="1"/>
    <col min="7" max="7" width="10.7109375" customWidth="1"/>
    <col min="8" max="8" width="11" customWidth="1"/>
    <col min="9" max="9" width="11" bestFit="1" customWidth="1"/>
  </cols>
  <sheetData>
    <row r="1" spans="1:8" x14ac:dyDescent="0.25">
      <c r="A1" s="930" t="s">
        <v>812</v>
      </c>
      <c r="B1" s="930"/>
      <c r="C1" s="930"/>
      <c r="D1" s="930"/>
      <c r="E1" s="930"/>
      <c r="F1" s="930"/>
      <c r="G1" s="930"/>
    </row>
    <row r="2" spans="1:8" ht="18" customHeight="1" thickBot="1" x14ac:dyDescent="0.3">
      <c r="A2" s="2145" t="s">
        <v>813</v>
      </c>
      <c r="B2" s="2145"/>
      <c r="C2" s="2145"/>
      <c r="D2" s="2145"/>
      <c r="E2" s="998" t="s">
        <v>259</v>
      </c>
      <c r="F2" s="931"/>
      <c r="G2" s="931"/>
    </row>
    <row r="3" spans="1:8" ht="15.75" hidden="1" thickBot="1" x14ac:dyDescent="0.3">
      <c r="A3" s="932"/>
      <c r="B3" s="932"/>
      <c r="C3" s="932"/>
      <c r="D3" s="932"/>
      <c r="E3" s="932"/>
      <c r="F3" s="368"/>
      <c r="G3" s="368"/>
    </row>
    <row r="4" spans="1:8" ht="24" customHeight="1" thickBot="1" x14ac:dyDescent="0.3">
      <c r="A4" s="315" t="s">
        <v>2</v>
      </c>
      <c r="B4" s="1341" t="s">
        <v>814</v>
      </c>
      <c r="C4" s="1341"/>
      <c r="D4" s="1341"/>
      <c r="E4" s="1341"/>
      <c r="F4" s="368"/>
      <c r="G4" s="368"/>
    </row>
    <row r="5" spans="1:8" ht="24" customHeight="1" thickBot="1" x14ac:dyDescent="0.3">
      <c r="A5" s="315" t="s">
        <v>4</v>
      </c>
      <c r="B5" s="1602" t="s">
        <v>815</v>
      </c>
      <c r="C5" s="1603"/>
      <c r="D5" s="1603"/>
      <c r="E5" s="1604"/>
      <c r="F5" s="368"/>
      <c r="G5" s="368"/>
    </row>
    <row r="6" spans="1:8" ht="27" customHeight="1" thickBot="1" x14ac:dyDescent="0.3">
      <c r="A6" s="315" t="s">
        <v>6</v>
      </c>
      <c r="B6" s="1605" t="s">
        <v>816</v>
      </c>
      <c r="C6" s="1606"/>
      <c r="D6" s="1606"/>
      <c r="E6" s="1607"/>
      <c r="F6" s="368"/>
      <c r="G6" s="368"/>
    </row>
    <row r="7" spans="1:8" ht="15.75" thickBot="1" x14ac:dyDescent="0.3">
      <c r="A7" s="2146" t="s">
        <v>8</v>
      </c>
      <c r="B7" s="2147"/>
      <c r="C7" s="2147"/>
      <c r="D7" s="2147"/>
      <c r="E7" s="2148"/>
      <c r="F7" s="368"/>
      <c r="G7" s="368"/>
    </row>
    <row r="8" spans="1:8" ht="15.75" customHeight="1" x14ac:dyDescent="0.25">
      <c r="A8" s="2136" t="s">
        <v>817</v>
      </c>
      <c r="B8" s="2137"/>
      <c r="C8" s="2137"/>
      <c r="D8" s="2137"/>
      <c r="E8" s="2138"/>
      <c r="F8" s="368"/>
      <c r="G8" s="368"/>
    </row>
    <row r="9" spans="1:8" ht="36.75" customHeight="1" thickBot="1" x14ac:dyDescent="0.3">
      <c r="A9" s="2139"/>
      <c r="B9" s="2140"/>
      <c r="C9" s="2140"/>
      <c r="D9" s="2140"/>
      <c r="E9" s="2141"/>
      <c r="F9" s="368"/>
      <c r="G9" s="368"/>
    </row>
    <row r="10" spans="1:8" ht="15.75" hidden="1" customHeight="1" thickBot="1" x14ac:dyDescent="0.3">
      <c r="A10" s="2142"/>
      <c r="B10" s="2143"/>
      <c r="C10" s="2143"/>
      <c r="D10" s="2143"/>
      <c r="E10" s="2144"/>
      <c r="F10" s="368"/>
      <c r="G10" s="368"/>
    </row>
    <row r="11" spans="1:8" ht="41.25" customHeight="1" thickBot="1" x14ac:dyDescent="0.3">
      <c r="A11" s="934" t="s">
        <v>10</v>
      </c>
      <c r="B11" s="2151" t="s">
        <v>818</v>
      </c>
      <c r="C11" s="2152"/>
      <c r="D11" s="2152"/>
      <c r="E11" s="2153"/>
      <c r="F11" s="368"/>
      <c r="G11" s="368"/>
    </row>
    <row r="12" spans="1:8" ht="23.25" customHeight="1" x14ac:dyDescent="0.25">
      <c r="A12" s="2149" t="s">
        <v>12</v>
      </c>
      <c r="B12" s="935">
        <v>2024</v>
      </c>
      <c r="C12" s="935">
        <v>2025</v>
      </c>
      <c r="D12" s="935">
        <v>2026</v>
      </c>
      <c r="E12" s="935">
        <v>2027</v>
      </c>
      <c r="F12" s="368"/>
      <c r="G12" s="368"/>
    </row>
    <row r="13" spans="1:8" ht="15.75" thickBot="1" x14ac:dyDescent="0.3">
      <c r="A13" s="2150"/>
      <c r="B13" s="937" t="s">
        <v>819</v>
      </c>
      <c r="C13" s="937" t="s">
        <v>820</v>
      </c>
      <c r="D13" s="937" t="s">
        <v>14</v>
      </c>
      <c r="E13" s="937" t="s">
        <v>820</v>
      </c>
      <c r="F13" s="368"/>
      <c r="G13" s="368"/>
    </row>
    <row r="14" spans="1:8" ht="76.5" customHeight="1" thickBot="1" x14ac:dyDescent="0.3">
      <c r="A14" s="938" t="s">
        <v>821</v>
      </c>
      <c r="B14" s="939">
        <v>13</v>
      </c>
      <c r="C14" s="939">
        <v>13</v>
      </c>
      <c r="D14" s="939">
        <v>14</v>
      </c>
      <c r="E14" s="939">
        <v>14</v>
      </c>
      <c r="F14" s="368"/>
      <c r="G14" s="368"/>
      <c r="H14" s="940"/>
    </row>
    <row r="15" spans="1:8" ht="72.75" customHeight="1" thickBot="1" x14ac:dyDescent="0.3">
      <c r="A15" s="938" t="s">
        <v>822</v>
      </c>
      <c r="B15" s="941">
        <v>15</v>
      </c>
      <c r="C15" s="941">
        <v>14</v>
      </c>
      <c r="D15" s="941">
        <v>14</v>
      </c>
      <c r="E15" s="941">
        <v>15</v>
      </c>
      <c r="F15" s="368"/>
      <c r="G15" s="368"/>
      <c r="H15" s="942"/>
    </row>
    <row r="16" spans="1:8" ht="82.5" customHeight="1" thickBot="1" x14ac:dyDescent="0.3">
      <c r="A16" s="938" t="s">
        <v>823</v>
      </c>
      <c r="B16" s="941">
        <v>13</v>
      </c>
      <c r="C16" s="941">
        <v>12</v>
      </c>
      <c r="D16" s="941">
        <v>12</v>
      </c>
      <c r="E16" s="941">
        <v>12</v>
      </c>
      <c r="F16" s="368"/>
      <c r="G16" s="368"/>
      <c r="H16" s="942"/>
    </row>
    <row r="17" spans="1:9" ht="99.75" customHeight="1" thickBot="1" x14ac:dyDescent="0.3">
      <c r="A17" s="938" t="s">
        <v>824</v>
      </c>
      <c r="B17" s="939">
        <v>15</v>
      </c>
      <c r="C17" s="939">
        <v>18</v>
      </c>
      <c r="D17" s="939">
        <v>18</v>
      </c>
      <c r="E17" s="939">
        <v>18</v>
      </c>
      <c r="F17" s="368"/>
      <c r="G17" s="368"/>
      <c r="H17" s="940"/>
    </row>
    <row r="18" spans="1:9" ht="87.75" customHeight="1" thickBot="1" x14ac:dyDescent="0.3">
      <c r="A18" s="938" t="s">
        <v>825</v>
      </c>
      <c r="B18" s="939">
        <v>11</v>
      </c>
      <c r="C18" s="939">
        <v>10</v>
      </c>
      <c r="D18" s="939">
        <v>10</v>
      </c>
      <c r="E18" s="939">
        <v>10</v>
      </c>
      <c r="F18" s="368"/>
      <c r="G18" s="368"/>
      <c r="H18" s="940"/>
    </row>
    <row r="19" spans="1:9" ht="36.75" customHeight="1" thickBot="1" x14ac:dyDescent="0.3">
      <c r="A19" s="943" t="s">
        <v>24</v>
      </c>
      <c r="B19" s="2154" t="s">
        <v>826</v>
      </c>
      <c r="C19" s="2151"/>
      <c r="D19" s="2151"/>
      <c r="E19" s="2155"/>
      <c r="F19" s="368"/>
      <c r="G19" s="368"/>
      <c r="I19" s="944"/>
    </row>
    <row r="20" spans="1:9" ht="23.25" customHeight="1" thickBot="1" x14ac:dyDescent="0.3">
      <c r="A20" s="1605" t="s">
        <v>84</v>
      </c>
      <c r="B20" s="1606"/>
      <c r="C20" s="1606"/>
      <c r="D20" s="1606"/>
      <c r="E20" s="1607"/>
      <c r="F20" s="368"/>
      <c r="G20" s="368"/>
      <c r="H20" s="322"/>
    </row>
    <row r="21" spans="1:9" ht="27" customHeight="1" thickBot="1" x14ac:dyDescent="0.3">
      <c r="A21" s="945" t="s">
        <v>264</v>
      </c>
      <c r="B21" s="946" t="s">
        <v>175</v>
      </c>
      <c r="C21" s="947" t="s">
        <v>18</v>
      </c>
      <c r="D21" s="947" t="s">
        <v>18</v>
      </c>
      <c r="E21" s="947" t="s">
        <v>18</v>
      </c>
      <c r="F21" s="368"/>
      <c r="G21" s="948"/>
    </row>
    <row r="22" spans="1:9" ht="30.75" customHeight="1" thickBot="1" x14ac:dyDescent="0.3">
      <c r="A22" s="945" t="s">
        <v>827</v>
      </c>
      <c r="B22" s="949">
        <v>0.3</v>
      </c>
      <c r="C22" s="946" t="s">
        <v>82</v>
      </c>
      <c r="D22" s="946" t="s">
        <v>82</v>
      </c>
      <c r="E22" s="946" t="s">
        <v>82</v>
      </c>
      <c r="F22" s="368"/>
      <c r="G22" s="368"/>
    </row>
    <row r="23" spans="1:9" ht="24" customHeight="1" thickBot="1" x14ac:dyDescent="0.3">
      <c r="A23" s="2156" t="s">
        <v>90</v>
      </c>
      <c r="B23" s="2157"/>
      <c r="C23" s="2157"/>
      <c r="D23" s="2157"/>
      <c r="E23" s="2158"/>
      <c r="F23" s="368"/>
      <c r="G23" s="368"/>
    </row>
    <row r="24" spans="1:9" ht="15.75" thickBot="1" x14ac:dyDescent="0.3">
      <c r="A24" s="2156" t="s">
        <v>26</v>
      </c>
      <c r="B24" s="2157"/>
      <c r="C24" s="2157"/>
      <c r="D24" s="2157"/>
      <c r="E24" s="2158"/>
      <c r="F24" s="368"/>
      <c r="G24" s="368"/>
    </row>
    <row r="25" spans="1:9" ht="18.75" customHeight="1" thickBot="1" x14ac:dyDescent="0.3">
      <c r="A25" s="950" t="s">
        <v>27</v>
      </c>
      <c r="B25" s="1605" t="s">
        <v>828</v>
      </c>
      <c r="C25" s="2159"/>
      <c r="D25" s="2159"/>
      <c r="E25" s="2160"/>
      <c r="F25" s="368"/>
      <c r="G25" s="368"/>
    </row>
    <row r="26" spans="1:9" ht="31.5" customHeight="1" thickBot="1" x14ac:dyDescent="0.3">
      <c r="A26" s="945" t="s">
        <v>29</v>
      </c>
      <c r="B26" s="1333" t="s">
        <v>829</v>
      </c>
      <c r="C26" s="1334"/>
      <c r="D26" s="1334"/>
      <c r="E26" s="1335"/>
      <c r="F26" s="368"/>
      <c r="G26" s="368"/>
    </row>
    <row r="27" spans="1:9" ht="15.75" thickBot="1" x14ac:dyDescent="0.3">
      <c r="A27" s="945" t="s">
        <v>31</v>
      </c>
      <c r="B27" s="2161" t="s">
        <v>830</v>
      </c>
      <c r="C27" s="2159"/>
      <c r="D27" s="2159"/>
      <c r="E27" s="2160"/>
      <c r="F27" s="368"/>
      <c r="G27" s="368"/>
    </row>
    <row r="28" spans="1:9" ht="12.75" customHeight="1" x14ac:dyDescent="0.25">
      <c r="A28" s="2149"/>
      <c r="B28" s="935">
        <v>2024</v>
      </c>
      <c r="C28" s="935">
        <v>2025</v>
      </c>
      <c r="D28" s="935">
        <v>2026</v>
      </c>
      <c r="E28" s="935">
        <v>2027</v>
      </c>
      <c r="F28" s="368"/>
      <c r="G28" s="368"/>
    </row>
    <row r="29" spans="1:9" ht="9" customHeight="1" thickBot="1" x14ac:dyDescent="0.3">
      <c r="A29" s="2150"/>
      <c r="B29" s="951" t="s">
        <v>13</v>
      </c>
      <c r="C29" s="951" t="s">
        <v>14</v>
      </c>
      <c r="D29" s="951" t="s">
        <v>14</v>
      </c>
      <c r="E29" s="951" t="s">
        <v>14</v>
      </c>
      <c r="F29" s="368"/>
      <c r="G29" s="368"/>
    </row>
    <row r="30" spans="1:9" ht="15.75" thickBot="1" x14ac:dyDescent="0.3">
      <c r="A30" s="945" t="s">
        <v>33</v>
      </c>
      <c r="B30" s="952">
        <v>1</v>
      </c>
      <c r="C30" s="952">
        <v>1</v>
      </c>
      <c r="D30" s="952">
        <v>1</v>
      </c>
      <c r="E30" s="952">
        <v>1</v>
      </c>
      <c r="F30" s="368"/>
      <c r="G30" s="368"/>
    </row>
    <row r="31" spans="1:9" ht="15.75" thickBot="1" x14ac:dyDescent="0.3">
      <c r="A31" s="945" t="s">
        <v>35</v>
      </c>
      <c r="B31" s="952">
        <f>B39+B42+B45+B57</f>
        <v>157064</v>
      </c>
      <c r="C31" s="952">
        <f>C39+C42+C45+C57</f>
        <v>149012</v>
      </c>
      <c r="D31" s="952">
        <f t="shared" ref="D31:E31" si="0">D39+D42+D45+D57</f>
        <v>160785</v>
      </c>
      <c r="E31" s="952">
        <f t="shared" si="0"/>
        <v>143085</v>
      </c>
      <c r="F31" s="368"/>
      <c r="G31" s="368"/>
    </row>
    <row r="32" spans="1:9" ht="15.75" thickBot="1" x14ac:dyDescent="0.3">
      <c r="A32" s="945" t="s">
        <v>36</v>
      </c>
      <c r="B32" s="952">
        <f>B31/B30</f>
        <v>157064</v>
      </c>
      <c r="C32" s="952">
        <f>C31/C30</f>
        <v>149012</v>
      </c>
      <c r="D32" s="952">
        <f>D31/D30</f>
        <v>160785</v>
      </c>
      <c r="E32" s="952">
        <f>E31/E30</f>
        <v>143085</v>
      </c>
      <c r="F32" s="368"/>
      <c r="G32" s="368"/>
    </row>
    <row r="33" spans="1:9" ht="15.75" thickBot="1" x14ac:dyDescent="0.3">
      <c r="A33" s="945" t="s">
        <v>37</v>
      </c>
      <c r="B33" s="953" t="s">
        <v>94</v>
      </c>
      <c r="C33" s="954">
        <f>C30/B30-1</f>
        <v>0</v>
      </c>
      <c r="D33" s="954">
        <f t="shared" ref="D33:E35" si="1">D30/C30-1</f>
        <v>0</v>
      </c>
      <c r="E33" s="954">
        <f t="shared" si="1"/>
        <v>0</v>
      </c>
      <c r="F33" s="368"/>
      <c r="G33" s="955"/>
      <c r="H33" s="78"/>
      <c r="I33" s="78"/>
    </row>
    <row r="34" spans="1:9" ht="15.75" thickBot="1" x14ac:dyDescent="0.3">
      <c r="A34" s="933" t="s">
        <v>38</v>
      </c>
      <c r="B34" s="956"/>
      <c r="C34" s="954">
        <f>C31/B31-1</f>
        <v>-5.1265726073447815E-2</v>
      </c>
      <c r="D34" s="954">
        <f>D31/C31-1</f>
        <v>7.9007059834107274E-2</v>
      </c>
      <c r="E34" s="954">
        <f>E31/D31-1</f>
        <v>-0.11008489597910254</v>
      </c>
      <c r="F34" s="368"/>
      <c r="G34" s="368"/>
    </row>
    <row r="35" spans="1:9" ht="26.25" thickBot="1" x14ac:dyDescent="0.3">
      <c r="A35" s="945" t="s">
        <v>39</v>
      </c>
      <c r="B35" s="936" t="s">
        <v>94</v>
      </c>
      <c r="C35" s="954">
        <f>C32/B32-1</f>
        <v>-5.1265726073447815E-2</v>
      </c>
      <c r="D35" s="954">
        <f t="shared" si="1"/>
        <v>7.9007059834107274E-2</v>
      </c>
      <c r="E35" s="954">
        <f t="shared" si="1"/>
        <v>-0.11008489597910254</v>
      </c>
      <c r="F35" s="368"/>
      <c r="G35" s="368"/>
    </row>
    <row r="36" spans="1:9" ht="15.75" thickBot="1" x14ac:dyDescent="0.3">
      <c r="A36" s="1901" t="s">
        <v>95</v>
      </c>
      <c r="B36" s="1902"/>
      <c r="C36" s="1902"/>
      <c r="D36" s="1902"/>
      <c r="E36" s="1903"/>
      <c r="F36" s="368"/>
      <c r="G36" s="368"/>
    </row>
    <row r="37" spans="1:9" ht="12.75" customHeight="1" x14ac:dyDescent="0.25">
      <c r="A37" s="2149"/>
      <c r="B37" s="935">
        <v>2024</v>
      </c>
      <c r="C37" s="935">
        <v>2025</v>
      </c>
      <c r="D37" s="935">
        <v>2026</v>
      </c>
      <c r="E37" s="935">
        <v>2027</v>
      </c>
      <c r="F37" s="368"/>
      <c r="G37" s="368"/>
    </row>
    <row r="38" spans="1:9" ht="13.5" customHeight="1" thickBot="1" x14ac:dyDescent="0.3">
      <c r="A38" s="2150"/>
      <c r="B38" s="951" t="s">
        <v>13</v>
      </c>
      <c r="C38" s="951" t="s">
        <v>14</v>
      </c>
      <c r="D38" s="951" t="s">
        <v>14</v>
      </c>
      <c r="E38" s="951" t="s">
        <v>14</v>
      </c>
      <c r="F38" s="368"/>
      <c r="G38" s="368"/>
    </row>
    <row r="39" spans="1:9" ht="15.75" thickBot="1" x14ac:dyDescent="0.3">
      <c r="A39" s="957" t="s">
        <v>41</v>
      </c>
      <c r="B39" s="958">
        <f>B40+B41</f>
        <v>106785</v>
      </c>
      <c r="C39" s="958">
        <f>C40+C41</f>
        <v>114562</v>
      </c>
      <c r="D39" s="958">
        <f>D40+D41</f>
        <v>110685</v>
      </c>
      <c r="E39" s="958">
        <f>E40+E41</f>
        <v>110685</v>
      </c>
      <c r="F39" s="368"/>
      <c r="G39" s="368"/>
    </row>
    <row r="40" spans="1:9" ht="15.75" thickBot="1" x14ac:dyDescent="0.3">
      <c r="A40" s="959" t="s">
        <v>42</v>
      </c>
      <c r="B40" s="960">
        <v>106785</v>
      </c>
      <c r="C40" s="960">
        <v>114562</v>
      </c>
      <c r="D40" s="960">
        <v>110685</v>
      </c>
      <c r="E40" s="960">
        <v>110685</v>
      </c>
      <c r="F40" s="368"/>
      <c r="G40" s="955"/>
    </row>
    <row r="41" spans="1:9" ht="15.75" thickBot="1" x14ac:dyDescent="0.3">
      <c r="A41" s="959" t="s">
        <v>43</v>
      </c>
      <c r="B41" s="960"/>
      <c r="C41" s="960"/>
      <c r="D41" s="960"/>
      <c r="E41" s="960"/>
      <c r="F41" s="368"/>
      <c r="G41" s="368"/>
      <c r="H41" s="78"/>
    </row>
    <row r="42" spans="1:9" ht="26.25" thickBot="1" x14ac:dyDescent="0.3">
      <c r="A42" s="957" t="s">
        <v>67</v>
      </c>
      <c r="B42" s="958">
        <f>B43+B44</f>
        <v>17100</v>
      </c>
      <c r="C42" s="958">
        <f>C43+C44</f>
        <v>19150</v>
      </c>
      <c r="D42" s="958">
        <f>D43+D44</f>
        <v>17100</v>
      </c>
      <c r="E42" s="958">
        <f>E43+E44</f>
        <v>17100</v>
      </c>
      <c r="F42" s="368"/>
      <c r="G42" s="955"/>
    </row>
    <row r="43" spans="1:9" ht="15.75" thickBot="1" x14ac:dyDescent="0.3">
      <c r="A43" s="959" t="s">
        <v>42</v>
      </c>
      <c r="B43" s="960">
        <v>17100</v>
      </c>
      <c r="C43" s="960">
        <v>19150</v>
      </c>
      <c r="D43" s="960">
        <v>17100</v>
      </c>
      <c r="E43" s="960">
        <v>17100</v>
      </c>
      <c r="F43" s="368"/>
      <c r="G43" s="368"/>
      <c r="H43" s="78"/>
    </row>
    <row r="44" spans="1:9" ht="15.75" thickBot="1" x14ac:dyDescent="0.3">
      <c r="A44" s="959" t="s">
        <v>43</v>
      </c>
      <c r="B44" s="960"/>
      <c r="C44" s="958"/>
      <c r="D44" s="958"/>
      <c r="E44" s="958"/>
      <c r="F44" s="368"/>
      <c r="G44" s="368"/>
      <c r="H44" s="78"/>
    </row>
    <row r="45" spans="1:9" ht="15.75" thickBot="1" x14ac:dyDescent="0.3">
      <c r="A45" s="957" t="s">
        <v>45</v>
      </c>
      <c r="B45" s="960">
        <f>B46+B47</f>
        <v>33079</v>
      </c>
      <c r="C45" s="958">
        <f>C46+C47</f>
        <v>15000</v>
      </c>
      <c r="D45" s="958">
        <f>D46+D47</f>
        <v>32700</v>
      </c>
      <c r="E45" s="958">
        <f>E46+E47</f>
        <v>15000</v>
      </c>
      <c r="F45" s="368"/>
      <c r="G45" s="368"/>
    </row>
    <row r="46" spans="1:9" ht="15.75" thickBot="1" x14ac:dyDescent="0.3">
      <c r="A46" s="959" t="s">
        <v>42</v>
      </c>
      <c r="B46" s="960">
        <v>33079</v>
      </c>
      <c r="C46" s="960">
        <v>15000</v>
      </c>
      <c r="D46" s="960">
        <v>32700</v>
      </c>
      <c r="E46" s="960">
        <v>15000</v>
      </c>
      <c r="F46" s="368"/>
      <c r="G46" s="368"/>
    </row>
    <row r="47" spans="1:9" ht="15.75" thickBot="1" x14ac:dyDescent="0.3">
      <c r="A47" s="959" t="s">
        <v>43</v>
      </c>
      <c r="B47" s="960"/>
      <c r="C47" s="958"/>
      <c r="D47" s="958"/>
      <c r="E47" s="958"/>
      <c r="F47" s="368"/>
      <c r="G47" s="368"/>
    </row>
    <row r="48" spans="1:9" ht="15.75" thickBot="1" x14ac:dyDescent="0.3">
      <c r="A48" s="957" t="s">
        <v>46</v>
      </c>
      <c r="B48" s="960"/>
      <c r="C48" s="958"/>
      <c r="D48" s="958"/>
      <c r="E48" s="958"/>
      <c r="F48" s="368"/>
      <c r="G48" s="368"/>
    </row>
    <row r="49" spans="1:8" ht="15.75" thickBot="1" x14ac:dyDescent="0.3">
      <c r="A49" s="959" t="s">
        <v>42</v>
      </c>
      <c r="B49" s="960"/>
      <c r="C49" s="958"/>
      <c r="D49" s="958"/>
      <c r="E49" s="958"/>
      <c r="F49" s="368"/>
      <c r="G49" s="368"/>
    </row>
    <row r="50" spans="1:8" ht="15.75" thickBot="1" x14ac:dyDescent="0.3">
      <c r="A50" s="959" t="s">
        <v>43</v>
      </c>
      <c r="B50" s="960"/>
      <c r="C50" s="958"/>
      <c r="D50" s="958"/>
      <c r="E50" s="958"/>
      <c r="F50" s="368"/>
      <c r="G50" s="368"/>
    </row>
    <row r="51" spans="1:8" ht="15.75" thickBot="1" x14ac:dyDescent="0.3">
      <c r="A51" s="957" t="s">
        <v>47</v>
      </c>
      <c r="B51" s="960"/>
      <c r="C51" s="958"/>
      <c r="D51" s="958"/>
      <c r="E51" s="958"/>
      <c r="F51" s="368"/>
      <c r="G51" s="368"/>
    </row>
    <row r="52" spans="1:8" ht="15.75" thickBot="1" x14ac:dyDescent="0.3">
      <c r="A52" s="959" t="s">
        <v>42</v>
      </c>
      <c r="B52" s="960"/>
      <c r="C52" s="958"/>
      <c r="D52" s="958"/>
      <c r="E52" s="958"/>
      <c r="F52" s="368"/>
      <c r="G52" s="368"/>
    </row>
    <row r="53" spans="1:8" ht="15.75" thickBot="1" x14ac:dyDescent="0.3">
      <c r="A53" s="959" t="s">
        <v>43</v>
      </c>
      <c r="B53" s="960"/>
      <c r="C53" s="958"/>
      <c r="D53" s="958"/>
      <c r="E53" s="958"/>
      <c r="F53" s="368"/>
      <c r="G53" s="368"/>
    </row>
    <row r="54" spans="1:8" ht="15.75" thickBot="1" x14ac:dyDescent="0.3">
      <c r="A54" s="957" t="s">
        <v>48</v>
      </c>
      <c r="B54" s="960">
        <f>B55+B56</f>
        <v>0</v>
      </c>
      <c r="C54" s="958">
        <f>C55+C56</f>
        <v>0</v>
      </c>
      <c r="D54" s="958">
        <f>D55+D56</f>
        <v>0</v>
      </c>
      <c r="E54" s="958">
        <f>E55+E56</f>
        <v>0</v>
      </c>
      <c r="F54" s="368"/>
      <c r="G54" s="368"/>
    </row>
    <row r="55" spans="1:8" ht="15.75" thickBot="1" x14ac:dyDescent="0.3">
      <c r="A55" s="959" t="s">
        <v>42</v>
      </c>
      <c r="B55" s="960"/>
      <c r="C55" s="958">
        <v>0</v>
      </c>
      <c r="D55" s="958">
        <v>0</v>
      </c>
      <c r="E55" s="958">
        <v>0</v>
      </c>
      <c r="F55" s="368"/>
      <c r="G55" s="368"/>
    </row>
    <row r="56" spans="1:8" ht="15.75" thickBot="1" x14ac:dyDescent="0.3">
      <c r="A56" s="959" t="s">
        <v>43</v>
      </c>
      <c r="B56" s="960"/>
      <c r="C56" s="958"/>
      <c r="D56" s="958"/>
      <c r="E56" s="958"/>
      <c r="F56" s="368"/>
      <c r="G56" s="368"/>
    </row>
    <row r="57" spans="1:8" ht="26.25" thickBot="1" x14ac:dyDescent="0.3">
      <c r="A57" s="957" t="s">
        <v>49</v>
      </c>
      <c r="B57" s="958">
        <f>B58</f>
        <v>100</v>
      </c>
      <c r="C57" s="958">
        <f>C58+C59</f>
        <v>300</v>
      </c>
      <c r="D57" s="958">
        <f t="shared" ref="D57:E57" si="2">D58+D59</f>
        <v>300</v>
      </c>
      <c r="E57" s="958">
        <f t="shared" si="2"/>
        <v>300</v>
      </c>
      <c r="F57" s="368"/>
      <c r="G57" s="368"/>
      <c r="H57" s="339"/>
    </row>
    <row r="58" spans="1:8" ht="15.75" thickBot="1" x14ac:dyDescent="0.3">
      <c r="A58" s="959" t="s">
        <v>42</v>
      </c>
      <c r="B58" s="960">
        <v>100</v>
      </c>
      <c r="C58" s="961">
        <v>300</v>
      </c>
      <c r="D58" s="961">
        <v>300</v>
      </c>
      <c r="E58" s="961">
        <v>300</v>
      </c>
      <c r="F58" s="368"/>
      <c r="G58" s="368"/>
    </row>
    <row r="59" spans="1:8" ht="15.75" thickBot="1" x14ac:dyDescent="0.3">
      <c r="A59" s="959" t="s">
        <v>43</v>
      </c>
      <c r="B59" s="960"/>
      <c r="C59" s="962"/>
      <c r="D59" s="949"/>
      <c r="E59" s="949"/>
      <c r="F59" s="368"/>
      <c r="G59" s="368"/>
    </row>
    <row r="60" spans="1:8" ht="15.75" thickBot="1" x14ac:dyDescent="0.3">
      <c r="A60" s="963" t="s">
        <v>62</v>
      </c>
      <c r="B60" s="960">
        <f>B57+B54+B51+B48+B45+B42+B39</f>
        <v>157064</v>
      </c>
      <c r="C60" s="960">
        <f>C57+C54+C51+C48+C45+C42+C39</f>
        <v>149012</v>
      </c>
      <c r="D60" s="960">
        <f>D57+D54+D51+D48+D45+D42+D39</f>
        <v>160785</v>
      </c>
      <c r="E60" s="960">
        <f>E57+E54+E51+E48+E45+E42+E39</f>
        <v>143085</v>
      </c>
      <c r="F60" s="368"/>
      <c r="G60" s="368"/>
    </row>
    <row r="61" spans="1:8" ht="14.25" customHeight="1" thickBot="1" x14ac:dyDescent="0.3">
      <c r="A61" s="943" t="s">
        <v>71</v>
      </c>
      <c r="B61" s="964">
        <f>IF(B60-B31=0,0,"Error")</f>
        <v>0</v>
      </c>
      <c r="C61" s="964">
        <f>IF(C60-C31=0,0,"Error")</f>
        <v>0</v>
      </c>
      <c r="D61" s="964">
        <f t="shared" ref="D61:E61" si="3">IF(D60-D31=0,0,"Error")</f>
        <v>0</v>
      </c>
      <c r="E61" s="964">
        <f t="shared" si="3"/>
        <v>0</v>
      </c>
      <c r="F61" s="368"/>
      <c r="G61" s="368"/>
    </row>
    <row r="62" spans="1:8" ht="26.25" hidden="1" customHeight="1" thickBot="1" x14ac:dyDescent="0.3">
      <c r="A62" s="965" t="s">
        <v>831</v>
      </c>
      <c r="B62" s="2161"/>
      <c r="C62" s="2159"/>
      <c r="D62" s="2159"/>
      <c r="E62" s="2160"/>
      <c r="F62" s="368"/>
      <c r="G62" s="368"/>
    </row>
    <row r="63" spans="1:8" ht="15.75" hidden="1" customHeight="1" thickBot="1" x14ac:dyDescent="0.3">
      <c r="A63" s="945" t="s">
        <v>29</v>
      </c>
      <c r="B63" s="1605"/>
      <c r="C63" s="1606"/>
      <c r="D63" s="1606"/>
      <c r="E63" s="1607"/>
      <c r="F63" s="368"/>
      <c r="G63" s="368"/>
    </row>
    <row r="64" spans="1:8" ht="15.75" hidden="1" customHeight="1" thickBot="1" x14ac:dyDescent="0.3">
      <c r="A64" s="945" t="s">
        <v>31</v>
      </c>
      <c r="B64" s="2161"/>
      <c r="C64" s="2159"/>
      <c r="D64" s="2159"/>
      <c r="E64" s="2160"/>
      <c r="F64" s="368"/>
      <c r="G64" s="368"/>
    </row>
    <row r="65" spans="1:7" ht="15" hidden="1" customHeight="1" thickBot="1" x14ac:dyDescent="0.3">
      <c r="A65" s="2149"/>
      <c r="B65" s="966">
        <v>2018</v>
      </c>
      <c r="C65" s="966">
        <v>2019</v>
      </c>
      <c r="D65" s="966">
        <v>2024</v>
      </c>
      <c r="E65" s="966">
        <v>2025</v>
      </c>
      <c r="F65" s="368"/>
      <c r="G65" s="368"/>
    </row>
    <row r="66" spans="1:7" ht="15.75" hidden="1" customHeight="1" thickBot="1" x14ac:dyDescent="0.3">
      <c r="A66" s="2150"/>
      <c r="B66" s="951" t="s">
        <v>13</v>
      </c>
      <c r="C66" s="951" t="s">
        <v>14</v>
      </c>
      <c r="D66" s="951" t="s">
        <v>14</v>
      </c>
      <c r="E66" s="951" t="s">
        <v>14</v>
      </c>
      <c r="F66" s="368"/>
      <c r="G66" s="368"/>
    </row>
    <row r="67" spans="1:7" ht="15.75" hidden="1" customHeight="1" thickBot="1" x14ac:dyDescent="0.3">
      <c r="A67" s="945" t="s">
        <v>33</v>
      </c>
      <c r="B67" s="945"/>
      <c r="C67" s="945"/>
      <c r="D67" s="945"/>
      <c r="E67" s="945"/>
      <c r="F67" s="368"/>
      <c r="G67" s="368"/>
    </row>
    <row r="68" spans="1:7" ht="15.75" hidden="1" customHeight="1" thickBot="1" x14ac:dyDescent="0.3">
      <c r="A68" s="945" t="s">
        <v>35</v>
      </c>
      <c r="B68" s="952">
        <f>B97</f>
        <v>0</v>
      </c>
      <c r="C68" s="952">
        <f>C97</f>
        <v>0</v>
      </c>
      <c r="D68" s="952">
        <f>D97</f>
        <v>0</v>
      </c>
      <c r="E68" s="952">
        <f>E97</f>
        <v>0</v>
      </c>
      <c r="F68" s="368"/>
      <c r="G68" s="368"/>
    </row>
    <row r="69" spans="1:7" ht="15.75" hidden="1" customHeight="1" thickBot="1" x14ac:dyDescent="0.3">
      <c r="A69" s="945" t="s">
        <v>36</v>
      </c>
      <c r="B69" s="952" t="e">
        <f>B68/B67</f>
        <v>#DIV/0!</v>
      </c>
      <c r="C69" s="952" t="e">
        <f>C68/C67</f>
        <v>#DIV/0!</v>
      </c>
      <c r="D69" s="952" t="e">
        <f>D68/D67</f>
        <v>#DIV/0!</v>
      </c>
      <c r="E69" s="952" t="e">
        <f>E68/E67</f>
        <v>#DIV/0!</v>
      </c>
      <c r="F69" s="368"/>
      <c r="G69" s="368"/>
    </row>
    <row r="70" spans="1:7" ht="15.75" hidden="1" customHeight="1" thickBot="1" x14ac:dyDescent="0.3">
      <c r="A70" s="945" t="s">
        <v>37</v>
      </c>
      <c r="B70" s="936"/>
      <c r="C70" s="954" t="e">
        <f t="shared" ref="C70:E72" si="4">C67/B67-1</f>
        <v>#DIV/0!</v>
      </c>
      <c r="D70" s="954" t="e">
        <f t="shared" si="4"/>
        <v>#DIV/0!</v>
      </c>
      <c r="E70" s="954" t="e">
        <f t="shared" si="4"/>
        <v>#DIV/0!</v>
      </c>
      <c r="F70" s="368"/>
      <c r="G70" s="368"/>
    </row>
    <row r="71" spans="1:7" ht="15.75" hidden="1" customHeight="1" thickBot="1" x14ac:dyDescent="0.3">
      <c r="A71" s="945" t="s">
        <v>38</v>
      </c>
      <c r="B71" s="936"/>
      <c r="C71" s="954" t="e">
        <f t="shared" si="4"/>
        <v>#DIV/0!</v>
      </c>
      <c r="D71" s="954" t="e">
        <f t="shared" si="4"/>
        <v>#DIV/0!</v>
      </c>
      <c r="E71" s="954" t="e">
        <f t="shared" si="4"/>
        <v>#DIV/0!</v>
      </c>
      <c r="F71" s="368"/>
      <c r="G71" s="368"/>
    </row>
    <row r="72" spans="1:7" ht="26.25" hidden="1" customHeight="1" thickBot="1" x14ac:dyDescent="0.3">
      <c r="A72" s="945" t="s">
        <v>39</v>
      </c>
      <c r="B72" s="936"/>
      <c r="C72" s="954" t="e">
        <f t="shared" si="4"/>
        <v>#DIV/0!</v>
      </c>
      <c r="D72" s="954" t="e">
        <f t="shared" si="4"/>
        <v>#DIV/0!</v>
      </c>
      <c r="E72" s="954" t="e">
        <f t="shared" si="4"/>
        <v>#DIV/0!</v>
      </c>
      <c r="F72" s="368"/>
      <c r="G72" s="368"/>
    </row>
    <row r="73" spans="1:7" ht="15.75" hidden="1" customHeight="1" thickBot="1" x14ac:dyDescent="0.3">
      <c r="A73" s="1901" t="s">
        <v>832</v>
      </c>
      <c r="B73" s="1902"/>
      <c r="C73" s="1902"/>
      <c r="D73" s="1902"/>
      <c r="E73" s="1903"/>
      <c r="F73" s="368"/>
      <c r="G73" s="368"/>
    </row>
    <row r="74" spans="1:7" ht="15" hidden="1" customHeight="1" thickBot="1" x14ac:dyDescent="0.3">
      <c r="A74" s="2149"/>
      <c r="B74" s="966">
        <v>2018</v>
      </c>
      <c r="C74" s="966">
        <v>2019</v>
      </c>
      <c r="D74" s="966">
        <v>2024</v>
      </c>
      <c r="E74" s="966">
        <v>2025</v>
      </c>
      <c r="F74" s="368"/>
      <c r="G74" s="368"/>
    </row>
    <row r="75" spans="1:7" ht="15.75" hidden="1" customHeight="1" thickBot="1" x14ac:dyDescent="0.3">
      <c r="A75" s="2150"/>
      <c r="B75" s="951" t="s">
        <v>13</v>
      </c>
      <c r="C75" s="951" t="s">
        <v>14</v>
      </c>
      <c r="D75" s="951" t="s">
        <v>14</v>
      </c>
      <c r="E75" s="951" t="s">
        <v>14</v>
      </c>
      <c r="F75" s="368"/>
      <c r="G75" s="368"/>
    </row>
    <row r="76" spans="1:7" ht="15.75" hidden="1" customHeight="1" thickBot="1" x14ac:dyDescent="0.3">
      <c r="A76" s="957" t="s">
        <v>41</v>
      </c>
      <c r="B76" s="958"/>
      <c r="C76" s="958"/>
      <c r="D76" s="958"/>
      <c r="E76" s="958"/>
      <c r="F76" s="368"/>
      <c r="G76" s="368"/>
    </row>
    <row r="77" spans="1:7" ht="15.75" hidden="1" customHeight="1" thickBot="1" x14ac:dyDescent="0.3">
      <c r="A77" s="959" t="s">
        <v>42</v>
      </c>
      <c r="B77" s="960"/>
      <c r="C77" s="967"/>
      <c r="D77" s="967"/>
      <c r="E77" s="967"/>
      <c r="F77" s="368"/>
      <c r="G77" s="368"/>
    </row>
    <row r="78" spans="1:7" ht="15.75" hidden="1" customHeight="1" thickBot="1" x14ac:dyDescent="0.3">
      <c r="A78" s="959" t="s">
        <v>43</v>
      </c>
      <c r="B78" s="960"/>
      <c r="C78" s="967"/>
      <c r="D78" s="967"/>
      <c r="E78" s="967"/>
      <c r="F78" s="368"/>
      <c r="G78" s="368"/>
    </row>
    <row r="79" spans="1:7" ht="26.25" hidden="1" customHeight="1" thickBot="1" x14ac:dyDescent="0.3">
      <c r="A79" s="957" t="s">
        <v>67</v>
      </c>
      <c r="B79" s="958"/>
      <c r="C79" s="958"/>
      <c r="D79" s="958"/>
      <c r="E79" s="958"/>
      <c r="F79" s="368"/>
      <c r="G79" s="368"/>
    </row>
    <row r="80" spans="1:7" ht="15.75" hidden="1" customHeight="1" thickBot="1" x14ac:dyDescent="0.3">
      <c r="A80" s="959" t="s">
        <v>42</v>
      </c>
      <c r="B80" s="960"/>
      <c r="C80" s="958"/>
      <c r="D80" s="958"/>
      <c r="E80" s="958"/>
      <c r="F80" s="368"/>
      <c r="G80" s="368"/>
    </row>
    <row r="81" spans="1:7" ht="15.75" hidden="1" customHeight="1" thickBot="1" x14ac:dyDescent="0.3">
      <c r="A81" s="959" t="s">
        <v>43</v>
      </c>
      <c r="B81" s="960"/>
      <c r="C81" s="958"/>
      <c r="D81" s="958"/>
      <c r="E81" s="958"/>
      <c r="F81" s="368"/>
      <c r="G81" s="368"/>
    </row>
    <row r="82" spans="1:7" ht="15.75" hidden="1" customHeight="1" thickBot="1" x14ac:dyDescent="0.3">
      <c r="A82" s="957" t="s">
        <v>45</v>
      </c>
      <c r="B82" s="960">
        <v>0</v>
      </c>
      <c r="C82" s="958">
        <v>0</v>
      </c>
      <c r="D82" s="958">
        <v>0</v>
      </c>
      <c r="E82" s="958">
        <v>0</v>
      </c>
      <c r="F82" s="368"/>
      <c r="G82" s="368"/>
    </row>
    <row r="83" spans="1:7" ht="15.75" hidden="1" customHeight="1" thickBot="1" x14ac:dyDescent="0.3">
      <c r="A83" s="959" t="s">
        <v>42</v>
      </c>
      <c r="B83" s="960"/>
      <c r="C83" s="958"/>
      <c r="D83" s="958"/>
      <c r="E83" s="958"/>
      <c r="F83" s="368"/>
      <c r="G83" s="368"/>
    </row>
    <row r="84" spans="1:7" ht="15.75" hidden="1" customHeight="1" thickBot="1" x14ac:dyDescent="0.3">
      <c r="A84" s="959" t="s">
        <v>43</v>
      </c>
      <c r="B84" s="960"/>
      <c r="C84" s="958"/>
      <c r="D84" s="958"/>
      <c r="E84" s="958"/>
      <c r="F84" s="368"/>
      <c r="G84" s="368"/>
    </row>
    <row r="85" spans="1:7" ht="15.75" hidden="1" customHeight="1" thickBot="1" x14ac:dyDescent="0.3">
      <c r="A85" s="957" t="s">
        <v>46</v>
      </c>
      <c r="B85" s="960"/>
      <c r="C85" s="958"/>
      <c r="D85" s="958"/>
      <c r="E85" s="958"/>
      <c r="F85" s="368"/>
      <c r="G85" s="368"/>
    </row>
    <row r="86" spans="1:7" ht="15.75" hidden="1" customHeight="1" thickBot="1" x14ac:dyDescent="0.3">
      <c r="A86" s="959" t="s">
        <v>42</v>
      </c>
      <c r="B86" s="960"/>
      <c r="C86" s="958"/>
      <c r="D86" s="958"/>
      <c r="E86" s="958"/>
      <c r="F86" s="368"/>
      <c r="G86" s="368"/>
    </row>
    <row r="87" spans="1:7" ht="15.75" hidden="1" customHeight="1" thickBot="1" x14ac:dyDescent="0.3">
      <c r="A87" s="959" t="s">
        <v>43</v>
      </c>
      <c r="B87" s="960"/>
      <c r="C87" s="958"/>
      <c r="D87" s="958"/>
      <c r="E87" s="958"/>
      <c r="F87" s="368"/>
      <c r="G87" s="368"/>
    </row>
    <row r="88" spans="1:7" ht="15.75" hidden="1" customHeight="1" thickBot="1" x14ac:dyDescent="0.3">
      <c r="A88" s="957" t="s">
        <v>47</v>
      </c>
      <c r="B88" s="960"/>
      <c r="C88" s="958"/>
      <c r="D88" s="958"/>
      <c r="E88" s="958"/>
      <c r="F88" s="368"/>
      <c r="G88" s="368"/>
    </row>
    <row r="89" spans="1:7" ht="15.75" hidden="1" customHeight="1" thickBot="1" x14ac:dyDescent="0.3">
      <c r="A89" s="959" t="s">
        <v>42</v>
      </c>
      <c r="B89" s="960"/>
      <c r="C89" s="958"/>
      <c r="D89" s="958"/>
      <c r="E89" s="958"/>
      <c r="F89" s="368"/>
      <c r="G89" s="368"/>
    </row>
    <row r="90" spans="1:7" ht="15.75" hidden="1" customHeight="1" thickBot="1" x14ac:dyDescent="0.3">
      <c r="A90" s="959" t="s">
        <v>43</v>
      </c>
      <c r="B90" s="960"/>
      <c r="C90" s="958"/>
      <c r="D90" s="958"/>
      <c r="E90" s="958"/>
      <c r="F90" s="368"/>
      <c r="G90" s="368"/>
    </row>
    <row r="91" spans="1:7" ht="15.75" hidden="1" customHeight="1" thickBot="1" x14ac:dyDescent="0.3">
      <c r="A91" s="957" t="s">
        <v>48</v>
      </c>
      <c r="B91" s="960"/>
      <c r="C91" s="958"/>
      <c r="D91" s="958"/>
      <c r="E91" s="958"/>
      <c r="F91" s="368"/>
      <c r="G91" s="368"/>
    </row>
    <row r="92" spans="1:7" ht="15.75" hidden="1" customHeight="1" thickBot="1" x14ac:dyDescent="0.3">
      <c r="A92" s="959" t="s">
        <v>42</v>
      </c>
      <c r="B92" s="960"/>
      <c r="C92" s="958"/>
      <c r="D92" s="958"/>
      <c r="E92" s="958"/>
      <c r="F92" s="368"/>
      <c r="G92" s="368"/>
    </row>
    <row r="93" spans="1:7" ht="15.75" hidden="1" customHeight="1" thickBot="1" x14ac:dyDescent="0.3">
      <c r="A93" s="959" t="s">
        <v>43</v>
      </c>
      <c r="B93" s="960"/>
      <c r="C93" s="958"/>
      <c r="D93" s="958"/>
      <c r="E93" s="958"/>
      <c r="F93" s="368"/>
      <c r="G93" s="368"/>
    </row>
    <row r="94" spans="1:7" ht="26.25" hidden="1" customHeight="1" thickBot="1" x14ac:dyDescent="0.3">
      <c r="A94" s="957" t="s">
        <v>49</v>
      </c>
      <c r="B94" s="960"/>
      <c r="C94" s="958"/>
      <c r="D94" s="958"/>
      <c r="E94" s="958"/>
      <c r="F94" s="368"/>
      <c r="G94" s="368"/>
    </row>
    <row r="95" spans="1:7" ht="15.75" hidden="1" customHeight="1" thickBot="1" x14ac:dyDescent="0.3">
      <c r="A95" s="959" t="s">
        <v>42</v>
      </c>
      <c r="B95" s="960"/>
      <c r="C95" s="958"/>
      <c r="D95" s="958"/>
      <c r="E95" s="958"/>
      <c r="F95" s="368"/>
      <c r="G95" s="368"/>
    </row>
    <row r="96" spans="1:7" ht="15.75" hidden="1" customHeight="1" thickBot="1" x14ac:dyDescent="0.3">
      <c r="A96" s="959" t="s">
        <v>43</v>
      </c>
      <c r="B96" s="960"/>
      <c r="C96" s="958"/>
      <c r="D96" s="958"/>
      <c r="E96" s="958"/>
      <c r="F96" s="368"/>
      <c r="G96" s="368"/>
    </row>
    <row r="97" spans="1:7" ht="15.75" hidden="1" customHeight="1" thickBot="1" x14ac:dyDescent="0.3">
      <c r="A97" s="968" t="s">
        <v>50</v>
      </c>
      <c r="B97" s="960">
        <f>B94+B91+B88+B85+B82+B79+B76</f>
        <v>0</v>
      </c>
      <c r="C97" s="960">
        <f>C94+C91+C88+C85+C82+C79+C76</f>
        <v>0</v>
      </c>
      <c r="D97" s="960">
        <f>D94+D91+D88+D85+D82+D79+D76</f>
        <v>0</v>
      </c>
      <c r="E97" s="960">
        <f>E94+E91+E88+E85+E82+E79+E76</f>
        <v>0</v>
      </c>
      <c r="F97" s="368"/>
      <c r="G97" s="368"/>
    </row>
    <row r="98" spans="1:7" ht="15.75" hidden="1" customHeight="1" thickBot="1" x14ac:dyDescent="0.3">
      <c r="A98" s="943" t="s">
        <v>71</v>
      </c>
      <c r="B98" s="964">
        <f>IF(B97-B68=0,0,"Error")</f>
        <v>0</v>
      </c>
      <c r="C98" s="964">
        <f>IF(C97-C68=0,0,"Error")</f>
        <v>0</v>
      </c>
      <c r="D98" s="964">
        <f>IF(D97-D68=0,0,"Error")</f>
        <v>0</v>
      </c>
      <c r="E98" s="964">
        <f>IF(E97-E68=0,0,"Error")</f>
        <v>0</v>
      </c>
      <c r="F98" s="368"/>
      <c r="G98" s="368"/>
    </row>
    <row r="99" spans="1:7" ht="26.25" hidden="1" customHeight="1" thickBot="1" x14ac:dyDescent="0.3">
      <c r="A99" s="965" t="s">
        <v>833</v>
      </c>
      <c r="B99" s="2161"/>
      <c r="C99" s="2159"/>
      <c r="D99" s="2159"/>
      <c r="E99" s="2160"/>
      <c r="F99" s="368"/>
      <c r="G99" s="368"/>
    </row>
    <row r="100" spans="1:7" ht="15.75" hidden="1" customHeight="1" thickBot="1" x14ac:dyDescent="0.3">
      <c r="A100" s="945" t="s">
        <v>29</v>
      </c>
      <c r="B100" s="1605"/>
      <c r="C100" s="1606"/>
      <c r="D100" s="1606"/>
      <c r="E100" s="1607"/>
      <c r="F100" s="368"/>
      <c r="G100" s="368"/>
    </row>
    <row r="101" spans="1:7" ht="15.75" hidden="1" customHeight="1" thickBot="1" x14ac:dyDescent="0.3">
      <c r="A101" s="945" t="s">
        <v>31</v>
      </c>
      <c r="B101" s="2161"/>
      <c r="C101" s="2159"/>
      <c r="D101" s="2159"/>
      <c r="E101" s="2160"/>
      <c r="F101" s="368"/>
      <c r="G101" s="368"/>
    </row>
    <row r="102" spans="1:7" ht="15" hidden="1" customHeight="1" thickBot="1" x14ac:dyDescent="0.3">
      <c r="A102" s="2149"/>
      <c r="B102" s="966">
        <v>2018</v>
      </c>
      <c r="C102" s="966">
        <v>2019</v>
      </c>
      <c r="D102" s="966">
        <v>2024</v>
      </c>
      <c r="E102" s="966">
        <v>2025</v>
      </c>
      <c r="F102" s="368"/>
      <c r="G102" s="368"/>
    </row>
    <row r="103" spans="1:7" ht="15.75" hidden="1" customHeight="1" thickBot="1" x14ac:dyDescent="0.3">
      <c r="A103" s="2150"/>
      <c r="B103" s="951" t="s">
        <v>13</v>
      </c>
      <c r="C103" s="951" t="s">
        <v>14</v>
      </c>
      <c r="D103" s="951" t="s">
        <v>14</v>
      </c>
      <c r="E103" s="951" t="s">
        <v>14</v>
      </c>
      <c r="F103" s="368"/>
      <c r="G103" s="368"/>
    </row>
    <row r="104" spans="1:7" ht="15.75" hidden="1" customHeight="1" thickBot="1" x14ac:dyDescent="0.3">
      <c r="A104" s="945" t="s">
        <v>33</v>
      </c>
      <c r="B104" s="952"/>
      <c r="C104" s="952"/>
      <c r="D104" s="952"/>
      <c r="E104" s="952"/>
      <c r="F104" s="368"/>
      <c r="G104" s="368"/>
    </row>
    <row r="105" spans="1:7" ht="15.75" hidden="1" customHeight="1" thickBot="1" x14ac:dyDescent="0.3">
      <c r="A105" s="945" t="s">
        <v>35</v>
      </c>
      <c r="B105" s="952">
        <f>B134</f>
        <v>0</v>
      </c>
      <c r="C105" s="952">
        <f>C134</f>
        <v>0</v>
      </c>
      <c r="D105" s="952">
        <f>D134</f>
        <v>0</v>
      </c>
      <c r="E105" s="952">
        <f>E134</f>
        <v>0</v>
      </c>
      <c r="F105" s="368"/>
      <c r="G105" s="368"/>
    </row>
    <row r="106" spans="1:7" ht="15.75" hidden="1" customHeight="1" thickBot="1" x14ac:dyDescent="0.3">
      <c r="A106" s="945" t="s">
        <v>36</v>
      </c>
      <c r="B106" s="952" t="e">
        <f>B105/B104</f>
        <v>#DIV/0!</v>
      </c>
      <c r="C106" s="952" t="e">
        <f>C105/C104</f>
        <v>#DIV/0!</v>
      </c>
      <c r="D106" s="952" t="e">
        <f>D105/D104</f>
        <v>#DIV/0!</v>
      </c>
      <c r="E106" s="952" t="e">
        <f>E105/E104</f>
        <v>#DIV/0!</v>
      </c>
      <c r="F106" s="368"/>
      <c r="G106" s="368"/>
    </row>
    <row r="107" spans="1:7" ht="15.75" hidden="1" customHeight="1" thickBot="1" x14ac:dyDescent="0.3">
      <c r="A107" s="945" t="s">
        <v>37</v>
      </c>
      <c r="B107" s="936"/>
      <c r="C107" s="954" t="e">
        <f t="shared" ref="C107:E109" si="5">C104/B104-1</f>
        <v>#DIV/0!</v>
      </c>
      <c r="D107" s="954" t="e">
        <f t="shared" si="5"/>
        <v>#DIV/0!</v>
      </c>
      <c r="E107" s="954" t="e">
        <f t="shared" si="5"/>
        <v>#DIV/0!</v>
      </c>
      <c r="F107" s="368"/>
      <c r="G107" s="368"/>
    </row>
    <row r="108" spans="1:7" ht="15.75" hidden="1" customHeight="1" thickBot="1" x14ac:dyDescent="0.3">
      <c r="A108" s="945" t="s">
        <v>38</v>
      </c>
      <c r="B108" s="936"/>
      <c r="C108" s="954" t="e">
        <f t="shared" si="5"/>
        <v>#DIV/0!</v>
      </c>
      <c r="D108" s="954" t="e">
        <f t="shared" si="5"/>
        <v>#DIV/0!</v>
      </c>
      <c r="E108" s="954" t="e">
        <f t="shared" si="5"/>
        <v>#DIV/0!</v>
      </c>
      <c r="F108" s="368"/>
      <c r="G108" s="368"/>
    </row>
    <row r="109" spans="1:7" ht="26.25" hidden="1" customHeight="1" thickBot="1" x14ac:dyDescent="0.3">
      <c r="A109" s="945" t="s">
        <v>39</v>
      </c>
      <c r="B109" s="936"/>
      <c r="C109" s="954" t="e">
        <f t="shared" si="5"/>
        <v>#DIV/0!</v>
      </c>
      <c r="D109" s="954" t="e">
        <f t="shared" si="5"/>
        <v>#DIV/0!</v>
      </c>
      <c r="E109" s="954" t="e">
        <f t="shared" si="5"/>
        <v>#DIV/0!</v>
      </c>
      <c r="F109" s="368"/>
      <c r="G109" s="368"/>
    </row>
    <row r="110" spans="1:7" ht="15.75" hidden="1" customHeight="1" thickBot="1" x14ac:dyDescent="0.3">
      <c r="A110" s="1901" t="s">
        <v>832</v>
      </c>
      <c r="B110" s="1902"/>
      <c r="C110" s="1902"/>
      <c r="D110" s="1902"/>
      <c r="E110" s="1903"/>
      <c r="F110" s="368"/>
      <c r="G110" s="368"/>
    </row>
    <row r="111" spans="1:7" ht="15" hidden="1" customHeight="1" thickBot="1" x14ac:dyDescent="0.3">
      <c r="A111" s="2149"/>
      <c r="B111" s="966">
        <v>2018</v>
      </c>
      <c r="C111" s="966">
        <v>2019</v>
      </c>
      <c r="D111" s="966">
        <v>2024</v>
      </c>
      <c r="E111" s="966">
        <v>2025</v>
      </c>
      <c r="F111" s="368"/>
      <c r="G111" s="368"/>
    </row>
    <row r="112" spans="1:7" ht="15.75" hidden="1" customHeight="1" thickBot="1" x14ac:dyDescent="0.3">
      <c r="A112" s="2150"/>
      <c r="B112" s="951" t="s">
        <v>13</v>
      </c>
      <c r="C112" s="951" t="s">
        <v>14</v>
      </c>
      <c r="D112" s="951" t="s">
        <v>14</v>
      </c>
      <c r="E112" s="951" t="s">
        <v>14</v>
      </c>
      <c r="F112" s="368"/>
      <c r="G112" s="368"/>
    </row>
    <row r="113" spans="1:7" ht="15.75" hidden="1" customHeight="1" thickBot="1" x14ac:dyDescent="0.3">
      <c r="A113" s="957" t="s">
        <v>41</v>
      </c>
      <c r="B113" s="958"/>
      <c r="C113" s="958"/>
      <c r="D113" s="958"/>
      <c r="E113" s="958"/>
      <c r="F113" s="368"/>
      <c r="G113" s="368"/>
    </row>
    <row r="114" spans="1:7" ht="15.75" hidden="1" customHeight="1" thickBot="1" x14ac:dyDescent="0.3">
      <c r="A114" s="959" t="s">
        <v>42</v>
      </c>
      <c r="B114" s="960"/>
      <c r="C114" s="967"/>
      <c r="D114" s="967"/>
      <c r="E114" s="967"/>
      <c r="F114" s="368"/>
      <c r="G114" s="368"/>
    </row>
    <row r="115" spans="1:7" ht="15.75" hidden="1" customHeight="1" thickBot="1" x14ac:dyDescent="0.3">
      <c r="A115" s="959" t="s">
        <v>43</v>
      </c>
      <c r="B115" s="960"/>
      <c r="C115" s="967"/>
      <c r="D115" s="967"/>
      <c r="E115" s="967"/>
      <c r="F115" s="368"/>
      <c r="G115" s="368"/>
    </row>
    <row r="116" spans="1:7" ht="26.25" hidden="1" customHeight="1" thickBot="1" x14ac:dyDescent="0.3">
      <c r="A116" s="957" t="s">
        <v>67</v>
      </c>
      <c r="B116" s="958"/>
      <c r="C116" s="958"/>
      <c r="D116" s="958"/>
      <c r="E116" s="958"/>
      <c r="F116" s="368"/>
      <c r="G116" s="368"/>
    </row>
    <row r="117" spans="1:7" ht="15.75" hidden="1" customHeight="1" thickBot="1" x14ac:dyDescent="0.3">
      <c r="A117" s="959" t="s">
        <v>42</v>
      </c>
      <c r="B117" s="960"/>
      <c r="C117" s="958"/>
      <c r="D117" s="958"/>
      <c r="E117" s="958"/>
      <c r="F117" s="368"/>
      <c r="G117" s="368"/>
    </row>
    <row r="118" spans="1:7" ht="15.75" hidden="1" customHeight="1" thickBot="1" x14ac:dyDescent="0.3">
      <c r="A118" s="959" t="s">
        <v>43</v>
      </c>
      <c r="B118" s="960"/>
      <c r="C118" s="958"/>
      <c r="D118" s="958"/>
      <c r="E118" s="958"/>
      <c r="F118" s="368"/>
      <c r="G118" s="368"/>
    </row>
    <row r="119" spans="1:7" ht="15.75" hidden="1" customHeight="1" thickBot="1" x14ac:dyDescent="0.3">
      <c r="A119" s="957" t="s">
        <v>45</v>
      </c>
      <c r="B119" s="960">
        <v>0</v>
      </c>
      <c r="C119" s="958">
        <v>0</v>
      </c>
      <c r="D119" s="958">
        <v>0</v>
      </c>
      <c r="E119" s="958">
        <v>0</v>
      </c>
      <c r="F119" s="368"/>
      <c r="G119" s="368"/>
    </row>
    <row r="120" spans="1:7" ht="15.75" hidden="1" customHeight="1" thickBot="1" x14ac:dyDescent="0.3">
      <c r="A120" s="959" t="s">
        <v>42</v>
      </c>
      <c r="B120" s="960"/>
      <c r="C120" s="958"/>
      <c r="D120" s="958"/>
      <c r="E120" s="958"/>
      <c r="F120" s="368"/>
      <c r="G120" s="368"/>
    </row>
    <row r="121" spans="1:7" ht="15.75" hidden="1" customHeight="1" thickBot="1" x14ac:dyDescent="0.3">
      <c r="A121" s="959" t="s">
        <v>43</v>
      </c>
      <c r="B121" s="960"/>
      <c r="C121" s="958"/>
      <c r="D121" s="958"/>
      <c r="E121" s="958"/>
      <c r="F121" s="368"/>
      <c r="G121" s="368"/>
    </row>
    <row r="122" spans="1:7" ht="15.75" hidden="1" customHeight="1" thickBot="1" x14ac:dyDescent="0.3">
      <c r="A122" s="957" t="s">
        <v>46</v>
      </c>
      <c r="B122" s="960"/>
      <c r="C122" s="958"/>
      <c r="D122" s="958"/>
      <c r="E122" s="958"/>
      <c r="F122" s="368"/>
      <c r="G122" s="368"/>
    </row>
    <row r="123" spans="1:7" ht="15.75" hidden="1" thickBot="1" x14ac:dyDescent="0.3">
      <c r="A123" s="959" t="s">
        <v>42</v>
      </c>
      <c r="B123" s="960"/>
      <c r="C123" s="958"/>
      <c r="D123" s="958"/>
      <c r="E123" s="958"/>
      <c r="F123" s="368"/>
      <c r="G123" s="368"/>
    </row>
    <row r="124" spans="1:7" ht="15.75" hidden="1" thickBot="1" x14ac:dyDescent="0.3">
      <c r="A124" s="959" t="s">
        <v>43</v>
      </c>
      <c r="B124" s="960"/>
      <c r="C124" s="958"/>
      <c r="D124" s="958"/>
      <c r="E124" s="958"/>
      <c r="F124" s="368"/>
      <c r="G124" s="368"/>
    </row>
    <row r="125" spans="1:7" ht="15.75" hidden="1" thickBot="1" x14ac:dyDescent="0.3">
      <c r="A125" s="957" t="s">
        <v>47</v>
      </c>
      <c r="B125" s="960"/>
      <c r="C125" s="958"/>
      <c r="D125" s="958"/>
      <c r="E125" s="958"/>
      <c r="F125" s="368"/>
      <c r="G125" s="368"/>
    </row>
    <row r="126" spans="1:7" ht="15.75" hidden="1" thickBot="1" x14ac:dyDescent="0.3">
      <c r="A126" s="959" t="s">
        <v>42</v>
      </c>
      <c r="B126" s="960"/>
      <c r="C126" s="958"/>
      <c r="D126" s="958"/>
      <c r="E126" s="958"/>
      <c r="F126" s="368"/>
      <c r="G126" s="368"/>
    </row>
    <row r="127" spans="1:7" ht="15.75" hidden="1" thickBot="1" x14ac:dyDescent="0.3">
      <c r="A127" s="959" t="s">
        <v>43</v>
      </c>
      <c r="B127" s="960"/>
      <c r="C127" s="958"/>
      <c r="D127" s="958"/>
      <c r="E127" s="958"/>
      <c r="F127" s="368"/>
      <c r="G127" s="368"/>
    </row>
    <row r="128" spans="1:7" ht="15.75" hidden="1" thickBot="1" x14ac:dyDescent="0.3">
      <c r="A128" s="957" t="s">
        <v>48</v>
      </c>
      <c r="B128" s="960">
        <v>0</v>
      </c>
      <c r="C128" s="958">
        <v>0</v>
      </c>
      <c r="D128" s="958">
        <v>0</v>
      </c>
      <c r="E128" s="958">
        <v>0</v>
      </c>
      <c r="F128" s="368"/>
      <c r="G128" s="368"/>
    </row>
    <row r="129" spans="1:12" ht="15.75" hidden="1" thickBot="1" x14ac:dyDescent="0.3">
      <c r="A129" s="959" t="s">
        <v>42</v>
      </c>
      <c r="B129" s="960"/>
      <c r="C129" s="958"/>
      <c r="D129" s="958"/>
      <c r="E129" s="958"/>
      <c r="F129" s="368"/>
      <c r="G129" s="368"/>
    </row>
    <row r="130" spans="1:12" ht="15.75" hidden="1" thickBot="1" x14ac:dyDescent="0.3">
      <c r="A130" s="959" t="s">
        <v>43</v>
      </c>
      <c r="B130" s="960"/>
      <c r="C130" s="958"/>
      <c r="D130" s="958"/>
      <c r="E130" s="958"/>
      <c r="F130" s="368"/>
      <c r="G130" s="368"/>
    </row>
    <row r="131" spans="1:12" ht="26.25" hidden="1" thickBot="1" x14ac:dyDescent="0.3">
      <c r="A131" s="957" t="s">
        <v>49</v>
      </c>
      <c r="B131" s="960"/>
      <c r="C131" s="958"/>
      <c r="D131" s="958"/>
      <c r="E131" s="958"/>
      <c r="F131" s="368"/>
      <c r="G131" s="368"/>
    </row>
    <row r="132" spans="1:12" ht="15.75" hidden="1" thickBot="1" x14ac:dyDescent="0.3">
      <c r="A132" s="959" t="s">
        <v>42</v>
      </c>
      <c r="B132" s="960"/>
      <c r="C132" s="958"/>
      <c r="D132" s="958"/>
      <c r="E132" s="958"/>
      <c r="F132" s="368"/>
      <c r="G132" s="368"/>
    </row>
    <row r="133" spans="1:12" ht="15.75" hidden="1" thickBot="1" x14ac:dyDescent="0.3">
      <c r="A133" s="959" t="s">
        <v>43</v>
      </c>
      <c r="B133" s="960"/>
      <c r="C133" s="958"/>
      <c r="D133" s="958"/>
      <c r="E133" s="958"/>
      <c r="F133" s="368"/>
      <c r="G133" s="368"/>
    </row>
    <row r="134" spans="1:12" ht="15.75" hidden="1" thickBot="1" x14ac:dyDescent="0.3">
      <c r="A134" s="968" t="s">
        <v>50</v>
      </c>
      <c r="B134" s="960">
        <f>B131+B128+B125+B122+B119+B116+B113</f>
        <v>0</v>
      </c>
      <c r="C134" s="960">
        <f>C131+C128+C125+C122+C119+C116+C113</f>
        <v>0</v>
      </c>
      <c r="D134" s="960">
        <f>D131+D128+D125+D122+D119+D116+D113</f>
        <v>0</v>
      </c>
      <c r="E134" s="960">
        <f>E131+E128+E125+E122+E119+E116+E113</f>
        <v>0</v>
      </c>
      <c r="F134" s="368"/>
      <c r="G134" s="368"/>
    </row>
    <row r="135" spans="1:12" ht="15.75" hidden="1" thickBot="1" x14ac:dyDescent="0.3">
      <c r="A135" s="943" t="s">
        <v>71</v>
      </c>
      <c r="B135" s="964">
        <f>IF(B134-B105=0,0,"Error")</f>
        <v>0</v>
      </c>
      <c r="C135" s="964">
        <f>IF(C134-C105=0,0,"Error")</f>
        <v>0</v>
      </c>
      <c r="D135" s="964">
        <f>IF(D134-D105=0,0,"Error")</f>
        <v>0</v>
      </c>
      <c r="E135" s="964">
        <f>IF(E134-E105=0,0,"Error")</f>
        <v>0</v>
      </c>
      <c r="F135" s="368"/>
      <c r="G135" s="368"/>
    </row>
    <row r="136" spans="1:12" ht="15.75" thickBot="1" x14ac:dyDescent="0.3">
      <c r="A136" s="2156" t="s">
        <v>96</v>
      </c>
      <c r="B136" s="2157"/>
      <c r="C136" s="2157"/>
      <c r="D136" s="2157"/>
      <c r="E136" s="2158"/>
      <c r="F136" s="368"/>
      <c r="G136" s="368"/>
    </row>
    <row r="137" spans="1:12" ht="15.75" thickBot="1" x14ac:dyDescent="0.3">
      <c r="A137" s="2156" t="s">
        <v>97</v>
      </c>
      <c r="B137" s="2157"/>
      <c r="C137" s="2157"/>
      <c r="D137" s="2157"/>
      <c r="E137" s="2158"/>
      <c r="F137" s="368"/>
      <c r="G137" s="368"/>
    </row>
    <row r="138" spans="1:12" ht="26.25" thickBot="1" x14ac:dyDescent="0.3">
      <c r="A138" s="969" t="s">
        <v>98</v>
      </c>
      <c r="B138" s="2172"/>
      <c r="C138" s="2173"/>
      <c r="D138" s="2174"/>
      <c r="E138" s="2175"/>
      <c r="F138" s="368"/>
      <c r="G138" s="368"/>
    </row>
    <row r="139" spans="1:12" ht="36.75" customHeight="1" thickBot="1" x14ac:dyDescent="0.3">
      <c r="A139" s="969" t="s">
        <v>100</v>
      </c>
      <c r="B139" s="969"/>
      <c r="C139" s="970" t="s">
        <v>54</v>
      </c>
      <c r="D139" s="2170"/>
      <c r="E139" s="2171"/>
      <c r="F139" s="368"/>
      <c r="G139" s="368"/>
      <c r="J139" s="2162"/>
      <c r="K139" s="2162"/>
      <c r="L139" s="2163"/>
    </row>
    <row r="140" spans="1:12" ht="15.75" thickBot="1" x14ac:dyDescent="0.3">
      <c r="A140" s="971"/>
      <c r="B140" s="2168"/>
      <c r="C140" s="2169"/>
      <c r="D140" s="2170"/>
      <c r="E140" s="2171"/>
      <c r="F140" s="368"/>
      <c r="G140" s="368"/>
      <c r="J140" s="2164"/>
      <c r="K140" s="2164"/>
      <c r="L140" s="2165"/>
    </row>
    <row r="141" spans="1:12" ht="17.25" customHeight="1" thickBot="1" x14ac:dyDescent="0.3">
      <c r="A141" s="945" t="s">
        <v>29</v>
      </c>
      <c r="B141" s="1605" t="s">
        <v>667</v>
      </c>
      <c r="C141" s="1606"/>
      <c r="D141" s="1606"/>
      <c r="E141" s="1607"/>
      <c r="F141" s="368"/>
      <c r="G141" s="368"/>
      <c r="J141" s="2166"/>
      <c r="K141" s="2166"/>
      <c r="L141" s="2167"/>
    </row>
    <row r="142" spans="1:12" ht="15.75" thickBot="1" x14ac:dyDescent="0.3">
      <c r="A142" s="945" t="s">
        <v>31</v>
      </c>
      <c r="B142" s="2161" t="s">
        <v>834</v>
      </c>
      <c r="C142" s="2159"/>
      <c r="D142" s="2159"/>
      <c r="E142" s="2160"/>
      <c r="F142" s="368"/>
      <c r="G142" s="368"/>
    </row>
    <row r="143" spans="1:12" ht="12.75" customHeight="1" x14ac:dyDescent="0.25">
      <c r="A143" s="2149"/>
      <c r="B143" s="935">
        <v>2024</v>
      </c>
      <c r="C143" s="935">
        <v>2025</v>
      </c>
      <c r="D143" s="935">
        <v>2026</v>
      </c>
      <c r="E143" s="935">
        <v>2027</v>
      </c>
      <c r="F143" s="368"/>
      <c r="G143" s="368"/>
    </row>
    <row r="144" spans="1:12" ht="12" customHeight="1" thickBot="1" x14ac:dyDescent="0.3">
      <c r="A144" s="2150"/>
      <c r="B144" s="951" t="s">
        <v>13</v>
      </c>
      <c r="C144" s="951" t="s">
        <v>14</v>
      </c>
      <c r="D144" s="951" t="s">
        <v>14</v>
      </c>
      <c r="E144" s="951" t="s">
        <v>14</v>
      </c>
      <c r="F144" s="368"/>
      <c r="G144" s="368"/>
    </row>
    <row r="145" spans="1:9" ht="27.75" customHeight="1" thickBot="1" x14ac:dyDescent="0.3">
      <c r="A145" s="945" t="s">
        <v>33</v>
      </c>
      <c r="B145" s="952">
        <v>1</v>
      </c>
      <c r="C145" s="952">
        <v>1</v>
      </c>
      <c r="D145" s="952">
        <v>1</v>
      </c>
      <c r="E145" s="952">
        <v>1</v>
      </c>
      <c r="F145" s="368"/>
      <c r="G145" s="368"/>
    </row>
    <row r="146" spans="1:9" ht="15.75" thickBot="1" x14ac:dyDescent="0.3">
      <c r="A146" s="945" t="s">
        <v>35</v>
      </c>
      <c r="B146" s="952"/>
      <c r="C146" s="952">
        <v>1000</v>
      </c>
      <c r="D146" s="952">
        <v>1000</v>
      </c>
      <c r="E146" s="952">
        <v>1000</v>
      </c>
      <c r="F146" s="368"/>
      <c r="G146" s="368"/>
    </row>
    <row r="147" spans="1:9" ht="15.75" thickBot="1" x14ac:dyDescent="0.3">
      <c r="A147" s="945" t="s">
        <v>36</v>
      </c>
      <c r="B147" s="952">
        <f>B146/B145</f>
        <v>0</v>
      </c>
      <c r="C147" s="952">
        <f>C146/C145</f>
        <v>1000</v>
      </c>
      <c r="D147" s="952">
        <f t="shared" ref="D147:E147" si="6">D146/D145</f>
        <v>1000</v>
      </c>
      <c r="E147" s="952">
        <f t="shared" si="6"/>
        <v>1000</v>
      </c>
      <c r="F147" s="368"/>
      <c r="G147" s="368"/>
    </row>
    <row r="148" spans="1:9" ht="15.75" thickBot="1" x14ac:dyDescent="0.3">
      <c r="A148" s="945" t="s">
        <v>37</v>
      </c>
      <c r="B148" s="936" t="s">
        <v>94</v>
      </c>
      <c r="C148" s="954"/>
      <c r="D148" s="954"/>
      <c r="E148" s="954"/>
      <c r="F148" s="368"/>
      <c r="G148" s="955"/>
      <c r="H148" s="78"/>
      <c r="I148" s="78"/>
    </row>
    <row r="149" spans="1:9" ht="15.75" thickBot="1" x14ac:dyDescent="0.3">
      <c r="A149" s="945" t="s">
        <v>38</v>
      </c>
      <c r="B149" s="936" t="s">
        <v>94</v>
      </c>
      <c r="C149" s="954"/>
      <c r="D149" s="954"/>
      <c r="E149" s="954"/>
      <c r="F149" s="368"/>
      <c r="G149" s="368"/>
    </row>
    <row r="150" spans="1:9" ht="26.25" thickBot="1" x14ac:dyDescent="0.3">
      <c r="A150" s="945" t="s">
        <v>39</v>
      </c>
      <c r="B150" s="936" t="s">
        <v>94</v>
      </c>
      <c r="C150" s="954"/>
      <c r="D150" s="954"/>
      <c r="E150" s="954"/>
      <c r="F150" s="368"/>
      <c r="G150" s="368"/>
    </row>
    <row r="151" spans="1:9" ht="15.75" thickBot="1" x14ac:dyDescent="0.3">
      <c r="A151" s="1901" t="s">
        <v>95</v>
      </c>
      <c r="B151" s="1902"/>
      <c r="C151" s="1902"/>
      <c r="D151" s="1902"/>
      <c r="E151" s="1903"/>
      <c r="F151" s="368"/>
      <c r="G151" s="368"/>
    </row>
    <row r="152" spans="1:9" ht="12.75" customHeight="1" x14ac:dyDescent="0.25">
      <c r="A152" s="2149"/>
      <c r="B152" s="935">
        <v>2024</v>
      </c>
      <c r="C152" s="935">
        <v>2025</v>
      </c>
      <c r="D152" s="935">
        <v>2026</v>
      </c>
      <c r="E152" s="935">
        <v>2027</v>
      </c>
      <c r="F152" s="368"/>
      <c r="G152" s="368"/>
    </row>
    <row r="153" spans="1:9" ht="12" customHeight="1" thickBot="1" x14ac:dyDescent="0.3">
      <c r="A153" s="2150"/>
      <c r="B153" s="951" t="s">
        <v>13</v>
      </c>
      <c r="C153" s="951" t="s">
        <v>14</v>
      </c>
      <c r="D153" s="951" t="s">
        <v>14</v>
      </c>
      <c r="E153" s="951" t="s">
        <v>14</v>
      </c>
      <c r="F153" s="368"/>
      <c r="G153" s="368"/>
    </row>
    <row r="154" spans="1:9" ht="15.75" thickBot="1" x14ac:dyDescent="0.3">
      <c r="A154" s="957" t="s">
        <v>57</v>
      </c>
      <c r="B154" s="958">
        <f>B155+B156+B157+B158</f>
        <v>0</v>
      </c>
      <c r="C154" s="958">
        <f>C155+C156+C157+C158</f>
        <v>0</v>
      </c>
      <c r="D154" s="958">
        <f>D155+D156+D157+D158</f>
        <v>0</v>
      </c>
      <c r="E154" s="958">
        <f>E155+E156+E157+E158</f>
        <v>0</v>
      </c>
      <c r="F154" s="368"/>
      <c r="G154" s="368"/>
    </row>
    <row r="155" spans="1:9" ht="15.75" thickBot="1" x14ac:dyDescent="0.3">
      <c r="A155" s="959" t="s">
        <v>42</v>
      </c>
      <c r="B155" s="958"/>
      <c r="C155" s="958"/>
      <c r="D155" s="958"/>
      <c r="E155" s="958"/>
      <c r="F155" s="368"/>
      <c r="G155" s="368"/>
    </row>
    <row r="156" spans="1:9" ht="15.75" thickBot="1" x14ac:dyDescent="0.3">
      <c r="A156" s="959" t="s">
        <v>58</v>
      </c>
      <c r="B156" s="958"/>
      <c r="C156" s="958"/>
      <c r="D156" s="958"/>
      <c r="E156" s="958"/>
      <c r="F156" s="368"/>
      <c r="G156" s="368"/>
    </row>
    <row r="157" spans="1:9" ht="15.75" thickBot="1" x14ac:dyDescent="0.3">
      <c r="A157" s="959" t="s">
        <v>59</v>
      </c>
      <c r="B157" s="958"/>
      <c r="C157" s="958"/>
      <c r="D157" s="958"/>
      <c r="E157" s="958"/>
      <c r="F157" s="368"/>
      <c r="G157" s="368"/>
    </row>
    <row r="158" spans="1:9" ht="15.75" thickBot="1" x14ac:dyDescent="0.3">
      <c r="A158" s="959" t="s">
        <v>60</v>
      </c>
      <c r="B158" s="958"/>
      <c r="C158" s="958"/>
      <c r="D158" s="958"/>
      <c r="E158" s="958"/>
      <c r="F158" s="368"/>
      <c r="G158" s="368"/>
    </row>
    <row r="159" spans="1:9" ht="15.75" thickBot="1" x14ac:dyDescent="0.3">
      <c r="A159" s="957" t="s">
        <v>61</v>
      </c>
      <c r="B159" s="960">
        <f>B160+B161+B162+B163</f>
        <v>0</v>
      </c>
      <c r="C159" s="960">
        <f>C160+C161+C162+C163</f>
        <v>1000</v>
      </c>
      <c r="D159" s="960">
        <f>D160+D161+D162+D163</f>
        <v>1000</v>
      </c>
      <c r="E159" s="960">
        <f>E160+E161+E162+E163</f>
        <v>1000</v>
      </c>
      <c r="F159" s="368"/>
      <c r="G159" s="368"/>
    </row>
    <row r="160" spans="1:9" ht="15.75" thickBot="1" x14ac:dyDescent="0.3">
      <c r="A160" s="959" t="s">
        <v>42</v>
      </c>
      <c r="B160" s="960"/>
      <c r="C160" s="952">
        <v>1000</v>
      </c>
      <c r="D160" s="952">
        <v>1000</v>
      </c>
      <c r="E160" s="952">
        <v>1000</v>
      </c>
      <c r="F160" s="368"/>
      <c r="G160" s="368"/>
    </row>
    <row r="161" spans="1:9" ht="15.75" thickBot="1" x14ac:dyDescent="0.3">
      <c r="A161" s="959" t="s">
        <v>58</v>
      </c>
      <c r="B161" s="960"/>
      <c r="C161" s="958"/>
      <c r="D161" s="958"/>
      <c r="E161" s="958"/>
      <c r="F161" s="368"/>
      <c r="G161" s="368"/>
    </row>
    <row r="162" spans="1:9" ht="15.75" thickBot="1" x14ac:dyDescent="0.3">
      <c r="A162" s="959" t="s">
        <v>59</v>
      </c>
      <c r="B162" s="960"/>
      <c r="C162" s="958"/>
      <c r="D162" s="958"/>
      <c r="E162" s="958"/>
      <c r="F162" s="368"/>
      <c r="G162" s="368"/>
    </row>
    <row r="163" spans="1:9" ht="15.75" thickBot="1" x14ac:dyDescent="0.3">
      <c r="A163" s="959" t="s">
        <v>60</v>
      </c>
      <c r="B163" s="960"/>
      <c r="C163" s="958"/>
      <c r="D163" s="958"/>
      <c r="E163" s="958"/>
      <c r="F163" s="368"/>
      <c r="G163" s="368"/>
    </row>
    <row r="164" spans="1:9" ht="13.5" customHeight="1" thickBot="1" x14ac:dyDescent="0.3">
      <c r="A164" s="972" t="s">
        <v>62</v>
      </c>
      <c r="B164" s="960">
        <f>B154+B159</f>
        <v>0</v>
      </c>
      <c r="C164" s="960">
        <f>C154+C159</f>
        <v>1000</v>
      </c>
      <c r="D164" s="960">
        <f t="shared" ref="D164:E164" si="7">D154+D159</f>
        <v>1000</v>
      </c>
      <c r="E164" s="960">
        <f t="shared" si="7"/>
        <v>1000</v>
      </c>
      <c r="F164" s="368"/>
      <c r="G164" s="368"/>
    </row>
    <row r="165" spans="1:9" s="976" customFormat="1" ht="39" hidden="1" thickBot="1" x14ac:dyDescent="0.3">
      <c r="A165" s="969" t="s">
        <v>149</v>
      </c>
      <c r="B165" s="969" t="s">
        <v>683</v>
      </c>
      <c r="C165" s="970" t="s">
        <v>54</v>
      </c>
      <c r="D165" s="973"/>
      <c r="E165" s="974"/>
      <c r="F165" s="975"/>
      <c r="G165" s="975"/>
    </row>
    <row r="166" spans="1:9" s="976" customFormat="1" ht="15.75" hidden="1" thickBot="1" x14ac:dyDescent="0.3">
      <c r="A166" s="945" t="s">
        <v>29</v>
      </c>
      <c r="B166" s="977"/>
      <c r="C166" s="978"/>
      <c r="D166" s="978"/>
      <c r="E166" s="979"/>
      <c r="F166" s="975"/>
      <c r="G166" s="975"/>
    </row>
    <row r="167" spans="1:9" s="976" customFormat="1" ht="15.75" hidden="1" thickBot="1" x14ac:dyDescent="0.3">
      <c r="A167" s="945" t="s">
        <v>31</v>
      </c>
      <c r="B167" s="977"/>
      <c r="C167" s="978"/>
      <c r="D167" s="978"/>
      <c r="E167" s="979"/>
      <c r="F167" s="975"/>
      <c r="G167" s="975"/>
    </row>
    <row r="168" spans="1:9" s="976" customFormat="1" ht="15.75" hidden="1" thickBot="1" x14ac:dyDescent="0.3">
      <c r="A168" s="980"/>
      <c r="B168" s="935">
        <v>2024</v>
      </c>
      <c r="C168" s="935">
        <v>2025</v>
      </c>
      <c r="D168" s="935">
        <v>2026</v>
      </c>
      <c r="E168" s="935">
        <v>2027</v>
      </c>
      <c r="F168" s="975"/>
      <c r="G168" s="975"/>
    </row>
    <row r="169" spans="1:9" s="976" customFormat="1" ht="26.25" hidden="1" thickBot="1" x14ac:dyDescent="0.3">
      <c r="A169" s="965"/>
      <c r="B169" s="951" t="s">
        <v>13</v>
      </c>
      <c r="C169" s="951" t="s">
        <v>14</v>
      </c>
      <c r="D169" s="951" t="s">
        <v>14</v>
      </c>
      <c r="E169" s="951" t="s">
        <v>14</v>
      </c>
      <c r="F169" s="975"/>
      <c r="G169" s="975"/>
    </row>
    <row r="170" spans="1:9" s="976" customFormat="1" ht="15.75" hidden="1" thickBot="1" x14ac:dyDescent="0.3">
      <c r="A170" s="945" t="s">
        <v>33</v>
      </c>
      <c r="B170" s="945"/>
      <c r="C170" s="936">
        <v>0</v>
      </c>
      <c r="D170" s="945"/>
      <c r="E170" s="945"/>
      <c r="F170" s="975"/>
      <c r="G170" s="975"/>
    </row>
    <row r="171" spans="1:9" s="976" customFormat="1" ht="15.75" hidden="1" thickBot="1" x14ac:dyDescent="0.3">
      <c r="A171" s="945" t="s">
        <v>35</v>
      </c>
      <c r="B171" s="952">
        <v>0</v>
      </c>
      <c r="C171" s="952">
        <f>C189</f>
        <v>0</v>
      </c>
      <c r="D171" s="952">
        <v>0</v>
      </c>
      <c r="E171" s="952">
        <v>0</v>
      </c>
      <c r="F171" s="975"/>
      <c r="G171" s="975"/>
    </row>
    <row r="172" spans="1:9" s="976" customFormat="1" ht="15.75" hidden="1" thickBot="1" x14ac:dyDescent="0.3">
      <c r="A172" s="945" t="s">
        <v>36</v>
      </c>
      <c r="B172" s="952">
        <v>0</v>
      </c>
      <c r="C172" s="952">
        <v>0</v>
      </c>
      <c r="D172" s="952">
        <v>0</v>
      </c>
      <c r="E172" s="952">
        <v>0</v>
      </c>
      <c r="F172" s="975"/>
      <c r="G172" s="975"/>
    </row>
    <row r="173" spans="1:9" s="976" customFormat="1" ht="15.75" hidden="1" thickBot="1" x14ac:dyDescent="0.3">
      <c r="A173" s="945" t="s">
        <v>37</v>
      </c>
      <c r="B173" s="936"/>
      <c r="C173" s="981"/>
      <c r="D173" s="981"/>
      <c r="E173" s="981"/>
      <c r="F173" s="975"/>
      <c r="G173" s="982"/>
      <c r="H173" s="983"/>
      <c r="I173" s="983"/>
    </row>
    <row r="174" spans="1:9" s="976" customFormat="1" ht="15.75" hidden="1" thickBot="1" x14ac:dyDescent="0.3">
      <c r="A174" s="945" t="s">
        <v>38</v>
      </c>
      <c r="B174" s="936"/>
      <c r="C174" s="981"/>
      <c r="D174" s="981"/>
      <c r="E174" s="981"/>
      <c r="F174" s="975"/>
      <c r="G174" s="975"/>
    </row>
    <row r="175" spans="1:9" s="976" customFormat="1" ht="26.25" hidden="1" thickBot="1" x14ac:dyDescent="0.3">
      <c r="A175" s="945" t="s">
        <v>39</v>
      </c>
      <c r="B175" s="936"/>
      <c r="C175" s="981"/>
      <c r="D175" s="981"/>
      <c r="E175" s="981"/>
      <c r="F175" s="975"/>
      <c r="G175" s="975"/>
    </row>
    <row r="176" spans="1:9" s="976" customFormat="1" ht="0.75" hidden="1" customHeight="1" x14ac:dyDescent="0.25">
      <c r="A176" s="984" t="s">
        <v>594</v>
      </c>
      <c r="B176" s="985"/>
      <c r="C176" s="985"/>
      <c r="D176" s="985"/>
      <c r="E176" s="986"/>
      <c r="F176" s="975"/>
      <c r="G176" s="975"/>
    </row>
    <row r="177" spans="1:7" s="976" customFormat="1" ht="15.75" hidden="1" thickBot="1" x14ac:dyDescent="0.3">
      <c r="A177" s="980"/>
      <c r="B177" s="935">
        <v>2024</v>
      </c>
      <c r="C177" s="935">
        <v>2025</v>
      </c>
      <c r="D177" s="935">
        <v>2026</v>
      </c>
      <c r="E177" s="935">
        <v>2027</v>
      </c>
      <c r="F177" s="975"/>
      <c r="G177" s="975"/>
    </row>
    <row r="178" spans="1:7" s="976" customFormat="1" ht="9" hidden="1" customHeight="1" x14ac:dyDescent="0.25">
      <c r="A178" s="965"/>
      <c r="B178" s="951" t="s">
        <v>13</v>
      </c>
      <c r="C178" s="951" t="s">
        <v>14</v>
      </c>
      <c r="D178" s="951" t="s">
        <v>14</v>
      </c>
      <c r="E178" s="951" t="s">
        <v>14</v>
      </c>
      <c r="F178" s="975"/>
      <c r="G178" s="975"/>
    </row>
    <row r="179" spans="1:7" s="976" customFormat="1" ht="15.75" hidden="1" thickBot="1" x14ac:dyDescent="0.3">
      <c r="A179" s="945" t="s">
        <v>57</v>
      </c>
      <c r="B179" s="987">
        <f>B180+B181+B182+B183</f>
        <v>0</v>
      </c>
      <c r="C179" s="987">
        <f>C180+C181+C182+C183</f>
        <v>0</v>
      </c>
      <c r="D179" s="987">
        <f>D180+D181+D182+D183</f>
        <v>0</v>
      </c>
      <c r="E179" s="987">
        <f>E180+E181+E182+E183</f>
        <v>0</v>
      </c>
      <c r="F179" s="975"/>
      <c r="G179" s="975"/>
    </row>
    <row r="180" spans="1:7" s="976" customFormat="1" ht="15.75" hidden="1" thickBot="1" x14ac:dyDescent="0.3">
      <c r="A180" s="988" t="s">
        <v>42</v>
      </c>
      <c r="B180" s="987"/>
      <c r="C180" s="987"/>
      <c r="D180" s="987"/>
      <c r="E180" s="987"/>
      <c r="F180" s="975"/>
      <c r="G180" s="975"/>
    </row>
    <row r="181" spans="1:7" s="976" customFormat="1" ht="15.75" hidden="1" thickBot="1" x14ac:dyDescent="0.3">
      <c r="A181" s="988" t="s">
        <v>58</v>
      </c>
      <c r="B181" s="987"/>
      <c r="C181" s="987"/>
      <c r="D181" s="987"/>
      <c r="E181" s="987"/>
      <c r="F181" s="975"/>
      <c r="G181" s="975"/>
    </row>
    <row r="182" spans="1:7" s="976" customFormat="1" ht="15.75" hidden="1" thickBot="1" x14ac:dyDescent="0.3">
      <c r="A182" s="988" t="s">
        <v>59</v>
      </c>
      <c r="B182" s="987"/>
      <c r="C182" s="987"/>
      <c r="D182" s="987"/>
      <c r="E182" s="987"/>
      <c r="F182" s="975"/>
      <c r="G182" s="975"/>
    </row>
    <row r="183" spans="1:7" s="976" customFormat="1" ht="15.75" hidden="1" thickBot="1" x14ac:dyDescent="0.3">
      <c r="A183" s="988" t="s">
        <v>60</v>
      </c>
      <c r="B183" s="987"/>
      <c r="C183" s="987"/>
      <c r="D183" s="987"/>
      <c r="E183" s="987"/>
      <c r="F183" s="975"/>
      <c r="G183" s="975"/>
    </row>
    <row r="184" spans="1:7" s="976" customFormat="1" ht="15.75" hidden="1" thickBot="1" x14ac:dyDescent="0.3">
      <c r="A184" s="945" t="s">
        <v>61</v>
      </c>
      <c r="B184" s="989">
        <f>B185+B186+B187+B188</f>
        <v>0</v>
      </c>
      <c r="C184" s="989">
        <f>C185+C186+C187+C188</f>
        <v>0</v>
      </c>
      <c r="D184" s="989">
        <f>D185+D186+D187+D188</f>
        <v>0</v>
      </c>
      <c r="E184" s="989">
        <f>E185+E186+E187+E188</f>
        <v>0</v>
      </c>
      <c r="F184" s="975"/>
      <c r="G184" s="975"/>
    </row>
    <row r="185" spans="1:7" s="976" customFormat="1" ht="15.75" hidden="1" thickBot="1" x14ac:dyDescent="0.3">
      <c r="A185" s="988" t="s">
        <v>42</v>
      </c>
      <c r="B185" s="989"/>
      <c r="C185" s="987"/>
      <c r="D185" s="987"/>
      <c r="E185" s="987"/>
      <c r="F185" s="975"/>
      <c r="G185" s="975"/>
    </row>
    <row r="186" spans="1:7" s="976" customFormat="1" ht="15.75" hidden="1" thickBot="1" x14ac:dyDescent="0.3">
      <c r="A186" s="988" t="s">
        <v>58</v>
      </c>
      <c r="B186" s="989"/>
      <c r="C186" s="987"/>
      <c r="D186" s="987"/>
      <c r="E186" s="987"/>
      <c r="F186" s="975"/>
      <c r="G186" s="975"/>
    </row>
    <row r="187" spans="1:7" s="976" customFormat="1" ht="15.75" hidden="1" thickBot="1" x14ac:dyDescent="0.3">
      <c r="A187" s="988" t="s">
        <v>59</v>
      </c>
      <c r="B187" s="989"/>
      <c r="C187" s="987"/>
      <c r="D187" s="987"/>
      <c r="E187" s="987"/>
      <c r="F187" s="975"/>
      <c r="G187" s="975"/>
    </row>
    <row r="188" spans="1:7" s="976" customFormat="1" ht="15.75" hidden="1" thickBot="1" x14ac:dyDescent="0.3">
      <c r="A188" s="988" t="s">
        <v>60</v>
      </c>
      <c r="B188" s="989"/>
      <c r="C188" s="987"/>
      <c r="D188" s="987"/>
      <c r="E188" s="987"/>
      <c r="F188" s="975"/>
      <c r="G188" s="975"/>
    </row>
    <row r="189" spans="1:7" s="976" customFormat="1" ht="15.75" hidden="1" thickBot="1" x14ac:dyDescent="0.3">
      <c r="A189" s="990" t="s">
        <v>204</v>
      </c>
      <c r="B189" s="989">
        <f>B179+B184</f>
        <v>0</v>
      </c>
      <c r="C189" s="989">
        <f>C179+C184</f>
        <v>0</v>
      </c>
      <c r="D189" s="989">
        <f>D179+D184</f>
        <v>0</v>
      </c>
      <c r="E189" s="989">
        <f>E179+E184</f>
        <v>0</v>
      </c>
      <c r="F189" s="975"/>
      <c r="G189" s="975"/>
    </row>
    <row r="190" spans="1:7" s="976" customFormat="1" ht="39" hidden="1" thickBot="1" x14ac:dyDescent="0.3">
      <c r="A190" s="969" t="s">
        <v>205</v>
      </c>
      <c r="B190" s="977"/>
      <c r="C190" s="934" t="s">
        <v>54</v>
      </c>
      <c r="D190" s="978"/>
      <c r="E190" s="979"/>
      <c r="F190" s="975"/>
      <c r="G190" s="975"/>
    </row>
    <row r="191" spans="1:7" s="976" customFormat="1" ht="15.75" hidden="1" thickBot="1" x14ac:dyDescent="0.3">
      <c r="A191" s="945" t="s">
        <v>29</v>
      </c>
      <c r="B191" s="977"/>
      <c r="C191" s="978"/>
      <c r="D191" s="978"/>
      <c r="E191" s="979"/>
      <c r="F191" s="975"/>
      <c r="G191" s="975"/>
    </row>
    <row r="192" spans="1:7" s="976" customFormat="1" ht="15.75" hidden="1" thickBot="1" x14ac:dyDescent="0.3">
      <c r="A192" s="945" t="s">
        <v>31</v>
      </c>
      <c r="B192" s="977"/>
      <c r="C192" s="978"/>
      <c r="D192" s="978"/>
      <c r="E192" s="979"/>
      <c r="F192" s="975"/>
      <c r="G192" s="975"/>
    </row>
    <row r="193" spans="1:9" s="976" customFormat="1" ht="15.75" hidden="1" thickBot="1" x14ac:dyDescent="0.3">
      <c r="A193" s="980"/>
      <c r="B193" s="966">
        <v>2018</v>
      </c>
      <c r="C193" s="966">
        <v>2019</v>
      </c>
      <c r="D193" s="966">
        <v>2024</v>
      </c>
      <c r="E193" s="966">
        <v>2025</v>
      </c>
      <c r="F193" s="975"/>
      <c r="G193" s="975"/>
    </row>
    <row r="194" spans="1:9" s="976" customFormat="1" ht="26.25" hidden="1" thickBot="1" x14ac:dyDescent="0.3">
      <c r="A194" s="965"/>
      <c r="B194" s="951" t="s">
        <v>13</v>
      </c>
      <c r="C194" s="951" t="s">
        <v>14</v>
      </c>
      <c r="D194" s="951" t="s">
        <v>14</v>
      </c>
      <c r="E194" s="951" t="s">
        <v>14</v>
      </c>
      <c r="F194" s="975"/>
      <c r="G194" s="975"/>
    </row>
    <row r="195" spans="1:9" s="976" customFormat="1" ht="15.75" hidden="1" thickBot="1" x14ac:dyDescent="0.3">
      <c r="A195" s="945" t="s">
        <v>33</v>
      </c>
      <c r="B195" s="945"/>
      <c r="C195" s="945"/>
      <c r="D195" s="945"/>
      <c r="E195" s="945"/>
      <c r="F195" s="975"/>
      <c r="G195" s="975"/>
    </row>
    <row r="196" spans="1:9" s="976" customFormat="1" ht="15.75" hidden="1" thickBot="1" x14ac:dyDescent="0.3">
      <c r="A196" s="945" t="s">
        <v>35</v>
      </c>
      <c r="B196" s="952">
        <f>B214</f>
        <v>0</v>
      </c>
      <c r="C196" s="952">
        <f>C214</f>
        <v>0</v>
      </c>
      <c r="D196" s="952">
        <f>D214</f>
        <v>0</v>
      </c>
      <c r="E196" s="952">
        <f>E214</f>
        <v>0</v>
      </c>
      <c r="F196" s="975"/>
      <c r="G196" s="975"/>
    </row>
    <row r="197" spans="1:9" s="976" customFormat="1" ht="15.75" hidden="1" thickBot="1" x14ac:dyDescent="0.3">
      <c r="A197" s="945" t="s">
        <v>36</v>
      </c>
      <c r="B197" s="952" t="e">
        <f>B196/B195</f>
        <v>#DIV/0!</v>
      </c>
      <c r="C197" s="952" t="e">
        <f>C196/C195</f>
        <v>#DIV/0!</v>
      </c>
      <c r="D197" s="952" t="e">
        <f>D196/D195</f>
        <v>#DIV/0!</v>
      </c>
      <c r="E197" s="952" t="e">
        <f>E196/E195</f>
        <v>#DIV/0!</v>
      </c>
      <c r="F197" s="975"/>
      <c r="G197" s="975"/>
    </row>
    <row r="198" spans="1:9" s="976" customFormat="1" ht="15.75" hidden="1" thickBot="1" x14ac:dyDescent="0.3">
      <c r="A198" s="945" t="s">
        <v>37</v>
      </c>
      <c r="B198" s="936" t="s">
        <v>94</v>
      </c>
      <c r="C198" s="981" t="e">
        <f>C195/B195-1</f>
        <v>#DIV/0!</v>
      </c>
      <c r="D198" s="981" t="e">
        <f t="shared" ref="D198:E200" si="8">D195/C195-1</f>
        <v>#DIV/0!</v>
      </c>
      <c r="E198" s="981" t="e">
        <f t="shared" si="8"/>
        <v>#DIV/0!</v>
      </c>
      <c r="F198" s="975"/>
      <c r="G198" s="982"/>
      <c r="H198" s="983"/>
      <c r="I198" s="983"/>
    </row>
    <row r="199" spans="1:9" s="976" customFormat="1" ht="15.75" hidden="1" thickBot="1" x14ac:dyDescent="0.3">
      <c r="A199" s="945" t="s">
        <v>38</v>
      </c>
      <c r="B199" s="936" t="s">
        <v>94</v>
      </c>
      <c r="C199" s="981" t="e">
        <f>C196/B196-1</f>
        <v>#DIV/0!</v>
      </c>
      <c r="D199" s="981" t="e">
        <f t="shared" si="8"/>
        <v>#DIV/0!</v>
      </c>
      <c r="E199" s="981" t="e">
        <f t="shared" si="8"/>
        <v>#DIV/0!</v>
      </c>
      <c r="F199" s="975"/>
      <c r="G199" s="975"/>
    </row>
    <row r="200" spans="1:9" s="976" customFormat="1" ht="26.25" hidden="1" thickBot="1" x14ac:dyDescent="0.3">
      <c r="A200" s="945" t="s">
        <v>39</v>
      </c>
      <c r="B200" s="936" t="s">
        <v>94</v>
      </c>
      <c r="C200" s="981" t="e">
        <f>C197/B197-1</f>
        <v>#DIV/0!</v>
      </c>
      <c r="D200" s="981" t="e">
        <f t="shared" si="8"/>
        <v>#DIV/0!</v>
      </c>
      <c r="E200" s="981" t="e">
        <f t="shared" si="8"/>
        <v>#DIV/0!</v>
      </c>
      <c r="F200" s="975"/>
      <c r="G200" s="975"/>
    </row>
    <row r="201" spans="1:9" s="976" customFormat="1" ht="39" hidden="1" thickBot="1" x14ac:dyDescent="0.3">
      <c r="A201" s="984" t="s">
        <v>835</v>
      </c>
      <c r="B201" s="985"/>
      <c r="C201" s="985"/>
      <c r="D201" s="985"/>
      <c r="E201" s="986"/>
      <c r="F201" s="975"/>
      <c r="G201" s="975"/>
    </row>
    <row r="202" spans="1:9" s="976" customFormat="1" ht="15.75" hidden="1" thickBot="1" x14ac:dyDescent="0.3">
      <c r="A202" s="980"/>
      <c r="B202" s="966">
        <v>2018</v>
      </c>
      <c r="C202" s="966">
        <v>2019</v>
      </c>
      <c r="D202" s="966">
        <v>2024</v>
      </c>
      <c r="E202" s="966">
        <v>2025</v>
      </c>
      <c r="F202" s="975"/>
      <c r="G202" s="975"/>
    </row>
    <row r="203" spans="1:9" s="976" customFormat="1" ht="26.25" hidden="1" thickBot="1" x14ac:dyDescent="0.3">
      <c r="A203" s="965"/>
      <c r="B203" s="951" t="s">
        <v>13</v>
      </c>
      <c r="C203" s="951" t="s">
        <v>14</v>
      </c>
      <c r="D203" s="951" t="s">
        <v>14</v>
      </c>
      <c r="E203" s="951" t="s">
        <v>14</v>
      </c>
      <c r="F203" s="975"/>
      <c r="G203" s="975"/>
    </row>
    <row r="204" spans="1:9" s="976" customFormat="1" ht="15.75" hidden="1" thickBot="1" x14ac:dyDescent="0.3">
      <c r="A204" s="945" t="s">
        <v>57</v>
      </c>
      <c r="B204" s="987">
        <f>B205+B206+B207+B208</f>
        <v>0</v>
      </c>
      <c r="C204" s="987">
        <f>C205+C206+C207+C208</f>
        <v>0</v>
      </c>
      <c r="D204" s="987">
        <f>D205+D206+D207+D208</f>
        <v>0</v>
      </c>
      <c r="E204" s="987">
        <f>E205+E206+E207+E208</f>
        <v>0</v>
      </c>
      <c r="F204" s="975"/>
      <c r="G204" s="975"/>
    </row>
    <row r="205" spans="1:9" s="976" customFormat="1" ht="15.75" hidden="1" thickBot="1" x14ac:dyDescent="0.3">
      <c r="A205" s="988" t="s">
        <v>42</v>
      </c>
      <c r="B205" s="987"/>
      <c r="C205" s="987"/>
      <c r="D205" s="987"/>
      <c r="E205" s="987"/>
      <c r="F205" s="975"/>
      <c r="G205" s="975"/>
    </row>
    <row r="206" spans="1:9" s="976" customFormat="1" ht="15.75" hidden="1" thickBot="1" x14ac:dyDescent="0.3">
      <c r="A206" s="988" t="s">
        <v>58</v>
      </c>
      <c r="B206" s="987"/>
      <c r="C206" s="987"/>
      <c r="D206" s="987"/>
      <c r="E206" s="987"/>
      <c r="F206" s="975"/>
      <c r="G206" s="975"/>
    </row>
    <row r="207" spans="1:9" s="976" customFormat="1" ht="15.75" hidden="1" thickBot="1" x14ac:dyDescent="0.3">
      <c r="A207" s="988" t="s">
        <v>59</v>
      </c>
      <c r="B207" s="987"/>
      <c r="C207" s="987"/>
      <c r="D207" s="987"/>
      <c r="E207" s="987"/>
      <c r="F207" s="975"/>
      <c r="G207" s="975"/>
    </row>
    <row r="208" spans="1:9" s="976" customFormat="1" ht="15.75" hidden="1" thickBot="1" x14ac:dyDescent="0.3">
      <c r="A208" s="988" t="s">
        <v>60</v>
      </c>
      <c r="B208" s="987"/>
      <c r="C208" s="987"/>
      <c r="D208" s="987"/>
      <c r="E208" s="987"/>
      <c r="F208" s="975"/>
      <c r="G208" s="975"/>
    </row>
    <row r="209" spans="1:9" s="976" customFormat="1" ht="15.75" hidden="1" thickBot="1" x14ac:dyDescent="0.3">
      <c r="A209" s="945" t="s">
        <v>61</v>
      </c>
      <c r="B209" s="989">
        <f>B210+B211+B212+B213</f>
        <v>0</v>
      </c>
      <c r="C209" s="989">
        <f>C210+C211+C212+C213</f>
        <v>0</v>
      </c>
      <c r="D209" s="989">
        <f>D210+D211+D212+D213</f>
        <v>0</v>
      </c>
      <c r="E209" s="989">
        <f>E210+E211+E212+E213</f>
        <v>0</v>
      </c>
      <c r="F209" s="975"/>
      <c r="G209" s="975"/>
    </row>
    <row r="210" spans="1:9" s="976" customFormat="1" ht="15.75" hidden="1" thickBot="1" x14ac:dyDescent="0.3">
      <c r="A210" s="988" t="s">
        <v>42</v>
      </c>
      <c r="B210" s="989"/>
      <c r="C210" s="987"/>
      <c r="D210" s="987"/>
      <c r="E210" s="987"/>
      <c r="F210" s="975"/>
      <c r="G210" s="975"/>
    </row>
    <row r="211" spans="1:9" s="976" customFormat="1" ht="15.75" hidden="1" thickBot="1" x14ac:dyDescent="0.3">
      <c r="A211" s="988" t="s">
        <v>58</v>
      </c>
      <c r="B211" s="989"/>
      <c r="C211" s="987"/>
      <c r="D211" s="987"/>
      <c r="E211" s="987"/>
      <c r="F211" s="975"/>
      <c r="G211" s="975"/>
    </row>
    <row r="212" spans="1:9" s="976" customFormat="1" ht="15.75" hidden="1" thickBot="1" x14ac:dyDescent="0.3">
      <c r="A212" s="988" t="s">
        <v>59</v>
      </c>
      <c r="B212" s="989"/>
      <c r="C212" s="987"/>
      <c r="D212" s="987"/>
      <c r="E212" s="987"/>
      <c r="F212" s="975"/>
      <c r="G212" s="975"/>
    </row>
    <row r="213" spans="1:9" s="976" customFormat="1" ht="15.75" hidden="1" thickBot="1" x14ac:dyDescent="0.3">
      <c r="A213" s="988" t="s">
        <v>60</v>
      </c>
      <c r="B213" s="989"/>
      <c r="C213" s="987"/>
      <c r="D213" s="987"/>
      <c r="E213" s="987"/>
      <c r="F213" s="975"/>
      <c r="G213" s="975"/>
    </row>
    <row r="214" spans="1:9" s="976" customFormat="1" ht="15.75" hidden="1" thickBot="1" x14ac:dyDescent="0.3">
      <c r="A214" s="991" t="s">
        <v>207</v>
      </c>
      <c r="B214" s="989">
        <f>B204+B209</f>
        <v>0</v>
      </c>
      <c r="C214" s="989">
        <f>C204+C209</f>
        <v>0</v>
      </c>
      <c r="D214" s="989">
        <f>D204+D209</f>
        <v>0</v>
      </c>
      <c r="E214" s="989">
        <f>E204+E209</f>
        <v>0</v>
      </c>
      <c r="F214" s="975"/>
      <c r="G214" s="975"/>
    </row>
    <row r="215" spans="1:9" s="976" customFormat="1" ht="25.5" hidden="1" customHeight="1" x14ac:dyDescent="0.25">
      <c r="A215" s="315" t="s">
        <v>63</v>
      </c>
      <c r="B215" s="992"/>
      <c r="C215" s="973"/>
      <c r="D215" s="973"/>
      <c r="E215" s="974"/>
      <c r="F215" s="975"/>
      <c r="G215" s="975"/>
    </row>
    <row r="216" spans="1:9" s="976" customFormat="1" ht="60.75" hidden="1" customHeight="1" x14ac:dyDescent="0.25">
      <c r="A216" s="969" t="s">
        <v>53</v>
      </c>
      <c r="B216" s="977"/>
      <c r="C216" s="934" t="s">
        <v>54</v>
      </c>
      <c r="D216" s="978"/>
      <c r="E216" s="979"/>
      <c r="F216" s="975"/>
      <c r="G216" s="975"/>
    </row>
    <row r="217" spans="1:9" s="976" customFormat="1" ht="17.25" hidden="1" customHeight="1" x14ac:dyDescent="0.25">
      <c r="A217" s="945" t="s">
        <v>29</v>
      </c>
      <c r="B217" s="977"/>
      <c r="C217" s="978"/>
      <c r="D217" s="978"/>
      <c r="E217" s="979"/>
      <c r="F217" s="975"/>
      <c r="G217" s="975"/>
    </row>
    <row r="218" spans="1:9" s="976" customFormat="1" ht="15.75" hidden="1" thickBot="1" x14ac:dyDescent="0.3">
      <c r="A218" s="945" t="s">
        <v>31</v>
      </c>
      <c r="B218" s="984"/>
      <c r="C218" s="978"/>
      <c r="D218" s="978"/>
      <c r="E218" s="979"/>
      <c r="F218" s="975"/>
      <c r="G218" s="975"/>
    </row>
    <row r="219" spans="1:9" s="976" customFormat="1" ht="12.75" hidden="1" customHeight="1" x14ac:dyDescent="0.25">
      <c r="A219" s="980"/>
      <c r="B219" s="935">
        <v>2024</v>
      </c>
      <c r="C219" s="935">
        <v>2025</v>
      </c>
      <c r="D219" s="935">
        <v>2026</v>
      </c>
      <c r="E219" s="935">
        <v>2027</v>
      </c>
      <c r="F219" s="975"/>
      <c r="G219" s="975"/>
    </row>
    <row r="220" spans="1:9" s="976" customFormat="1" ht="18" hidden="1" customHeight="1" x14ac:dyDescent="0.25">
      <c r="A220" s="965"/>
      <c r="B220" s="951" t="s">
        <v>13</v>
      </c>
      <c r="C220" s="951" t="s">
        <v>14</v>
      </c>
      <c r="D220" s="951" t="s">
        <v>14</v>
      </c>
      <c r="E220" s="951" t="s">
        <v>14</v>
      </c>
      <c r="F220" s="975"/>
      <c r="G220" s="975"/>
    </row>
    <row r="221" spans="1:9" s="976" customFormat="1" ht="15.75" hidden="1" thickBot="1" x14ac:dyDescent="0.3">
      <c r="A221" s="945" t="s">
        <v>33</v>
      </c>
      <c r="B221" s="945">
        <v>0</v>
      </c>
      <c r="C221" s="936">
        <v>0</v>
      </c>
      <c r="D221" s="936">
        <v>0</v>
      </c>
      <c r="E221" s="945">
        <v>0</v>
      </c>
      <c r="F221" s="975"/>
      <c r="G221" s="975"/>
    </row>
    <row r="222" spans="1:9" s="976" customFormat="1" ht="15.75" hidden="1" thickBot="1" x14ac:dyDescent="0.3">
      <c r="A222" s="945" t="s">
        <v>35</v>
      </c>
      <c r="B222" s="952">
        <f>B240</f>
        <v>0</v>
      </c>
      <c r="C222" s="952">
        <f>C240</f>
        <v>0</v>
      </c>
      <c r="D222" s="952">
        <f>D240</f>
        <v>0</v>
      </c>
      <c r="E222" s="952">
        <f>E240</f>
        <v>0</v>
      </c>
      <c r="F222" s="975"/>
      <c r="G222" s="975"/>
    </row>
    <row r="223" spans="1:9" s="976" customFormat="1" ht="15.75" hidden="1" thickBot="1" x14ac:dyDescent="0.3">
      <c r="A223" s="945" t="s">
        <v>36</v>
      </c>
      <c r="B223" s="952"/>
      <c r="C223" s="952"/>
      <c r="D223" s="952"/>
      <c r="E223" s="952"/>
      <c r="F223" s="975"/>
      <c r="G223" s="975"/>
    </row>
    <row r="224" spans="1:9" s="976" customFormat="1" ht="15.75" hidden="1" thickBot="1" x14ac:dyDescent="0.3">
      <c r="A224" s="945" t="s">
        <v>37</v>
      </c>
      <c r="B224" s="936"/>
      <c r="C224" s="981"/>
      <c r="D224" s="981"/>
      <c r="E224" s="981"/>
      <c r="F224" s="975"/>
      <c r="G224" s="982"/>
      <c r="H224" s="983"/>
      <c r="I224" s="983"/>
    </row>
    <row r="225" spans="1:7" s="976" customFormat="1" ht="15.75" hidden="1" thickBot="1" x14ac:dyDescent="0.3">
      <c r="A225" s="945" t="s">
        <v>38</v>
      </c>
      <c r="B225" s="936"/>
      <c r="C225" s="981"/>
      <c r="D225" s="981"/>
      <c r="E225" s="981"/>
      <c r="F225" s="975"/>
      <c r="G225" s="975"/>
    </row>
    <row r="226" spans="1:7" s="976" customFormat="1" ht="26.25" hidden="1" thickBot="1" x14ac:dyDescent="0.3">
      <c r="A226" s="945" t="s">
        <v>39</v>
      </c>
      <c r="B226" s="936"/>
      <c r="C226" s="981"/>
      <c r="D226" s="981"/>
      <c r="E226" s="981"/>
      <c r="F226" s="975"/>
      <c r="G226" s="975"/>
    </row>
    <row r="227" spans="1:7" s="976" customFormat="1" ht="1.5" hidden="1" customHeight="1" x14ac:dyDescent="0.25">
      <c r="A227" s="984" t="s">
        <v>832</v>
      </c>
      <c r="B227" s="985"/>
      <c r="C227" s="985"/>
      <c r="D227" s="985"/>
      <c r="E227" s="986"/>
      <c r="F227" s="975"/>
      <c r="G227" s="975"/>
    </row>
    <row r="228" spans="1:7" s="976" customFormat="1" ht="12.75" hidden="1" customHeight="1" x14ac:dyDescent="0.25">
      <c r="A228" s="980"/>
      <c r="B228" s="935">
        <v>2023</v>
      </c>
      <c r="C228" s="935">
        <v>2024</v>
      </c>
      <c r="D228" s="935">
        <v>2025</v>
      </c>
      <c r="E228" s="935">
        <v>2026</v>
      </c>
      <c r="F228" s="975"/>
      <c r="G228" s="975"/>
    </row>
    <row r="229" spans="1:7" s="976" customFormat="1" ht="14.25" hidden="1" customHeight="1" x14ac:dyDescent="0.25">
      <c r="A229" s="965"/>
      <c r="B229" s="951" t="s">
        <v>13</v>
      </c>
      <c r="C229" s="951" t="s">
        <v>14</v>
      </c>
      <c r="D229" s="951" t="s">
        <v>14</v>
      </c>
      <c r="E229" s="951" t="s">
        <v>14</v>
      </c>
      <c r="F229" s="975"/>
      <c r="G229" s="975"/>
    </row>
    <row r="230" spans="1:7" s="976" customFormat="1" ht="15.75" hidden="1" thickBot="1" x14ac:dyDescent="0.3">
      <c r="A230" s="945" t="s">
        <v>57</v>
      </c>
      <c r="B230" s="987">
        <f>B231+B232+B233+B234</f>
        <v>0</v>
      </c>
      <c r="C230" s="987">
        <f>C231+C232+C233+C234</f>
        <v>0</v>
      </c>
      <c r="D230" s="987">
        <f>D231+D232+D233+D234</f>
        <v>0</v>
      </c>
      <c r="E230" s="987">
        <f>E231+E232+E233+E234</f>
        <v>0</v>
      </c>
      <c r="F230" s="975"/>
      <c r="G230" s="975"/>
    </row>
    <row r="231" spans="1:7" s="976" customFormat="1" ht="15.75" hidden="1" thickBot="1" x14ac:dyDescent="0.3">
      <c r="A231" s="988" t="s">
        <v>42</v>
      </c>
      <c r="B231" s="987"/>
      <c r="C231" s="987"/>
      <c r="D231" s="987"/>
      <c r="E231" s="987"/>
      <c r="F231" s="975"/>
      <c r="G231" s="975"/>
    </row>
    <row r="232" spans="1:7" s="976" customFormat="1" ht="15.75" hidden="1" thickBot="1" x14ac:dyDescent="0.3">
      <c r="A232" s="988" t="s">
        <v>58</v>
      </c>
      <c r="B232" s="987"/>
      <c r="C232" s="987"/>
      <c r="D232" s="987"/>
      <c r="E232" s="987"/>
      <c r="F232" s="975"/>
      <c r="G232" s="975"/>
    </row>
    <row r="233" spans="1:7" s="976" customFormat="1" ht="15.75" hidden="1" thickBot="1" x14ac:dyDescent="0.3">
      <c r="A233" s="988" t="s">
        <v>59</v>
      </c>
      <c r="B233" s="987"/>
      <c r="C233" s="987"/>
      <c r="D233" s="987"/>
      <c r="E233" s="987"/>
      <c r="F233" s="975"/>
      <c r="G233" s="975"/>
    </row>
    <row r="234" spans="1:7" s="976" customFormat="1" ht="15.75" hidden="1" thickBot="1" x14ac:dyDescent="0.3">
      <c r="A234" s="988" t="s">
        <v>60</v>
      </c>
      <c r="B234" s="987"/>
      <c r="C234" s="987"/>
      <c r="D234" s="987"/>
      <c r="E234" s="987"/>
      <c r="F234" s="975"/>
      <c r="G234" s="975"/>
    </row>
    <row r="235" spans="1:7" s="976" customFormat="1" ht="15.75" hidden="1" thickBot="1" x14ac:dyDescent="0.3">
      <c r="A235" s="945" t="s">
        <v>61</v>
      </c>
      <c r="B235" s="989">
        <f>B236+B237+B238+B239</f>
        <v>0</v>
      </c>
      <c r="C235" s="989">
        <f>C236+C237+C238+C239</f>
        <v>0</v>
      </c>
      <c r="D235" s="989">
        <f>D236+D237+D238+D239</f>
        <v>0</v>
      </c>
      <c r="E235" s="989">
        <f>E236+E237+E238+E239</f>
        <v>0</v>
      </c>
      <c r="F235" s="975"/>
      <c r="G235" s="975"/>
    </row>
    <row r="236" spans="1:7" s="976" customFormat="1" ht="15.75" hidden="1" thickBot="1" x14ac:dyDescent="0.3">
      <c r="A236" s="988" t="s">
        <v>42</v>
      </c>
      <c r="B236" s="989">
        <v>0</v>
      </c>
      <c r="C236" s="989">
        <v>0</v>
      </c>
      <c r="D236" s="989">
        <v>0</v>
      </c>
      <c r="E236" s="989">
        <v>0</v>
      </c>
      <c r="F236" s="975"/>
      <c r="G236" s="975"/>
    </row>
    <row r="237" spans="1:7" s="976" customFormat="1" ht="15.75" hidden="1" thickBot="1" x14ac:dyDescent="0.3">
      <c r="A237" s="988" t="s">
        <v>58</v>
      </c>
      <c r="B237" s="989"/>
      <c r="C237" s="989"/>
      <c r="D237" s="989"/>
      <c r="E237" s="989"/>
      <c r="F237" s="975"/>
      <c r="G237" s="975"/>
    </row>
    <row r="238" spans="1:7" s="976" customFormat="1" ht="15.75" hidden="1" thickBot="1" x14ac:dyDescent="0.3">
      <c r="A238" s="988" t="s">
        <v>59</v>
      </c>
      <c r="B238" s="989"/>
      <c r="C238" s="989"/>
      <c r="D238" s="989"/>
      <c r="E238" s="989"/>
      <c r="F238" s="975"/>
      <c r="G238" s="975"/>
    </row>
    <row r="239" spans="1:7" s="976" customFormat="1" ht="15.75" hidden="1" thickBot="1" x14ac:dyDescent="0.3">
      <c r="A239" s="988" t="s">
        <v>60</v>
      </c>
      <c r="B239" s="989"/>
      <c r="C239" s="989"/>
      <c r="D239" s="989"/>
      <c r="E239" s="989"/>
      <c r="F239" s="975"/>
      <c r="G239" s="975"/>
    </row>
    <row r="240" spans="1:7" s="976" customFormat="1" ht="15.75" hidden="1" thickBot="1" x14ac:dyDescent="0.3">
      <c r="A240" s="991" t="s">
        <v>50</v>
      </c>
      <c r="B240" s="989">
        <f>B230+B235</f>
        <v>0</v>
      </c>
      <c r="C240" s="989">
        <f>C230+C235</f>
        <v>0</v>
      </c>
      <c r="D240" s="989">
        <f>D230+D235</f>
        <v>0</v>
      </c>
      <c r="E240" s="989">
        <f>E230+E235</f>
        <v>0</v>
      </c>
      <c r="F240" s="975"/>
      <c r="G240" s="975"/>
    </row>
    <row r="241" spans="1:9" s="976" customFormat="1" ht="15.75" hidden="1" thickBot="1" x14ac:dyDescent="0.3">
      <c r="A241" s="984" t="s">
        <v>51</v>
      </c>
      <c r="B241" s="985"/>
      <c r="C241" s="985"/>
      <c r="D241" s="985"/>
      <c r="E241" s="986"/>
      <c r="F241" s="975"/>
      <c r="G241" s="975"/>
    </row>
    <row r="242" spans="1:9" s="976" customFormat="1" ht="26.25" hidden="1" thickBot="1" x14ac:dyDescent="0.3">
      <c r="A242" s="984" t="s">
        <v>52</v>
      </c>
      <c r="B242" s="985"/>
      <c r="C242" s="985"/>
      <c r="D242" s="985"/>
      <c r="E242" s="986"/>
      <c r="F242" s="975"/>
      <c r="G242" s="975"/>
    </row>
    <row r="243" spans="1:9" s="976" customFormat="1" ht="26.25" hidden="1" thickBot="1" x14ac:dyDescent="0.3">
      <c r="A243" s="969" t="s">
        <v>98</v>
      </c>
      <c r="B243" s="984"/>
      <c r="C243" s="985"/>
      <c r="D243" s="985"/>
      <c r="E243" s="986"/>
      <c r="F243" s="975"/>
      <c r="G243" s="975"/>
    </row>
    <row r="244" spans="1:9" s="976" customFormat="1" ht="12.75" customHeight="1" x14ac:dyDescent="0.25">
      <c r="A244" s="980"/>
      <c r="B244" s="935"/>
      <c r="C244" s="935"/>
      <c r="D244" s="935"/>
      <c r="E244" s="935"/>
      <c r="F244" s="975"/>
      <c r="G244" s="975"/>
    </row>
    <row r="245" spans="1:9" s="976" customFormat="1" ht="14.25" customHeight="1" thickBot="1" x14ac:dyDescent="0.3">
      <c r="A245" s="965"/>
      <c r="B245" s="951"/>
      <c r="C245" s="951"/>
      <c r="D245" s="951"/>
      <c r="E245" s="951"/>
      <c r="F245" s="975"/>
      <c r="G245" s="975"/>
    </row>
    <row r="246" spans="1:9" s="976" customFormat="1" ht="15.75" hidden="1" thickBot="1" x14ac:dyDescent="0.3">
      <c r="A246" s="945" t="s">
        <v>33</v>
      </c>
      <c r="B246" s="952"/>
      <c r="C246" s="952"/>
      <c r="D246" s="952"/>
      <c r="E246" s="952"/>
      <c r="F246" s="975"/>
      <c r="G246" s="975"/>
    </row>
    <row r="247" spans="1:9" s="976" customFormat="1" ht="15.75" hidden="1" thickBot="1" x14ac:dyDescent="0.3">
      <c r="A247" s="945" t="s">
        <v>35</v>
      </c>
      <c r="B247" s="952">
        <f>B310-B272</f>
        <v>0</v>
      </c>
      <c r="C247" s="952">
        <f>C310-C272</f>
        <v>0</v>
      </c>
      <c r="D247" s="952">
        <f>D310-D272</f>
        <v>0</v>
      </c>
      <c r="E247" s="952">
        <f>E265</f>
        <v>0</v>
      </c>
      <c r="F247" s="975"/>
      <c r="G247" s="975"/>
    </row>
    <row r="248" spans="1:9" s="976" customFormat="1" ht="15.75" hidden="1" thickBot="1" x14ac:dyDescent="0.3">
      <c r="A248" s="945" t="s">
        <v>36</v>
      </c>
      <c r="B248" s="952">
        <v>0</v>
      </c>
      <c r="C248" s="952">
        <v>0</v>
      </c>
      <c r="D248" s="952">
        <v>0</v>
      </c>
      <c r="E248" s="952">
        <v>0</v>
      </c>
      <c r="F248" s="975"/>
      <c r="G248" s="975"/>
    </row>
    <row r="249" spans="1:9" s="976" customFormat="1" ht="15.75" hidden="1" thickBot="1" x14ac:dyDescent="0.3">
      <c r="A249" s="945" t="s">
        <v>37</v>
      </c>
      <c r="B249" s="936"/>
      <c r="C249" s="981"/>
      <c r="D249" s="981"/>
      <c r="E249" s="981"/>
      <c r="F249" s="975"/>
      <c r="G249" s="982"/>
      <c r="H249" s="983"/>
      <c r="I249" s="983"/>
    </row>
    <row r="250" spans="1:9" s="976" customFormat="1" ht="15.75" hidden="1" thickBot="1" x14ac:dyDescent="0.3">
      <c r="A250" s="945" t="s">
        <v>38</v>
      </c>
      <c r="B250" s="936"/>
      <c r="C250" s="981"/>
      <c r="D250" s="981"/>
      <c r="E250" s="981"/>
      <c r="F250" s="975"/>
      <c r="G250" s="975"/>
    </row>
    <row r="251" spans="1:9" s="976" customFormat="1" ht="26.25" hidden="1" thickBot="1" x14ac:dyDescent="0.3">
      <c r="A251" s="945" t="s">
        <v>39</v>
      </c>
      <c r="B251" s="936"/>
      <c r="C251" s="981"/>
      <c r="D251" s="981"/>
      <c r="E251" s="981"/>
      <c r="F251" s="975"/>
      <c r="G251" s="975"/>
    </row>
    <row r="252" spans="1:9" s="976" customFormat="1" ht="39" hidden="1" thickBot="1" x14ac:dyDescent="0.3">
      <c r="A252" s="984" t="s">
        <v>95</v>
      </c>
      <c r="B252" s="985"/>
      <c r="C252" s="985"/>
      <c r="D252" s="985"/>
      <c r="E252" s="986"/>
      <c r="F252" s="975"/>
      <c r="G252" s="975"/>
    </row>
    <row r="253" spans="1:9" s="976" customFormat="1" ht="12.75" hidden="1" customHeight="1" thickBot="1" x14ac:dyDescent="0.3">
      <c r="A253" s="980"/>
      <c r="B253" s="935">
        <v>2024</v>
      </c>
      <c r="C253" s="935">
        <v>2025</v>
      </c>
      <c r="D253" s="935">
        <v>2026</v>
      </c>
      <c r="E253" s="935">
        <v>2027</v>
      </c>
      <c r="F253" s="975"/>
      <c r="G253" s="975"/>
    </row>
    <row r="254" spans="1:9" s="976" customFormat="1" ht="17.25" hidden="1" customHeight="1" thickBot="1" x14ac:dyDescent="0.3">
      <c r="A254" s="965"/>
      <c r="B254" s="951" t="s">
        <v>13</v>
      </c>
      <c r="C254" s="951" t="s">
        <v>14</v>
      </c>
      <c r="D254" s="951" t="s">
        <v>14</v>
      </c>
      <c r="E254" s="951" t="s">
        <v>14</v>
      </c>
      <c r="F254" s="975"/>
      <c r="G254" s="975"/>
    </row>
    <row r="255" spans="1:9" s="976" customFormat="1" ht="15.75" hidden="1" thickBot="1" x14ac:dyDescent="0.3">
      <c r="A255" s="945" t="s">
        <v>57</v>
      </c>
      <c r="B255" s="987">
        <f>B256+B257+B258+B259</f>
        <v>0</v>
      </c>
      <c r="C255" s="987">
        <f>C256+C257+C258+C259</f>
        <v>0</v>
      </c>
      <c r="D255" s="987">
        <f>D256+D257+D258+D259</f>
        <v>0</v>
      </c>
      <c r="E255" s="987">
        <f>E256+E257+E258+E259</f>
        <v>0</v>
      </c>
      <c r="F255" s="975"/>
      <c r="G255" s="975"/>
    </row>
    <row r="256" spans="1:9" s="976" customFormat="1" ht="15.75" hidden="1" thickBot="1" x14ac:dyDescent="0.3">
      <c r="A256" s="988" t="s">
        <v>42</v>
      </c>
      <c r="B256" s="987"/>
      <c r="C256" s="987"/>
      <c r="D256" s="987"/>
      <c r="E256" s="987"/>
      <c r="F256" s="975"/>
      <c r="G256" s="975"/>
    </row>
    <row r="257" spans="1:7" s="976" customFormat="1" ht="15.75" hidden="1" thickBot="1" x14ac:dyDescent="0.3">
      <c r="A257" s="988" t="s">
        <v>58</v>
      </c>
      <c r="B257" s="987"/>
      <c r="C257" s="987"/>
      <c r="D257" s="987"/>
      <c r="E257" s="987"/>
      <c r="F257" s="975"/>
      <c r="G257" s="975"/>
    </row>
    <row r="258" spans="1:7" s="976" customFormat="1" ht="15.75" hidden="1" thickBot="1" x14ac:dyDescent="0.3">
      <c r="A258" s="988" t="s">
        <v>59</v>
      </c>
      <c r="B258" s="987"/>
      <c r="C258" s="987"/>
      <c r="D258" s="987"/>
      <c r="E258" s="987"/>
      <c r="F258" s="975"/>
      <c r="G258" s="975"/>
    </row>
    <row r="259" spans="1:7" s="976" customFormat="1" ht="15.75" hidden="1" thickBot="1" x14ac:dyDescent="0.3">
      <c r="A259" s="988" t="s">
        <v>60</v>
      </c>
      <c r="B259" s="987"/>
      <c r="C259" s="987"/>
      <c r="D259" s="987"/>
      <c r="E259" s="987"/>
      <c r="F259" s="975"/>
      <c r="G259" s="975"/>
    </row>
    <row r="260" spans="1:7" s="976" customFormat="1" ht="15.75" hidden="1" thickBot="1" x14ac:dyDescent="0.3">
      <c r="A260" s="945" t="s">
        <v>61</v>
      </c>
      <c r="B260" s="989">
        <f>B261+B262+B263+B264</f>
        <v>0</v>
      </c>
      <c r="C260" s="989">
        <f>C261+C262+C263+C264</f>
        <v>0</v>
      </c>
      <c r="D260" s="989">
        <f>D261+D262+D263+D264</f>
        <v>0</v>
      </c>
      <c r="E260" s="989">
        <f>E261+E262+E263+E264</f>
        <v>0</v>
      </c>
      <c r="F260" s="975"/>
      <c r="G260" s="975"/>
    </row>
    <row r="261" spans="1:7" s="976" customFormat="1" ht="15.75" hidden="1" thickBot="1" x14ac:dyDescent="0.3">
      <c r="A261" s="988" t="s">
        <v>42</v>
      </c>
      <c r="B261" s="989">
        <v>0</v>
      </c>
      <c r="C261" s="987">
        <v>0</v>
      </c>
      <c r="D261" s="987">
        <v>0</v>
      </c>
      <c r="E261" s="987">
        <v>0</v>
      </c>
      <c r="F261" s="975"/>
      <c r="G261" s="975"/>
    </row>
    <row r="262" spans="1:7" s="976" customFormat="1" ht="15.75" hidden="1" thickBot="1" x14ac:dyDescent="0.3">
      <c r="A262" s="988" t="s">
        <v>58</v>
      </c>
      <c r="B262" s="989"/>
      <c r="C262" s="987"/>
      <c r="D262" s="987"/>
      <c r="E262" s="987"/>
      <c r="F262" s="975"/>
      <c r="G262" s="975"/>
    </row>
    <row r="263" spans="1:7" s="976" customFormat="1" ht="14.25" hidden="1" customHeight="1" thickBot="1" x14ac:dyDescent="0.3">
      <c r="A263" s="988" t="s">
        <v>59</v>
      </c>
      <c r="B263" s="989"/>
      <c r="C263" s="987"/>
      <c r="D263" s="987"/>
      <c r="E263" s="987"/>
      <c r="F263" s="975"/>
      <c r="G263" s="975"/>
    </row>
    <row r="264" spans="1:7" s="976" customFormat="1" ht="15.75" hidden="1" thickBot="1" x14ac:dyDescent="0.3">
      <c r="A264" s="988" t="s">
        <v>60</v>
      </c>
      <c r="B264" s="989"/>
      <c r="C264" s="987"/>
      <c r="D264" s="987"/>
      <c r="E264" s="987"/>
      <c r="F264" s="975"/>
      <c r="G264" s="975"/>
    </row>
    <row r="265" spans="1:7" s="976" customFormat="1" ht="15.75" hidden="1" thickBot="1" x14ac:dyDescent="0.3">
      <c r="A265" s="990" t="s">
        <v>62</v>
      </c>
      <c r="B265" s="989">
        <f>B255+B260</f>
        <v>0</v>
      </c>
      <c r="C265" s="989">
        <f>C255+C260</f>
        <v>0</v>
      </c>
      <c r="D265" s="989">
        <f>D255+D260</f>
        <v>0</v>
      </c>
      <c r="E265" s="989">
        <f>E255+E260</f>
        <v>0</v>
      </c>
      <c r="F265" s="975"/>
      <c r="G265" s="975"/>
    </row>
    <row r="266" spans="1:7" s="976" customFormat="1" ht="66" hidden="1" customHeight="1" thickBot="1" x14ac:dyDescent="0.3">
      <c r="A266" s="969" t="s">
        <v>149</v>
      </c>
      <c r="B266" s="969"/>
      <c r="C266" s="970" t="s">
        <v>54</v>
      </c>
      <c r="D266" s="973"/>
      <c r="E266" s="974"/>
      <c r="F266" s="975"/>
      <c r="G266" s="975"/>
    </row>
    <row r="267" spans="1:7" s="976" customFormat="1" ht="17.25" hidden="1" customHeight="1" thickBot="1" x14ac:dyDescent="0.3">
      <c r="A267" s="945" t="s">
        <v>29</v>
      </c>
      <c r="B267" s="977"/>
      <c r="C267" s="978"/>
      <c r="D267" s="978"/>
      <c r="E267" s="979"/>
      <c r="F267" s="975"/>
      <c r="G267" s="975"/>
    </row>
    <row r="268" spans="1:7" s="976" customFormat="1" ht="15.75" hidden="1" thickBot="1" x14ac:dyDescent="0.3">
      <c r="A268" s="945" t="s">
        <v>31</v>
      </c>
      <c r="B268" s="977"/>
      <c r="C268" s="978"/>
      <c r="D268" s="978"/>
      <c r="E268" s="979"/>
      <c r="F268" s="975"/>
      <c r="G268" s="975"/>
    </row>
    <row r="269" spans="1:7" s="976" customFormat="1" ht="12.75" hidden="1" customHeight="1" thickBot="1" x14ac:dyDescent="0.3">
      <c r="A269" s="980"/>
      <c r="B269" s="966">
        <v>2022</v>
      </c>
      <c r="C269" s="966">
        <v>2023</v>
      </c>
      <c r="D269" s="966">
        <v>2024</v>
      </c>
      <c r="E269" s="966">
        <v>2025</v>
      </c>
      <c r="F269" s="975"/>
      <c r="G269" s="975"/>
    </row>
    <row r="270" spans="1:7" s="976" customFormat="1" ht="9" hidden="1" customHeight="1" thickBot="1" x14ac:dyDescent="0.3">
      <c r="A270" s="965"/>
      <c r="B270" s="951" t="s">
        <v>13</v>
      </c>
      <c r="C270" s="951" t="s">
        <v>14</v>
      </c>
      <c r="D270" s="951" t="s">
        <v>14</v>
      </c>
      <c r="E270" s="951" t="s">
        <v>14</v>
      </c>
      <c r="F270" s="975"/>
      <c r="G270" s="975"/>
    </row>
    <row r="271" spans="1:7" s="976" customFormat="1" ht="15.75" hidden="1" thickBot="1" x14ac:dyDescent="0.3">
      <c r="A271" s="945" t="s">
        <v>33</v>
      </c>
      <c r="B271" s="945"/>
      <c r="C271" s="945"/>
      <c r="D271" s="945"/>
      <c r="E271" s="945"/>
      <c r="F271" s="975"/>
      <c r="G271" s="975"/>
    </row>
    <row r="272" spans="1:7" s="976" customFormat="1" ht="15.75" hidden="1" thickBot="1" x14ac:dyDescent="0.3">
      <c r="A272" s="945" t="s">
        <v>35</v>
      </c>
      <c r="B272" s="952">
        <v>0</v>
      </c>
      <c r="C272" s="952">
        <v>0</v>
      </c>
      <c r="D272" s="952">
        <v>0</v>
      </c>
      <c r="E272" s="952">
        <v>0</v>
      </c>
      <c r="F272" s="975"/>
      <c r="G272" s="975"/>
    </row>
    <row r="273" spans="1:9" s="976" customFormat="1" ht="15.75" hidden="1" thickBot="1" x14ac:dyDescent="0.3">
      <c r="A273" s="945" t="s">
        <v>36</v>
      </c>
      <c r="B273" s="952">
        <v>0</v>
      </c>
      <c r="C273" s="952">
        <v>0</v>
      </c>
      <c r="D273" s="952">
        <v>0</v>
      </c>
      <c r="E273" s="952">
        <v>0</v>
      </c>
      <c r="F273" s="975"/>
      <c r="G273" s="975"/>
    </row>
    <row r="274" spans="1:9" s="976" customFormat="1" ht="15.75" hidden="1" thickBot="1" x14ac:dyDescent="0.3">
      <c r="A274" s="945" t="s">
        <v>37</v>
      </c>
      <c r="B274" s="936"/>
      <c r="C274" s="981"/>
      <c r="D274" s="981"/>
      <c r="E274" s="981"/>
      <c r="F274" s="975"/>
      <c r="G274" s="982"/>
      <c r="H274" s="983"/>
      <c r="I274" s="983"/>
    </row>
    <row r="275" spans="1:9" s="976" customFormat="1" ht="14.25" hidden="1" customHeight="1" thickBot="1" x14ac:dyDescent="0.3">
      <c r="A275" s="945" t="s">
        <v>38</v>
      </c>
      <c r="B275" s="936"/>
      <c r="C275" s="981"/>
      <c r="D275" s="981"/>
      <c r="E275" s="981"/>
      <c r="F275" s="975"/>
      <c r="G275" s="975"/>
    </row>
    <row r="276" spans="1:9" s="976" customFormat="1" ht="26.25" hidden="1" thickBot="1" x14ac:dyDescent="0.3">
      <c r="A276" s="945" t="s">
        <v>39</v>
      </c>
      <c r="B276" s="936"/>
      <c r="C276" s="981"/>
      <c r="D276" s="981"/>
      <c r="E276" s="981"/>
      <c r="F276" s="975"/>
      <c r="G276" s="975"/>
    </row>
    <row r="277" spans="1:9" s="976" customFormat="1" ht="39" hidden="1" thickBot="1" x14ac:dyDescent="0.3">
      <c r="A277" s="984" t="s">
        <v>594</v>
      </c>
      <c r="B277" s="985"/>
      <c r="C277" s="985"/>
      <c r="D277" s="985"/>
      <c r="E277" s="986"/>
      <c r="F277" s="975"/>
      <c r="G277" s="975"/>
    </row>
    <row r="278" spans="1:9" s="976" customFormat="1" ht="12.75" hidden="1" customHeight="1" thickBot="1" x14ac:dyDescent="0.3">
      <c r="A278" s="980"/>
      <c r="B278" s="935">
        <v>2023</v>
      </c>
      <c r="C278" s="935">
        <v>2024</v>
      </c>
      <c r="D278" s="935">
        <v>2025</v>
      </c>
      <c r="E278" s="935">
        <v>2026</v>
      </c>
      <c r="F278" s="975"/>
      <c r="G278" s="975"/>
    </row>
    <row r="279" spans="1:9" s="976" customFormat="1" ht="9" hidden="1" customHeight="1" thickBot="1" x14ac:dyDescent="0.3">
      <c r="A279" s="965"/>
      <c r="B279" s="951" t="s">
        <v>13</v>
      </c>
      <c r="C279" s="951" t="s">
        <v>14</v>
      </c>
      <c r="D279" s="951" t="s">
        <v>14</v>
      </c>
      <c r="E279" s="951" t="s">
        <v>14</v>
      </c>
      <c r="F279" s="975"/>
      <c r="G279" s="975"/>
    </row>
    <row r="280" spans="1:9" s="976" customFormat="1" ht="15.75" hidden="1" thickBot="1" x14ac:dyDescent="0.3">
      <c r="A280" s="945" t="s">
        <v>57</v>
      </c>
      <c r="B280" s="987">
        <f>B281+B282+B283+B284</f>
        <v>0</v>
      </c>
      <c r="C280" s="987">
        <f>C281+C282+C283+C284</f>
        <v>0</v>
      </c>
      <c r="D280" s="987">
        <f>D281+D282+D283+D284</f>
        <v>0</v>
      </c>
      <c r="E280" s="987">
        <f>E281+E282+E283+E284</f>
        <v>0</v>
      </c>
      <c r="F280" s="975"/>
      <c r="G280" s="975"/>
    </row>
    <row r="281" spans="1:9" s="976" customFormat="1" ht="15.75" hidden="1" thickBot="1" x14ac:dyDescent="0.3">
      <c r="A281" s="988" t="s">
        <v>42</v>
      </c>
      <c r="B281" s="987">
        <v>0</v>
      </c>
      <c r="C281" s="987">
        <v>0</v>
      </c>
      <c r="D281" s="987">
        <v>0</v>
      </c>
      <c r="E281" s="987">
        <v>0</v>
      </c>
      <c r="F281" s="975"/>
      <c r="G281" s="975"/>
    </row>
    <row r="282" spans="1:9" s="976" customFormat="1" ht="15.75" hidden="1" thickBot="1" x14ac:dyDescent="0.3">
      <c r="A282" s="988" t="s">
        <v>58</v>
      </c>
      <c r="B282" s="987"/>
      <c r="C282" s="987"/>
      <c r="D282" s="987"/>
      <c r="E282" s="987"/>
      <c r="F282" s="975"/>
      <c r="G282" s="975"/>
    </row>
    <row r="283" spans="1:9" s="976" customFormat="1" ht="15.75" hidden="1" thickBot="1" x14ac:dyDescent="0.3">
      <c r="A283" s="988" t="s">
        <v>59</v>
      </c>
      <c r="B283" s="987"/>
      <c r="C283" s="987"/>
      <c r="D283" s="987"/>
      <c r="E283" s="987"/>
      <c r="F283" s="975"/>
      <c r="G283" s="975"/>
    </row>
    <row r="284" spans="1:9" s="976" customFormat="1" ht="15.75" hidden="1" thickBot="1" x14ac:dyDescent="0.3">
      <c r="A284" s="988" t="s">
        <v>60</v>
      </c>
      <c r="B284" s="987"/>
      <c r="C284" s="987"/>
      <c r="D284" s="987"/>
      <c r="E284" s="987"/>
      <c r="F284" s="975"/>
      <c r="G284" s="975"/>
    </row>
    <row r="285" spans="1:9" s="976" customFormat="1" ht="15.75" hidden="1" thickBot="1" x14ac:dyDescent="0.3">
      <c r="A285" s="945" t="s">
        <v>61</v>
      </c>
      <c r="B285" s="989">
        <f>B286+B287+B288+B289</f>
        <v>0</v>
      </c>
      <c r="C285" s="989">
        <f>C286+C287+C288+C289</f>
        <v>0</v>
      </c>
      <c r="D285" s="989">
        <f>D286+D287+D288+D289</f>
        <v>0</v>
      </c>
      <c r="E285" s="989">
        <f>E286+E287+E288+E289</f>
        <v>0</v>
      </c>
      <c r="F285" s="975"/>
      <c r="G285" s="975"/>
    </row>
    <row r="286" spans="1:9" s="976" customFormat="1" ht="15.75" hidden="1" thickBot="1" x14ac:dyDescent="0.3">
      <c r="A286" s="988" t="s">
        <v>42</v>
      </c>
      <c r="B286" s="989">
        <v>0</v>
      </c>
      <c r="C286" s="987">
        <v>0</v>
      </c>
      <c r="D286" s="987">
        <v>0</v>
      </c>
      <c r="E286" s="987">
        <v>0</v>
      </c>
      <c r="F286" s="975"/>
      <c r="G286" s="975"/>
    </row>
    <row r="287" spans="1:9" s="976" customFormat="1" ht="15.75" hidden="1" thickBot="1" x14ac:dyDescent="0.3">
      <c r="A287" s="988" t="s">
        <v>58</v>
      </c>
      <c r="B287" s="989"/>
      <c r="C287" s="987"/>
      <c r="D287" s="987"/>
      <c r="E287" s="987"/>
      <c r="F287" s="975"/>
      <c r="G287" s="975"/>
    </row>
    <row r="288" spans="1:9" s="976" customFormat="1" ht="15.75" hidden="1" thickBot="1" x14ac:dyDescent="0.3">
      <c r="A288" s="988" t="s">
        <v>59</v>
      </c>
      <c r="B288" s="989"/>
      <c r="C288" s="987"/>
      <c r="D288" s="987"/>
      <c r="E288" s="987"/>
      <c r="F288" s="975"/>
      <c r="G288" s="975"/>
    </row>
    <row r="289" spans="1:9" s="976" customFormat="1" ht="15.75" hidden="1" thickBot="1" x14ac:dyDescent="0.3">
      <c r="A289" s="988" t="s">
        <v>60</v>
      </c>
      <c r="B289" s="989"/>
      <c r="C289" s="987"/>
      <c r="D289" s="987"/>
      <c r="E289" s="987"/>
      <c r="F289" s="975"/>
      <c r="G289" s="975"/>
    </row>
    <row r="290" spans="1:9" s="976" customFormat="1" ht="15.75" hidden="1" thickBot="1" x14ac:dyDescent="0.3">
      <c r="A290" s="990" t="s">
        <v>204</v>
      </c>
      <c r="B290" s="989">
        <f>B280+B285</f>
        <v>0</v>
      </c>
      <c r="C290" s="989">
        <f>C280+C285</f>
        <v>0</v>
      </c>
      <c r="D290" s="989">
        <f>D280+D285</f>
        <v>0</v>
      </c>
      <c r="E290" s="989">
        <f>E280+E285</f>
        <v>0</v>
      </c>
      <c r="F290" s="975"/>
      <c r="G290" s="975"/>
    </row>
    <row r="291" spans="1:9" ht="50.25" hidden="1" customHeight="1" thickBot="1" x14ac:dyDescent="0.3">
      <c r="A291" s="969" t="s">
        <v>205</v>
      </c>
      <c r="B291" s="993"/>
      <c r="C291" s="934" t="s">
        <v>54</v>
      </c>
      <c r="D291" s="994"/>
      <c r="E291" s="995"/>
      <c r="F291" s="368"/>
      <c r="G291" s="368"/>
    </row>
    <row r="292" spans="1:9" ht="17.25" hidden="1" customHeight="1" thickBot="1" x14ac:dyDescent="0.3">
      <c r="A292" s="945" t="s">
        <v>29</v>
      </c>
      <c r="B292" s="1605"/>
      <c r="C292" s="1606"/>
      <c r="D292" s="1606"/>
      <c r="E292" s="1607"/>
      <c r="F292" s="368"/>
      <c r="G292" s="368"/>
    </row>
    <row r="293" spans="1:9" ht="15.75" hidden="1" thickBot="1" x14ac:dyDescent="0.3">
      <c r="A293" s="945" t="s">
        <v>31</v>
      </c>
      <c r="B293" s="2161"/>
      <c r="C293" s="2159"/>
      <c r="D293" s="2159"/>
      <c r="E293" s="2160"/>
      <c r="F293" s="368"/>
      <c r="G293" s="368"/>
    </row>
    <row r="294" spans="1:9" ht="12.75" hidden="1" customHeight="1" thickBot="1" x14ac:dyDescent="0.3">
      <c r="A294" s="2149"/>
      <c r="B294" s="935">
        <v>2023</v>
      </c>
      <c r="C294" s="935">
        <v>2024</v>
      </c>
      <c r="D294" s="935">
        <v>2025</v>
      </c>
      <c r="E294" s="935">
        <v>2026</v>
      </c>
      <c r="F294" s="368"/>
      <c r="G294" s="368"/>
    </row>
    <row r="295" spans="1:9" ht="9" hidden="1" customHeight="1" thickBot="1" x14ac:dyDescent="0.3">
      <c r="A295" s="2150"/>
      <c r="B295" s="951" t="s">
        <v>13</v>
      </c>
      <c r="C295" s="951" t="s">
        <v>14</v>
      </c>
      <c r="D295" s="951" t="s">
        <v>14</v>
      </c>
      <c r="E295" s="951" t="s">
        <v>14</v>
      </c>
      <c r="F295" s="368"/>
      <c r="G295" s="368"/>
    </row>
    <row r="296" spans="1:9" ht="15.75" hidden="1" thickBot="1" x14ac:dyDescent="0.3">
      <c r="A296" s="945" t="s">
        <v>33</v>
      </c>
      <c r="B296" s="945"/>
      <c r="C296" s="945"/>
      <c r="D296" s="945"/>
      <c r="E296" s="945"/>
      <c r="F296" s="368"/>
      <c r="G296" s="368"/>
    </row>
    <row r="297" spans="1:9" ht="15.75" hidden="1" thickBot="1" x14ac:dyDescent="0.3">
      <c r="A297" s="945" t="s">
        <v>35</v>
      </c>
      <c r="B297" s="952">
        <f>B315</f>
        <v>0</v>
      </c>
      <c r="C297" s="952">
        <f>C315</f>
        <v>0</v>
      </c>
      <c r="D297" s="952">
        <f>D315</f>
        <v>0</v>
      </c>
      <c r="E297" s="952">
        <f>E315</f>
        <v>0</v>
      </c>
      <c r="F297" s="368"/>
      <c r="G297" s="368"/>
    </row>
    <row r="298" spans="1:9" ht="15.75" hidden="1" thickBot="1" x14ac:dyDescent="0.3">
      <c r="A298" s="945" t="s">
        <v>36</v>
      </c>
      <c r="B298" s="952">
        <v>0</v>
      </c>
      <c r="C298" s="952">
        <v>0</v>
      </c>
      <c r="D298" s="952">
        <v>0</v>
      </c>
      <c r="E298" s="952">
        <v>0</v>
      </c>
      <c r="F298" s="368"/>
      <c r="G298" s="368"/>
    </row>
    <row r="299" spans="1:9" ht="15.75" hidden="1" thickBot="1" x14ac:dyDescent="0.3">
      <c r="A299" s="945" t="s">
        <v>37</v>
      </c>
      <c r="B299" s="936"/>
      <c r="C299" s="954"/>
      <c r="D299" s="954"/>
      <c r="E299" s="954"/>
      <c r="F299" s="368"/>
      <c r="G299" s="955"/>
      <c r="H299" s="78"/>
      <c r="I299" s="78"/>
    </row>
    <row r="300" spans="1:9" ht="15.75" hidden="1" thickBot="1" x14ac:dyDescent="0.3">
      <c r="A300" s="945" t="s">
        <v>38</v>
      </c>
      <c r="B300" s="936"/>
      <c r="C300" s="954"/>
      <c r="D300" s="954"/>
      <c r="E300" s="954"/>
      <c r="F300" s="368"/>
      <c r="G300" s="368"/>
    </row>
    <row r="301" spans="1:9" ht="26.25" hidden="1" thickBot="1" x14ac:dyDescent="0.3">
      <c r="A301" s="945" t="s">
        <v>39</v>
      </c>
      <c r="B301" s="936"/>
      <c r="C301" s="954"/>
      <c r="D301" s="954"/>
      <c r="E301" s="954"/>
      <c r="F301" s="368"/>
      <c r="G301" s="368"/>
    </row>
    <row r="302" spans="1:9" ht="15.75" hidden="1" thickBot="1" x14ac:dyDescent="0.3">
      <c r="A302" s="1901" t="s">
        <v>832</v>
      </c>
      <c r="B302" s="1902"/>
      <c r="C302" s="1902"/>
      <c r="D302" s="1902"/>
      <c r="E302" s="1903"/>
      <c r="F302" s="368"/>
      <c r="G302" s="368"/>
    </row>
    <row r="303" spans="1:9" ht="12.75" hidden="1" customHeight="1" thickBot="1" x14ac:dyDescent="0.3">
      <c r="A303" s="2149"/>
      <c r="B303" s="935">
        <v>2023</v>
      </c>
      <c r="C303" s="935">
        <v>2024</v>
      </c>
      <c r="D303" s="935">
        <v>2025</v>
      </c>
      <c r="E303" s="935">
        <v>2026</v>
      </c>
      <c r="F303" s="368"/>
      <c r="G303" s="368"/>
    </row>
    <row r="304" spans="1:9" ht="9" hidden="1" customHeight="1" thickBot="1" x14ac:dyDescent="0.3">
      <c r="A304" s="2150"/>
      <c r="B304" s="951" t="s">
        <v>13</v>
      </c>
      <c r="C304" s="951" t="s">
        <v>14</v>
      </c>
      <c r="D304" s="951" t="s">
        <v>14</v>
      </c>
      <c r="E304" s="951" t="s">
        <v>14</v>
      </c>
      <c r="F304" s="368"/>
      <c r="G304" s="368"/>
    </row>
    <row r="305" spans="1:7" ht="15.75" hidden="1" thickBot="1" x14ac:dyDescent="0.3">
      <c r="A305" s="957" t="s">
        <v>57</v>
      </c>
      <c r="B305" s="958">
        <f>B306+B307+B308+B309</f>
        <v>0</v>
      </c>
      <c r="C305" s="958">
        <f>C306+C307+C308+C309</f>
        <v>0</v>
      </c>
      <c r="D305" s="958">
        <f>D306+D307+D308+D309</f>
        <v>0</v>
      </c>
      <c r="E305" s="958">
        <f>E306+E307+E308+E309</f>
        <v>0</v>
      </c>
      <c r="F305" s="368"/>
      <c r="G305" s="368"/>
    </row>
    <row r="306" spans="1:7" ht="15.75" hidden="1" thickBot="1" x14ac:dyDescent="0.3">
      <c r="A306" s="959" t="s">
        <v>42</v>
      </c>
      <c r="B306" s="958">
        <v>0</v>
      </c>
      <c r="C306" s="958">
        <v>0</v>
      </c>
      <c r="D306" s="958">
        <v>0</v>
      </c>
      <c r="E306" s="958">
        <v>0</v>
      </c>
      <c r="F306" s="368"/>
      <c r="G306" s="368"/>
    </row>
    <row r="307" spans="1:7" ht="13.5" hidden="1" customHeight="1" thickBot="1" x14ac:dyDescent="0.3">
      <c r="A307" s="959" t="s">
        <v>58</v>
      </c>
      <c r="B307" s="958"/>
      <c r="C307" s="958"/>
      <c r="D307" s="958"/>
      <c r="E307" s="958"/>
      <c r="F307" s="368"/>
      <c r="G307" s="368"/>
    </row>
    <row r="308" spans="1:7" ht="15.75" hidden="1" thickBot="1" x14ac:dyDescent="0.3">
      <c r="A308" s="959" t="s">
        <v>59</v>
      </c>
      <c r="B308" s="958"/>
      <c r="C308" s="958"/>
      <c r="D308" s="958"/>
      <c r="E308" s="958"/>
      <c r="F308" s="368"/>
      <c r="G308" s="368"/>
    </row>
    <row r="309" spans="1:7" ht="15.75" hidden="1" thickBot="1" x14ac:dyDescent="0.3">
      <c r="A309" s="959" t="s">
        <v>60</v>
      </c>
      <c r="B309" s="958"/>
      <c r="C309" s="958"/>
      <c r="D309" s="958"/>
      <c r="E309" s="958"/>
      <c r="F309" s="368"/>
      <c r="G309" s="368"/>
    </row>
    <row r="310" spans="1:7" ht="15.75" hidden="1" thickBot="1" x14ac:dyDescent="0.3">
      <c r="A310" s="957" t="s">
        <v>61</v>
      </c>
      <c r="B310" s="960">
        <f>B311+B312+B313+B314</f>
        <v>0</v>
      </c>
      <c r="C310" s="960">
        <f>C311+C312+C313+C314</f>
        <v>0</v>
      </c>
      <c r="D310" s="960">
        <f>D311+D312+D313+D314</f>
        <v>0</v>
      </c>
      <c r="E310" s="960">
        <f>E311+E312+E313+E314</f>
        <v>0</v>
      </c>
      <c r="F310" s="368"/>
      <c r="G310" s="368"/>
    </row>
    <row r="311" spans="1:7" ht="15.75" hidden="1" thickBot="1" x14ac:dyDescent="0.3">
      <c r="A311" s="959" t="s">
        <v>42</v>
      </c>
      <c r="B311" s="960">
        <v>0</v>
      </c>
      <c r="C311" s="958">
        <v>0</v>
      </c>
      <c r="D311" s="958">
        <v>0</v>
      </c>
      <c r="E311" s="958">
        <v>0</v>
      </c>
      <c r="F311" s="368"/>
      <c r="G311" s="368"/>
    </row>
    <row r="312" spans="1:7" ht="15.75" hidden="1" thickBot="1" x14ac:dyDescent="0.3">
      <c r="A312" s="959" t="s">
        <v>58</v>
      </c>
      <c r="B312" s="960"/>
      <c r="C312" s="958"/>
      <c r="D312" s="958"/>
      <c r="E312" s="958"/>
      <c r="F312" s="368"/>
      <c r="G312" s="368"/>
    </row>
    <row r="313" spans="1:7" ht="15.75" hidden="1" thickBot="1" x14ac:dyDescent="0.3">
      <c r="A313" s="959" t="s">
        <v>59</v>
      </c>
      <c r="B313" s="960"/>
      <c r="C313" s="958"/>
      <c r="D313" s="958"/>
      <c r="E313" s="958"/>
      <c r="F313" s="368"/>
      <c r="G313" s="368"/>
    </row>
    <row r="314" spans="1:7" ht="15.75" hidden="1" thickBot="1" x14ac:dyDescent="0.3">
      <c r="A314" s="959" t="s">
        <v>60</v>
      </c>
      <c r="B314" s="960"/>
      <c r="C314" s="958"/>
      <c r="D314" s="958"/>
      <c r="E314" s="958"/>
      <c r="F314" s="368"/>
      <c r="G314" s="368"/>
    </row>
    <row r="315" spans="1:7" ht="15.75" hidden="1" thickBot="1" x14ac:dyDescent="0.3">
      <c r="A315" s="963" t="s">
        <v>572</v>
      </c>
      <c r="B315" s="960">
        <f>B305+B310</f>
        <v>0</v>
      </c>
      <c r="C315" s="960">
        <f>C305+C310</f>
        <v>0</v>
      </c>
      <c r="D315" s="960">
        <f>D305+D310</f>
        <v>0</v>
      </c>
      <c r="E315" s="960">
        <f>E305+E310</f>
        <v>0</v>
      </c>
      <c r="F315" s="368"/>
      <c r="G315" s="368"/>
    </row>
    <row r="316" spans="1:7" ht="25.5" hidden="1" customHeight="1" thickBot="1" x14ac:dyDescent="0.3">
      <c r="A316" s="315" t="s">
        <v>63</v>
      </c>
      <c r="B316" s="2168"/>
      <c r="C316" s="2170"/>
      <c r="D316" s="2170"/>
      <c r="E316" s="2171"/>
      <c r="F316" s="368"/>
      <c r="G316" s="368"/>
    </row>
    <row r="317" spans="1:7" ht="39" hidden="1" thickBot="1" x14ac:dyDescent="0.3">
      <c r="A317" s="969" t="s">
        <v>205</v>
      </c>
      <c r="B317" s="993"/>
      <c r="C317" s="934" t="s">
        <v>54</v>
      </c>
      <c r="D317" s="994"/>
      <c r="E317" s="995"/>
      <c r="F317" s="368"/>
      <c r="G317" s="368"/>
    </row>
    <row r="318" spans="1:7" ht="17.25" hidden="1" customHeight="1" thickBot="1" x14ac:dyDescent="0.3">
      <c r="A318" s="945" t="s">
        <v>29</v>
      </c>
      <c r="B318" s="1605"/>
      <c r="C318" s="1606"/>
      <c r="D318" s="1606"/>
      <c r="E318" s="1607"/>
      <c r="F318" s="368"/>
      <c r="G318" s="368"/>
    </row>
    <row r="319" spans="1:7" ht="15.75" hidden="1" thickBot="1" x14ac:dyDescent="0.3">
      <c r="A319" s="945" t="s">
        <v>31</v>
      </c>
      <c r="B319" s="2161"/>
      <c r="C319" s="2159"/>
      <c r="D319" s="2159"/>
      <c r="E319" s="2160"/>
      <c r="F319" s="368"/>
      <c r="G319" s="368"/>
    </row>
    <row r="320" spans="1:7" ht="12.75" hidden="1" customHeight="1" thickBot="1" x14ac:dyDescent="0.3">
      <c r="A320" s="2149"/>
      <c r="B320" s="935">
        <v>2023</v>
      </c>
      <c r="C320" s="935">
        <v>2024</v>
      </c>
      <c r="D320" s="935">
        <v>2025</v>
      </c>
      <c r="E320" s="935">
        <v>2026</v>
      </c>
      <c r="F320" s="368"/>
      <c r="G320" s="368"/>
    </row>
    <row r="321" spans="1:9" ht="9" hidden="1" customHeight="1" thickBot="1" x14ac:dyDescent="0.3">
      <c r="A321" s="2150"/>
      <c r="B321" s="951" t="s">
        <v>13</v>
      </c>
      <c r="C321" s="951" t="s">
        <v>14</v>
      </c>
      <c r="D321" s="951" t="s">
        <v>14</v>
      </c>
      <c r="E321" s="951" t="s">
        <v>14</v>
      </c>
      <c r="F321" s="368"/>
      <c r="G321" s="368"/>
    </row>
    <row r="322" spans="1:9" ht="15.75" hidden="1" thickBot="1" x14ac:dyDescent="0.3">
      <c r="A322" s="945" t="s">
        <v>33</v>
      </c>
      <c r="B322" s="945"/>
      <c r="C322" s="945"/>
      <c r="D322" s="945"/>
      <c r="E322" s="945"/>
      <c r="F322" s="368"/>
      <c r="G322" s="368"/>
    </row>
    <row r="323" spans="1:9" ht="15.75" hidden="1" thickBot="1" x14ac:dyDescent="0.3">
      <c r="A323" s="945" t="s">
        <v>35</v>
      </c>
      <c r="B323" s="952">
        <f>B341</f>
        <v>0</v>
      </c>
      <c r="C323" s="952">
        <f>C341</f>
        <v>0</v>
      </c>
      <c r="D323" s="952">
        <f>D341</f>
        <v>0</v>
      </c>
      <c r="E323" s="952">
        <f>E341</f>
        <v>0</v>
      </c>
      <c r="F323" s="368"/>
      <c r="G323" s="368"/>
    </row>
    <row r="324" spans="1:9" ht="15.75" hidden="1" thickBot="1" x14ac:dyDescent="0.3">
      <c r="A324" s="945" t="s">
        <v>36</v>
      </c>
      <c r="B324" s="952">
        <v>0</v>
      </c>
      <c r="C324" s="952">
        <v>0</v>
      </c>
      <c r="D324" s="952">
        <v>0</v>
      </c>
      <c r="E324" s="952">
        <v>0</v>
      </c>
      <c r="F324" s="368"/>
      <c r="G324" s="368"/>
    </row>
    <row r="325" spans="1:9" ht="13.5" hidden="1" customHeight="1" thickBot="1" x14ac:dyDescent="0.3">
      <c r="A325" s="945" t="s">
        <v>37</v>
      </c>
      <c r="B325" s="936"/>
      <c r="C325" s="954"/>
      <c r="D325" s="954"/>
      <c r="E325" s="954"/>
      <c r="F325" s="368"/>
      <c r="G325" s="955"/>
      <c r="H325" s="78"/>
      <c r="I325" s="78"/>
    </row>
    <row r="326" spans="1:9" ht="15.75" hidden="1" thickBot="1" x14ac:dyDescent="0.3">
      <c r="A326" s="945" t="s">
        <v>38</v>
      </c>
      <c r="B326" s="936"/>
      <c r="C326" s="954"/>
      <c r="D326" s="954"/>
      <c r="E326" s="954"/>
      <c r="F326" s="368"/>
      <c r="G326" s="368"/>
    </row>
    <row r="327" spans="1:9" ht="26.25" hidden="1" thickBot="1" x14ac:dyDescent="0.3">
      <c r="A327" s="945" t="s">
        <v>39</v>
      </c>
      <c r="B327" s="936"/>
      <c r="C327" s="954"/>
      <c r="D327" s="954"/>
      <c r="E327" s="954"/>
      <c r="F327" s="368"/>
      <c r="G327" s="368"/>
    </row>
    <row r="328" spans="1:9" ht="15.75" hidden="1" thickBot="1" x14ac:dyDescent="0.3">
      <c r="A328" s="1901" t="s">
        <v>832</v>
      </c>
      <c r="B328" s="1902"/>
      <c r="C328" s="1902"/>
      <c r="D328" s="1902"/>
      <c r="E328" s="1903"/>
      <c r="F328" s="368"/>
      <c r="G328" s="368"/>
    </row>
    <row r="329" spans="1:9" ht="12.75" hidden="1" customHeight="1" thickBot="1" x14ac:dyDescent="0.3">
      <c r="A329" s="2149"/>
      <c r="B329" s="935">
        <v>2023</v>
      </c>
      <c r="C329" s="935">
        <v>2024</v>
      </c>
      <c r="D329" s="935">
        <v>2025</v>
      </c>
      <c r="E329" s="935">
        <v>2026</v>
      </c>
      <c r="F329" s="368"/>
      <c r="G329" s="368"/>
    </row>
    <row r="330" spans="1:9" ht="9" hidden="1" customHeight="1" thickBot="1" x14ac:dyDescent="0.3">
      <c r="A330" s="2150"/>
      <c r="B330" s="951" t="s">
        <v>13</v>
      </c>
      <c r="C330" s="951" t="s">
        <v>14</v>
      </c>
      <c r="D330" s="951" t="s">
        <v>14</v>
      </c>
      <c r="E330" s="951" t="s">
        <v>14</v>
      </c>
      <c r="F330" s="368"/>
      <c r="G330" s="368"/>
    </row>
    <row r="331" spans="1:9" ht="15.75" hidden="1" thickBot="1" x14ac:dyDescent="0.3">
      <c r="A331" s="957" t="s">
        <v>57</v>
      </c>
      <c r="B331" s="958">
        <f>B332+B333+B334+B335</f>
        <v>0</v>
      </c>
      <c r="C331" s="958">
        <f t="shared" ref="C331:E332" si="9">C332+C333+C334+C335</f>
        <v>0</v>
      </c>
      <c r="D331" s="958">
        <f t="shared" si="9"/>
        <v>0</v>
      </c>
      <c r="E331" s="958">
        <f t="shared" si="9"/>
        <v>0</v>
      </c>
      <c r="F331" s="368"/>
      <c r="G331" s="368"/>
    </row>
    <row r="332" spans="1:9" ht="15.75" hidden="1" thickBot="1" x14ac:dyDescent="0.3">
      <c r="A332" s="959" t="s">
        <v>42</v>
      </c>
      <c r="B332" s="960">
        <f>B333+B334+B335+B336</f>
        <v>0</v>
      </c>
      <c r="C332" s="960">
        <f t="shared" si="9"/>
        <v>0</v>
      </c>
      <c r="D332" s="960">
        <f t="shared" si="9"/>
        <v>0</v>
      </c>
      <c r="E332" s="960">
        <f t="shared" si="9"/>
        <v>0</v>
      </c>
      <c r="F332" s="368"/>
      <c r="G332" s="368"/>
    </row>
    <row r="333" spans="1:9" ht="15.75" hidden="1" thickBot="1" x14ac:dyDescent="0.3">
      <c r="A333" s="959" t="s">
        <v>58</v>
      </c>
      <c r="B333" s="958"/>
      <c r="C333" s="958"/>
      <c r="D333" s="958"/>
      <c r="E333" s="958"/>
      <c r="F333" s="368"/>
      <c r="G333" s="368"/>
    </row>
    <row r="334" spans="1:9" ht="15.75" hidden="1" thickBot="1" x14ac:dyDescent="0.3">
      <c r="A334" s="959" t="s">
        <v>59</v>
      </c>
      <c r="B334" s="958"/>
      <c r="C334" s="958"/>
      <c r="D334" s="958"/>
      <c r="E334" s="958"/>
      <c r="F334" s="368"/>
      <c r="G334" s="368"/>
    </row>
    <row r="335" spans="1:9" ht="15.75" hidden="1" thickBot="1" x14ac:dyDescent="0.3">
      <c r="A335" s="959" t="s">
        <v>60</v>
      </c>
      <c r="B335" s="958"/>
      <c r="C335" s="958"/>
      <c r="D335" s="958"/>
      <c r="E335" s="958"/>
      <c r="F335" s="368"/>
      <c r="G335" s="368"/>
    </row>
    <row r="336" spans="1:9" ht="15.75" hidden="1" thickBot="1" x14ac:dyDescent="0.3">
      <c r="A336" s="957" t="s">
        <v>61</v>
      </c>
      <c r="B336" s="960">
        <f>B337+B338+B339+B340</f>
        <v>0</v>
      </c>
      <c r="C336" s="960">
        <f>C337+C338+C339+C340</f>
        <v>0</v>
      </c>
      <c r="D336" s="960">
        <f>D337+D338+D339+D340</f>
        <v>0</v>
      </c>
      <c r="E336" s="960">
        <f>E337+E338+E339+E340</f>
        <v>0</v>
      </c>
      <c r="F336" s="368"/>
      <c r="G336" s="368"/>
    </row>
    <row r="337" spans="1:9" ht="15.75" hidden="1" thickBot="1" x14ac:dyDescent="0.3">
      <c r="A337" s="959" t="s">
        <v>42</v>
      </c>
      <c r="B337" s="960">
        <v>0</v>
      </c>
      <c r="C337" s="960">
        <v>0</v>
      </c>
      <c r="D337" s="960">
        <v>0</v>
      </c>
      <c r="E337" s="960">
        <v>0</v>
      </c>
      <c r="F337" s="368"/>
      <c r="G337" s="368"/>
    </row>
    <row r="338" spans="1:9" ht="15.75" hidden="1" thickBot="1" x14ac:dyDescent="0.3">
      <c r="A338" s="959" t="s">
        <v>58</v>
      </c>
      <c r="B338" s="960"/>
      <c r="C338" s="960"/>
      <c r="D338" s="960"/>
      <c r="E338" s="960"/>
      <c r="F338" s="368"/>
      <c r="G338" s="368"/>
    </row>
    <row r="339" spans="1:9" ht="15.75" hidden="1" thickBot="1" x14ac:dyDescent="0.3">
      <c r="A339" s="959" t="s">
        <v>59</v>
      </c>
      <c r="B339" s="960"/>
      <c r="C339" s="960"/>
      <c r="D339" s="960"/>
      <c r="E339" s="960"/>
      <c r="F339" s="368"/>
      <c r="G339" s="368"/>
    </row>
    <row r="340" spans="1:9" ht="15.75" hidden="1" thickBot="1" x14ac:dyDescent="0.3">
      <c r="A340" s="959" t="s">
        <v>60</v>
      </c>
      <c r="B340" s="960"/>
      <c r="C340" s="960"/>
      <c r="D340" s="960"/>
      <c r="E340" s="960"/>
      <c r="F340" s="368"/>
      <c r="G340" s="368"/>
    </row>
    <row r="341" spans="1:9" ht="15.75" hidden="1" thickBot="1" x14ac:dyDescent="0.3">
      <c r="A341" s="963" t="s">
        <v>50</v>
      </c>
      <c r="B341" s="960">
        <f>B331+B336</f>
        <v>0</v>
      </c>
      <c r="C341" s="960">
        <f>C331+C336</f>
        <v>0</v>
      </c>
      <c r="D341" s="960">
        <f>D331+D336</f>
        <v>0</v>
      </c>
      <c r="E341" s="960">
        <f>E331+E336</f>
        <v>0</v>
      </c>
      <c r="F341" s="368"/>
      <c r="G341" s="368"/>
    </row>
    <row r="342" spans="1:9" ht="15.75" hidden="1" thickBot="1" x14ac:dyDescent="0.3">
      <c r="A342" s="943"/>
      <c r="B342" s="964"/>
      <c r="C342" s="964"/>
      <c r="D342" s="964"/>
      <c r="E342" s="964"/>
      <c r="F342" s="368"/>
      <c r="G342" s="368"/>
    </row>
    <row r="343" spans="1:9" ht="39" customHeight="1" thickBot="1" x14ac:dyDescent="0.3">
      <c r="A343" s="925" t="s">
        <v>64</v>
      </c>
      <c r="B343" s="926">
        <f>+B222+B146+B68+B31+B171+B105+B323+B297+B272+B247+B196</f>
        <v>157064</v>
      </c>
      <c r="C343" s="926">
        <f>+C222+C146+C68+C31+C171+C105+C323+C297+C272+C247+C196</f>
        <v>150012</v>
      </c>
      <c r="D343" s="926">
        <f>+D222+D146+D68+D31+D171+D105+D323+D297+D272+D247+D196</f>
        <v>161785</v>
      </c>
      <c r="E343" s="926">
        <f>+E222+E146+E68+E31+E171+E105+E323+E297+E272+E247+E196</f>
        <v>144085</v>
      </c>
      <c r="F343" s="368"/>
      <c r="G343" s="368"/>
    </row>
    <row r="344" spans="1:9" ht="45.75" thickBot="1" x14ac:dyDescent="0.3">
      <c r="A344" s="925" t="s">
        <v>65</v>
      </c>
      <c r="B344" s="926">
        <f>+B240+B214+B134+B97+B60+B341+B315+B290+B265+B189+B164</f>
        <v>157064</v>
      </c>
      <c r="C344" s="926">
        <f>+C240+C214+C134+C97+C60+C341+C315+C290+C265+C189+C164</f>
        <v>150012</v>
      </c>
      <c r="D344" s="926">
        <f>+D240+D214+D134+D97+D60+D341+D315+D290+D265+D189+D164</f>
        <v>161785</v>
      </c>
      <c r="E344" s="926">
        <f>+E240+E214+E134+E97+E60+E341+E315+E290+E265+E189+E164</f>
        <v>144085</v>
      </c>
      <c r="F344" s="368"/>
      <c r="G344" s="368"/>
    </row>
    <row r="345" spans="1:9" ht="15.75" thickBot="1" x14ac:dyDescent="0.3">
      <c r="A345" s="957" t="s">
        <v>41</v>
      </c>
      <c r="B345" s="964">
        <f>B346+B347</f>
        <v>106785</v>
      </c>
      <c r="C345" s="964">
        <f>C346+C347</f>
        <v>114562</v>
      </c>
      <c r="D345" s="964">
        <f>D346+D347</f>
        <v>110685</v>
      </c>
      <c r="E345" s="964">
        <f>E346+E347</f>
        <v>110685</v>
      </c>
      <c r="F345" s="368"/>
      <c r="G345" s="368"/>
    </row>
    <row r="346" spans="1:9" ht="15.75" thickBot="1" x14ac:dyDescent="0.3">
      <c r="A346" s="959" t="s">
        <v>42</v>
      </c>
      <c r="B346" s="960">
        <f t="shared" ref="B346:E347" si="10">B40+B77+B114</f>
        <v>106785</v>
      </c>
      <c r="C346" s="960">
        <f t="shared" si="10"/>
        <v>114562</v>
      </c>
      <c r="D346" s="960">
        <f t="shared" si="10"/>
        <v>110685</v>
      </c>
      <c r="E346" s="960">
        <f t="shared" si="10"/>
        <v>110685</v>
      </c>
      <c r="F346" s="368"/>
      <c r="G346" s="368"/>
    </row>
    <row r="347" spans="1:9" ht="15.75" thickBot="1" x14ac:dyDescent="0.3">
      <c r="A347" s="959" t="s">
        <v>66</v>
      </c>
      <c r="B347" s="960">
        <f t="shared" si="10"/>
        <v>0</v>
      </c>
      <c r="C347" s="960">
        <f t="shared" si="10"/>
        <v>0</v>
      </c>
      <c r="D347" s="960">
        <f t="shared" si="10"/>
        <v>0</v>
      </c>
      <c r="E347" s="960">
        <f t="shared" si="10"/>
        <v>0</v>
      </c>
      <c r="F347" s="368"/>
      <c r="G347" s="368"/>
    </row>
    <row r="348" spans="1:9" ht="26.25" thickBot="1" x14ac:dyDescent="0.3">
      <c r="A348" s="957" t="s">
        <v>67</v>
      </c>
      <c r="B348" s="964">
        <f>B349+B350</f>
        <v>17100</v>
      </c>
      <c r="C348" s="964">
        <f>C349+C350</f>
        <v>19150</v>
      </c>
      <c r="D348" s="964">
        <f>D349+D350</f>
        <v>17100</v>
      </c>
      <c r="E348" s="964">
        <f>E349+E350</f>
        <v>17100</v>
      </c>
      <c r="F348" s="368"/>
      <c r="G348" s="368"/>
    </row>
    <row r="349" spans="1:9" ht="15.75" thickBot="1" x14ac:dyDescent="0.3">
      <c r="A349" s="959" t="s">
        <v>42</v>
      </c>
      <c r="B349" s="958">
        <f>B43+B80+B117</f>
        <v>17100</v>
      </c>
      <c r="C349" s="958">
        <f>C43+C80+C117</f>
        <v>19150</v>
      </c>
      <c r="D349" s="958">
        <f>D43+D80+D117</f>
        <v>17100</v>
      </c>
      <c r="E349" s="958">
        <f>E43+E80+E117</f>
        <v>17100</v>
      </c>
      <c r="F349" s="368"/>
      <c r="G349" s="368"/>
      <c r="I349" s="78"/>
    </row>
    <row r="350" spans="1:9" ht="15.75" thickBot="1" x14ac:dyDescent="0.3">
      <c r="A350" s="959" t="s">
        <v>66</v>
      </c>
      <c r="B350" s="960">
        <f>B44+B81+B115</f>
        <v>0</v>
      </c>
      <c r="C350" s="960">
        <f>C44+C81+C115</f>
        <v>0</v>
      </c>
      <c r="D350" s="960">
        <f>D44+D81+D115</f>
        <v>0</v>
      </c>
      <c r="E350" s="960">
        <f>E44+E81+E115</f>
        <v>0</v>
      </c>
      <c r="F350" s="368"/>
      <c r="G350" s="368"/>
    </row>
    <row r="351" spans="1:9" ht="15.75" thickBot="1" x14ac:dyDescent="0.3">
      <c r="A351" s="957" t="s">
        <v>45</v>
      </c>
      <c r="B351" s="964">
        <f>B352+B353</f>
        <v>33079</v>
      </c>
      <c r="C351" s="964">
        <f>C352+C353</f>
        <v>15000</v>
      </c>
      <c r="D351" s="964">
        <f>D352+D353</f>
        <v>32700</v>
      </c>
      <c r="E351" s="964">
        <f>E352+E353</f>
        <v>15000</v>
      </c>
      <c r="F351" s="368"/>
      <c r="G351" s="368"/>
    </row>
    <row r="352" spans="1:9" ht="15.75" thickBot="1" x14ac:dyDescent="0.3">
      <c r="A352" s="959" t="s">
        <v>42</v>
      </c>
      <c r="B352" s="960">
        <f t="shared" ref="B352:E353" si="11">B46+B83+B120</f>
        <v>33079</v>
      </c>
      <c r="C352" s="960">
        <f t="shared" si="11"/>
        <v>15000</v>
      </c>
      <c r="D352" s="960">
        <f t="shared" si="11"/>
        <v>32700</v>
      </c>
      <c r="E352" s="960">
        <f t="shared" si="11"/>
        <v>15000</v>
      </c>
      <c r="F352" s="368"/>
      <c r="G352" s="368"/>
    </row>
    <row r="353" spans="1:7" ht="15.75" thickBot="1" x14ac:dyDescent="0.3">
      <c r="A353" s="959" t="s">
        <v>66</v>
      </c>
      <c r="B353" s="960">
        <f t="shared" si="11"/>
        <v>0</v>
      </c>
      <c r="C353" s="960">
        <f t="shared" si="11"/>
        <v>0</v>
      </c>
      <c r="D353" s="960">
        <f t="shared" si="11"/>
        <v>0</v>
      </c>
      <c r="E353" s="960">
        <f t="shared" si="11"/>
        <v>0</v>
      </c>
      <c r="F353" s="368"/>
      <c r="G353" s="368"/>
    </row>
    <row r="354" spans="1:7" ht="15.75" thickBot="1" x14ac:dyDescent="0.3">
      <c r="A354" s="957" t="s">
        <v>46</v>
      </c>
      <c r="B354" s="964">
        <f>B355+B356</f>
        <v>0</v>
      </c>
      <c r="C354" s="964">
        <f>C355+C356</f>
        <v>0</v>
      </c>
      <c r="D354" s="964">
        <f>D355+D356</f>
        <v>0</v>
      </c>
      <c r="E354" s="964">
        <f>E355+E356</f>
        <v>0</v>
      </c>
      <c r="F354" s="368"/>
      <c r="G354" s="368"/>
    </row>
    <row r="355" spans="1:7" ht="15.75" thickBot="1" x14ac:dyDescent="0.3">
      <c r="A355" s="959" t="s">
        <v>42</v>
      </c>
      <c r="B355" s="958">
        <f t="shared" ref="B355:E356" si="12">B49+B86+B123</f>
        <v>0</v>
      </c>
      <c r="C355" s="958">
        <f t="shared" si="12"/>
        <v>0</v>
      </c>
      <c r="D355" s="958">
        <f t="shared" si="12"/>
        <v>0</v>
      </c>
      <c r="E355" s="958">
        <f t="shared" si="12"/>
        <v>0</v>
      </c>
      <c r="F355" s="368"/>
      <c r="G355" s="368"/>
    </row>
    <row r="356" spans="1:7" ht="15.75" thickBot="1" x14ac:dyDescent="0.3">
      <c r="A356" s="959" t="s">
        <v>66</v>
      </c>
      <c r="B356" s="960">
        <f t="shared" si="12"/>
        <v>0</v>
      </c>
      <c r="C356" s="960">
        <f t="shared" si="12"/>
        <v>0</v>
      </c>
      <c r="D356" s="960">
        <f t="shared" si="12"/>
        <v>0</v>
      </c>
      <c r="E356" s="960">
        <f t="shared" si="12"/>
        <v>0</v>
      </c>
      <c r="F356" s="368"/>
      <c r="G356" s="368"/>
    </row>
    <row r="357" spans="1:7" ht="15.75" thickBot="1" x14ac:dyDescent="0.3">
      <c r="A357" s="957" t="s">
        <v>47</v>
      </c>
      <c r="B357" s="964">
        <f>B358+B359</f>
        <v>0</v>
      </c>
      <c r="C357" s="964">
        <f>C358+C359</f>
        <v>0</v>
      </c>
      <c r="D357" s="964">
        <f>D358+D359</f>
        <v>0</v>
      </c>
      <c r="E357" s="964">
        <f>E358+E359</f>
        <v>0</v>
      </c>
      <c r="F357" s="368"/>
      <c r="G357" s="368"/>
    </row>
    <row r="358" spans="1:7" ht="15.75" thickBot="1" x14ac:dyDescent="0.3">
      <c r="A358" s="959" t="s">
        <v>42</v>
      </c>
      <c r="B358" s="958">
        <f t="shared" ref="B358:E359" si="13">B52+B89+B126</f>
        <v>0</v>
      </c>
      <c r="C358" s="958">
        <f t="shared" si="13"/>
        <v>0</v>
      </c>
      <c r="D358" s="958">
        <f t="shared" si="13"/>
        <v>0</v>
      </c>
      <c r="E358" s="958">
        <f t="shared" si="13"/>
        <v>0</v>
      </c>
      <c r="F358" s="368"/>
      <c r="G358" s="368"/>
    </row>
    <row r="359" spans="1:7" ht="15.75" thickBot="1" x14ac:dyDescent="0.3">
      <c r="A359" s="959" t="s">
        <v>66</v>
      </c>
      <c r="B359" s="960">
        <f t="shared" si="13"/>
        <v>0</v>
      </c>
      <c r="C359" s="960">
        <f t="shared" si="13"/>
        <v>0</v>
      </c>
      <c r="D359" s="960">
        <f t="shared" si="13"/>
        <v>0</v>
      </c>
      <c r="E359" s="960">
        <f t="shared" si="13"/>
        <v>0</v>
      </c>
      <c r="F359" s="368"/>
      <c r="G359" s="368"/>
    </row>
    <row r="360" spans="1:7" ht="15.75" thickBot="1" x14ac:dyDescent="0.3">
      <c r="A360" s="957" t="s">
        <v>48</v>
      </c>
      <c r="B360" s="964">
        <f>B361+B362</f>
        <v>0</v>
      </c>
      <c r="C360" s="964">
        <f>C361+C362</f>
        <v>0</v>
      </c>
      <c r="D360" s="964">
        <f>D361+D362</f>
        <v>0</v>
      </c>
      <c r="E360" s="964">
        <f>E361+E362</f>
        <v>0</v>
      </c>
      <c r="F360" s="368"/>
      <c r="G360" s="368"/>
    </row>
    <row r="361" spans="1:7" ht="15.75" thickBot="1" x14ac:dyDescent="0.3">
      <c r="A361" s="959" t="s">
        <v>42</v>
      </c>
      <c r="B361" s="958">
        <f t="shared" ref="B361:E362" si="14">B55+B92+B129</f>
        <v>0</v>
      </c>
      <c r="C361" s="958">
        <f t="shared" si="14"/>
        <v>0</v>
      </c>
      <c r="D361" s="958">
        <f t="shared" si="14"/>
        <v>0</v>
      </c>
      <c r="E361" s="958">
        <f t="shared" si="14"/>
        <v>0</v>
      </c>
      <c r="F361" s="368"/>
      <c r="G361" s="368"/>
    </row>
    <row r="362" spans="1:7" ht="15.75" thickBot="1" x14ac:dyDescent="0.3">
      <c r="A362" s="959" t="s">
        <v>66</v>
      </c>
      <c r="B362" s="960">
        <f t="shared" si="14"/>
        <v>0</v>
      </c>
      <c r="C362" s="960">
        <f t="shared" si="14"/>
        <v>0</v>
      </c>
      <c r="D362" s="960">
        <f t="shared" si="14"/>
        <v>0</v>
      </c>
      <c r="E362" s="960">
        <f t="shared" si="14"/>
        <v>0</v>
      </c>
      <c r="F362" s="368"/>
      <c r="G362" s="368"/>
    </row>
    <row r="363" spans="1:7" ht="26.25" thickBot="1" x14ac:dyDescent="0.3">
      <c r="A363" s="957" t="s">
        <v>49</v>
      </c>
      <c r="B363" s="964">
        <f>B94+B57</f>
        <v>100</v>
      </c>
      <c r="C363" s="964">
        <f>C94+C57</f>
        <v>300</v>
      </c>
      <c r="D363" s="964">
        <f>D94+D57</f>
        <v>300</v>
      </c>
      <c r="E363" s="964">
        <f>E94+E57</f>
        <v>300</v>
      </c>
      <c r="F363" s="368"/>
      <c r="G363" s="368"/>
    </row>
    <row r="364" spans="1:7" ht="15.75" thickBot="1" x14ac:dyDescent="0.3">
      <c r="A364" s="959" t="s">
        <v>42</v>
      </c>
      <c r="B364" s="958">
        <f>B58+B95+B132</f>
        <v>100</v>
      </c>
      <c r="C364" s="958">
        <v>300</v>
      </c>
      <c r="D364" s="958">
        <f>D58+D95+D132</f>
        <v>300</v>
      </c>
      <c r="E364" s="958">
        <f>E58+E95+E132</f>
        <v>300</v>
      </c>
      <c r="F364" s="368"/>
      <c r="G364" s="368"/>
    </row>
    <row r="365" spans="1:7" ht="15.75" thickBot="1" x14ac:dyDescent="0.3">
      <c r="A365" s="959" t="s">
        <v>66</v>
      </c>
      <c r="B365" s="960">
        <f>B59+B96+B133</f>
        <v>0</v>
      </c>
      <c r="C365" s="960">
        <f>C59+C96+C133</f>
        <v>0</v>
      </c>
      <c r="D365" s="960">
        <f>D59+D96+D133</f>
        <v>0</v>
      </c>
      <c r="E365" s="960">
        <f>E59+E96+E133</f>
        <v>0</v>
      </c>
      <c r="F365" s="368"/>
      <c r="G365" s="368"/>
    </row>
    <row r="366" spans="1:7" ht="15.75" thickBot="1" x14ac:dyDescent="0.3">
      <c r="A366" s="957" t="s">
        <v>68</v>
      </c>
      <c r="B366" s="964">
        <f>B367+B368+B369+B370</f>
        <v>0</v>
      </c>
      <c r="C366" s="964">
        <f>C367+C368+C369+C370</f>
        <v>0</v>
      </c>
      <c r="D366" s="964">
        <f>D367+D368+D369+D370</f>
        <v>0</v>
      </c>
      <c r="E366" s="964">
        <f>E367+E368+E369+E370</f>
        <v>0</v>
      </c>
      <c r="F366" s="368"/>
      <c r="G366" s="368"/>
    </row>
    <row r="367" spans="1:7" ht="15.75" thickBot="1" x14ac:dyDescent="0.3">
      <c r="A367" s="959" t="s">
        <v>42</v>
      </c>
      <c r="B367" s="958">
        <f t="shared" ref="B367:E370" si="15">B155+B180+B205+B231+B256+B281+B306+B332</f>
        <v>0</v>
      </c>
      <c r="C367" s="958">
        <f t="shared" si="15"/>
        <v>0</v>
      </c>
      <c r="D367" s="958">
        <f t="shared" si="15"/>
        <v>0</v>
      </c>
      <c r="E367" s="958">
        <f t="shared" si="15"/>
        <v>0</v>
      </c>
      <c r="F367" s="368"/>
      <c r="G367" s="368"/>
    </row>
    <row r="368" spans="1:7" ht="15.75" thickBot="1" x14ac:dyDescent="0.3">
      <c r="A368" s="959" t="s">
        <v>69</v>
      </c>
      <c r="B368" s="958">
        <f t="shared" si="15"/>
        <v>0</v>
      </c>
      <c r="C368" s="958">
        <f t="shared" si="15"/>
        <v>0</v>
      </c>
      <c r="D368" s="958">
        <f t="shared" si="15"/>
        <v>0</v>
      </c>
      <c r="E368" s="958">
        <f t="shared" si="15"/>
        <v>0</v>
      </c>
      <c r="F368" s="368"/>
      <c r="G368" s="368"/>
    </row>
    <row r="369" spans="1:7" ht="15.75" thickBot="1" x14ac:dyDescent="0.3">
      <c r="A369" s="959" t="s">
        <v>59</v>
      </c>
      <c r="B369" s="958">
        <f t="shared" si="15"/>
        <v>0</v>
      </c>
      <c r="C369" s="958">
        <f t="shared" si="15"/>
        <v>0</v>
      </c>
      <c r="D369" s="958">
        <f t="shared" si="15"/>
        <v>0</v>
      </c>
      <c r="E369" s="958">
        <f t="shared" si="15"/>
        <v>0</v>
      </c>
      <c r="F369" s="368"/>
      <c r="G369" s="368"/>
    </row>
    <row r="370" spans="1:7" ht="15.75" thickBot="1" x14ac:dyDescent="0.3">
      <c r="A370" s="959" t="s">
        <v>60</v>
      </c>
      <c r="B370" s="958">
        <f t="shared" si="15"/>
        <v>0</v>
      </c>
      <c r="C370" s="958">
        <f t="shared" si="15"/>
        <v>0</v>
      </c>
      <c r="D370" s="958">
        <f t="shared" si="15"/>
        <v>0</v>
      </c>
      <c r="E370" s="958">
        <f t="shared" si="15"/>
        <v>0</v>
      </c>
      <c r="F370" s="368"/>
      <c r="G370" s="368"/>
    </row>
    <row r="371" spans="1:7" ht="15.75" thickBot="1" x14ac:dyDescent="0.3">
      <c r="A371" s="957" t="s">
        <v>70</v>
      </c>
      <c r="B371" s="964">
        <f>B372+B373+B374+B375</f>
        <v>0</v>
      </c>
      <c r="C371" s="964">
        <f>C372+C373+C374+C375</f>
        <v>1000</v>
      </c>
      <c r="D371" s="964">
        <f>D372+D373+D374+D375</f>
        <v>1000</v>
      </c>
      <c r="E371" s="964">
        <f>E372+E373+E374+E375</f>
        <v>1000</v>
      </c>
      <c r="F371" s="368"/>
      <c r="G371" s="368"/>
    </row>
    <row r="372" spans="1:7" ht="15.75" thickBot="1" x14ac:dyDescent="0.3">
      <c r="A372" s="959" t="s">
        <v>42</v>
      </c>
      <c r="B372" s="1227">
        <f>B160+B185+B210+B236+B261+B286+B311+B337</f>
        <v>0</v>
      </c>
      <c r="C372" s="1227">
        <f t="shared" ref="C372:E372" si="16">C160+C185+C210+C236+C261+C286+C311+C337</f>
        <v>1000</v>
      </c>
      <c r="D372" s="1227">
        <f t="shared" si="16"/>
        <v>1000</v>
      </c>
      <c r="E372" s="1227">
        <f t="shared" si="16"/>
        <v>1000</v>
      </c>
      <c r="F372" s="368"/>
      <c r="G372" s="368"/>
    </row>
    <row r="373" spans="1:7" ht="15.75" thickBot="1" x14ac:dyDescent="0.3">
      <c r="A373" s="959" t="s">
        <v>69</v>
      </c>
      <c r="B373" s="958">
        <f>B161+B186+B211+B237+B262+B287+B312+B338</f>
        <v>0</v>
      </c>
      <c r="C373" s="958">
        <f>C161+C186+C211+C237+C262+C287+C312+C338</f>
        <v>0</v>
      </c>
      <c r="D373" s="958">
        <v>0</v>
      </c>
      <c r="E373" s="958">
        <f>E161+E186+E211+E237+E262+E287+E312+E338</f>
        <v>0</v>
      </c>
      <c r="F373" s="368"/>
      <c r="G373" s="368"/>
    </row>
    <row r="374" spans="1:7" ht="15.75" thickBot="1" x14ac:dyDescent="0.3">
      <c r="A374" s="959" t="s">
        <v>59</v>
      </c>
      <c r="B374" s="958">
        <f>B162+B187+B212+B238+B263+B288+B313+B339</f>
        <v>0</v>
      </c>
      <c r="C374" s="958">
        <f>C162+C187+C212+C238+C263+C288+C313+C339</f>
        <v>0</v>
      </c>
      <c r="D374" s="958">
        <f>D162+D187+D212+D238+D263+D288+D313+D339</f>
        <v>0</v>
      </c>
      <c r="E374" s="958">
        <f>E162+E187+E212+E238+E263+E288+E313+E339</f>
        <v>0</v>
      </c>
      <c r="F374" s="368"/>
      <c r="G374" s="368"/>
    </row>
    <row r="375" spans="1:7" ht="15.75" thickBot="1" x14ac:dyDescent="0.3">
      <c r="A375" s="959" t="s">
        <v>60</v>
      </c>
      <c r="B375" s="958">
        <f>B163+B188+B213+B239+B264+B289+B314+B340</f>
        <v>0</v>
      </c>
      <c r="C375" s="958">
        <f>C163+C188+C213+C239+C264+C289+C314+C340</f>
        <v>0</v>
      </c>
      <c r="D375" s="958">
        <f>D163+D188+D213+D239+D264+D289+D314+D340</f>
        <v>0</v>
      </c>
      <c r="E375" s="958">
        <f>E163+E188+E213+E239+E264+E289+E314+E340</f>
        <v>0</v>
      </c>
      <c r="F375" s="368"/>
      <c r="G375" s="368"/>
    </row>
    <row r="376" spans="1:7" ht="15.75" thickBot="1" x14ac:dyDescent="0.3">
      <c r="A376" s="943" t="s">
        <v>71</v>
      </c>
      <c r="B376" s="964">
        <f>IF(B344-B343=0,0,"Error")</f>
        <v>0</v>
      </c>
      <c r="C376" s="964">
        <f>IF(C344-C343=0,0,"Error")</f>
        <v>0</v>
      </c>
      <c r="D376" s="964">
        <f>IF(D344-D343=0,0,"Error")</f>
        <v>0</v>
      </c>
      <c r="E376" s="964">
        <f>IF(E344-E343=0,0,"Error")</f>
        <v>0</v>
      </c>
      <c r="F376" s="368"/>
      <c r="G376" s="368"/>
    </row>
    <row r="377" spans="1:7" x14ac:dyDescent="0.25">
      <c r="A377" s="996"/>
      <c r="B377" s="997"/>
      <c r="C377" s="997"/>
      <c r="D377" s="997"/>
      <c r="E377" s="997"/>
      <c r="F377" s="368"/>
      <c r="G377" s="368"/>
    </row>
    <row r="378" spans="1:7" x14ac:dyDescent="0.25">
      <c r="A378" s="368"/>
      <c r="B378" s="368"/>
      <c r="C378" s="368"/>
      <c r="D378" s="368"/>
      <c r="E378" s="368"/>
      <c r="F378" s="368"/>
      <c r="G378" s="368"/>
    </row>
    <row r="379" spans="1:7" x14ac:dyDescent="0.25">
      <c r="A379" s="368"/>
      <c r="B379" s="368"/>
      <c r="C379" s="368"/>
      <c r="D379" s="368"/>
      <c r="E379" s="368"/>
      <c r="F379" s="368"/>
      <c r="G379" s="368"/>
    </row>
    <row r="380" spans="1:7" x14ac:dyDescent="0.25">
      <c r="A380" s="368"/>
      <c r="B380" s="368"/>
      <c r="C380" s="368"/>
      <c r="D380" s="368"/>
      <c r="E380" s="368"/>
      <c r="F380" s="368"/>
      <c r="G380" s="368"/>
    </row>
    <row r="381" spans="1:7" x14ac:dyDescent="0.25">
      <c r="A381" s="368"/>
      <c r="B381" s="368"/>
      <c r="C381" s="368"/>
      <c r="D381" s="368"/>
      <c r="E381" s="368"/>
      <c r="F381" s="368"/>
      <c r="G381" s="368"/>
    </row>
    <row r="382" spans="1:7" x14ac:dyDescent="0.25">
      <c r="A382" s="368"/>
      <c r="B382" s="368"/>
      <c r="C382" s="368"/>
      <c r="D382" s="368"/>
      <c r="E382" s="368"/>
      <c r="F382" s="368"/>
      <c r="G382" s="368"/>
    </row>
    <row r="383" spans="1:7" x14ac:dyDescent="0.25">
      <c r="A383" s="368"/>
      <c r="B383" s="368"/>
      <c r="C383" s="368"/>
      <c r="D383" s="368"/>
      <c r="E383" s="368"/>
      <c r="F383" s="368"/>
      <c r="G383" s="368"/>
    </row>
    <row r="384" spans="1:7" x14ac:dyDescent="0.25">
      <c r="A384" s="368"/>
      <c r="B384" s="368"/>
      <c r="C384" s="368"/>
      <c r="D384" s="368"/>
      <c r="E384" s="368"/>
      <c r="F384" s="368"/>
      <c r="G384" s="368"/>
    </row>
    <row r="385" spans="1:7" x14ac:dyDescent="0.25">
      <c r="A385" s="368"/>
      <c r="B385" s="368"/>
      <c r="C385" s="368"/>
      <c r="D385" s="368"/>
      <c r="E385" s="368"/>
      <c r="F385" s="368"/>
      <c r="G385" s="368"/>
    </row>
    <row r="386" spans="1:7" x14ac:dyDescent="0.25">
      <c r="A386" s="368"/>
      <c r="B386" s="368"/>
      <c r="C386" s="368"/>
      <c r="D386" s="368"/>
      <c r="E386" s="368"/>
      <c r="F386" s="368"/>
      <c r="G386" s="368"/>
    </row>
    <row r="387" spans="1:7" x14ac:dyDescent="0.25">
      <c r="A387" s="368"/>
      <c r="B387" s="368"/>
      <c r="C387" s="368"/>
      <c r="D387" s="368"/>
      <c r="E387" s="368"/>
      <c r="F387" s="368"/>
      <c r="G387" s="368"/>
    </row>
    <row r="388" spans="1:7" x14ac:dyDescent="0.25">
      <c r="A388" s="368"/>
      <c r="B388" s="368"/>
      <c r="C388" s="368"/>
      <c r="D388" s="368"/>
      <c r="E388" s="368"/>
      <c r="F388" s="368"/>
      <c r="G388" s="368"/>
    </row>
    <row r="389" spans="1:7" x14ac:dyDescent="0.25">
      <c r="A389" s="368"/>
      <c r="B389" s="368"/>
      <c r="C389" s="368"/>
      <c r="D389" s="368"/>
      <c r="E389" s="368"/>
      <c r="F389" s="368"/>
      <c r="G389" s="368"/>
    </row>
    <row r="390" spans="1:7" x14ac:dyDescent="0.25">
      <c r="A390" s="368"/>
      <c r="B390" s="368"/>
      <c r="C390" s="368"/>
      <c r="D390" s="368"/>
      <c r="E390" s="368"/>
      <c r="F390" s="368"/>
      <c r="G390" s="368"/>
    </row>
    <row r="391" spans="1:7" x14ac:dyDescent="0.25">
      <c r="A391" s="368"/>
      <c r="B391" s="368"/>
      <c r="C391" s="368"/>
      <c r="D391" s="368"/>
      <c r="E391" s="368"/>
      <c r="F391" s="368"/>
      <c r="G391" s="368"/>
    </row>
    <row r="392" spans="1:7" x14ac:dyDescent="0.25">
      <c r="A392" s="368"/>
      <c r="B392" s="368"/>
      <c r="C392" s="368"/>
      <c r="D392" s="368"/>
      <c r="E392" s="368"/>
      <c r="F392" s="368"/>
      <c r="G392" s="368"/>
    </row>
    <row r="393" spans="1:7" x14ac:dyDescent="0.25">
      <c r="A393" s="368"/>
      <c r="B393" s="368"/>
      <c r="C393" s="368"/>
      <c r="D393" s="368"/>
      <c r="E393" s="368"/>
      <c r="F393" s="368"/>
      <c r="G393" s="368"/>
    </row>
    <row r="394" spans="1:7" x14ac:dyDescent="0.25">
      <c r="A394" s="368"/>
      <c r="B394" s="368"/>
      <c r="C394" s="368"/>
      <c r="D394" s="368"/>
      <c r="E394" s="368"/>
      <c r="F394" s="368"/>
      <c r="G394" s="368"/>
    </row>
    <row r="395" spans="1:7" x14ac:dyDescent="0.25">
      <c r="A395" s="368"/>
      <c r="B395" s="368"/>
      <c r="C395" s="368"/>
      <c r="D395" s="368"/>
      <c r="E395" s="368"/>
      <c r="F395" s="368"/>
      <c r="G395" s="368"/>
    </row>
    <row r="396" spans="1:7" x14ac:dyDescent="0.25">
      <c r="A396" s="368"/>
      <c r="B396" s="368"/>
      <c r="C396" s="368"/>
      <c r="D396" s="368"/>
      <c r="E396" s="368"/>
      <c r="F396" s="368"/>
      <c r="G396" s="368"/>
    </row>
    <row r="397" spans="1:7" x14ac:dyDescent="0.25">
      <c r="A397" s="368"/>
      <c r="B397" s="368"/>
      <c r="C397" s="368"/>
      <c r="D397" s="368"/>
      <c r="E397" s="368"/>
      <c r="F397" s="368"/>
      <c r="G397" s="368"/>
    </row>
    <row r="398" spans="1:7" x14ac:dyDescent="0.25">
      <c r="A398" s="368"/>
      <c r="B398" s="368"/>
      <c r="C398" s="368"/>
      <c r="D398" s="368"/>
      <c r="E398" s="368"/>
      <c r="F398" s="368"/>
      <c r="G398" s="368"/>
    </row>
    <row r="399" spans="1:7" x14ac:dyDescent="0.25">
      <c r="A399" s="368"/>
      <c r="B399" s="368"/>
      <c r="C399" s="368"/>
      <c r="D399" s="368"/>
      <c r="E399" s="368"/>
      <c r="F399" s="368"/>
      <c r="G399" s="368"/>
    </row>
    <row r="400" spans="1:7" x14ac:dyDescent="0.25">
      <c r="A400" s="368"/>
      <c r="B400" s="368"/>
      <c r="C400" s="368"/>
      <c r="D400" s="368"/>
      <c r="E400" s="368"/>
      <c r="F400" s="368"/>
      <c r="G400" s="368"/>
    </row>
    <row r="401" spans="1:7" x14ac:dyDescent="0.25">
      <c r="A401" s="368"/>
      <c r="B401" s="368"/>
      <c r="C401" s="368"/>
      <c r="D401" s="368"/>
      <c r="E401" s="368"/>
      <c r="F401" s="368"/>
      <c r="G401" s="368"/>
    </row>
    <row r="402" spans="1:7" x14ac:dyDescent="0.25">
      <c r="A402" s="368"/>
      <c r="B402" s="368"/>
      <c r="C402" s="368"/>
      <c r="D402" s="368"/>
      <c r="E402" s="368"/>
      <c r="F402" s="368"/>
      <c r="G402" s="368"/>
    </row>
    <row r="403" spans="1:7" x14ac:dyDescent="0.25">
      <c r="A403" s="368"/>
      <c r="B403" s="368"/>
      <c r="C403" s="368"/>
      <c r="D403" s="368"/>
      <c r="E403" s="368"/>
      <c r="F403" s="368"/>
      <c r="G403" s="368"/>
    </row>
    <row r="404" spans="1:7" x14ac:dyDescent="0.25">
      <c r="A404" s="368"/>
      <c r="B404" s="368"/>
      <c r="C404" s="368"/>
      <c r="D404" s="368"/>
      <c r="E404" s="368"/>
      <c r="F404" s="368"/>
      <c r="G404" s="368"/>
    </row>
    <row r="405" spans="1:7" x14ac:dyDescent="0.25">
      <c r="A405" s="368"/>
      <c r="B405" s="368"/>
      <c r="C405" s="368"/>
      <c r="D405" s="368"/>
      <c r="E405" s="368"/>
      <c r="F405" s="368"/>
      <c r="G405" s="368"/>
    </row>
    <row r="406" spans="1:7" x14ac:dyDescent="0.25">
      <c r="A406" s="368"/>
      <c r="B406" s="368"/>
      <c r="C406" s="368"/>
      <c r="D406" s="368"/>
      <c r="E406" s="368"/>
      <c r="F406" s="368"/>
      <c r="G406" s="368"/>
    </row>
    <row r="407" spans="1:7" x14ac:dyDescent="0.25">
      <c r="A407" s="368"/>
      <c r="B407" s="368"/>
      <c r="C407" s="368"/>
      <c r="D407" s="368"/>
      <c r="E407" s="368"/>
      <c r="F407" s="368"/>
      <c r="G407" s="368"/>
    </row>
    <row r="408" spans="1:7" x14ac:dyDescent="0.25">
      <c r="A408" s="368"/>
      <c r="B408" s="368"/>
      <c r="C408" s="368"/>
      <c r="D408" s="368"/>
      <c r="E408" s="368"/>
      <c r="F408" s="368"/>
      <c r="G408" s="368"/>
    </row>
    <row r="409" spans="1:7" x14ac:dyDescent="0.25">
      <c r="A409" s="368"/>
      <c r="B409" s="368"/>
      <c r="C409" s="368"/>
      <c r="D409" s="368"/>
      <c r="E409" s="368"/>
      <c r="F409" s="368"/>
      <c r="G409" s="368"/>
    </row>
    <row r="410" spans="1:7" x14ac:dyDescent="0.25">
      <c r="A410" s="368"/>
      <c r="B410" s="368"/>
      <c r="C410" s="368"/>
      <c r="D410" s="368"/>
      <c r="E410" s="368"/>
      <c r="F410" s="368"/>
      <c r="G410" s="368"/>
    </row>
    <row r="411" spans="1:7" x14ac:dyDescent="0.25">
      <c r="A411" s="368"/>
      <c r="B411" s="368"/>
      <c r="C411" s="368"/>
      <c r="D411" s="368"/>
      <c r="E411" s="368"/>
      <c r="F411" s="368"/>
      <c r="G411" s="368"/>
    </row>
    <row r="412" spans="1:7" x14ac:dyDescent="0.25">
      <c r="A412" s="368"/>
      <c r="B412" s="368"/>
      <c r="C412" s="368"/>
      <c r="D412" s="368"/>
      <c r="E412" s="368"/>
      <c r="F412" s="368"/>
      <c r="G412" s="368"/>
    </row>
    <row r="413" spans="1:7" x14ac:dyDescent="0.25">
      <c r="A413" s="368"/>
      <c r="B413" s="368"/>
      <c r="C413" s="368"/>
      <c r="D413" s="368"/>
      <c r="E413" s="368"/>
      <c r="F413" s="368"/>
      <c r="G413" s="368"/>
    </row>
    <row r="414" spans="1:7" x14ac:dyDescent="0.25">
      <c r="A414" s="368"/>
      <c r="B414" s="368"/>
      <c r="C414" s="368"/>
      <c r="D414" s="368"/>
      <c r="E414" s="368"/>
      <c r="F414" s="368"/>
      <c r="G414" s="368"/>
    </row>
    <row r="415" spans="1:7" x14ac:dyDescent="0.25">
      <c r="A415" s="368"/>
      <c r="B415" s="368"/>
      <c r="C415" s="368"/>
      <c r="D415" s="368"/>
      <c r="E415" s="368"/>
      <c r="F415" s="368"/>
      <c r="G415" s="368"/>
    </row>
    <row r="416" spans="1:7" x14ac:dyDescent="0.25">
      <c r="A416" s="368"/>
      <c r="B416" s="368"/>
      <c r="C416" s="368"/>
      <c r="D416" s="368"/>
      <c r="E416" s="368"/>
      <c r="F416" s="368"/>
      <c r="G416" s="368"/>
    </row>
    <row r="417" spans="1:7" x14ac:dyDescent="0.25">
      <c r="A417" s="368"/>
      <c r="B417" s="368"/>
      <c r="C417" s="368"/>
      <c r="D417" s="368"/>
      <c r="E417" s="368"/>
      <c r="F417" s="368"/>
      <c r="G417" s="368"/>
    </row>
    <row r="418" spans="1:7" x14ac:dyDescent="0.25">
      <c r="A418" s="368"/>
      <c r="B418" s="368"/>
      <c r="C418" s="368"/>
      <c r="D418" s="368"/>
      <c r="E418" s="368"/>
      <c r="F418" s="368"/>
      <c r="G418" s="368"/>
    </row>
    <row r="419" spans="1:7" x14ac:dyDescent="0.25">
      <c r="A419" s="368"/>
      <c r="B419" s="368"/>
      <c r="C419" s="368"/>
      <c r="D419" s="368"/>
      <c r="E419" s="368"/>
      <c r="F419" s="368"/>
      <c r="G419" s="368"/>
    </row>
    <row r="420" spans="1:7" x14ac:dyDescent="0.25">
      <c r="A420" s="368"/>
      <c r="B420" s="368"/>
      <c r="C420" s="368"/>
      <c r="D420" s="368"/>
      <c r="E420" s="368"/>
      <c r="F420" s="368"/>
      <c r="G420" s="368"/>
    </row>
    <row r="421" spans="1:7" x14ac:dyDescent="0.25">
      <c r="A421" s="368"/>
      <c r="B421" s="368"/>
      <c r="C421" s="368"/>
      <c r="D421" s="368"/>
      <c r="E421" s="368"/>
      <c r="F421" s="368"/>
      <c r="G421" s="368"/>
    </row>
    <row r="422" spans="1:7" x14ac:dyDescent="0.25">
      <c r="A422" s="368"/>
      <c r="B422" s="368"/>
      <c r="C422" s="368"/>
      <c r="D422" s="368"/>
      <c r="E422" s="368"/>
      <c r="F422" s="368"/>
      <c r="G422" s="368"/>
    </row>
    <row r="423" spans="1:7" x14ac:dyDescent="0.25">
      <c r="A423" s="368"/>
      <c r="B423" s="368"/>
      <c r="C423" s="368"/>
      <c r="D423" s="368"/>
      <c r="E423" s="368"/>
      <c r="F423" s="368"/>
      <c r="G423" s="368"/>
    </row>
    <row r="424" spans="1:7" x14ac:dyDescent="0.25">
      <c r="A424" s="368"/>
      <c r="B424" s="368"/>
      <c r="C424" s="368"/>
      <c r="D424" s="368"/>
      <c r="E424" s="368"/>
      <c r="F424" s="368"/>
      <c r="G424" s="368"/>
    </row>
    <row r="425" spans="1:7" x14ac:dyDescent="0.25">
      <c r="A425" s="368"/>
      <c r="B425" s="368"/>
      <c r="C425" s="368"/>
      <c r="D425" s="368"/>
      <c r="E425" s="368"/>
      <c r="F425" s="368"/>
      <c r="G425" s="368"/>
    </row>
    <row r="426" spans="1:7" x14ac:dyDescent="0.25">
      <c r="A426" s="368"/>
      <c r="B426" s="368"/>
      <c r="C426" s="368"/>
      <c r="D426" s="368"/>
      <c r="E426" s="368"/>
      <c r="F426" s="368"/>
      <c r="G426" s="368"/>
    </row>
    <row r="427" spans="1:7" x14ac:dyDescent="0.25">
      <c r="A427" s="368"/>
      <c r="B427" s="368"/>
      <c r="C427" s="368"/>
      <c r="D427" s="368"/>
      <c r="E427" s="368"/>
      <c r="F427" s="368"/>
      <c r="G427" s="368"/>
    </row>
    <row r="428" spans="1:7" x14ac:dyDescent="0.25">
      <c r="A428" s="368"/>
      <c r="B428" s="368"/>
      <c r="C428" s="368"/>
      <c r="D428" s="368"/>
      <c r="E428" s="368"/>
      <c r="F428" s="368"/>
      <c r="G428" s="368"/>
    </row>
    <row r="429" spans="1:7" x14ac:dyDescent="0.25">
      <c r="A429" s="368"/>
      <c r="B429" s="368"/>
      <c r="C429" s="368"/>
      <c r="D429" s="368"/>
      <c r="E429" s="368"/>
      <c r="F429" s="368"/>
      <c r="G429" s="368"/>
    </row>
    <row r="430" spans="1:7" x14ac:dyDescent="0.25">
      <c r="A430" s="368"/>
      <c r="B430" s="368"/>
      <c r="C430" s="368"/>
      <c r="D430" s="368"/>
      <c r="E430" s="368"/>
      <c r="F430" s="368"/>
      <c r="G430" s="368"/>
    </row>
    <row r="431" spans="1:7" x14ac:dyDescent="0.25">
      <c r="A431" s="368"/>
      <c r="B431" s="368"/>
      <c r="C431" s="368"/>
      <c r="D431" s="368"/>
      <c r="E431" s="368"/>
      <c r="F431" s="368"/>
      <c r="G431" s="368"/>
    </row>
    <row r="432" spans="1:7" x14ac:dyDescent="0.25">
      <c r="A432" s="368"/>
      <c r="B432" s="368"/>
      <c r="C432" s="368"/>
      <c r="D432" s="368"/>
      <c r="E432" s="368"/>
      <c r="F432" s="368"/>
      <c r="G432" s="368"/>
    </row>
    <row r="433" spans="1:7" x14ac:dyDescent="0.25">
      <c r="A433" s="368"/>
      <c r="B433" s="368"/>
      <c r="C433" s="368"/>
      <c r="D433" s="368"/>
      <c r="E433" s="368"/>
      <c r="F433" s="368"/>
      <c r="G433" s="368"/>
    </row>
    <row r="434" spans="1:7" x14ac:dyDescent="0.25">
      <c r="A434" s="368"/>
      <c r="B434" s="368"/>
      <c r="C434" s="368"/>
      <c r="D434" s="368"/>
      <c r="E434" s="368"/>
      <c r="F434" s="368"/>
      <c r="G434" s="368"/>
    </row>
    <row r="435" spans="1:7" x14ac:dyDescent="0.25">
      <c r="A435" s="368"/>
      <c r="B435" s="368"/>
      <c r="C435" s="368"/>
      <c r="D435" s="368"/>
      <c r="E435" s="368"/>
      <c r="F435" s="368"/>
      <c r="G435" s="368"/>
    </row>
    <row r="436" spans="1:7" x14ac:dyDescent="0.25">
      <c r="A436" s="368"/>
      <c r="B436" s="368"/>
      <c r="C436" s="368"/>
      <c r="D436" s="368"/>
      <c r="E436" s="368"/>
      <c r="F436" s="368"/>
      <c r="G436" s="368"/>
    </row>
    <row r="437" spans="1:7" x14ac:dyDescent="0.25">
      <c r="A437" s="368"/>
      <c r="B437" s="368"/>
      <c r="C437" s="368"/>
      <c r="D437" s="368"/>
      <c r="E437" s="368"/>
      <c r="F437" s="368"/>
      <c r="G437" s="368"/>
    </row>
    <row r="438" spans="1:7" x14ac:dyDescent="0.25">
      <c r="A438" s="368"/>
      <c r="B438" s="368"/>
      <c r="C438" s="368"/>
      <c r="D438" s="368"/>
      <c r="E438" s="368"/>
      <c r="F438" s="368"/>
      <c r="G438" s="368"/>
    </row>
    <row r="439" spans="1:7" x14ac:dyDescent="0.25">
      <c r="A439" s="368"/>
      <c r="B439" s="368"/>
      <c r="C439" s="368"/>
      <c r="D439" s="368"/>
      <c r="E439" s="368"/>
      <c r="F439" s="368"/>
      <c r="G439" s="368"/>
    </row>
    <row r="440" spans="1:7" x14ac:dyDescent="0.25">
      <c r="A440" s="368"/>
      <c r="B440" s="368"/>
      <c r="C440" s="368"/>
      <c r="D440" s="368"/>
      <c r="E440" s="368"/>
      <c r="F440" s="368"/>
      <c r="G440" s="368"/>
    </row>
    <row r="441" spans="1:7" x14ac:dyDescent="0.25">
      <c r="A441" s="368"/>
      <c r="B441" s="368"/>
      <c r="C441" s="368"/>
      <c r="D441" s="368"/>
      <c r="E441" s="368"/>
      <c r="F441" s="368"/>
      <c r="G441" s="368"/>
    </row>
    <row r="442" spans="1:7" x14ac:dyDescent="0.25">
      <c r="A442" s="368"/>
      <c r="B442" s="368"/>
      <c r="C442" s="368"/>
      <c r="D442" s="368"/>
      <c r="E442" s="368"/>
      <c r="F442" s="368"/>
      <c r="G442" s="368"/>
    </row>
    <row r="443" spans="1:7" x14ac:dyDescent="0.25">
      <c r="A443" s="368"/>
      <c r="B443" s="368"/>
      <c r="C443" s="368"/>
      <c r="D443" s="368"/>
      <c r="E443" s="368"/>
      <c r="F443" s="368"/>
      <c r="G443" s="368"/>
    </row>
    <row r="444" spans="1:7" x14ac:dyDescent="0.25">
      <c r="A444" s="368"/>
      <c r="B444" s="368"/>
      <c r="C444" s="368"/>
      <c r="D444" s="368"/>
      <c r="E444" s="368"/>
      <c r="F444" s="368"/>
      <c r="G444" s="368"/>
    </row>
    <row r="445" spans="1:7" x14ac:dyDescent="0.25">
      <c r="A445" s="368"/>
      <c r="B445" s="368"/>
      <c r="C445" s="368"/>
      <c r="D445" s="368"/>
      <c r="E445" s="368"/>
      <c r="F445" s="368"/>
      <c r="G445" s="368"/>
    </row>
    <row r="446" spans="1:7" x14ac:dyDescent="0.25">
      <c r="A446" s="368"/>
      <c r="B446" s="368"/>
      <c r="C446" s="368"/>
      <c r="D446" s="368"/>
      <c r="E446" s="368"/>
      <c r="F446" s="368"/>
      <c r="G446" s="368"/>
    </row>
    <row r="447" spans="1:7" x14ac:dyDescent="0.25">
      <c r="A447" s="368"/>
      <c r="B447" s="368"/>
      <c r="C447" s="368"/>
      <c r="D447" s="368"/>
      <c r="E447" s="368"/>
      <c r="F447" s="368"/>
      <c r="G447" s="368"/>
    </row>
    <row r="448" spans="1:7" x14ac:dyDescent="0.25">
      <c r="A448" s="368"/>
      <c r="B448" s="368"/>
      <c r="C448" s="368"/>
      <c r="D448" s="368"/>
      <c r="E448" s="368"/>
      <c r="F448" s="368"/>
      <c r="G448" s="368"/>
    </row>
    <row r="449" spans="1:7" x14ac:dyDescent="0.25">
      <c r="A449" s="368"/>
      <c r="B449" s="368"/>
      <c r="C449" s="368"/>
      <c r="D449" s="368"/>
      <c r="E449" s="368"/>
      <c r="F449" s="368"/>
      <c r="G449" s="368"/>
    </row>
    <row r="450" spans="1:7" x14ac:dyDescent="0.25">
      <c r="A450" s="368"/>
      <c r="B450" s="368"/>
      <c r="C450" s="368"/>
      <c r="D450" s="368"/>
      <c r="E450" s="368"/>
      <c r="F450" s="368"/>
      <c r="G450" s="368"/>
    </row>
    <row r="451" spans="1:7" x14ac:dyDescent="0.25">
      <c r="A451" s="368"/>
      <c r="B451" s="368"/>
      <c r="C451" s="368"/>
      <c r="D451" s="368"/>
      <c r="E451" s="368"/>
      <c r="F451" s="368"/>
      <c r="G451" s="368"/>
    </row>
    <row r="452" spans="1:7" x14ac:dyDescent="0.25">
      <c r="A452" s="368"/>
      <c r="B452" s="368"/>
      <c r="C452" s="368"/>
      <c r="D452" s="368"/>
      <c r="E452" s="368"/>
      <c r="F452" s="368"/>
      <c r="G452" s="368"/>
    </row>
    <row r="453" spans="1:7" x14ac:dyDescent="0.25">
      <c r="A453" s="368"/>
      <c r="B453" s="368"/>
      <c r="C453" s="368"/>
      <c r="D453" s="368"/>
      <c r="E453" s="368"/>
      <c r="F453" s="368"/>
      <c r="G453" s="368"/>
    </row>
    <row r="454" spans="1:7" x14ac:dyDescent="0.25">
      <c r="A454" s="368"/>
      <c r="B454" s="368"/>
      <c r="C454" s="368"/>
      <c r="D454" s="368"/>
      <c r="E454" s="368"/>
      <c r="F454" s="368"/>
      <c r="G454" s="368"/>
    </row>
    <row r="455" spans="1:7" x14ac:dyDescent="0.25">
      <c r="A455" s="368"/>
      <c r="B455" s="368"/>
      <c r="C455" s="368"/>
      <c r="D455" s="368"/>
      <c r="E455" s="368"/>
      <c r="F455" s="368"/>
      <c r="G455" s="368"/>
    </row>
    <row r="456" spans="1:7" x14ac:dyDescent="0.25">
      <c r="A456" s="368"/>
      <c r="B456" s="368"/>
      <c r="C456" s="368"/>
      <c r="D456" s="368"/>
      <c r="E456" s="368"/>
      <c r="F456" s="368"/>
      <c r="G456" s="368"/>
    </row>
    <row r="457" spans="1:7" x14ac:dyDescent="0.25">
      <c r="A457" s="368"/>
      <c r="B457" s="368"/>
      <c r="C457" s="368"/>
      <c r="D457" s="368"/>
      <c r="E457" s="368"/>
      <c r="F457" s="368"/>
      <c r="G457" s="368"/>
    </row>
    <row r="458" spans="1:7" x14ac:dyDescent="0.25">
      <c r="A458" s="368"/>
      <c r="B458" s="368"/>
      <c r="C458" s="368"/>
      <c r="D458" s="368"/>
      <c r="E458" s="368"/>
      <c r="F458" s="368"/>
      <c r="G458" s="368"/>
    </row>
    <row r="459" spans="1:7" x14ac:dyDescent="0.25">
      <c r="A459" s="368"/>
      <c r="B459" s="368"/>
      <c r="C459" s="368"/>
      <c r="D459" s="368"/>
      <c r="E459" s="368"/>
      <c r="F459" s="368"/>
      <c r="G459" s="368"/>
    </row>
    <row r="460" spans="1:7" x14ac:dyDescent="0.25">
      <c r="A460" s="368"/>
      <c r="B460" s="368"/>
      <c r="C460" s="368"/>
      <c r="D460" s="368"/>
      <c r="E460" s="368"/>
      <c r="F460" s="368"/>
      <c r="G460" s="368"/>
    </row>
    <row r="461" spans="1:7" x14ac:dyDescent="0.25">
      <c r="A461" s="368"/>
      <c r="B461" s="368"/>
      <c r="C461" s="368"/>
      <c r="D461" s="368"/>
      <c r="E461" s="368"/>
      <c r="F461" s="368"/>
      <c r="G461" s="368"/>
    </row>
    <row r="462" spans="1:7" x14ac:dyDescent="0.25">
      <c r="A462" s="368"/>
      <c r="B462" s="368"/>
      <c r="C462" s="368"/>
      <c r="D462" s="368"/>
      <c r="E462" s="368"/>
      <c r="F462" s="368"/>
      <c r="G462" s="368"/>
    </row>
    <row r="463" spans="1:7" x14ac:dyDescent="0.25">
      <c r="A463" s="368"/>
      <c r="B463" s="368"/>
      <c r="C463" s="368"/>
      <c r="D463" s="368"/>
      <c r="E463" s="368"/>
      <c r="F463" s="368"/>
      <c r="G463" s="368"/>
    </row>
    <row r="464" spans="1:7" x14ac:dyDescent="0.25">
      <c r="A464" s="368"/>
      <c r="B464" s="368"/>
      <c r="C464" s="368"/>
      <c r="D464" s="368"/>
      <c r="E464" s="368"/>
      <c r="F464" s="368"/>
      <c r="G464" s="368"/>
    </row>
    <row r="465" spans="1:7" x14ac:dyDescent="0.25">
      <c r="A465" s="368"/>
      <c r="B465" s="368"/>
      <c r="C465" s="368"/>
      <c r="D465" s="368"/>
      <c r="E465" s="368"/>
      <c r="F465" s="368"/>
      <c r="G465" s="368"/>
    </row>
    <row r="466" spans="1:7" x14ac:dyDescent="0.25">
      <c r="A466" s="368"/>
      <c r="B466" s="368"/>
      <c r="C466" s="368"/>
      <c r="D466" s="368"/>
      <c r="E466" s="368"/>
      <c r="F466" s="368"/>
      <c r="G466" s="368"/>
    </row>
    <row r="467" spans="1:7" x14ac:dyDescent="0.25">
      <c r="A467" s="368"/>
      <c r="B467" s="368"/>
      <c r="C467" s="368"/>
      <c r="D467" s="368"/>
      <c r="E467" s="368"/>
      <c r="F467" s="368"/>
      <c r="G467" s="368"/>
    </row>
    <row r="468" spans="1:7" x14ac:dyDescent="0.25">
      <c r="A468" s="368"/>
      <c r="B468" s="368"/>
      <c r="C468" s="368"/>
      <c r="D468" s="368"/>
      <c r="E468" s="368"/>
      <c r="F468" s="368"/>
      <c r="G468" s="368"/>
    </row>
    <row r="469" spans="1:7" x14ac:dyDescent="0.25">
      <c r="A469" s="368"/>
      <c r="B469" s="368"/>
      <c r="C469" s="368"/>
      <c r="D469" s="368"/>
      <c r="E469" s="368"/>
      <c r="F469" s="368"/>
      <c r="G469" s="368"/>
    </row>
    <row r="470" spans="1:7" x14ac:dyDescent="0.25">
      <c r="A470" s="368"/>
      <c r="B470" s="368"/>
      <c r="C470" s="368"/>
      <c r="D470" s="368"/>
      <c r="E470" s="368"/>
      <c r="F470" s="368"/>
      <c r="G470" s="368"/>
    </row>
    <row r="471" spans="1:7" x14ac:dyDescent="0.25">
      <c r="A471" s="368"/>
      <c r="B471" s="368"/>
      <c r="C471" s="368"/>
      <c r="D471" s="368"/>
      <c r="E471" s="368"/>
      <c r="F471" s="368"/>
      <c r="G471" s="368"/>
    </row>
    <row r="472" spans="1:7" x14ac:dyDescent="0.25">
      <c r="A472" s="368"/>
      <c r="B472" s="368"/>
      <c r="C472" s="368"/>
      <c r="D472" s="368"/>
      <c r="E472" s="368"/>
      <c r="F472" s="368"/>
      <c r="G472" s="368"/>
    </row>
    <row r="473" spans="1:7" x14ac:dyDescent="0.25">
      <c r="A473" s="368"/>
      <c r="B473" s="368"/>
      <c r="C473" s="368"/>
      <c r="D473" s="368"/>
      <c r="E473" s="368"/>
      <c r="F473" s="368"/>
      <c r="G473" s="368"/>
    </row>
    <row r="474" spans="1:7" x14ac:dyDescent="0.25">
      <c r="A474" s="368"/>
      <c r="B474" s="368"/>
      <c r="C474" s="368"/>
      <c r="D474" s="368"/>
      <c r="E474" s="368"/>
      <c r="F474" s="368"/>
      <c r="G474" s="368"/>
    </row>
    <row r="475" spans="1:7" x14ac:dyDescent="0.25">
      <c r="A475" s="368"/>
      <c r="B475" s="368"/>
      <c r="C475" s="368"/>
      <c r="D475" s="368"/>
      <c r="E475" s="368"/>
      <c r="F475" s="368"/>
      <c r="G475" s="368"/>
    </row>
    <row r="476" spans="1:7" x14ac:dyDescent="0.25">
      <c r="A476" s="368"/>
      <c r="B476" s="368"/>
      <c r="C476" s="368"/>
      <c r="D476" s="368"/>
      <c r="E476" s="368"/>
      <c r="F476" s="368"/>
      <c r="G476" s="368"/>
    </row>
    <row r="477" spans="1:7" x14ac:dyDescent="0.25">
      <c r="A477" s="368"/>
      <c r="B477" s="368"/>
      <c r="C477" s="368"/>
      <c r="D477" s="368"/>
      <c r="E477" s="368"/>
      <c r="F477" s="368"/>
      <c r="G477" s="368"/>
    </row>
    <row r="478" spans="1:7" x14ac:dyDescent="0.25">
      <c r="A478" s="368"/>
      <c r="B478" s="368"/>
      <c r="C478" s="368"/>
      <c r="D478" s="368"/>
      <c r="E478" s="368"/>
      <c r="F478" s="368"/>
      <c r="G478" s="368"/>
    </row>
    <row r="479" spans="1:7" x14ac:dyDescent="0.25">
      <c r="A479" s="368"/>
      <c r="B479" s="368"/>
      <c r="C479" s="368"/>
      <c r="D479" s="368"/>
      <c r="E479" s="368"/>
      <c r="F479" s="368"/>
      <c r="G479" s="368"/>
    </row>
    <row r="480" spans="1:7" x14ac:dyDescent="0.25">
      <c r="A480" s="368"/>
      <c r="B480" s="368"/>
      <c r="C480" s="368"/>
      <c r="D480" s="368"/>
      <c r="E480" s="368"/>
      <c r="F480" s="368"/>
      <c r="G480" s="368"/>
    </row>
    <row r="481" spans="1:7" x14ac:dyDescent="0.25">
      <c r="A481" s="368"/>
      <c r="B481" s="368"/>
      <c r="C481" s="368"/>
      <c r="D481" s="368"/>
      <c r="E481" s="368"/>
      <c r="F481" s="368"/>
      <c r="G481" s="368"/>
    </row>
    <row r="482" spans="1:7" x14ac:dyDescent="0.25">
      <c r="A482" s="368"/>
      <c r="B482" s="368"/>
      <c r="C482" s="368"/>
      <c r="D482" s="368"/>
      <c r="E482" s="368"/>
      <c r="F482" s="368"/>
      <c r="G482" s="368"/>
    </row>
    <row r="483" spans="1:7" x14ac:dyDescent="0.25">
      <c r="A483" s="368"/>
      <c r="B483" s="368"/>
      <c r="C483" s="368"/>
      <c r="D483" s="368"/>
      <c r="E483" s="368"/>
      <c r="F483" s="368"/>
      <c r="G483" s="368"/>
    </row>
    <row r="484" spans="1:7" x14ac:dyDescent="0.25">
      <c r="A484" s="368"/>
      <c r="B484" s="368"/>
      <c r="C484" s="368"/>
      <c r="D484" s="368"/>
      <c r="E484" s="368"/>
      <c r="F484" s="368"/>
      <c r="G484" s="368"/>
    </row>
    <row r="485" spans="1:7" x14ac:dyDescent="0.25">
      <c r="A485" s="368"/>
      <c r="B485" s="368"/>
      <c r="C485" s="368"/>
      <c r="D485" s="368"/>
      <c r="E485" s="368"/>
      <c r="F485" s="368"/>
      <c r="G485" s="368"/>
    </row>
    <row r="486" spans="1:7" x14ac:dyDescent="0.25">
      <c r="A486" s="368"/>
      <c r="B486" s="368"/>
      <c r="C486" s="368"/>
      <c r="D486" s="368"/>
      <c r="E486" s="368"/>
      <c r="F486" s="368"/>
      <c r="G486" s="368"/>
    </row>
    <row r="487" spans="1:7" x14ac:dyDescent="0.25">
      <c r="A487" s="368"/>
      <c r="B487" s="368"/>
      <c r="C487" s="368"/>
      <c r="D487" s="368"/>
      <c r="E487" s="368"/>
      <c r="F487" s="368"/>
      <c r="G487" s="368"/>
    </row>
    <row r="488" spans="1:7" x14ac:dyDescent="0.25">
      <c r="A488" s="368"/>
      <c r="B488" s="368"/>
      <c r="C488" s="368"/>
      <c r="D488" s="368"/>
      <c r="E488" s="368"/>
      <c r="F488" s="368"/>
      <c r="G488" s="368"/>
    </row>
    <row r="489" spans="1:7" x14ac:dyDescent="0.25">
      <c r="A489" s="368"/>
      <c r="B489" s="368"/>
      <c r="C489" s="368"/>
      <c r="D489" s="368"/>
      <c r="E489" s="368"/>
      <c r="F489" s="368"/>
      <c r="G489" s="368"/>
    </row>
    <row r="490" spans="1:7" x14ac:dyDescent="0.25">
      <c r="A490" s="368"/>
      <c r="B490" s="368"/>
      <c r="C490" s="368"/>
      <c r="D490" s="368"/>
      <c r="E490" s="368"/>
      <c r="F490" s="368"/>
      <c r="G490" s="368"/>
    </row>
    <row r="491" spans="1:7" x14ac:dyDescent="0.25">
      <c r="A491" s="368"/>
      <c r="B491" s="368"/>
      <c r="C491" s="368"/>
      <c r="D491" s="368"/>
      <c r="E491" s="368"/>
      <c r="F491" s="368"/>
      <c r="G491" s="368"/>
    </row>
    <row r="492" spans="1:7" x14ac:dyDescent="0.25">
      <c r="A492" s="368"/>
      <c r="B492" s="368"/>
      <c r="C492" s="368"/>
      <c r="D492" s="368"/>
      <c r="E492" s="368"/>
      <c r="F492" s="368"/>
      <c r="G492" s="368"/>
    </row>
    <row r="493" spans="1:7" x14ac:dyDescent="0.25">
      <c r="A493" s="368"/>
      <c r="B493" s="368"/>
      <c r="C493" s="368"/>
      <c r="D493" s="368"/>
      <c r="E493" s="368"/>
      <c r="F493" s="368"/>
      <c r="G493" s="368"/>
    </row>
    <row r="494" spans="1:7" x14ac:dyDescent="0.25">
      <c r="A494" s="368"/>
      <c r="B494" s="368"/>
      <c r="C494" s="368"/>
      <c r="D494" s="368"/>
      <c r="E494" s="368"/>
      <c r="F494" s="368"/>
      <c r="G494" s="368"/>
    </row>
    <row r="495" spans="1:7" x14ac:dyDescent="0.25">
      <c r="A495" s="368"/>
      <c r="B495" s="368"/>
      <c r="C495" s="368"/>
      <c r="D495" s="368"/>
      <c r="E495" s="368"/>
      <c r="F495" s="368"/>
      <c r="G495" s="368"/>
    </row>
    <row r="496" spans="1:7" x14ac:dyDescent="0.25">
      <c r="A496" s="368"/>
      <c r="B496" s="368"/>
      <c r="C496" s="368"/>
      <c r="D496" s="368"/>
      <c r="E496" s="368"/>
      <c r="F496" s="368"/>
      <c r="G496" s="368"/>
    </row>
    <row r="497" spans="1:7" x14ac:dyDescent="0.25">
      <c r="A497" s="368"/>
      <c r="B497" s="368"/>
      <c r="C497" s="368"/>
      <c r="D497" s="368"/>
      <c r="E497" s="368"/>
      <c r="F497" s="368"/>
      <c r="G497" s="368"/>
    </row>
    <row r="498" spans="1:7" x14ac:dyDescent="0.25">
      <c r="A498" s="368"/>
      <c r="B498" s="368"/>
      <c r="C498" s="368"/>
      <c r="D498" s="368"/>
      <c r="E498" s="368"/>
      <c r="F498" s="368"/>
      <c r="G498" s="368"/>
    </row>
    <row r="499" spans="1:7" x14ac:dyDescent="0.25">
      <c r="A499" s="368"/>
      <c r="B499" s="368"/>
      <c r="C499" s="368"/>
      <c r="D499" s="368"/>
      <c r="E499" s="368"/>
      <c r="F499" s="368"/>
      <c r="G499" s="368"/>
    </row>
    <row r="500" spans="1:7" x14ac:dyDescent="0.25">
      <c r="A500" s="368"/>
      <c r="B500" s="368"/>
      <c r="C500" s="368"/>
      <c r="D500" s="368"/>
      <c r="E500" s="368"/>
      <c r="F500" s="368"/>
      <c r="G500" s="368"/>
    </row>
    <row r="501" spans="1:7" x14ac:dyDescent="0.25">
      <c r="A501" s="368"/>
      <c r="B501" s="368"/>
      <c r="C501" s="368"/>
      <c r="D501" s="368"/>
      <c r="E501" s="368"/>
      <c r="F501" s="368"/>
      <c r="G501" s="368"/>
    </row>
    <row r="502" spans="1:7" x14ac:dyDescent="0.25">
      <c r="A502" s="368"/>
      <c r="B502" s="368"/>
      <c r="C502" s="368"/>
      <c r="D502" s="368"/>
      <c r="E502" s="368"/>
      <c r="F502" s="368"/>
      <c r="G502" s="368"/>
    </row>
    <row r="503" spans="1:7" x14ac:dyDescent="0.25">
      <c r="A503" s="368"/>
      <c r="B503" s="368"/>
      <c r="C503" s="368"/>
      <c r="D503" s="368"/>
      <c r="E503" s="368"/>
      <c r="F503" s="368"/>
      <c r="G503" s="368"/>
    </row>
    <row r="504" spans="1:7" x14ac:dyDescent="0.25">
      <c r="A504" s="368"/>
      <c r="B504" s="368"/>
      <c r="C504" s="368"/>
      <c r="D504" s="368"/>
      <c r="E504" s="368"/>
      <c r="F504" s="368"/>
      <c r="G504" s="368"/>
    </row>
    <row r="505" spans="1:7" x14ac:dyDescent="0.25">
      <c r="A505" s="368"/>
      <c r="B505" s="368"/>
      <c r="C505" s="368"/>
      <c r="D505" s="368"/>
      <c r="E505" s="368"/>
      <c r="F505" s="368"/>
      <c r="G505" s="368"/>
    </row>
    <row r="506" spans="1:7" x14ac:dyDescent="0.25">
      <c r="A506" s="368"/>
      <c r="B506" s="368"/>
      <c r="C506" s="368"/>
      <c r="D506" s="368"/>
      <c r="E506" s="368"/>
      <c r="F506" s="368"/>
      <c r="G506" s="368"/>
    </row>
    <row r="507" spans="1:7" x14ac:dyDescent="0.25">
      <c r="A507" s="368"/>
      <c r="B507" s="368"/>
      <c r="C507" s="368"/>
      <c r="D507" s="368"/>
      <c r="E507" s="368"/>
      <c r="F507" s="368"/>
      <c r="G507" s="368"/>
    </row>
    <row r="508" spans="1:7" x14ac:dyDescent="0.25">
      <c r="A508" s="368"/>
      <c r="B508" s="368"/>
      <c r="C508" s="368"/>
      <c r="D508" s="368"/>
      <c r="E508" s="368"/>
      <c r="F508" s="368"/>
      <c r="G508" s="368"/>
    </row>
    <row r="509" spans="1:7" x14ac:dyDescent="0.25">
      <c r="A509" s="368"/>
      <c r="B509" s="368"/>
      <c r="C509" s="368"/>
      <c r="D509" s="368"/>
      <c r="E509" s="368"/>
      <c r="F509" s="368"/>
      <c r="G509" s="368"/>
    </row>
    <row r="510" spans="1:7" x14ac:dyDescent="0.25">
      <c r="A510" s="368"/>
      <c r="B510" s="368"/>
      <c r="C510" s="368"/>
      <c r="D510" s="368"/>
      <c r="E510" s="368"/>
      <c r="F510" s="368"/>
      <c r="G510" s="368"/>
    </row>
    <row r="511" spans="1:7" x14ac:dyDescent="0.25">
      <c r="A511" s="368"/>
      <c r="B511" s="368"/>
      <c r="C511" s="368"/>
      <c r="D511" s="368"/>
      <c r="E511" s="368"/>
      <c r="F511" s="368"/>
      <c r="G511" s="368"/>
    </row>
    <row r="512" spans="1:7" x14ac:dyDescent="0.25">
      <c r="A512" s="368"/>
      <c r="B512" s="368"/>
      <c r="C512" s="368"/>
      <c r="D512" s="368"/>
      <c r="E512" s="368"/>
      <c r="F512" s="368"/>
      <c r="G512" s="368"/>
    </row>
    <row r="513" spans="1:7" x14ac:dyDescent="0.25">
      <c r="A513" s="368"/>
      <c r="B513" s="368"/>
      <c r="C513" s="368"/>
      <c r="D513" s="368"/>
      <c r="E513" s="368"/>
      <c r="F513" s="368"/>
      <c r="G513" s="368"/>
    </row>
    <row r="514" spans="1:7" x14ac:dyDescent="0.25">
      <c r="A514" s="368"/>
      <c r="B514" s="368"/>
      <c r="C514" s="368"/>
      <c r="D514" s="368"/>
      <c r="E514" s="368"/>
      <c r="F514" s="368"/>
      <c r="G514" s="368"/>
    </row>
    <row r="515" spans="1:7" x14ac:dyDescent="0.25">
      <c r="A515" s="368"/>
      <c r="B515" s="368"/>
      <c r="C515" s="368"/>
      <c r="D515" s="368"/>
      <c r="E515" s="368"/>
      <c r="F515" s="368"/>
      <c r="G515" s="368"/>
    </row>
    <row r="516" spans="1:7" x14ac:dyDescent="0.25">
      <c r="A516" s="368"/>
      <c r="B516" s="368"/>
      <c r="C516" s="368"/>
      <c r="D516" s="368"/>
      <c r="E516" s="368"/>
      <c r="F516" s="368"/>
      <c r="G516" s="368"/>
    </row>
  </sheetData>
  <mergeCells count="52">
    <mergeCell ref="A320:A321"/>
    <mergeCell ref="A328:E328"/>
    <mergeCell ref="A329:A330"/>
    <mergeCell ref="A294:A295"/>
    <mergeCell ref="A302:E302"/>
    <mergeCell ref="A303:A304"/>
    <mergeCell ref="B316:E316"/>
    <mergeCell ref="B318:E318"/>
    <mergeCell ref="B319:E319"/>
    <mergeCell ref="B293:E293"/>
    <mergeCell ref="A136:E136"/>
    <mergeCell ref="A137:E137"/>
    <mergeCell ref="B138:E138"/>
    <mergeCell ref="D139:E139"/>
    <mergeCell ref="B142:E142"/>
    <mergeCell ref="A143:A144"/>
    <mergeCell ref="A151:E151"/>
    <mergeCell ref="A152:A153"/>
    <mergeCell ref="B292:E292"/>
    <mergeCell ref="J139:L141"/>
    <mergeCell ref="B140:E140"/>
    <mergeCell ref="B141:E141"/>
    <mergeCell ref="B99:E99"/>
    <mergeCell ref="B100:E100"/>
    <mergeCell ref="B101:E101"/>
    <mergeCell ref="A102:A103"/>
    <mergeCell ref="A110:E110"/>
    <mergeCell ref="A111:A112"/>
    <mergeCell ref="B62:E62"/>
    <mergeCell ref="B63:E63"/>
    <mergeCell ref="B64:E64"/>
    <mergeCell ref="A65:A66"/>
    <mergeCell ref="A73:E73"/>
    <mergeCell ref="A74:A75"/>
    <mergeCell ref="A37:A38"/>
    <mergeCell ref="B11:E11"/>
    <mergeCell ref="A12:A13"/>
    <mergeCell ref="B19:E19"/>
    <mergeCell ref="A20:E20"/>
    <mergeCell ref="A23:E23"/>
    <mergeCell ref="A24:E24"/>
    <mergeCell ref="B25:E25"/>
    <mergeCell ref="B26:E26"/>
    <mergeCell ref="B27:E27"/>
    <mergeCell ref="A28:A29"/>
    <mergeCell ref="A36:E36"/>
    <mergeCell ref="A8:E10"/>
    <mergeCell ref="A2:D2"/>
    <mergeCell ref="B4:E4"/>
    <mergeCell ref="B5:E5"/>
    <mergeCell ref="B6:E6"/>
    <mergeCell ref="A7:E7"/>
  </mergeCells>
  <pageMargins left="0.7" right="0.7" top="0.75" bottom="0.75" header="0.3" footer="0.3"/>
  <pageSetup fitToWidth="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3D0D1-0F3F-4B33-A013-2AA68F2BE697}">
  <sheetPr>
    <pageSetUpPr fitToPage="1"/>
  </sheetPr>
  <dimension ref="A2:M852"/>
  <sheetViews>
    <sheetView topLeftCell="B808" zoomScaleNormal="100" workbookViewId="0">
      <selection activeCell="C51" sqref="C51"/>
    </sheetView>
  </sheetViews>
  <sheetFormatPr defaultRowHeight="15" x14ac:dyDescent="0.25"/>
  <cols>
    <col min="1" max="1" width="2.85546875" hidden="1" customWidth="1"/>
    <col min="2" max="2" width="28.7109375" customWidth="1"/>
    <col min="3" max="3" width="18.5703125" customWidth="1"/>
    <col min="4" max="4" width="17.7109375" customWidth="1"/>
    <col min="5" max="5" width="20.85546875" customWidth="1"/>
    <col min="6" max="6" width="27.140625" customWidth="1"/>
    <col min="7" max="7" width="21.42578125" customWidth="1"/>
    <col min="8" max="8" width="13.140625" customWidth="1"/>
    <col min="9" max="9" width="18.42578125" customWidth="1"/>
    <col min="10" max="10" width="11" customWidth="1"/>
    <col min="11" max="11" width="11" bestFit="1" customWidth="1"/>
  </cols>
  <sheetData>
    <row r="2" spans="1:8" ht="18" customHeight="1" x14ac:dyDescent="0.25">
      <c r="A2" s="2188" t="s">
        <v>0</v>
      </c>
      <c r="B2" s="2188"/>
      <c r="C2" s="2188"/>
      <c r="D2" s="2188"/>
      <c r="E2" s="2188"/>
      <c r="F2" s="2188"/>
      <c r="G2" s="2188"/>
      <c r="H2" s="51"/>
    </row>
    <row r="3" spans="1:8" ht="15.75" x14ac:dyDescent="0.25">
      <c r="A3" s="52"/>
      <c r="B3" s="1517" t="s">
        <v>1</v>
      </c>
      <c r="C3" s="1517"/>
      <c r="D3" s="1517"/>
      <c r="E3" s="1517"/>
      <c r="F3" s="1517"/>
      <c r="G3" s="52"/>
    </row>
    <row r="4" spans="1:8" ht="16.5" thickBot="1" x14ac:dyDescent="0.3">
      <c r="A4" s="53"/>
      <c r="B4" s="111"/>
      <c r="C4" s="53"/>
      <c r="D4" s="999"/>
      <c r="E4" s="53"/>
      <c r="F4" s="53"/>
      <c r="G4" s="53"/>
    </row>
    <row r="5" spans="1:8" ht="32.25" thickBot="1" x14ac:dyDescent="0.3">
      <c r="A5" s="53"/>
      <c r="B5" s="54" t="s">
        <v>2</v>
      </c>
      <c r="C5" s="2189" t="s">
        <v>814</v>
      </c>
      <c r="D5" s="2189"/>
      <c r="E5" s="2189"/>
      <c r="F5" s="2189"/>
      <c r="G5" s="53"/>
    </row>
    <row r="6" spans="1:8" ht="16.5" thickBot="1" x14ac:dyDescent="0.3">
      <c r="A6" s="53"/>
      <c r="B6" s="54" t="s">
        <v>4</v>
      </c>
      <c r="C6" s="2190" t="s">
        <v>639</v>
      </c>
      <c r="D6" s="2191"/>
      <c r="E6" s="2191"/>
      <c r="F6" s="2192"/>
      <c r="G6" s="53"/>
    </row>
    <row r="7" spans="1:8" ht="32.25" thickBot="1" x14ac:dyDescent="0.3">
      <c r="A7" s="53"/>
      <c r="B7" s="54" t="s">
        <v>6</v>
      </c>
      <c r="C7" s="1398" t="s">
        <v>7</v>
      </c>
      <c r="D7" s="1399"/>
      <c r="E7" s="1399"/>
      <c r="F7" s="1400"/>
      <c r="G7" s="55"/>
    </row>
    <row r="8" spans="1:8" ht="20.25" customHeight="1" thickBot="1" x14ac:dyDescent="0.3">
      <c r="A8" s="53"/>
      <c r="B8" s="1401" t="s">
        <v>836</v>
      </c>
      <c r="C8" s="1402"/>
      <c r="D8" s="1402"/>
      <c r="E8" s="1402"/>
      <c r="F8" s="1403"/>
      <c r="G8" s="53"/>
    </row>
    <row r="9" spans="1:8" ht="68.25" customHeight="1" thickBot="1" x14ac:dyDescent="0.3">
      <c r="A9" s="53"/>
      <c r="B9" s="2176" t="s">
        <v>837</v>
      </c>
      <c r="C9" s="2177"/>
      <c r="D9" s="2177"/>
      <c r="E9" s="2177"/>
      <c r="F9" s="2178"/>
      <c r="G9" s="53"/>
    </row>
    <row r="10" spans="1:8" ht="23.25" hidden="1" customHeight="1" thickBot="1" x14ac:dyDescent="0.3">
      <c r="A10" s="53"/>
      <c r="B10" s="2179"/>
      <c r="C10" s="2180"/>
      <c r="D10" s="2180"/>
      <c r="E10" s="2180"/>
      <c r="F10" s="2181"/>
      <c r="G10" s="53"/>
    </row>
    <row r="11" spans="1:8" ht="16.5" hidden="1" customHeight="1" thickBot="1" x14ac:dyDescent="0.3">
      <c r="A11" s="53"/>
      <c r="B11" s="2182"/>
      <c r="C11" s="2183"/>
      <c r="D11" s="2183"/>
      <c r="E11" s="2183"/>
      <c r="F11" s="2184"/>
      <c r="G11" s="53"/>
    </row>
    <row r="12" spans="1:8" ht="65.25" customHeight="1" thickBot="1" x14ac:dyDescent="0.3">
      <c r="A12" s="53"/>
      <c r="B12" s="56" t="s">
        <v>10</v>
      </c>
      <c r="C12" s="2185" t="s">
        <v>838</v>
      </c>
      <c r="D12" s="2186"/>
      <c r="E12" s="2186"/>
      <c r="F12" s="2187"/>
      <c r="G12" s="53"/>
    </row>
    <row r="13" spans="1:8" ht="15.75" x14ac:dyDescent="0.25">
      <c r="A13" s="53"/>
      <c r="B13" s="1410" t="s">
        <v>78</v>
      </c>
      <c r="C13" s="57">
        <v>2024</v>
      </c>
      <c r="D13" s="57">
        <v>2025</v>
      </c>
      <c r="E13" s="57">
        <v>2026</v>
      </c>
      <c r="F13" s="57">
        <v>2027</v>
      </c>
      <c r="G13" s="53"/>
    </row>
    <row r="14" spans="1:8" ht="16.5" thickBot="1" x14ac:dyDescent="0.3">
      <c r="A14" s="53"/>
      <c r="B14" s="1411"/>
      <c r="C14" s="57" t="s">
        <v>13</v>
      </c>
      <c r="D14" s="59" t="s">
        <v>14</v>
      </c>
      <c r="E14" s="59" t="s">
        <v>14</v>
      </c>
      <c r="F14" s="59" t="s">
        <v>14</v>
      </c>
      <c r="G14" s="53"/>
    </row>
    <row r="15" spans="1:8" ht="38.25" customHeight="1" thickBot="1" x14ac:dyDescent="0.3">
      <c r="A15" s="53"/>
      <c r="B15" s="1000" t="s">
        <v>839</v>
      </c>
      <c r="C15" s="1001">
        <v>4</v>
      </c>
      <c r="D15" s="1001">
        <v>5</v>
      </c>
      <c r="E15" s="1001">
        <v>6</v>
      </c>
      <c r="F15" s="1001">
        <v>6</v>
      </c>
      <c r="G15" s="1002"/>
    </row>
    <row r="16" spans="1:8" ht="42.75" customHeight="1" thickBot="1" x14ac:dyDescent="0.3">
      <c r="A16" s="55"/>
      <c r="B16" s="1003" t="s">
        <v>840</v>
      </c>
      <c r="C16" s="1004">
        <v>10</v>
      </c>
      <c r="D16" s="1004">
        <v>9</v>
      </c>
      <c r="E16" s="1004">
        <v>9</v>
      </c>
      <c r="F16" s="1004">
        <v>9</v>
      </c>
      <c r="G16" s="53"/>
    </row>
    <row r="17" spans="1:13" ht="59.25" customHeight="1" thickBot="1" x14ac:dyDescent="0.3">
      <c r="A17" s="53"/>
      <c r="B17" s="65" t="s">
        <v>24</v>
      </c>
      <c r="C17" s="1428" t="s">
        <v>841</v>
      </c>
      <c r="D17" s="1429"/>
      <c r="E17" s="1429"/>
      <c r="F17" s="1430"/>
      <c r="G17" s="53"/>
    </row>
    <row r="18" spans="1:13" ht="16.5" thickBot="1" x14ac:dyDescent="0.3">
      <c r="A18" s="53"/>
      <c r="B18" s="1585" t="s">
        <v>84</v>
      </c>
      <c r="C18" s="1399"/>
      <c r="D18" s="1399"/>
      <c r="E18" s="1399"/>
      <c r="F18" s="1400"/>
      <c r="G18" s="53"/>
    </row>
    <row r="19" spans="1:13" ht="48" customHeight="1" thickBot="1" x14ac:dyDescent="0.3">
      <c r="A19" s="53"/>
      <c r="B19" s="1005" t="s">
        <v>842</v>
      </c>
      <c r="C19" s="1006">
        <v>10</v>
      </c>
      <c r="D19" s="1004">
        <v>9</v>
      </c>
      <c r="E19" s="1004">
        <v>9</v>
      </c>
      <c r="F19" s="1004">
        <v>9</v>
      </c>
      <c r="G19" s="53"/>
    </row>
    <row r="20" spans="1:13" ht="59.25" customHeight="1" thickBot="1" x14ac:dyDescent="0.3">
      <c r="A20" s="53"/>
      <c r="B20" s="1007" t="s">
        <v>843</v>
      </c>
      <c r="C20" s="1008">
        <v>2</v>
      </c>
      <c r="D20" s="1009">
        <v>5</v>
      </c>
      <c r="E20" s="1001">
        <v>6</v>
      </c>
      <c r="F20" s="1001">
        <v>6</v>
      </c>
      <c r="G20" s="53"/>
    </row>
    <row r="21" spans="1:13" ht="16.5" thickBot="1" x14ac:dyDescent="0.3">
      <c r="A21" s="53"/>
      <c r="B21" s="1592" t="s">
        <v>90</v>
      </c>
      <c r="C21" s="1593"/>
      <c r="D21" s="1593"/>
      <c r="E21" s="1593"/>
      <c r="F21" s="1391"/>
      <c r="G21" s="53"/>
    </row>
    <row r="22" spans="1:13" ht="21.75" customHeight="1" thickBot="1" x14ac:dyDescent="0.3">
      <c r="A22" s="53"/>
      <c r="B22" s="1389" t="s">
        <v>26</v>
      </c>
      <c r="C22" s="1390"/>
      <c r="D22" s="1390"/>
      <c r="E22" s="1390"/>
      <c r="F22" s="1419"/>
      <c r="G22" s="53"/>
    </row>
    <row r="23" spans="1:13" ht="19.5" customHeight="1" thickBot="1" x14ac:dyDescent="0.3">
      <c r="A23" s="53"/>
      <c r="B23" s="75" t="s">
        <v>27</v>
      </c>
      <c r="C23" s="2205" t="s">
        <v>844</v>
      </c>
      <c r="D23" s="2205"/>
      <c r="E23" s="2205"/>
      <c r="F23" s="2205"/>
      <c r="G23" s="53"/>
    </row>
    <row r="24" spans="1:13" ht="19.5" customHeight="1" thickBot="1" x14ac:dyDescent="0.3">
      <c r="A24" s="53"/>
      <c r="B24" s="1010" t="s">
        <v>845</v>
      </c>
      <c r="C24" s="2206" t="s">
        <v>846</v>
      </c>
      <c r="D24" s="2206"/>
      <c r="E24" s="2206"/>
      <c r="F24" s="2206"/>
      <c r="G24" s="53"/>
    </row>
    <row r="25" spans="1:13" ht="58.5" customHeight="1" thickBot="1" x14ac:dyDescent="0.3">
      <c r="A25" s="53"/>
      <c r="B25" s="76" t="s">
        <v>29</v>
      </c>
      <c r="C25" s="2207" t="s">
        <v>847</v>
      </c>
      <c r="D25" s="2207"/>
      <c r="E25" s="2207"/>
      <c r="F25" s="2207"/>
      <c r="G25" s="53"/>
    </row>
    <row r="26" spans="1:13" ht="16.5" thickBot="1" x14ac:dyDescent="0.3">
      <c r="A26" s="53"/>
      <c r="B26" s="66" t="s">
        <v>31</v>
      </c>
      <c r="C26" s="2208" t="s">
        <v>120</v>
      </c>
      <c r="D26" s="2209"/>
      <c r="E26" s="2209"/>
      <c r="F26" s="2210"/>
      <c r="G26" s="53"/>
    </row>
    <row r="27" spans="1:13" ht="15.75" x14ac:dyDescent="0.25">
      <c r="A27" s="53"/>
      <c r="B27" s="1410"/>
      <c r="C27" s="77">
        <v>2024</v>
      </c>
      <c r="D27" s="77">
        <v>2025</v>
      </c>
      <c r="E27" s="77">
        <v>2026</v>
      </c>
      <c r="F27" s="77">
        <v>2027</v>
      </c>
      <c r="G27" s="53"/>
    </row>
    <row r="28" spans="1:13" ht="16.5" thickBot="1" x14ac:dyDescent="0.3">
      <c r="A28" s="53"/>
      <c r="B28" s="1411"/>
      <c r="C28" s="79" t="s">
        <v>13</v>
      </c>
      <c r="D28" s="79" t="s">
        <v>14</v>
      </c>
      <c r="E28" s="79" t="s">
        <v>14</v>
      </c>
      <c r="F28" s="79" t="s">
        <v>14</v>
      </c>
      <c r="G28" s="53"/>
      <c r="I28" s="78"/>
      <c r="J28" s="78"/>
      <c r="K28" s="78"/>
      <c r="L28" s="78"/>
      <c r="M28" s="78"/>
    </row>
    <row r="29" spans="1:13" ht="16.5" thickBot="1" x14ac:dyDescent="0.3">
      <c r="A29" s="53"/>
      <c r="B29" s="66" t="s">
        <v>33</v>
      </c>
      <c r="C29" s="1011">
        <v>4</v>
      </c>
      <c r="D29" s="1011">
        <v>5</v>
      </c>
      <c r="E29" s="1011">
        <v>6</v>
      </c>
      <c r="F29" s="1011">
        <v>6</v>
      </c>
      <c r="G29" s="53"/>
    </row>
    <row r="30" spans="1:13" ht="16.5" thickBot="1" x14ac:dyDescent="0.3">
      <c r="A30" s="53"/>
      <c r="B30" s="66" t="s">
        <v>35</v>
      </c>
      <c r="C30" s="81">
        <f>C39+C42+C45</f>
        <v>163485</v>
      </c>
      <c r="D30" s="81">
        <f>D38+D41+D44+D47+D50+D53+D56</f>
        <v>170279</v>
      </c>
      <c r="E30" s="81">
        <f t="shared" ref="E30:F30" si="0">E38+E41+E44+E47+E50+E53+E56</f>
        <v>171279</v>
      </c>
      <c r="F30" s="81">
        <f t="shared" si="0"/>
        <v>172404</v>
      </c>
      <c r="G30" s="53"/>
    </row>
    <row r="31" spans="1:13" ht="26.25" customHeight="1" thickBot="1" x14ac:dyDescent="0.3">
      <c r="A31" s="53"/>
      <c r="B31" s="66" t="s">
        <v>36</v>
      </c>
      <c r="C31" s="81">
        <f>C30/C29</f>
        <v>40871.25</v>
      </c>
      <c r="D31" s="81">
        <f t="shared" ref="D31:F31" si="1">D30/D29</f>
        <v>34055.800000000003</v>
      </c>
      <c r="E31" s="81">
        <f t="shared" si="1"/>
        <v>28546.5</v>
      </c>
      <c r="F31" s="81">
        <f t="shared" si="1"/>
        <v>28734</v>
      </c>
      <c r="G31" s="1012"/>
      <c r="H31" s="1013"/>
    </row>
    <row r="32" spans="1:13" ht="21" customHeight="1" thickBot="1" x14ac:dyDescent="0.3">
      <c r="A32" s="53"/>
      <c r="B32" s="66" t="s">
        <v>37</v>
      </c>
      <c r="C32" s="58" t="s">
        <v>94</v>
      </c>
      <c r="D32" s="82">
        <f>D29/C29-1</f>
        <v>0.25</v>
      </c>
      <c r="E32" s="82">
        <f t="shared" ref="E32:F34" si="2">E29/D29-1</f>
        <v>0.19999999999999996</v>
      </c>
      <c r="F32" s="82">
        <f t="shared" si="2"/>
        <v>0</v>
      </c>
      <c r="G32" s="53"/>
    </row>
    <row r="33" spans="1:10" ht="21" customHeight="1" thickBot="1" x14ac:dyDescent="0.3">
      <c r="A33" s="53"/>
      <c r="B33" s="66" t="s">
        <v>38</v>
      </c>
      <c r="C33" s="58" t="s">
        <v>94</v>
      </c>
      <c r="D33" s="82">
        <f>D30/C30-1</f>
        <v>4.155732941860113E-2</v>
      </c>
      <c r="E33" s="82">
        <f t="shared" si="2"/>
        <v>5.8727147798611767E-3</v>
      </c>
      <c r="F33" s="82">
        <f t="shared" si="2"/>
        <v>6.5682307813568208E-3</v>
      </c>
      <c r="G33" s="53"/>
    </row>
    <row r="34" spans="1:10" ht="32.25" thickBot="1" x14ac:dyDescent="0.3">
      <c r="A34" s="53"/>
      <c r="B34" s="66" t="s">
        <v>39</v>
      </c>
      <c r="C34" s="58" t="s">
        <v>94</v>
      </c>
      <c r="D34" s="82">
        <f>D31/C31-1</f>
        <v>-0.16675413646511905</v>
      </c>
      <c r="E34" s="82">
        <f t="shared" si="2"/>
        <v>-0.16177273768344902</v>
      </c>
      <c r="F34" s="82">
        <f t="shared" si="2"/>
        <v>6.5682307813568208E-3</v>
      </c>
      <c r="G34" s="53"/>
    </row>
    <row r="35" spans="1:10" ht="27" customHeight="1" thickBot="1" x14ac:dyDescent="0.3">
      <c r="A35" s="53"/>
      <c r="B35" s="1438" t="s">
        <v>182</v>
      </c>
      <c r="C35" s="1439"/>
      <c r="D35" s="1439"/>
      <c r="E35" s="1439"/>
      <c r="F35" s="1440"/>
      <c r="G35" s="53"/>
    </row>
    <row r="36" spans="1:10" ht="15.75" x14ac:dyDescent="0.25">
      <c r="A36" s="53"/>
      <c r="B36" s="1410"/>
      <c r="C36" s="77">
        <v>2024</v>
      </c>
      <c r="D36" s="77">
        <v>2025</v>
      </c>
      <c r="E36" s="77">
        <v>2026</v>
      </c>
      <c r="F36" s="77">
        <v>2027</v>
      </c>
      <c r="G36" s="53"/>
    </row>
    <row r="37" spans="1:10" ht="16.5" thickBot="1" x14ac:dyDescent="0.3">
      <c r="A37" s="53"/>
      <c r="B37" s="1411"/>
      <c r="C37" s="79" t="s">
        <v>13</v>
      </c>
      <c r="D37" s="79" t="s">
        <v>14</v>
      </c>
      <c r="E37" s="79" t="s">
        <v>14</v>
      </c>
      <c r="F37" s="79" t="s">
        <v>14</v>
      </c>
      <c r="G37" s="53"/>
    </row>
    <row r="38" spans="1:10" ht="16.5" thickBot="1" x14ac:dyDescent="0.3">
      <c r="A38" s="53"/>
      <c r="B38" s="84" t="s">
        <v>41</v>
      </c>
      <c r="C38" s="104">
        <f>C39</f>
        <v>126143</v>
      </c>
      <c r="D38" s="104">
        <f>D39+D40</f>
        <v>129643</v>
      </c>
      <c r="E38" s="104">
        <f t="shared" ref="E38:F38" si="3">E39+E40</f>
        <v>129643</v>
      </c>
      <c r="F38" s="104">
        <f t="shared" si="3"/>
        <v>129643</v>
      </c>
      <c r="G38" s="53"/>
      <c r="H38" s="78"/>
    </row>
    <row r="39" spans="1:10" ht="16.5" thickBot="1" x14ac:dyDescent="0.3">
      <c r="A39" s="53"/>
      <c r="B39" s="86" t="s">
        <v>42</v>
      </c>
      <c r="C39" s="85">
        <v>126143</v>
      </c>
      <c r="D39" s="85">
        <v>129643</v>
      </c>
      <c r="E39" s="85">
        <v>129643</v>
      </c>
      <c r="F39" s="85">
        <v>129643</v>
      </c>
      <c r="G39" s="53"/>
    </row>
    <row r="40" spans="1:10" ht="16.5" thickBot="1" x14ac:dyDescent="0.3">
      <c r="A40" s="53"/>
      <c r="B40" s="86" t="s">
        <v>43</v>
      </c>
      <c r="C40" s="88"/>
      <c r="D40" s="89"/>
      <c r="E40" s="89"/>
      <c r="F40" s="89"/>
      <c r="G40" s="53"/>
    </row>
    <row r="41" spans="1:10" ht="32.25" thickBot="1" x14ac:dyDescent="0.3">
      <c r="A41" s="53"/>
      <c r="B41" s="84" t="s">
        <v>67</v>
      </c>
      <c r="C41" s="104">
        <f>C42</f>
        <v>20342</v>
      </c>
      <c r="D41" s="104">
        <f>D42+D43</f>
        <v>20342</v>
      </c>
      <c r="E41" s="104">
        <f t="shared" ref="E41:F41" si="4">E42+E43</f>
        <v>20342</v>
      </c>
      <c r="F41" s="104">
        <f t="shared" si="4"/>
        <v>20342</v>
      </c>
      <c r="G41" s="53"/>
    </row>
    <row r="42" spans="1:10" ht="16.5" thickBot="1" x14ac:dyDescent="0.3">
      <c r="A42" s="53"/>
      <c r="B42" s="86" t="s">
        <v>42</v>
      </c>
      <c r="C42" s="85">
        <v>20342</v>
      </c>
      <c r="D42" s="85">
        <v>20342</v>
      </c>
      <c r="E42" s="85">
        <v>20342</v>
      </c>
      <c r="F42" s="85">
        <v>20342</v>
      </c>
      <c r="G42" s="53"/>
    </row>
    <row r="43" spans="1:10" ht="16.5" thickBot="1" x14ac:dyDescent="0.3">
      <c r="A43" s="53"/>
      <c r="B43" s="86" t="s">
        <v>43</v>
      </c>
      <c r="C43" s="88"/>
      <c r="D43" s="85"/>
      <c r="E43" s="85"/>
      <c r="F43" s="85"/>
      <c r="G43" s="53"/>
      <c r="I43" s="78"/>
    </row>
    <row r="44" spans="1:10" ht="16.5" thickBot="1" x14ac:dyDescent="0.3">
      <c r="A44" s="53"/>
      <c r="B44" s="84" t="s">
        <v>45</v>
      </c>
      <c r="C44" s="104">
        <f>C45</f>
        <v>17000</v>
      </c>
      <c r="D44" s="104">
        <f>D45+D46</f>
        <v>20124</v>
      </c>
      <c r="E44" s="104">
        <f t="shared" ref="E44:F44" si="5">E45+E46</f>
        <v>21124</v>
      </c>
      <c r="F44" s="104">
        <f t="shared" si="5"/>
        <v>22249</v>
      </c>
      <c r="G44" s="53"/>
    </row>
    <row r="45" spans="1:10" ht="16.5" thickBot="1" x14ac:dyDescent="0.3">
      <c r="A45" s="53"/>
      <c r="B45" s="86"/>
      <c r="C45" s="88">
        <v>17000</v>
      </c>
      <c r="D45" s="85">
        <v>20124</v>
      </c>
      <c r="E45" s="85">
        <f>25500-4206-170</f>
        <v>21124</v>
      </c>
      <c r="F45" s="85">
        <f>25500-3081-170</f>
        <v>22249</v>
      </c>
      <c r="G45" s="53"/>
      <c r="H45" s="78"/>
      <c r="I45" s="78"/>
      <c r="J45" s="78"/>
    </row>
    <row r="46" spans="1:10" ht="16.5" thickBot="1" x14ac:dyDescent="0.3">
      <c r="A46" s="53"/>
      <c r="B46" s="86" t="s">
        <v>43</v>
      </c>
      <c r="C46" s="88"/>
      <c r="D46" s="85"/>
      <c r="E46" s="85"/>
      <c r="F46" s="85"/>
      <c r="G46" s="53"/>
      <c r="H46" s="78"/>
      <c r="I46" s="78"/>
    </row>
    <row r="47" spans="1:10" ht="24.75" customHeight="1" thickBot="1" x14ac:dyDescent="0.3">
      <c r="A47" s="53"/>
      <c r="B47" s="84" t="s">
        <v>46</v>
      </c>
      <c r="C47" s="88"/>
      <c r="D47" s="85">
        <f>D48+D49</f>
        <v>0</v>
      </c>
      <c r="E47" s="85">
        <f t="shared" ref="E47:F47" si="6">E48+E49</f>
        <v>0</v>
      </c>
      <c r="F47" s="85">
        <f t="shared" si="6"/>
        <v>0</v>
      </c>
      <c r="G47" s="53"/>
    </row>
    <row r="48" spans="1:10" ht="16.5" thickBot="1" x14ac:dyDescent="0.3">
      <c r="A48" s="53"/>
      <c r="B48" s="86" t="s">
        <v>42</v>
      </c>
      <c r="C48" s="88"/>
      <c r="D48" s="85"/>
      <c r="E48" s="85"/>
      <c r="F48" s="85"/>
      <c r="G48" s="53"/>
      <c r="I48" s="78"/>
    </row>
    <row r="49" spans="1:13" ht="12.75" customHeight="1" thickBot="1" x14ac:dyDescent="0.3">
      <c r="A49" s="53"/>
      <c r="B49" s="86" t="s">
        <v>43</v>
      </c>
      <c r="C49" s="88"/>
      <c r="D49" s="85"/>
      <c r="E49" s="85"/>
      <c r="F49" s="85"/>
      <c r="G49" s="53"/>
    </row>
    <row r="50" spans="1:13" ht="15" customHeight="1" thickBot="1" x14ac:dyDescent="0.3">
      <c r="A50" s="53"/>
      <c r="B50" s="84" t="s">
        <v>47</v>
      </c>
      <c r="C50" s="88"/>
      <c r="D50" s="85">
        <v>0</v>
      </c>
      <c r="E50" s="85">
        <v>0</v>
      </c>
      <c r="F50" s="85">
        <v>0</v>
      </c>
      <c r="G50" s="53"/>
    </row>
    <row r="51" spans="1:13" ht="16.5" thickBot="1" x14ac:dyDescent="0.3">
      <c r="A51" s="53"/>
      <c r="B51" s="86" t="s">
        <v>42</v>
      </c>
      <c r="C51" s="88"/>
      <c r="D51" s="85"/>
      <c r="E51" s="85"/>
      <c r="F51" s="85"/>
      <c r="G51" s="53"/>
    </row>
    <row r="52" spans="1:13" ht="16.5" thickBot="1" x14ac:dyDescent="0.3">
      <c r="A52" s="53"/>
      <c r="B52" s="86" t="s">
        <v>43</v>
      </c>
      <c r="C52" s="88"/>
      <c r="D52" s="85"/>
      <c r="E52" s="85"/>
      <c r="F52" s="85"/>
      <c r="G52" s="53"/>
    </row>
    <row r="53" spans="1:13" ht="16.5" thickBot="1" x14ac:dyDescent="0.3">
      <c r="A53" s="53"/>
      <c r="B53" s="84" t="s">
        <v>48</v>
      </c>
      <c r="C53" s="88"/>
      <c r="D53" s="85">
        <f>D54+D55</f>
        <v>0</v>
      </c>
      <c r="E53" s="85">
        <f t="shared" ref="E53:F53" si="7">E54+E55</f>
        <v>0</v>
      </c>
      <c r="F53" s="85">
        <f t="shared" si="7"/>
        <v>0</v>
      </c>
      <c r="G53" s="53"/>
      <c r="H53" s="78"/>
    </row>
    <row r="54" spans="1:13" ht="16.5" thickBot="1" x14ac:dyDescent="0.3">
      <c r="A54" s="53"/>
      <c r="B54" s="86" t="s">
        <v>42</v>
      </c>
      <c r="C54" s="88"/>
      <c r="D54" s="85"/>
      <c r="E54" s="85"/>
      <c r="F54" s="85"/>
      <c r="G54" s="53"/>
      <c r="I54" s="78"/>
      <c r="J54" s="78"/>
      <c r="K54" s="78"/>
      <c r="L54" s="78"/>
      <c r="M54" s="78"/>
    </row>
    <row r="55" spans="1:13" ht="16.5" thickBot="1" x14ac:dyDescent="0.3">
      <c r="A55" s="53"/>
      <c r="B55" s="86" t="s">
        <v>43</v>
      </c>
      <c r="C55" s="88"/>
      <c r="D55" s="85"/>
      <c r="E55" s="85"/>
      <c r="F55" s="85"/>
      <c r="G55" s="53"/>
    </row>
    <row r="56" spans="1:13" ht="32.25" thickBot="1" x14ac:dyDescent="0.3">
      <c r="A56" s="53"/>
      <c r="B56" s="84" t="s">
        <v>49</v>
      </c>
      <c r="C56" s="88"/>
      <c r="D56" s="1014">
        <f>D57+D58</f>
        <v>170</v>
      </c>
      <c r="E56" s="85">
        <f t="shared" ref="E56:F56" si="8">E57+E58</f>
        <v>170</v>
      </c>
      <c r="F56" s="85">
        <f t="shared" si="8"/>
        <v>170</v>
      </c>
      <c r="G56" s="53"/>
    </row>
    <row r="57" spans="1:13" ht="15.75" customHeight="1" thickBot="1" x14ac:dyDescent="0.3">
      <c r="A57" s="53"/>
      <c r="B57" s="86" t="s">
        <v>42</v>
      </c>
      <c r="C57" s="88"/>
      <c r="D57" s="1081">
        <v>170</v>
      </c>
      <c r="E57" s="85">
        <v>170</v>
      </c>
      <c r="F57" s="85">
        <v>170</v>
      </c>
      <c r="G57" s="53"/>
    </row>
    <row r="58" spans="1:13" ht="12.75" customHeight="1" thickBot="1" x14ac:dyDescent="0.3">
      <c r="A58" s="53"/>
      <c r="B58" s="86" t="s">
        <v>43</v>
      </c>
      <c r="C58" s="88"/>
      <c r="D58" s="91"/>
      <c r="E58" s="92"/>
      <c r="F58" s="92"/>
      <c r="G58" s="53"/>
    </row>
    <row r="59" spans="1:13" ht="36.75" customHeight="1" thickBot="1" x14ac:dyDescent="0.3">
      <c r="A59" s="53"/>
      <c r="B59" s="1015" t="s">
        <v>62</v>
      </c>
      <c r="C59" s="88">
        <f>C56+C53+C50+C47+C44+C41+C38</f>
        <v>163485</v>
      </c>
      <c r="D59" s="94">
        <f>D56+D53+D50+D47+D44+D41+D38</f>
        <v>170279</v>
      </c>
      <c r="E59" s="88">
        <f t="shared" ref="E59:F59" si="9">E56+E53+E50+E47+E44+E41+E38</f>
        <v>171279</v>
      </c>
      <c r="F59" s="88">
        <f t="shared" si="9"/>
        <v>172404</v>
      </c>
      <c r="G59" s="53"/>
    </row>
    <row r="60" spans="1:13" ht="22.5" customHeight="1" thickBot="1" x14ac:dyDescent="0.3">
      <c r="A60" s="53"/>
      <c r="B60" s="1016" t="s">
        <v>71</v>
      </c>
      <c r="C60" s="96">
        <f>IF(C59-C30=0,0,"Error")</f>
        <v>0</v>
      </c>
      <c r="D60" s="96">
        <f>IF(D59-D30=0,0,"Error")</f>
        <v>0</v>
      </c>
      <c r="E60" s="96">
        <f>IF(E59-E30=0,0,"Error")</f>
        <v>0</v>
      </c>
      <c r="F60" s="96">
        <f>IF(F59-F30=0,0,"Error")</f>
        <v>0</v>
      </c>
      <c r="G60" s="53"/>
    </row>
    <row r="61" spans="1:13" ht="26.25" customHeight="1" thickBot="1" x14ac:dyDescent="0.3">
      <c r="A61" s="53"/>
      <c r="B61" s="75" t="s">
        <v>149</v>
      </c>
      <c r="C61" s="2193" t="s">
        <v>848</v>
      </c>
      <c r="D61" s="2194"/>
      <c r="E61" s="2194"/>
      <c r="F61" s="2195"/>
      <c r="G61" s="53"/>
    </row>
    <row r="62" spans="1:13" ht="33" customHeight="1" thickBot="1" x14ac:dyDescent="0.3">
      <c r="A62" s="53"/>
      <c r="B62" s="1010" t="s">
        <v>845</v>
      </c>
      <c r="C62" s="2196" t="s">
        <v>849</v>
      </c>
      <c r="D62" s="2197"/>
      <c r="E62" s="2197"/>
      <c r="F62" s="2198"/>
      <c r="G62" s="53"/>
    </row>
    <row r="63" spans="1:13" ht="58.5" customHeight="1" thickBot="1" x14ac:dyDescent="0.3">
      <c r="A63" s="53"/>
      <c r="B63" s="76" t="s">
        <v>29</v>
      </c>
      <c r="C63" s="2199" t="s">
        <v>850</v>
      </c>
      <c r="D63" s="2200"/>
      <c r="E63" s="2200"/>
      <c r="F63" s="2201"/>
      <c r="G63" s="53"/>
    </row>
    <row r="64" spans="1:13" ht="16.5" thickBot="1" x14ac:dyDescent="0.3">
      <c r="A64" s="53"/>
      <c r="B64" s="66" t="s">
        <v>31</v>
      </c>
      <c r="C64" s="2202" t="s">
        <v>851</v>
      </c>
      <c r="D64" s="2203"/>
      <c r="E64" s="2203"/>
      <c r="F64" s="2204"/>
      <c r="G64" s="53"/>
    </row>
    <row r="65" spans="1:13" ht="15.75" x14ac:dyDescent="0.25">
      <c r="A65" s="53"/>
      <c r="B65" s="1410"/>
      <c r="C65" s="77">
        <v>2024</v>
      </c>
      <c r="D65" s="77">
        <v>2025</v>
      </c>
      <c r="E65" s="77">
        <v>2026</v>
      </c>
      <c r="F65" s="77">
        <v>2027</v>
      </c>
      <c r="G65" s="53"/>
    </row>
    <row r="66" spans="1:13" ht="16.5" thickBot="1" x14ac:dyDescent="0.3">
      <c r="A66" s="53"/>
      <c r="B66" s="1411"/>
      <c r="C66" s="79" t="s">
        <v>13</v>
      </c>
      <c r="D66" s="79" t="s">
        <v>14</v>
      </c>
      <c r="E66" s="79" t="s">
        <v>14</v>
      </c>
      <c r="F66" s="79" t="s">
        <v>14</v>
      </c>
      <c r="G66" s="53"/>
      <c r="I66" s="78"/>
      <c r="J66" s="78"/>
      <c r="K66" s="78"/>
      <c r="L66" s="78"/>
      <c r="M66" s="78"/>
    </row>
    <row r="67" spans="1:13" ht="16.5" thickBot="1" x14ac:dyDescent="0.3">
      <c r="A67" s="53"/>
      <c r="B67" s="66" t="s">
        <v>33</v>
      </c>
      <c r="C67" s="1011">
        <v>7</v>
      </c>
      <c r="D67" s="1011">
        <v>9</v>
      </c>
      <c r="E67" s="1011">
        <v>9</v>
      </c>
      <c r="F67" s="1011">
        <v>9</v>
      </c>
      <c r="G67" s="53"/>
    </row>
    <row r="68" spans="1:13" ht="16.5" thickBot="1" x14ac:dyDescent="0.3">
      <c r="A68" s="53"/>
      <c r="B68" s="66" t="s">
        <v>35</v>
      </c>
      <c r="C68" s="81">
        <f>C82</f>
        <v>17000</v>
      </c>
      <c r="D68" s="81">
        <f>D76+D79+D82+D85+D88+D91+D94</f>
        <v>21860</v>
      </c>
      <c r="E68" s="81">
        <f t="shared" ref="E68:F68" si="10">E76+E79+E82+E85+E88+E91+E94</f>
        <v>21860</v>
      </c>
      <c r="F68" s="81">
        <f t="shared" si="10"/>
        <v>21860</v>
      </c>
      <c r="G68" s="53"/>
    </row>
    <row r="69" spans="1:13" ht="26.25" customHeight="1" thickBot="1" x14ac:dyDescent="0.3">
      <c r="A69" s="53"/>
      <c r="B69" s="66" t="s">
        <v>36</v>
      </c>
      <c r="C69" s="81">
        <f>C68/C67</f>
        <v>2428.5714285714284</v>
      </c>
      <c r="D69" s="81">
        <f t="shared" ref="D69:F69" si="11">D68/D67</f>
        <v>2428.8888888888887</v>
      </c>
      <c r="E69" s="81">
        <f t="shared" si="11"/>
        <v>2428.8888888888887</v>
      </c>
      <c r="F69" s="81">
        <f t="shared" si="11"/>
        <v>2428.8888888888887</v>
      </c>
      <c r="G69" s="53"/>
    </row>
    <row r="70" spans="1:13" ht="21" customHeight="1" thickBot="1" x14ac:dyDescent="0.3">
      <c r="A70" s="53"/>
      <c r="B70" s="66" t="s">
        <v>37</v>
      </c>
      <c r="C70" s="58" t="s">
        <v>94</v>
      </c>
      <c r="D70" s="82">
        <f>D67/C67-1</f>
        <v>0.28571428571428581</v>
      </c>
      <c r="E70" s="82">
        <f t="shared" ref="E70:F72" si="12">E67/D67-1</f>
        <v>0</v>
      </c>
      <c r="F70" s="82">
        <f t="shared" si="12"/>
        <v>0</v>
      </c>
      <c r="G70" s="53"/>
    </row>
    <row r="71" spans="1:13" ht="21" customHeight="1" thickBot="1" x14ac:dyDescent="0.3">
      <c r="A71" s="53"/>
      <c r="B71" s="66" t="s">
        <v>38</v>
      </c>
      <c r="C71" s="58" t="s">
        <v>94</v>
      </c>
      <c r="D71" s="82">
        <f>D68/C68-1</f>
        <v>0.28588235294117648</v>
      </c>
      <c r="E71" s="82">
        <f t="shared" si="12"/>
        <v>0</v>
      </c>
      <c r="F71" s="82">
        <f t="shared" si="12"/>
        <v>0</v>
      </c>
      <c r="G71" s="53"/>
    </row>
    <row r="72" spans="1:13" ht="32.25" thickBot="1" x14ac:dyDescent="0.3">
      <c r="A72" s="53"/>
      <c r="B72" s="66" t="s">
        <v>39</v>
      </c>
      <c r="C72" s="58" t="s">
        <v>94</v>
      </c>
      <c r="D72" s="82">
        <f>D69/C69-1</f>
        <v>1.3071895424832114E-4</v>
      </c>
      <c r="E72" s="82">
        <f t="shared" si="12"/>
        <v>0</v>
      </c>
      <c r="F72" s="82">
        <f t="shared" si="12"/>
        <v>0</v>
      </c>
      <c r="G72" s="53"/>
    </row>
    <row r="73" spans="1:13" ht="27" customHeight="1" thickBot="1" x14ac:dyDescent="0.3">
      <c r="A73" s="53"/>
      <c r="B73" s="1438" t="s">
        <v>232</v>
      </c>
      <c r="C73" s="1439"/>
      <c r="D73" s="1439"/>
      <c r="E73" s="1439"/>
      <c r="F73" s="1440"/>
      <c r="G73" s="53"/>
    </row>
    <row r="74" spans="1:13" ht="15.75" x14ac:dyDescent="0.25">
      <c r="A74" s="53"/>
      <c r="B74" s="1410"/>
      <c r="C74" s="77">
        <v>2024</v>
      </c>
      <c r="D74" s="77">
        <v>2025</v>
      </c>
      <c r="E74" s="77">
        <v>2026</v>
      </c>
      <c r="F74" s="77">
        <v>2027</v>
      </c>
      <c r="G74" s="53"/>
    </row>
    <row r="75" spans="1:13" ht="16.5" thickBot="1" x14ac:dyDescent="0.3">
      <c r="A75" s="53"/>
      <c r="B75" s="1411"/>
      <c r="C75" s="79" t="s">
        <v>13</v>
      </c>
      <c r="D75" s="79" t="s">
        <v>14</v>
      </c>
      <c r="E75" s="79" t="s">
        <v>14</v>
      </c>
      <c r="F75" s="79" t="s">
        <v>14</v>
      </c>
      <c r="G75" s="53"/>
    </row>
    <row r="76" spans="1:13" ht="16.5" thickBot="1" x14ac:dyDescent="0.3">
      <c r="A76" s="53"/>
      <c r="B76" s="84" t="s">
        <v>41</v>
      </c>
      <c r="C76" s="85"/>
      <c r="D76" s="85">
        <v>0</v>
      </c>
      <c r="E76" s="85">
        <v>0</v>
      </c>
      <c r="F76" s="85">
        <v>0</v>
      </c>
      <c r="G76" s="53"/>
    </row>
    <row r="77" spans="1:13" ht="16.5" thickBot="1" x14ac:dyDescent="0.3">
      <c r="A77" s="53"/>
      <c r="B77" s="86" t="s">
        <v>42</v>
      </c>
      <c r="C77" s="85"/>
      <c r="D77" s="85"/>
      <c r="E77" s="85"/>
      <c r="F77" s="85"/>
      <c r="G77" s="53"/>
    </row>
    <row r="78" spans="1:13" ht="16.5" thickBot="1" x14ac:dyDescent="0.3">
      <c r="A78" s="53"/>
      <c r="B78" s="86" t="s">
        <v>43</v>
      </c>
      <c r="C78" s="88"/>
      <c r="D78" s="89"/>
      <c r="E78" s="89"/>
      <c r="F78" s="89"/>
      <c r="G78" s="53"/>
    </row>
    <row r="79" spans="1:13" ht="32.25" thickBot="1" x14ac:dyDescent="0.3">
      <c r="A79" s="53"/>
      <c r="B79" s="84" t="s">
        <v>67</v>
      </c>
      <c r="C79" s="85"/>
      <c r="D79" s="85">
        <v>0</v>
      </c>
      <c r="E79" s="85">
        <v>0</v>
      </c>
      <c r="F79" s="85">
        <v>0</v>
      </c>
      <c r="G79" s="53"/>
    </row>
    <row r="80" spans="1:13" ht="16.5" thickBot="1" x14ac:dyDescent="0.3">
      <c r="A80" s="53"/>
      <c r="B80" s="86" t="s">
        <v>42</v>
      </c>
      <c r="C80" s="85"/>
      <c r="D80" s="85"/>
      <c r="E80" s="85"/>
      <c r="F80" s="85"/>
      <c r="G80" s="53"/>
    </row>
    <row r="81" spans="1:13" ht="16.5" thickBot="1" x14ac:dyDescent="0.3">
      <c r="A81" s="53"/>
      <c r="B81" s="86" t="s">
        <v>43</v>
      </c>
      <c r="C81" s="88"/>
      <c r="D81" s="85"/>
      <c r="E81" s="85"/>
      <c r="F81" s="85"/>
      <c r="G81" s="53"/>
    </row>
    <row r="82" spans="1:13" ht="16.5" thickBot="1" x14ac:dyDescent="0.3">
      <c r="A82" s="53"/>
      <c r="B82" s="84" t="s">
        <v>45</v>
      </c>
      <c r="C82" s="104">
        <f>C83</f>
        <v>17000</v>
      </c>
      <c r="D82" s="104">
        <f>D83+D84</f>
        <v>21860</v>
      </c>
      <c r="E82" s="104">
        <f t="shared" ref="E82:F82" si="13">E83+E84</f>
        <v>21860</v>
      </c>
      <c r="F82" s="104">
        <f t="shared" si="13"/>
        <v>21860</v>
      </c>
      <c r="G82" s="53"/>
    </row>
    <row r="83" spans="1:13" ht="16.5" thickBot="1" x14ac:dyDescent="0.3">
      <c r="A83" s="53"/>
      <c r="B83" s="86" t="s">
        <v>42</v>
      </c>
      <c r="C83" s="88">
        <v>17000</v>
      </c>
      <c r="D83" s="85">
        <v>21860</v>
      </c>
      <c r="E83" s="85">
        <v>21860</v>
      </c>
      <c r="F83" s="85">
        <v>21860</v>
      </c>
      <c r="G83" s="53"/>
    </row>
    <row r="84" spans="1:13" ht="16.5" thickBot="1" x14ac:dyDescent="0.3">
      <c r="A84" s="53"/>
      <c r="B84" s="86" t="s">
        <v>43</v>
      </c>
      <c r="C84" s="88"/>
      <c r="D84" s="85"/>
      <c r="E84" s="85"/>
      <c r="F84" s="85"/>
      <c r="G84" s="53"/>
    </row>
    <row r="85" spans="1:13" ht="24.75" customHeight="1" thickBot="1" x14ac:dyDescent="0.3">
      <c r="A85" s="53"/>
      <c r="B85" s="84" t="s">
        <v>46</v>
      </c>
      <c r="C85" s="88"/>
      <c r="D85" s="85">
        <v>0</v>
      </c>
      <c r="E85" s="85">
        <v>0</v>
      </c>
      <c r="F85" s="85">
        <v>0</v>
      </c>
      <c r="G85" s="53"/>
    </row>
    <row r="86" spans="1:13" ht="16.5" thickBot="1" x14ac:dyDescent="0.3">
      <c r="A86" s="53"/>
      <c r="B86" s="86" t="s">
        <v>42</v>
      </c>
      <c r="C86" s="88"/>
      <c r="D86" s="85"/>
      <c r="E86" s="85"/>
      <c r="F86" s="85"/>
      <c r="G86" s="53"/>
    </row>
    <row r="87" spans="1:13" ht="12.75" customHeight="1" thickBot="1" x14ac:dyDescent="0.3">
      <c r="A87" s="53"/>
      <c r="B87" s="86" t="s">
        <v>43</v>
      </c>
      <c r="C87" s="88"/>
      <c r="D87" s="85"/>
      <c r="E87" s="85"/>
      <c r="F87" s="85"/>
      <c r="G87" s="53"/>
    </row>
    <row r="88" spans="1:13" ht="15" customHeight="1" thickBot="1" x14ac:dyDescent="0.3">
      <c r="A88" s="53"/>
      <c r="B88" s="84" t="s">
        <v>47</v>
      </c>
      <c r="C88" s="88"/>
      <c r="D88" s="85">
        <v>0</v>
      </c>
      <c r="E88" s="85">
        <v>0</v>
      </c>
      <c r="F88" s="85">
        <v>0</v>
      </c>
      <c r="G88" s="53"/>
    </row>
    <row r="89" spans="1:13" ht="16.5" thickBot="1" x14ac:dyDescent="0.3">
      <c r="A89" s="53"/>
      <c r="B89" s="86" t="s">
        <v>42</v>
      </c>
      <c r="C89" s="88"/>
      <c r="D89" s="85"/>
      <c r="E89" s="85"/>
      <c r="F89" s="85"/>
      <c r="G89" s="53"/>
    </row>
    <row r="90" spans="1:13" ht="16.5" thickBot="1" x14ac:dyDescent="0.3">
      <c r="A90" s="53"/>
      <c r="B90" s="86" t="s">
        <v>43</v>
      </c>
      <c r="C90" s="88"/>
      <c r="D90" s="85"/>
      <c r="E90" s="85"/>
      <c r="F90" s="85"/>
      <c r="G90" s="53"/>
    </row>
    <row r="91" spans="1:13" ht="16.5" thickBot="1" x14ac:dyDescent="0.3">
      <c r="A91" s="53"/>
      <c r="B91" s="84" t="s">
        <v>48</v>
      </c>
      <c r="C91" s="88"/>
      <c r="D91" s="85">
        <v>0</v>
      </c>
      <c r="E91" s="85">
        <v>0</v>
      </c>
      <c r="F91" s="85">
        <v>0</v>
      </c>
      <c r="G91" s="53"/>
    </row>
    <row r="92" spans="1:13" ht="16.5" thickBot="1" x14ac:dyDescent="0.3">
      <c r="A92" s="53"/>
      <c r="B92" s="86" t="s">
        <v>42</v>
      </c>
      <c r="C92" s="88"/>
      <c r="D92" s="85"/>
      <c r="E92" s="85"/>
      <c r="F92" s="85"/>
      <c r="G92" s="53"/>
      <c r="I92" s="78"/>
      <c r="J92" s="78"/>
      <c r="K92" s="78"/>
      <c r="L92" s="78"/>
      <c r="M92" s="78"/>
    </row>
    <row r="93" spans="1:13" ht="16.5" thickBot="1" x14ac:dyDescent="0.3">
      <c r="A93" s="53"/>
      <c r="B93" s="86" t="s">
        <v>43</v>
      </c>
      <c r="C93" s="88"/>
      <c r="D93" s="85"/>
      <c r="E93" s="85"/>
      <c r="F93" s="85"/>
      <c r="G93" s="53"/>
    </row>
    <row r="94" spans="1:13" ht="32.25" thickBot="1" x14ac:dyDescent="0.3">
      <c r="A94" s="53"/>
      <c r="B94" s="84" t="s">
        <v>49</v>
      </c>
      <c r="C94" s="88"/>
      <c r="D94" s="85">
        <v>0</v>
      </c>
      <c r="E94" s="85">
        <v>0</v>
      </c>
      <c r="F94" s="85">
        <v>0</v>
      </c>
      <c r="G94" s="53"/>
    </row>
    <row r="95" spans="1:13" ht="15.75" customHeight="1" thickBot="1" x14ac:dyDescent="0.3">
      <c r="A95" s="53"/>
      <c r="B95" s="86" t="s">
        <v>42</v>
      </c>
      <c r="C95" s="88"/>
      <c r="D95" s="92"/>
      <c r="E95" s="92"/>
      <c r="F95" s="92"/>
      <c r="G95" s="53"/>
    </row>
    <row r="96" spans="1:13" ht="12.75" customHeight="1" thickBot="1" x14ac:dyDescent="0.3">
      <c r="A96" s="53"/>
      <c r="B96" s="86" t="s">
        <v>43</v>
      </c>
      <c r="C96" s="88"/>
      <c r="D96" s="91"/>
      <c r="E96" s="92"/>
      <c r="F96" s="92"/>
      <c r="G96" s="53"/>
    </row>
    <row r="97" spans="1:13" ht="36.75" customHeight="1" thickBot="1" x14ac:dyDescent="0.3">
      <c r="A97" s="53"/>
      <c r="B97" s="798" t="s">
        <v>154</v>
      </c>
      <c r="C97" s="88">
        <f>C94+C91+C88+C85+C82+C79+C76</f>
        <v>17000</v>
      </c>
      <c r="D97" s="94">
        <f t="shared" ref="D97:F97" si="14">D94+D91+D88+D85+D82+D79+D76</f>
        <v>21860</v>
      </c>
      <c r="E97" s="88">
        <f t="shared" si="14"/>
        <v>21860</v>
      </c>
      <c r="F97" s="88">
        <f t="shared" si="14"/>
        <v>21860</v>
      </c>
      <c r="G97" s="53"/>
    </row>
    <row r="98" spans="1:13" ht="22.5" customHeight="1" thickBot="1" x14ac:dyDescent="0.3">
      <c r="A98" s="53"/>
      <c r="B98" s="95" t="s">
        <v>71</v>
      </c>
      <c r="C98" s="96">
        <f>IF(C97-C68=0,0,"Error")</f>
        <v>0</v>
      </c>
      <c r="D98" s="96">
        <f>IF(D97-D68=0,0,"Error")</f>
        <v>0</v>
      </c>
      <c r="E98" s="96">
        <f>IF(E97-E68=0,0,"Error")</f>
        <v>0</v>
      </c>
      <c r="F98" s="96">
        <f>IF(F97-F68=0,0,"Error")</f>
        <v>0</v>
      </c>
      <c r="G98" s="53"/>
    </row>
    <row r="99" spans="1:13" ht="19.5" customHeight="1" thickBot="1" x14ac:dyDescent="0.3">
      <c r="A99" s="53"/>
      <c r="B99" s="75" t="s">
        <v>157</v>
      </c>
      <c r="C99" s="2193" t="s">
        <v>852</v>
      </c>
      <c r="D99" s="2194"/>
      <c r="E99" s="2194"/>
      <c r="F99" s="2195"/>
      <c r="G99" s="53"/>
    </row>
    <row r="100" spans="1:13" ht="33.75" customHeight="1" thickBot="1" x14ac:dyDescent="0.3">
      <c r="A100" s="53"/>
      <c r="B100" s="1010" t="s">
        <v>845</v>
      </c>
      <c r="C100" s="2196" t="s">
        <v>853</v>
      </c>
      <c r="D100" s="2197"/>
      <c r="E100" s="2197"/>
      <c r="F100" s="2198"/>
      <c r="G100" s="55"/>
      <c r="H100" s="370"/>
    </row>
    <row r="101" spans="1:13" ht="101.25" customHeight="1" thickBot="1" x14ac:dyDescent="0.3">
      <c r="A101" s="53"/>
      <c r="B101" s="76" t="s">
        <v>29</v>
      </c>
      <c r="C101" s="2214" t="s">
        <v>854</v>
      </c>
      <c r="D101" s="2215"/>
      <c r="E101" s="2215"/>
      <c r="F101" s="2216"/>
      <c r="G101" s="53"/>
    </row>
    <row r="102" spans="1:13" ht="16.5" thickBot="1" x14ac:dyDescent="0.3">
      <c r="A102" s="53"/>
      <c r="B102" s="66" t="s">
        <v>31</v>
      </c>
      <c r="C102" s="2202" t="s">
        <v>855</v>
      </c>
      <c r="D102" s="2203"/>
      <c r="E102" s="2203"/>
      <c r="F102" s="2203"/>
      <c r="G102" s="53"/>
    </row>
    <row r="103" spans="1:13" ht="15.75" x14ac:dyDescent="0.25">
      <c r="A103" s="53"/>
      <c r="B103" s="1410"/>
      <c r="C103" s="77">
        <v>2024</v>
      </c>
      <c r="D103" s="77">
        <v>2025</v>
      </c>
      <c r="E103" s="77">
        <v>2026</v>
      </c>
      <c r="F103" s="1017">
        <v>2027</v>
      </c>
      <c r="G103" s="55"/>
      <c r="H103" s="370"/>
      <c r="I103" s="370"/>
      <c r="J103" s="370"/>
    </row>
    <row r="104" spans="1:13" ht="16.5" thickBot="1" x14ac:dyDescent="0.3">
      <c r="A104" s="53"/>
      <c r="B104" s="1411"/>
      <c r="C104" s="79" t="s">
        <v>13</v>
      </c>
      <c r="D104" s="79" t="s">
        <v>14</v>
      </c>
      <c r="E104" s="79" t="s">
        <v>14</v>
      </c>
      <c r="F104" s="1018" t="s">
        <v>14</v>
      </c>
      <c r="G104" s="55"/>
      <c r="H104" s="370"/>
      <c r="I104" s="381"/>
      <c r="J104" s="381"/>
      <c r="K104" s="78"/>
      <c r="L104" s="78"/>
      <c r="M104" s="78"/>
    </row>
    <row r="105" spans="1:13" ht="16.5" thickBot="1" x14ac:dyDescent="0.3">
      <c r="A105" s="53"/>
      <c r="B105" s="66" t="s">
        <v>33</v>
      </c>
      <c r="C105" s="1011">
        <v>4</v>
      </c>
      <c r="D105" s="1011">
        <v>5</v>
      </c>
      <c r="E105" s="1011">
        <v>5</v>
      </c>
      <c r="F105" s="1019">
        <v>4</v>
      </c>
      <c r="G105" s="55"/>
      <c r="H105" s="1020"/>
      <c r="I105" s="370"/>
      <c r="J105" s="370"/>
    </row>
    <row r="106" spans="1:13" ht="16.5" thickBot="1" x14ac:dyDescent="0.3">
      <c r="A106" s="53"/>
      <c r="B106" s="66" t="s">
        <v>35</v>
      </c>
      <c r="C106" s="81">
        <f>C121</f>
        <v>17000</v>
      </c>
      <c r="D106" s="81">
        <f>D114+D117+D120+D123+D126+D129+D132</f>
        <v>10625</v>
      </c>
      <c r="E106" s="81">
        <f t="shared" ref="E106:F106" si="15">E114+E117+E120+E123+E126+E129+E132</f>
        <v>10625</v>
      </c>
      <c r="F106" s="1021">
        <f t="shared" si="15"/>
        <v>9500</v>
      </c>
      <c r="G106" s="55"/>
      <c r="H106" s="370"/>
      <c r="I106" s="370"/>
      <c r="J106" s="370"/>
    </row>
    <row r="107" spans="1:13" ht="26.25" customHeight="1" thickBot="1" x14ac:dyDescent="0.3">
      <c r="A107" s="53"/>
      <c r="B107" s="66" t="s">
        <v>36</v>
      </c>
      <c r="C107" s="81">
        <f>C106/C105</f>
        <v>4250</v>
      </c>
      <c r="D107" s="81">
        <f t="shared" ref="D107:F107" si="16">D106/D105</f>
        <v>2125</v>
      </c>
      <c r="E107" s="81">
        <f t="shared" si="16"/>
        <v>2125</v>
      </c>
      <c r="F107" s="1021">
        <f t="shared" si="16"/>
        <v>2375</v>
      </c>
      <c r="G107" s="55"/>
      <c r="H107" s="381"/>
      <c r="I107" s="370"/>
      <c r="J107" s="370"/>
    </row>
    <row r="108" spans="1:13" ht="21" customHeight="1" thickBot="1" x14ac:dyDescent="0.3">
      <c r="A108" s="53"/>
      <c r="B108" s="66" t="s">
        <v>37</v>
      </c>
      <c r="C108" s="58" t="s">
        <v>94</v>
      </c>
      <c r="D108" s="82">
        <f>D105/C105-1</f>
        <v>0.25</v>
      </c>
      <c r="E108" s="82">
        <f t="shared" ref="E108:F110" si="17">E105/D105-1</f>
        <v>0</v>
      </c>
      <c r="F108" s="1022">
        <f t="shared" si="17"/>
        <v>-0.19999999999999996</v>
      </c>
      <c r="G108" s="55"/>
      <c r="H108" s="370"/>
      <c r="I108" s="370"/>
      <c r="J108" s="370"/>
    </row>
    <row r="109" spans="1:13" ht="21" customHeight="1" thickBot="1" x14ac:dyDescent="0.3">
      <c r="A109" s="53"/>
      <c r="B109" s="66" t="s">
        <v>38</v>
      </c>
      <c r="C109" s="58" t="s">
        <v>94</v>
      </c>
      <c r="D109" s="82">
        <f>D106/C106-1</f>
        <v>-0.375</v>
      </c>
      <c r="E109" s="82">
        <f t="shared" si="17"/>
        <v>0</v>
      </c>
      <c r="F109" s="1022">
        <f t="shared" si="17"/>
        <v>-0.10588235294117643</v>
      </c>
      <c r="G109" s="55"/>
      <c r="H109" s="370"/>
      <c r="I109" s="370"/>
      <c r="J109" s="370"/>
    </row>
    <row r="110" spans="1:13" ht="32.25" thickBot="1" x14ac:dyDescent="0.3">
      <c r="A110" s="53"/>
      <c r="B110" s="66" t="s">
        <v>39</v>
      </c>
      <c r="C110" s="58" t="s">
        <v>94</v>
      </c>
      <c r="D110" s="82">
        <f>D107/C107-1</f>
        <v>-0.5</v>
      </c>
      <c r="E110" s="82">
        <f t="shared" si="17"/>
        <v>0</v>
      </c>
      <c r="F110" s="1022">
        <f t="shared" si="17"/>
        <v>0.11764705882352944</v>
      </c>
      <c r="G110" s="55"/>
      <c r="H110" s="370"/>
      <c r="I110" s="370"/>
      <c r="J110" s="370"/>
    </row>
    <row r="111" spans="1:13" ht="27" customHeight="1" thickBot="1" x14ac:dyDescent="0.3">
      <c r="A111" s="53"/>
      <c r="B111" s="1438" t="s">
        <v>234</v>
      </c>
      <c r="C111" s="1439"/>
      <c r="D111" s="1439"/>
      <c r="E111" s="1439"/>
      <c r="F111" s="1439"/>
      <c r="G111" s="55"/>
      <c r="H111" s="370"/>
      <c r="I111" s="370"/>
      <c r="J111" s="370"/>
    </row>
    <row r="112" spans="1:13" ht="15.75" x14ac:dyDescent="0.25">
      <c r="A112" s="53"/>
      <c r="B112" s="1410"/>
      <c r="C112" s="77">
        <v>2024</v>
      </c>
      <c r="D112" s="77">
        <v>2025</v>
      </c>
      <c r="E112" s="77">
        <v>2026</v>
      </c>
      <c r="F112" s="1017">
        <v>2027</v>
      </c>
      <c r="G112" s="55"/>
      <c r="H112" s="370"/>
      <c r="I112" s="370"/>
      <c r="J112" s="370"/>
    </row>
    <row r="113" spans="1:10" ht="16.5" thickBot="1" x14ac:dyDescent="0.3">
      <c r="A113" s="53"/>
      <c r="B113" s="1411"/>
      <c r="C113" s="79" t="s">
        <v>13</v>
      </c>
      <c r="D113" s="79" t="s">
        <v>14</v>
      </c>
      <c r="E113" s="79" t="s">
        <v>14</v>
      </c>
      <c r="F113" s="1018" t="s">
        <v>14</v>
      </c>
      <c r="G113" s="55"/>
      <c r="H113" s="370"/>
      <c r="I113" s="370"/>
      <c r="J113" s="370"/>
    </row>
    <row r="114" spans="1:10" ht="16.5" thickBot="1" x14ac:dyDescent="0.3">
      <c r="A114" s="53"/>
      <c r="B114" s="84" t="s">
        <v>41</v>
      </c>
      <c r="C114" s="85"/>
      <c r="D114" s="85">
        <v>0</v>
      </c>
      <c r="E114" s="85">
        <v>0</v>
      </c>
      <c r="F114" s="1023">
        <v>0</v>
      </c>
      <c r="G114" s="55"/>
      <c r="H114" s="381"/>
      <c r="I114" s="370"/>
      <c r="J114" s="370"/>
    </row>
    <row r="115" spans="1:10" ht="16.5" thickBot="1" x14ac:dyDescent="0.3">
      <c r="A115" s="53"/>
      <c r="B115" s="86" t="s">
        <v>42</v>
      </c>
      <c r="C115" s="85"/>
      <c r="D115" s="85"/>
      <c r="E115" s="85"/>
      <c r="F115" s="1023"/>
      <c r="G115" s="55"/>
      <c r="H115" s="370"/>
      <c r="I115" s="370"/>
      <c r="J115" s="370"/>
    </row>
    <row r="116" spans="1:10" ht="16.5" thickBot="1" x14ac:dyDescent="0.3">
      <c r="A116" s="53"/>
      <c r="B116" s="86" t="s">
        <v>43</v>
      </c>
      <c r="C116" s="88"/>
      <c r="D116" s="89"/>
      <c r="E116" s="89"/>
      <c r="F116" s="1024"/>
      <c r="G116" s="53"/>
    </row>
    <row r="117" spans="1:10" ht="32.25" thickBot="1" x14ac:dyDescent="0.3">
      <c r="A117" s="53"/>
      <c r="B117" s="84" t="s">
        <v>67</v>
      </c>
      <c r="C117" s="85"/>
      <c r="D117" s="85">
        <v>0</v>
      </c>
      <c r="E117" s="85">
        <v>0</v>
      </c>
      <c r="F117" s="1023">
        <v>0</v>
      </c>
      <c r="G117" s="53"/>
    </row>
    <row r="118" spans="1:10" ht="16.5" thickBot="1" x14ac:dyDescent="0.3">
      <c r="A118" s="53"/>
      <c r="B118" s="86" t="s">
        <v>42</v>
      </c>
      <c r="C118" s="85"/>
      <c r="D118" s="85"/>
      <c r="E118" s="85"/>
      <c r="F118" s="1023"/>
      <c r="G118" s="53"/>
      <c r="H118" s="1025"/>
      <c r="I118" s="1026"/>
      <c r="J118" s="1026"/>
    </row>
    <row r="119" spans="1:10" ht="16.5" thickBot="1" x14ac:dyDescent="0.3">
      <c r="A119" s="53"/>
      <c r="B119" s="86" t="s">
        <v>43</v>
      </c>
      <c r="C119" s="88"/>
      <c r="D119" s="85"/>
      <c r="E119" s="85"/>
      <c r="F119" s="1023"/>
      <c r="G119" s="53"/>
    </row>
    <row r="120" spans="1:10" ht="16.5" thickBot="1" x14ac:dyDescent="0.3">
      <c r="A120" s="53"/>
      <c r="B120" s="84" t="s">
        <v>45</v>
      </c>
      <c r="C120" s="104">
        <f>C121+C122</f>
        <v>17000</v>
      </c>
      <c r="D120" s="104">
        <f>D121+D122</f>
        <v>10625</v>
      </c>
      <c r="E120" s="104">
        <f t="shared" ref="E120:F120" si="18">E121+E122</f>
        <v>10625</v>
      </c>
      <c r="F120" s="1027">
        <f t="shared" si="18"/>
        <v>9500</v>
      </c>
      <c r="G120" s="53"/>
      <c r="H120" s="281"/>
    </row>
    <row r="121" spans="1:10" ht="16.5" thickBot="1" x14ac:dyDescent="0.3">
      <c r="A121" s="53"/>
      <c r="B121" s="86" t="s">
        <v>42</v>
      </c>
      <c r="C121" s="88">
        <v>17000</v>
      </c>
      <c r="D121" s="85">
        <v>10625</v>
      </c>
      <c r="E121" s="85">
        <v>10625</v>
      </c>
      <c r="F121" s="1023">
        <v>9500</v>
      </c>
      <c r="G121" s="53"/>
      <c r="H121" s="78"/>
      <c r="I121" s="78"/>
      <c r="J121" s="78"/>
    </row>
    <row r="122" spans="1:10" ht="16.5" thickBot="1" x14ac:dyDescent="0.3">
      <c r="A122" s="53"/>
      <c r="B122" s="86" t="s">
        <v>43</v>
      </c>
      <c r="C122" s="88"/>
      <c r="D122" s="85"/>
      <c r="E122" s="85"/>
      <c r="F122" s="1023"/>
      <c r="G122" s="53"/>
    </row>
    <row r="123" spans="1:10" ht="24.75" customHeight="1" thickBot="1" x14ac:dyDescent="0.3">
      <c r="A123" s="53"/>
      <c r="B123" s="84" t="s">
        <v>46</v>
      </c>
      <c r="C123" s="88"/>
      <c r="D123" s="85">
        <v>0</v>
      </c>
      <c r="E123" s="85">
        <v>0</v>
      </c>
      <c r="F123" s="1023">
        <v>0</v>
      </c>
      <c r="G123" s="53"/>
    </row>
    <row r="124" spans="1:10" ht="16.5" thickBot="1" x14ac:dyDescent="0.3">
      <c r="A124" s="53"/>
      <c r="B124" s="86" t="s">
        <v>42</v>
      </c>
      <c r="C124" s="88"/>
      <c r="D124" s="85"/>
      <c r="E124" s="85"/>
      <c r="F124" s="1023"/>
      <c r="G124" s="53"/>
      <c r="H124" s="78"/>
      <c r="I124" s="78"/>
      <c r="J124" s="78"/>
    </row>
    <row r="125" spans="1:10" ht="12.75" customHeight="1" thickBot="1" x14ac:dyDescent="0.3">
      <c r="A125" s="53"/>
      <c r="B125" s="86" t="s">
        <v>43</v>
      </c>
      <c r="C125" s="88"/>
      <c r="D125" s="85"/>
      <c r="E125" s="85"/>
      <c r="F125" s="1023"/>
      <c r="G125" s="53"/>
    </row>
    <row r="126" spans="1:10" ht="15" customHeight="1" thickBot="1" x14ac:dyDescent="0.3">
      <c r="A126" s="53"/>
      <c r="B126" s="84" t="s">
        <v>47</v>
      </c>
      <c r="C126" s="88"/>
      <c r="D126" s="85">
        <v>0</v>
      </c>
      <c r="E126" s="85">
        <v>0</v>
      </c>
      <c r="F126" s="1023">
        <v>0</v>
      </c>
      <c r="G126" s="53"/>
    </row>
    <row r="127" spans="1:10" ht="16.5" thickBot="1" x14ac:dyDescent="0.3">
      <c r="A127" s="53"/>
      <c r="B127" s="86" t="s">
        <v>42</v>
      </c>
      <c r="C127" s="88"/>
      <c r="D127" s="85"/>
      <c r="E127" s="85"/>
      <c r="F127" s="1023"/>
      <c r="G127" s="53"/>
    </row>
    <row r="128" spans="1:10" ht="16.5" thickBot="1" x14ac:dyDescent="0.3">
      <c r="A128" s="53"/>
      <c r="B128" s="86" t="s">
        <v>43</v>
      </c>
      <c r="C128" s="88"/>
      <c r="D128" s="85"/>
      <c r="E128" s="85"/>
      <c r="F128" s="1023"/>
      <c r="G128" s="53"/>
    </row>
    <row r="129" spans="1:13" ht="16.5" thickBot="1" x14ac:dyDescent="0.3">
      <c r="A129" s="53"/>
      <c r="B129" s="84" t="s">
        <v>48</v>
      </c>
      <c r="C129" s="88"/>
      <c r="D129" s="85">
        <v>0</v>
      </c>
      <c r="E129" s="85">
        <v>0</v>
      </c>
      <c r="F129" s="1023">
        <v>0</v>
      </c>
      <c r="G129" s="53"/>
    </row>
    <row r="130" spans="1:13" ht="16.5" thickBot="1" x14ac:dyDescent="0.3">
      <c r="A130" s="53"/>
      <c r="B130" s="86" t="s">
        <v>42</v>
      </c>
      <c r="C130" s="88"/>
      <c r="D130" s="85"/>
      <c r="E130" s="85"/>
      <c r="F130" s="1023"/>
      <c r="G130" s="53"/>
      <c r="I130" s="78"/>
      <c r="J130" s="78"/>
      <c r="K130" s="78"/>
      <c r="L130" s="78"/>
      <c r="M130" s="78"/>
    </row>
    <row r="131" spans="1:13" ht="16.5" thickBot="1" x14ac:dyDescent="0.3">
      <c r="A131" s="53"/>
      <c r="B131" s="86" t="s">
        <v>43</v>
      </c>
      <c r="C131" s="88"/>
      <c r="D131" s="85"/>
      <c r="E131" s="85"/>
      <c r="F131" s="1023"/>
      <c r="G131" s="53"/>
    </row>
    <row r="132" spans="1:13" ht="32.25" thickBot="1" x14ac:dyDescent="0.3">
      <c r="A132" s="53"/>
      <c r="B132" s="84" t="s">
        <v>49</v>
      </c>
      <c r="C132" s="88"/>
      <c r="D132" s="85">
        <v>0</v>
      </c>
      <c r="E132" s="85">
        <v>0</v>
      </c>
      <c r="F132" s="85">
        <v>0</v>
      </c>
      <c r="G132" s="53"/>
    </row>
    <row r="133" spans="1:13" ht="15.75" customHeight="1" thickBot="1" x14ac:dyDescent="0.3">
      <c r="A133" s="53"/>
      <c r="B133" s="86" t="s">
        <v>42</v>
      </c>
      <c r="C133" s="88"/>
      <c r="D133" s="92"/>
      <c r="E133" s="92"/>
      <c r="F133" s="92"/>
      <c r="G133" s="53"/>
    </row>
    <row r="134" spans="1:13" ht="12.75" customHeight="1" thickBot="1" x14ac:dyDescent="0.3">
      <c r="A134" s="53"/>
      <c r="B134" s="86" t="s">
        <v>43</v>
      </c>
      <c r="C134" s="88"/>
      <c r="D134" s="91"/>
      <c r="E134" s="92"/>
      <c r="F134" s="92"/>
      <c r="G134" s="53"/>
    </row>
    <row r="135" spans="1:13" ht="36.75" customHeight="1" thickBot="1" x14ac:dyDescent="0.3">
      <c r="A135" s="53"/>
      <c r="B135" s="798" t="s">
        <v>162</v>
      </c>
      <c r="C135" s="88">
        <f>C132+C129+C126+C123+C120+C117+C114</f>
        <v>17000</v>
      </c>
      <c r="D135" s="94">
        <f t="shared" ref="D135:F135" si="19">D132+D129+D126+D123+D120+D117+D114</f>
        <v>10625</v>
      </c>
      <c r="E135" s="88">
        <f t="shared" si="19"/>
        <v>10625</v>
      </c>
      <c r="F135" s="88">
        <f t="shared" si="19"/>
        <v>9500</v>
      </c>
      <c r="G135" s="53"/>
    </row>
    <row r="136" spans="1:13" ht="22.5" customHeight="1" thickBot="1" x14ac:dyDescent="0.3">
      <c r="A136" s="53"/>
      <c r="B136" s="1028" t="s">
        <v>71</v>
      </c>
      <c r="C136" s="1029">
        <f>IF(C135-C106=0,0,"Error")</f>
        <v>0</v>
      </c>
      <c r="D136" s="1029">
        <f>IF(D135-D106=0,0,"Error")</f>
        <v>0</v>
      </c>
      <c r="E136" s="1029">
        <f>IF(E135-E106=0,0,"Error")</f>
        <v>0</v>
      </c>
      <c r="F136" s="1029">
        <f>IF(F135-F106=0,0,"Error")</f>
        <v>0</v>
      </c>
      <c r="G136" s="53"/>
    </row>
    <row r="137" spans="1:13" ht="16.5" thickBot="1" x14ac:dyDescent="0.3">
      <c r="A137" s="53"/>
      <c r="B137" s="2211" t="s">
        <v>96</v>
      </c>
      <c r="C137" s="2212"/>
      <c r="D137" s="2212"/>
      <c r="E137" s="2212"/>
      <c r="F137" s="2213"/>
      <c r="G137" s="53"/>
    </row>
    <row r="138" spans="1:13" ht="34.5" customHeight="1" thickBot="1" x14ac:dyDescent="0.3">
      <c r="A138" s="53"/>
      <c r="B138" s="2211" t="s">
        <v>97</v>
      </c>
      <c r="C138" s="2212"/>
      <c r="D138" s="2212"/>
      <c r="E138" s="2212"/>
      <c r="F138" s="2213"/>
      <c r="G138" s="55"/>
      <c r="H138" s="370"/>
    </row>
    <row r="139" spans="1:13" ht="33.75" customHeight="1" thickBot="1" x14ac:dyDescent="0.3">
      <c r="A139" s="53"/>
      <c r="B139" s="1030" t="s">
        <v>98</v>
      </c>
      <c r="C139" s="2227" t="s">
        <v>856</v>
      </c>
      <c r="D139" s="2228"/>
      <c r="E139" s="2228"/>
      <c r="F139" s="2229"/>
      <c r="G139" s="55"/>
      <c r="H139" s="370"/>
    </row>
    <row r="140" spans="1:13" ht="48" thickBot="1" x14ac:dyDescent="0.3">
      <c r="A140" s="53"/>
      <c r="B140" s="1031" t="s">
        <v>100</v>
      </c>
      <c r="C140" s="1032" t="s">
        <v>856</v>
      </c>
      <c r="D140" s="1033" t="s">
        <v>54</v>
      </c>
      <c r="E140" s="2230" t="s">
        <v>857</v>
      </c>
      <c r="F140" s="2231"/>
      <c r="G140" s="1034"/>
      <c r="H140" s="370"/>
    </row>
    <row r="141" spans="1:13" ht="23.25" customHeight="1" thickBot="1" x14ac:dyDescent="0.3">
      <c r="A141" s="53"/>
      <c r="B141" s="1035" t="s">
        <v>29</v>
      </c>
      <c r="C141" s="2232" t="s">
        <v>858</v>
      </c>
      <c r="D141" s="2233"/>
      <c r="E141" s="2233"/>
      <c r="F141" s="2234"/>
      <c r="G141" s="55"/>
      <c r="H141" s="370"/>
    </row>
    <row r="142" spans="1:13" ht="16.5" customHeight="1" thickBot="1" x14ac:dyDescent="0.3">
      <c r="A142" s="53"/>
      <c r="B142" s="1036" t="s">
        <v>31</v>
      </c>
      <c r="C142" s="2224" t="s">
        <v>859</v>
      </c>
      <c r="D142" s="2225"/>
      <c r="E142" s="2225"/>
      <c r="F142" s="2226"/>
      <c r="G142" s="53"/>
    </row>
    <row r="143" spans="1:13" ht="26.25" customHeight="1" x14ac:dyDescent="0.25">
      <c r="A143" s="53"/>
      <c r="B143" s="2235"/>
      <c r="C143" s="77">
        <v>2024</v>
      </c>
      <c r="D143" s="77">
        <v>2025</v>
      </c>
      <c r="E143" s="77">
        <v>2026</v>
      </c>
      <c r="F143" s="77">
        <v>2027</v>
      </c>
      <c r="G143" s="53"/>
    </row>
    <row r="144" spans="1:13" ht="26.25" customHeight="1" thickBot="1" x14ac:dyDescent="0.3">
      <c r="A144" s="53"/>
      <c r="B144" s="1411"/>
      <c r="C144" s="79" t="s">
        <v>13</v>
      </c>
      <c r="D144" s="79" t="s">
        <v>14</v>
      </c>
      <c r="E144" s="79" t="s">
        <v>14</v>
      </c>
      <c r="F144" s="79" t="s">
        <v>14</v>
      </c>
      <c r="G144" s="53"/>
    </row>
    <row r="145" spans="1:7" ht="22.5" customHeight="1" thickBot="1" x14ac:dyDescent="0.3">
      <c r="A145" s="53"/>
      <c r="B145" s="66" t="s">
        <v>33</v>
      </c>
      <c r="C145" s="81">
        <v>1</v>
      </c>
      <c r="D145" s="81">
        <v>0</v>
      </c>
      <c r="E145" s="81">
        <v>0</v>
      </c>
      <c r="F145" s="81">
        <v>0</v>
      </c>
      <c r="G145" s="53"/>
    </row>
    <row r="146" spans="1:7" ht="15.75" customHeight="1" thickBot="1" x14ac:dyDescent="0.3">
      <c r="A146" s="53"/>
      <c r="B146" s="66" t="s">
        <v>35</v>
      </c>
      <c r="C146" s="81">
        <f>C154+C159</f>
        <v>1000</v>
      </c>
      <c r="D146" s="81">
        <f t="shared" ref="D146:F146" si="20">D155</f>
        <v>0</v>
      </c>
      <c r="E146" s="81">
        <f t="shared" si="20"/>
        <v>0</v>
      </c>
      <c r="F146" s="81">
        <f t="shared" si="20"/>
        <v>0</v>
      </c>
      <c r="G146" s="53"/>
    </row>
    <row r="147" spans="1:7" ht="16.5" thickBot="1" x14ac:dyDescent="0.3">
      <c r="A147" s="53"/>
      <c r="B147" s="66" t="s">
        <v>36</v>
      </c>
      <c r="C147" s="81">
        <f>C146/C145</f>
        <v>1000</v>
      </c>
      <c r="D147" s="81" t="e">
        <f t="shared" ref="D147:F147" si="21">D146/D145</f>
        <v>#DIV/0!</v>
      </c>
      <c r="E147" s="81" t="e">
        <f t="shared" si="21"/>
        <v>#DIV/0!</v>
      </c>
      <c r="F147" s="81" t="e">
        <f t="shared" si="21"/>
        <v>#DIV/0!</v>
      </c>
      <c r="G147" s="53"/>
    </row>
    <row r="148" spans="1:7" ht="15.75" customHeight="1" thickBot="1" x14ac:dyDescent="0.3">
      <c r="A148" s="53"/>
      <c r="B148" s="66" t="s">
        <v>37</v>
      </c>
      <c r="C148" s="58" t="s">
        <v>94</v>
      </c>
      <c r="D148" s="82">
        <f>D145/C145-1</f>
        <v>-1</v>
      </c>
      <c r="E148" s="82" t="e">
        <f t="shared" ref="E148:F150" si="22">E145/D145-1</f>
        <v>#DIV/0!</v>
      </c>
      <c r="F148" s="82" t="e">
        <f t="shared" si="22"/>
        <v>#DIV/0!</v>
      </c>
      <c r="G148" s="53"/>
    </row>
    <row r="149" spans="1:7" ht="16.5" thickBot="1" x14ac:dyDescent="0.3">
      <c r="A149" s="53"/>
      <c r="B149" s="66" t="s">
        <v>38</v>
      </c>
      <c r="C149" s="58" t="s">
        <v>94</v>
      </c>
      <c r="D149" s="82">
        <f>D146/C146-1</f>
        <v>-1</v>
      </c>
      <c r="E149" s="82" t="e">
        <f t="shared" si="22"/>
        <v>#DIV/0!</v>
      </c>
      <c r="F149" s="82" t="e">
        <f t="shared" si="22"/>
        <v>#DIV/0!</v>
      </c>
      <c r="G149" s="53"/>
    </row>
    <row r="150" spans="1:7" ht="32.25" thickBot="1" x14ac:dyDescent="0.3">
      <c r="A150" s="53"/>
      <c r="B150" s="66" t="s">
        <v>39</v>
      </c>
      <c r="C150" s="58" t="s">
        <v>94</v>
      </c>
      <c r="D150" s="82" t="e">
        <f>D147/C147-1</f>
        <v>#DIV/0!</v>
      </c>
      <c r="E150" s="82" t="e">
        <f t="shared" si="22"/>
        <v>#DIV/0!</v>
      </c>
      <c r="F150" s="82" t="e">
        <f t="shared" si="22"/>
        <v>#DIV/0!</v>
      </c>
      <c r="G150" s="53"/>
    </row>
    <row r="151" spans="1:7" ht="16.5" customHeight="1" thickBot="1" x14ac:dyDescent="0.3">
      <c r="A151" s="53"/>
      <c r="B151" s="1438" t="s">
        <v>182</v>
      </c>
      <c r="C151" s="1439"/>
      <c r="D151" s="1439"/>
      <c r="E151" s="1439"/>
      <c r="F151" s="1440"/>
      <c r="G151" s="53"/>
    </row>
    <row r="152" spans="1:7" ht="15.75" x14ac:dyDescent="0.25">
      <c r="A152" s="53"/>
      <c r="B152" s="1410"/>
      <c r="C152" s="77">
        <v>2024</v>
      </c>
      <c r="D152" s="77">
        <v>2025</v>
      </c>
      <c r="E152" s="77">
        <v>2026</v>
      </c>
      <c r="F152" s="77">
        <v>2027</v>
      </c>
      <c r="G152" s="53"/>
    </row>
    <row r="153" spans="1:7" ht="16.5" thickBot="1" x14ac:dyDescent="0.3">
      <c r="A153" s="53"/>
      <c r="B153" s="1411"/>
      <c r="C153" s="79" t="s">
        <v>13</v>
      </c>
      <c r="D153" s="79" t="s">
        <v>14</v>
      </c>
      <c r="E153" s="79" t="s">
        <v>14</v>
      </c>
      <c r="F153" s="79" t="s">
        <v>14</v>
      </c>
      <c r="G153" s="53"/>
    </row>
    <row r="154" spans="1:7" ht="20.25" customHeight="1" thickBot="1" x14ac:dyDescent="0.3">
      <c r="A154" s="53"/>
      <c r="B154" s="84" t="s">
        <v>57</v>
      </c>
      <c r="C154" s="85">
        <f>C155+C156+C157+C158</f>
        <v>0</v>
      </c>
      <c r="D154" s="85">
        <f t="shared" ref="D154:F154" si="23">D155+D156+D157+D158</f>
        <v>0</v>
      </c>
      <c r="E154" s="85">
        <f t="shared" si="23"/>
        <v>0</v>
      </c>
      <c r="F154" s="85">
        <f t="shared" si="23"/>
        <v>0</v>
      </c>
      <c r="G154" s="53"/>
    </row>
    <row r="155" spans="1:7" ht="23.25" customHeight="1" thickBot="1" x14ac:dyDescent="0.3">
      <c r="A155" s="53"/>
      <c r="B155" s="86" t="s">
        <v>42</v>
      </c>
      <c r="C155" s="85"/>
      <c r="D155" s="85"/>
      <c r="E155" s="85"/>
      <c r="F155" s="85"/>
      <c r="G155" s="53"/>
    </row>
    <row r="156" spans="1:7" ht="16.5" thickBot="1" x14ac:dyDescent="0.3">
      <c r="A156" s="53"/>
      <c r="B156" s="86" t="s">
        <v>69</v>
      </c>
      <c r="C156" s="88"/>
      <c r="D156" s="89"/>
      <c r="E156" s="89"/>
      <c r="F156" s="89"/>
      <c r="G156" s="53"/>
    </row>
    <row r="157" spans="1:7" ht="16.5" thickBot="1" x14ac:dyDescent="0.3">
      <c r="A157" s="53"/>
      <c r="B157" s="86" t="s">
        <v>59</v>
      </c>
      <c r="C157" s="85"/>
      <c r="D157" s="85"/>
      <c r="E157" s="85"/>
      <c r="F157" s="85"/>
      <c r="G157" s="53"/>
    </row>
    <row r="158" spans="1:7" ht="15.75" customHeight="1" thickBot="1" x14ac:dyDescent="0.3">
      <c r="A158" s="53"/>
      <c r="B158" s="86" t="s">
        <v>60</v>
      </c>
      <c r="C158" s="88"/>
      <c r="D158" s="89"/>
      <c r="E158" s="89"/>
      <c r="F158" s="89"/>
      <c r="G158" s="53"/>
    </row>
    <row r="159" spans="1:7" ht="16.5" thickBot="1" x14ac:dyDescent="0.3">
      <c r="A159" s="53"/>
      <c r="B159" s="84" t="s">
        <v>61</v>
      </c>
      <c r="C159" s="1037">
        <f>C160+C161+C162+C163</f>
        <v>1000</v>
      </c>
      <c r="D159" s="1037">
        <f t="shared" ref="D159:F159" si="24">D160+D161+D162+D163</f>
        <v>0</v>
      </c>
      <c r="E159" s="1037">
        <f t="shared" si="24"/>
        <v>0</v>
      </c>
      <c r="F159" s="1037">
        <f t="shared" si="24"/>
        <v>0</v>
      </c>
      <c r="G159" s="53"/>
    </row>
    <row r="160" spans="1:7" ht="16.5" thickBot="1" x14ac:dyDescent="0.3">
      <c r="A160" s="53"/>
      <c r="B160" s="86" t="s">
        <v>42</v>
      </c>
      <c r="C160" s="85">
        <v>1000</v>
      </c>
      <c r="D160" s="101"/>
      <c r="E160" s="85"/>
      <c r="F160" s="85"/>
      <c r="G160" s="53"/>
    </row>
    <row r="161" spans="1:7" ht="16.5" thickBot="1" x14ac:dyDescent="0.3">
      <c r="A161" s="53"/>
      <c r="B161" s="86" t="s">
        <v>69</v>
      </c>
      <c r="C161" s="88"/>
      <c r="D161" s="89"/>
      <c r="E161" s="89"/>
      <c r="F161" s="89"/>
      <c r="G161" s="53"/>
    </row>
    <row r="162" spans="1:7" ht="16.5" thickBot="1" x14ac:dyDescent="0.3">
      <c r="A162" s="53"/>
      <c r="B162" s="86" t="s">
        <v>59</v>
      </c>
      <c r="C162" s="85"/>
      <c r="D162" s="85"/>
      <c r="E162" s="85"/>
      <c r="F162" s="85"/>
      <c r="G162" s="53"/>
    </row>
    <row r="163" spans="1:7" ht="16.5" thickBot="1" x14ac:dyDescent="0.3">
      <c r="A163" s="53"/>
      <c r="B163" s="86" t="s">
        <v>60</v>
      </c>
      <c r="C163" s="88"/>
      <c r="D163" s="89"/>
      <c r="E163" s="89"/>
      <c r="F163" s="300"/>
      <c r="G163" s="53"/>
    </row>
    <row r="164" spans="1:7" ht="16.5" thickBot="1" x14ac:dyDescent="0.3">
      <c r="A164" s="53"/>
      <c r="B164" s="1015" t="s">
        <v>62</v>
      </c>
      <c r="C164" s="299">
        <f>C154+C159</f>
        <v>1000</v>
      </c>
      <c r="D164" s="299">
        <f t="shared" ref="D164:F164" si="25">D154+D159</f>
        <v>0</v>
      </c>
      <c r="E164" s="279">
        <f t="shared" si="25"/>
        <v>0</v>
      </c>
      <c r="F164" s="1038">
        <f t="shared" si="25"/>
        <v>0</v>
      </c>
      <c r="G164" s="53"/>
    </row>
    <row r="165" spans="1:7" ht="33.75" customHeight="1" thickBot="1" x14ac:dyDescent="0.3">
      <c r="A165" s="53"/>
      <c r="B165" s="1039" t="s">
        <v>98</v>
      </c>
      <c r="C165" s="2217" t="s">
        <v>860</v>
      </c>
      <c r="D165" s="2218"/>
      <c r="E165" s="2218"/>
      <c r="F165" s="2219"/>
      <c r="G165" s="55"/>
    </row>
    <row r="166" spans="1:7" ht="32.25" customHeight="1" thickBot="1" x14ac:dyDescent="0.3">
      <c r="A166" s="53"/>
      <c r="B166" s="1040" t="s">
        <v>238</v>
      </c>
      <c r="C166" s="1041" t="s">
        <v>860</v>
      </c>
      <c r="D166" s="1042" t="s">
        <v>54</v>
      </c>
      <c r="E166" s="2220" t="s">
        <v>861</v>
      </c>
      <c r="F166" s="2221"/>
      <c r="G166" s="1043"/>
    </row>
    <row r="167" spans="1:7" ht="28.5" customHeight="1" thickBot="1" x14ac:dyDescent="0.3">
      <c r="A167" s="53"/>
      <c r="B167" s="1044" t="s">
        <v>29</v>
      </c>
      <c r="C167" s="2222" t="s">
        <v>862</v>
      </c>
      <c r="D167" s="2222"/>
      <c r="E167" s="2222"/>
      <c r="F167" s="2223"/>
      <c r="G167" s="55"/>
    </row>
    <row r="168" spans="1:7" ht="21" customHeight="1" thickBot="1" x14ac:dyDescent="0.3">
      <c r="A168" s="53"/>
      <c r="B168" s="66" t="s">
        <v>31</v>
      </c>
      <c r="C168" s="2224" t="s">
        <v>863</v>
      </c>
      <c r="D168" s="2225"/>
      <c r="E168" s="2225"/>
      <c r="F168" s="2226"/>
      <c r="G168" s="53"/>
    </row>
    <row r="169" spans="1:7" ht="26.25" customHeight="1" x14ac:dyDescent="0.25">
      <c r="A169" s="53"/>
      <c r="B169" s="1410"/>
      <c r="C169" s="77">
        <v>2024</v>
      </c>
      <c r="D169" s="77">
        <v>2025</v>
      </c>
      <c r="E169" s="77">
        <v>2026</v>
      </c>
      <c r="F169" s="77">
        <v>2027</v>
      </c>
      <c r="G169" s="53"/>
    </row>
    <row r="170" spans="1:7" ht="26.25" customHeight="1" thickBot="1" x14ac:dyDescent="0.3">
      <c r="A170" s="53"/>
      <c r="B170" s="1411"/>
      <c r="C170" s="79" t="s">
        <v>13</v>
      </c>
      <c r="D170" s="79" t="s">
        <v>14</v>
      </c>
      <c r="E170" s="79" t="s">
        <v>14</v>
      </c>
      <c r="F170" s="79" t="s">
        <v>14</v>
      </c>
      <c r="G170" s="53"/>
    </row>
    <row r="171" spans="1:7" ht="22.5" customHeight="1" thickBot="1" x14ac:dyDescent="0.3">
      <c r="A171" s="53"/>
      <c r="B171" s="66" t="s">
        <v>33</v>
      </c>
      <c r="C171" s="81">
        <v>1</v>
      </c>
      <c r="D171" s="81">
        <v>1</v>
      </c>
      <c r="E171" s="81">
        <v>1</v>
      </c>
      <c r="F171" s="81">
        <v>1</v>
      </c>
      <c r="G171" s="53"/>
    </row>
    <row r="172" spans="1:7" ht="15.75" customHeight="1" thickBot="1" x14ac:dyDescent="0.3">
      <c r="A172" s="53"/>
      <c r="B172" s="66" t="s">
        <v>35</v>
      </c>
      <c r="C172" s="81">
        <f>C180+C185</f>
        <v>22180</v>
      </c>
      <c r="D172" s="81">
        <f t="shared" ref="D172:F172" si="26">D180+D185</f>
        <v>20000</v>
      </c>
      <c r="E172" s="81">
        <f t="shared" si="26"/>
        <v>5000</v>
      </c>
      <c r="F172" s="81">
        <f t="shared" si="26"/>
        <v>15000</v>
      </c>
      <c r="G172" s="53"/>
    </row>
    <row r="173" spans="1:7" ht="16.5" thickBot="1" x14ac:dyDescent="0.3">
      <c r="A173" s="53"/>
      <c r="B173" s="66" t="s">
        <v>36</v>
      </c>
      <c r="C173" s="81">
        <f>C172/C171</f>
        <v>22180</v>
      </c>
      <c r="D173" s="81">
        <f t="shared" ref="D173:F173" si="27">D172/D171</f>
        <v>20000</v>
      </c>
      <c r="E173" s="81">
        <f t="shared" si="27"/>
        <v>5000</v>
      </c>
      <c r="F173" s="81">
        <f t="shared" si="27"/>
        <v>15000</v>
      </c>
      <c r="G173" s="53"/>
    </row>
    <row r="174" spans="1:7" ht="15.75" customHeight="1" thickBot="1" x14ac:dyDescent="0.3">
      <c r="A174" s="53"/>
      <c r="B174" s="66" t="s">
        <v>37</v>
      </c>
      <c r="C174" s="58" t="s">
        <v>94</v>
      </c>
      <c r="D174" s="82">
        <f>D171/C171-1</f>
        <v>0</v>
      </c>
      <c r="E174" s="82">
        <f t="shared" ref="E174:F176" si="28">E171/D171-1</f>
        <v>0</v>
      </c>
      <c r="F174" s="82">
        <f t="shared" si="28"/>
        <v>0</v>
      </c>
      <c r="G174" s="53"/>
    </row>
    <row r="175" spans="1:7" ht="16.5" thickBot="1" x14ac:dyDescent="0.3">
      <c r="A175" s="53"/>
      <c r="B175" s="66" t="s">
        <v>38</v>
      </c>
      <c r="C175" s="58" t="s">
        <v>94</v>
      </c>
      <c r="D175" s="82">
        <f>D172/C172-1</f>
        <v>-9.8286744815148763E-2</v>
      </c>
      <c r="E175" s="82">
        <f t="shared" si="28"/>
        <v>-0.75</v>
      </c>
      <c r="F175" s="82">
        <f t="shared" si="28"/>
        <v>2</v>
      </c>
      <c r="G175" s="53"/>
    </row>
    <row r="176" spans="1:7" ht="32.25" thickBot="1" x14ac:dyDescent="0.3">
      <c r="A176" s="53"/>
      <c r="B176" s="66" t="s">
        <v>39</v>
      </c>
      <c r="C176" s="58" t="s">
        <v>94</v>
      </c>
      <c r="D176" s="82">
        <f>D173/C173-1</f>
        <v>-9.8286744815148763E-2</v>
      </c>
      <c r="E176" s="82">
        <f t="shared" si="28"/>
        <v>-0.75</v>
      </c>
      <c r="F176" s="82">
        <f t="shared" si="28"/>
        <v>2</v>
      </c>
      <c r="G176" s="53"/>
    </row>
    <row r="177" spans="1:7" ht="16.5" customHeight="1" thickBot="1" x14ac:dyDescent="0.3">
      <c r="A177" s="53"/>
      <c r="B177" s="1438" t="s">
        <v>232</v>
      </c>
      <c r="C177" s="1439"/>
      <c r="D177" s="1439"/>
      <c r="E177" s="1439"/>
      <c r="F177" s="1440"/>
      <c r="G177" s="53"/>
    </row>
    <row r="178" spans="1:7" ht="15.75" x14ac:dyDescent="0.25">
      <c r="A178" s="53"/>
      <c r="B178" s="1410"/>
      <c r="C178" s="77">
        <v>2024</v>
      </c>
      <c r="D178" s="77">
        <v>2025</v>
      </c>
      <c r="E178" s="77">
        <v>2026</v>
      </c>
      <c r="F178" s="77">
        <v>2027</v>
      </c>
      <c r="G178" s="53"/>
    </row>
    <row r="179" spans="1:7" ht="16.5" thickBot="1" x14ac:dyDescent="0.3">
      <c r="A179" s="53"/>
      <c r="B179" s="1411"/>
      <c r="C179" s="79" t="s">
        <v>13</v>
      </c>
      <c r="D179" s="79" t="s">
        <v>14</v>
      </c>
      <c r="E179" s="79" t="s">
        <v>14</v>
      </c>
      <c r="F179" s="79" t="s">
        <v>14</v>
      </c>
      <c r="G179" s="53"/>
    </row>
    <row r="180" spans="1:7" ht="20.25" customHeight="1" thickBot="1" x14ac:dyDescent="0.3">
      <c r="A180" s="53"/>
      <c r="B180" s="84" t="s">
        <v>57</v>
      </c>
      <c r="C180" s="85"/>
      <c r="D180" s="85"/>
      <c r="E180" s="85"/>
      <c r="F180" s="85"/>
      <c r="G180" s="53"/>
    </row>
    <row r="181" spans="1:7" ht="23.25" customHeight="1" thickBot="1" x14ac:dyDescent="0.3">
      <c r="A181" s="53"/>
      <c r="B181" s="86" t="s">
        <v>42</v>
      </c>
      <c r="C181" s="85"/>
      <c r="D181" s="85"/>
      <c r="E181" s="85"/>
      <c r="F181" s="85"/>
      <c r="G181" s="53"/>
    </row>
    <row r="182" spans="1:7" ht="16.5" thickBot="1" x14ac:dyDescent="0.3">
      <c r="A182" s="53"/>
      <c r="B182" s="86" t="s">
        <v>69</v>
      </c>
      <c r="C182" s="88"/>
      <c r="D182" s="89"/>
      <c r="E182" s="89"/>
      <c r="F182" s="89"/>
      <c r="G182" s="53"/>
    </row>
    <row r="183" spans="1:7" ht="16.5" thickBot="1" x14ac:dyDescent="0.3">
      <c r="A183" s="53"/>
      <c r="B183" s="86" t="s">
        <v>59</v>
      </c>
      <c r="C183" s="85"/>
      <c r="D183" s="85"/>
      <c r="E183" s="85"/>
      <c r="F183" s="85"/>
      <c r="G183" s="53"/>
    </row>
    <row r="184" spans="1:7" ht="15.75" customHeight="1" thickBot="1" x14ac:dyDescent="0.3">
      <c r="A184" s="53"/>
      <c r="B184" s="86" t="s">
        <v>60</v>
      </c>
      <c r="C184" s="88"/>
      <c r="D184" s="89"/>
      <c r="E184" s="89"/>
      <c r="F184" s="89"/>
      <c r="G184" s="53"/>
    </row>
    <row r="185" spans="1:7" ht="16.5" thickBot="1" x14ac:dyDescent="0.3">
      <c r="A185" s="53"/>
      <c r="B185" s="84" t="s">
        <v>61</v>
      </c>
      <c r="C185" s="1037">
        <f>C186</f>
        <v>22180</v>
      </c>
      <c r="D185" s="1037">
        <f t="shared" ref="D185:F185" si="29">D186</f>
        <v>20000</v>
      </c>
      <c r="E185" s="1037">
        <f t="shared" si="29"/>
        <v>5000</v>
      </c>
      <c r="F185" s="1037">
        <f t="shared" si="29"/>
        <v>15000</v>
      </c>
      <c r="G185" s="53"/>
    </row>
    <row r="186" spans="1:7" ht="16.5" thickBot="1" x14ac:dyDescent="0.3">
      <c r="A186" s="53"/>
      <c r="B186" s="86" t="s">
        <v>42</v>
      </c>
      <c r="C186" s="85">
        <v>22180</v>
      </c>
      <c r="D186" s="101">
        <v>20000</v>
      </c>
      <c r="E186" s="85">
        <v>5000</v>
      </c>
      <c r="F186" s="85">
        <v>15000</v>
      </c>
      <c r="G186" s="53"/>
    </row>
    <row r="187" spans="1:7" ht="16.5" thickBot="1" x14ac:dyDescent="0.3">
      <c r="A187" s="53"/>
      <c r="B187" s="86" t="s">
        <v>69</v>
      </c>
      <c r="C187" s="88"/>
      <c r="D187" s="89"/>
      <c r="E187" s="89"/>
      <c r="F187" s="89"/>
      <c r="G187" s="53"/>
    </row>
    <row r="188" spans="1:7" ht="16.5" thickBot="1" x14ac:dyDescent="0.3">
      <c r="A188" s="53"/>
      <c r="B188" s="86" t="s">
        <v>59</v>
      </c>
      <c r="C188" s="85"/>
      <c r="D188" s="85"/>
      <c r="E188" s="85"/>
      <c r="F188" s="85"/>
      <c r="G188" s="53"/>
    </row>
    <row r="189" spans="1:7" ht="16.5" thickBot="1" x14ac:dyDescent="0.3">
      <c r="A189" s="53"/>
      <c r="B189" s="86" t="s">
        <v>60</v>
      </c>
      <c r="C189" s="88"/>
      <c r="D189" s="89"/>
      <c r="E189" s="89"/>
      <c r="F189" s="89"/>
      <c r="G189" s="53"/>
    </row>
    <row r="190" spans="1:7" ht="16.5" thickBot="1" x14ac:dyDescent="0.3">
      <c r="A190" s="53"/>
      <c r="B190" s="1015" t="s">
        <v>154</v>
      </c>
      <c r="C190" s="299">
        <f>C185+C180</f>
        <v>22180</v>
      </c>
      <c r="D190" s="299">
        <f t="shared" ref="D190:F190" si="30">D185+D180</f>
        <v>20000</v>
      </c>
      <c r="E190" s="299">
        <f t="shared" si="30"/>
        <v>5000</v>
      </c>
      <c r="F190" s="299">
        <f t="shared" si="30"/>
        <v>15000</v>
      </c>
      <c r="G190" s="53"/>
    </row>
    <row r="191" spans="1:7" ht="34.5" customHeight="1" thickBot="1" x14ac:dyDescent="0.3">
      <c r="A191" s="53"/>
      <c r="B191" s="2242" t="s">
        <v>864</v>
      </c>
      <c r="C191" s="2243"/>
      <c r="D191" s="2243"/>
      <c r="E191" s="2243"/>
      <c r="F191" s="2244"/>
      <c r="G191" s="53"/>
    </row>
    <row r="192" spans="1:7" ht="33.75" customHeight="1" thickBot="1" x14ac:dyDescent="0.3">
      <c r="A192" s="53"/>
      <c r="B192" s="1045" t="s">
        <v>865</v>
      </c>
      <c r="C192" s="2245" t="s">
        <v>866</v>
      </c>
      <c r="D192" s="2246"/>
      <c r="E192" s="2246"/>
      <c r="F192" s="2247"/>
      <c r="G192" s="53"/>
    </row>
    <row r="193" spans="1:7" ht="48" thickBot="1" x14ac:dyDescent="0.3">
      <c r="A193" s="53"/>
      <c r="B193" s="1046" t="s">
        <v>157</v>
      </c>
      <c r="C193" s="1047" t="s">
        <v>867</v>
      </c>
      <c r="D193" s="1048" t="s">
        <v>54</v>
      </c>
      <c r="E193" s="2248" t="s">
        <v>868</v>
      </c>
      <c r="F193" s="2249"/>
      <c r="G193" s="1049"/>
    </row>
    <row r="194" spans="1:7" ht="52.5" customHeight="1" thickBot="1" x14ac:dyDescent="0.3">
      <c r="A194" s="53"/>
      <c r="B194" s="1050" t="s">
        <v>29</v>
      </c>
      <c r="C194" s="2250" t="s">
        <v>869</v>
      </c>
      <c r="D194" s="2251"/>
      <c r="E194" s="2251"/>
      <c r="F194" s="2252"/>
      <c r="G194" s="53"/>
    </row>
    <row r="195" spans="1:7" ht="18" customHeight="1" thickBot="1" x14ac:dyDescent="0.3">
      <c r="A195" s="53"/>
      <c r="B195" s="66" t="s">
        <v>31</v>
      </c>
      <c r="C195" s="2236" t="s">
        <v>870</v>
      </c>
      <c r="D195" s="2237"/>
      <c r="E195" s="2237"/>
      <c r="F195" s="2238"/>
      <c r="G195" s="53"/>
    </row>
    <row r="196" spans="1:7" ht="26.25" customHeight="1" x14ac:dyDescent="0.25">
      <c r="A196" s="53"/>
      <c r="B196" s="1410"/>
      <c r="C196" s="77">
        <v>2024</v>
      </c>
      <c r="D196" s="77">
        <v>2025</v>
      </c>
      <c r="E196" s="77">
        <v>2026</v>
      </c>
      <c r="F196" s="77">
        <v>2027</v>
      </c>
      <c r="G196" s="53"/>
    </row>
    <row r="197" spans="1:7" ht="26.25" customHeight="1" thickBot="1" x14ac:dyDescent="0.3">
      <c r="A197" s="53"/>
      <c r="B197" s="1411"/>
      <c r="C197" s="79" t="s">
        <v>13</v>
      </c>
      <c r="D197" s="79" t="s">
        <v>14</v>
      </c>
      <c r="E197" s="79" t="s">
        <v>14</v>
      </c>
      <c r="F197" s="79" t="s">
        <v>14</v>
      </c>
      <c r="G197" s="53"/>
    </row>
    <row r="198" spans="1:7" ht="22.5" customHeight="1" thickBot="1" x14ac:dyDescent="0.3">
      <c r="A198" s="53"/>
      <c r="B198" s="66" t="s">
        <v>33</v>
      </c>
      <c r="C198" s="81">
        <v>1</v>
      </c>
      <c r="D198" s="81"/>
      <c r="E198" s="81"/>
      <c r="F198" s="81"/>
      <c r="G198" s="53"/>
    </row>
    <row r="199" spans="1:7" ht="15.75" customHeight="1" thickBot="1" x14ac:dyDescent="0.3">
      <c r="A199" s="53"/>
      <c r="B199" s="66" t="s">
        <v>35</v>
      </c>
      <c r="C199" s="81">
        <f>C212</f>
        <v>2100</v>
      </c>
      <c r="D199" s="81"/>
      <c r="E199" s="81"/>
      <c r="F199" s="81"/>
      <c r="G199" s="53"/>
    </row>
    <row r="200" spans="1:7" ht="16.5" thickBot="1" x14ac:dyDescent="0.3">
      <c r="A200" s="53"/>
      <c r="B200" s="66" t="s">
        <v>36</v>
      </c>
      <c r="C200" s="81">
        <f>C199/C198</f>
        <v>2100</v>
      </c>
      <c r="D200" s="81" t="e">
        <f t="shared" ref="D200:F200" si="31">D199/D198</f>
        <v>#DIV/0!</v>
      </c>
      <c r="E200" s="81" t="e">
        <f t="shared" si="31"/>
        <v>#DIV/0!</v>
      </c>
      <c r="F200" s="81" t="e">
        <f t="shared" si="31"/>
        <v>#DIV/0!</v>
      </c>
      <c r="G200" s="53"/>
    </row>
    <row r="201" spans="1:7" ht="15.75" customHeight="1" thickBot="1" x14ac:dyDescent="0.3">
      <c r="A201" s="53"/>
      <c r="B201" s="66" t="s">
        <v>37</v>
      </c>
      <c r="C201" s="58" t="s">
        <v>94</v>
      </c>
      <c r="D201" s="82">
        <f>D198/C198-1</f>
        <v>-1</v>
      </c>
      <c r="E201" s="82" t="e">
        <f t="shared" ref="E201:F203" si="32">E198/D198-1</f>
        <v>#DIV/0!</v>
      </c>
      <c r="F201" s="82" t="e">
        <f t="shared" si="32"/>
        <v>#DIV/0!</v>
      </c>
      <c r="G201" s="53"/>
    </row>
    <row r="202" spans="1:7" ht="16.5" thickBot="1" x14ac:dyDescent="0.3">
      <c r="A202" s="53"/>
      <c r="B202" s="66" t="s">
        <v>38</v>
      </c>
      <c r="C202" s="58" t="s">
        <v>94</v>
      </c>
      <c r="D202" s="82">
        <f>D199/C199-1</f>
        <v>-1</v>
      </c>
      <c r="E202" s="82" t="e">
        <f t="shared" si="32"/>
        <v>#DIV/0!</v>
      </c>
      <c r="F202" s="82" t="e">
        <f t="shared" si="32"/>
        <v>#DIV/0!</v>
      </c>
      <c r="G202" s="53"/>
    </row>
    <row r="203" spans="1:7" ht="32.25" thickBot="1" x14ac:dyDescent="0.3">
      <c r="A203" s="53"/>
      <c r="B203" s="66" t="s">
        <v>39</v>
      </c>
      <c r="C203" s="58" t="s">
        <v>94</v>
      </c>
      <c r="D203" s="82" t="e">
        <f>D200/C200-1</f>
        <v>#DIV/0!</v>
      </c>
      <c r="E203" s="82" t="e">
        <f t="shared" si="32"/>
        <v>#DIV/0!</v>
      </c>
      <c r="F203" s="82" t="e">
        <f t="shared" si="32"/>
        <v>#DIV/0!</v>
      </c>
      <c r="G203" s="53"/>
    </row>
    <row r="204" spans="1:7" ht="16.5" customHeight="1" thickBot="1" x14ac:dyDescent="0.3">
      <c r="A204" s="53"/>
      <c r="B204" s="1438" t="s">
        <v>234</v>
      </c>
      <c r="C204" s="1439"/>
      <c r="D204" s="1439"/>
      <c r="E204" s="1439"/>
      <c r="F204" s="1440"/>
      <c r="G204" s="53"/>
    </row>
    <row r="205" spans="1:7" ht="15.75" x14ac:dyDescent="0.25">
      <c r="A205" s="53"/>
      <c r="B205" s="1410"/>
      <c r="C205" s="77">
        <v>2024</v>
      </c>
      <c r="D205" s="77">
        <v>2025</v>
      </c>
      <c r="E205" s="77">
        <v>2026</v>
      </c>
      <c r="F205" s="77">
        <v>2027</v>
      </c>
      <c r="G205" s="53"/>
    </row>
    <row r="206" spans="1:7" ht="16.5" thickBot="1" x14ac:dyDescent="0.3">
      <c r="A206" s="53"/>
      <c r="B206" s="1411"/>
      <c r="C206" s="79" t="s">
        <v>13</v>
      </c>
      <c r="D206" s="79" t="s">
        <v>14</v>
      </c>
      <c r="E206" s="79" t="s">
        <v>14</v>
      </c>
      <c r="F206" s="79" t="s">
        <v>14</v>
      </c>
      <c r="G206" s="53"/>
    </row>
    <row r="207" spans="1:7" ht="20.25" customHeight="1" thickBot="1" x14ac:dyDescent="0.3">
      <c r="A207" s="53"/>
      <c r="B207" s="84" t="s">
        <v>57</v>
      </c>
      <c r="C207" s="85"/>
      <c r="D207" s="85"/>
      <c r="E207" s="85"/>
      <c r="F207" s="85"/>
      <c r="G207" s="53"/>
    </row>
    <row r="208" spans="1:7" ht="23.25" customHeight="1" thickBot="1" x14ac:dyDescent="0.3">
      <c r="A208" s="53"/>
      <c r="B208" s="86" t="s">
        <v>42</v>
      </c>
      <c r="C208" s="85"/>
      <c r="D208" s="85"/>
      <c r="E208" s="85"/>
      <c r="F208" s="85"/>
      <c r="G208" s="53"/>
    </row>
    <row r="209" spans="1:7" ht="16.5" thickBot="1" x14ac:dyDescent="0.3">
      <c r="A209" s="53"/>
      <c r="B209" s="86" t="s">
        <v>69</v>
      </c>
      <c r="C209" s="88"/>
      <c r="D209" s="89"/>
      <c r="E209" s="89"/>
      <c r="F209" s="89"/>
      <c r="G209" s="53"/>
    </row>
    <row r="210" spans="1:7" ht="16.5" thickBot="1" x14ac:dyDescent="0.3">
      <c r="A210" s="53"/>
      <c r="B210" s="86" t="s">
        <v>59</v>
      </c>
      <c r="C210" s="85"/>
      <c r="D210" s="85"/>
      <c r="E210" s="85"/>
      <c r="F210" s="85"/>
      <c r="G210" s="53"/>
    </row>
    <row r="211" spans="1:7" ht="15.75" customHeight="1" thickBot="1" x14ac:dyDescent="0.3">
      <c r="A211" s="53"/>
      <c r="B211" s="86" t="s">
        <v>60</v>
      </c>
      <c r="C211" s="88"/>
      <c r="D211" s="89"/>
      <c r="E211" s="89"/>
      <c r="F211" s="89"/>
      <c r="G211" s="53"/>
    </row>
    <row r="212" spans="1:7" ht="16.5" thickBot="1" x14ac:dyDescent="0.3">
      <c r="A212" s="53"/>
      <c r="B212" s="84" t="s">
        <v>61</v>
      </c>
      <c r="C212" s="1037">
        <f>C214+C215+C216</f>
        <v>2100</v>
      </c>
      <c r="D212" s="1037">
        <f t="shared" ref="D212:F212" si="33">D214+D215+D216</f>
        <v>0</v>
      </c>
      <c r="E212" s="1037">
        <f t="shared" si="33"/>
        <v>0</v>
      </c>
      <c r="F212" s="1037">
        <f t="shared" si="33"/>
        <v>0</v>
      </c>
      <c r="G212" s="53"/>
    </row>
    <row r="213" spans="1:7" ht="16.5" thickBot="1" x14ac:dyDescent="0.3">
      <c r="A213" s="53"/>
      <c r="B213" s="86" t="s">
        <v>42</v>
      </c>
      <c r="C213" s="85"/>
      <c r="D213" s="101"/>
      <c r="E213" s="85"/>
      <c r="F213" s="85"/>
      <c r="G213" s="53"/>
    </row>
    <row r="214" spans="1:7" ht="16.5" thickBot="1" x14ac:dyDescent="0.3">
      <c r="A214" s="53"/>
      <c r="B214" s="86" t="s">
        <v>69</v>
      </c>
      <c r="C214" s="88">
        <v>2000</v>
      </c>
      <c r="D214" s="88"/>
      <c r="E214" s="88"/>
      <c r="F214" s="88"/>
      <c r="G214" s="53"/>
    </row>
    <row r="215" spans="1:7" ht="16.5" thickBot="1" x14ac:dyDescent="0.3">
      <c r="A215" s="53"/>
      <c r="B215" s="86" t="s">
        <v>59</v>
      </c>
      <c r="C215" s="85"/>
      <c r="D215" s="85"/>
      <c r="E215" s="85"/>
      <c r="F215" s="85"/>
      <c r="G215" s="53"/>
    </row>
    <row r="216" spans="1:7" ht="16.5" thickBot="1" x14ac:dyDescent="0.3">
      <c r="A216" s="53"/>
      <c r="B216" s="86" t="s">
        <v>60</v>
      </c>
      <c r="C216" s="88">
        <v>100</v>
      </c>
      <c r="D216" s="89"/>
      <c r="E216" s="89"/>
      <c r="F216" s="89"/>
      <c r="G216" s="53"/>
    </row>
    <row r="217" spans="1:7" ht="16.5" thickBot="1" x14ac:dyDescent="0.3">
      <c r="A217" s="53"/>
      <c r="B217" s="1015" t="s">
        <v>162</v>
      </c>
      <c r="C217" s="299">
        <f>C213+C214+C215+C216</f>
        <v>2100</v>
      </c>
      <c r="D217" s="299">
        <f t="shared" ref="D217:F217" si="34">D213+D214+D215+D216</f>
        <v>0</v>
      </c>
      <c r="E217" s="299">
        <f t="shared" si="34"/>
        <v>0</v>
      </c>
      <c r="F217" s="299">
        <f t="shared" si="34"/>
        <v>0</v>
      </c>
      <c r="G217" s="53"/>
    </row>
    <row r="218" spans="1:7" ht="33.75" customHeight="1" thickBot="1" x14ac:dyDescent="0.3">
      <c r="A218" s="53"/>
      <c r="B218" s="1039" t="s">
        <v>98</v>
      </c>
      <c r="C218" s="2217" t="s">
        <v>871</v>
      </c>
      <c r="D218" s="2218"/>
      <c r="E218" s="2218"/>
      <c r="F218" s="2239"/>
      <c r="G218" s="53"/>
    </row>
    <row r="219" spans="1:7" ht="42" customHeight="1" thickBot="1" x14ac:dyDescent="0.3">
      <c r="A219" s="53"/>
      <c r="B219" s="1046" t="s">
        <v>334</v>
      </c>
      <c r="C219" s="1051" t="s">
        <v>871</v>
      </c>
      <c r="D219" s="1052" t="s">
        <v>54</v>
      </c>
      <c r="E219" s="2240" t="s">
        <v>872</v>
      </c>
      <c r="F219" s="2241"/>
      <c r="G219" s="1053"/>
    </row>
    <row r="220" spans="1:7" ht="33.75" customHeight="1" thickBot="1" x14ac:dyDescent="0.3">
      <c r="A220" s="53"/>
      <c r="B220" s="1050" t="s">
        <v>29</v>
      </c>
      <c r="C220" s="2258" t="s">
        <v>873</v>
      </c>
      <c r="D220" s="2259"/>
      <c r="E220" s="2259"/>
      <c r="F220" s="2260"/>
      <c r="G220" s="53"/>
    </row>
    <row r="221" spans="1:7" ht="17.25" customHeight="1" thickBot="1" x14ac:dyDescent="0.3">
      <c r="A221" s="53"/>
      <c r="B221" s="66" t="s">
        <v>31</v>
      </c>
      <c r="C221" s="2261" t="s">
        <v>870</v>
      </c>
      <c r="D221" s="2262"/>
      <c r="E221" s="2262"/>
      <c r="F221" s="2263"/>
      <c r="G221" s="53"/>
    </row>
    <row r="222" spans="1:7" ht="26.25" customHeight="1" x14ac:dyDescent="0.25">
      <c r="A222" s="53"/>
      <c r="B222" s="1410"/>
      <c r="C222" s="77">
        <v>2024</v>
      </c>
      <c r="D222" s="77">
        <v>2025</v>
      </c>
      <c r="E222" s="77">
        <v>2026</v>
      </c>
      <c r="F222" s="77">
        <v>2027</v>
      </c>
      <c r="G222" s="53"/>
    </row>
    <row r="223" spans="1:7" ht="26.25" customHeight="1" thickBot="1" x14ac:dyDescent="0.3">
      <c r="A223" s="53"/>
      <c r="B223" s="1411"/>
      <c r="C223" s="79" t="s">
        <v>13</v>
      </c>
      <c r="D223" s="79" t="s">
        <v>14</v>
      </c>
      <c r="E223" s="79" t="s">
        <v>14</v>
      </c>
      <c r="F223" s="79" t="s">
        <v>14</v>
      </c>
      <c r="G223" s="53"/>
    </row>
    <row r="224" spans="1:7" ht="22.5" customHeight="1" thickBot="1" x14ac:dyDescent="0.3">
      <c r="A224" s="53"/>
      <c r="B224" s="66" t="s">
        <v>33</v>
      </c>
      <c r="C224" s="81">
        <v>1</v>
      </c>
      <c r="D224" s="81"/>
      <c r="E224" s="81"/>
      <c r="F224" s="81"/>
      <c r="G224" s="53"/>
    </row>
    <row r="225" spans="1:7" ht="15.75" customHeight="1" thickBot="1" x14ac:dyDescent="0.3">
      <c r="A225" s="53"/>
      <c r="B225" s="66" t="s">
        <v>35</v>
      </c>
      <c r="C225" s="81">
        <f>C238</f>
        <v>7340</v>
      </c>
      <c r="D225" s="81">
        <f t="shared" ref="D225:F225" si="35">D238</f>
        <v>0</v>
      </c>
      <c r="E225" s="81">
        <f t="shared" si="35"/>
        <v>0</v>
      </c>
      <c r="F225" s="81">
        <f t="shared" si="35"/>
        <v>0</v>
      </c>
      <c r="G225" s="53"/>
    </row>
    <row r="226" spans="1:7" ht="16.5" thickBot="1" x14ac:dyDescent="0.3">
      <c r="A226" s="53"/>
      <c r="B226" s="66" t="s">
        <v>36</v>
      </c>
      <c r="C226" s="81">
        <f>C225/C224</f>
        <v>7340</v>
      </c>
      <c r="D226" s="81" t="e">
        <f t="shared" ref="D226:F226" si="36">D225/D224</f>
        <v>#DIV/0!</v>
      </c>
      <c r="E226" s="81" t="e">
        <f t="shared" si="36"/>
        <v>#DIV/0!</v>
      </c>
      <c r="F226" s="81" t="e">
        <f t="shared" si="36"/>
        <v>#DIV/0!</v>
      </c>
      <c r="G226" s="53"/>
    </row>
    <row r="227" spans="1:7" ht="15.75" customHeight="1" thickBot="1" x14ac:dyDescent="0.3">
      <c r="A227" s="53"/>
      <c r="B227" s="66" t="s">
        <v>37</v>
      </c>
      <c r="C227" s="58" t="s">
        <v>94</v>
      </c>
      <c r="D227" s="82">
        <f>D224/C224-1</f>
        <v>-1</v>
      </c>
      <c r="E227" s="82" t="e">
        <f t="shared" ref="E227:F229" si="37">E224/D224-1</f>
        <v>#DIV/0!</v>
      </c>
      <c r="F227" s="82" t="e">
        <f t="shared" si="37"/>
        <v>#DIV/0!</v>
      </c>
      <c r="G227" s="53"/>
    </row>
    <row r="228" spans="1:7" ht="16.5" thickBot="1" x14ac:dyDescent="0.3">
      <c r="A228" s="53"/>
      <c r="B228" s="66" t="s">
        <v>38</v>
      </c>
      <c r="C228" s="58" t="s">
        <v>94</v>
      </c>
      <c r="D228" s="82">
        <f>D225/C225-1</f>
        <v>-1</v>
      </c>
      <c r="E228" s="82" t="e">
        <f t="shared" si="37"/>
        <v>#DIV/0!</v>
      </c>
      <c r="F228" s="82" t="e">
        <f t="shared" si="37"/>
        <v>#DIV/0!</v>
      </c>
      <c r="G228" s="53"/>
    </row>
    <row r="229" spans="1:7" ht="32.25" thickBot="1" x14ac:dyDescent="0.3">
      <c r="A229" s="53"/>
      <c r="B229" s="66" t="s">
        <v>39</v>
      </c>
      <c r="C229" s="58" t="s">
        <v>94</v>
      </c>
      <c r="D229" s="82" t="e">
        <f>D226/C226-1</f>
        <v>#DIV/0!</v>
      </c>
      <c r="E229" s="82" t="e">
        <f t="shared" si="37"/>
        <v>#DIV/0!</v>
      </c>
      <c r="F229" s="82" t="e">
        <f t="shared" si="37"/>
        <v>#DIV/0!</v>
      </c>
      <c r="G229" s="53"/>
    </row>
    <row r="230" spans="1:7" ht="16.5" customHeight="1" thickBot="1" x14ac:dyDescent="0.3">
      <c r="A230" s="53"/>
      <c r="B230" s="1438" t="s">
        <v>250</v>
      </c>
      <c r="C230" s="1439"/>
      <c r="D230" s="1439"/>
      <c r="E230" s="1439"/>
      <c r="F230" s="1440"/>
      <c r="G230" s="53"/>
    </row>
    <row r="231" spans="1:7" ht="15.75" x14ac:dyDescent="0.25">
      <c r="A231" s="53"/>
      <c r="B231" s="1410"/>
      <c r="C231" s="77">
        <v>2024</v>
      </c>
      <c r="D231" s="77">
        <v>2025</v>
      </c>
      <c r="E231" s="77">
        <v>2026</v>
      </c>
      <c r="F231" s="77">
        <v>2027</v>
      </c>
      <c r="G231" s="53"/>
    </row>
    <row r="232" spans="1:7" ht="16.5" thickBot="1" x14ac:dyDescent="0.3">
      <c r="A232" s="53"/>
      <c r="B232" s="1411"/>
      <c r="C232" s="79" t="s">
        <v>13</v>
      </c>
      <c r="D232" s="79" t="s">
        <v>14</v>
      </c>
      <c r="E232" s="79" t="s">
        <v>14</v>
      </c>
      <c r="F232" s="79" t="s">
        <v>14</v>
      </c>
      <c r="G232" s="53"/>
    </row>
    <row r="233" spans="1:7" ht="20.25" customHeight="1" thickBot="1" x14ac:dyDescent="0.3">
      <c r="A233" s="53"/>
      <c r="B233" s="84" t="s">
        <v>57</v>
      </c>
      <c r="C233" s="85"/>
      <c r="D233" s="85"/>
      <c r="E233" s="85"/>
      <c r="F233" s="85"/>
      <c r="G233" s="53"/>
    </row>
    <row r="234" spans="1:7" ht="23.25" customHeight="1" thickBot="1" x14ac:dyDescent="0.3">
      <c r="A234" s="53"/>
      <c r="B234" s="86" t="s">
        <v>42</v>
      </c>
      <c r="C234" s="85"/>
      <c r="D234" s="85"/>
      <c r="E234" s="85"/>
      <c r="F234" s="85"/>
      <c r="G234" s="53"/>
    </row>
    <row r="235" spans="1:7" ht="16.5" thickBot="1" x14ac:dyDescent="0.3">
      <c r="A235" s="53"/>
      <c r="B235" s="86" t="s">
        <v>69</v>
      </c>
      <c r="C235" s="88"/>
      <c r="D235" s="89"/>
      <c r="E235" s="89"/>
      <c r="F235" s="89"/>
      <c r="G235" s="53"/>
    </row>
    <row r="236" spans="1:7" ht="16.5" thickBot="1" x14ac:dyDescent="0.3">
      <c r="A236" s="53"/>
      <c r="B236" s="86" t="s">
        <v>59</v>
      </c>
      <c r="C236" s="85"/>
      <c r="D236" s="85"/>
      <c r="E236" s="85"/>
      <c r="F236" s="85"/>
      <c r="G236" s="53"/>
    </row>
    <row r="237" spans="1:7" ht="15.75" customHeight="1" thickBot="1" x14ac:dyDescent="0.3">
      <c r="A237" s="53"/>
      <c r="B237" s="86" t="s">
        <v>60</v>
      </c>
      <c r="C237" s="88"/>
      <c r="D237" s="89"/>
      <c r="E237" s="89"/>
      <c r="F237" s="89"/>
      <c r="G237" s="53"/>
    </row>
    <row r="238" spans="1:7" ht="16.5" thickBot="1" x14ac:dyDescent="0.3">
      <c r="A238" s="53"/>
      <c r="B238" s="84" t="s">
        <v>61</v>
      </c>
      <c r="C238" s="1037">
        <f>C239+C240+C241+C242</f>
        <v>7340</v>
      </c>
      <c r="D238" s="1037">
        <f t="shared" ref="D238:F238" si="38">D239+D240+D241+D242</f>
        <v>0</v>
      </c>
      <c r="E238" s="1037">
        <f t="shared" si="38"/>
        <v>0</v>
      </c>
      <c r="F238" s="1037">
        <f t="shared" si="38"/>
        <v>0</v>
      </c>
      <c r="G238" s="53"/>
    </row>
    <row r="239" spans="1:7" ht="16.5" thickBot="1" x14ac:dyDescent="0.3">
      <c r="A239" s="53"/>
      <c r="B239" s="86" t="s">
        <v>42</v>
      </c>
      <c r="C239" s="85"/>
      <c r="D239" s="101"/>
      <c r="E239" s="85"/>
      <c r="F239" s="85"/>
      <c r="G239" s="53"/>
    </row>
    <row r="240" spans="1:7" ht="16.5" thickBot="1" x14ac:dyDescent="0.3">
      <c r="A240" s="53"/>
      <c r="B240" s="86" t="s">
        <v>69</v>
      </c>
      <c r="C240" s="88">
        <v>4000</v>
      </c>
      <c r="D240" s="88"/>
      <c r="E240" s="88"/>
      <c r="F240" s="88"/>
      <c r="G240" s="53"/>
    </row>
    <row r="241" spans="1:7" ht="16.5" thickBot="1" x14ac:dyDescent="0.3">
      <c r="A241" s="53"/>
      <c r="B241" s="86" t="s">
        <v>59</v>
      </c>
      <c r="C241" s="85">
        <v>2990</v>
      </c>
      <c r="D241" s="85"/>
      <c r="E241" s="85"/>
      <c r="F241" s="85"/>
      <c r="G241" s="53"/>
    </row>
    <row r="242" spans="1:7" ht="16.5" thickBot="1" x14ac:dyDescent="0.3">
      <c r="A242" s="53"/>
      <c r="B242" s="86" t="s">
        <v>60</v>
      </c>
      <c r="C242" s="88">
        <v>350</v>
      </c>
      <c r="D242" s="89"/>
      <c r="E242" s="89"/>
      <c r="F242" s="300"/>
      <c r="G242" s="53"/>
    </row>
    <row r="243" spans="1:7" ht="16.5" thickBot="1" x14ac:dyDescent="0.3">
      <c r="A243" s="53"/>
      <c r="B243" s="1015" t="s">
        <v>246</v>
      </c>
      <c r="C243" s="299">
        <f>SUM(C239:C242)</f>
        <v>7340</v>
      </c>
      <c r="D243" s="299">
        <f t="shared" ref="D243:F243" si="39">SUM(D239:D242)</f>
        <v>0</v>
      </c>
      <c r="E243" s="279">
        <f t="shared" si="39"/>
        <v>0</v>
      </c>
      <c r="F243" s="1038">
        <f t="shared" si="39"/>
        <v>0</v>
      </c>
      <c r="G243" s="53"/>
    </row>
    <row r="244" spans="1:7" ht="33.75" customHeight="1" thickBot="1" x14ac:dyDescent="0.3">
      <c r="A244" s="53"/>
      <c r="B244" s="1039" t="s">
        <v>98</v>
      </c>
      <c r="C244" s="2264" t="s">
        <v>874</v>
      </c>
      <c r="D244" s="2265"/>
      <c r="E244" s="2265"/>
      <c r="F244" s="2266"/>
      <c r="G244" s="53"/>
    </row>
    <row r="245" spans="1:7" ht="32.25" customHeight="1" thickBot="1" x14ac:dyDescent="0.3">
      <c r="A245" s="53"/>
      <c r="B245" s="1046" t="s">
        <v>338</v>
      </c>
      <c r="C245" s="1054" t="s">
        <v>874</v>
      </c>
      <c r="D245" s="1048" t="s">
        <v>54</v>
      </c>
      <c r="E245" s="2253" t="s">
        <v>875</v>
      </c>
      <c r="F245" s="2254"/>
      <c r="G245" s="1053"/>
    </row>
    <row r="246" spans="1:7" ht="30.75" customHeight="1" thickBot="1" x14ac:dyDescent="0.3">
      <c r="A246" s="53"/>
      <c r="B246" s="66" t="s">
        <v>29</v>
      </c>
      <c r="C246" s="2255" t="s">
        <v>876</v>
      </c>
      <c r="D246" s="2256"/>
      <c r="E246" s="2256"/>
      <c r="F246" s="2257"/>
      <c r="G246" s="53"/>
    </row>
    <row r="247" spans="1:7" ht="23.25" customHeight="1" thickBot="1" x14ac:dyDescent="0.3">
      <c r="A247" s="53"/>
      <c r="B247" s="66" t="s">
        <v>31</v>
      </c>
      <c r="C247" s="2236" t="s">
        <v>870</v>
      </c>
      <c r="D247" s="2237"/>
      <c r="E247" s="2237"/>
      <c r="F247" s="2238"/>
      <c r="G247" s="53"/>
    </row>
    <row r="248" spans="1:7" ht="26.25" customHeight="1" x14ac:dyDescent="0.25">
      <c r="A248" s="53"/>
      <c r="B248" s="1410"/>
      <c r="C248" s="77">
        <v>2024</v>
      </c>
      <c r="D248" s="77">
        <v>2025</v>
      </c>
      <c r="E248" s="77">
        <v>2026</v>
      </c>
      <c r="F248" s="77">
        <v>2027</v>
      </c>
      <c r="G248" s="53"/>
    </row>
    <row r="249" spans="1:7" ht="26.25" customHeight="1" thickBot="1" x14ac:dyDescent="0.3">
      <c r="A249" s="53"/>
      <c r="B249" s="1411"/>
      <c r="C249" s="79" t="s">
        <v>13</v>
      </c>
      <c r="D249" s="79" t="s">
        <v>14</v>
      </c>
      <c r="E249" s="79" t="s">
        <v>14</v>
      </c>
      <c r="F249" s="79" t="s">
        <v>14</v>
      </c>
      <c r="G249" s="53"/>
    </row>
    <row r="250" spans="1:7" ht="22.5" customHeight="1" thickBot="1" x14ac:dyDescent="0.3">
      <c r="A250" s="53"/>
      <c r="B250" s="66" t="s">
        <v>33</v>
      </c>
      <c r="C250" s="81">
        <v>1</v>
      </c>
      <c r="D250" s="81"/>
      <c r="E250" s="81"/>
      <c r="F250" s="81"/>
      <c r="G250" s="53"/>
    </row>
    <row r="251" spans="1:7" ht="15.75" customHeight="1" thickBot="1" x14ac:dyDescent="0.3">
      <c r="A251" s="53"/>
      <c r="B251" s="66" t="s">
        <v>35</v>
      </c>
      <c r="C251" s="81">
        <f>C264</f>
        <v>2050</v>
      </c>
      <c r="D251" s="81"/>
      <c r="E251" s="81"/>
      <c r="F251" s="81"/>
      <c r="G251" s="53"/>
    </row>
    <row r="252" spans="1:7" ht="16.5" thickBot="1" x14ac:dyDescent="0.3">
      <c r="A252" s="53"/>
      <c r="B252" s="66" t="s">
        <v>36</v>
      </c>
      <c r="C252" s="81">
        <f>C251/C250</f>
        <v>2050</v>
      </c>
      <c r="D252" s="81" t="e">
        <f t="shared" ref="D252:F252" si="40">D251/D250</f>
        <v>#DIV/0!</v>
      </c>
      <c r="E252" s="81" t="e">
        <f t="shared" si="40"/>
        <v>#DIV/0!</v>
      </c>
      <c r="F252" s="81" t="e">
        <f t="shared" si="40"/>
        <v>#DIV/0!</v>
      </c>
      <c r="G252" s="53"/>
    </row>
    <row r="253" spans="1:7" ht="15.75" customHeight="1" thickBot="1" x14ac:dyDescent="0.3">
      <c r="A253" s="53"/>
      <c r="B253" s="66" t="s">
        <v>37</v>
      </c>
      <c r="C253" s="58" t="s">
        <v>94</v>
      </c>
      <c r="D253" s="82">
        <f>D250/C250-1</f>
        <v>-1</v>
      </c>
      <c r="E253" s="82" t="e">
        <f t="shared" ref="E253:F255" si="41">E250/D250-1</f>
        <v>#DIV/0!</v>
      </c>
      <c r="F253" s="82" t="e">
        <f t="shared" si="41"/>
        <v>#DIV/0!</v>
      </c>
      <c r="G253" s="53"/>
    </row>
    <row r="254" spans="1:7" ht="16.5" thickBot="1" x14ac:dyDescent="0.3">
      <c r="A254" s="53"/>
      <c r="B254" s="66" t="s">
        <v>38</v>
      </c>
      <c r="C254" s="58" t="s">
        <v>94</v>
      </c>
      <c r="D254" s="82">
        <f>D251/C251-1</f>
        <v>-1</v>
      </c>
      <c r="E254" s="82" t="e">
        <f t="shared" si="41"/>
        <v>#DIV/0!</v>
      </c>
      <c r="F254" s="82" t="e">
        <f t="shared" si="41"/>
        <v>#DIV/0!</v>
      </c>
      <c r="G254" s="53"/>
    </row>
    <row r="255" spans="1:7" ht="32.25" thickBot="1" x14ac:dyDescent="0.3">
      <c r="A255" s="53"/>
      <c r="B255" s="66" t="s">
        <v>39</v>
      </c>
      <c r="C255" s="58" t="s">
        <v>94</v>
      </c>
      <c r="D255" s="82" t="e">
        <f>D252/C252-1</f>
        <v>#DIV/0!</v>
      </c>
      <c r="E255" s="82" t="e">
        <f t="shared" si="41"/>
        <v>#DIV/0!</v>
      </c>
      <c r="F255" s="82" t="e">
        <f t="shared" si="41"/>
        <v>#DIV/0!</v>
      </c>
      <c r="G255" s="53"/>
    </row>
    <row r="256" spans="1:7" ht="16.5" customHeight="1" thickBot="1" x14ac:dyDescent="0.3">
      <c r="A256" s="53"/>
      <c r="B256" s="1438" t="s">
        <v>877</v>
      </c>
      <c r="C256" s="1439"/>
      <c r="D256" s="1439"/>
      <c r="E256" s="1439"/>
      <c r="F256" s="1440"/>
      <c r="G256" s="53"/>
    </row>
    <row r="257" spans="1:7" ht="15.75" x14ac:dyDescent="0.25">
      <c r="A257" s="53"/>
      <c r="B257" s="1410"/>
      <c r="C257" s="77">
        <v>2024</v>
      </c>
      <c r="D257" s="77">
        <v>2025</v>
      </c>
      <c r="E257" s="77">
        <v>2026</v>
      </c>
      <c r="F257" s="77">
        <v>2027</v>
      </c>
      <c r="G257" s="53"/>
    </row>
    <row r="258" spans="1:7" ht="16.5" thickBot="1" x14ac:dyDescent="0.3">
      <c r="A258" s="53"/>
      <c r="B258" s="1411"/>
      <c r="C258" s="79" t="s">
        <v>13</v>
      </c>
      <c r="D258" s="79" t="s">
        <v>14</v>
      </c>
      <c r="E258" s="79" t="s">
        <v>14</v>
      </c>
      <c r="F258" s="79" t="s">
        <v>14</v>
      </c>
      <c r="G258" s="53"/>
    </row>
    <row r="259" spans="1:7" ht="20.25" customHeight="1" thickBot="1" x14ac:dyDescent="0.3">
      <c r="A259" s="53"/>
      <c r="B259" s="84" t="s">
        <v>57</v>
      </c>
      <c r="C259" s="85"/>
      <c r="D259" s="85"/>
      <c r="E259" s="85"/>
      <c r="F259" s="85"/>
      <c r="G259" s="53"/>
    </row>
    <row r="260" spans="1:7" ht="23.25" customHeight="1" thickBot="1" x14ac:dyDescent="0.3">
      <c r="A260" s="53"/>
      <c r="B260" s="86" t="s">
        <v>42</v>
      </c>
      <c r="C260" s="85"/>
      <c r="D260" s="85"/>
      <c r="E260" s="85"/>
      <c r="F260" s="85"/>
      <c r="G260" s="53"/>
    </row>
    <row r="261" spans="1:7" ht="16.5" thickBot="1" x14ac:dyDescent="0.3">
      <c r="A261" s="53"/>
      <c r="B261" s="86" t="s">
        <v>69</v>
      </c>
      <c r="C261" s="88"/>
      <c r="D261" s="89"/>
      <c r="E261" s="89"/>
      <c r="F261" s="89"/>
      <c r="G261" s="53"/>
    </row>
    <row r="262" spans="1:7" ht="16.5" thickBot="1" x14ac:dyDescent="0.3">
      <c r="A262" s="53"/>
      <c r="B262" s="86" t="s">
        <v>59</v>
      </c>
      <c r="C262" s="85"/>
      <c r="D262" s="85"/>
      <c r="E262" s="85"/>
      <c r="F262" s="85"/>
      <c r="G262" s="53"/>
    </row>
    <row r="263" spans="1:7" ht="15.75" customHeight="1" thickBot="1" x14ac:dyDescent="0.3">
      <c r="A263" s="53"/>
      <c r="B263" s="86" t="s">
        <v>60</v>
      </c>
      <c r="C263" s="88"/>
      <c r="D263" s="89"/>
      <c r="E263" s="89"/>
      <c r="F263" s="89"/>
      <c r="G263" s="53"/>
    </row>
    <row r="264" spans="1:7" ht="16.5" thickBot="1" x14ac:dyDescent="0.3">
      <c r="A264" s="53"/>
      <c r="B264" s="84" t="s">
        <v>61</v>
      </c>
      <c r="C264" s="1037">
        <f>C266+C267+C268</f>
        <v>2050</v>
      </c>
      <c r="D264" s="1037">
        <f t="shared" ref="D264:F264" si="42">D266+D267+D268</f>
        <v>0</v>
      </c>
      <c r="E264" s="1037">
        <f t="shared" si="42"/>
        <v>0</v>
      </c>
      <c r="F264" s="1037">
        <f t="shared" si="42"/>
        <v>0</v>
      </c>
      <c r="G264" s="53"/>
    </row>
    <row r="265" spans="1:7" ht="16.5" thickBot="1" x14ac:dyDescent="0.3">
      <c r="A265" s="53"/>
      <c r="B265" s="86" t="s">
        <v>42</v>
      </c>
      <c r="C265" s="85"/>
      <c r="D265" s="101"/>
      <c r="E265" s="85"/>
      <c r="F265" s="85"/>
      <c r="G265" s="53"/>
    </row>
    <row r="266" spans="1:7" ht="16.5" thickBot="1" x14ac:dyDescent="0.3">
      <c r="A266" s="53"/>
      <c r="B266" s="86" t="s">
        <v>69</v>
      </c>
      <c r="C266" s="88">
        <v>2000</v>
      </c>
      <c r="D266" s="88"/>
      <c r="E266" s="88"/>
      <c r="F266" s="88"/>
      <c r="G266" s="53"/>
    </row>
    <row r="267" spans="1:7" ht="16.5" thickBot="1" x14ac:dyDescent="0.3">
      <c r="A267" s="53"/>
      <c r="B267" s="86" t="s">
        <v>59</v>
      </c>
      <c r="C267" s="85"/>
      <c r="D267" s="85"/>
      <c r="E267" s="85"/>
      <c r="F267" s="85"/>
      <c r="G267" s="53"/>
    </row>
    <row r="268" spans="1:7" ht="16.5" thickBot="1" x14ac:dyDescent="0.3">
      <c r="A268" s="53"/>
      <c r="B268" s="86" t="s">
        <v>60</v>
      </c>
      <c r="C268" s="88">
        <v>50</v>
      </c>
      <c r="D268" s="89"/>
      <c r="E268" s="89"/>
      <c r="F268" s="300"/>
      <c r="G268" s="53"/>
    </row>
    <row r="269" spans="1:7" ht="16.5" thickBot="1" x14ac:dyDescent="0.3">
      <c r="A269" s="53"/>
      <c r="B269" s="1015" t="s">
        <v>342</v>
      </c>
      <c r="C269" s="299">
        <f>C264</f>
        <v>2050</v>
      </c>
      <c r="D269" s="299">
        <f t="shared" ref="D269:F269" si="43">D264</f>
        <v>0</v>
      </c>
      <c r="E269" s="279">
        <f t="shared" si="43"/>
        <v>0</v>
      </c>
      <c r="F269" s="1038">
        <f t="shared" si="43"/>
        <v>0</v>
      </c>
      <c r="G269" s="53"/>
    </row>
    <row r="270" spans="1:7" ht="33.75" customHeight="1" thickBot="1" x14ac:dyDescent="0.3">
      <c r="A270" s="53"/>
      <c r="B270" s="1039" t="s">
        <v>98</v>
      </c>
      <c r="C270" s="2264" t="s">
        <v>878</v>
      </c>
      <c r="D270" s="2265"/>
      <c r="E270" s="2265"/>
      <c r="F270" s="2266"/>
      <c r="G270" s="53"/>
    </row>
    <row r="271" spans="1:7" ht="48" thickBot="1" x14ac:dyDescent="0.3">
      <c r="A271" s="53"/>
      <c r="B271" s="75" t="s">
        <v>252</v>
      </c>
      <c r="C271" s="1055" t="s">
        <v>878</v>
      </c>
      <c r="D271" s="1056" t="s">
        <v>54</v>
      </c>
      <c r="E271" s="2267" t="s">
        <v>879</v>
      </c>
      <c r="F271" s="2268"/>
      <c r="G271" s="1053"/>
    </row>
    <row r="272" spans="1:7" ht="35.25" customHeight="1" thickBot="1" x14ac:dyDescent="0.3">
      <c r="A272" s="53"/>
      <c r="B272" s="1050" t="s">
        <v>29</v>
      </c>
      <c r="C272" s="2269" t="s">
        <v>880</v>
      </c>
      <c r="D272" s="2270"/>
      <c r="E272" s="2270"/>
      <c r="F272" s="2271"/>
      <c r="G272" s="53"/>
    </row>
    <row r="273" spans="1:7" ht="18" customHeight="1" thickBot="1" x14ac:dyDescent="0.3">
      <c r="A273" s="53"/>
      <c r="B273" s="66" t="s">
        <v>31</v>
      </c>
      <c r="C273" s="2261" t="s">
        <v>870</v>
      </c>
      <c r="D273" s="2262"/>
      <c r="E273" s="2262"/>
      <c r="F273" s="2263"/>
      <c r="G273" s="53"/>
    </row>
    <row r="274" spans="1:7" ht="26.25" customHeight="1" x14ac:dyDescent="0.25">
      <c r="A274" s="53"/>
      <c r="B274" s="1410"/>
      <c r="C274" s="77">
        <v>2024</v>
      </c>
      <c r="D274" s="77">
        <v>2025</v>
      </c>
      <c r="E274" s="77">
        <v>2026</v>
      </c>
      <c r="F274" s="77">
        <v>2027</v>
      </c>
      <c r="G274" s="53"/>
    </row>
    <row r="275" spans="1:7" ht="26.25" customHeight="1" thickBot="1" x14ac:dyDescent="0.3">
      <c r="A275" s="53"/>
      <c r="B275" s="1411"/>
      <c r="C275" s="79" t="s">
        <v>13</v>
      </c>
      <c r="D275" s="79" t="s">
        <v>14</v>
      </c>
      <c r="E275" s="79" t="s">
        <v>14</v>
      </c>
      <c r="F275" s="79" t="s">
        <v>14</v>
      </c>
      <c r="G275" s="53"/>
    </row>
    <row r="276" spans="1:7" ht="22.5" customHeight="1" thickBot="1" x14ac:dyDescent="0.3">
      <c r="A276" s="53"/>
      <c r="B276" s="66" t="s">
        <v>33</v>
      </c>
      <c r="C276" s="81">
        <v>1</v>
      </c>
      <c r="D276" s="81"/>
      <c r="E276" s="81"/>
      <c r="F276" s="81"/>
      <c r="G276" s="53"/>
    </row>
    <row r="277" spans="1:7" ht="15.75" customHeight="1" thickBot="1" x14ac:dyDescent="0.3">
      <c r="A277" s="53"/>
      <c r="B277" s="66" t="s">
        <v>35</v>
      </c>
      <c r="C277" s="81">
        <f>C290</f>
        <v>2650</v>
      </c>
      <c r="D277" s="81"/>
      <c r="E277" s="81"/>
      <c r="F277" s="81"/>
      <c r="G277" s="53"/>
    </row>
    <row r="278" spans="1:7" ht="16.5" thickBot="1" x14ac:dyDescent="0.3">
      <c r="A278" s="53"/>
      <c r="B278" s="66" t="s">
        <v>36</v>
      </c>
      <c r="C278" s="81">
        <f>C277/C276</f>
        <v>2650</v>
      </c>
      <c r="D278" s="81" t="e">
        <f t="shared" ref="D278:F278" si="44">D277/D276</f>
        <v>#DIV/0!</v>
      </c>
      <c r="E278" s="81" t="e">
        <f t="shared" si="44"/>
        <v>#DIV/0!</v>
      </c>
      <c r="F278" s="81" t="e">
        <f t="shared" si="44"/>
        <v>#DIV/0!</v>
      </c>
      <c r="G278" s="53"/>
    </row>
    <row r="279" spans="1:7" ht="15.75" customHeight="1" thickBot="1" x14ac:dyDescent="0.3">
      <c r="A279" s="53"/>
      <c r="B279" s="66" t="s">
        <v>37</v>
      </c>
      <c r="C279" s="58" t="s">
        <v>94</v>
      </c>
      <c r="D279" s="82">
        <f>D276/C276-1</f>
        <v>-1</v>
      </c>
      <c r="E279" s="82" t="e">
        <f t="shared" ref="E279:F281" si="45">E276/D276-1</f>
        <v>#DIV/0!</v>
      </c>
      <c r="F279" s="82" t="e">
        <f t="shared" si="45"/>
        <v>#DIV/0!</v>
      </c>
      <c r="G279" s="53"/>
    </row>
    <row r="280" spans="1:7" ht="16.5" thickBot="1" x14ac:dyDescent="0.3">
      <c r="A280" s="53"/>
      <c r="B280" s="66" t="s">
        <v>38</v>
      </c>
      <c r="C280" s="58" t="s">
        <v>94</v>
      </c>
      <c r="D280" s="82">
        <f>D277/C277-1</f>
        <v>-1</v>
      </c>
      <c r="E280" s="82" t="e">
        <f t="shared" si="45"/>
        <v>#DIV/0!</v>
      </c>
      <c r="F280" s="82" t="e">
        <f t="shared" si="45"/>
        <v>#DIV/0!</v>
      </c>
      <c r="G280" s="53"/>
    </row>
    <row r="281" spans="1:7" ht="32.25" thickBot="1" x14ac:dyDescent="0.3">
      <c r="A281" s="53"/>
      <c r="B281" s="66" t="s">
        <v>39</v>
      </c>
      <c r="C281" s="58" t="s">
        <v>94</v>
      </c>
      <c r="D281" s="82" t="e">
        <f>D278/C278-1</f>
        <v>#DIV/0!</v>
      </c>
      <c r="E281" s="82" t="e">
        <f t="shared" si="45"/>
        <v>#DIV/0!</v>
      </c>
      <c r="F281" s="82" t="e">
        <f t="shared" si="45"/>
        <v>#DIV/0!</v>
      </c>
      <c r="G281" s="53"/>
    </row>
    <row r="282" spans="1:7" ht="16.5" customHeight="1" thickBot="1" x14ac:dyDescent="0.3">
      <c r="A282" s="53"/>
      <c r="B282" s="1438" t="s">
        <v>881</v>
      </c>
      <c r="C282" s="1439"/>
      <c r="D282" s="1439"/>
      <c r="E282" s="1439"/>
      <c r="F282" s="1440"/>
      <c r="G282" s="53"/>
    </row>
    <row r="283" spans="1:7" ht="15.75" x14ac:dyDescent="0.25">
      <c r="A283" s="53"/>
      <c r="B283" s="1410"/>
      <c r="C283" s="77">
        <v>2024</v>
      </c>
      <c r="D283" s="77">
        <v>2025</v>
      </c>
      <c r="E283" s="77">
        <v>2026</v>
      </c>
      <c r="F283" s="77">
        <v>2027</v>
      </c>
      <c r="G283" s="53"/>
    </row>
    <row r="284" spans="1:7" ht="16.5" thickBot="1" x14ac:dyDescent="0.3">
      <c r="A284" s="53"/>
      <c r="B284" s="1411"/>
      <c r="C284" s="79" t="s">
        <v>13</v>
      </c>
      <c r="D284" s="79" t="s">
        <v>14</v>
      </c>
      <c r="E284" s="79" t="s">
        <v>14</v>
      </c>
      <c r="F284" s="79" t="s">
        <v>14</v>
      </c>
      <c r="G284" s="53"/>
    </row>
    <row r="285" spans="1:7" ht="20.25" customHeight="1" thickBot="1" x14ac:dyDescent="0.3">
      <c r="A285" s="53"/>
      <c r="B285" s="84" t="s">
        <v>57</v>
      </c>
      <c r="C285" s="85"/>
      <c r="D285" s="85"/>
      <c r="E285" s="85"/>
      <c r="F285" s="85"/>
      <c r="G285" s="53"/>
    </row>
    <row r="286" spans="1:7" ht="23.25" customHeight="1" thickBot="1" x14ac:dyDescent="0.3">
      <c r="A286" s="53"/>
      <c r="B286" s="86" t="s">
        <v>42</v>
      </c>
      <c r="C286" s="85"/>
      <c r="D286" s="85"/>
      <c r="E286" s="85"/>
      <c r="F286" s="85"/>
      <c r="G286" s="53"/>
    </row>
    <row r="287" spans="1:7" ht="16.5" thickBot="1" x14ac:dyDescent="0.3">
      <c r="A287" s="53"/>
      <c r="B287" s="86" t="s">
        <v>69</v>
      </c>
      <c r="C287" s="88"/>
      <c r="D287" s="89"/>
      <c r="E287" s="89"/>
      <c r="F287" s="89"/>
      <c r="G287" s="53"/>
    </row>
    <row r="288" spans="1:7" ht="16.5" thickBot="1" x14ac:dyDescent="0.3">
      <c r="A288" s="53"/>
      <c r="B288" s="86" t="s">
        <v>59</v>
      </c>
      <c r="C288" s="85"/>
      <c r="D288" s="85"/>
      <c r="E288" s="85"/>
      <c r="F288" s="85"/>
      <c r="G288" s="53"/>
    </row>
    <row r="289" spans="1:7" ht="15.75" customHeight="1" thickBot="1" x14ac:dyDescent="0.3">
      <c r="A289" s="53"/>
      <c r="B289" s="86" t="s">
        <v>60</v>
      </c>
      <c r="C289" s="88"/>
      <c r="D289" s="89"/>
      <c r="E289" s="89"/>
      <c r="F289" s="89"/>
      <c r="G289" s="53"/>
    </row>
    <row r="290" spans="1:7" ht="16.5" thickBot="1" x14ac:dyDescent="0.3">
      <c r="A290" s="53"/>
      <c r="B290" s="84" t="s">
        <v>61</v>
      </c>
      <c r="C290" s="1037">
        <f>C291+C292+C293+C294</f>
        <v>2650</v>
      </c>
      <c r="D290" s="1037">
        <f t="shared" ref="D290:F290" si="46">D291+D292+D293+D294</f>
        <v>0</v>
      </c>
      <c r="E290" s="1037">
        <f t="shared" si="46"/>
        <v>0</v>
      </c>
      <c r="F290" s="1037">
        <f t="shared" si="46"/>
        <v>0</v>
      </c>
      <c r="G290" s="53"/>
    </row>
    <row r="291" spans="1:7" ht="16.5" thickBot="1" x14ac:dyDescent="0.3">
      <c r="A291" s="53"/>
      <c r="B291" s="86" t="s">
        <v>42</v>
      </c>
      <c r="C291" s="85"/>
      <c r="D291" s="101"/>
      <c r="E291" s="85"/>
      <c r="F291" s="85"/>
      <c r="G291" s="53"/>
    </row>
    <row r="292" spans="1:7" ht="16.5" thickBot="1" x14ac:dyDescent="0.3">
      <c r="A292" s="53"/>
      <c r="B292" s="86" t="s">
        <v>69</v>
      </c>
      <c r="C292" s="88">
        <v>2500</v>
      </c>
      <c r="D292" s="88"/>
      <c r="E292" s="88"/>
      <c r="F292" s="88"/>
      <c r="G292" s="53"/>
    </row>
    <row r="293" spans="1:7" ht="16.5" thickBot="1" x14ac:dyDescent="0.3">
      <c r="A293" s="53"/>
      <c r="B293" s="86" t="s">
        <v>59</v>
      </c>
      <c r="C293" s="85"/>
      <c r="D293" s="85"/>
      <c r="E293" s="85"/>
      <c r="F293" s="85"/>
      <c r="G293" s="53"/>
    </row>
    <row r="294" spans="1:7" ht="16.5" thickBot="1" x14ac:dyDescent="0.3">
      <c r="A294" s="53"/>
      <c r="B294" s="86" t="s">
        <v>60</v>
      </c>
      <c r="C294" s="88">
        <v>150</v>
      </c>
      <c r="D294" s="89"/>
      <c r="E294" s="89"/>
      <c r="F294" s="89"/>
      <c r="G294" s="53"/>
    </row>
    <row r="295" spans="1:7" ht="16.5" thickBot="1" x14ac:dyDescent="0.3">
      <c r="A295" s="53"/>
      <c r="B295" s="1015" t="s">
        <v>346</v>
      </c>
      <c r="C295" s="299">
        <f>C290</f>
        <v>2650</v>
      </c>
      <c r="D295" s="299">
        <f t="shared" ref="D295:F295" si="47">D290</f>
        <v>0</v>
      </c>
      <c r="E295" s="299">
        <f t="shared" si="47"/>
        <v>0</v>
      </c>
      <c r="F295" s="299">
        <f t="shared" si="47"/>
        <v>0</v>
      </c>
      <c r="G295" s="53"/>
    </row>
    <row r="296" spans="1:7" ht="33.75" customHeight="1" thickBot="1" x14ac:dyDescent="0.3">
      <c r="A296" s="53"/>
      <c r="B296" s="1039" t="s">
        <v>98</v>
      </c>
      <c r="C296" s="2264" t="s">
        <v>882</v>
      </c>
      <c r="D296" s="2265"/>
      <c r="E296" s="2265"/>
      <c r="F296" s="2266"/>
      <c r="G296" s="53"/>
    </row>
    <row r="297" spans="1:7" ht="32.25" customHeight="1" thickBot="1" x14ac:dyDescent="0.3">
      <c r="A297" s="53"/>
      <c r="B297" s="75" t="s">
        <v>255</v>
      </c>
      <c r="C297" s="1057" t="s">
        <v>882</v>
      </c>
      <c r="D297" s="1042" t="s">
        <v>54</v>
      </c>
      <c r="E297" s="2253" t="s">
        <v>883</v>
      </c>
      <c r="F297" s="2254"/>
      <c r="G297" s="1053"/>
    </row>
    <row r="298" spans="1:7" ht="31.5" customHeight="1" thickBot="1" x14ac:dyDescent="0.3">
      <c r="A298" s="53"/>
      <c r="B298" s="66" t="s">
        <v>29</v>
      </c>
      <c r="C298" s="2255" t="s">
        <v>884</v>
      </c>
      <c r="D298" s="2256"/>
      <c r="E298" s="2256"/>
      <c r="F298" s="2257"/>
      <c r="G298" s="53"/>
    </row>
    <row r="299" spans="1:7" ht="19.5" customHeight="1" thickBot="1" x14ac:dyDescent="0.3">
      <c r="A299" s="53"/>
      <c r="B299" s="66" t="s">
        <v>31</v>
      </c>
      <c r="C299" s="2261" t="s">
        <v>870</v>
      </c>
      <c r="D299" s="2262"/>
      <c r="E299" s="2262"/>
      <c r="F299" s="2263"/>
      <c r="G299" s="53"/>
    </row>
    <row r="300" spans="1:7" ht="26.25" customHeight="1" x14ac:dyDescent="0.25">
      <c r="A300" s="53"/>
      <c r="B300" s="1410"/>
      <c r="C300" s="77">
        <v>2024</v>
      </c>
      <c r="D300" s="77">
        <v>2025</v>
      </c>
      <c r="E300" s="77">
        <v>2026</v>
      </c>
      <c r="F300" s="77">
        <v>2027</v>
      </c>
      <c r="G300" s="53"/>
    </row>
    <row r="301" spans="1:7" ht="26.25" customHeight="1" thickBot="1" x14ac:dyDescent="0.3">
      <c r="A301" s="53"/>
      <c r="B301" s="1411"/>
      <c r="C301" s="79" t="s">
        <v>13</v>
      </c>
      <c r="D301" s="79" t="s">
        <v>14</v>
      </c>
      <c r="E301" s="79" t="s">
        <v>14</v>
      </c>
      <c r="F301" s="79" t="s">
        <v>14</v>
      </c>
      <c r="G301" s="53"/>
    </row>
    <row r="302" spans="1:7" ht="22.5" customHeight="1" thickBot="1" x14ac:dyDescent="0.3">
      <c r="A302" s="53"/>
      <c r="B302" s="66" t="s">
        <v>33</v>
      </c>
      <c r="C302" s="81">
        <v>1</v>
      </c>
      <c r="D302" s="81"/>
      <c r="E302" s="81"/>
      <c r="F302" s="81"/>
      <c r="G302" s="53"/>
    </row>
    <row r="303" spans="1:7" ht="15.75" customHeight="1" thickBot="1" x14ac:dyDescent="0.3">
      <c r="A303" s="53"/>
      <c r="B303" s="66" t="s">
        <v>35</v>
      </c>
      <c r="C303" s="81">
        <f>C316</f>
        <v>3570</v>
      </c>
      <c r="D303" s="81"/>
      <c r="E303" s="81"/>
      <c r="F303" s="81"/>
      <c r="G303" s="53"/>
    </row>
    <row r="304" spans="1:7" ht="16.5" thickBot="1" x14ac:dyDescent="0.3">
      <c r="A304" s="53"/>
      <c r="B304" s="66" t="s">
        <v>36</v>
      </c>
      <c r="C304" s="81">
        <f>C303/C302</f>
        <v>3570</v>
      </c>
      <c r="D304" s="81" t="e">
        <f t="shared" ref="D304:F304" si="48">D303/D302</f>
        <v>#DIV/0!</v>
      </c>
      <c r="E304" s="81" t="e">
        <f t="shared" si="48"/>
        <v>#DIV/0!</v>
      </c>
      <c r="F304" s="81" t="e">
        <f t="shared" si="48"/>
        <v>#DIV/0!</v>
      </c>
      <c r="G304" s="53"/>
    </row>
    <row r="305" spans="1:7" ht="15.75" customHeight="1" thickBot="1" x14ac:dyDescent="0.3">
      <c r="A305" s="53"/>
      <c r="B305" s="66" t="s">
        <v>37</v>
      </c>
      <c r="C305" s="58" t="s">
        <v>94</v>
      </c>
      <c r="D305" s="82">
        <f>D302/C302-1</f>
        <v>-1</v>
      </c>
      <c r="E305" s="82" t="e">
        <f t="shared" ref="E305:F307" si="49">E302/D302-1</f>
        <v>#DIV/0!</v>
      </c>
      <c r="F305" s="82" t="e">
        <f t="shared" si="49"/>
        <v>#DIV/0!</v>
      </c>
      <c r="G305" s="53"/>
    </row>
    <row r="306" spans="1:7" ht="16.5" thickBot="1" x14ac:dyDescent="0.3">
      <c r="A306" s="53"/>
      <c r="B306" s="66" t="s">
        <v>38</v>
      </c>
      <c r="C306" s="58" t="s">
        <v>94</v>
      </c>
      <c r="D306" s="82">
        <f>D303/C303-1</f>
        <v>-1</v>
      </c>
      <c r="E306" s="82" t="e">
        <f t="shared" si="49"/>
        <v>#DIV/0!</v>
      </c>
      <c r="F306" s="82" t="e">
        <f t="shared" si="49"/>
        <v>#DIV/0!</v>
      </c>
      <c r="G306" s="53"/>
    </row>
    <row r="307" spans="1:7" ht="32.25" thickBot="1" x14ac:dyDescent="0.3">
      <c r="A307" s="53"/>
      <c r="B307" s="66" t="s">
        <v>39</v>
      </c>
      <c r="C307" s="58" t="s">
        <v>94</v>
      </c>
      <c r="D307" s="82" t="e">
        <f>D304/C304-1</f>
        <v>#DIV/0!</v>
      </c>
      <c r="E307" s="82" t="e">
        <f t="shared" si="49"/>
        <v>#DIV/0!</v>
      </c>
      <c r="F307" s="82" t="e">
        <f t="shared" si="49"/>
        <v>#DIV/0!</v>
      </c>
      <c r="G307" s="53"/>
    </row>
    <row r="308" spans="1:7" ht="16.5" customHeight="1" thickBot="1" x14ac:dyDescent="0.3">
      <c r="A308" s="53"/>
      <c r="B308" s="1438" t="s">
        <v>885</v>
      </c>
      <c r="C308" s="1439"/>
      <c r="D308" s="1439"/>
      <c r="E308" s="1439"/>
      <c r="F308" s="1440"/>
      <c r="G308" s="53"/>
    </row>
    <row r="309" spans="1:7" ht="15.75" x14ac:dyDescent="0.25">
      <c r="A309" s="53"/>
      <c r="B309" s="1410"/>
      <c r="C309" s="77">
        <v>2024</v>
      </c>
      <c r="D309" s="77">
        <v>2025</v>
      </c>
      <c r="E309" s="77">
        <v>2026</v>
      </c>
      <c r="F309" s="77">
        <v>2027</v>
      </c>
      <c r="G309" s="53"/>
    </row>
    <row r="310" spans="1:7" ht="16.5" thickBot="1" x14ac:dyDescent="0.3">
      <c r="A310" s="53"/>
      <c r="B310" s="1411"/>
      <c r="C310" s="79" t="s">
        <v>13</v>
      </c>
      <c r="D310" s="79" t="s">
        <v>14</v>
      </c>
      <c r="E310" s="79" t="s">
        <v>14</v>
      </c>
      <c r="F310" s="79" t="s">
        <v>14</v>
      </c>
      <c r="G310" s="53"/>
    </row>
    <row r="311" spans="1:7" ht="20.25" customHeight="1" thickBot="1" x14ac:dyDescent="0.3">
      <c r="A311" s="53"/>
      <c r="B311" s="84" t="s">
        <v>57</v>
      </c>
      <c r="C311" s="85"/>
      <c r="D311" s="85"/>
      <c r="E311" s="85"/>
      <c r="F311" s="85"/>
      <c r="G311" s="53"/>
    </row>
    <row r="312" spans="1:7" ht="23.25" customHeight="1" thickBot="1" x14ac:dyDescent="0.3">
      <c r="A312" s="53"/>
      <c r="B312" s="86" t="s">
        <v>42</v>
      </c>
      <c r="C312" s="85"/>
      <c r="D312" s="85"/>
      <c r="E312" s="85"/>
      <c r="F312" s="85"/>
      <c r="G312" s="53"/>
    </row>
    <row r="313" spans="1:7" ht="16.5" thickBot="1" x14ac:dyDescent="0.3">
      <c r="A313" s="53"/>
      <c r="B313" s="86" t="s">
        <v>69</v>
      </c>
      <c r="C313" s="88"/>
      <c r="D313" s="89"/>
      <c r="E313" s="89"/>
      <c r="F313" s="89"/>
      <c r="G313" s="53"/>
    </row>
    <row r="314" spans="1:7" ht="16.5" thickBot="1" x14ac:dyDescent="0.3">
      <c r="A314" s="53"/>
      <c r="B314" s="86" t="s">
        <v>59</v>
      </c>
      <c r="C314" s="85"/>
      <c r="D314" s="85"/>
      <c r="E314" s="85"/>
      <c r="F314" s="85"/>
      <c r="G314" s="53"/>
    </row>
    <row r="315" spans="1:7" ht="15.75" customHeight="1" thickBot="1" x14ac:dyDescent="0.3">
      <c r="A315" s="53"/>
      <c r="B315" s="86" t="s">
        <v>60</v>
      </c>
      <c r="C315" s="88"/>
      <c r="D315" s="89"/>
      <c r="E315" s="89"/>
      <c r="F315" s="89"/>
      <c r="G315" s="53"/>
    </row>
    <row r="316" spans="1:7" ht="16.5" thickBot="1" x14ac:dyDescent="0.3">
      <c r="A316" s="53"/>
      <c r="B316" s="84" t="s">
        <v>61</v>
      </c>
      <c r="C316" s="1037">
        <f>C318+C319+C320</f>
        <v>3570</v>
      </c>
      <c r="D316" s="1037">
        <f t="shared" ref="D316:F316" si="50">D318+D319+D320</f>
        <v>0</v>
      </c>
      <c r="E316" s="1037">
        <f t="shared" si="50"/>
        <v>0</v>
      </c>
      <c r="F316" s="1037">
        <f t="shared" si="50"/>
        <v>0</v>
      </c>
      <c r="G316" s="53"/>
    </row>
    <row r="317" spans="1:7" ht="16.5" thickBot="1" x14ac:dyDescent="0.3">
      <c r="A317" s="53"/>
      <c r="B317" s="86" t="s">
        <v>42</v>
      </c>
      <c r="C317" s="85"/>
      <c r="D317" s="101"/>
      <c r="E317" s="85"/>
      <c r="F317" s="85"/>
      <c r="G317" s="53"/>
    </row>
    <row r="318" spans="1:7" ht="16.5" thickBot="1" x14ac:dyDescent="0.3">
      <c r="A318" s="53"/>
      <c r="B318" s="86" t="s">
        <v>69</v>
      </c>
      <c r="C318" s="88">
        <v>1000</v>
      </c>
      <c r="D318" s="88"/>
      <c r="E318" s="88"/>
      <c r="F318" s="88"/>
      <c r="G318" s="53"/>
    </row>
    <row r="319" spans="1:7" ht="16.5" thickBot="1" x14ac:dyDescent="0.3">
      <c r="A319" s="53"/>
      <c r="B319" s="86" t="s">
        <v>59</v>
      </c>
      <c r="C319" s="85">
        <v>2500</v>
      </c>
      <c r="D319" s="85"/>
      <c r="E319" s="85"/>
      <c r="F319" s="1014"/>
      <c r="G319" s="53"/>
    </row>
    <row r="320" spans="1:7" ht="16.5" thickBot="1" x14ac:dyDescent="0.3">
      <c r="A320" s="53"/>
      <c r="B320" s="86" t="s">
        <v>60</v>
      </c>
      <c r="C320" s="88">
        <v>70</v>
      </c>
      <c r="D320" s="89"/>
      <c r="E320" s="1024"/>
      <c r="F320" s="1058"/>
      <c r="G320" s="53"/>
    </row>
    <row r="321" spans="1:8" ht="16.5" thickBot="1" x14ac:dyDescent="0.3">
      <c r="A321" s="53"/>
      <c r="B321" s="93" t="s">
        <v>349</v>
      </c>
      <c r="C321" s="299">
        <f>C316</f>
        <v>3570</v>
      </c>
      <c r="D321" s="299">
        <f t="shared" ref="D321:F321" si="51">D316</f>
        <v>0</v>
      </c>
      <c r="E321" s="279">
        <f t="shared" si="51"/>
        <v>0</v>
      </c>
      <c r="F321" s="1038">
        <f t="shared" si="51"/>
        <v>0</v>
      </c>
      <c r="G321" s="53"/>
    </row>
    <row r="322" spans="1:8" ht="33.75" customHeight="1" thickBot="1" x14ac:dyDescent="0.3">
      <c r="A322" s="53"/>
      <c r="B322" s="1039" t="s">
        <v>98</v>
      </c>
      <c r="C322" s="2264" t="s">
        <v>886</v>
      </c>
      <c r="D322" s="2265"/>
      <c r="E322" s="2265"/>
      <c r="F322" s="2266"/>
      <c r="G322" s="53"/>
    </row>
    <row r="323" spans="1:8" ht="48.75" customHeight="1" thickBot="1" x14ac:dyDescent="0.3">
      <c r="A323" s="53"/>
      <c r="B323" s="75" t="s">
        <v>350</v>
      </c>
      <c r="C323" s="1059" t="s">
        <v>886</v>
      </c>
      <c r="D323" s="1056" t="s">
        <v>54</v>
      </c>
      <c r="E323" s="2267" t="s">
        <v>887</v>
      </c>
      <c r="F323" s="2268"/>
      <c r="G323" s="1053"/>
      <c r="H323" s="1060"/>
    </row>
    <row r="324" spans="1:8" ht="32.25" customHeight="1" thickBot="1" x14ac:dyDescent="0.3">
      <c r="A324" s="53"/>
      <c r="B324" s="1050" t="s">
        <v>29</v>
      </c>
      <c r="C324" s="2274" t="s">
        <v>888</v>
      </c>
      <c r="D324" s="2275"/>
      <c r="E324" s="2275"/>
      <c r="F324" s="2276"/>
      <c r="G324" s="53"/>
    </row>
    <row r="325" spans="1:8" ht="24" customHeight="1" thickBot="1" x14ac:dyDescent="0.3">
      <c r="A325" s="53"/>
      <c r="B325" s="66" t="s">
        <v>31</v>
      </c>
      <c r="C325" s="2261" t="s">
        <v>870</v>
      </c>
      <c r="D325" s="2262"/>
      <c r="E325" s="2262"/>
      <c r="F325" s="2263"/>
      <c r="G325" s="53"/>
    </row>
    <row r="326" spans="1:8" ht="26.25" customHeight="1" x14ac:dyDescent="0.25">
      <c r="A326" s="53"/>
      <c r="B326" s="1410"/>
      <c r="C326" s="77">
        <v>2024</v>
      </c>
      <c r="D326" s="77">
        <v>2025</v>
      </c>
      <c r="E326" s="77">
        <v>2026</v>
      </c>
      <c r="F326" s="77">
        <v>2027</v>
      </c>
      <c r="G326" s="53"/>
    </row>
    <row r="327" spans="1:8" ht="26.25" customHeight="1" thickBot="1" x14ac:dyDescent="0.3">
      <c r="A327" s="53"/>
      <c r="B327" s="1411"/>
      <c r="C327" s="79" t="s">
        <v>13</v>
      </c>
      <c r="D327" s="79" t="s">
        <v>14</v>
      </c>
      <c r="E327" s="79" t="s">
        <v>14</v>
      </c>
      <c r="F327" s="79" t="s">
        <v>14</v>
      </c>
      <c r="G327" s="53"/>
    </row>
    <row r="328" spans="1:8" ht="22.5" customHeight="1" thickBot="1" x14ac:dyDescent="0.3">
      <c r="A328" s="53"/>
      <c r="B328" s="66" t="s">
        <v>33</v>
      </c>
      <c r="C328" s="81">
        <v>1</v>
      </c>
      <c r="D328" s="81"/>
      <c r="E328" s="81"/>
      <c r="F328" s="81"/>
      <c r="G328" s="53"/>
    </row>
    <row r="329" spans="1:8" ht="15.75" customHeight="1" thickBot="1" x14ac:dyDescent="0.3">
      <c r="A329" s="53"/>
      <c r="B329" s="66" t="s">
        <v>35</v>
      </c>
      <c r="C329" s="81">
        <f>C342</f>
        <v>1550</v>
      </c>
      <c r="D329" s="81"/>
      <c r="E329" s="81"/>
      <c r="F329" s="81"/>
      <c r="G329" s="53"/>
    </row>
    <row r="330" spans="1:8" ht="16.5" thickBot="1" x14ac:dyDescent="0.3">
      <c r="A330" s="53"/>
      <c r="B330" s="66" t="s">
        <v>36</v>
      </c>
      <c r="C330" s="81">
        <f>C329/C328</f>
        <v>1550</v>
      </c>
      <c r="D330" s="81" t="e">
        <f t="shared" ref="D330:F330" si="52">D329/D328</f>
        <v>#DIV/0!</v>
      </c>
      <c r="E330" s="81" t="e">
        <f t="shared" si="52"/>
        <v>#DIV/0!</v>
      </c>
      <c r="F330" s="81" t="e">
        <f t="shared" si="52"/>
        <v>#DIV/0!</v>
      </c>
      <c r="G330" s="53"/>
    </row>
    <row r="331" spans="1:8" ht="15.75" customHeight="1" thickBot="1" x14ac:dyDescent="0.3">
      <c r="A331" s="53"/>
      <c r="B331" s="66" t="s">
        <v>37</v>
      </c>
      <c r="C331" s="58" t="s">
        <v>94</v>
      </c>
      <c r="D331" s="82">
        <f>D328/C328-1</f>
        <v>-1</v>
      </c>
      <c r="E331" s="82" t="e">
        <f t="shared" ref="E331:F333" si="53">E328/D328-1</f>
        <v>#DIV/0!</v>
      </c>
      <c r="F331" s="82" t="e">
        <f t="shared" si="53"/>
        <v>#DIV/0!</v>
      </c>
      <c r="G331" s="53"/>
    </row>
    <row r="332" spans="1:8" ht="16.5" thickBot="1" x14ac:dyDescent="0.3">
      <c r="A332" s="53"/>
      <c r="B332" s="66" t="s">
        <v>38</v>
      </c>
      <c r="C332" s="58" t="s">
        <v>94</v>
      </c>
      <c r="D332" s="82">
        <f>D329/C329-1</f>
        <v>-1</v>
      </c>
      <c r="E332" s="82" t="e">
        <f t="shared" si="53"/>
        <v>#DIV/0!</v>
      </c>
      <c r="F332" s="82" t="e">
        <f t="shared" si="53"/>
        <v>#DIV/0!</v>
      </c>
      <c r="G332" s="53"/>
    </row>
    <row r="333" spans="1:8" ht="32.25" thickBot="1" x14ac:dyDescent="0.3">
      <c r="A333" s="53"/>
      <c r="B333" s="66" t="s">
        <v>39</v>
      </c>
      <c r="C333" s="58" t="s">
        <v>94</v>
      </c>
      <c r="D333" s="82" t="e">
        <f>D330/C330-1</f>
        <v>#DIV/0!</v>
      </c>
      <c r="E333" s="82" t="e">
        <f t="shared" si="53"/>
        <v>#DIV/0!</v>
      </c>
      <c r="F333" s="82" t="e">
        <f t="shared" si="53"/>
        <v>#DIV/0!</v>
      </c>
      <c r="G333" s="53"/>
    </row>
    <row r="334" spans="1:8" ht="16.5" customHeight="1" thickBot="1" x14ac:dyDescent="0.3">
      <c r="A334" s="53"/>
      <c r="B334" s="1438" t="s">
        <v>889</v>
      </c>
      <c r="C334" s="1439"/>
      <c r="D334" s="1439"/>
      <c r="E334" s="1439"/>
      <c r="F334" s="1440"/>
      <c r="G334" s="53"/>
    </row>
    <row r="335" spans="1:8" ht="15.75" x14ac:dyDescent="0.25">
      <c r="A335" s="53"/>
      <c r="B335" s="1410"/>
      <c r="C335" s="77">
        <v>2024</v>
      </c>
      <c r="D335" s="77">
        <v>2025</v>
      </c>
      <c r="E335" s="77">
        <v>2026</v>
      </c>
      <c r="F335" s="77">
        <v>2027</v>
      </c>
      <c r="G335" s="53"/>
    </row>
    <row r="336" spans="1:8" ht="16.5" thickBot="1" x14ac:dyDescent="0.3">
      <c r="A336" s="53"/>
      <c r="B336" s="1411"/>
      <c r="C336" s="79" t="s">
        <v>13</v>
      </c>
      <c r="D336" s="79" t="s">
        <v>14</v>
      </c>
      <c r="E336" s="79" t="s">
        <v>14</v>
      </c>
      <c r="F336" s="79" t="s">
        <v>14</v>
      </c>
      <c r="G336" s="53"/>
    </row>
    <row r="337" spans="1:7" ht="20.25" customHeight="1" thickBot="1" x14ac:dyDescent="0.3">
      <c r="A337" s="53"/>
      <c r="B337" s="84" t="s">
        <v>57</v>
      </c>
      <c r="C337" s="85"/>
      <c r="D337" s="85"/>
      <c r="E337" s="85"/>
      <c r="F337" s="85"/>
      <c r="G337" s="53"/>
    </row>
    <row r="338" spans="1:7" ht="23.25" customHeight="1" thickBot="1" x14ac:dyDescent="0.3">
      <c r="A338" s="53"/>
      <c r="B338" s="86" t="s">
        <v>42</v>
      </c>
      <c r="C338" s="85"/>
      <c r="D338" s="85"/>
      <c r="E338" s="85"/>
      <c r="F338" s="85"/>
      <c r="G338" s="53"/>
    </row>
    <row r="339" spans="1:7" ht="16.5" thickBot="1" x14ac:dyDescent="0.3">
      <c r="A339" s="53"/>
      <c r="B339" s="86" t="s">
        <v>69</v>
      </c>
      <c r="C339" s="88"/>
      <c r="D339" s="89"/>
      <c r="E339" s="89"/>
      <c r="F339" s="89"/>
      <c r="G339" s="53"/>
    </row>
    <row r="340" spans="1:7" ht="16.5" thickBot="1" x14ac:dyDescent="0.3">
      <c r="A340" s="53"/>
      <c r="B340" s="86" t="s">
        <v>59</v>
      </c>
      <c r="C340" s="85"/>
      <c r="D340" s="85"/>
      <c r="E340" s="85"/>
      <c r="F340" s="85"/>
      <c r="G340" s="53"/>
    </row>
    <row r="341" spans="1:7" ht="15.75" customHeight="1" thickBot="1" x14ac:dyDescent="0.3">
      <c r="A341" s="53"/>
      <c r="B341" s="86" t="s">
        <v>60</v>
      </c>
      <c r="C341" s="88"/>
      <c r="D341" s="89"/>
      <c r="E341" s="89"/>
      <c r="F341" s="89"/>
      <c r="G341" s="53"/>
    </row>
    <row r="342" spans="1:7" ht="16.5" thickBot="1" x14ac:dyDescent="0.3">
      <c r="A342" s="53"/>
      <c r="B342" s="84" t="s">
        <v>61</v>
      </c>
      <c r="C342" s="1037">
        <f>C344+C345+C346</f>
        <v>1550</v>
      </c>
      <c r="D342" s="88">
        <f t="shared" ref="D342:F342" si="54">D344+D345+D346</f>
        <v>0</v>
      </c>
      <c r="E342" s="88">
        <f t="shared" si="54"/>
        <v>0</v>
      </c>
      <c r="F342" s="88">
        <f t="shared" si="54"/>
        <v>0</v>
      </c>
      <c r="G342" s="53"/>
    </row>
    <row r="343" spans="1:7" ht="16.5" thickBot="1" x14ac:dyDescent="0.3">
      <c r="A343" s="53"/>
      <c r="B343" s="86" t="s">
        <v>42</v>
      </c>
      <c r="C343" s="85"/>
      <c r="D343" s="101"/>
      <c r="E343" s="85"/>
      <c r="F343" s="85"/>
      <c r="G343" s="53"/>
    </row>
    <row r="344" spans="1:7" ht="16.5" thickBot="1" x14ac:dyDescent="0.3">
      <c r="A344" s="53"/>
      <c r="B344" s="86" t="s">
        <v>69</v>
      </c>
      <c r="C344" s="88">
        <v>1000</v>
      </c>
      <c r="D344" s="88"/>
      <c r="E344" s="88"/>
      <c r="F344" s="88"/>
      <c r="G344" s="53"/>
    </row>
    <row r="345" spans="1:7" ht="16.5" thickBot="1" x14ac:dyDescent="0.3">
      <c r="A345" s="53"/>
      <c r="B345" s="86" t="s">
        <v>59</v>
      </c>
      <c r="C345" s="85">
        <v>500</v>
      </c>
      <c r="D345" s="85"/>
      <c r="E345" s="85"/>
      <c r="F345" s="85"/>
      <c r="G345" s="53"/>
    </row>
    <row r="346" spans="1:7" ht="16.5" thickBot="1" x14ac:dyDescent="0.3">
      <c r="A346" s="53"/>
      <c r="B346" s="86" t="s">
        <v>60</v>
      </c>
      <c r="C346" s="88">
        <v>50</v>
      </c>
      <c r="D346" s="89"/>
      <c r="E346" s="89"/>
      <c r="F346" s="89"/>
      <c r="G346" s="53"/>
    </row>
    <row r="347" spans="1:7" ht="16.5" thickBot="1" x14ac:dyDescent="0.3">
      <c r="A347" s="53"/>
      <c r="B347" s="1015" t="s">
        <v>369</v>
      </c>
      <c r="C347" s="299">
        <f>C342</f>
        <v>1550</v>
      </c>
      <c r="D347" s="299"/>
      <c r="E347" s="299"/>
      <c r="F347" s="299"/>
      <c r="G347" s="53"/>
    </row>
    <row r="348" spans="1:7" ht="33.75" customHeight="1" thickBot="1" x14ac:dyDescent="0.3">
      <c r="A348" s="53"/>
      <c r="B348" s="1039" t="s">
        <v>98</v>
      </c>
      <c r="C348" s="2264" t="s">
        <v>890</v>
      </c>
      <c r="D348" s="2265"/>
      <c r="E348" s="2265"/>
      <c r="F348" s="2266"/>
      <c r="G348" s="53"/>
    </row>
    <row r="349" spans="1:7" ht="32.25" customHeight="1" thickBot="1" x14ac:dyDescent="0.3">
      <c r="A349" s="53"/>
      <c r="B349" s="1046" t="s">
        <v>370</v>
      </c>
      <c r="C349" s="1061" t="s">
        <v>890</v>
      </c>
      <c r="D349" s="1052" t="s">
        <v>54</v>
      </c>
      <c r="E349" s="2272" t="s">
        <v>891</v>
      </c>
      <c r="F349" s="2273"/>
      <c r="G349" s="1053"/>
    </row>
    <row r="350" spans="1:7" ht="33.75" customHeight="1" thickBot="1" x14ac:dyDescent="0.3">
      <c r="A350" s="53"/>
      <c r="B350" s="1050" t="s">
        <v>29</v>
      </c>
      <c r="C350" s="2269" t="s">
        <v>892</v>
      </c>
      <c r="D350" s="2270"/>
      <c r="E350" s="2270"/>
      <c r="F350" s="2271"/>
      <c r="G350" s="53"/>
    </row>
    <row r="351" spans="1:7" ht="24" customHeight="1" thickBot="1" x14ac:dyDescent="0.3">
      <c r="A351" s="53"/>
      <c r="B351" s="66" t="s">
        <v>31</v>
      </c>
      <c r="C351" s="2261" t="s">
        <v>870</v>
      </c>
      <c r="D351" s="2262"/>
      <c r="E351" s="2262"/>
      <c r="F351" s="2263"/>
      <c r="G351" s="53"/>
    </row>
    <row r="352" spans="1:7" ht="26.25" customHeight="1" x14ac:dyDescent="0.25">
      <c r="A352" s="53"/>
      <c r="B352" s="1410"/>
      <c r="C352" s="77">
        <v>2024</v>
      </c>
      <c r="D352" s="77">
        <v>2025</v>
      </c>
      <c r="E352" s="77">
        <v>2026</v>
      </c>
      <c r="F352" s="77">
        <v>2027</v>
      </c>
      <c r="G352" s="53"/>
    </row>
    <row r="353" spans="1:7" ht="26.25" customHeight="1" thickBot="1" x14ac:dyDescent="0.3">
      <c r="A353" s="53"/>
      <c r="B353" s="1411"/>
      <c r="C353" s="79" t="s">
        <v>13</v>
      </c>
      <c r="D353" s="79" t="s">
        <v>14</v>
      </c>
      <c r="E353" s="79" t="s">
        <v>14</v>
      </c>
      <c r="F353" s="79" t="s">
        <v>14</v>
      </c>
      <c r="G353" s="53"/>
    </row>
    <row r="354" spans="1:7" ht="22.5" customHeight="1" thickBot="1" x14ac:dyDescent="0.3">
      <c r="A354" s="53"/>
      <c r="B354" s="66" t="s">
        <v>33</v>
      </c>
      <c r="C354" s="81">
        <v>1</v>
      </c>
      <c r="D354" s="81"/>
      <c r="E354" s="81"/>
      <c r="F354" s="81"/>
      <c r="G354" s="53"/>
    </row>
    <row r="355" spans="1:7" ht="15.75" customHeight="1" thickBot="1" x14ac:dyDescent="0.3">
      <c r="A355" s="53"/>
      <c r="B355" s="66" t="s">
        <v>35</v>
      </c>
      <c r="C355" s="81">
        <f>C368</f>
        <v>6700</v>
      </c>
      <c r="D355" s="81"/>
      <c r="E355" s="81"/>
      <c r="F355" s="81"/>
      <c r="G355" s="53"/>
    </row>
    <row r="356" spans="1:7" ht="16.5" thickBot="1" x14ac:dyDescent="0.3">
      <c r="A356" s="53"/>
      <c r="B356" s="66" t="s">
        <v>36</v>
      </c>
      <c r="C356" s="81">
        <f>C355/C354</f>
        <v>6700</v>
      </c>
      <c r="D356" s="81" t="e">
        <f t="shared" ref="D356:F356" si="55">D355/D354</f>
        <v>#DIV/0!</v>
      </c>
      <c r="E356" s="81" t="e">
        <f t="shared" si="55"/>
        <v>#DIV/0!</v>
      </c>
      <c r="F356" s="81" t="e">
        <f t="shared" si="55"/>
        <v>#DIV/0!</v>
      </c>
      <c r="G356" s="53"/>
    </row>
    <row r="357" spans="1:7" ht="15.75" customHeight="1" thickBot="1" x14ac:dyDescent="0.3">
      <c r="A357" s="53"/>
      <c r="B357" s="66" t="s">
        <v>37</v>
      </c>
      <c r="C357" s="58" t="s">
        <v>94</v>
      </c>
      <c r="D357" s="82">
        <f>D354/C354-1</f>
        <v>-1</v>
      </c>
      <c r="E357" s="82" t="e">
        <f t="shared" ref="E357:F359" si="56">E354/D354-1</f>
        <v>#DIV/0!</v>
      </c>
      <c r="F357" s="82" t="e">
        <f t="shared" si="56"/>
        <v>#DIV/0!</v>
      </c>
      <c r="G357" s="53"/>
    </row>
    <row r="358" spans="1:7" ht="16.5" thickBot="1" x14ac:dyDescent="0.3">
      <c r="A358" s="53"/>
      <c r="B358" s="66" t="s">
        <v>38</v>
      </c>
      <c r="C358" s="58" t="s">
        <v>94</v>
      </c>
      <c r="D358" s="82">
        <f>D355/C355-1</f>
        <v>-1</v>
      </c>
      <c r="E358" s="82" t="e">
        <f t="shared" si="56"/>
        <v>#DIV/0!</v>
      </c>
      <c r="F358" s="82" t="e">
        <f t="shared" si="56"/>
        <v>#DIV/0!</v>
      </c>
      <c r="G358" s="53"/>
    </row>
    <row r="359" spans="1:7" ht="32.25" thickBot="1" x14ac:dyDescent="0.3">
      <c r="A359" s="53"/>
      <c r="B359" s="66" t="s">
        <v>39</v>
      </c>
      <c r="C359" s="58" t="s">
        <v>94</v>
      </c>
      <c r="D359" s="82" t="e">
        <f>D356/C356-1</f>
        <v>#DIV/0!</v>
      </c>
      <c r="E359" s="82" t="e">
        <f t="shared" si="56"/>
        <v>#DIV/0!</v>
      </c>
      <c r="F359" s="82" t="e">
        <f t="shared" si="56"/>
        <v>#DIV/0!</v>
      </c>
      <c r="G359" s="53"/>
    </row>
    <row r="360" spans="1:7" ht="16.5" customHeight="1" thickBot="1" x14ac:dyDescent="0.3">
      <c r="A360" s="53"/>
      <c r="B360" s="1438" t="s">
        <v>893</v>
      </c>
      <c r="C360" s="1439"/>
      <c r="D360" s="1439"/>
      <c r="E360" s="1439"/>
      <c r="F360" s="1440"/>
      <c r="G360" s="53"/>
    </row>
    <row r="361" spans="1:7" ht="15.75" x14ac:dyDescent="0.25">
      <c r="A361" s="53"/>
      <c r="B361" s="1410"/>
      <c r="C361" s="77">
        <v>2024</v>
      </c>
      <c r="D361" s="77">
        <v>2025</v>
      </c>
      <c r="E361" s="77">
        <v>2026</v>
      </c>
      <c r="F361" s="77">
        <v>2027</v>
      </c>
      <c r="G361" s="53"/>
    </row>
    <row r="362" spans="1:7" ht="16.5" thickBot="1" x14ac:dyDescent="0.3">
      <c r="A362" s="53"/>
      <c r="B362" s="1411"/>
      <c r="C362" s="79" t="s">
        <v>13</v>
      </c>
      <c r="D362" s="79" t="s">
        <v>14</v>
      </c>
      <c r="E362" s="79" t="s">
        <v>14</v>
      </c>
      <c r="F362" s="79" t="s">
        <v>14</v>
      </c>
      <c r="G362" s="53"/>
    </row>
    <row r="363" spans="1:7" ht="20.25" customHeight="1" thickBot="1" x14ac:dyDescent="0.3">
      <c r="A363" s="53"/>
      <c r="B363" s="84" t="s">
        <v>57</v>
      </c>
      <c r="C363" s="85"/>
      <c r="D363" s="85"/>
      <c r="E363" s="85"/>
      <c r="F363" s="85"/>
      <c r="G363" s="53"/>
    </row>
    <row r="364" spans="1:7" ht="23.25" customHeight="1" thickBot="1" x14ac:dyDescent="0.3">
      <c r="A364" s="53"/>
      <c r="B364" s="86" t="s">
        <v>42</v>
      </c>
      <c r="C364" s="85"/>
      <c r="D364" s="85"/>
      <c r="E364" s="85"/>
      <c r="F364" s="85"/>
      <c r="G364" s="53"/>
    </row>
    <row r="365" spans="1:7" ht="16.5" thickBot="1" x14ac:dyDescent="0.3">
      <c r="A365" s="53"/>
      <c r="B365" s="86" t="s">
        <v>69</v>
      </c>
      <c r="C365" s="88"/>
      <c r="D365" s="89"/>
      <c r="E365" s="89"/>
      <c r="F365" s="89"/>
      <c r="G365" s="53"/>
    </row>
    <row r="366" spans="1:7" ht="16.5" thickBot="1" x14ac:dyDescent="0.3">
      <c r="A366" s="53"/>
      <c r="B366" s="86" t="s">
        <v>59</v>
      </c>
      <c r="C366" s="85"/>
      <c r="D366" s="85"/>
      <c r="E366" s="85"/>
      <c r="F366" s="85"/>
      <c r="G366" s="53"/>
    </row>
    <row r="367" spans="1:7" ht="15.75" customHeight="1" thickBot="1" x14ac:dyDescent="0.3">
      <c r="A367" s="53"/>
      <c r="B367" s="86" t="s">
        <v>60</v>
      </c>
      <c r="C367" s="88"/>
      <c r="D367" s="89"/>
      <c r="E367" s="89"/>
      <c r="F367" s="89"/>
      <c r="G367" s="53"/>
    </row>
    <row r="368" spans="1:7" ht="16.5" thickBot="1" x14ac:dyDescent="0.3">
      <c r="A368" s="53"/>
      <c r="B368" s="84" t="s">
        <v>61</v>
      </c>
      <c r="C368" s="1037">
        <f>C369+C370+C371+C372</f>
        <v>6700</v>
      </c>
      <c r="D368" s="88">
        <f t="shared" ref="D368:F368" si="57">D369+D370+D371+D372</f>
        <v>0</v>
      </c>
      <c r="E368" s="88">
        <f t="shared" si="57"/>
        <v>0</v>
      </c>
      <c r="F368" s="88">
        <f t="shared" si="57"/>
        <v>0</v>
      </c>
      <c r="G368" s="53"/>
    </row>
    <row r="369" spans="1:7" ht="16.5" thickBot="1" x14ac:dyDescent="0.3">
      <c r="A369" s="53"/>
      <c r="B369" s="86" t="s">
        <v>42</v>
      </c>
      <c r="C369" s="85"/>
      <c r="D369" s="101"/>
      <c r="E369" s="85"/>
      <c r="F369" s="85"/>
      <c r="G369" s="53"/>
    </row>
    <row r="370" spans="1:7" ht="16.5" thickBot="1" x14ac:dyDescent="0.3">
      <c r="A370" s="53"/>
      <c r="B370" s="86" t="s">
        <v>69</v>
      </c>
      <c r="C370" s="88">
        <v>4000</v>
      </c>
      <c r="D370" s="88"/>
      <c r="E370" s="88"/>
      <c r="F370" s="88"/>
      <c r="G370" s="53"/>
    </row>
    <row r="371" spans="1:7" ht="16.5" thickBot="1" x14ac:dyDescent="0.3">
      <c r="A371" s="53"/>
      <c r="B371" s="86" t="s">
        <v>59</v>
      </c>
      <c r="C371" s="85">
        <v>2500</v>
      </c>
      <c r="D371" s="85"/>
      <c r="E371" s="85"/>
      <c r="F371" s="85"/>
      <c r="G371" s="53"/>
    </row>
    <row r="372" spans="1:7" ht="16.5" thickBot="1" x14ac:dyDescent="0.3">
      <c r="A372" s="53"/>
      <c r="B372" s="86" t="s">
        <v>60</v>
      </c>
      <c r="C372" s="88">
        <v>200</v>
      </c>
      <c r="D372" s="89"/>
      <c r="E372" s="89"/>
      <c r="F372" s="89"/>
      <c r="G372" s="53"/>
    </row>
    <row r="373" spans="1:7" ht="16.5" thickBot="1" x14ac:dyDescent="0.3">
      <c r="A373" s="53"/>
      <c r="B373" s="1015" t="s">
        <v>374</v>
      </c>
      <c r="C373" s="299">
        <f>C368</f>
        <v>6700</v>
      </c>
      <c r="D373" s="299"/>
      <c r="E373" s="299"/>
      <c r="F373" s="299"/>
      <c r="G373" s="53"/>
    </row>
    <row r="374" spans="1:7" ht="33.75" customHeight="1" thickBot="1" x14ac:dyDescent="0.3">
      <c r="A374" s="53"/>
      <c r="B374" s="1039" t="s">
        <v>98</v>
      </c>
      <c r="C374" s="2264" t="s">
        <v>894</v>
      </c>
      <c r="D374" s="2265"/>
      <c r="E374" s="2265"/>
      <c r="F374" s="2266"/>
      <c r="G374" s="53"/>
    </row>
    <row r="375" spans="1:7" ht="32.25" customHeight="1" thickBot="1" x14ac:dyDescent="0.3">
      <c r="A375" s="53"/>
      <c r="B375" s="1046" t="s">
        <v>375</v>
      </c>
      <c r="C375" s="1054" t="s">
        <v>894</v>
      </c>
      <c r="D375" s="1048" t="s">
        <v>54</v>
      </c>
      <c r="E375" s="2277" t="s">
        <v>895</v>
      </c>
      <c r="F375" s="2278"/>
      <c r="G375" s="1053"/>
    </row>
    <row r="376" spans="1:7" ht="33" customHeight="1" thickBot="1" x14ac:dyDescent="0.3">
      <c r="A376" s="53"/>
      <c r="B376" s="1050" t="s">
        <v>29</v>
      </c>
      <c r="C376" s="2255" t="s">
        <v>896</v>
      </c>
      <c r="D376" s="2256"/>
      <c r="E376" s="2256"/>
      <c r="F376" s="2257"/>
      <c r="G376" s="53"/>
    </row>
    <row r="377" spans="1:7" ht="22.5" customHeight="1" thickBot="1" x14ac:dyDescent="0.3">
      <c r="A377" s="53"/>
      <c r="B377" s="66" t="s">
        <v>31</v>
      </c>
      <c r="C377" s="2236" t="s">
        <v>897</v>
      </c>
      <c r="D377" s="2237"/>
      <c r="E377" s="2237"/>
      <c r="F377" s="2238"/>
      <c r="G377" s="53"/>
    </row>
    <row r="378" spans="1:7" ht="26.25" customHeight="1" x14ac:dyDescent="0.25">
      <c r="A378" s="53"/>
      <c r="B378" s="1410"/>
      <c r="C378" s="77">
        <v>2024</v>
      </c>
      <c r="D378" s="77">
        <v>2025</v>
      </c>
      <c r="E378" s="77">
        <v>2026</v>
      </c>
      <c r="F378" s="77">
        <v>2027</v>
      </c>
      <c r="G378" s="53"/>
    </row>
    <row r="379" spans="1:7" ht="26.25" customHeight="1" thickBot="1" x14ac:dyDescent="0.3">
      <c r="A379" s="53"/>
      <c r="B379" s="1411"/>
      <c r="C379" s="79" t="s">
        <v>13</v>
      </c>
      <c r="D379" s="79" t="s">
        <v>14</v>
      </c>
      <c r="E379" s="79" t="s">
        <v>14</v>
      </c>
      <c r="F379" s="79" t="s">
        <v>14</v>
      </c>
      <c r="G379" s="53"/>
    </row>
    <row r="380" spans="1:7" ht="22.5" customHeight="1" thickBot="1" x14ac:dyDescent="0.3">
      <c r="A380" s="53"/>
      <c r="B380" s="66" t="s">
        <v>33</v>
      </c>
      <c r="C380" s="81">
        <v>1</v>
      </c>
      <c r="D380" s="81"/>
      <c r="E380" s="81"/>
      <c r="F380" s="81"/>
      <c r="G380" s="53"/>
    </row>
    <row r="381" spans="1:7" ht="15.75" customHeight="1" thickBot="1" x14ac:dyDescent="0.3">
      <c r="A381" s="53"/>
      <c r="B381" s="66" t="s">
        <v>35</v>
      </c>
      <c r="C381" s="81">
        <f>C394</f>
        <v>5050</v>
      </c>
      <c r="D381" s="81"/>
      <c r="E381" s="81"/>
      <c r="F381" s="81"/>
      <c r="G381" s="53"/>
    </row>
    <row r="382" spans="1:7" ht="16.5" thickBot="1" x14ac:dyDescent="0.3">
      <c r="A382" s="53"/>
      <c r="B382" s="66" t="s">
        <v>36</v>
      </c>
      <c r="C382" s="81">
        <f>C381/C380</f>
        <v>5050</v>
      </c>
      <c r="D382" s="81" t="e">
        <f t="shared" ref="D382:F382" si="58">D381/D380</f>
        <v>#DIV/0!</v>
      </c>
      <c r="E382" s="81" t="e">
        <f t="shared" si="58"/>
        <v>#DIV/0!</v>
      </c>
      <c r="F382" s="81" t="e">
        <f t="shared" si="58"/>
        <v>#DIV/0!</v>
      </c>
      <c r="G382" s="53"/>
    </row>
    <row r="383" spans="1:7" ht="15.75" customHeight="1" thickBot="1" x14ac:dyDescent="0.3">
      <c r="A383" s="53"/>
      <c r="B383" s="66" t="s">
        <v>37</v>
      </c>
      <c r="C383" s="58" t="s">
        <v>94</v>
      </c>
      <c r="D383" s="82">
        <f>D380/C380-1</f>
        <v>-1</v>
      </c>
      <c r="E383" s="82" t="e">
        <f t="shared" ref="E383:F385" si="59">E380/D380-1</f>
        <v>#DIV/0!</v>
      </c>
      <c r="F383" s="82" t="e">
        <f t="shared" si="59"/>
        <v>#DIV/0!</v>
      </c>
      <c r="G383" s="53"/>
    </row>
    <row r="384" spans="1:7" ht="16.5" thickBot="1" x14ac:dyDescent="0.3">
      <c r="A384" s="53"/>
      <c r="B384" s="66" t="s">
        <v>38</v>
      </c>
      <c r="C384" s="58" t="s">
        <v>94</v>
      </c>
      <c r="D384" s="82">
        <f>D381/C381-1</f>
        <v>-1</v>
      </c>
      <c r="E384" s="82" t="e">
        <f t="shared" si="59"/>
        <v>#DIV/0!</v>
      </c>
      <c r="F384" s="82" t="e">
        <f t="shared" si="59"/>
        <v>#DIV/0!</v>
      </c>
      <c r="G384" s="53"/>
    </row>
    <row r="385" spans="1:7" ht="32.25" thickBot="1" x14ac:dyDescent="0.3">
      <c r="A385" s="53"/>
      <c r="B385" s="66" t="s">
        <v>39</v>
      </c>
      <c r="C385" s="58" t="s">
        <v>94</v>
      </c>
      <c r="D385" s="82" t="e">
        <f>D382/C382-1</f>
        <v>#DIV/0!</v>
      </c>
      <c r="E385" s="82" t="e">
        <f t="shared" si="59"/>
        <v>#DIV/0!</v>
      </c>
      <c r="F385" s="82" t="e">
        <f t="shared" si="59"/>
        <v>#DIV/0!</v>
      </c>
      <c r="G385" s="53"/>
    </row>
    <row r="386" spans="1:7" ht="16.5" customHeight="1" thickBot="1" x14ac:dyDescent="0.3">
      <c r="A386" s="53"/>
      <c r="B386" s="1438" t="s">
        <v>898</v>
      </c>
      <c r="C386" s="1439"/>
      <c r="D386" s="1439"/>
      <c r="E386" s="1439"/>
      <c r="F386" s="1440"/>
      <c r="G386" s="53"/>
    </row>
    <row r="387" spans="1:7" ht="15.75" x14ac:dyDescent="0.25">
      <c r="A387" s="53"/>
      <c r="B387" s="1410"/>
      <c r="C387" s="77">
        <v>2024</v>
      </c>
      <c r="D387" s="77">
        <v>2025</v>
      </c>
      <c r="E387" s="77">
        <v>2026</v>
      </c>
      <c r="F387" s="77">
        <v>2027</v>
      </c>
      <c r="G387" s="53"/>
    </row>
    <row r="388" spans="1:7" ht="16.5" thickBot="1" x14ac:dyDescent="0.3">
      <c r="A388" s="53"/>
      <c r="B388" s="1411"/>
      <c r="C388" s="79" t="s">
        <v>13</v>
      </c>
      <c r="D388" s="79" t="s">
        <v>14</v>
      </c>
      <c r="E388" s="79" t="s">
        <v>14</v>
      </c>
      <c r="F388" s="79" t="s">
        <v>14</v>
      </c>
      <c r="G388" s="53"/>
    </row>
    <row r="389" spans="1:7" ht="20.25" customHeight="1" thickBot="1" x14ac:dyDescent="0.3">
      <c r="A389" s="53"/>
      <c r="B389" s="84" t="s">
        <v>57</v>
      </c>
      <c r="C389" s="85"/>
      <c r="D389" s="85"/>
      <c r="E389" s="85"/>
      <c r="F389" s="85"/>
      <c r="G389" s="53"/>
    </row>
    <row r="390" spans="1:7" ht="23.25" customHeight="1" thickBot="1" x14ac:dyDescent="0.3">
      <c r="A390" s="53"/>
      <c r="B390" s="86" t="s">
        <v>42</v>
      </c>
      <c r="C390" s="85"/>
      <c r="D390" s="85"/>
      <c r="E390" s="85"/>
      <c r="F390" s="85"/>
      <c r="G390" s="53"/>
    </row>
    <row r="391" spans="1:7" ht="16.5" thickBot="1" x14ac:dyDescent="0.3">
      <c r="A391" s="53"/>
      <c r="B391" s="86" t="s">
        <v>69</v>
      </c>
      <c r="C391" s="88"/>
      <c r="D391" s="89"/>
      <c r="E391" s="89"/>
      <c r="F391" s="89"/>
      <c r="G391" s="53"/>
    </row>
    <row r="392" spans="1:7" ht="16.5" thickBot="1" x14ac:dyDescent="0.3">
      <c r="A392" s="53"/>
      <c r="B392" s="86" t="s">
        <v>59</v>
      </c>
      <c r="C392" s="85"/>
      <c r="D392" s="85"/>
      <c r="E392" s="85"/>
      <c r="F392" s="85"/>
      <c r="G392" s="53"/>
    </row>
    <row r="393" spans="1:7" ht="15.75" customHeight="1" thickBot="1" x14ac:dyDescent="0.3">
      <c r="A393" s="53"/>
      <c r="B393" s="86" t="s">
        <v>60</v>
      </c>
      <c r="C393" s="88"/>
      <c r="D393" s="89"/>
      <c r="E393" s="89"/>
      <c r="F393" s="89"/>
      <c r="G393" s="53"/>
    </row>
    <row r="394" spans="1:7" ht="16.5" thickBot="1" x14ac:dyDescent="0.3">
      <c r="A394" s="53"/>
      <c r="B394" s="84" t="s">
        <v>61</v>
      </c>
      <c r="C394" s="1037">
        <f>C396+C397+C398</f>
        <v>5050</v>
      </c>
      <c r="D394" s="1037">
        <f t="shared" ref="D394:F394" si="60">D396+D397+D398</f>
        <v>0</v>
      </c>
      <c r="E394" s="1037">
        <f t="shared" si="60"/>
        <v>0</v>
      </c>
      <c r="F394" s="1037">
        <f t="shared" si="60"/>
        <v>0</v>
      </c>
      <c r="G394" s="53"/>
    </row>
    <row r="395" spans="1:7" ht="16.5" thickBot="1" x14ac:dyDescent="0.3">
      <c r="A395" s="53"/>
      <c r="B395" s="86" t="s">
        <v>42</v>
      </c>
      <c r="C395" s="85"/>
      <c r="D395" s="101"/>
      <c r="E395" s="85"/>
      <c r="F395" s="85"/>
      <c r="G395" s="53"/>
    </row>
    <row r="396" spans="1:7" ht="16.5" thickBot="1" x14ac:dyDescent="0.3">
      <c r="A396" s="53"/>
      <c r="B396" s="86" t="s">
        <v>69</v>
      </c>
      <c r="C396" s="88">
        <v>2500</v>
      </c>
      <c r="D396" s="88"/>
      <c r="E396" s="88"/>
      <c r="F396" s="88"/>
      <c r="G396" s="53"/>
    </row>
    <row r="397" spans="1:7" ht="16.5" thickBot="1" x14ac:dyDescent="0.3">
      <c r="A397" s="53"/>
      <c r="B397" s="86" t="s">
        <v>59</v>
      </c>
      <c r="C397" s="85">
        <v>2500</v>
      </c>
      <c r="D397" s="85"/>
      <c r="E397" s="85"/>
      <c r="F397" s="85"/>
      <c r="G397" s="53"/>
    </row>
    <row r="398" spans="1:7" ht="16.5" thickBot="1" x14ac:dyDescent="0.3">
      <c r="A398" s="53"/>
      <c r="B398" s="86" t="s">
        <v>60</v>
      </c>
      <c r="C398" s="88">
        <v>50</v>
      </c>
      <c r="D398" s="89"/>
      <c r="E398" s="89"/>
      <c r="F398" s="300"/>
      <c r="G398" s="53"/>
    </row>
    <row r="399" spans="1:7" ht="16.5" thickBot="1" x14ac:dyDescent="0.3">
      <c r="A399" s="53"/>
      <c r="B399" s="1015" t="s">
        <v>379</v>
      </c>
      <c r="C399" s="299">
        <f>C394</f>
        <v>5050</v>
      </c>
      <c r="D399" s="299">
        <f t="shared" ref="D399:F399" si="61">D394</f>
        <v>0</v>
      </c>
      <c r="E399" s="279">
        <f t="shared" si="61"/>
        <v>0</v>
      </c>
      <c r="F399" s="1038">
        <f t="shared" si="61"/>
        <v>0</v>
      </c>
      <c r="G399" s="53"/>
    </row>
    <row r="400" spans="1:7" ht="33.75" customHeight="1" thickBot="1" x14ac:dyDescent="0.3">
      <c r="A400" s="53"/>
      <c r="B400" s="1039" t="s">
        <v>98</v>
      </c>
      <c r="C400" s="2264" t="s">
        <v>899</v>
      </c>
      <c r="D400" s="2265"/>
      <c r="E400" s="2265"/>
      <c r="F400" s="2266"/>
      <c r="G400" s="53"/>
    </row>
    <row r="401" spans="1:7" ht="32.25" customHeight="1" thickBot="1" x14ac:dyDescent="0.3">
      <c r="A401" s="53"/>
      <c r="B401" s="75" t="s">
        <v>900</v>
      </c>
      <c r="C401" s="1062" t="s">
        <v>899</v>
      </c>
      <c r="D401" s="1056" t="s">
        <v>54</v>
      </c>
      <c r="E401" s="2282" t="s">
        <v>901</v>
      </c>
      <c r="F401" s="2283"/>
      <c r="G401" s="1049"/>
    </row>
    <row r="402" spans="1:7" ht="41.25" customHeight="1" thickBot="1" x14ac:dyDescent="0.3">
      <c r="A402" s="53"/>
      <c r="B402" s="1050" t="s">
        <v>29</v>
      </c>
      <c r="C402" s="2284" t="s">
        <v>869</v>
      </c>
      <c r="D402" s="2285"/>
      <c r="E402" s="2285"/>
      <c r="F402" s="2286"/>
      <c r="G402" s="53"/>
    </row>
    <row r="403" spans="1:7" ht="28.5" customHeight="1" thickBot="1" x14ac:dyDescent="0.3">
      <c r="A403" s="53"/>
      <c r="B403" s="66" t="s">
        <v>31</v>
      </c>
      <c r="C403" s="2261" t="s">
        <v>870</v>
      </c>
      <c r="D403" s="2262"/>
      <c r="E403" s="2262"/>
      <c r="F403" s="2263"/>
      <c r="G403" s="53"/>
    </row>
    <row r="404" spans="1:7" ht="26.25" customHeight="1" x14ac:dyDescent="0.25">
      <c r="A404" s="53"/>
      <c r="B404" s="1410"/>
      <c r="C404" s="77">
        <v>2024</v>
      </c>
      <c r="D404" s="77">
        <v>2025</v>
      </c>
      <c r="E404" s="77">
        <v>2026</v>
      </c>
      <c r="F404" s="77">
        <v>2027</v>
      </c>
      <c r="G404" s="53"/>
    </row>
    <row r="405" spans="1:7" ht="26.25" customHeight="1" thickBot="1" x14ac:dyDescent="0.3">
      <c r="A405" s="53"/>
      <c r="B405" s="1411"/>
      <c r="C405" s="79" t="s">
        <v>13</v>
      </c>
      <c r="D405" s="79" t="s">
        <v>14</v>
      </c>
      <c r="E405" s="79" t="s">
        <v>14</v>
      </c>
      <c r="F405" s="79" t="s">
        <v>14</v>
      </c>
      <c r="G405" s="53"/>
    </row>
    <row r="406" spans="1:7" ht="22.5" customHeight="1" thickBot="1" x14ac:dyDescent="0.3">
      <c r="A406" s="53"/>
      <c r="B406" s="66" t="s">
        <v>33</v>
      </c>
      <c r="C406" s="81">
        <v>1</v>
      </c>
      <c r="D406" s="81">
        <v>1</v>
      </c>
      <c r="E406" s="81">
        <v>1</v>
      </c>
      <c r="F406" s="81">
        <v>1</v>
      </c>
      <c r="G406" s="53"/>
    </row>
    <row r="407" spans="1:7" ht="15.75" customHeight="1" thickBot="1" x14ac:dyDescent="0.3">
      <c r="A407" s="53"/>
      <c r="B407" s="66" t="s">
        <v>35</v>
      </c>
      <c r="C407" s="81">
        <f>C420</f>
        <v>3500</v>
      </c>
      <c r="D407" s="81">
        <f t="shared" ref="D407:F407" si="62">D420</f>
        <v>3700</v>
      </c>
      <c r="E407" s="81">
        <f t="shared" si="62"/>
        <v>3500</v>
      </c>
      <c r="F407" s="81">
        <f t="shared" si="62"/>
        <v>3500</v>
      </c>
      <c r="G407" s="53"/>
    </row>
    <row r="408" spans="1:7" ht="16.5" thickBot="1" x14ac:dyDescent="0.3">
      <c r="A408" s="53"/>
      <c r="B408" s="66" t="s">
        <v>36</v>
      </c>
      <c r="C408" s="81">
        <f>C407/C406</f>
        <v>3500</v>
      </c>
      <c r="D408" s="81">
        <f t="shared" ref="D408:F408" si="63">D407/D406</f>
        <v>3700</v>
      </c>
      <c r="E408" s="81">
        <f t="shared" si="63"/>
        <v>3500</v>
      </c>
      <c r="F408" s="81">
        <f t="shared" si="63"/>
        <v>3500</v>
      </c>
      <c r="G408" s="53"/>
    </row>
    <row r="409" spans="1:7" ht="15.75" customHeight="1" thickBot="1" x14ac:dyDescent="0.3">
      <c r="A409" s="53"/>
      <c r="B409" s="66" t="s">
        <v>37</v>
      </c>
      <c r="C409" s="58" t="s">
        <v>94</v>
      </c>
      <c r="D409" s="82">
        <f>D406/C406-1</f>
        <v>0</v>
      </c>
      <c r="E409" s="82">
        <f t="shared" ref="E409:F411" si="64">E406/D406-1</f>
        <v>0</v>
      </c>
      <c r="F409" s="82">
        <f t="shared" si="64"/>
        <v>0</v>
      </c>
      <c r="G409" s="53"/>
    </row>
    <row r="410" spans="1:7" ht="16.5" thickBot="1" x14ac:dyDescent="0.3">
      <c r="A410" s="53"/>
      <c r="B410" s="66" t="s">
        <v>38</v>
      </c>
      <c r="C410" s="58" t="s">
        <v>94</v>
      </c>
      <c r="D410" s="82">
        <f>D407/C407-1</f>
        <v>5.7142857142857162E-2</v>
      </c>
      <c r="E410" s="82">
        <f t="shared" si="64"/>
        <v>-5.4054054054054057E-2</v>
      </c>
      <c r="F410" s="82">
        <f t="shared" si="64"/>
        <v>0</v>
      </c>
      <c r="G410" s="53"/>
    </row>
    <row r="411" spans="1:7" ht="32.25" thickBot="1" x14ac:dyDescent="0.3">
      <c r="A411" s="53"/>
      <c r="B411" s="66" t="s">
        <v>39</v>
      </c>
      <c r="C411" s="58" t="s">
        <v>94</v>
      </c>
      <c r="D411" s="82">
        <f>D408/C408-1</f>
        <v>5.7142857142857162E-2</v>
      </c>
      <c r="E411" s="82">
        <f t="shared" si="64"/>
        <v>-5.4054054054054057E-2</v>
      </c>
      <c r="F411" s="82">
        <f t="shared" si="64"/>
        <v>0</v>
      </c>
      <c r="G411" s="53"/>
    </row>
    <row r="412" spans="1:7" ht="16.5" customHeight="1" thickBot="1" x14ac:dyDescent="0.3">
      <c r="A412" s="53"/>
      <c r="B412" s="2287" t="s">
        <v>902</v>
      </c>
      <c r="C412" s="2288"/>
      <c r="D412" s="2288"/>
      <c r="E412" s="2288"/>
      <c r="F412" s="2289"/>
      <c r="G412" s="53"/>
    </row>
    <row r="413" spans="1:7" ht="15.75" x14ac:dyDescent="0.25">
      <c r="A413" s="53"/>
      <c r="B413" s="2290"/>
      <c r="C413" s="1063">
        <v>2024</v>
      </c>
      <c r="D413" s="1063">
        <v>2025</v>
      </c>
      <c r="E413" s="1063">
        <v>2026</v>
      </c>
      <c r="F413" s="1063">
        <v>2027</v>
      </c>
      <c r="G413" s="53"/>
    </row>
    <row r="414" spans="1:7" ht="16.5" thickBot="1" x14ac:dyDescent="0.3">
      <c r="A414" s="53"/>
      <c r="B414" s="2291"/>
      <c r="C414" s="295" t="s">
        <v>13</v>
      </c>
      <c r="D414" s="295" t="s">
        <v>14</v>
      </c>
      <c r="E414" s="295" t="s">
        <v>14</v>
      </c>
      <c r="F414" s="295" t="s">
        <v>14</v>
      </c>
      <c r="G414" s="53"/>
    </row>
    <row r="415" spans="1:7" ht="20.25" customHeight="1" thickBot="1" x14ac:dyDescent="0.3">
      <c r="A415" s="53"/>
      <c r="B415" s="84" t="s">
        <v>57</v>
      </c>
      <c r="C415" s="85"/>
      <c r="D415" s="85"/>
      <c r="E415" s="85"/>
      <c r="F415" s="85"/>
      <c r="G415" s="53"/>
    </row>
    <row r="416" spans="1:7" ht="23.25" customHeight="1" thickBot="1" x14ac:dyDescent="0.3">
      <c r="A416" s="53"/>
      <c r="B416" s="86" t="s">
        <v>42</v>
      </c>
      <c r="C416" s="85"/>
      <c r="D416" s="85"/>
      <c r="E416" s="85"/>
      <c r="F416" s="85"/>
      <c r="G416" s="53"/>
    </row>
    <row r="417" spans="1:7" ht="16.5" thickBot="1" x14ac:dyDescent="0.3">
      <c r="A417" s="53"/>
      <c r="B417" s="86" t="s">
        <v>69</v>
      </c>
      <c r="C417" s="88"/>
      <c r="D417" s="89"/>
      <c r="E417" s="89"/>
      <c r="F417" s="89"/>
      <c r="G417" s="53"/>
    </row>
    <row r="418" spans="1:7" ht="16.5" thickBot="1" x14ac:dyDescent="0.3">
      <c r="A418" s="53"/>
      <c r="B418" s="86" t="s">
        <v>59</v>
      </c>
      <c r="C418" s="85"/>
      <c r="D418" s="85"/>
      <c r="E418" s="85"/>
      <c r="F418" s="85"/>
      <c r="G418" s="53"/>
    </row>
    <row r="419" spans="1:7" ht="15.75" customHeight="1" thickBot="1" x14ac:dyDescent="0.3">
      <c r="A419" s="53"/>
      <c r="B419" s="86" t="s">
        <v>60</v>
      </c>
      <c r="C419" s="88"/>
      <c r="D419" s="89"/>
      <c r="E419" s="89"/>
      <c r="F419" s="89"/>
      <c r="G419" s="53"/>
    </row>
    <row r="420" spans="1:7" ht="16.5" thickBot="1" x14ac:dyDescent="0.3">
      <c r="A420" s="53"/>
      <c r="B420" s="84" t="s">
        <v>61</v>
      </c>
      <c r="C420" s="1037">
        <f>C422+C423+C424</f>
        <v>3500</v>
      </c>
      <c r="D420" s="1037">
        <f t="shared" ref="D420:F420" si="65">D422+D423+D424</f>
        <v>3700</v>
      </c>
      <c r="E420" s="1037">
        <f t="shared" si="65"/>
        <v>3500</v>
      </c>
      <c r="F420" s="1037">
        <f t="shared" si="65"/>
        <v>3500</v>
      </c>
      <c r="G420" s="53"/>
    </row>
    <row r="421" spans="1:7" ht="16.5" thickBot="1" x14ac:dyDescent="0.3">
      <c r="A421" s="53"/>
      <c r="B421" s="86" t="s">
        <v>42</v>
      </c>
      <c r="C421" s="85"/>
      <c r="D421" s="85"/>
      <c r="E421" s="85"/>
      <c r="F421" s="85"/>
      <c r="G421" s="53"/>
    </row>
    <row r="422" spans="1:7" ht="16.5" thickBot="1" x14ac:dyDescent="0.3">
      <c r="A422" s="53"/>
      <c r="B422" s="86" t="s">
        <v>69</v>
      </c>
      <c r="C422" s="88">
        <v>3500</v>
      </c>
      <c r="D422" s="88">
        <v>3700</v>
      </c>
      <c r="E422" s="88">
        <v>3500</v>
      </c>
      <c r="F422" s="88">
        <v>3500</v>
      </c>
      <c r="G422" s="53"/>
    </row>
    <row r="423" spans="1:7" ht="16.5" thickBot="1" x14ac:dyDescent="0.3">
      <c r="A423" s="53"/>
      <c r="B423" s="86" t="s">
        <v>59</v>
      </c>
      <c r="C423" s="85"/>
      <c r="D423" s="85"/>
      <c r="E423" s="85"/>
      <c r="F423" s="85"/>
      <c r="G423" s="53"/>
    </row>
    <row r="424" spans="1:7" ht="16.5" thickBot="1" x14ac:dyDescent="0.3">
      <c r="A424" s="53"/>
      <c r="B424" s="86" t="s">
        <v>60</v>
      </c>
      <c r="C424" s="88"/>
      <c r="D424" s="89"/>
      <c r="E424" s="89"/>
      <c r="F424" s="89"/>
      <c r="G424" s="53"/>
    </row>
    <row r="425" spans="1:7" ht="16.5" thickBot="1" x14ac:dyDescent="0.3">
      <c r="A425" s="53"/>
      <c r="B425" s="1015" t="s">
        <v>384</v>
      </c>
      <c r="C425" s="88">
        <f>C420</f>
        <v>3500</v>
      </c>
      <c r="D425" s="88">
        <f t="shared" ref="D425:F425" si="66">D420</f>
        <v>3700</v>
      </c>
      <c r="E425" s="88">
        <f t="shared" si="66"/>
        <v>3500</v>
      </c>
      <c r="F425" s="88">
        <f t="shared" si="66"/>
        <v>3500</v>
      </c>
      <c r="G425" s="53"/>
    </row>
    <row r="426" spans="1:7" ht="33.75" customHeight="1" thickBot="1" x14ac:dyDescent="0.3">
      <c r="A426" s="53"/>
      <c r="B426" s="1039" t="s">
        <v>98</v>
      </c>
      <c r="C426" s="2264" t="s">
        <v>903</v>
      </c>
      <c r="D426" s="2265"/>
      <c r="E426" s="2265"/>
      <c r="F426" s="2266"/>
      <c r="G426" s="53"/>
    </row>
    <row r="427" spans="1:7" ht="32.25" customHeight="1" thickBot="1" x14ac:dyDescent="0.3">
      <c r="A427" s="53"/>
      <c r="B427" s="75" t="s">
        <v>385</v>
      </c>
      <c r="C427" s="1064" t="s">
        <v>903</v>
      </c>
      <c r="D427" s="298" t="s">
        <v>54</v>
      </c>
      <c r="E427" s="2240" t="s">
        <v>904</v>
      </c>
      <c r="F427" s="2241"/>
      <c r="G427" s="53"/>
    </row>
    <row r="428" spans="1:7" ht="16.5" thickBot="1" x14ac:dyDescent="0.3">
      <c r="A428" s="53"/>
      <c r="B428" s="100"/>
      <c r="C428" s="1415"/>
      <c r="D428" s="1417"/>
      <c r="E428" s="1417"/>
      <c r="F428" s="1418"/>
      <c r="G428" s="53"/>
    </row>
    <row r="429" spans="1:7" ht="31.5" customHeight="1" thickBot="1" x14ac:dyDescent="0.3">
      <c r="A429" s="53"/>
      <c r="B429" s="66" t="s">
        <v>29</v>
      </c>
      <c r="C429" s="2279" t="s">
        <v>905</v>
      </c>
      <c r="D429" s="2280"/>
      <c r="E429" s="2280"/>
      <c r="F429" s="2281"/>
      <c r="G429" s="53"/>
    </row>
    <row r="430" spans="1:7" ht="21.75" customHeight="1" thickBot="1" x14ac:dyDescent="0.3">
      <c r="A430" s="53"/>
      <c r="B430" s="66" t="s">
        <v>31</v>
      </c>
      <c r="C430" s="2236" t="s">
        <v>870</v>
      </c>
      <c r="D430" s="2237"/>
      <c r="E430" s="2237"/>
      <c r="F430" s="2238"/>
      <c r="G430" s="53"/>
    </row>
    <row r="431" spans="1:7" ht="26.25" customHeight="1" x14ac:dyDescent="0.25">
      <c r="A431" s="53"/>
      <c r="B431" s="1410"/>
      <c r="C431" s="77">
        <v>2024</v>
      </c>
      <c r="D431" s="77">
        <v>2025</v>
      </c>
      <c r="E431" s="77">
        <v>2026</v>
      </c>
      <c r="F431" s="77">
        <v>2027</v>
      </c>
      <c r="G431" s="53"/>
    </row>
    <row r="432" spans="1:7" ht="26.25" customHeight="1" thickBot="1" x14ac:dyDescent="0.3">
      <c r="A432" s="53"/>
      <c r="B432" s="1411"/>
      <c r="C432" s="79" t="s">
        <v>13</v>
      </c>
      <c r="D432" s="79" t="s">
        <v>14</v>
      </c>
      <c r="E432" s="79" t="s">
        <v>14</v>
      </c>
      <c r="F432" s="79" t="s">
        <v>14</v>
      </c>
      <c r="G432" s="53"/>
    </row>
    <row r="433" spans="1:7" ht="22.5" customHeight="1" thickBot="1" x14ac:dyDescent="0.3">
      <c r="A433" s="53"/>
      <c r="B433" s="66" t="s">
        <v>33</v>
      </c>
      <c r="C433" s="81">
        <v>1</v>
      </c>
      <c r="D433" s="81">
        <v>1</v>
      </c>
      <c r="E433" s="81">
        <v>1</v>
      </c>
      <c r="F433" s="81">
        <v>1</v>
      </c>
      <c r="G433" s="53"/>
    </row>
    <row r="434" spans="1:7" ht="15.75" customHeight="1" thickBot="1" x14ac:dyDescent="0.3">
      <c r="A434" s="53"/>
      <c r="B434" s="66" t="s">
        <v>35</v>
      </c>
      <c r="C434" s="81">
        <f>C447</f>
        <v>20000</v>
      </c>
      <c r="D434" s="81">
        <f>D447</f>
        <v>20000</v>
      </c>
      <c r="E434" s="81">
        <f t="shared" ref="E434:F434" si="67">E447</f>
        <v>20000</v>
      </c>
      <c r="F434" s="81">
        <f t="shared" si="67"/>
        <v>20000</v>
      </c>
      <c r="G434" s="53"/>
    </row>
    <row r="435" spans="1:7" ht="16.5" thickBot="1" x14ac:dyDescent="0.3">
      <c r="A435" s="53"/>
      <c r="B435" s="66" t="s">
        <v>36</v>
      </c>
      <c r="C435" s="81">
        <f>C434/C433</f>
        <v>20000</v>
      </c>
      <c r="D435" s="81">
        <f t="shared" ref="D435:F435" si="68">D434/D433</f>
        <v>20000</v>
      </c>
      <c r="E435" s="81">
        <f t="shared" si="68"/>
        <v>20000</v>
      </c>
      <c r="F435" s="81">
        <f t="shared" si="68"/>
        <v>20000</v>
      </c>
      <c r="G435" s="53"/>
    </row>
    <row r="436" spans="1:7" ht="15.75" customHeight="1" thickBot="1" x14ac:dyDescent="0.3">
      <c r="A436" s="53"/>
      <c r="B436" s="66" t="s">
        <v>37</v>
      </c>
      <c r="C436" s="58" t="s">
        <v>94</v>
      </c>
      <c r="D436" s="82">
        <f>D433/C433-1</f>
        <v>0</v>
      </c>
      <c r="E436" s="82">
        <f t="shared" ref="E436:F438" si="69">E433/D433-1</f>
        <v>0</v>
      </c>
      <c r="F436" s="82">
        <f t="shared" si="69"/>
        <v>0</v>
      </c>
      <c r="G436" s="53"/>
    </row>
    <row r="437" spans="1:7" ht="16.5" thickBot="1" x14ac:dyDescent="0.3">
      <c r="A437" s="53"/>
      <c r="B437" s="66" t="s">
        <v>38</v>
      </c>
      <c r="C437" s="58" t="s">
        <v>94</v>
      </c>
      <c r="D437" s="82">
        <f>D434/C434-1</f>
        <v>0</v>
      </c>
      <c r="E437" s="82">
        <f t="shared" si="69"/>
        <v>0</v>
      </c>
      <c r="F437" s="82">
        <f t="shared" si="69"/>
        <v>0</v>
      </c>
      <c r="G437" s="53"/>
    </row>
    <row r="438" spans="1:7" ht="32.25" thickBot="1" x14ac:dyDescent="0.3">
      <c r="A438" s="53"/>
      <c r="B438" s="66" t="s">
        <v>39</v>
      </c>
      <c r="C438" s="58" t="s">
        <v>94</v>
      </c>
      <c r="D438" s="82">
        <f>D435/C435-1</f>
        <v>0</v>
      </c>
      <c r="E438" s="82">
        <f t="shared" si="69"/>
        <v>0</v>
      </c>
      <c r="F438" s="82">
        <f t="shared" si="69"/>
        <v>0</v>
      </c>
      <c r="G438" s="53"/>
    </row>
    <row r="439" spans="1:7" ht="16.5" customHeight="1" thickBot="1" x14ac:dyDescent="0.3">
      <c r="A439" s="53"/>
      <c r="B439" s="1438" t="s">
        <v>906</v>
      </c>
      <c r="C439" s="1439"/>
      <c r="D439" s="1439"/>
      <c r="E439" s="1439"/>
      <c r="F439" s="1440"/>
      <c r="G439" s="53"/>
    </row>
    <row r="440" spans="1:7" ht="15.75" x14ac:dyDescent="0.25">
      <c r="A440" s="53"/>
      <c r="B440" s="1410"/>
      <c r="C440" s="77">
        <v>2024</v>
      </c>
      <c r="D440" s="77">
        <v>2025</v>
      </c>
      <c r="E440" s="77">
        <v>2026</v>
      </c>
      <c r="F440" s="77">
        <v>2027</v>
      </c>
      <c r="G440" s="53"/>
    </row>
    <row r="441" spans="1:7" ht="16.5" thickBot="1" x14ac:dyDescent="0.3">
      <c r="A441" s="53"/>
      <c r="B441" s="1411"/>
      <c r="C441" s="79" t="s">
        <v>13</v>
      </c>
      <c r="D441" s="79" t="s">
        <v>14</v>
      </c>
      <c r="E441" s="79" t="s">
        <v>14</v>
      </c>
      <c r="F441" s="79" t="s">
        <v>14</v>
      </c>
      <c r="G441" s="53"/>
    </row>
    <row r="442" spans="1:7" ht="20.25" customHeight="1" thickBot="1" x14ac:dyDescent="0.3">
      <c r="A442" s="53"/>
      <c r="B442" s="84" t="s">
        <v>57</v>
      </c>
      <c r="C442" s="85"/>
      <c r="D442" s="85"/>
      <c r="E442" s="85"/>
      <c r="F442" s="85"/>
      <c r="G442" s="53"/>
    </row>
    <row r="443" spans="1:7" ht="23.25" customHeight="1" thickBot="1" x14ac:dyDescent="0.3">
      <c r="A443" s="53"/>
      <c r="B443" s="86" t="s">
        <v>42</v>
      </c>
      <c r="C443" s="85"/>
      <c r="D443" s="85"/>
      <c r="E443" s="85"/>
      <c r="F443" s="85"/>
      <c r="G443" s="53"/>
    </row>
    <row r="444" spans="1:7" ht="16.5" thickBot="1" x14ac:dyDescent="0.3">
      <c r="A444" s="53"/>
      <c r="B444" s="86" t="s">
        <v>69</v>
      </c>
      <c r="C444" s="88"/>
      <c r="D444" s="89"/>
      <c r="E444" s="89"/>
      <c r="F444" s="89"/>
      <c r="G444" s="53"/>
    </row>
    <row r="445" spans="1:7" ht="16.5" thickBot="1" x14ac:dyDescent="0.3">
      <c r="A445" s="53"/>
      <c r="B445" s="86" t="s">
        <v>59</v>
      </c>
      <c r="C445" s="85"/>
      <c r="D445" s="85"/>
      <c r="E445" s="85"/>
      <c r="F445" s="85"/>
      <c r="G445" s="53"/>
    </row>
    <row r="446" spans="1:7" ht="15.75" customHeight="1" thickBot="1" x14ac:dyDescent="0.3">
      <c r="A446" s="53"/>
      <c r="B446" s="86" t="s">
        <v>60</v>
      </c>
      <c r="C446" s="88"/>
      <c r="D446" s="89"/>
      <c r="E446" s="89"/>
      <c r="F446" s="89"/>
      <c r="G446" s="53"/>
    </row>
    <row r="447" spans="1:7" ht="16.5" thickBot="1" x14ac:dyDescent="0.3">
      <c r="A447" s="53"/>
      <c r="B447" s="84" t="s">
        <v>61</v>
      </c>
      <c r="C447" s="1037">
        <f>C449+C450+C451</f>
        <v>20000</v>
      </c>
      <c r="D447" s="88">
        <f t="shared" ref="D447:F447" si="70">D449+D450+D451</f>
        <v>20000</v>
      </c>
      <c r="E447" s="88">
        <f t="shared" si="70"/>
        <v>20000</v>
      </c>
      <c r="F447" s="88">
        <f t="shared" si="70"/>
        <v>20000</v>
      </c>
      <c r="G447" s="53"/>
    </row>
    <row r="448" spans="1:7" ht="16.5" thickBot="1" x14ac:dyDescent="0.3">
      <c r="A448" s="53"/>
      <c r="B448" s="86" t="s">
        <v>42</v>
      </c>
      <c r="C448" s="85"/>
      <c r="D448" s="101"/>
      <c r="E448" s="85"/>
      <c r="F448" s="85"/>
      <c r="G448" s="53"/>
    </row>
    <row r="449" spans="1:7" ht="16.5" thickBot="1" x14ac:dyDescent="0.3">
      <c r="A449" s="53"/>
      <c r="B449" s="86" t="s">
        <v>69</v>
      </c>
      <c r="C449" s="88">
        <v>15000</v>
      </c>
      <c r="D449" s="88">
        <v>15000</v>
      </c>
      <c r="E449" s="88">
        <v>15000</v>
      </c>
      <c r="F449" s="88">
        <v>15000</v>
      </c>
      <c r="G449" s="53"/>
    </row>
    <row r="450" spans="1:7" ht="16.5" thickBot="1" x14ac:dyDescent="0.3">
      <c r="A450" s="53"/>
      <c r="B450" s="86" t="s">
        <v>59</v>
      </c>
      <c r="C450" s="85">
        <v>5000</v>
      </c>
      <c r="D450" s="85">
        <v>5000</v>
      </c>
      <c r="E450" s="85">
        <v>5000</v>
      </c>
      <c r="F450" s="85">
        <v>5000</v>
      </c>
      <c r="G450" s="53"/>
    </row>
    <row r="451" spans="1:7" ht="16.5" thickBot="1" x14ac:dyDescent="0.3">
      <c r="A451" s="53"/>
      <c r="B451" s="86" t="s">
        <v>60</v>
      </c>
      <c r="C451" s="88"/>
      <c r="D451" s="89"/>
      <c r="E451" s="89"/>
      <c r="F451" s="89"/>
      <c r="G451" s="53"/>
    </row>
    <row r="452" spans="1:7" ht="16.5" thickBot="1" x14ac:dyDescent="0.3">
      <c r="A452" s="53"/>
      <c r="B452" s="1015" t="s">
        <v>389</v>
      </c>
      <c r="C452" s="299">
        <f>C447</f>
        <v>20000</v>
      </c>
      <c r="D452" s="299">
        <f t="shared" ref="D452:F452" si="71">D447</f>
        <v>20000</v>
      </c>
      <c r="E452" s="299">
        <f t="shared" si="71"/>
        <v>20000</v>
      </c>
      <c r="F452" s="299">
        <f t="shared" si="71"/>
        <v>20000</v>
      </c>
      <c r="G452" s="53"/>
    </row>
    <row r="453" spans="1:7" ht="33.75" customHeight="1" thickBot="1" x14ac:dyDescent="0.3">
      <c r="A453" s="53"/>
      <c r="B453" s="1039" t="s">
        <v>98</v>
      </c>
      <c r="C453" s="2264" t="s">
        <v>907</v>
      </c>
      <c r="D453" s="2265"/>
      <c r="E453" s="2265"/>
      <c r="F453" s="2266"/>
      <c r="G453" s="53"/>
    </row>
    <row r="454" spans="1:7" ht="48" thickBot="1" x14ac:dyDescent="0.3">
      <c r="A454" s="53"/>
      <c r="B454" s="1046" t="s">
        <v>390</v>
      </c>
      <c r="C454" s="1065" t="s">
        <v>907</v>
      </c>
      <c r="D454" s="1066" t="s">
        <v>54</v>
      </c>
      <c r="E454" s="2253" t="s">
        <v>908</v>
      </c>
      <c r="F454" s="2254"/>
      <c r="G454" s="53"/>
    </row>
    <row r="455" spans="1:7" ht="33" customHeight="1" thickBot="1" x14ac:dyDescent="0.3">
      <c r="A455" s="53"/>
      <c r="B455" s="66" t="s">
        <v>29</v>
      </c>
      <c r="C455" s="2255" t="s">
        <v>876</v>
      </c>
      <c r="D455" s="2256"/>
      <c r="E455" s="2256"/>
      <c r="F455" s="2257"/>
      <c r="G455" s="53"/>
    </row>
    <row r="456" spans="1:7" ht="24" customHeight="1" thickBot="1" x14ac:dyDescent="0.3">
      <c r="A456" s="53"/>
      <c r="B456" s="66" t="s">
        <v>31</v>
      </c>
      <c r="C456" s="2236" t="s">
        <v>870</v>
      </c>
      <c r="D456" s="2237"/>
      <c r="E456" s="2237"/>
      <c r="F456" s="2238"/>
      <c r="G456" s="53"/>
    </row>
    <row r="457" spans="1:7" ht="26.25" customHeight="1" x14ac:dyDescent="0.25">
      <c r="A457" s="53"/>
      <c r="B457" s="1410"/>
      <c r="C457" s="77">
        <v>2024</v>
      </c>
      <c r="D457" s="77">
        <v>2025</v>
      </c>
      <c r="E457" s="77">
        <v>2026</v>
      </c>
      <c r="F457" s="77">
        <v>2027</v>
      </c>
      <c r="G457" s="53"/>
    </row>
    <row r="458" spans="1:7" ht="26.25" customHeight="1" thickBot="1" x14ac:dyDescent="0.3">
      <c r="A458" s="53"/>
      <c r="B458" s="1411"/>
      <c r="C458" s="79" t="s">
        <v>13</v>
      </c>
      <c r="D458" s="79" t="s">
        <v>14</v>
      </c>
      <c r="E458" s="79" t="s">
        <v>14</v>
      </c>
      <c r="F458" s="79" t="s">
        <v>14</v>
      </c>
      <c r="G458" s="53"/>
    </row>
    <row r="459" spans="1:7" ht="22.5" customHeight="1" thickBot="1" x14ac:dyDescent="0.3">
      <c r="A459" s="53"/>
      <c r="B459" s="66" t="s">
        <v>33</v>
      </c>
      <c r="C459" s="81">
        <v>1</v>
      </c>
      <c r="D459" s="81">
        <v>1</v>
      </c>
      <c r="E459" s="81">
        <v>1</v>
      </c>
      <c r="F459" s="81">
        <v>1</v>
      </c>
      <c r="G459" s="53"/>
    </row>
    <row r="460" spans="1:7" ht="15.75" customHeight="1" thickBot="1" x14ac:dyDescent="0.3">
      <c r="A460" s="53"/>
      <c r="B460" s="66" t="s">
        <v>35</v>
      </c>
      <c r="C460" s="81">
        <f>C473</f>
        <v>2000</v>
      </c>
      <c r="D460" s="81">
        <f>D473</f>
        <v>4000</v>
      </c>
      <c r="E460" s="81">
        <f t="shared" ref="E460:F460" si="72">E473</f>
        <v>3000</v>
      </c>
      <c r="F460" s="81">
        <f t="shared" si="72"/>
        <v>3000</v>
      </c>
      <c r="G460" s="53"/>
    </row>
    <row r="461" spans="1:7" ht="16.5" thickBot="1" x14ac:dyDescent="0.3">
      <c r="A461" s="53"/>
      <c r="B461" s="66" t="s">
        <v>36</v>
      </c>
      <c r="C461" s="81">
        <f>C460/C459</f>
        <v>2000</v>
      </c>
      <c r="D461" s="81">
        <f t="shared" ref="D461:F461" si="73">D460/D459</f>
        <v>4000</v>
      </c>
      <c r="E461" s="81">
        <f t="shared" si="73"/>
        <v>3000</v>
      </c>
      <c r="F461" s="81">
        <f t="shared" si="73"/>
        <v>3000</v>
      </c>
      <c r="G461" s="53"/>
    </row>
    <row r="462" spans="1:7" ht="15.75" customHeight="1" thickBot="1" x14ac:dyDescent="0.3">
      <c r="A462" s="53"/>
      <c r="B462" s="66" t="s">
        <v>37</v>
      </c>
      <c r="C462" s="58" t="s">
        <v>94</v>
      </c>
      <c r="D462" s="82">
        <f>D459/C459-1</f>
        <v>0</v>
      </c>
      <c r="E462" s="82">
        <f t="shared" ref="E462:F464" si="74">E459/D459-1</f>
        <v>0</v>
      </c>
      <c r="F462" s="82">
        <f t="shared" si="74"/>
        <v>0</v>
      </c>
      <c r="G462" s="53"/>
    </row>
    <row r="463" spans="1:7" ht="16.5" thickBot="1" x14ac:dyDescent="0.3">
      <c r="A463" s="53"/>
      <c r="B463" s="66" t="s">
        <v>38</v>
      </c>
      <c r="C463" s="58" t="s">
        <v>94</v>
      </c>
      <c r="D463" s="82">
        <f>D460/C460-1</f>
        <v>1</v>
      </c>
      <c r="E463" s="82">
        <f t="shared" si="74"/>
        <v>-0.25</v>
      </c>
      <c r="F463" s="82">
        <f t="shared" si="74"/>
        <v>0</v>
      </c>
      <c r="G463" s="53"/>
    </row>
    <row r="464" spans="1:7" ht="32.25" thickBot="1" x14ac:dyDescent="0.3">
      <c r="A464" s="53"/>
      <c r="B464" s="66" t="s">
        <v>39</v>
      </c>
      <c r="C464" s="58" t="s">
        <v>94</v>
      </c>
      <c r="D464" s="82">
        <f>D461/C461-1</f>
        <v>1</v>
      </c>
      <c r="E464" s="82">
        <f t="shared" si="74"/>
        <v>-0.25</v>
      </c>
      <c r="F464" s="82">
        <f t="shared" si="74"/>
        <v>0</v>
      </c>
      <c r="G464" s="53"/>
    </row>
    <row r="465" spans="1:7" ht="16.5" customHeight="1" thickBot="1" x14ac:dyDescent="0.3">
      <c r="A465" s="53"/>
      <c r="B465" s="1438" t="s">
        <v>909</v>
      </c>
      <c r="C465" s="1439"/>
      <c r="D465" s="1439"/>
      <c r="E465" s="1439"/>
      <c r="F465" s="1440"/>
      <c r="G465" s="53"/>
    </row>
    <row r="466" spans="1:7" ht="15.75" x14ac:dyDescent="0.25">
      <c r="A466" s="53"/>
      <c r="B466" s="1410"/>
      <c r="C466" s="77">
        <v>2024</v>
      </c>
      <c r="D466" s="77">
        <v>2025</v>
      </c>
      <c r="E466" s="77">
        <v>2026</v>
      </c>
      <c r="F466" s="77">
        <v>2027</v>
      </c>
      <c r="G466" s="53"/>
    </row>
    <row r="467" spans="1:7" ht="16.5" thickBot="1" x14ac:dyDescent="0.3">
      <c r="A467" s="53"/>
      <c r="B467" s="1411"/>
      <c r="C467" s="79" t="s">
        <v>13</v>
      </c>
      <c r="D467" s="79" t="s">
        <v>14</v>
      </c>
      <c r="E467" s="79" t="s">
        <v>14</v>
      </c>
      <c r="F467" s="79" t="s">
        <v>14</v>
      </c>
      <c r="G467" s="53"/>
    </row>
    <row r="468" spans="1:7" ht="20.25" customHeight="1" thickBot="1" x14ac:dyDescent="0.3">
      <c r="A468" s="53"/>
      <c r="B468" s="84" t="s">
        <v>57</v>
      </c>
      <c r="C468" s="85"/>
      <c r="D468" s="85"/>
      <c r="E468" s="85"/>
      <c r="F468" s="85"/>
      <c r="G468" s="53"/>
    </row>
    <row r="469" spans="1:7" ht="23.25" customHeight="1" thickBot="1" x14ac:dyDescent="0.3">
      <c r="A469" s="53"/>
      <c r="B469" s="86" t="s">
        <v>42</v>
      </c>
      <c r="C469" s="85"/>
      <c r="D469" s="85"/>
      <c r="E469" s="85"/>
      <c r="F469" s="85"/>
      <c r="G469" s="53"/>
    </row>
    <row r="470" spans="1:7" ht="16.5" thickBot="1" x14ac:dyDescent="0.3">
      <c r="A470" s="53"/>
      <c r="B470" s="86" t="s">
        <v>69</v>
      </c>
      <c r="C470" s="88"/>
      <c r="D470" s="89"/>
      <c r="E470" s="89"/>
      <c r="F470" s="89"/>
      <c r="G470" s="53"/>
    </row>
    <row r="471" spans="1:7" ht="16.5" thickBot="1" x14ac:dyDescent="0.3">
      <c r="A471" s="53"/>
      <c r="B471" s="86" t="s">
        <v>59</v>
      </c>
      <c r="C471" s="85"/>
      <c r="D471" s="85"/>
      <c r="E471" s="85"/>
      <c r="F471" s="85"/>
      <c r="G471" s="53"/>
    </row>
    <row r="472" spans="1:7" ht="15.75" customHeight="1" thickBot="1" x14ac:dyDescent="0.3">
      <c r="A472" s="53"/>
      <c r="B472" s="86" t="s">
        <v>60</v>
      </c>
      <c r="C472" s="88"/>
      <c r="D472" s="89"/>
      <c r="E472" s="89"/>
      <c r="F472" s="89"/>
      <c r="G472" s="53"/>
    </row>
    <row r="473" spans="1:7" ht="16.5" thickBot="1" x14ac:dyDescent="0.3">
      <c r="A473" s="53"/>
      <c r="B473" s="84" t="s">
        <v>61</v>
      </c>
      <c r="C473" s="1037">
        <f>C475+C476+C477</f>
        <v>2000</v>
      </c>
      <c r="D473" s="88">
        <f t="shared" ref="D473:F473" si="75">D475+D476+D477</f>
        <v>4000</v>
      </c>
      <c r="E473" s="88">
        <f t="shared" si="75"/>
        <v>3000</v>
      </c>
      <c r="F473" s="88">
        <f t="shared" si="75"/>
        <v>3000</v>
      </c>
      <c r="G473" s="53"/>
    </row>
    <row r="474" spans="1:7" ht="16.5" thickBot="1" x14ac:dyDescent="0.3">
      <c r="A474" s="53"/>
      <c r="B474" s="86" t="s">
        <v>42</v>
      </c>
      <c r="C474" s="85"/>
      <c r="D474" s="101"/>
      <c r="E474" s="85"/>
      <c r="F474" s="85"/>
      <c r="G474" s="53"/>
    </row>
    <row r="475" spans="1:7" ht="16.5" thickBot="1" x14ac:dyDescent="0.3">
      <c r="A475" s="53"/>
      <c r="B475" s="86" t="s">
        <v>69</v>
      </c>
      <c r="C475" s="88">
        <v>2000</v>
      </c>
      <c r="D475" s="88">
        <v>4000</v>
      </c>
      <c r="E475" s="88">
        <v>3000</v>
      </c>
      <c r="F475" s="88">
        <v>3000</v>
      </c>
      <c r="G475" s="53"/>
    </row>
    <row r="476" spans="1:7" ht="16.5" thickBot="1" x14ac:dyDescent="0.3">
      <c r="A476" s="53"/>
      <c r="B476" s="86" t="s">
        <v>59</v>
      </c>
      <c r="C476" s="85"/>
      <c r="D476" s="85"/>
      <c r="E476" s="85"/>
      <c r="F476" s="85"/>
      <c r="G476" s="53"/>
    </row>
    <row r="477" spans="1:7" ht="16.5" thickBot="1" x14ac:dyDescent="0.3">
      <c r="A477" s="53"/>
      <c r="B477" s="86" t="s">
        <v>60</v>
      </c>
      <c r="C477" s="88"/>
      <c r="D477" s="89"/>
      <c r="E477" s="89"/>
      <c r="F477" s="89"/>
      <c r="G477" s="53"/>
    </row>
    <row r="478" spans="1:7" ht="16.5" thickBot="1" x14ac:dyDescent="0.3">
      <c r="A478" s="53"/>
      <c r="B478" s="1015" t="s">
        <v>394</v>
      </c>
      <c r="C478" s="299">
        <f>C473</f>
        <v>2000</v>
      </c>
      <c r="D478" s="299">
        <f t="shared" ref="D478:F478" si="76">D473</f>
        <v>4000</v>
      </c>
      <c r="E478" s="299">
        <f t="shared" si="76"/>
        <v>3000</v>
      </c>
      <c r="F478" s="299">
        <f t="shared" si="76"/>
        <v>3000</v>
      </c>
      <c r="G478" s="53"/>
    </row>
    <row r="479" spans="1:7" ht="33.75" customHeight="1" thickBot="1" x14ac:dyDescent="0.3">
      <c r="A479" s="53"/>
      <c r="B479" s="1039" t="s">
        <v>98</v>
      </c>
      <c r="C479" s="2264" t="s">
        <v>910</v>
      </c>
      <c r="D479" s="2265"/>
      <c r="E479" s="2265"/>
      <c r="F479" s="2266"/>
      <c r="G479" s="53"/>
    </row>
    <row r="480" spans="1:7" ht="48" thickBot="1" x14ac:dyDescent="0.3">
      <c r="A480" s="53"/>
      <c r="B480" s="75" t="s">
        <v>395</v>
      </c>
      <c r="C480" s="1062" t="s">
        <v>910</v>
      </c>
      <c r="D480" s="1067" t="s">
        <v>54</v>
      </c>
      <c r="E480" s="2272" t="s">
        <v>911</v>
      </c>
      <c r="F480" s="2273"/>
      <c r="G480" s="53"/>
    </row>
    <row r="481" spans="1:7" ht="31.5" customHeight="1" thickBot="1" x14ac:dyDescent="0.3">
      <c r="A481" s="53"/>
      <c r="B481" s="1050" t="s">
        <v>29</v>
      </c>
      <c r="C481" s="2269" t="s">
        <v>912</v>
      </c>
      <c r="D481" s="2270"/>
      <c r="E481" s="2270"/>
      <c r="F481" s="2271"/>
      <c r="G481" s="53"/>
    </row>
    <row r="482" spans="1:7" ht="23.25" customHeight="1" thickBot="1" x14ac:dyDescent="0.3">
      <c r="A482" s="53"/>
      <c r="B482" s="66" t="s">
        <v>31</v>
      </c>
      <c r="C482" s="2261" t="s">
        <v>870</v>
      </c>
      <c r="D482" s="2262"/>
      <c r="E482" s="2262"/>
      <c r="F482" s="2263"/>
      <c r="G482" s="53"/>
    </row>
    <row r="483" spans="1:7" ht="23.25" customHeight="1" x14ac:dyDescent="0.25">
      <c r="A483" s="53"/>
      <c r="B483" s="1410"/>
      <c r="C483" s="77">
        <v>2024</v>
      </c>
      <c r="D483" s="77">
        <v>2025</v>
      </c>
      <c r="E483" s="77">
        <v>2026</v>
      </c>
      <c r="F483" s="77">
        <v>2027</v>
      </c>
      <c r="G483" s="53"/>
    </row>
    <row r="484" spans="1:7" ht="26.25" customHeight="1" thickBot="1" x14ac:dyDescent="0.3">
      <c r="A484" s="53"/>
      <c r="B484" s="1411"/>
      <c r="C484" s="79" t="s">
        <v>13</v>
      </c>
      <c r="D484" s="79" t="s">
        <v>14</v>
      </c>
      <c r="E484" s="79" t="s">
        <v>14</v>
      </c>
      <c r="F484" s="79" t="s">
        <v>14</v>
      </c>
      <c r="G484" s="53"/>
    </row>
    <row r="485" spans="1:7" ht="22.5" customHeight="1" thickBot="1" x14ac:dyDescent="0.3">
      <c r="A485" s="53"/>
      <c r="B485" s="66" t="s">
        <v>33</v>
      </c>
      <c r="C485" s="81">
        <v>1</v>
      </c>
      <c r="D485" s="81">
        <v>1</v>
      </c>
      <c r="E485" s="81">
        <v>1</v>
      </c>
      <c r="F485" s="81">
        <v>1</v>
      </c>
      <c r="G485" s="53"/>
    </row>
    <row r="486" spans="1:7" ht="15.75" customHeight="1" thickBot="1" x14ac:dyDescent="0.3">
      <c r="A486" s="53"/>
      <c r="B486" s="66" t="s">
        <v>35</v>
      </c>
      <c r="C486" s="81">
        <f>C499</f>
        <v>5000</v>
      </c>
      <c r="D486" s="81">
        <f>D499</f>
        <v>7000</v>
      </c>
      <c r="E486" s="81">
        <f t="shared" ref="E486:F486" si="77">E499</f>
        <v>6000</v>
      </c>
      <c r="F486" s="81">
        <f t="shared" si="77"/>
        <v>5000</v>
      </c>
      <c r="G486" s="53"/>
    </row>
    <row r="487" spans="1:7" ht="16.5" thickBot="1" x14ac:dyDescent="0.3">
      <c r="A487" s="53"/>
      <c r="B487" s="66" t="s">
        <v>36</v>
      </c>
      <c r="C487" s="81">
        <f>C486/C485</f>
        <v>5000</v>
      </c>
      <c r="D487" s="81">
        <f t="shared" ref="D487:F487" si="78">D486/D485</f>
        <v>7000</v>
      </c>
      <c r="E487" s="81">
        <f t="shared" si="78"/>
        <v>6000</v>
      </c>
      <c r="F487" s="81">
        <f t="shared" si="78"/>
        <v>5000</v>
      </c>
      <c r="G487" s="53"/>
    </row>
    <row r="488" spans="1:7" ht="15.75" customHeight="1" thickBot="1" x14ac:dyDescent="0.3">
      <c r="A488" s="53"/>
      <c r="B488" s="66" t="s">
        <v>37</v>
      </c>
      <c r="C488" s="58" t="s">
        <v>94</v>
      </c>
      <c r="D488" s="82">
        <f>D485/C485-1</f>
        <v>0</v>
      </c>
      <c r="E488" s="82">
        <f t="shared" ref="E488:F490" si="79">E485/D485-1</f>
        <v>0</v>
      </c>
      <c r="F488" s="82">
        <f t="shared" si="79"/>
        <v>0</v>
      </c>
      <c r="G488" s="53"/>
    </row>
    <row r="489" spans="1:7" ht="16.5" thickBot="1" x14ac:dyDescent="0.3">
      <c r="A489" s="53"/>
      <c r="B489" s="66" t="s">
        <v>38</v>
      </c>
      <c r="C489" s="58" t="s">
        <v>94</v>
      </c>
      <c r="D489" s="82">
        <f>D486/C486-1</f>
        <v>0.39999999999999991</v>
      </c>
      <c r="E489" s="82">
        <f t="shared" si="79"/>
        <v>-0.1428571428571429</v>
      </c>
      <c r="F489" s="82">
        <f t="shared" si="79"/>
        <v>-0.16666666666666663</v>
      </c>
      <c r="G489" s="53"/>
    </row>
    <row r="490" spans="1:7" ht="32.25" thickBot="1" x14ac:dyDescent="0.3">
      <c r="A490" s="53"/>
      <c r="B490" s="66" t="s">
        <v>39</v>
      </c>
      <c r="C490" s="58" t="s">
        <v>94</v>
      </c>
      <c r="D490" s="82">
        <f>D487/C487-1</f>
        <v>0.39999999999999991</v>
      </c>
      <c r="E490" s="82">
        <f t="shared" si="79"/>
        <v>-0.1428571428571429</v>
      </c>
      <c r="F490" s="82">
        <f t="shared" si="79"/>
        <v>-0.16666666666666663</v>
      </c>
      <c r="G490" s="53"/>
    </row>
    <row r="491" spans="1:7" ht="16.5" customHeight="1" thickBot="1" x14ac:dyDescent="0.3">
      <c r="A491" s="53"/>
      <c r="B491" s="1438" t="s">
        <v>913</v>
      </c>
      <c r="C491" s="1439"/>
      <c r="D491" s="1439"/>
      <c r="E491" s="1439"/>
      <c r="F491" s="1440"/>
      <c r="G491" s="53"/>
    </row>
    <row r="492" spans="1:7" ht="15.75" x14ac:dyDescent="0.25">
      <c r="A492" s="53"/>
      <c r="B492" s="1410"/>
      <c r="C492" s="77">
        <v>2024</v>
      </c>
      <c r="D492" s="77">
        <v>2025</v>
      </c>
      <c r="E492" s="77">
        <v>2026</v>
      </c>
      <c r="F492" s="77">
        <v>2027</v>
      </c>
      <c r="G492" s="53"/>
    </row>
    <row r="493" spans="1:7" ht="16.5" thickBot="1" x14ac:dyDescent="0.3">
      <c r="A493" s="53"/>
      <c r="B493" s="1411"/>
      <c r="C493" s="79" t="s">
        <v>13</v>
      </c>
      <c r="D493" s="79" t="s">
        <v>14</v>
      </c>
      <c r="E493" s="79" t="s">
        <v>14</v>
      </c>
      <c r="F493" s="79" t="s">
        <v>14</v>
      </c>
      <c r="G493" s="53"/>
    </row>
    <row r="494" spans="1:7" ht="20.25" customHeight="1" thickBot="1" x14ac:dyDescent="0.3">
      <c r="A494" s="53"/>
      <c r="B494" s="84" t="s">
        <v>57</v>
      </c>
      <c r="C494" s="85"/>
      <c r="D494" s="85"/>
      <c r="E494" s="85"/>
      <c r="F494" s="85"/>
      <c r="G494" s="53"/>
    </row>
    <row r="495" spans="1:7" ht="23.25" customHeight="1" thickBot="1" x14ac:dyDescent="0.3">
      <c r="A495" s="53"/>
      <c r="B495" s="86" t="s">
        <v>42</v>
      </c>
      <c r="C495" s="85"/>
      <c r="D495" s="85"/>
      <c r="E495" s="85"/>
      <c r="F495" s="85"/>
      <c r="G495" s="53"/>
    </row>
    <row r="496" spans="1:7" ht="16.5" thickBot="1" x14ac:dyDescent="0.3">
      <c r="A496" s="53"/>
      <c r="B496" s="86" t="s">
        <v>69</v>
      </c>
      <c r="C496" s="88"/>
      <c r="D496" s="89"/>
      <c r="E496" s="89"/>
      <c r="F496" s="89"/>
      <c r="G496" s="53"/>
    </row>
    <row r="497" spans="1:7" ht="16.5" thickBot="1" x14ac:dyDescent="0.3">
      <c r="A497" s="53"/>
      <c r="B497" s="86" t="s">
        <v>59</v>
      </c>
      <c r="C497" s="85"/>
      <c r="D497" s="85"/>
      <c r="E497" s="85"/>
      <c r="F497" s="85"/>
      <c r="G497" s="53"/>
    </row>
    <row r="498" spans="1:7" ht="15.75" customHeight="1" thickBot="1" x14ac:dyDescent="0.3">
      <c r="A498" s="53"/>
      <c r="B498" s="86" t="s">
        <v>60</v>
      </c>
      <c r="C498" s="88"/>
      <c r="D498" s="89"/>
      <c r="E498" s="89"/>
      <c r="F498" s="89"/>
      <c r="G498" s="53"/>
    </row>
    <row r="499" spans="1:7" ht="16.5" thickBot="1" x14ac:dyDescent="0.3">
      <c r="A499" s="53"/>
      <c r="B499" s="84" t="s">
        <v>61</v>
      </c>
      <c r="C499" s="1037">
        <f>C501+C502+C503</f>
        <v>5000</v>
      </c>
      <c r="D499" s="88">
        <f t="shared" ref="D499:F499" si="80">D501+D502+D503</f>
        <v>7000</v>
      </c>
      <c r="E499" s="88">
        <f>E501+E502+E503</f>
        <v>6000</v>
      </c>
      <c r="F499" s="88">
        <f t="shared" si="80"/>
        <v>5000</v>
      </c>
      <c r="G499" s="53"/>
    </row>
    <row r="500" spans="1:7" ht="16.5" thickBot="1" x14ac:dyDescent="0.3">
      <c r="A500" s="53"/>
      <c r="B500" s="86" t="s">
        <v>42</v>
      </c>
      <c r="C500" s="85"/>
      <c r="D500" s="101"/>
      <c r="E500" s="85"/>
      <c r="F500" s="85"/>
      <c r="G500" s="53"/>
    </row>
    <row r="501" spans="1:7" ht="16.5" thickBot="1" x14ac:dyDescent="0.3">
      <c r="A501" s="53"/>
      <c r="B501" s="86" t="s">
        <v>69</v>
      </c>
      <c r="C501" s="88">
        <v>5000</v>
      </c>
      <c r="D501" s="88">
        <v>7000</v>
      </c>
      <c r="E501" s="88">
        <v>6000</v>
      </c>
      <c r="F501" s="88">
        <v>5000</v>
      </c>
      <c r="G501" s="53"/>
    </row>
    <row r="502" spans="1:7" ht="16.5" thickBot="1" x14ac:dyDescent="0.3">
      <c r="A502" s="53"/>
      <c r="B502" s="86" t="s">
        <v>59</v>
      </c>
      <c r="C502" s="85"/>
      <c r="D502" s="85"/>
      <c r="E502" s="85"/>
      <c r="F502" s="85"/>
      <c r="G502" s="53"/>
    </row>
    <row r="503" spans="1:7" ht="16.5" thickBot="1" x14ac:dyDescent="0.3">
      <c r="A503" s="53"/>
      <c r="B503" s="296" t="s">
        <v>60</v>
      </c>
      <c r="C503" s="88"/>
      <c r="D503" s="89"/>
      <c r="E503" s="89"/>
      <c r="F503" s="89"/>
      <c r="G503" s="53"/>
    </row>
    <row r="504" spans="1:7" ht="16.5" thickBot="1" x14ac:dyDescent="0.3">
      <c r="A504" s="53"/>
      <c r="B504" s="1068" t="s">
        <v>399</v>
      </c>
      <c r="C504" s="299">
        <f>C499</f>
        <v>5000</v>
      </c>
      <c r="D504" s="299">
        <f t="shared" ref="D504:F504" si="81">D499</f>
        <v>7000</v>
      </c>
      <c r="E504" s="299">
        <f t="shared" si="81"/>
        <v>6000</v>
      </c>
      <c r="F504" s="299">
        <f t="shared" si="81"/>
        <v>5000</v>
      </c>
      <c r="G504" s="53"/>
    </row>
    <row r="505" spans="1:7" ht="33.75" customHeight="1" thickBot="1" x14ac:dyDescent="0.3">
      <c r="A505" s="53"/>
      <c r="B505" s="1039" t="s">
        <v>98</v>
      </c>
      <c r="C505" s="2264" t="s">
        <v>914</v>
      </c>
      <c r="D505" s="2265"/>
      <c r="E505" s="2265"/>
      <c r="F505" s="2266"/>
      <c r="G505" s="53"/>
    </row>
    <row r="506" spans="1:7" ht="48" thickBot="1" x14ac:dyDescent="0.3">
      <c r="A506" s="53"/>
      <c r="B506" s="1069" t="s">
        <v>400</v>
      </c>
      <c r="C506" s="1070" t="s">
        <v>914</v>
      </c>
      <c r="D506" s="1066" t="s">
        <v>54</v>
      </c>
      <c r="E506" s="2253" t="s">
        <v>915</v>
      </c>
      <c r="F506" s="2254"/>
      <c r="G506" s="53"/>
    </row>
    <row r="507" spans="1:7" ht="34.5" customHeight="1" thickBot="1" x14ac:dyDescent="0.3">
      <c r="A507" s="53"/>
      <c r="B507" s="66" t="s">
        <v>29</v>
      </c>
      <c r="C507" s="2255" t="s">
        <v>884</v>
      </c>
      <c r="D507" s="2256"/>
      <c r="E507" s="2256"/>
      <c r="F507" s="2257"/>
      <c r="G507" s="53"/>
    </row>
    <row r="508" spans="1:7" ht="26.25" customHeight="1" thickBot="1" x14ac:dyDescent="0.3">
      <c r="A508" s="53"/>
      <c r="B508" s="66" t="s">
        <v>31</v>
      </c>
      <c r="C508" s="2236" t="s">
        <v>870</v>
      </c>
      <c r="D508" s="2237"/>
      <c r="E508" s="2237"/>
      <c r="F508" s="2238"/>
      <c r="G508" s="53"/>
    </row>
    <row r="509" spans="1:7" ht="26.25" customHeight="1" x14ac:dyDescent="0.25">
      <c r="A509" s="53"/>
      <c r="B509" s="1410"/>
      <c r="C509" s="77">
        <v>2024</v>
      </c>
      <c r="D509" s="77">
        <v>2025</v>
      </c>
      <c r="E509" s="77">
        <v>2026</v>
      </c>
      <c r="F509" s="77">
        <v>2027</v>
      </c>
      <c r="G509" s="53"/>
    </row>
    <row r="510" spans="1:7" ht="26.25" customHeight="1" thickBot="1" x14ac:dyDescent="0.3">
      <c r="A510" s="53"/>
      <c r="B510" s="1411"/>
      <c r="C510" s="79" t="s">
        <v>13</v>
      </c>
      <c r="D510" s="79" t="s">
        <v>14</v>
      </c>
      <c r="E510" s="79" t="s">
        <v>14</v>
      </c>
      <c r="F510" s="79" t="s">
        <v>14</v>
      </c>
      <c r="G510" s="53"/>
    </row>
    <row r="511" spans="1:7" ht="22.5" customHeight="1" thickBot="1" x14ac:dyDescent="0.3">
      <c r="A511" s="53"/>
      <c r="B511" s="66" t="s">
        <v>33</v>
      </c>
      <c r="C511" s="81">
        <v>1</v>
      </c>
      <c r="D511" s="81">
        <v>1</v>
      </c>
      <c r="E511" s="81">
        <v>1</v>
      </c>
      <c r="F511" s="81">
        <v>1</v>
      </c>
      <c r="G511" s="53"/>
    </row>
    <row r="512" spans="1:7" ht="15.75" customHeight="1" thickBot="1" x14ac:dyDescent="0.3">
      <c r="A512" s="53"/>
      <c r="B512" s="66" t="s">
        <v>35</v>
      </c>
      <c r="C512" s="81">
        <f>C525</f>
        <v>6500</v>
      </c>
      <c r="D512" s="81">
        <f>D525</f>
        <v>7500</v>
      </c>
      <c r="E512" s="81">
        <f t="shared" ref="E512:F512" si="82">E525</f>
        <v>7500</v>
      </c>
      <c r="F512" s="81">
        <f t="shared" si="82"/>
        <v>7500</v>
      </c>
      <c r="G512" s="53"/>
    </row>
    <row r="513" spans="1:7" ht="16.5" thickBot="1" x14ac:dyDescent="0.3">
      <c r="A513" s="53"/>
      <c r="B513" s="66" t="s">
        <v>36</v>
      </c>
      <c r="C513" s="81">
        <f>C512/C511</f>
        <v>6500</v>
      </c>
      <c r="D513" s="81">
        <f t="shared" ref="D513:F513" si="83">D512/D511</f>
        <v>7500</v>
      </c>
      <c r="E513" s="81">
        <f t="shared" si="83"/>
        <v>7500</v>
      </c>
      <c r="F513" s="81">
        <f t="shared" si="83"/>
        <v>7500</v>
      </c>
      <c r="G513" s="53"/>
    </row>
    <row r="514" spans="1:7" ht="15.75" customHeight="1" thickBot="1" x14ac:dyDescent="0.3">
      <c r="A514" s="53"/>
      <c r="B514" s="66" t="s">
        <v>37</v>
      </c>
      <c r="C514" s="58" t="s">
        <v>94</v>
      </c>
      <c r="D514" s="82">
        <f>D511/C511-1</f>
        <v>0</v>
      </c>
      <c r="E514" s="82">
        <f t="shared" ref="E514:F516" si="84">E511/D511-1</f>
        <v>0</v>
      </c>
      <c r="F514" s="82">
        <f t="shared" si="84"/>
        <v>0</v>
      </c>
      <c r="G514" s="53"/>
    </row>
    <row r="515" spans="1:7" ht="16.5" thickBot="1" x14ac:dyDescent="0.3">
      <c r="A515" s="53"/>
      <c r="B515" s="66" t="s">
        <v>38</v>
      </c>
      <c r="C515" s="58" t="s">
        <v>94</v>
      </c>
      <c r="D515" s="82">
        <f>D512/C512-1</f>
        <v>0.15384615384615374</v>
      </c>
      <c r="E515" s="82">
        <f t="shared" si="84"/>
        <v>0</v>
      </c>
      <c r="F515" s="82">
        <f t="shared" si="84"/>
        <v>0</v>
      </c>
      <c r="G515" s="53"/>
    </row>
    <row r="516" spans="1:7" ht="32.25" thickBot="1" x14ac:dyDescent="0.3">
      <c r="A516" s="53"/>
      <c r="B516" s="66" t="s">
        <v>39</v>
      </c>
      <c r="C516" s="58" t="s">
        <v>94</v>
      </c>
      <c r="D516" s="82">
        <f>D513/C513-1</f>
        <v>0.15384615384615374</v>
      </c>
      <c r="E516" s="82">
        <f t="shared" si="84"/>
        <v>0</v>
      </c>
      <c r="F516" s="82">
        <f t="shared" si="84"/>
        <v>0</v>
      </c>
      <c r="G516" s="53"/>
    </row>
    <row r="517" spans="1:7" ht="16.5" customHeight="1" thickBot="1" x14ac:dyDescent="0.3">
      <c r="A517" s="53"/>
      <c r="B517" s="1438" t="s">
        <v>916</v>
      </c>
      <c r="C517" s="1439"/>
      <c r="D517" s="1439"/>
      <c r="E517" s="1439"/>
      <c r="F517" s="1440"/>
      <c r="G517" s="53"/>
    </row>
    <row r="518" spans="1:7" ht="15.75" x14ac:dyDescent="0.25">
      <c r="A518" s="53"/>
      <c r="B518" s="1410"/>
      <c r="C518" s="77">
        <v>2024</v>
      </c>
      <c r="D518" s="77">
        <v>2025</v>
      </c>
      <c r="E518" s="77">
        <v>2026</v>
      </c>
      <c r="F518" s="77">
        <v>2027</v>
      </c>
      <c r="G518" s="53"/>
    </row>
    <row r="519" spans="1:7" ht="16.5" thickBot="1" x14ac:dyDescent="0.3">
      <c r="A519" s="53"/>
      <c r="B519" s="1411"/>
      <c r="C519" s="79" t="s">
        <v>13</v>
      </c>
      <c r="D519" s="79" t="s">
        <v>14</v>
      </c>
      <c r="E519" s="79" t="s">
        <v>14</v>
      </c>
      <c r="F519" s="79" t="s">
        <v>14</v>
      </c>
      <c r="G519" s="53"/>
    </row>
    <row r="520" spans="1:7" ht="20.25" customHeight="1" thickBot="1" x14ac:dyDescent="0.3">
      <c r="A520" s="53"/>
      <c r="B520" s="84" t="s">
        <v>57</v>
      </c>
      <c r="C520" s="85"/>
      <c r="D520" s="85"/>
      <c r="E520" s="85"/>
      <c r="F520" s="85"/>
      <c r="G520" s="53"/>
    </row>
    <row r="521" spans="1:7" ht="23.25" customHeight="1" thickBot="1" x14ac:dyDescent="0.3">
      <c r="A521" s="53"/>
      <c r="B521" s="86" t="s">
        <v>42</v>
      </c>
      <c r="C521" s="85"/>
      <c r="D521" s="85"/>
      <c r="E521" s="85"/>
      <c r="F521" s="85"/>
      <c r="G521" s="53"/>
    </row>
    <row r="522" spans="1:7" ht="16.5" thickBot="1" x14ac:dyDescent="0.3">
      <c r="A522" s="53"/>
      <c r="B522" s="86" t="s">
        <v>69</v>
      </c>
      <c r="C522" s="88"/>
      <c r="D522" s="89"/>
      <c r="E522" s="89"/>
      <c r="F522" s="89"/>
      <c r="G522" s="53"/>
    </row>
    <row r="523" spans="1:7" ht="16.5" thickBot="1" x14ac:dyDescent="0.3">
      <c r="A523" s="53"/>
      <c r="B523" s="86" t="s">
        <v>59</v>
      </c>
      <c r="C523" s="85"/>
      <c r="D523" s="85"/>
      <c r="E523" s="85"/>
      <c r="F523" s="85"/>
      <c r="G523" s="53"/>
    </row>
    <row r="524" spans="1:7" ht="15.75" customHeight="1" thickBot="1" x14ac:dyDescent="0.3">
      <c r="A524" s="53"/>
      <c r="B524" s="86" t="s">
        <v>60</v>
      </c>
      <c r="C524" s="88"/>
      <c r="D524" s="89"/>
      <c r="E524" s="89"/>
      <c r="F524" s="89"/>
      <c r="G524" s="53"/>
    </row>
    <row r="525" spans="1:7" ht="16.5" thickBot="1" x14ac:dyDescent="0.3">
      <c r="A525" s="53"/>
      <c r="B525" s="84" t="s">
        <v>61</v>
      </c>
      <c r="C525" s="1037">
        <f>C527+C528+C529</f>
        <v>6500</v>
      </c>
      <c r="D525" s="88">
        <f t="shared" ref="D525:F525" si="85">D527+D528+D529</f>
        <v>7500</v>
      </c>
      <c r="E525" s="88">
        <f t="shared" si="85"/>
        <v>7500</v>
      </c>
      <c r="F525" s="88">
        <f t="shared" si="85"/>
        <v>7500</v>
      </c>
      <c r="G525" s="53"/>
    </row>
    <row r="526" spans="1:7" ht="16.5" thickBot="1" x14ac:dyDescent="0.3">
      <c r="A526" s="53"/>
      <c r="B526" s="86" t="s">
        <v>42</v>
      </c>
      <c r="C526" s="85"/>
      <c r="D526" s="101"/>
      <c r="E526" s="85"/>
      <c r="F526" s="85"/>
      <c r="G526" s="53"/>
    </row>
    <row r="527" spans="1:7" ht="16.5" thickBot="1" x14ac:dyDescent="0.3">
      <c r="A527" s="53"/>
      <c r="B527" s="86" t="s">
        <v>69</v>
      </c>
      <c r="C527" s="88">
        <v>2000</v>
      </c>
      <c r="D527" s="88">
        <v>3000</v>
      </c>
      <c r="E527" s="88">
        <v>2000</v>
      </c>
      <c r="F527" s="88">
        <v>2000</v>
      </c>
      <c r="G527" s="53"/>
    </row>
    <row r="528" spans="1:7" ht="16.5" thickBot="1" x14ac:dyDescent="0.3">
      <c r="A528" s="53"/>
      <c r="B528" s="86" t="s">
        <v>59</v>
      </c>
      <c r="C528" s="85">
        <v>4500</v>
      </c>
      <c r="D528" s="85">
        <v>4500</v>
      </c>
      <c r="E528" s="85">
        <v>5500</v>
      </c>
      <c r="F528" s="85">
        <v>5500</v>
      </c>
      <c r="G528" s="53"/>
    </row>
    <row r="529" spans="1:7" ht="16.5" thickBot="1" x14ac:dyDescent="0.3">
      <c r="A529" s="53"/>
      <c r="B529" s="86" t="s">
        <v>60</v>
      </c>
      <c r="C529" s="88"/>
      <c r="D529" s="89"/>
      <c r="E529" s="89"/>
      <c r="F529" s="89"/>
      <c r="G529" s="53"/>
    </row>
    <row r="530" spans="1:7" ht="16.5" thickBot="1" x14ac:dyDescent="0.3">
      <c r="A530" s="53"/>
      <c r="B530" s="1015" t="s">
        <v>404</v>
      </c>
      <c r="C530" s="299">
        <f>C525</f>
        <v>6500</v>
      </c>
      <c r="D530" s="299">
        <f t="shared" ref="D530:F530" si="86">D525</f>
        <v>7500</v>
      </c>
      <c r="E530" s="299">
        <f t="shared" si="86"/>
        <v>7500</v>
      </c>
      <c r="F530" s="299">
        <f t="shared" si="86"/>
        <v>7500</v>
      </c>
      <c r="G530" s="53"/>
    </row>
    <row r="531" spans="1:7" ht="33.75" customHeight="1" thickBot="1" x14ac:dyDescent="0.3">
      <c r="A531" s="53"/>
      <c r="B531" s="1039" t="s">
        <v>98</v>
      </c>
      <c r="C531" s="2264" t="s">
        <v>917</v>
      </c>
      <c r="D531" s="2265"/>
      <c r="E531" s="2265"/>
      <c r="F531" s="2266"/>
      <c r="G531" s="53"/>
    </row>
    <row r="532" spans="1:7" ht="48" thickBot="1" x14ac:dyDescent="0.3">
      <c r="A532" s="53"/>
      <c r="B532" s="75" t="s">
        <v>409</v>
      </c>
      <c r="C532" s="1070" t="s">
        <v>917</v>
      </c>
      <c r="D532" s="1071" t="s">
        <v>54</v>
      </c>
      <c r="E532" s="2277" t="s">
        <v>918</v>
      </c>
      <c r="F532" s="2278"/>
      <c r="G532" s="53"/>
    </row>
    <row r="533" spans="1:7" ht="35.25" customHeight="1" thickBot="1" x14ac:dyDescent="0.3">
      <c r="A533" s="53"/>
      <c r="B533" s="66" t="s">
        <v>29</v>
      </c>
      <c r="C533" s="2255" t="s">
        <v>919</v>
      </c>
      <c r="D533" s="2256"/>
      <c r="E533" s="2256"/>
      <c r="F533" s="2257"/>
      <c r="G533" s="53"/>
    </row>
    <row r="534" spans="1:7" ht="24.75" customHeight="1" thickBot="1" x14ac:dyDescent="0.3">
      <c r="A534" s="53"/>
      <c r="B534" s="66" t="s">
        <v>31</v>
      </c>
      <c r="C534" s="2236" t="s">
        <v>870</v>
      </c>
      <c r="D534" s="2237"/>
      <c r="E534" s="2237"/>
      <c r="F534" s="2238"/>
      <c r="G534" s="53"/>
    </row>
    <row r="535" spans="1:7" ht="26.25" customHeight="1" x14ac:dyDescent="0.25">
      <c r="A535" s="53"/>
      <c r="B535" s="1410"/>
      <c r="C535" s="77">
        <v>2024</v>
      </c>
      <c r="D535" s="77">
        <v>2025</v>
      </c>
      <c r="E535" s="77">
        <v>2026</v>
      </c>
      <c r="F535" s="77">
        <v>2027</v>
      </c>
      <c r="G535" s="53"/>
    </row>
    <row r="536" spans="1:7" ht="26.25" customHeight="1" thickBot="1" x14ac:dyDescent="0.3">
      <c r="A536" s="53"/>
      <c r="B536" s="1411"/>
      <c r="C536" s="79" t="s">
        <v>13</v>
      </c>
      <c r="D536" s="79" t="s">
        <v>14</v>
      </c>
      <c r="E536" s="79" t="s">
        <v>14</v>
      </c>
      <c r="F536" s="79" t="s">
        <v>14</v>
      </c>
      <c r="G536" s="53"/>
    </row>
    <row r="537" spans="1:7" ht="22.5" customHeight="1" thickBot="1" x14ac:dyDescent="0.3">
      <c r="A537" s="53"/>
      <c r="B537" s="66" t="s">
        <v>33</v>
      </c>
      <c r="C537" s="81">
        <v>1</v>
      </c>
      <c r="D537" s="81">
        <v>1</v>
      </c>
      <c r="E537" s="81">
        <v>1</v>
      </c>
      <c r="F537" s="81">
        <v>1</v>
      </c>
      <c r="G537" s="53"/>
    </row>
    <row r="538" spans="1:7" ht="15.75" customHeight="1" thickBot="1" x14ac:dyDescent="0.3">
      <c r="A538" s="53"/>
      <c r="B538" s="66" t="s">
        <v>35</v>
      </c>
      <c r="C538" s="81">
        <f>C551</f>
        <v>3500</v>
      </c>
      <c r="D538" s="81">
        <f>D551</f>
        <v>6000</v>
      </c>
      <c r="E538" s="81">
        <f t="shared" ref="E538:F538" si="87">E551</f>
        <v>10000</v>
      </c>
      <c r="F538" s="81">
        <f t="shared" si="87"/>
        <v>10000</v>
      </c>
      <c r="G538" s="53"/>
    </row>
    <row r="539" spans="1:7" ht="16.5" thickBot="1" x14ac:dyDescent="0.3">
      <c r="A539" s="53"/>
      <c r="B539" s="66" t="s">
        <v>36</v>
      </c>
      <c r="C539" s="81">
        <f>C538/C537</f>
        <v>3500</v>
      </c>
      <c r="D539" s="81">
        <f t="shared" ref="D539:F539" si="88">D538/D537</f>
        <v>6000</v>
      </c>
      <c r="E539" s="81">
        <f t="shared" si="88"/>
        <v>10000</v>
      </c>
      <c r="F539" s="81">
        <f t="shared" si="88"/>
        <v>10000</v>
      </c>
      <c r="G539" s="53"/>
    </row>
    <row r="540" spans="1:7" ht="15.75" customHeight="1" thickBot="1" x14ac:dyDescent="0.3">
      <c r="A540" s="53"/>
      <c r="B540" s="66" t="s">
        <v>37</v>
      </c>
      <c r="C540" s="58" t="s">
        <v>94</v>
      </c>
      <c r="D540" s="82">
        <f>D537/C537-1</f>
        <v>0</v>
      </c>
      <c r="E540" s="82">
        <f t="shared" ref="E540:F542" si="89">E537/D537-1</f>
        <v>0</v>
      </c>
      <c r="F540" s="82">
        <f t="shared" si="89"/>
        <v>0</v>
      </c>
      <c r="G540" s="53"/>
    </row>
    <row r="541" spans="1:7" ht="16.5" thickBot="1" x14ac:dyDescent="0.3">
      <c r="A541" s="53"/>
      <c r="B541" s="66" t="s">
        <v>38</v>
      </c>
      <c r="C541" s="58" t="s">
        <v>94</v>
      </c>
      <c r="D541" s="82">
        <f>D538/C538-1</f>
        <v>0.71428571428571419</v>
      </c>
      <c r="E541" s="82">
        <f t="shared" si="89"/>
        <v>0.66666666666666674</v>
      </c>
      <c r="F541" s="82">
        <f t="shared" si="89"/>
        <v>0</v>
      </c>
      <c r="G541" s="53"/>
    </row>
    <row r="542" spans="1:7" ht="32.25" thickBot="1" x14ac:dyDescent="0.3">
      <c r="A542" s="53"/>
      <c r="B542" s="66" t="s">
        <v>39</v>
      </c>
      <c r="C542" s="58" t="s">
        <v>94</v>
      </c>
      <c r="D542" s="82">
        <f>D539/C539-1</f>
        <v>0.71428571428571419</v>
      </c>
      <c r="E542" s="82">
        <f t="shared" si="89"/>
        <v>0.66666666666666674</v>
      </c>
      <c r="F542" s="82">
        <f t="shared" si="89"/>
        <v>0</v>
      </c>
      <c r="G542" s="53"/>
    </row>
    <row r="543" spans="1:7" ht="16.5" customHeight="1" thickBot="1" x14ac:dyDescent="0.3">
      <c r="A543" s="53"/>
      <c r="B543" s="1438" t="s">
        <v>920</v>
      </c>
      <c r="C543" s="1439"/>
      <c r="D543" s="1439"/>
      <c r="E543" s="1439"/>
      <c r="F543" s="1440"/>
      <c r="G543" s="53"/>
    </row>
    <row r="544" spans="1:7" ht="15.75" x14ac:dyDescent="0.25">
      <c r="A544" s="53"/>
      <c r="B544" s="1410"/>
      <c r="C544" s="77">
        <v>2024</v>
      </c>
      <c r="D544" s="77">
        <v>2025</v>
      </c>
      <c r="E544" s="77">
        <v>2026</v>
      </c>
      <c r="F544" s="77">
        <v>2027</v>
      </c>
      <c r="G544" s="53"/>
    </row>
    <row r="545" spans="1:7" ht="16.5" thickBot="1" x14ac:dyDescent="0.3">
      <c r="A545" s="53"/>
      <c r="B545" s="1411"/>
      <c r="C545" s="79" t="s">
        <v>13</v>
      </c>
      <c r="D545" s="79" t="s">
        <v>14</v>
      </c>
      <c r="E545" s="79" t="s">
        <v>14</v>
      </c>
      <c r="F545" s="79" t="s">
        <v>14</v>
      </c>
      <c r="G545" s="53"/>
    </row>
    <row r="546" spans="1:7" ht="20.25" customHeight="1" thickBot="1" x14ac:dyDescent="0.3">
      <c r="A546" s="53"/>
      <c r="B546" s="84" t="s">
        <v>57</v>
      </c>
      <c r="C546" s="85"/>
      <c r="D546" s="85"/>
      <c r="E546" s="85"/>
      <c r="F546" s="85"/>
      <c r="G546" s="53"/>
    </row>
    <row r="547" spans="1:7" ht="23.25" customHeight="1" thickBot="1" x14ac:dyDescent="0.3">
      <c r="A547" s="53"/>
      <c r="B547" s="86" t="s">
        <v>42</v>
      </c>
      <c r="C547" s="85"/>
      <c r="D547" s="85"/>
      <c r="E547" s="85"/>
      <c r="F547" s="85"/>
      <c r="G547" s="53"/>
    </row>
    <row r="548" spans="1:7" ht="16.5" thickBot="1" x14ac:dyDescent="0.3">
      <c r="A548" s="53"/>
      <c r="B548" s="86" t="s">
        <v>69</v>
      </c>
      <c r="C548" s="88"/>
      <c r="D548" s="89"/>
      <c r="E548" s="89"/>
      <c r="F548" s="89"/>
      <c r="G548" s="53"/>
    </row>
    <row r="549" spans="1:7" ht="16.5" thickBot="1" x14ac:dyDescent="0.3">
      <c r="A549" s="53"/>
      <c r="B549" s="86" t="s">
        <v>59</v>
      </c>
      <c r="C549" s="85"/>
      <c r="D549" s="85"/>
      <c r="E549" s="85"/>
      <c r="F549" s="85"/>
      <c r="G549" s="53"/>
    </row>
    <row r="550" spans="1:7" ht="15.75" customHeight="1" thickBot="1" x14ac:dyDescent="0.3">
      <c r="A550" s="53"/>
      <c r="B550" s="86" t="s">
        <v>60</v>
      </c>
      <c r="C550" s="88"/>
      <c r="D550" s="89"/>
      <c r="E550" s="89"/>
      <c r="F550" s="89"/>
      <c r="G550" s="53"/>
    </row>
    <row r="551" spans="1:7" ht="16.5" thickBot="1" x14ac:dyDescent="0.3">
      <c r="A551" s="53"/>
      <c r="B551" s="84" t="s">
        <v>61</v>
      </c>
      <c r="C551" s="1037">
        <f>C553+C554+C555</f>
        <v>3500</v>
      </c>
      <c r="D551" s="88">
        <f t="shared" ref="D551:F551" si="90">D553+D554+D555</f>
        <v>6000</v>
      </c>
      <c r="E551" s="88">
        <f t="shared" si="90"/>
        <v>10000</v>
      </c>
      <c r="F551" s="88">
        <f t="shared" si="90"/>
        <v>10000</v>
      </c>
      <c r="G551" s="53"/>
    </row>
    <row r="552" spans="1:7" ht="16.5" thickBot="1" x14ac:dyDescent="0.3">
      <c r="A552" s="53"/>
      <c r="B552" s="86" t="s">
        <v>42</v>
      </c>
      <c r="C552" s="85"/>
      <c r="D552" s="101"/>
      <c r="E552" s="85"/>
      <c r="F552" s="85"/>
      <c r="G552" s="53"/>
    </row>
    <row r="553" spans="1:7" ht="16.5" thickBot="1" x14ac:dyDescent="0.3">
      <c r="A553" s="53"/>
      <c r="B553" s="86" t="s">
        <v>69</v>
      </c>
      <c r="C553" s="88">
        <v>1500</v>
      </c>
      <c r="D553" s="88">
        <v>2500</v>
      </c>
      <c r="E553" s="88">
        <v>2000</v>
      </c>
      <c r="F553" s="88">
        <v>2500</v>
      </c>
      <c r="G553" s="53"/>
    </row>
    <row r="554" spans="1:7" ht="16.5" thickBot="1" x14ac:dyDescent="0.3">
      <c r="A554" s="53"/>
      <c r="B554" s="86" t="s">
        <v>59</v>
      </c>
      <c r="C554" s="85">
        <v>2000</v>
      </c>
      <c r="D554" s="85">
        <v>3500</v>
      </c>
      <c r="E554" s="85">
        <v>8000</v>
      </c>
      <c r="F554" s="85">
        <v>7500</v>
      </c>
      <c r="G554" s="53"/>
    </row>
    <row r="555" spans="1:7" ht="16.5" thickBot="1" x14ac:dyDescent="0.3">
      <c r="A555" s="53"/>
      <c r="B555" s="86" t="s">
        <v>60</v>
      </c>
      <c r="C555" s="88"/>
      <c r="D555" s="89"/>
      <c r="E555" s="89"/>
      <c r="F555" s="89"/>
      <c r="G555" s="53"/>
    </row>
    <row r="556" spans="1:7" ht="16.5" thickBot="1" x14ac:dyDescent="0.3">
      <c r="A556" s="53"/>
      <c r="B556" s="1015" t="s">
        <v>412</v>
      </c>
      <c r="C556" s="299">
        <f>C551</f>
        <v>3500</v>
      </c>
      <c r="D556" s="299">
        <f t="shared" ref="D556:F556" si="91">D551</f>
        <v>6000</v>
      </c>
      <c r="E556" s="299">
        <f t="shared" si="91"/>
        <v>10000</v>
      </c>
      <c r="F556" s="299">
        <f t="shared" si="91"/>
        <v>10000</v>
      </c>
      <c r="G556" s="53"/>
    </row>
    <row r="557" spans="1:7" ht="33.75" customHeight="1" thickBot="1" x14ac:dyDescent="0.3">
      <c r="A557" s="53"/>
      <c r="B557" s="1039" t="s">
        <v>98</v>
      </c>
      <c r="C557" s="2264" t="s">
        <v>921</v>
      </c>
      <c r="D557" s="2265"/>
      <c r="E557" s="2265"/>
      <c r="F557" s="2266"/>
      <c r="G557" s="53"/>
    </row>
    <row r="558" spans="1:7" ht="32.25" customHeight="1" thickBot="1" x14ac:dyDescent="0.3">
      <c r="A558" s="53"/>
      <c r="B558" s="1046" t="s">
        <v>413</v>
      </c>
      <c r="C558" s="1070" t="s">
        <v>921</v>
      </c>
      <c r="D558" s="1048" t="s">
        <v>54</v>
      </c>
      <c r="E558" s="2253" t="s">
        <v>922</v>
      </c>
      <c r="F558" s="2254"/>
      <c r="G558" s="1053"/>
    </row>
    <row r="559" spans="1:7" ht="32.25" customHeight="1" thickBot="1" x14ac:dyDescent="0.3">
      <c r="A559" s="53"/>
      <c r="B559" s="66" t="s">
        <v>29</v>
      </c>
      <c r="C559" s="2255" t="s">
        <v>923</v>
      </c>
      <c r="D559" s="2256"/>
      <c r="E559" s="2256"/>
      <c r="F559" s="2257"/>
      <c r="G559" s="53"/>
    </row>
    <row r="560" spans="1:7" ht="24" customHeight="1" thickBot="1" x14ac:dyDescent="0.3">
      <c r="A560" s="53"/>
      <c r="B560" s="66" t="s">
        <v>31</v>
      </c>
      <c r="C560" s="2236" t="s">
        <v>870</v>
      </c>
      <c r="D560" s="2237"/>
      <c r="E560" s="2237"/>
      <c r="F560" s="2238"/>
      <c r="G560" s="53"/>
    </row>
    <row r="561" spans="1:7" ht="26.25" customHeight="1" x14ac:dyDescent="0.25">
      <c r="A561" s="53"/>
      <c r="B561" s="1410"/>
      <c r="C561" s="77">
        <v>2024</v>
      </c>
      <c r="D561" s="77">
        <v>2025</v>
      </c>
      <c r="E561" s="77">
        <v>2026</v>
      </c>
      <c r="F561" s="77">
        <v>2027</v>
      </c>
      <c r="G561" s="53"/>
    </row>
    <row r="562" spans="1:7" ht="26.25" customHeight="1" thickBot="1" x14ac:dyDescent="0.3">
      <c r="A562" s="53"/>
      <c r="B562" s="1411"/>
      <c r="C562" s="79" t="s">
        <v>13</v>
      </c>
      <c r="D562" s="79" t="s">
        <v>14</v>
      </c>
      <c r="E562" s="79" t="s">
        <v>14</v>
      </c>
      <c r="F562" s="79" t="s">
        <v>14</v>
      </c>
      <c r="G562" s="53"/>
    </row>
    <row r="563" spans="1:7" ht="22.5" customHeight="1" thickBot="1" x14ac:dyDescent="0.3">
      <c r="A563" s="53"/>
      <c r="B563" s="66" t="s">
        <v>33</v>
      </c>
      <c r="C563" s="81">
        <v>1</v>
      </c>
      <c r="D563" s="81">
        <v>1</v>
      </c>
      <c r="E563" s="81">
        <v>1</v>
      </c>
      <c r="F563" s="81">
        <v>1</v>
      </c>
      <c r="G563" s="53"/>
    </row>
    <row r="564" spans="1:7" ht="15.75" customHeight="1" thickBot="1" x14ac:dyDescent="0.3">
      <c r="A564" s="53"/>
      <c r="B564" s="66" t="s">
        <v>35</v>
      </c>
      <c r="C564" s="81">
        <f>C577</f>
        <v>11000</v>
      </c>
      <c r="D564" s="81">
        <f>D577</f>
        <v>16000</v>
      </c>
      <c r="E564" s="81">
        <f t="shared" ref="E564:F564" si="92">E577</f>
        <v>10500</v>
      </c>
      <c r="F564" s="81">
        <f t="shared" si="92"/>
        <v>17000</v>
      </c>
      <c r="G564" s="53"/>
    </row>
    <row r="565" spans="1:7" ht="16.5" thickBot="1" x14ac:dyDescent="0.3">
      <c r="A565" s="53"/>
      <c r="B565" s="66" t="s">
        <v>36</v>
      </c>
      <c r="C565" s="81">
        <f>C564/C563</f>
        <v>11000</v>
      </c>
      <c r="D565" s="81">
        <f t="shared" ref="D565:F565" si="93">D564/D563</f>
        <v>16000</v>
      </c>
      <c r="E565" s="81">
        <f t="shared" si="93"/>
        <v>10500</v>
      </c>
      <c r="F565" s="81">
        <f t="shared" si="93"/>
        <v>17000</v>
      </c>
      <c r="G565" s="53"/>
    </row>
    <row r="566" spans="1:7" ht="15.75" customHeight="1" thickBot="1" x14ac:dyDescent="0.3">
      <c r="A566" s="53"/>
      <c r="B566" s="66" t="s">
        <v>37</v>
      </c>
      <c r="C566" s="58" t="s">
        <v>94</v>
      </c>
      <c r="D566" s="82">
        <f>D563/C563-1</f>
        <v>0</v>
      </c>
      <c r="E566" s="82">
        <f t="shared" ref="E566:F568" si="94">E563/D563-1</f>
        <v>0</v>
      </c>
      <c r="F566" s="82">
        <f t="shared" si="94"/>
        <v>0</v>
      </c>
      <c r="G566" s="53"/>
    </row>
    <row r="567" spans="1:7" ht="16.5" thickBot="1" x14ac:dyDescent="0.3">
      <c r="A567" s="53"/>
      <c r="B567" s="66" t="s">
        <v>38</v>
      </c>
      <c r="C567" s="58" t="s">
        <v>94</v>
      </c>
      <c r="D567" s="82">
        <f>D564/C564-1</f>
        <v>0.45454545454545459</v>
      </c>
      <c r="E567" s="82">
        <f t="shared" si="94"/>
        <v>-0.34375</v>
      </c>
      <c r="F567" s="82">
        <f t="shared" si="94"/>
        <v>0.61904761904761907</v>
      </c>
      <c r="G567" s="53"/>
    </row>
    <row r="568" spans="1:7" ht="32.25" thickBot="1" x14ac:dyDescent="0.3">
      <c r="A568" s="53"/>
      <c r="B568" s="66" t="s">
        <v>39</v>
      </c>
      <c r="C568" s="58" t="s">
        <v>94</v>
      </c>
      <c r="D568" s="82">
        <f>D565/C565-1</f>
        <v>0.45454545454545459</v>
      </c>
      <c r="E568" s="82">
        <f t="shared" si="94"/>
        <v>-0.34375</v>
      </c>
      <c r="F568" s="82">
        <f t="shared" si="94"/>
        <v>0.61904761904761907</v>
      </c>
      <c r="G568" s="53"/>
    </row>
    <row r="569" spans="1:7" ht="16.5" customHeight="1" thickBot="1" x14ac:dyDescent="0.3">
      <c r="A569" s="53"/>
      <c r="B569" s="1438" t="s">
        <v>924</v>
      </c>
      <c r="C569" s="1439"/>
      <c r="D569" s="1439"/>
      <c r="E569" s="1439"/>
      <c r="F569" s="1440"/>
      <c r="G569" s="53"/>
    </row>
    <row r="570" spans="1:7" ht="15.75" x14ac:dyDescent="0.25">
      <c r="A570" s="53"/>
      <c r="B570" s="1410"/>
      <c r="C570" s="77">
        <v>2024</v>
      </c>
      <c r="D570" s="77">
        <v>2025</v>
      </c>
      <c r="E570" s="77">
        <v>2026</v>
      </c>
      <c r="F570" s="77">
        <v>2027</v>
      </c>
      <c r="G570" s="53"/>
    </row>
    <row r="571" spans="1:7" ht="16.5" thickBot="1" x14ac:dyDescent="0.3">
      <c r="A571" s="53"/>
      <c r="B571" s="1411"/>
      <c r="C571" s="79" t="s">
        <v>13</v>
      </c>
      <c r="D571" s="79" t="s">
        <v>14</v>
      </c>
      <c r="E571" s="79" t="s">
        <v>14</v>
      </c>
      <c r="F571" s="79" t="s">
        <v>14</v>
      </c>
      <c r="G571" s="53"/>
    </row>
    <row r="572" spans="1:7" ht="20.25" customHeight="1" thickBot="1" x14ac:dyDescent="0.3">
      <c r="A572" s="53"/>
      <c r="B572" s="84" t="s">
        <v>57</v>
      </c>
      <c r="C572" s="85"/>
      <c r="D572" s="85"/>
      <c r="E572" s="85"/>
      <c r="F572" s="85"/>
      <c r="G572" s="53"/>
    </row>
    <row r="573" spans="1:7" ht="23.25" customHeight="1" thickBot="1" x14ac:dyDescent="0.3">
      <c r="A573" s="53"/>
      <c r="B573" s="86" t="s">
        <v>42</v>
      </c>
      <c r="C573" s="85"/>
      <c r="D573" s="85"/>
      <c r="E573" s="85"/>
      <c r="F573" s="85"/>
      <c r="G573" s="53"/>
    </row>
    <row r="574" spans="1:7" ht="16.5" thickBot="1" x14ac:dyDescent="0.3">
      <c r="A574" s="53"/>
      <c r="B574" s="86" t="s">
        <v>69</v>
      </c>
      <c r="C574" s="88"/>
      <c r="D574" s="89"/>
      <c r="E574" s="89"/>
      <c r="F574" s="89"/>
      <c r="G574" s="53"/>
    </row>
    <row r="575" spans="1:7" ht="16.5" thickBot="1" x14ac:dyDescent="0.3">
      <c r="A575" s="53"/>
      <c r="B575" s="86" t="s">
        <v>59</v>
      </c>
      <c r="C575" s="85"/>
      <c r="D575" s="85"/>
      <c r="E575" s="85"/>
      <c r="F575" s="85"/>
      <c r="G575" s="53"/>
    </row>
    <row r="576" spans="1:7" ht="15.75" customHeight="1" thickBot="1" x14ac:dyDescent="0.3">
      <c r="A576" s="53"/>
      <c r="B576" s="86" t="s">
        <v>60</v>
      </c>
      <c r="C576" s="88"/>
      <c r="D576" s="89"/>
      <c r="E576" s="89"/>
      <c r="F576" s="89"/>
      <c r="G576" s="53"/>
    </row>
    <row r="577" spans="1:9" ht="16.5" thickBot="1" x14ac:dyDescent="0.3">
      <c r="A577" s="53"/>
      <c r="B577" s="84" t="s">
        <v>61</v>
      </c>
      <c r="C577" s="88">
        <f>C579+C580+C581</f>
        <v>11000</v>
      </c>
      <c r="D577" s="88">
        <f t="shared" ref="D577:F577" si="95">D579+D580+D581</f>
        <v>16000</v>
      </c>
      <c r="E577" s="88">
        <f t="shared" si="95"/>
        <v>10500</v>
      </c>
      <c r="F577" s="88">
        <f t="shared" si="95"/>
        <v>17000</v>
      </c>
      <c r="G577" s="53"/>
    </row>
    <row r="578" spans="1:9" ht="16.5" thickBot="1" x14ac:dyDescent="0.3">
      <c r="A578" s="53"/>
      <c r="B578" s="86" t="s">
        <v>42</v>
      </c>
      <c r="C578" s="85"/>
      <c r="D578" s="101"/>
      <c r="E578" s="85"/>
      <c r="F578" s="85"/>
      <c r="G578" s="53"/>
    </row>
    <row r="579" spans="1:9" ht="16.5" thickBot="1" x14ac:dyDescent="0.3">
      <c r="A579" s="53"/>
      <c r="B579" s="86" t="s">
        <v>69</v>
      </c>
      <c r="C579" s="88">
        <v>7500</v>
      </c>
      <c r="D579" s="88">
        <v>7500</v>
      </c>
      <c r="E579" s="88">
        <v>4000</v>
      </c>
      <c r="F579" s="88">
        <v>6000</v>
      </c>
      <c r="G579" s="53"/>
    </row>
    <row r="580" spans="1:9" ht="16.5" thickBot="1" x14ac:dyDescent="0.3">
      <c r="A580" s="53"/>
      <c r="B580" s="86" t="s">
        <v>59</v>
      </c>
      <c r="C580" s="85">
        <v>3500</v>
      </c>
      <c r="D580" s="85">
        <v>8500</v>
      </c>
      <c r="E580" s="85">
        <f>11500-5000</f>
        <v>6500</v>
      </c>
      <c r="F580" s="85">
        <f>10000+1000</f>
        <v>11000</v>
      </c>
      <c r="G580" s="53"/>
    </row>
    <row r="581" spans="1:9" ht="16.5" thickBot="1" x14ac:dyDescent="0.3">
      <c r="A581" s="53"/>
      <c r="B581" s="86" t="s">
        <v>60</v>
      </c>
      <c r="C581" s="88"/>
      <c r="D581" s="89"/>
      <c r="E581" s="89"/>
      <c r="F581" s="89"/>
      <c r="G581" s="53"/>
    </row>
    <row r="582" spans="1:9" ht="16.5" thickBot="1" x14ac:dyDescent="0.3">
      <c r="A582" s="53"/>
      <c r="B582" s="1015" t="s">
        <v>417</v>
      </c>
      <c r="C582" s="88">
        <f>SUM(C579:C581)</f>
        <v>11000</v>
      </c>
      <c r="D582" s="88">
        <f t="shared" ref="D582:F582" si="96">SUM(D579:D581)</f>
        <v>16000</v>
      </c>
      <c r="E582" s="88">
        <f t="shared" si="96"/>
        <v>10500</v>
      </c>
      <c r="F582" s="88">
        <f t="shared" si="96"/>
        <v>17000</v>
      </c>
      <c r="G582" s="53"/>
    </row>
    <row r="583" spans="1:9" ht="33.75" customHeight="1" thickBot="1" x14ac:dyDescent="0.3">
      <c r="A583" s="53"/>
      <c r="B583" s="1039" t="s">
        <v>98</v>
      </c>
      <c r="C583" s="2264" t="s">
        <v>925</v>
      </c>
      <c r="D583" s="2265"/>
      <c r="E583" s="2265"/>
      <c r="F583" s="2266"/>
      <c r="G583" s="53"/>
    </row>
    <row r="584" spans="1:9" ht="48" thickBot="1" x14ac:dyDescent="0.3">
      <c r="A584" s="53"/>
      <c r="B584" s="1046" t="s">
        <v>418</v>
      </c>
      <c r="C584" s="1070" t="s">
        <v>925</v>
      </c>
      <c r="D584" s="1072" t="s">
        <v>54</v>
      </c>
      <c r="E584" s="2277" t="s">
        <v>926</v>
      </c>
      <c r="F584" s="2278"/>
      <c r="G584" s="53"/>
    </row>
    <row r="585" spans="1:9" ht="30.75" customHeight="1" thickBot="1" x14ac:dyDescent="0.3">
      <c r="A585" s="53"/>
      <c r="B585" s="66" t="s">
        <v>29</v>
      </c>
      <c r="C585" s="2255" t="s">
        <v>896</v>
      </c>
      <c r="D585" s="2256"/>
      <c r="E585" s="2256"/>
      <c r="F585" s="2257"/>
      <c r="G585" s="53"/>
    </row>
    <row r="586" spans="1:9" ht="30.75" customHeight="1" thickBot="1" x14ac:dyDescent="0.3">
      <c r="A586" s="53"/>
      <c r="B586" s="66" t="s">
        <v>31</v>
      </c>
      <c r="C586" s="2236" t="s">
        <v>897</v>
      </c>
      <c r="D586" s="2237"/>
      <c r="E586" s="2237"/>
      <c r="F586" s="2238"/>
      <c r="G586" s="53"/>
    </row>
    <row r="587" spans="1:9" ht="26.25" customHeight="1" x14ac:dyDescent="0.25">
      <c r="A587" s="53"/>
      <c r="B587" s="1410"/>
      <c r="C587" s="77">
        <v>2024</v>
      </c>
      <c r="D587" s="77">
        <v>2025</v>
      </c>
      <c r="E587" s="77">
        <v>2026</v>
      </c>
      <c r="F587" s="77">
        <v>2027</v>
      </c>
      <c r="G587" s="53"/>
      <c r="I587" s="1017"/>
    </row>
    <row r="588" spans="1:9" ht="26.25" customHeight="1" thickBot="1" x14ac:dyDescent="0.3">
      <c r="A588" s="53"/>
      <c r="B588" s="1411"/>
      <c r="C588" s="79" t="s">
        <v>13</v>
      </c>
      <c r="D588" s="79" t="s">
        <v>14</v>
      </c>
      <c r="E588" s="79" t="s">
        <v>14</v>
      </c>
      <c r="F588" s="79" t="s">
        <v>14</v>
      </c>
      <c r="G588" s="53"/>
    </row>
    <row r="589" spans="1:9" ht="22.5" customHeight="1" thickBot="1" x14ac:dyDescent="0.3">
      <c r="A589" s="53"/>
      <c r="B589" s="66" t="s">
        <v>33</v>
      </c>
      <c r="C589" s="81">
        <v>1</v>
      </c>
      <c r="D589" s="81">
        <v>1</v>
      </c>
      <c r="E589" s="81">
        <v>1</v>
      </c>
      <c r="F589" s="81">
        <v>1</v>
      </c>
      <c r="G589" s="53"/>
    </row>
    <row r="590" spans="1:9" ht="15.75" customHeight="1" thickBot="1" x14ac:dyDescent="0.3">
      <c r="A590" s="53"/>
      <c r="B590" s="66" t="s">
        <v>35</v>
      </c>
      <c r="C590" s="81">
        <f>C603</f>
        <v>6500</v>
      </c>
      <c r="D590" s="81">
        <f>D603</f>
        <v>6500</v>
      </c>
      <c r="E590" s="81">
        <f t="shared" ref="E590:F590" si="97">E603</f>
        <v>2000</v>
      </c>
      <c r="F590" s="81">
        <f t="shared" si="97"/>
        <v>4500</v>
      </c>
      <c r="G590" s="53"/>
    </row>
    <row r="591" spans="1:9" ht="16.5" thickBot="1" x14ac:dyDescent="0.3">
      <c r="A591" s="53"/>
      <c r="B591" s="66" t="s">
        <v>36</v>
      </c>
      <c r="C591" s="81">
        <f>C590/C589</f>
        <v>6500</v>
      </c>
      <c r="D591" s="81">
        <f t="shared" ref="D591:F591" si="98">D590/D589</f>
        <v>6500</v>
      </c>
      <c r="E591" s="81">
        <f t="shared" si="98"/>
        <v>2000</v>
      </c>
      <c r="F591" s="81">
        <f t="shared" si="98"/>
        <v>4500</v>
      </c>
      <c r="G591" s="53"/>
    </row>
    <row r="592" spans="1:9" ht="15.75" customHeight="1" thickBot="1" x14ac:dyDescent="0.3">
      <c r="A592" s="53"/>
      <c r="B592" s="66" t="s">
        <v>37</v>
      </c>
      <c r="C592" s="58" t="s">
        <v>94</v>
      </c>
      <c r="D592" s="82">
        <f>D589/C589-1</f>
        <v>0</v>
      </c>
      <c r="E592" s="82">
        <f t="shared" ref="E592:F594" si="99">E589/D589-1</f>
        <v>0</v>
      </c>
      <c r="F592" s="82">
        <f t="shared" si="99"/>
        <v>0</v>
      </c>
      <c r="G592" s="53"/>
    </row>
    <row r="593" spans="1:7" ht="16.5" thickBot="1" x14ac:dyDescent="0.3">
      <c r="A593" s="53"/>
      <c r="B593" s="66" t="s">
        <v>38</v>
      </c>
      <c r="C593" s="58" t="s">
        <v>94</v>
      </c>
      <c r="D593" s="82">
        <f>D590/C590-1</f>
        <v>0</v>
      </c>
      <c r="E593" s="82">
        <f t="shared" si="99"/>
        <v>-0.69230769230769229</v>
      </c>
      <c r="F593" s="82">
        <f t="shared" si="99"/>
        <v>1.25</v>
      </c>
      <c r="G593" s="53"/>
    </row>
    <row r="594" spans="1:7" ht="32.25" thickBot="1" x14ac:dyDescent="0.3">
      <c r="A594" s="53"/>
      <c r="B594" s="66" t="s">
        <v>39</v>
      </c>
      <c r="C594" s="58" t="s">
        <v>94</v>
      </c>
      <c r="D594" s="82">
        <f>D591/C591-1</f>
        <v>0</v>
      </c>
      <c r="E594" s="82">
        <f t="shared" si="99"/>
        <v>-0.69230769230769229</v>
      </c>
      <c r="F594" s="82">
        <f t="shared" si="99"/>
        <v>1.25</v>
      </c>
      <c r="G594" s="53"/>
    </row>
    <row r="595" spans="1:7" ht="16.5" customHeight="1" thickBot="1" x14ac:dyDescent="0.3">
      <c r="A595" s="53"/>
      <c r="B595" s="1438" t="s">
        <v>927</v>
      </c>
      <c r="C595" s="1439"/>
      <c r="D595" s="1439"/>
      <c r="E595" s="1439"/>
      <c r="F595" s="1440"/>
      <c r="G595" s="53"/>
    </row>
    <row r="596" spans="1:7" ht="15.75" x14ac:dyDescent="0.25">
      <c r="A596" s="53"/>
      <c r="B596" s="1410"/>
      <c r="C596" s="77">
        <v>2024</v>
      </c>
      <c r="D596" s="77">
        <v>2025</v>
      </c>
      <c r="E596" s="77">
        <v>2026</v>
      </c>
      <c r="F596" s="77">
        <v>2027</v>
      </c>
      <c r="G596" s="53"/>
    </row>
    <row r="597" spans="1:7" ht="16.5" thickBot="1" x14ac:dyDescent="0.3">
      <c r="A597" s="53"/>
      <c r="B597" s="1411"/>
      <c r="C597" s="79" t="s">
        <v>13</v>
      </c>
      <c r="D597" s="79" t="s">
        <v>14</v>
      </c>
      <c r="E597" s="79" t="s">
        <v>14</v>
      </c>
      <c r="F597" s="79" t="s">
        <v>14</v>
      </c>
      <c r="G597" s="53"/>
    </row>
    <row r="598" spans="1:7" ht="20.25" customHeight="1" thickBot="1" x14ac:dyDescent="0.3">
      <c r="A598" s="53"/>
      <c r="B598" s="84" t="s">
        <v>57</v>
      </c>
      <c r="C598" s="85"/>
      <c r="D598" s="85"/>
      <c r="E598" s="85"/>
      <c r="F598" s="85"/>
      <c r="G598" s="53"/>
    </row>
    <row r="599" spans="1:7" ht="23.25" customHeight="1" thickBot="1" x14ac:dyDescent="0.3">
      <c r="A599" s="53"/>
      <c r="B599" s="86" t="s">
        <v>42</v>
      </c>
      <c r="C599" s="85"/>
      <c r="D599" s="85"/>
      <c r="E599" s="85"/>
      <c r="F599" s="85"/>
      <c r="G599" s="53"/>
    </row>
    <row r="600" spans="1:7" ht="16.5" thickBot="1" x14ac:dyDescent="0.3">
      <c r="A600" s="53"/>
      <c r="B600" s="86" t="s">
        <v>69</v>
      </c>
      <c r="C600" s="88"/>
      <c r="D600" s="89"/>
      <c r="E600" s="89"/>
      <c r="F600" s="89"/>
      <c r="G600" s="53"/>
    </row>
    <row r="601" spans="1:7" ht="16.5" thickBot="1" x14ac:dyDescent="0.3">
      <c r="A601" s="53"/>
      <c r="B601" s="86" t="s">
        <v>59</v>
      </c>
      <c r="C601" s="85"/>
      <c r="D601" s="85"/>
      <c r="E601" s="85"/>
      <c r="F601" s="85"/>
      <c r="G601" s="53"/>
    </row>
    <row r="602" spans="1:7" ht="15.75" customHeight="1" thickBot="1" x14ac:dyDescent="0.3">
      <c r="A602" s="53"/>
      <c r="B602" s="86" t="s">
        <v>60</v>
      </c>
      <c r="C602" s="88"/>
      <c r="D602" s="89"/>
      <c r="E602" s="89"/>
      <c r="F602" s="89"/>
      <c r="G602" s="53"/>
    </row>
    <row r="603" spans="1:7" ht="16.5" thickBot="1" x14ac:dyDescent="0.3">
      <c r="A603" s="53"/>
      <c r="B603" s="84" t="s">
        <v>61</v>
      </c>
      <c r="C603" s="1037">
        <f>C605+C606+C607</f>
        <v>6500</v>
      </c>
      <c r="D603" s="88">
        <f t="shared" ref="D603:F603" si="100">D605+D606+D607</f>
        <v>6500</v>
      </c>
      <c r="E603" s="88">
        <f t="shared" si="100"/>
        <v>2000</v>
      </c>
      <c r="F603" s="88">
        <f t="shared" si="100"/>
        <v>4500</v>
      </c>
      <c r="G603" s="53"/>
    </row>
    <row r="604" spans="1:7" ht="16.5" thickBot="1" x14ac:dyDescent="0.3">
      <c r="A604" s="53"/>
      <c r="B604" s="86" t="s">
        <v>42</v>
      </c>
      <c r="C604" s="85"/>
      <c r="D604" s="101"/>
      <c r="E604" s="85"/>
      <c r="F604" s="85"/>
      <c r="G604" s="53"/>
    </row>
    <row r="605" spans="1:7" ht="16.5" thickBot="1" x14ac:dyDescent="0.3">
      <c r="A605" s="53"/>
      <c r="B605" s="86" t="s">
        <v>69</v>
      </c>
      <c r="C605" s="88">
        <v>2500</v>
      </c>
      <c r="D605" s="88">
        <v>2500</v>
      </c>
      <c r="E605" s="88">
        <v>2000</v>
      </c>
      <c r="F605" s="88">
        <v>2500</v>
      </c>
      <c r="G605" s="53"/>
    </row>
    <row r="606" spans="1:7" ht="16.5" thickBot="1" x14ac:dyDescent="0.3">
      <c r="A606" s="53"/>
      <c r="B606" s="86" t="s">
        <v>59</v>
      </c>
      <c r="C606" s="85">
        <v>4000</v>
      </c>
      <c r="D606" s="85">
        <v>4000</v>
      </c>
      <c r="E606" s="85"/>
      <c r="F606" s="85">
        <v>2000</v>
      </c>
      <c r="G606" s="53"/>
    </row>
    <row r="607" spans="1:7" ht="16.5" thickBot="1" x14ac:dyDescent="0.3">
      <c r="A607" s="53"/>
      <c r="B607" s="86" t="s">
        <v>60</v>
      </c>
      <c r="C607" s="88"/>
      <c r="D607" s="89"/>
      <c r="E607" s="89"/>
      <c r="F607" s="300"/>
      <c r="G607" s="53"/>
    </row>
    <row r="608" spans="1:7" ht="16.5" thickBot="1" x14ac:dyDescent="0.3">
      <c r="A608" s="53"/>
      <c r="B608" s="1015" t="s">
        <v>422</v>
      </c>
      <c r="C608" s="299">
        <f>SUM(C604:C607)</f>
        <v>6500</v>
      </c>
      <c r="D608" s="299">
        <f t="shared" ref="D608:F608" si="101">SUM(D604:D607)</f>
        <v>6500</v>
      </c>
      <c r="E608" s="279">
        <f t="shared" si="101"/>
        <v>2000</v>
      </c>
      <c r="F608" s="1038">
        <f t="shared" si="101"/>
        <v>4500</v>
      </c>
      <c r="G608" s="53"/>
    </row>
    <row r="609" spans="1:8" ht="33.75" customHeight="1" thickBot="1" x14ac:dyDescent="0.3">
      <c r="A609" s="53"/>
      <c r="B609" s="1039" t="s">
        <v>98</v>
      </c>
      <c r="C609" s="2264" t="s">
        <v>928</v>
      </c>
      <c r="D609" s="2265"/>
      <c r="E609" s="2265"/>
      <c r="F609" s="2266"/>
      <c r="G609" s="53"/>
    </row>
    <row r="610" spans="1:8" ht="48" thickBot="1" x14ac:dyDescent="0.3">
      <c r="A610" s="53"/>
      <c r="B610" s="1046" t="s">
        <v>405</v>
      </c>
      <c r="C610" s="1073" t="s">
        <v>928</v>
      </c>
      <c r="D610" s="1052" t="s">
        <v>54</v>
      </c>
      <c r="E610" s="2272" t="s">
        <v>929</v>
      </c>
      <c r="F610" s="2273"/>
      <c r="G610" s="1053"/>
    </row>
    <row r="611" spans="1:8" ht="33.75" customHeight="1" thickBot="1" x14ac:dyDescent="0.3">
      <c r="A611" s="53"/>
      <c r="B611" s="1050" t="s">
        <v>29</v>
      </c>
      <c r="C611" s="2292" t="s">
        <v>930</v>
      </c>
      <c r="D611" s="2293"/>
      <c r="E611" s="2293"/>
      <c r="F611" s="2294"/>
      <c r="G611" s="53"/>
    </row>
    <row r="612" spans="1:8" ht="21.75" customHeight="1" thickBot="1" x14ac:dyDescent="0.3">
      <c r="A612" s="53"/>
      <c r="B612" s="66" t="s">
        <v>31</v>
      </c>
      <c r="C612" s="2261" t="s">
        <v>870</v>
      </c>
      <c r="D612" s="2262"/>
      <c r="E612" s="2262"/>
      <c r="F612" s="2263"/>
      <c r="G612" s="53"/>
    </row>
    <row r="613" spans="1:8" ht="21.75" customHeight="1" x14ac:dyDescent="0.25">
      <c r="A613" s="53"/>
      <c r="B613" s="1410"/>
      <c r="C613" s="77">
        <v>2024</v>
      </c>
      <c r="D613" s="77">
        <v>2025</v>
      </c>
      <c r="E613" s="77">
        <v>2026</v>
      </c>
      <c r="F613" s="77">
        <v>2027</v>
      </c>
      <c r="G613" s="53"/>
    </row>
    <row r="614" spans="1:8" ht="26.25" customHeight="1" thickBot="1" x14ac:dyDescent="0.3">
      <c r="A614" s="53"/>
      <c r="B614" s="1411"/>
      <c r="C614" s="79" t="s">
        <v>13</v>
      </c>
      <c r="D614" s="79" t="s">
        <v>14</v>
      </c>
      <c r="E614" s="79" t="s">
        <v>14</v>
      </c>
      <c r="F614" s="79" t="s">
        <v>14</v>
      </c>
      <c r="G614" s="53"/>
    </row>
    <row r="615" spans="1:8" ht="22.5" customHeight="1" thickBot="1" x14ac:dyDescent="0.3">
      <c r="A615" s="53"/>
      <c r="B615" s="66" t="s">
        <v>33</v>
      </c>
      <c r="C615" s="81">
        <v>1</v>
      </c>
      <c r="D615" s="81">
        <v>1</v>
      </c>
      <c r="E615" s="81">
        <v>1</v>
      </c>
      <c r="F615" s="81">
        <v>1</v>
      </c>
      <c r="G615" s="53"/>
    </row>
    <row r="616" spans="1:8" ht="15.75" customHeight="1" thickBot="1" x14ac:dyDescent="0.3">
      <c r="A616" s="53"/>
      <c r="B616" s="66" t="s">
        <v>35</v>
      </c>
      <c r="C616" s="81">
        <f>C629</f>
        <v>1400</v>
      </c>
      <c r="D616" s="81">
        <f>D629</f>
        <v>1400</v>
      </c>
      <c r="E616" s="81">
        <f t="shared" ref="E616:F616" si="102">E629</f>
        <v>650</v>
      </c>
      <c r="F616" s="81">
        <f t="shared" si="102"/>
        <v>650</v>
      </c>
      <c r="G616" s="53"/>
    </row>
    <row r="617" spans="1:8" ht="16.5" thickBot="1" x14ac:dyDescent="0.3">
      <c r="A617" s="53"/>
      <c r="B617" s="66" t="s">
        <v>36</v>
      </c>
      <c r="C617" s="81">
        <f>C616/C615</f>
        <v>1400</v>
      </c>
      <c r="D617" s="81">
        <f t="shared" ref="D617:F617" si="103">D616/D615</f>
        <v>1400</v>
      </c>
      <c r="E617" s="81">
        <f t="shared" si="103"/>
        <v>650</v>
      </c>
      <c r="F617" s="81">
        <f t="shared" si="103"/>
        <v>650</v>
      </c>
      <c r="G617" s="1012"/>
      <c r="H617" s="1013"/>
    </row>
    <row r="618" spans="1:8" ht="15.75" customHeight="1" thickBot="1" x14ac:dyDescent="0.3">
      <c r="A618" s="53"/>
      <c r="B618" s="66" t="s">
        <v>37</v>
      </c>
      <c r="C618" s="58" t="s">
        <v>94</v>
      </c>
      <c r="D618" s="82">
        <f>D615/C615-1</f>
        <v>0</v>
      </c>
      <c r="E618" s="82">
        <f t="shared" ref="E618:F620" si="104">E615/D615-1</f>
        <v>0</v>
      </c>
      <c r="F618" s="82">
        <f t="shared" si="104"/>
        <v>0</v>
      </c>
      <c r="G618" s="53"/>
    </row>
    <row r="619" spans="1:8" ht="16.5" thickBot="1" x14ac:dyDescent="0.3">
      <c r="A619" s="53"/>
      <c r="B619" s="66" t="s">
        <v>38</v>
      </c>
      <c r="C619" s="58" t="s">
        <v>94</v>
      </c>
      <c r="D619" s="82">
        <f>D616/C616-1</f>
        <v>0</v>
      </c>
      <c r="E619" s="82">
        <f t="shared" si="104"/>
        <v>-0.5357142857142857</v>
      </c>
      <c r="F619" s="82">
        <f t="shared" si="104"/>
        <v>0</v>
      </c>
      <c r="G619" s="53"/>
    </row>
    <row r="620" spans="1:8" ht="32.25" thickBot="1" x14ac:dyDescent="0.3">
      <c r="A620" s="53"/>
      <c r="B620" s="66" t="s">
        <v>39</v>
      </c>
      <c r="C620" s="58" t="s">
        <v>94</v>
      </c>
      <c r="D620" s="82">
        <f>D617/C617-1</f>
        <v>0</v>
      </c>
      <c r="E620" s="82">
        <f t="shared" si="104"/>
        <v>-0.5357142857142857</v>
      </c>
      <c r="F620" s="82">
        <f t="shared" si="104"/>
        <v>0</v>
      </c>
      <c r="G620" s="53"/>
    </row>
    <row r="621" spans="1:8" ht="16.5" customHeight="1" thickBot="1" x14ac:dyDescent="0.3">
      <c r="A621" s="53"/>
      <c r="B621" s="1438" t="s">
        <v>931</v>
      </c>
      <c r="C621" s="1439"/>
      <c r="D621" s="1439"/>
      <c r="E621" s="1439"/>
      <c r="F621" s="1440"/>
      <c r="G621" s="53"/>
    </row>
    <row r="622" spans="1:8" ht="15.75" x14ac:dyDescent="0.25">
      <c r="A622" s="53"/>
      <c r="B622" s="1410"/>
      <c r="C622" s="77">
        <v>2024</v>
      </c>
      <c r="D622" s="77">
        <v>2025</v>
      </c>
      <c r="E622" s="77">
        <v>2026</v>
      </c>
      <c r="F622" s="77">
        <v>2027</v>
      </c>
      <c r="G622" s="53"/>
    </row>
    <row r="623" spans="1:8" ht="16.5" thickBot="1" x14ac:dyDescent="0.3">
      <c r="A623" s="53"/>
      <c r="B623" s="1411"/>
      <c r="C623" s="79" t="s">
        <v>13</v>
      </c>
      <c r="D623" s="79" t="s">
        <v>14</v>
      </c>
      <c r="E623" s="79" t="s">
        <v>14</v>
      </c>
      <c r="F623" s="79" t="s">
        <v>14</v>
      </c>
      <c r="G623" s="53"/>
    </row>
    <row r="624" spans="1:8" ht="20.25" customHeight="1" thickBot="1" x14ac:dyDescent="0.3">
      <c r="A624" s="53"/>
      <c r="B624" s="84" t="s">
        <v>57</v>
      </c>
      <c r="C624" s="85"/>
      <c r="D624" s="85"/>
      <c r="E624" s="85"/>
      <c r="F624" s="85"/>
      <c r="G624" s="53"/>
    </row>
    <row r="625" spans="1:7" ht="23.25" customHeight="1" thickBot="1" x14ac:dyDescent="0.3">
      <c r="A625" s="53"/>
      <c r="B625" s="86" t="s">
        <v>42</v>
      </c>
      <c r="C625" s="85"/>
      <c r="D625" s="85"/>
      <c r="E625" s="85"/>
      <c r="F625" s="85"/>
      <c r="G625" s="53"/>
    </row>
    <row r="626" spans="1:7" ht="16.5" thickBot="1" x14ac:dyDescent="0.3">
      <c r="A626" s="53"/>
      <c r="B626" s="86" t="s">
        <v>69</v>
      </c>
      <c r="C626" s="88"/>
      <c r="D626" s="89"/>
      <c r="E626" s="89"/>
      <c r="F626" s="89"/>
      <c r="G626" s="53"/>
    </row>
    <row r="627" spans="1:7" ht="16.5" thickBot="1" x14ac:dyDescent="0.3">
      <c r="A627" s="53"/>
      <c r="B627" s="86" t="s">
        <v>59</v>
      </c>
      <c r="C627" s="85"/>
      <c r="D627" s="85"/>
      <c r="E627" s="85"/>
      <c r="F627" s="85"/>
      <c r="G627" s="53"/>
    </row>
    <row r="628" spans="1:7" ht="15.75" customHeight="1" thickBot="1" x14ac:dyDescent="0.3">
      <c r="A628" s="53"/>
      <c r="B628" s="86" t="s">
        <v>60</v>
      </c>
      <c r="C628" s="88"/>
      <c r="D628" s="89"/>
      <c r="E628" s="89"/>
      <c r="F628" s="89"/>
      <c r="G628" s="53"/>
    </row>
    <row r="629" spans="1:7" ht="16.5" thickBot="1" x14ac:dyDescent="0.3">
      <c r="A629" s="53"/>
      <c r="B629" s="84" t="s">
        <v>61</v>
      </c>
      <c r="C629" s="1037">
        <f>C631+C632+C633</f>
        <v>1400</v>
      </c>
      <c r="D629" s="1037">
        <f t="shared" ref="D629:F629" si="105">D631+D632+D633</f>
        <v>1400</v>
      </c>
      <c r="E629" s="1037">
        <f t="shared" si="105"/>
        <v>650</v>
      </c>
      <c r="F629" s="1037">
        <f t="shared" si="105"/>
        <v>650</v>
      </c>
      <c r="G629" s="53"/>
    </row>
    <row r="630" spans="1:7" ht="16.5" thickBot="1" x14ac:dyDescent="0.3">
      <c r="A630" s="53"/>
      <c r="B630" s="86" t="s">
        <v>42</v>
      </c>
      <c r="C630" s="85"/>
      <c r="D630" s="101"/>
      <c r="E630" s="85"/>
      <c r="F630" s="85"/>
      <c r="G630" s="53"/>
    </row>
    <row r="631" spans="1:7" ht="16.5" thickBot="1" x14ac:dyDescent="0.3">
      <c r="A631" s="53"/>
      <c r="B631" s="86" t="s">
        <v>69</v>
      </c>
      <c r="C631" s="88">
        <v>650</v>
      </c>
      <c r="D631" s="88">
        <v>650</v>
      </c>
      <c r="E631" s="88">
        <v>650</v>
      </c>
      <c r="F631" s="88">
        <v>650</v>
      </c>
      <c r="G631" s="53"/>
    </row>
    <row r="632" spans="1:7" ht="16.5" thickBot="1" x14ac:dyDescent="0.3">
      <c r="A632" s="53"/>
      <c r="B632" s="86" t="s">
        <v>59</v>
      </c>
      <c r="C632" s="85">
        <v>750</v>
      </c>
      <c r="D632" s="85">
        <v>750</v>
      </c>
      <c r="E632" s="85"/>
      <c r="F632" s="85"/>
      <c r="G632" s="53"/>
    </row>
    <row r="633" spans="1:7" ht="16.5" thickBot="1" x14ac:dyDescent="0.3">
      <c r="A633" s="53"/>
      <c r="B633" s="86" t="s">
        <v>60</v>
      </c>
      <c r="C633" s="88"/>
      <c r="D633" s="89"/>
      <c r="E633" s="89"/>
      <c r="F633" s="89"/>
      <c r="G633" s="53"/>
    </row>
    <row r="634" spans="1:7" ht="16.5" thickBot="1" x14ac:dyDescent="0.3">
      <c r="A634" s="53"/>
      <c r="B634" s="1015" t="s">
        <v>408</v>
      </c>
      <c r="C634" s="299">
        <f>SUM(C631:C633)</f>
        <v>1400</v>
      </c>
      <c r="D634" s="299">
        <f t="shared" ref="D634:F634" si="106">SUM(D631:D633)</f>
        <v>1400</v>
      </c>
      <c r="E634" s="299">
        <f t="shared" si="106"/>
        <v>650</v>
      </c>
      <c r="F634" s="299">
        <f t="shared" si="106"/>
        <v>650</v>
      </c>
      <c r="G634" s="53"/>
    </row>
    <row r="635" spans="1:7" ht="33.75" customHeight="1" thickBot="1" x14ac:dyDescent="0.3">
      <c r="A635" s="53"/>
      <c r="B635" s="1039" t="s">
        <v>98</v>
      </c>
      <c r="C635" s="2264" t="s">
        <v>932</v>
      </c>
      <c r="D635" s="2265"/>
      <c r="E635" s="2265"/>
      <c r="F635" s="2266"/>
      <c r="G635" s="53"/>
    </row>
    <row r="636" spans="1:7" ht="48" thickBot="1" x14ac:dyDescent="0.3">
      <c r="A636" s="53"/>
      <c r="B636" s="1046" t="s">
        <v>933</v>
      </c>
      <c r="C636" s="1074" t="s">
        <v>932</v>
      </c>
      <c r="D636" s="1066" t="s">
        <v>54</v>
      </c>
      <c r="E636" s="2277" t="s">
        <v>934</v>
      </c>
      <c r="F636" s="2278"/>
      <c r="G636" s="53"/>
    </row>
    <row r="637" spans="1:7" ht="38.25" customHeight="1" thickBot="1" x14ac:dyDescent="0.3">
      <c r="A637" s="53"/>
      <c r="B637" s="66" t="s">
        <v>29</v>
      </c>
      <c r="C637" s="2297" t="s">
        <v>935</v>
      </c>
      <c r="D637" s="2298"/>
      <c r="E637" s="2298"/>
      <c r="F637" s="2299"/>
      <c r="G637" s="53"/>
    </row>
    <row r="638" spans="1:7" ht="29.25" customHeight="1" thickBot="1" x14ac:dyDescent="0.3">
      <c r="A638" s="53"/>
      <c r="B638" s="66" t="s">
        <v>31</v>
      </c>
      <c r="C638" s="2236" t="s">
        <v>870</v>
      </c>
      <c r="D638" s="2237"/>
      <c r="E638" s="2237"/>
      <c r="F638" s="2238"/>
      <c r="G638" s="53"/>
    </row>
    <row r="639" spans="1:7" ht="26.25" customHeight="1" x14ac:dyDescent="0.25">
      <c r="A639" s="53"/>
      <c r="B639" s="1410"/>
      <c r="C639" s="77">
        <v>2024</v>
      </c>
      <c r="D639" s="77">
        <v>2025</v>
      </c>
      <c r="E639" s="77">
        <v>2026</v>
      </c>
      <c r="F639" s="77">
        <v>2027</v>
      </c>
      <c r="G639" s="53"/>
    </row>
    <row r="640" spans="1:7" ht="26.25" customHeight="1" thickBot="1" x14ac:dyDescent="0.3">
      <c r="A640" s="53"/>
      <c r="B640" s="1411"/>
      <c r="C640" s="79" t="s">
        <v>13</v>
      </c>
      <c r="D640" s="79" t="s">
        <v>14</v>
      </c>
      <c r="E640" s="79" t="s">
        <v>14</v>
      </c>
      <c r="F640" s="79" t="s">
        <v>14</v>
      </c>
      <c r="G640" s="53"/>
    </row>
    <row r="641" spans="1:7" ht="22.5" customHeight="1" thickBot="1" x14ac:dyDescent="0.3">
      <c r="A641" s="53"/>
      <c r="B641" s="66" t="s">
        <v>33</v>
      </c>
      <c r="C641" s="81">
        <v>1</v>
      </c>
      <c r="D641" s="81">
        <v>1</v>
      </c>
      <c r="E641" s="81">
        <v>1</v>
      </c>
      <c r="F641" s="81">
        <v>1</v>
      </c>
      <c r="G641" s="53"/>
    </row>
    <row r="642" spans="1:7" ht="15.75" customHeight="1" thickBot="1" x14ac:dyDescent="0.3">
      <c r="A642" s="53"/>
      <c r="B642" s="66" t="s">
        <v>35</v>
      </c>
      <c r="C642" s="81">
        <f>C655</f>
        <v>1500</v>
      </c>
      <c r="D642" s="81">
        <f>D655</f>
        <v>2580</v>
      </c>
      <c r="E642" s="81">
        <f t="shared" ref="E642:F642" si="107">E655</f>
        <v>1780</v>
      </c>
      <c r="F642" s="81">
        <f t="shared" si="107"/>
        <v>1780</v>
      </c>
      <c r="G642" s="53"/>
    </row>
    <row r="643" spans="1:7" ht="16.5" thickBot="1" x14ac:dyDescent="0.3">
      <c r="A643" s="53"/>
      <c r="B643" s="66" t="s">
        <v>36</v>
      </c>
      <c r="C643" s="81">
        <f>C642/C641</f>
        <v>1500</v>
      </c>
      <c r="D643" s="81">
        <f t="shared" ref="D643:F643" si="108">D642/D641</f>
        <v>2580</v>
      </c>
      <c r="E643" s="81">
        <f t="shared" si="108"/>
        <v>1780</v>
      </c>
      <c r="F643" s="81">
        <f t="shared" si="108"/>
        <v>1780</v>
      </c>
      <c r="G643" s="53"/>
    </row>
    <row r="644" spans="1:7" ht="15.75" customHeight="1" thickBot="1" x14ac:dyDescent="0.3">
      <c r="A644" s="53"/>
      <c r="B644" s="66" t="s">
        <v>37</v>
      </c>
      <c r="C644" s="58" t="s">
        <v>94</v>
      </c>
      <c r="D644" s="82">
        <f>D641/C641-1</f>
        <v>0</v>
      </c>
      <c r="E644" s="82">
        <f t="shared" ref="E644:F646" si="109">E641/D641-1</f>
        <v>0</v>
      </c>
      <c r="F644" s="82">
        <f t="shared" si="109"/>
        <v>0</v>
      </c>
      <c r="G644" s="53"/>
    </row>
    <row r="645" spans="1:7" ht="16.5" thickBot="1" x14ac:dyDescent="0.3">
      <c r="A645" s="53"/>
      <c r="B645" s="66" t="s">
        <v>38</v>
      </c>
      <c r="C645" s="58" t="s">
        <v>94</v>
      </c>
      <c r="D645" s="82">
        <f>D642/C642-1</f>
        <v>0.72</v>
      </c>
      <c r="E645" s="82">
        <f t="shared" si="109"/>
        <v>-0.31007751937984496</v>
      </c>
      <c r="F645" s="82">
        <f t="shared" si="109"/>
        <v>0</v>
      </c>
      <c r="G645" s="53"/>
    </row>
    <row r="646" spans="1:7" ht="32.25" thickBot="1" x14ac:dyDescent="0.3">
      <c r="A646" s="53"/>
      <c r="B646" s="66" t="s">
        <v>39</v>
      </c>
      <c r="C646" s="58" t="s">
        <v>94</v>
      </c>
      <c r="D646" s="82">
        <f>D643/C643-1</f>
        <v>0.72</v>
      </c>
      <c r="E646" s="82">
        <f t="shared" si="109"/>
        <v>-0.31007751937984496</v>
      </c>
      <c r="F646" s="82">
        <f t="shared" si="109"/>
        <v>0</v>
      </c>
      <c r="G646" s="53"/>
    </row>
    <row r="647" spans="1:7" ht="16.5" customHeight="1" thickBot="1" x14ac:dyDescent="0.3">
      <c r="A647" s="53"/>
      <c r="B647" s="1438" t="s">
        <v>936</v>
      </c>
      <c r="C647" s="1439"/>
      <c r="D647" s="1439"/>
      <c r="E647" s="1439"/>
      <c r="F647" s="1440"/>
      <c r="G647" s="53"/>
    </row>
    <row r="648" spans="1:7" ht="15.75" x14ac:dyDescent="0.25">
      <c r="A648" s="53"/>
      <c r="B648" s="1410"/>
      <c r="C648" s="77">
        <v>2024</v>
      </c>
      <c r="D648" s="77">
        <v>2025</v>
      </c>
      <c r="E648" s="77">
        <v>2026</v>
      </c>
      <c r="F648" s="77">
        <v>2027</v>
      </c>
      <c r="G648" s="53"/>
    </row>
    <row r="649" spans="1:7" ht="16.5" thickBot="1" x14ac:dyDescent="0.3">
      <c r="A649" s="53"/>
      <c r="B649" s="1411"/>
      <c r="C649" s="79" t="s">
        <v>13</v>
      </c>
      <c r="D649" s="79" t="s">
        <v>14</v>
      </c>
      <c r="E649" s="79" t="s">
        <v>14</v>
      </c>
      <c r="F649" s="79" t="s">
        <v>14</v>
      </c>
      <c r="G649" s="53"/>
    </row>
    <row r="650" spans="1:7" ht="20.25" customHeight="1" thickBot="1" x14ac:dyDescent="0.3">
      <c r="A650" s="53"/>
      <c r="B650" s="84" t="s">
        <v>57</v>
      </c>
      <c r="C650" s="85"/>
      <c r="D650" s="85"/>
      <c r="E650" s="85"/>
      <c r="F650" s="85"/>
      <c r="G650" s="53"/>
    </row>
    <row r="651" spans="1:7" ht="23.25" customHeight="1" thickBot="1" x14ac:dyDescent="0.3">
      <c r="A651" s="53"/>
      <c r="B651" s="86" t="s">
        <v>42</v>
      </c>
      <c r="C651" s="85"/>
      <c r="D651" s="85"/>
      <c r="E651" s="85"/>
      <c r="F651" s="85"/>
      <c r="G651" s="53"/>
    </row>
    <row r="652" spans="1:7" ht="16.5" thickBot="1" x14ac:dyDescent="0.3">
      <c r="A652" s="53"/>
      <c r="B652" s="86" t="s">
        <v>69</v>
      </c>
      <c r="C652" s="88"/>
      <c r="D652" s="89"/>
      <c r="E652" s="89"/>
      <c r="F652" s="89"/>
      <c r="G652" s="53"/>
    </row>
    <row r="653" spans="1:7" ht="16.5" thickBot="1" x14ac:dyDescent="0.3">
      <c r="A653" s="53"/>
      <c r="B653" s="86" t="s">
        <v>59</v>
      </c>
      <c r="C653" s="85"/>
      <c r="D653" s="85"/>
      <c r="E653" s="85"/>
      <c r="F653" s="85"/>
      <c r="G653" s="53"/>
    </row>
    <row r="654" spans="1:7" ht="15.75" customHeight="1" thickBot="1" x14ac:dyDescent="0.3">
      <c r="A654" s="53"/>
      <c r="B654" s="86" t="s">
        <v>60</v>
      </c>
      <c r="C654" s="88"/>
      <c r="D654" s="89"/>
      <c r="E654" s="89"/>
      <c r="F654" s="89"/>
      <c r="G654" s="53"/>
    </row>
    <row r="655" spans="1:7" ht="16.5" thickBot="1" x14ac:dyDescent="0.3">
      <c r="A655" s="53"/>
      <c r="B655" s="84" t="s">
        <v>61</v>
      </c>
      <c r="C655" s="1037">
        <f>C657+C658+C659</f>
        <v>1500</v>
      </c>
      <c r="D655" s="88">
        <f t="shared" ref="D655:F655" si="110">D657+D658+D659</f>
        <v>2580</v>
      </c>
      <c r="E655" s="88">
        <f t="shared" si="110"/>
        <v>1780</v>
      </c>
      <c r="F655" s="88">
        <f t="shared" si="110"/>
        <v>1780</v>
      </c>
      <c r="G655" s="53"/>
    </row>
    <row r="656" spans="1:7" ht="16.5" thickBot="1" x14ac:dyDescent="0.3">
      <c r="A656" s="53"/>
      <c r="B656" s="86" t="s">
        <v>42</v>
      </c>
      <c r="C656" s="85"/>
      <c r="D656" s="101"/>
      <c r="E656" s="85"/>
      <c r="F656" s="85"/>
      <c r="G656" s="53"/>
    </row>
    <row r="657" spans="1:7" ht="16.5" thickBot="1" x14ac:dyDescent="0.3">
      <c r="A657" s="53"/>
      <c r="B657" s="86" t="s">
        <v>69</v>
      </c>
      <c r="C657" s="88">
        <v>1000</v>
      </c>
      <c r="D657" s="88">
        <v>2080</v>
      </c>
      <c r="E657" s="88">
        <v>1780</v>
      </c>
      <c r="F657" s="88">
        <v>1780</v>
      </c>
      <c r="G657" s="53"/>
    </row>
    <row r="658" spans="1:7" ht="16.5" thickBot="1" x14ac:dyDescent="0.3">
      <c r="A658" s="53"/>
      <c r="B658" s="86" t="s">
        <v>59</v>
      </c>
      <c r="C658" s="85">
        <v>500</v>
      </c>
      <c r="D658" s="85">
        <v>500</v>
      </c>
      <c r="E658" s="85"/>
      <c r="F658" s="85"/>
      <c r="G658" s="53"/>
    </row>
    <row r="659" spans="1:7" ht="16.5" thickBot="1" x14ac:dyDescent="0.3">
      <c r="A659" s="53"/>
      <c r="B659" s="86" t="s">
        <v>60</v>
      </c>
      <c r="C659" s="88"/>
      <c r="D659" s="89"/>
      <c r="E659" s="89"/>
      <c r="F659" s="89"/>
      <c r="G659" s="53"/>
    </row>
    <row r="660" spans="1:7" ht="16.5" thickBot="1" x14ac:dyDescent="0.3">
      <c r="A660" s="53"/>
      <c r="B660" s="1015" t="s">
        <v>937</v>
      </c>
      <c r="C660" s="299">
        <f>SUM(C657:C659)</f>
        <v>1500</v>
      </c>
      <c r="D660" s="299">
        <f t="shared" ref="D660:F660" si="111">SUM(D657:D659)</f>
        <v>2580</v>
      </c>
      <c r="E660" s="299">
        <f t="shared" si="111"/>
        <v>1780</v>
      </c>
      <c r="F660" s="299">
        <f t="shared" si="111"/>
        <v>1780</v>
      </c>
      <c r="G660" s="53"/>
    </row>
    <row r="661" spans="1:7" ht="33.75" customHeight="1" thickBot="1" x14ac:dyDescent="0.3">
      <c r="A661" s="53"/>
      <c r="B661" s="1039" t="s">
        <v>98</v>
      </c>
      <c r="C661" s="2264" t="s">
        <v>938</v>
      </c>
      <c r="D661" s="2265"/>
      <c r="E661" s="2265"/>
      <c r="F661" s="2266"/>
      <c r="G661" s="53"/>
    </row>
    <row r="662" spans="1:7" ht="51" customHeight="1" thickBot="1" x14ac:dyDescent="0.3">
      <c r="A662" s="53"/>
      <c r="B662" s="1046" t="s">
        <v>939</v>
      </c>
      <c r="C662" s="1074" t="s">
        <v>938</v>
      </c>
      <c r="D662" s="1048" t="s">
        <v>54</v>
      </c>
      <c r="E662" s="2295" t="s">
        <v>940</v>
      </c>
      <c r="F662" s="2296"/>
      <c r="G662" s="1075"/>
    </row>
    <row r="663" spans="1:7" ht="35.25" customHeight="1" thickBot="1" x14ac:dyDescent="0.3">
      <c r="A663" s="53"/>
      <c r="B663" s="1050" t="s">
        <v>29</v>
      </c>
      <c r="C663" s="2300" t="s">
        <v>941</v>
      </c>
      <c r="D663" s="2301"/>
      <c r="E663" s="2301"/>
      <c r="F663" s="2223"/>
      <c r="G663" s="53"/>
    </row>
    <row r="664" spans="1:7" ht="24" customHeight="1" thickBot="1" x14ac:dyDescent="0.3">
      <c r="A664" s="53"/>
      <c r="B664" s="66" t="s">
        <v>31</v>
      </c>
      <c r="C664" s="2302" t="s">
        <v>942</v>
      </c>
      <c r="D664" s="2303"/>
      <c r="E664" s="2303"/>
      <c r="F664" s="2304"/>
      <c r="G664" s="53"/>
    </row>
    <row r="665" spans="1:7" ht="26.25" customHeight="1" x14ac:dyDescent="0.25">
      <c r="A665" s="53"/>
      <c r="B665" s="1410"/>
      <c r="C665" s="77">
        <v>2024</v>
      </c>
      <c r="D665" s="77">
        <v>2025</v>
      </c>
      <c r="E665" s="77">
        <v>2026</v>
      </c>
      <c r="F665" s="77">
        <v>2027</v>
      </c>
      <c r="G665" s="53"/>
    </row>
    <row r="666" spans="1:7" ht="26.25" customHeight="1" thickBot="1" x14ac:dyDescent="0.3">
      <c r="A666" s="53"/>
      <c r="B666" s="1411"/>
      <c r="C666" s="79" t="s">
        <v>13</v>
      </c>
      <c r="D666" s="79" t="s">
        <v>14</v>
      </c>
      <c r="E666" s="79" t="s">
        <v>14</v>
      </c>
      <c r="F666" s="79" t="s">
        <v>14</v>
      </c>
      <c r="G666" s="53"/>
    </row>
    <row r="667" spans="1:7" ht="22.5" customHeight="1" thickBot="1" x14ac:dyDescent="0.3">
      <c r="A667" s="53"/>
      <c r="B667" s="66" t="s">
        <v>33</v>
      </c>
      <c r="C667" s="81">
        <v>1</v>
      </c>
      <c r="D667" s="81">
        <v>1</v>
      </c>
      <c r="E667" s="81">
        <v>1</v>
      </c>
      <c r="F667" s="81">
        <v>0</v>
      </c>
      <c r="G667" s="53"/>
    </row>
    <row r="668" spans="1:7" ht="15.75" customHeight="1" thickBot="1" x14ac:dyDescent="0.3">
      <c r="A668" s="53"/>
      <c r="B668" s="66" t="s">
        <v>35</v>
      </c>
      <c r="C668" s="81">
        <f>C681</f>
        <v>5740</v>
      </c>
      <c r="D668" s="81">
        <f>D681</f>
        <v>19000</v>
      </c>
      <c r="E668" s="81">
        <f t="shared" ref="E668:F668" si="112">E681</f>
        <v>850</v>
      </c>
      <c r="F668" s="81">
        <f t="shared" si="112"/>
        <v>0</v>
      </c>
      <c r="G668" s="53"/>
    </row>
    <row r="669" spans="1:7" ht="16.5" thickBot="1" x14ac:dyDescent="0.3">
      <c r="A669" s="53"/>
      <c r="B669" s="66" t="s">
        <v>36</v>
      </c>
      <c r="C669" s="81">
        <f>C668/C667</f>
        <v>5740</v>
      </c>
      <c r="D669" s="81">
        <f t="shared" ref="D669:F669" si="113">D668/D667</f>
        <v>19000</v>
      </c>
      <c r="E669" s="81">
        <f t="shared" si="113"/>
        <v>850</v>
      </c>
      <c r="F669" s="81" t="e">
        <f t="shared" si="113"/>
        <v>#DIV/0!</v>
      </c>
      <c r="G669" s="53"/>
    </row>
    <row r="670" spans="1:7" ht="15.75" customHeight="1" thickBot="1" x14ac:dyDescent="0.3">
      <c r="A670" s="53"/>
      <c r="B670" s="66" t="s">
        <v>37</v>
      </c>
      <c r="C670" s="58" t="s">
        <v>94</v>
      </c>
      <c r="D670" s="82">
        <f>D667/C667-1</f>
        <v>0</v>
      </c>
      <c r="E670" s="82">
        <f t="shared" ref="E670:F672" si="114">E667/D667-1</f>
        <v>0</v>
      </c>
      <c r="F670" s="82">
        <f t="shared" si="114"/>
        <v>-1</v>
      </c>
      <c r="G670" s="53"/>
    </row>
    <row r="671" spans="1:7" ht="16.5" thickBot="1" x14ac:dyDescent="0.3">
      <c r="A671" s="53"/>
      <c r="B671" s="66" t="s">
        <v>38</v>
      </c>
      <c r="C671" s="58" t="s">
        <v>94</v>
      </c>
      <c r="D671" s="82">
        <f>D668/C668-1</f>
        <v>2.3101045296167246</v>
      </c>
      <c r="E671" s="82">
        <f t="shared" si="114"/>
        <v>-0.95526315789473681</v>
      </c>
      <c r="F671" s="82">
        <f t="shared" si="114"/>
        <v>-1</v>
      </c>
      <c r="G671" s="53"/>
    </row>
    <row r="672" spans="1:7" ht="32.25" thickBot="1" x14ac:dyDescent="0.3">
      <c r="A672" s="53"/>
      <c r="B672" s="66" t="s">
        <v>39</v>
      </c>
      <c r="C672" s="58" t="s">
        <v>94</v>
      </c>
      <c r="D672" s="82">
        <f>D669/C669-1</f>
        <v>2.3101045296167246</v>
      </c>
      <c r="E672" s="82">
        <f t="shared" si="114"/>
        <v>-0.95526315789473681</v>
      </c>
      <c r="F672" s="82" t="e">
        <f t="shared" si="114"/>
        <v>#DIV/0!</v>
      </c>
      <c r="G672" s="53"/>
    </row>
    <row r="673" spans="1:7" ht="16.5" customHeight="1" thickBot="1" x14ac:dyDescent="0.3">
      <c r="A673" s="53"/>
      <c r="B673" s="1438" t="s">
        <v>943</v>
      </c>
      <c r="C673" s="1439"/>
      <c r="D673" s="1439"/>
      <c r="E673" s="1439"/>
      <c r="F673" s="1440"/>
      <c r="G673" s="53"/>
    </row>
    <row r="674" spans="1:7" ht="15.75" x14ac:dyDescent="0.25">
      <c r="A674" s="53"/>
      <c r="B674" s="1410"/>
      <c r="C674" s="77">
        <v>2024</v>
      </c>
      <c r="D674" s="77">
        <v>2025</v>
      </c>
      <c r="E674" s="77">
        <v>2026</v>
      </c>
      <c r="F674" s="77">
        <v>2027</v>
      </c>
      <c r="G674" s="53"/>
    </row>
    <row r="675" spans="1:7" ht="16.5" thickBot="1" x14ac:dyDescent="0.3">
      <c r="A675" s="53"/>
      <c r="B675" s="1411"/>
      <c r="C675" s="79" t="s">
        <v>13</v>
      </c>
      <c r="D675" s="79" t="s">
        <v>14</v>
      </c>
      <c r="E675" s="79" t="s">
        <v>14</v>
      </c>
      <c r="F675" s="79" t="s">
        <v>14</v>
      </c>
      <c r="G675" s="53"/>
    </row>
    <row r="676" spans="1:7" ht="20.25" customHeight="1" thickBot="1" x14ac:dyDescent="0.3">
      <c r="A676" s="53"/>
      <c r="B676" s="84" t="s">
        <v>57</v>
      </c>
      <c r="C676" s="85"/>
      <c r="D676" s="85"/>
      <c r="E676" s="85"/>
      <c r="F676" s="85"/>
      <c r="G676" s="53"/>
    </row>
    <row r="677" spans="1:7" ht="23.25" customHeight="1" thickBot="1" x14ac:dyDescent="0.3">
      <c r="A677" s="53"/>
      <c r="B677" s="86" t="s">
        <v>42</v>
      </c>
      <c r="C677" s="85"/>
      <c r="D677" s="85"/>
      <c r="E677" s="85"/>
      <c r="F677" s="85"/>
      <c r="G677" s="53"/>
    </row>
    <row r="678" spans="1:7" ht="16.5" thickBot="1" x14ac:dyDescent="0.3">
      <c r="A678" s="53"/>
      <c r="B678" s="86" t="s">
        <v>69</v>
      </c>
      <c r="C678" s="88"/>
      <c r="D678" s="89"/>
      <c r="E678" s="89"/>
      <c r="F678" s="89"/>
      <c r="G678" s="53"/>
    </row>
    <row r="679" spans="1:7" ht="16.5" thickBot="1" x14ac:dyDescent="0.3">
      <c r="A679" s="53"/>
      <c r="B679" s="86" t="s">
        <v>59</v>
      </c>
      <c r="C679" s="85"/>
      <c r="D679" s="85"/>
      <c r="E679" s="85"/>
      <c r="F679" s="85"/>
      <c r="G679" s="53"/>
    </row>
    <row r="680" spans="1:7" ht="15.75" customHeight="1" thickBot="1" x14ac:dyDescent="0.3">
      <c r="A680" s="53"/>
      <c r="B680" s="86" t="s">
        <v>60</v>
      </c>
      <c r="C680" s="88"/>
      <c r="D680" s="89"/>
      <c r="E680" s="89"/>
      <c r="F680" s="89"/>
      <c r="G680" s="53"/>
    </row>
    <row r="681" spans="1:7" ht="16.5" thickBot="1" x14ac:dyDescent="0.3">
      <c r="A681" s="53"/>
      <c r="B681" s="84" t="s">
        <v>61</v>
      </c>
      <c r="C681" s="1037">
        <f>C683+C684+C685</f>
        <v>5740</v>
      </c>
      <c r="D681" s="88">
        <f t="shared" ref="D681:F681" si="115">D683+D684+D685</f>
        <v>19000</v>
      </c>
      <c r="E681" s="88">
        <f t="shared" si="115"/>
        <v>850</v>
      </c>
      <c r="F681" s="88">
        <f t="shared" si="115"/>
        <v>0</v>
      </c>
      <c r="G681" s="53"/>
    </row>
    <row r="682" spans="1:7" ht="16.5" thickBot="1" x14ac:dyDescent="0.3">
      <c r="A682" s="53"/>
      <c r="B682" s="86" t="s">
        <v>42</v>
      </c>
      <c r="C682" s="85"/>
      <c r="D682" s="101"/>
      <c r="E682" s="85"/>
      <c r="F682" s="85"/>
      <c r="G682" s="53"/>
    </row>
    <row r="683" spans="1:7" ht="16.5" thickBot="1" x14ac:dyDescent="0.3">
      <c r="A683" s="53"/>
      <c r="B683" s="86" t="s">
        <v>69</v>
      </c>
      <c r="C683" s="88">
        <v>4000</v>
      </c>
      <c r="D683" s="88">
        <v>16500</v>
      </c>
      <c r="E683" s="88">
        <f>16500-15650</f>
        <v>850</v>
      </c>
      <c r="F683" s="89"/>
      <c r="G683" s="53"/>
    </row>
    <row r="684" spans="1:7" ht="16.5" thickBot="1" x14ac:dyDescent="0.3">
      <c r="A684" s="53"/>
      <c r="B684" s="86" t="s">
        <v>59</v>
      </c>
      <c r="C684" s="85">
        <v>1740</v>
      </c>
      <c r="D684" s="85">
        <v>2500</v>
      </c>
      <c r="E684" s="85"/>
      <c r="F684" s="85"/>
      <c r="G684" s="53"/>
    </row>
    <row r="685" spans="1:7" ht="16.5" thickBot="1" x14ac:dyDescent="0.3">
      <c r="A685" s="53"/>
      <c r="B685" s="86" t="s">
        <v>60</v>
      </c>
      <c r="C685" s="88"/>
      <c r="D685" s="89"/>
      <c r="E685" s="89"/>
      <c r="F685" s="89"/>
      <c r="G685" s="53"/>
    </row>
    <row r="686" spans="1:7" ht="16.5" thickBot="1" x14ac:dyDescent="0.3">
      <c r="A686" s="53"/>
      <c r="B686" s="798" t="s">
        <v>944</v>
      </c>
      <c r="C686" s="88">
        <f>SUM(C683:C685)</f>
        <v>5740</v>
      </c>
      <c r="D686" s="88">
        <f t="shared" ref="D686:F686" si="116">SUM(D683:D685)</f>
        <v>19000</v>
      </c>
      <c r="E686" s="88">
        <f t="shared" si="116"/>
        <v>850</v>
      </c>
      <c r="F686" s="88">
        <f t="shared" si="116"/>
        <v>0</v>
      </c>
      <c r="G686" s="53"/>
    </row>
    <row r="687" spans="1:7" ht="33.75" customHeight="1" thickBot="1" x14ac:dyDescent="0.3">
      <c r="A687" s="53"/>
      <c r="B687" s="1076" t="s">
        <v>98</v>
      </c>
      <c r="C687" s="2264" t="s">
        <v>945</v>
      </c>
      <c r="D687" s="2265"/>
      <c r="E687" s="2265"/>
      <c r="F687" s="2266"/>
      <c r="G687" s="53"/>
    </row>
    <row r="688" spans="1:7" ht="48" thickBot="1" x14ac:dyDescent="0.3">
      <c r="A688" s="53"/>
      <c r="B688" s="75" t="s">
        <v>946</v>
      </c>
      <c r="C688" s="1074" t="s">
        <v>945</v>
      </c>
      <c r="D688" s="298" t="s">
        <v>54</v>
      </c>
      <c r="E688" s="1594" t="s">
        <v>947</v>
      </c>
      <c r="F688" s="1433"/>
      <c r="G688" s="53"/>
    </row>
    <row r="689" spans="1:7" ht="36" customHeight="1" thickBot="1" x14ac:dyDescent="0.3">
      <c r="A689" s="53"/>
      <c r="B689" s="66" t="s">
        <v>29</v>
      </c>
      <c r="C689" s="2300" t="s">
        <v>948</v>
      </c>
      <c r="D689" s="2301"/>
      <c r="E689" s="2301"/>
      <c r="F689" s="2223"/>
      <c r="G689" s="53"/>
    </row>
    <row r="690" spans="1:7" ht="26.25" customHeight="1" thickBot="1" x14ac:dyDescent="0.3">
      <c r="A690" s="53"/>
      <c r="B690" s="66" t="s">
        <v>31</v>
      </c>
      <c r="C690" s="2224" t="s">
        <v>949</v>
      </c>
      <c r="D690" s="2225"/>
      <c r="E690" s="2225"/>
      <c r="F690" s="2226"/>
      <c r="G690" s="53"/>
    </row>
    <row r="691" spans="1:7" ht="26.25" customHeight="1" x14ac:dyDescent="0.25">
      <c r="A691" s="53"/>
      <c r="B691" s="1410"/>
      <c r="C691" s="77">
        <v>2024</v>
      </c>
      <c r="D691" s="77">
        <v>2025</v>
      </c>
      <c r="E691" s="77">
        <v>2026</v>
      </c>
      <c r="F691" s="77">
        <v>2027</v>
      </c>
      <c r="G691" s="53"/>
    </row>
    <row r="692" spans="1:7" ht="26.25" customHeight="1" thickBot="1" x14ac:dyDescent="0.3">
      <c r="A692" s="53"/>
      <c r="B692" s="1411"/>
      <c r="C692" s="79" t="s">
        <v>13</v>
      </c>
      <c r="D692" s="79" t="s">
        <v>14</v>
      </c>
      <c r="E692" s="79" t="s">
        <v>14</v>
      </c>
      <c r="F692" s="79" t="s">
        <v>14</v>
      </c>
      <c r="G692" s="53"/>
    </row>
    <row r="693" spans="1:7" ht="22.5" customHeight="1" thickBot="1" x14ac:dyDescent="0.3">
      <c r="A693" s="53"/>
      <c r="B693" s="66" t="s">
        <v>33</v>
      </c>
      <c r="C693" s="81">
        <v>1</v>
      </c>
      <c r="D693" s="81">
        <v>1</v>
      </c>
      <c r="E693" s="81">
        <v>1</v>
      </c>
      <c r="F693" s="81">
        <v>1</v>
      </c>
      <c r="G693" s="53"/>
    </row>
    <row r="694" spans="1:7" ht="15.75" customHeight="1" thickBot="1" x14ac:dyDescent="0.3">
      <c r="A694" s="53"/>
      <c r="B694" s="66" t="s">
        <v>35</v>
      </c>
      <c r="C694" s="81">
        <f>C707</f>
        <v>27350</v>
      </c>
      <c r="D694" s="81">
        <f>D707</f>
        <v>22320</v>
      </c>
      <c r="E694" s="81">
        <f t="shared" ref="E694:F694" si="117">E707</f>
        <v>40000</v>
      </c>
      <c r="F694" s="81">
        <f t="shared" si="117"/>
        <v>38850</v>
      </c>
      <c r="G694" s="53"/>
    </row>
    <row r="695" spans="1:7" ht="16.5" thickBot="1" x14ac:dyDescent="0.3">
      <c r="A695" s="53"/>
      <c r="B695" s="66" t="s">
        <v>36</v>
      </c>
      <c r="C695" s="81">
        <f>C694/C693</f>
        <v>27350</v>
      </c>
      <c r="D695" s="81">
        <f t="shared" ref="D695:F695" si="118">D694/D693</f>
        <v>22320</v>
      </c>
      <c r="E695" s="81">
        <f t="shared" si="118"/>
        <v>40000</v>
      </c>
      <c r="F695" s="81">
        <f t="shared" si="118"/>
        <v>38850</v>
      </c>
      <c r="G695" s="53"/>
    </row>
    <row r="696" spans="1:7" ht="15.75" customHeight="1" thickBot="1" x14ac:dyDescent="0.3">
      <c r="A696" s="53"/>
      <c r="B696" s="66" t="s">
        <v>37</v>
      </c>
      <c r="C696" s="58" t="s">
        <v>94</v>
      </c>
      <c r="D696" s="82">
        <f>D693/C693-1</f>
        <v>0</v>
      </c>
      <c r="E696" s="82">
        <f t="shared" ref="E696:F698" si="119">E693/D693-1</f>
        <v>0</v>
      </c>
      <c r="F696" s="82">
        <f t="shared" si="119"/>
        <v>0</v>
      </c>
      <c r="G696" s="53"/>
    </row>
    <row r="697" spans="1:7" ht="16.5" thickBot="1" x14ac:dyDescent="0.3">
      <c r="A697" s="53"/>
      <c r="B697" s="66" t="s">
        <v>38</v>
      </c>
      <c r="C697" s="58" t="s">
        <v>94</v>
      </c>
      <c r="D697" s="82">
        <f>D694/C694-1</f>
        <v>-0.18391224862888478</v>
      </c>
      <c r="E697" s="82">
        <f t="shared" si="119"/>
        <v>0.79211469534050183</v>
      </c>
      <c r="F697" s="82">
        <f t="shared" si="119"/>
        <v>-2.8750000000000053E-2</v>
      </c>
      <c r="G697" s="53"/>
    </row>
    <row r="698" spans="1:7" ht="32.25" thickBot="1" x14ac:dyDescent="0.3">
      <c r="A698" s="53"/>
      <c r="B698" s="66" t="s">
        <v>39</v>
      </c>
      <c r="C698" s="58" t="s">
        <v>94</v>
      </c>
      <c r="D698" s="82">
        <f>D695/C695-1</f>
        <v>-0.18391224862888478</v>
      </c>
      <c r="E698" s="82">
        <f t="shared" si="119"/>
        <v>0.79211469534050183</v>
      </c>
      <c r="F698" s="82">
        <f t="shared" si="119"/>
        <v>-2.8750000000000053E-2</v>
      </c>
      <c r="G698" s="53"/>
    </row>
    <row r="699" spans="1:7" ht="16.5" customHeight="1" thickBot="1" x14ac:dyDescent="0.3">
      <c r="A699" s="53"/>
      <c r="B699" s="1438" t="s">
        <v>950</v>
      </c>
      <c r="C699" s="1439"/>
      <c r="D699" s="1439"/>
      <c r="E699" s="1439"/>
      <c r="F699" s="1440"/>
      <c r="G699" s="53"/>
    </row>
    <row r="700" spans="1:7" ht="15.75" x14ac:dyDescent="0.25">
      <c r="A700" s="53"/>
      <c r="B700" s="1410"/>
      <c r="C700" s="77">
        <v>2024</v>
      </c>
      <c r="D700" s="77">
        <v>2025</v>
      </c>
      <c r="E700" s="77">
        <v>2026</v>
      </c>
      <c r="F700" s="77">
        <v>2027</v>
      </c>
      <c r="G700" s="53"/>
    </row>
    <row r="701" spans="1:7" ht="16.5" thickBot="1" x14ac:dyDescent="0.3">
      <c r="A701" s="53"/>
      <c r="B701" s="1411"/>
      <c r="C701" s="79" t="s">
        <v>13</v>
      </c>
      <c r="D701" s="79" t="s">
        <v>14</v>
      </c>
      <c r="E701" s="79" t="s">
        <v>14</v>
      </c>
      <c r="F701" s="79" t="s">
        <v>14</v>
      </c>
      <c r="G701" s="53"/>
    </row>
    <row r="702" spans="1:7" ht="20.25" customHeight="1" thickBot="1" x14ac:dyDescent="0.3">
      <c r="A702" s="53"/>
      <c r="B702" s="84" t="s">
        <v>57</v>
      </c>
      <c r="C702" s="85"/>
      <c r="D702" s="85"/>
      <c r="E702" s="85"/>
      <c r="F702" s="85"/>
      <c r="G702" s="53"/>
    </row>
    <row r="703" spans="1:7" ht="23.25" customHeight="1" thickBot="1" x14ac:dyDescent="0.3">
      <c r="A703" s="53"/>
      <c r="B703" s="86" t="s">
        <v>42</v>
      </c>
      <c r="C703" s="85"/>
      <c r="D703" s="85"/>
      <c r="E703" s="85"/>
      <c r="F703" s="85"/>
      <c r="G703" s="53"/>
    </row>
    <row r="704" spans="1:7" ht="16.5" thickBot="1" x14ac:dyDescent="0.3">
      <c r="A704" s="53"/>
      <c r="B704" s="86" t="s">
        <v>69</v>
      </c>
      <c r="C704" s="88"/>
      <c r="D704" s="89"/>
      <c r="E704" s="89"/>
      <c r="F704" s="89"/>
      <c r="G704" s="53"/>
    </row>
    <row r="705" spans="1:7" ht="16.5" thickBot="1" x14ac:dyDescent="0.3">
      <c r="A705" s="53"/>
      <c r="B705" s="86" t="s">
        <v>59</v>
      </c>
      <c r="C705" s="85"/>
      <c r="D705" s="85"/>
      <c r="E705" s="85"/>
      <c r="F705" s="85"/>
      <c r="G705" s="53"/>
    </row>
    <row r="706" spans="1:7" ht="15.75" customHeight="1" thickBot="1" x14ac:dyDescent="0.3">
      <c r="A706" s="53"/>
      <c r="B706" s="86" t="s">
        <v>60</v>
      </c>
      <c r="C706" s="88"/>
      <c r="D706" s="89"/>
      <c r="E706" s="89"/>
      <c r="F706" s="89"/>
      <c r="G706" s="53"/>
    </row>
    <row r="707" spans="1:7" ht="16.5" thickBot="1" x14ac:dyDescent="0.3">
      <c r="A707" s="53"/>
      <c r="B707" s="84" t="s">
        <v>61</v>
      </c>
      <c r="C707" s="1037">
        <f>C709+C710+C711</f>
        <v>27350</v>
      </c>
      <c r="D707" s="88">
        <f t="shared" ref="D707:F707" si="120">D709+D710+D711</f>
        <v>22320</v>
      </c>
      <c r="E707" s="88">
        <f t="shared" si="120"/>
        <v>40000</v>
      </c>
      <c r="F707" s="88">
        <f t="shared" si="120"/>
        <v>38850</v>
      </c>
      <c r="G707" s="53"/>
    </row>
    <row r="708" spans="1:7" ht="16.5" thickBot="1" x14ac:dyDescent="0.3">
      <c r="A708" s="53"/>
      <c r="B708" s="86" t="s">
        <v>42</v>
      </c>
      <c r="C708" s="85"/>
      <c r="D708" s="101"/>
      <c r="E708" s="85"/>
      <c r="F708" s="85"/>
      <c r="G708" s="53"/>
    </row>
    <row r="709" spans="1:7" ht="16.5" thickBot="1" x14ac:dyDescent="0.3">
      <c r="A709" s="53"/>
      <c r="B709" s="86" t="s">
        <v>69</v>
      </c>
      <c r="C709" s="88">
        <v>16350</v>
      </c>
      <c r="D709" s="88">
        <f>16350-780</f>
        <v>15570</v>
      </c>
      <c r="E709" s="88">
        <v>40000</v>
      </c>
      <c r="F709" s="88">
        <v>38850</v>
      </c>
      <c r="G709" s="53"/>
    </row>
    <row r="710" spans="1:7" ht="16.5" thickBot="1" x14ac:dyDescent="0.3">
      <c r="A710" s="53"/>
      <c r="B710" s="86" t="s">
        <v>59</v>
      </c>
      <c r="C710" s="85">
        <v>11000</v>
      </c>
      <c r="D710" s="85">
        <v>6750</v>
      </c>
      <c r="E710" s="85"/>
      <c r="F710" s="85"/>
      <c r="G710" s="53"/>
    </row>
    <row r="711" spans="1:7" ht="16.5" thickBot="1" x14ac:dyDescent="0.3">
      <c r="A711" s="53"/>
      <c r="B711" s="86" t="s">
        <v>60</v>
      </c>
      <c r="C711" s="88"/>
      <c r="D711" s="89"/>
      <c r="E711" s="89"/>
      <c r="F711" s="89"/>
      <c r="G711" s="53"/>
    </row>
    <row r="712" spans="1:7" ht="16.5" thickBot="1" x14ac:dyDescent="0.3">
      <c r="A712" s="53"/>
      <c r="B712" s="1015" t="s">
        <v>951</v>
      </c>
      <c r="C712" s="299">
        <f>SUM(C709:C711)</f>
        <v>27350</v>
      </c>
      <c r="D712" s="299">
        <f t="shared" ref="D712:F712" si="121">SUM(D709:D711)</f>
        <v>22320</v>
      </c>
      <c r="E712" s="299">
        <f t="shared" si="121"/>
        <v>40000</v>
      </c>
      <c r="F712" s="299">
        <f t="shared" si="121"/>
        <v>38850</v>
      </c>
      <c r="G712" s="53"/>
    </row>
    <row r="713" spans="1:7" ht="33.75" customHeight="1" thickBot="1" x14ac:dyDescent="0.3">
      <c r="A713" s="53"/>
      <c r="B713" s="1039" t="s">
        <v>98</v>
      </c>
      <c r="C713" s="2264" t="s">
        <v>952</v>
      </c>
      <c r="D713" s="2265"/>
      <c r="E713" s="2265"/>
      <c r="F713" s="2266"/>
      <c r="G713" s="53"/>
    </row>
    <row r="714" spans="1:7" ht="66" customHeight="1" thickBot="1" x14ac:dyDescent="0.3">
      <c r="A714" s="53"/>
      <c r="B714" s="1046" t="s">
        <v>953</v>
      </c>
      <c r="C714" s="1077" t="s">
        <v>952</v>
      </c>
      <c r="D714" s="1052" t="s">
        <v>54</v>
      </c>
      <c r="E714" s="2307" t="s">
        <v>954</v>
      </c>
      <c r="F714" s="2308"/>
      <c r="G714" s="1078"/>
    </row>
    <row r="715" spans="1:7" ht="33" customHeight="1" thickBot="1" x14ac:dyDescent="0.3">
      <c r="A715" s="53"/>
      <c r="B715" s="1050" t="s">
        <v>29</v>
      </c>
      <c r="C715" s="2309" t="s">
        <v>955</v>
      </c>
      <c r="D715" s="2310"/>
      <c r="E715" s="2310"/>
      <c r="F715" s="2311"/>
      <c r="G715" s="53"/>
    </row>
    <row r="716" spans="1:7" ht="24.75" customHeight="1" thickBot="1" x14ac:dyDescent="0.3">
      <c r="A716" s="53"/>
      <c r="B716" s="66" t="s">
        <v>31</v>
      </c>
      <c r="C716" s="2302" t="s">
        <v>851</v>
      </c>
      <c r="D716" s="2303"/>
      <c r="E716" s="2303"/>
      <c r="F716" s="2304"/>
      <c r="G716" s="53"/>
    </row>
    <row r="717" spans="1:7" ht="26.25" customHeight="1" x14ac:dyDescent="0.25">
      <c r="A717" s="53"/>
      <c r="B717" s="1410"/>
      <c r="C717" s="77">
        <v>2024</v>
      </c>
      <c r="D717" s="77">
        <v>2025</v>
      </c>
      <c r="E717" s="77">
        <v>2026</v>
      </c>
      <c r="F717" s="77">
        <v>2027</v>
      </c>
      <c r="G717" s="53"/>
    </row>
    <row r="718" spans="1:7" ht="26.25" customHeight="1" thickBot="1" x14ac:dyDescent="0.3">
      <c r="A718" s="53"/>
      <c r="B718" s="1411"/>
      <c r="C718" s="79" t="s">
        <v>13</v>
      </c>
      <c r="D718" s="79" t="s">
        <v>14</v>
      </c>
      <c r="E718" s="79" t="s">
        <v>14</v>
      </c>
      <c r="F718" s="79" t="s">
        <v>14</v>
      </c>
      <c r="G718" s="53"/>
    </row>
    <row r="719" spans="1:7" ht="22.5" customHeight="1" thickBot="1" x14ac:dyDescent="0.3">
      <c r="A719" s="53"/>
      <c r="B719" s="66" t="s">
        <v>33</v>
      </c>
      <c r="C719" s="81">
        <v>1</v>
      </c>
      <c r="D719" s="81">
        <v>0</v>
      </c>
      <c r="E719" s="81"/>
      <c r="F719" s="81"/>
      <c r="G719" s="53"/>
    </row>
    <row r="720" spans="1:7" ht="15.75" customHeight="1" thickBot="1" x14ac:dyDescent="0.3">
      <c r="A720" s="53"/>
      <c r="B720" s="66" t="s">
        <v>35</v>
      </c>
      <c r="C720" s="81">
        <f>C733</f>
        <v>500</v>
      </c>
      <c r="D720" s="81"/>
      <c r="E720" s="81"/>
      <c r="F720" s="81"/>
      <c r="G720" s="53"/>
    </row>
    <row r="721" spans="1:7" ht="16.5" thickBot="1" x14ac:dyDescent="0.3">
      <c r="A721" s="53"/>
      <c r="B721" s="66" t="s">
        <v>36</v>
      </c>
      <c r="C721" s="81">
        <f>C720/C719</f>
        <v>500</v>
      </c>
      <c r="D721" s="81" t="e">
        <f t="shared" ref="D721:F721" si="122">D720/D719</f>
        <v>#DIV/0!</v>
      </c>
      <c r="E721" s="81" t="e">
        <f t="shared" si="122"/>
        <v>#DIV/0!</v>
      </c>
      <c r="F721" s="81" t="e">
        <f t="shared" si="122"/>
        <v>#DIV/0!</v>
      </c>
      <c r="G721" s="53"/>
    </row>
    <row r="722" spans="1:7" ht="15.75" customHeight="1" thickBot="1" x14ac:dyDescent="0.3">
      <c r="A722" s="53"/>
      <c r="B722" s="66" t="s">
        <v>37</v>
      </c>
      <c r="C722" s="58" t="s">
        <v>94</v>
      </c>
      <c r="D722" s="82">
        <f>D719/C719-1</f>
        <v>-1</v>
      </c>
      <c r="E722" s="82" t="e">
        <f t="shared" ref="E722:F724" si="123">E719/D719-1</f>
        <v>#DIV/0!</v>
      </c>
      <c r="F722" s="82" t="e">
        <f t="shared" si="123"/>
        <v>#DIV/0!</v>
      </c>
      <c r="G722" s="53"/>
    </row>
    <row r="723" spans="1:7" ht="16.5" thickBot="1" x14ac:dyDescent="0.3">
      <c r="A723" s="53"/>
      <c r="B723" s="66" t="s">
        <v>38</v>
      </c>
      <c r="C723" s="58" t="s">
        <v>94</v>
      </c>
      <c r="D723" s="82">
        <f>D720/C720-1</f>
        <v>-1</v>
      </c>
      <c r="E723" s="82" t="e">
        <f t="shared" si="123"/>
        <v>#DIV/0!</v>
      </c>
      <c r="F723" s="82" t="e">
        <f t="shared" si="123"/>
        <v>#DIV/0!</v>
      </c>
      <c r="G723" s="53"/>
    </row>
    <row r="724" spans="1:7" ht="32.25" thickBot="1" x14ac:dyDescent="0.3">
      <c r="A724" s="53"/>
      <c r="B724" s="66" t="s">
        <v>39</v>
      </c>
      <c r="C724" s="58" t="s">
        <v>94</v>
      </c>
      <c r="D724" s="82" t="e">
        <f>D721/C721-1</f>
        <v>#DIV/0!</v>
      </c>
      <c r="E724" s="82" t="e">
        <f t="shared" si="123"/>
        <v>#DIV/0!</v>
      </c>
      <c r="F724" s="82" t="e">
        <f t="shared" si="123"/>
        <v>#DIV/0!</v>
      </c>
      <c r="G724" s="53"/>
    </row>
    <row r="725" spans="1:7" ht="16.5" customHeight="1" thickBot="1" x14ac:dyDescent="0.3">
      <c r="A725" s="53"/>
      <c r="B725" s="1438" t="s">
        <v>956</v>
      </c>
      <c r="C725" s="1439"/>
      <c r="D725" s="1439"/>
      <c r="E725" s="1439"/>
      <c r="F725" s="1440"/>
      <c r="G725" s="53"/>
    </row>
    <row r="726" spans="1:7" ht="15.75" x14ac:dyDescent="0.25">
      <c r="A726" s="53"/>
      <c r="B726" s="1410"/>
      <c r="C726" s="77">
        <v>2024</v>
      </c>
      <c r="D726" s="77">
        <v>2025</v>
      </c>
      <c r="E726" s="77">
        <v>2026</v>
      </c>
      <c r="F726" s="77">
        <v>2027</v>
      </c>
      <c r="G726" s="53"/>
    </row>
    <row r="727" spans="1:7" ht="16.5" thickBot="1" x14ac:dyDescent="0.3">
      <c r="A727" s="53"/>
      <c r="B727" s="1411"/>
      <c r="C727" s="79" t="s">
        <v>13</v>
      </c>
      <c r="D727" s="79" t="s">
        <v>14</v>
      </c>
      <c r="E727" s="79" t="s">
        <v>14</v>
      </c>
      <c r="F727" s="79" t="s">
        <v>14</v>
      </c>
      <c r="G727" s="53"/>
    </row>
    <row r="728" spans="1:7" ht="20.25" customHeight="1" thickBot="1" x14ac:dyDescent="0.3">
      <c r="A728" s="53"/>
      <c r="B728" s="84" t="s">
        <v>57</v>
      </c>
      <c r="C728" s="85"/>
      <c r="D728" s="85"/>
      <c r="E728" s="85"/>
      <c r="F728" s="85"/>
      <c r="G728" s="53"/>
    </row>
    <row r="729" spans="1:7" ht="23.25" customHeight="1" thickBot="1" x14ac:dyDescent="0.3">
      <c r="A729" s="53"/>
      <c r="B729" s="86" t="s">
        <v>42</v>
      </c>
      <c r="C729" s="85"/>
      <c r="D729" s="85"/>
      <c r="E729" s="85"/>
      <c r="F729" s="85"/>
      <c r="G729" s="53"/>
    </row>
    <row r="730" spans="1:7" ht="16.5" thickBot="1" x14ac:dyDescent="0.3">
      <c r="A730" s="53"/>
      <c r="B730" s="86" t="s">
        <v>69</v>
      </c>
      <c r="C730" s="88"/>
      <c r="D730" s="89"/>
      <c r="E730" s="89"/>
      <c r="F730" s="89"/>
      <c r="G730" s="53"/>
    </row>
    <row r="731" spans="1:7" ht="16.5" thickBot="1" x14ac:dyDescent="0.3">
      <c r="A731" s="53"/>
      <c r="B731" s="86" t="s">
        <v>59</v>
      </c>
      <c r="C731" s="85"/>
      <c r="D731" s="85"/>
      <c r="E731" s="85"/>
      <c r="F731" s="85"/>
      <c r="G731" s="53"/>
    </row>
    <row r="732" spans="1:7" ht="15.75" customHeight="1" thickBot="1" x14ac:dyDescent="0.3">
      <c r="A732" s="53"/>
      <c r="B732" s="86" t="s">
        <v>60</v>
      </c>
      <c r="C732" s="88"/>
      <c r="D732" s="89"/>
      <c r="E732" s="89"/>
      <c r="F732" s="89"/>
      <c r="G732" s="53"/>
    </row>
    <row r="733" spans="1:7" ht="16.5" thickBot="1" x14ac:dyDescent="0.3">
      <c r="A733" s="53"/>
      <c r="B733" s="84" t="s">
        <v>61</v>
      </c>
      <c r="C733" s="1037">
        <f>C735+C736+C737</f>
        <v>500</v>
      </c>
      <c r="D733" s="88">
        <f t="shared" ref="D733:F733" si="124">D735+D736+D737</f>
        <v>0</v>
      </c>
      <c r="E733" s="88">
        <f t="shared" si="124"/>
        <v>0</v>
      </c>
      <c r="F733" s="88">
        <f t="shared" si="124"/>
        <v>0</v>
      </c>
      <c r="G733" s="53"/>
    </row>
    <row r="734" spans="1:7" ht="16.5" thickBot="1" x14ac:dyDescent="0.3">
      <c r="A734" s="53"/>
      <c r="B734" s="86" t="s">
        <v>42</v>
      </c>
      <c r="C734" s="85"/>
      <c r="D734" s="101"/>
      <c r="E734" s="85"/>
      <c r="F734" s="85"/>
      <c r="G734" s="53"/>
    </row>
    <row r="735" spans="1:7" ht="16.5" thickBot="1" x14ac:dyDescent="0.3">
      <c r="A735" s="53"/>
      <c r="B735" s="86" t="s">
        <v>69</v>
      </c>
      <c r="C735" s="88"/>
      <c r="D735" s="89"/>
      <c r="E735" s="89"/>
      <c r="F735" s="89"/>
      <c r="G735" s="53"/>
    </row>
    <row r="736" spans="1:7" ht="16.5" thickBot="1" x14ac:dyDescent="0.3">
      <c r="A736" s="53"/>
      <c r="B736" s="86" t="s">
        <v>59</v>
      </c>
      <c r="C736" s="85"/>
      <c r="D736" s="85"/>
      <c r="E736" s="85"/>
      <c r="F736" s="85"/>
      <c r="G736" s="53"/>
    </row>
    <row r="737" spans="1:7" ht="16.5" thickBot="1" x14ac:dyDescent="0.3">
      <c r="A737" s="53"/>
      <c r="B737" s="86" t="s">
        <v>60</v>
      </c>
      <c r="C737" s="88">
        <v>500</v>
      </c>
      <c r="D737" s="89"/>
      <c r="E737" s="89"/>
      <c r="F737" s="89"/>
      <c r="G737" s="53"/>
    </row>
    <row r="738" spans="1:7" ht="16.5" thickBot="1" x14ac:dyDescent="0.3">
      <c r="A738" s="53"/>
      <c r="B738" s="798" t="s">
        <v>957</v>
      </c>
      <c r="C738" s="88">
        <f>SUM(C734:C737)</f>
        <v>500</v>
      </c>
      <c r="D738" s="88">
        <f t="shared" ref="D738:F738" si="125">SUM(D734:D737)</f>
        <v>0</v>
      </c>
      <c r="E738" s="88">
        <f t="shared" si="125"/>
        <v>0</v>
      </c>
      <c r="F738" s="88">
        <f t="shared" si="125"/>
        <v>0</v>
      </c>
      <c r="G738" s="53"/>
    </row>
    <row r="739" spans="1:7" ht="33.75" customHeight="1" thickBot="1" x14ac:dyDescent="0.3">
      <c r="A739" s="53"/>
      <c r="B739" s="1076" t="s">
        <v>98</v>
      </c>
      <c r="C739" s="2305"/>
      <c r="D739" s="2306"/>
      <c r="E739" s="2306"/>
      <c r="F739" s="2306"/>
      <c r="G739" s="53"/>
    </row>
    <row r="740" spans="1:7" ht="48" thickBot="1" x14ac:dyDescent="0.3">
      <c r="A740" s="53"/>
      <c r="B740" s="75" t="s">
        <v>958</v>
      </c>
      <c r="C740" s="98" t="s">
        <v>959</v>
      </c>
      <c r="D740" s="298" t="s">
        <v>54</v>
      </c>
      <c r="E740" s="1594" t="s">
        <v>960</v>
      </c>
      <c r="F740" s="1433"/>
      <c r="G740" s="53"/>
    </row>
    <row r="741" spans="1:7" ht="16.5" thickBot="1" x14ac:dyDescent="0.3">
      <c r="A741" s="53"/>
      <c r="B741" s="100"/>
      <c r="C741" s="1415"/>
      <c r="D741" s="1417"/>
      <c r="E741" s="1417"/>
      <c r="F741" s="1418"/>
      <c r="G741" s="53"/>
    </row>
    <row r="742" spans="1:7" ht="23.25" customHeight="1" thickBot="1" x14ac:dyDescent="0.3">
      <c r="A742" s="53"/>
      <c r="B742" s="66" t="s">
        <v>29</v>
      </c>
      <c r="C742" s="1398"/>
      <c r="D742" s="1399"/>
      <c r="E742" s="1399"/>
      <c r="F742" s="1400"/>
      <c r="G742" s="53"/>
    </row>
    <row r="743" spans="1:7" ht="12.75" customHeight="1" thickBot="1" x14ac:dyDescent="0.3">
      <c r="A743" s="53"/>
      <c r="B743" s="66" t="s">
        <v>31</v>
      </c>
      <c r="C743" s="1425"/>
      <c r="D743" s="1426"/>
      <c r="E743" s="1426"/>
      <c r="F743" s="1427"/>
      <c r="G743" s="53"/>
    </row>
    <row r="744" spans="1:7" ht="26.25" customHeight="1" x14ac:dyDescent="0.25">
      <c r="A744" s="53"/>
      <c r="B744" s="1410"/>
      <c r="C744" s="77">
        <v>2024</v>
      </c>
      <c r="D744" s="77">
        <v>2025</v>
      </c>
      <c r="E744" s="77">
        <v>2026</v>
      </c>
      <c r="F744" s="77">
        <v>2027</v>
      </c>
      <c r="G744" s="53"/>
    </row>
    <row r="745" spans="1:7" ht="26.25" customHeight="1" thickBot="1" x14ac:dyDescent="0.3">
      <c r="A745" s="53"/>
      <c r="B745" s="1411"/>
      <c r="C745" s="79" t="s">
        <v>13</v>
      </c>
      <c r="D745" s="79" t="s">
        <v>14</v>
      </c>
      <c r="E745" s="79" t="s">
        <v>14</v>
      </c>
      <c r="F745" s="79" t="s">
        <v>14</v>
      </c>
      <c r="G745" s="53"/>
    </row>
    <row r="746" spans="1:7" ht="22.5" customHeight="1" thickBot="1" x14ac:dyDescent="0.3">
      <c r="A746" s="53"/>
      <c r="B746" s="66" t="s">
        <v>33</v>
      </c>
      <c r="C746" s="81"/>
      <c r="D746" s="81"/>
      <c r="E746" s="81"/>
      <c r="F746" s="81"/>
      <c r="G746" s="53"/>
    </row>
    <row r="747" spans="1:7" ht="15.75" customHeight="1" thickBot="1" x14ac:dyDescent="0.3">
      <c r="A747" s="53"/>
      <c r="B747" s="66" t="s">
        <v>35</v>
      </c>
      <c r="C747" s="81">
        <f>+C765</f>
        <v>0</v>
      </c>
      <c r="D747" s="81">
        <f t="shared" ref="D747:F747" si="126">+D765</f>
        <v>4000</v>
      </c>
      <c r="E747" s="81">
        <f t="shared" si="126"/>
        <v>0</v>
      </c>
      <c r="F747" s="81">
        <f t="shared" si="126"/>
        <v>0</v>
      </c>
      <c r="G747" s="53"/>
    </row>
    <row r="748" spans="1:7" ht="16.5" thickBot="1" x14ac:dyDescent="0.3">
      <c r="A748" s="53"/>
      <c r="B748" s="66" t="s">
        <v>36</v>
      </c>
      <c r="C748" s="81"/>
      <c r="D748" s="81"/>
      <c r="E748" s="81"/>
      <c r="F748" s="81"/>
      <c r="G748" s="53"/>
    </row>
    <row r="749" spans="1:7" ht="15.75" customHeight="1" thickBot="1" x14ac:dyDescent="0.3">
      <c r="A749" s="53"/>
      <c r="B749" s="66" t="s">
        <v>37</v>
      </c>
      <c r="C749" s="58" t="s">
        <v>94</v>
      </c>
      <c r="D749" s="82" t="e">
        <f>D746/C746-1</f>
        <v>#DIV/0!</v>
      </c>
      <c r="E749" s="82" t="e">
        <f t="shared" ref="E749:F751" si="127">E746/D746-1</f>
        <v>#DIV/0!</v>
      </c>
      <c r="F749" s="82" t="e">
        <f t="shared" si="127"/>
        <v>#DIV/0!</v>
      </c>
      <c r="G749" s="53"/>
    </row>
    <row r="750" spans="1:7" ht="16.5" thickBot="1" x14ac:dyDescent="0.3">
      <c r="A750" s="53"/>
      <c r="B750" s="66" t="s">
        <v>38</v>
      </c>
      <c r="C750" s="58" t="s">
        <v>94</v>
      </c>
      <c r="D750" s="82" t="e">
        <f>D747/C747-1</f>
        <v>#DIV/0!</v>
      </c>
      <c r="E750" s="82">
        <f t="shared" si="127"/>
        <v>-1</v>
      </c>
      <c r="F750" s="82" t="e">
        <f t="shared" si="127"/>
        <v>#DIV/0!</v>
      </c>
      <c r="G750" s="53"/>
    </row>
    <row r="751" spans="1:7" ht="32.25" thickBot="1" x14ac:dyDescent="0.3">
      <c r="A751" s="53"/>
      <c r="B751" s="66" t="s">
        <v>39</v>
      </c>
      <c r="C751" s="58" t="s">
        <v>94</v>
      </c>
      <c r="D751" s="82" t="e">
        <f>D748/C748-1</f>
        <v>#DIV/0!</v>
      </c>
      <c r="E751" s="82" t="e">
        <f t="shared" si="127"/>
        <v>#DIV/0!</v>
      </c>
      <c r="F751" s="82" t="e">
        <f t="shared" si="127"/>
        <v>#DIV/0!</v>
      </c>
      <c r="G751" s="53"/>
    </row>
    <row r="752" spans="1:7" ht="16.5" customHeight="1" thickBot="1" x14ac:dyDescent="0.3">
      <c r="A752" s="53"/>
      <c r="B752" s="1438" t="s">
        <v>961</v>
      </c>
      <c r="C752" s="1439"/>
      <c r="D752" s="1439"/>
      <c r="E752" s="1439"/>
      <c r="F752" s="1440"/>
      <c r="G752" s="53"/>
    </row>
    <row r="753" spans="1:7" ht="15.75" x14ac:dyDescent="0.25">
      <c r="A753" s="53"/>
      <c r="B753" s="1410"/>
      <c r="C753" s="77">
        <v>2024</v>
      </c>
      <c r="D753" s="77">
        <v>2025</v>
      </c>
      <c r="E753" s="77">
        <v>2026</v>
      </c>
      <c r="F753" s="77">
        <v>2027</v>
      </c>
      <c r="G753" s="53"/>
    </row>
    <row r="754" spans="1:7" ht="16.5" thickBot="1" x14ac:dyDescent="0.3">
      <c r="A754" s="53"/>
      <c r="B754" s="1411"/>
      <c r="C754" s="79" t="s">
        <v>13</v>
      </c>
      <c r="D754" s="79" t="s">
        <v>14</v>
      </c>
      <c r="E754" s="79" t="s">
        <v>14</v>
      </c>
      <c r="F754" s="79" t="s">
        <v>14</v>
      </c>
      <c r="G754" s="53"/>
    </row>
    <row r="755" spans="1:7" ht="20.25" customHeight="1" thickBot="1" x14ac:dyDescent="0.3">
      <c r="A755" s="53"/>
      <c r="B755" s="84" t="s">
        <v>57</v>
      </c>
      <c r="C755" s="85"/>
      <c r="D755" s="85"/>
      <c r="E755" s="85"/>
      <c r="F755" s="85"/>
      <c r="G755" s="53"/>
    </row>
    <row r="756" spans="1:7" ht="23.25" customHeight="1" thickBot="1" x14ac:dyDescent="0.3">
      <c r="A756" s="53"/>
      <c r="B756" s="86" t="s">
        <v>42</v>
      </c>
      <c r="C756" s="85"/>
      <c r="D756" s="85"/>
      <c r="E756" s="85"/>
      <c r="F756" s="85"/>
      <c r="G756" s="53"/>
    </row>
    <row r="757" spans="1:7" ht="16.5" thickBot="1" x14ac:dyDescent="0.3">
      <c r="A757" s="53"/>
      <c r="B757" s="86" t="s">
        <v>69</v>
      </c>
      <c r="C757" s="88"/>
      <c r="D757" s="89"/>
      <c r="E757" s="89"/>
      <c r="F757" s="89"/>
      <c r="G757" s="53"/>
    </row>
    <row r="758" spans="1:7" ht="16.5" thickBot="1" x14ac:dyDescent="0.3">
      <c r="A758" s="53"/>
      <c r="B758" s="86" t="s">
        <v>59</v>
      </c>
      <c r="C758" s="85"/>
      <c r="D758" s="85"/>
      <c r="E758" s="85"/>
      <c r="F758" s="85"/>
      <c r="G758" s="53"/>
    </row>
    <row r="759" spans="1:7" ht="15.75" customHeight="1" thickBot="1" x14ac:dyDescent="0.3">
      <c r="A759" s="53"/>
      <c r="B759" s="86" t="s">
        <v>60</v>
      </c>
      <c r="C759" s="88"/>
      <c r="D759" s="89"/>
      <c r="E759" s="89"/>
      <c r="F759" s="89"/>
      <c r="G759" s="53"/>
    </row>
    <row r="760" spans="1:7" ht="16.5" thickBot="1" x14ac:dyDescent="0.3">
      <c r="A760" s="53"/>
      <c r="B760" s="84" t="s">
        <v>61</v>
      </c>
      <c r="C760" s="88"/>
      <c r="D760" s="88"/>
      <c r="E760" s="88"/>
      <c r="F760" s="88"/>
      <c r="G760" s="53"/>
    </row>
    <row r="761" spans="1:7" ht="16.5" thickBot="1" x14ac:dyDescent="0.3">
      <c r="A761" s="53"/>
      <c r="B761" s="86" t="s">
        <v>42</v>
      </c>
      <c r="C761" s="85"/>
      <c r="D761" s="101"/>
      <c r="E761" s="85"/>
      <c r="F761" s="85"/>
      <c r="G761" s="53"/>
    </row>
    <row r="762" spans="1:7" ht="16.5" thickBot="1" x14ac:dyDescent="0.3">
      <c r="A762" s="53"/>
      <c r="B762" s="86" t="s">
        <v>69</v>
      </c>
      <c r="C762" s="88"/>
      <c r="D762" s="89"/>
      <c r="E762" s="89"/>
      <c r="F762" s="89"/>
      <c r="G762" s="53"/>
    </row>
    <row r="763" spans="1:7" ht="16.5" thickBot="1" x14ac:dyDescent="0.3">
      <c r="A763" s="53"/>
      <c r="B763" s="86" t="s">
        <v>59</v>
      </c>
      <c r="C763" s="85"/>
      <c r="D763" s="85">
        <v>4000</v>
      </c>
      <c r="E763" s="85"/>
      <c r="F763" s="85"/>
      <c r="G763" s="53"/>
    </row>
    <row r="764" spans="1:7" ht="16.5" thickBot="1" x14ac:dyDescent="0.3">
      <c r="A764" s="53"/>
      <c r="B764" s="86" t="s">
        <v>60</v>
      </c>
      <c r="C764" s="88"/>
      <c r="D764" s="89"/>
      <c r="E764" s="89"/>
      <c r="F764" s="89"/>
      <c r="G764" s="53"/>
    </row>
    <row r="765" spans="1:7" ht="16.5" thickBot="1" x14ac:dyDescent="0.3">
      <c r="A765" s="53"/>
      <c r="B765" s="798" t="s">
        <v>962</v>
      </c>
      <c r="C765" s="88"/>
      <c r="D765" s="88">
        <f>D763</f>
        <v>4000</v>
      </c>
      <c r="E765" s="88"/>
      <c r="F765" s="88"/>
      <c r="G765" s="53"/>
    </row>
    <row r="766" spans="1:7" ht="33.75" hidden="1" customHeight="1" thickBot="1" x14ac:dyDescent="0.3">
      <c r="A766" s="53"/>
      <c r="B766" s="1076" t="s">
        <v>98</v>
      </c>
      <c r="C766" s="2305"/>
      <c r="D766" s="2306"/>
      <c r="E766" s="2306"/>
      <c r="F766" s="2306"/>
      <c r="G766" s="53"/>
    </row>
    <row r="767" spans="1:7" ht="48" hidden="1" thickBot="1" x14ac:dyDescent="0.3">
      <c r="A767" s="53"/>
      <c r="B767" s="75" t="s">
        <v>963</v>
      </c>
      <c r="C767" s="98"/>
      <c r="D767" s="298" t="s">
        <v>54</v>
      </c>
      <c r="E767" s="1594"/>
      <c r="F767" s="1433"/>
      <c r="G767" s="53"/>
    </row>
    <row r="768" spans="1:7" ht="16.5" hidden="1" thickBot="1" x14ac:dyDescent="0.3">
      <c r="A768" s="53"/>
      <c r="B768" s="100"/>
      <c r="C768" s="1415"/>
      <c r="D768" s="1417"/>
      <c r="E768" s="1417"/>
      <c r="F768" s="1418"/>
      <c r="G768" s="53"/>
    </row>
    <row r="769" spans="1:7" ht="23.25" hidden="1" customHeight="1" thickBot="1" x14ac:dyDescent="0.3">
      <c r="A769" s="53"/>
      <c r="B769" s="66" t="s">
        <v>29</v>
      </c>
      <c r="C769" s="1398"/>
      <c r="D769" s="1399"/>
      <c r="E769" s="1399"/>
      <c r="F769" s="1400"/>
      <c r="G769" s="53"/>
    </row>
    <row r="770" spans="1:7" ht="12.75" hidden="1" customHeight="1" thickBot="1" x14ac:dyDescent="0.3">
      <c r="A770" s="53"/>
      <c r="B770" s="66" t="s">
        <v>31</v>
      </c>
      <c r="C770" s="1425"/>
      <c r="D770" s="1426"/>
      <c r="E770" s="1426"/>
      <c r="F770" s="1427"/>
      <c r="G770" s="53"/>
    </row>
    <row r="771" spans="1:7" ht="26.25" hidden="1" customHeight="1" x14ac:dyDescent="0.25">
      <c r="A771" s="53"/>
      <c r="B771" s="1410"/>
      <c r="C771" s="77">
        <v>2024</v>
      </c>
      <c r="D771" s="77">
        <v>2025</v>
      </c>
      <c r="E771" s="77">
        <v>2026</v>
      </c>
      <c r="F771" s="77">
        <v>2027</v>
      </c>
      <c r="G771" s="53"/>
    </row>
    <row r="772" spans="1:7" ht="26.25" hidden="1" customHeight="1" thickBot="1" x14ac:dyDescent="0.3">
      <c r="A772" s="53"/>
      <c r="B772" s="1411"/>
      <c r="C772" s="79" t="s">
        <v>13</v>
      </c>
      <c r="D772" s="79" t="s">
        <v>14</v>
      </c>
      <c r="E772" s="79" t="s">
        <v>14</v>
      </c>
      <c r="F772" s="79" t="s">
        <v>14</v>
      </c>
      <c r="G772" s="53"/>
    </row>
    <row r="773" spans="1:7" ht="22.5" hidden="1" customHeight="1" thickBot="1" x14ac:dyDescent="0.3">
      <c r="A773" s="53"/>
      <c r="B773" s="66" t="s">
        <v>33</v>
      </c>
      <c r="C773" s="81"/>
      <c r="D773" s="81"/>
      <c r="E773" s="81"/>
      <c r="F773" s="81"/>
      <c r="G773" s="53"/>
    </row>
    <row r="774" spans="1:7" ht="15.75" hidden="1" customHeight="1" thickBot="1" x14ac:dyDescent="0.3">
      <c r="A774" s="53"/>
      <c r="B774" s="66" t="s">
        <v>35</v>
      </c>
      <c r="C774" s="81"/>
      <c r="D774" s="81"/>
      <c r="E774" s="81"/>
      <c r="F774" s="81"/>
      <c r="G774" s="53"/>
    </row>
    <row r="775" spans="1:7" ht="16.5" hidden="1" thickBot="1" x14ac:dyDescent="0.3">
      <c r="A775" s="53"/>
      <c r="B775" s="66" t="s">
        <v>36</v>
      </c>
      <c r="C775" s="81"/>
      <c r="D775" s="81"/>
      <c r="E775" s="81"/>
      <c r="F775" s="81"/>
      <c r="G775" s="53"/>
    </row>
    <row r="776" spans="1:7" ht="15.75" hidden="1" customHeight="1" thickBot="1" x14ac:dyDescent="0.3">
      <c r="A776" s="53"/>
      <c r="B776" s="66" t="s">
        <v>37</v>
      </c>
      <c r="C776" s="58" t="s">
        <v>94</v>
      </c>
      <c r="D776" s="82" t="e">
        <f>D773/C773-1</f>
        <v>#DIV/0!</v>
      </c>
      <c r="E776" s="82" t="e">
        <f t="shared" ref="E776:F778" si="128">E773/D773-1</f>
        <v>#DIV/0!</v>
      </c>
      <c r="F776" s="82" t="e">
        <f t="shared" si="128"/>
        <v>#DIV/0!</v>
      </c>
      <c r="G776" s="53"/>
    </row>
    <row r="777" spans="1:7" ht="16.5" hidden="1" thickBot="1" x14ac:dyDescent="0.3">
      <c r="A777" s="53"/>
      <c r="B777" s="66" t="s">
        <v>38</v>
      </c>
      <c r="C777" s="58" t="s">
        <v>94</v>
      </c>
      <c r="D777" s="82" t="e">
        <f>D774/C774-1</f>
        <v>#DIV/0!</v>
      </c>
      <c r="E777" s="82" t="e">
        <f t="shared" si="128"/>
        <v>#DIV/0!</v>
      </c>
      <c r="F777" s="82" t="e">
        <f t="shared" si="128"/>
        <v>#DIV/0!</v>
      </c>
      <c r="G777" s="53"/>
    </row>
    <row r="778" spans="1:7" ht="32.25" hidden="1" thickBot="1" x14ac:dyDescent="0.3">
      <c r="A778" s="53"/>
      <c r="B778" s="66" t="s">
        <v>39</v>
      </c>
      <c r="C778" s="58" t="s">
        <v>94</v>
      </c>
      <c r="D778" s="82" t="e">
        <f>D775/C775-1</f>
        <v>#DIV/0!</v>
      </c>
      <c r="E778" s="82" t="e">
        <f t="shared" si="128"/>
        <v>#DIV/0!</v>
      </c>
      <c r="F778" s="82" t="e">
        <f t="shared" si="128"/>
        <v>#DIV/0!</v>
      </c>
      <c r="G778" s="53"/>
    </row>
    <row r="779" spans="1:7" ht="16.5" hidden="1" customHeight="1" thickBot="1" x14ac:dyDescent="0.3">
      <c r="A779" s="53"/>
      <c r="B779" s="1438" t="s">
        <v>964</v>
      </c>
      <c r="C779" s="1439"/>
      <c r="D779" s="1439"/>
      <c r="E779" s="1439"/>
      <c r="F779" s="1440"/>
      <c r="G779" s="53"/>
    </row>
    <row r="780" spans="1:7" ht="16.5" hidden="1" thickBot="1" x14ac:dyDescent="0.3">
      <c r="A780" s="53"/>
      <c r="B780" s="1410"/>
      <c r="C780" s="77">
        <v>2024</v>
      </c>
      <c r="D780" s="77">
        <v>2025</v>
      </c>
      <c r="E780" s="77">
        <v>2026</v>
      </c>
      <c r="F780" s="77">
        <v>2027</v>
      </c>
      <c r="G780" s="53"/>
    </row>
    <row r="781" spans="1:7" ht="16.5" hidden="1" thickBot="1" x14ac:dyDescent="0.3">
      <c r="A781" s="53"/>
      <c r="B781" s="1411"/>
      <c r="C781" s="79" t="s">
        <v>13</v>
      </c>
      <c r="D781" s="79" t="s">
        <v>14</v>
      </c>
      <c r="E781" s="79" t="s">
        <v>14</v>
      </c>
      <c r="F781" s="79" t="s">
        <v>14</v>
      </c>
      <c r="G781" s="53"/>
    </row>
    <row r="782" spans="1:7" ht="20.25" hidden="1" customHeight="1" thickBot="1" x14ac:dyDescent="0.3">
      <c r="A782" s="53"/>
      <c r="B782" s="84" t="s">
        <v>57</v>
      </c>
      <c r="C782" s="85"/>
      <c r="D782" s="85"/>
      <c r="E782" s="85"/>
      <c r="F782" s="85"/>
      <c r="G782" s="53"/>
    </row>
    <row r="783" spans="1:7" ht="23.25" hidden="1" customHeight="1" thickBot="1" x14ac:dyDescent="0.3">
      <c r="A783" s="53"/>
      <c r="B783" s="86" t="s">
        <v>42</v>
      </c>
      <c r="C783" s="85"/>
      <c r="D783" s="85"/>
      <c r="E783" s="85"/>
      <c r="F783" s="85"/>
      <c r="G783" s="53"/>
    </row>
    <row r="784" spans="1:7" ht="16.5" hidden="1" thickBot="1" x14ac:dyDescent="0.3">
      <c r="A784" s="53"/>
      <c r="B784" s="86" t="s">
        <v>69</v>
      </c>
      <c r="C784" s="88"/>
      <c r="D784" s="89"/>
      <c r="E784" s="89"/>
      <c r="F784" s="89"/>
      <c r="G784" s="53"/>
    </row>
    <row r="785" spans="1:9" ht="16.5" hidden="1" thickBot="1" x14ac:dyDescent="0.3">
      <c r="A785" s="53"/>
      <c r="B785" s="86" t="s">
        <v>59</v>
      </c>
      <c r="C785" s="85"/>
      <c r="D785" s="85"/>
      <c r="E785" s="85"/>
      <c r="F785" s="85"/>
      <c r="G785" s="53"/>
    </row>
    <row r="786" spans="1:9" ht="15.75" hidden="1" customHeight="1" thickBot="1" x14ac:dyDescent="0.3">
      <c r="A786" s="53"/>
      <c r="B786" s="86" t="s">
        <v>60</v>
      </c>
      <c r="C786" s="88"/>
      <c r="D786" s="89"/>
      <c r="E786" s="89"/>
      <c r="F786" s="89"/>
      <c r="G786" s="53"/>
    </row>
    <row r="787" spans="1:9" ht="16.5" hidden="1" thickBot="1" x14ac:dyDescent="0.3">
      <c r="A787" s="53"/>
      <c r="B787" s="84" t="s">
        <v>61</v>
      </c>
      <c r="C787" s="88"/>
      <c r="D787" s="88"/>
      <c r="E787" s="88"/>
      <c r="F787" s="88"/>
      <c r="G787" s="53"/>
    </row>
    <row r="788" spans="1:9" ht="16.5" hidden="1" thickBot="1" x14ac:dyDescent="0.3">
      <c r="A788" s="53"/>
      <c r="B788" s="86" t="s">
        <v>42</v>
      </c>
      <c r="C788" s="85"/>
      <c r="D788" s="101"/>
      <c r="E788" s="85"/>
      <c r="F788" s="85"/>
      <c r="G788" s="53"/>
    </row>
    <row r="789" spans="1:9" ht="16.5" hidden="1" thickBot="1" x14ac:dyDescent="0.3">
      <c r="A789" s="53"/>
      <c r="B789" s="86" t="s">
        <v>69</v>
      </c>
      <c r="C789" s="88"/>
      <c r="D789" s="89"/>
      <c r="E789" s="89"/>
      <c r="F789" s="89"/>
      <c r="G789" s="53"/>
    </row>
    <row r="790" spans="1:9" ht="16.5" hidden="1" thickBot="1" x14ac:dyDescent="0.3">
      <c r="A790" s="53"/>
      <c r="B790" s="86" t="s">
        <v>59</v>
      </c>
      <c r="C790" s="85"/>
      <c r="D790" s="85"/>
      <c r="E790" s="85"/>
      <c r="F790" s="85"/>
      <c r="G790" s="53"/>
    </row>
    <row r="791" spans="1:9" ht="16.5" hidden="1" thickBot="1" x14ac:dyDescent="0.3">
      <c r="A791" s="53"/>
      <c r="B791" s="86" t="s">
        <v>60</v>
      </c>
      <c r="C791" s="88"/>
      <c r="D791" s="89"/>
      <c r="E791" s="89"/>
      <c r="F791" s="89"/>
      <c r="G791" s="53"/>
    </row>
    <row r="792" spans="1:9" ht="16.5" hidden="1" thickBot="1" x14ac:dyDescent="0.3">
      <c r="A792" s="53"/>
      <c r="B792" s="798" t="s">
        <v>965</v>
      </c>
      <c r="C792" s="88"/>
      <c r="D792" s="88"/>
      <c r="E792" s="88"/>
      <c r="F792" s="88"/>
      <c r="G792" s="53"/>
    </row>
    <row r="793" spans="1:9" ht="51" customHeight="1" thickBot="1" x14ac:dyDescent="0.3">
      <c r="A793" s="53"/>
      <c r="B793" s="304" t="s">
        <v>64</v>
      </c>
      <c r="C793" s="305">
        <f>C30+C68+C106+C146+C172+C199+C225+C251+C277+C303+C329+C355+C381+C407+C434+C460+C486+C512+C538+C564+C590+C616+C642+C668+C694+C720+C747</f>
        <v>346165</v>
      </c>
      <c r="D793" s="305">
        <f t="shared" ref="D793:F793" si="129">D30+D68+D106+D146+D172+D199+D225+D251+D277+D303+D329+D355+D381+D407+D434+D460+D486+D512+D538+D564+D590+D616+D642+D668+D694+D720+D747</f>
        <v>342764</v>
      </c>
      <c r="E793" s="305">
        <f t="shared" si="129"/>
        <v>314544</v>
      </c>
      <c r="F793" s="305">
        <f t="shared" si="129"/>
        <v>330544</v>
      </c>
      <c r="G793" s="53"/>
    </row>
    <row r="794" spans="1:9" ht="48" thickBot="1" x14ac:dyDescent="0.3">
      <c r="A794" s="53"/>
      <c r="B794" s="306" t="s">
        <v>65</v>
      </c>
      <c r="C794" s="307">
        <f>C796+C797+C799+C800+C802+C803+C814+C815+C817+C818+C819+C820+C822+C823+C824+C825</f>
        <v>346165</v>
      </c>
      <c r="D794" s="307">
        <f>D796+D797+D799+D800+D802+D803+D814+D815+D817+D818+D819+D820+D822+D823+D824+D825</f>
        <v>342764</v>
      </c>
      <c r="E794" s="307">
        <f t="shared" ref="E794:F794" si="130">E796+E797+E799+E800+E802+E803+E814+E815+E817+E818+E819+E820+E822+E823+E824+E825</f>
        <v>314544</v>
      </c>
      <c r="F794" s="307">
        <f t="shared" si="130"/>
        <v>330544</v>
      </c>
      <c r="G794" s="83"/>
      <c r="H794" s="78"/>
      <c r="I794" s="78"/>
    </row>
    <row r="795" spans="1:9" ht="16.5" thickBot="1" x14ac:dyDescent="0.3">
      <c r="A795" s="53"/>
      <c r="B795" s="84" t="s">
        <v>41</v>
      </c>
      <c r="C795" s="104">
        <f>C796+C797</f>
        <v>126143</v>
      </c>
      <c r="D795" s="105">
        <f t="shared" ref="D795:F795" si="131">D796+D797</f>
        <v>129643</v>
      </c>
      <c r="E795" s="105">
        <f>E796+E797</f>
        <v>129643</v>
      </c>
      <c r="F795" s="105">
        <f t="shared" si="131"/>
        <v>129643</v>
      </c>
      <c r="G795" s="83"/>
      <c r="I795" s="78"/>
    </row>
    <row r="796" spans="1:9" ht="16.5" thickBot="1" x14ac:dyDescent="0.3">
      <c r="A796" s="53"/>
      <c r="B796" s="86" t="s">
        <v>42</v>
      </c>
      <c r="C796" s="88">
        <f t="shared" ref="C796:F800" si="132">C39</f>
        <v>126143</v>
      </c>
      <c r="D796" s="88">
        <f t="shared" si="132"/>
        <v>129643</v>
      </c>
      <c r="E796" s="88">
        <f t="shared" si="132"/>
        <v>129643</v>
      </c>
      <c r="F796" s="88">
        <f t="shared" si="132"/>
        <v>129643</v>
      </c>
      <c r="G796" s="53"/>
    </row>
    <row r="797" spans="1:9" ht="24.75" customHeight="1" thickBot="1" x14ac:dyDescent="0.3">
      <c r="A797" s="53"/>
      <c r="B797" s="86" t="s">
        <v>66</v>
      </c>
      <c r="C797" s="88">
        <f t="shared" si="132"/>
        <v>0</v>
      </c>
      <c r="D797" s="88">
        <f t="shared" si="132"/>
        <v>0</v>
      </c>
      <c r="E797" s="88">
        <f t="shared" si="132"/>
        <v>0</v>
      </c>
      <c r="F797" s="88">
        <f t="shared" si="132"/>
        <v>0</v>
      </c>
      <c r="G797" s="53"/>
    </row>
    <row r="798" spans="1:9" ht="15.75" customHeight="1" thickBot="1" x14ac:dyDescent="0.3">
      <c r="A798" s="53"/>
      <c r="B798" s="84" t="s">
        <v>67</v>
      </c>
      <c r="C798" s="1037">
        <f t="shared" si="132"/>
        <v>20342</v>
      </c>
      <c r="D798" s="1037">
        <f t="shared" si="132"/>
        <v>20342</v>
      </c>
      <c r="E798" s="1037">
        <f t="shared" si="132"/>
        <v>20342</v>
      </c>
      <c r="F798" s="1037">
        <f t="shared" si="132"/>
        <v>20342</v>
      </c>
      <c r="G798" s="83"/>
      <c r="H798" s="78"/>
    </row>
    <row r="799" spans="1:9" ht="16.5" thickBot="1" x14ac:dyDescent="0.3">
      <c r="A799" s="53"/>
      <c r="B799" s="86" t="s">
        <v>42</v>
      </c>
      <c r="C799" s="88">
        <f t="shared" si="132"/>
        <v>20342</v>
      </c>
      <c r="D799" s="88">
        <f t="shared" si="132"/>
        <v>20342</v>
      </c>
      <c r="E799" s="88">
        <f t="shared" si="132"/>
        <v>20342</v>
      </c>
      <c r="F799" s="88">
        <f t="shared" si="132"/>
        <v>20342</v>
      </c>
      <c r="G799" s="53"/>
    </row>
    <row r="800" spans="1:9" ht="16.5" thickBot="1" x14ac:dyDescent="0.3">
      <c r="A800" s="53"/>
      <c r="B800" s="86" t="s">
        <v>66</v>
      </c>
      <c r="C800" s="88">
        <f t="shared" si="132"/>
        <v>0</v>
      </c>
      <c r="D800" s="88">
        <f t="shared" si="132"/>
        <v>0</v>
      </c>
      <c r="E800" s="88">
        <f t="shared" si="132"/>
        <v>0</v>
      </c>
      <c r="F800" s="88">
        <f t="shared" si="132"/>
        <v>0</v>
      </c>
      <c r="G800" s="53"/>
    </row>
    <row r="801" spans="1:8" ht="16.5" thickBot="1" x14ac:dyDescent="0.3">
      <c r="A801" s="53"/>
      <c r="B801" s="84" t="s">
        <v>45</v>
      </c>
      <c r="C801" s="1037">
        <f>C802+C803</f>
        <v>51000</v>
      </c>
      <c r="D801" s="1037">
        <f>D802+D803</f>
        <v>52609</v>
      </c>
      <c r="E801" s="1037">
        <f t="shared" ref="E801:F801" si="133">E802+E803</f>
        <v>53609</v>
      </c>
      <c r="F801" s="1037">
        <f t="shared" si="133"/>
        <v>53609</v>
      </c>
      <c r="G801" s="53"/>
      <c r="H801" s="78"/>
    </row>
    <row r="802" spans="1:8" ht="16.5" thickBot="1" x14ac:dyDescent="0.3">
      <c r="A802" s="53"/>
      <c r="B802" s="86" t="s">
        <v>42</v>
      </c>
      <c r="C802" s="88">
        <f>C45+C83+C121</f>
        <v>51000</v>
      </c>
      <c r="D802" s="88">
        <f>D45+D83+D121</f>
        <v>52609</v>
      </c>
      <c r="E802" s="88">
        <f>E45+E83+E121</f>
        <v>53609</v>
      </c>
      <c r="F802" s="88">
        <f>F45+F83+F121</f>
        <v>53609</v>
      </c>
      <c r="G802" s="53"/>
    </row>
    <row r="803" spans="1:8" ht="16.5" thickBot="1" x14ac:dyDescent="0.3">
      <c r="A803" s="53"/>
      <c r="B803" s="86" t="s">
        <v>66</v>
      </c>
      <c r="C803" s="88">
        <f>C46</f>
        <v>0</v>
      </c>
      <c r="D803" s="88">
        <f>D46</f>
        <v>0</v>
      </c>
      <c r="E803" s="88">
        <f>E46</f>
        <v>0</v>
      </c>
      <c r="F803" s="88">
        <f>F46</f>
        <v>0</v>
      </c>
      <c r="G803" s="53"/>
    </row>
    <row r="804" spans="1:8" ht="16.5" thickBot="1" x14ac:dyDescent="0.3">
      <c r="A804" s="53"/>
      <c r="B804" s="84" t="s">
        <v>46</v>
      </c>
      <c r="C804" s="88">
        <f>C47</f>
        <v>0</v>
      </c>
      <c r="D804" s="104">
        <f t="shared" ref="D804:F804" si="134">D805+D806</f>
        <v>0</v>
      </c>
      <c r="E804" s="104">
        <f t="shared" si="134"/>
        <v>0</v>
      </c>
      <c r="F804" s="104">
        <f t="shared" si="134"/>
        <v>0</v>
      </c>
      <c r="G804" s="53"/>
    </row>
    <row r="805" spans="1:8" ht="16.5" thickBot="1" x14ac:dyDescent="0.3">
      <c r="A805" s="53"/>
      <c r="B805" s="86" t="s">
        <v>42</v>
      </c>
      <c r="C805" s="85">
        <f>C48</f>
        <v>0</v>
      </c>
      <c r="D805" s="85">
        <f t="shared" ref="D805:F806" si="135">D48</f>
        <v>0</v>
      </c>
      <c r="E805" s="85">
        <f t="shared" si="135"/>
        <v>0</v>
      </c>
      <c r="F805" s="85">
        <f t="shared" si="135"/>
        <v>0</v>
      </c>
      <c r="G805" s="53"/>
    </row>
    <row r="806" spans="1:8" ht="15.75" customHeight="1" thickBot="1" x14ac:dyDescent="0.3">
      <c r="A806" s="53"/>
      <c r="B806" s="86" t="s">
        <v>66</v>
      </c>
      <c r="C806" s="85">
        <f>C49</f>
        <v>0</v>
      </c>
      <c r="D806" s="85">
        <f t="shared" si="135"/>
        <v>0</v>
      </c>
      <c r="E806" s="85">
        <f t="shared" si="135"/>
        <v>0</v>
      </c>
      <c r="F806" s="85">
        <f t="shared" si="135"/>
        <v>0</v>
      </c>
      <c r="G806" s="53"/>
    </row>
    <row r="807" spans="1:8" ht="16.5" thickBot="1" x14ac:dyDescent="0.3">
      <c r="A807" s="53"/>
      <c r="B807" s="84" t="s">
        <v>47</v>
      </c>
      <c r="C807" s="104">
        <f>C808+C809</f>
        <v>0</v>
      </c>
      <c r="D807" s="104">
        <f t="shared" ref="D807:F807" si="136">D808+D809</f>
        <v>0</v>
      </c>
      <c r="E807" s="104">
        <f t="shared" si="136"/>
        <v>0</v>
      </c>
      <c r="F807" s="104">
        <f t="shared" si="136"/>
        <v>0</v>
      </c>
      <c r="G807" s="53"/>
    </row>
    <row r="808" spans="1:8" ht="16.5" thickBot="1" x14ac:dyDescent="0.3">
      <c r="A808" s="53"/>
      <c r="B808" s="86" t="s">
        <v>42</v>
      </c>
      <c r="C808" s="85">
        <f t="shared" ref="C808:F815" si="137">C51</f>
        <v>0</v>
      </c>
      <c r="D808" s="85">
        <f t="shared" si="137"/>
        <v>0</v>
      </c>
      <c r="E808" s="85">
        <f t="shared" si="137"/>
        <v>0</v>
      </c>
      <c r="F808" s="85">
        <f t="shared" si="137"/>
        <v>0</v>
      </c>
      <c r="G808" s="53"/>
    </row>
    <row r="809" spans="1:8" ht="16.5" thickBot="1" x14ac:dyDescent="0.3">
      <c r="A809" s="53"/>
      <c r="B809" s="86" t="s">
        <v>66</v>
      </c>
      <c r="C809" s="85">
        <f t="shared" si="137"/>
        <v>0</v>
      </c>
      <c r="D809" s="85">
        <f t="shared" si="137"/>
        <v>0</v>
      </c>
      <c r="E809" s="85">
        <f t="shared" si="137"/>
        <v>0</v>
      </c>
      <c r="F809" s="85">
        <f t="shared" si="137"/>
        <v>0</v>
      </c>
      <c r="G809" s="53"/>
    </row>
    <row r="810" spans="1:8" ht="16.5" thickBot="1" x14ac:dyDescent="0.3">
      <c r="A810" s="53"/>
      <c r="B810" s="84" t="s">
        <v>48</v>
      </c>
      <c r="C810" s="85">
        <f t="shared" si="137"/>
        <v>0</v>
      </c>
      <c r="D810" s="85">
        <f t="shared" si="137"/>
        <v>0</v>
      </c>
      <c r="E810" s="85">
        <f t="shared" si="137"/>
        <v>0</v>
      </c>
      <c r="F810" s="85">
        <f t="shared" si="137"/>
        <v>0</v>
      </c>
      <c r="G810" s="53"/>
    </row>
    <row r="811" spans="1:8" ht="16.5" thickBot="1" x14ac:dyDescent="0.3">
      <c r="A811" s="53"/>
      <c r="B811" s="86" t="s">
        <v>42</v>
      </c>
      <c r="C811" s="85">
        <f t="shared" si="137"/>
        <v>0</v>
      </c>
      <c r="D811" s="85">
        <f t="shared" si="137"/>
        <v>0</v>
      </c>
      <c r="E811" s="85">
        <f t="shared" si="137"/>
        <v>0</v>
      </c>
      <c r="F811" s="85">
        <f t="shared" si="137"/>
        <v>0</v>
      </c>
      <c r="G811" s="53"/>
      <c r="H811" s="109"/>
    </row>
    <row r="812" spans="1:8" ht="16.5" thickBot="1" x14ac:dyDescent="0.3">
      <c r="A812" s="53"/>
      <c r="B812" s="86" t="s">
        <v>66</v>
      </c>
      <c r="C812" s="85">
        <f t="shared" si="137"/>
        <v>0</v>
      </c>
      <c r="D812" s="85">
        <f t="shared" si="137"/>
        <v>0</v>
      </c>
      <c r="E812" s="85">
        <f t="shared" si="137"/>
        <v>0</v>
      </c>
      <c r="F812" s="85">
        <f t="shared" si="137"/>
        <v>0</v>
      </c>
      <c r="G812" s="53"/>
    </row>
    <row r="813" spans="1:8" ht="37.5" customHeight="1" thickBot="1" x14ac:dyDescent="0.3">
      <c r="A813" s="53"/>
      <c r="B813" s="84" t="s">
        <v>49</v>
      </c>
      <c r="C813" s="85">
        <f t="shared" si="137"/>
        <v>0</v>
      </c>
      <c r="D813" s="85">
        <f t="shared" si="137"/>
        <v>170</v>
      </c>
      <c r="E813" s="85">
        <f t="shared" si="137"/>
        <v>170</v>
      </c>
      <c r="F813" s="85">
        <f t="shared" si="137"/>
        <v>170</v>
      </c>
      <c r="G813" s="53"/>
    </row>
    <row r="814" spans="1:8" ht="16.5" thickBot="1" x14ac:dyDescent="0.3">
      <c r="A814" s="53"/>
      <c r="B814" s="86" t="s">
        <v>42</v>
      </c>
      <c r="C814" s="85">
        <f t="shared" si="137"/>
        <v>0</v>
      </c>
      <c r="D814" s="85">
        <f t="shared" si="137"/>
        <v>170</v>
      </c>
      <c r="E814" s="85">
        <f t="shared" si="137"/>
        <v>170</v>
      </c>
      <c r="F814" s="85">
        <f t="shared" si="137"/>
        <v>170</v>
      </c>
      <c r="G814" s="53"/>
    </row>
    <row r="815" spans="1:8" ht="16.5" thickBot="1" x14ac:dyDescent="0.3">
      <c r="A815" s="53"/>
      <c r="B815" s="86" t="s">
        <v>66</v>
      </c>
      <c r="C815" s="85">
        <f t="shared" si="137"/>
        <v>0</v>
      </c>
      <c r="D815" s="85">
        <f t="shared" si="137"/>
        <v>0</v>
      </c>
      <c r="E815" s="85">
        <f t="shared" si="137"/>
        <v>0</v>
      </c>
      <c r="F815" s="85">
        <f t="shared" si="137"/>
        <v>0</v>
      </c>
      <c r="G815" s="53"/>
    </row>
    <row r="816" spans="1:8" ht="32.25" customHeight="1" thickBot="1" x14ac:dyDescent="0.3">
      <c r="A816" s="53"/>
      <c r="B816" s="84" t="s">
        <v>68</v>
      </c>
      <c r="C816" s="85">
        <f>C154</f>
        <v>0</v>
      </c>
      <c r="D816" s="85">
        <f>D154</f>
        <v>0</v>
      </c>
      <c r="E816" s="85">
        <f>E154</f>
        <v>0</v>
      </c>
      <c r="F816" s="85">
        <f>F154</f>
        <v>0</v>
      </c>
      <c r="G816" s="53"/>
      <c r="H816" s="109"/>
    </row>
    <row r="817" spans="1:9" ht="15" customHeight="1" thickBot="1" x14ac:dyDescent="0.3">
      <c r="A817" s="53"/>
      <c r="B817" s="86" t="s">
        <v>42</v>
      </c>
      <c r="C817" s="85">
        <v>0</v>
      </c>
      <c r="D817" s="85">
        <v>0</v>
      </c>
      <c r="E817" s="85">
        <v>0</v>
      </c>
      <c r="F817" s="85">
        <v>0</v>
      </c>
      <c r="G817" s="53"/>
      <c r="H817" s="78"/>
    </row>
    <row r="818" spans="1:9" ht="15.75" customHeight="1" thickBot="1" x14ac:dyDescent="0.3">
      <c r="A818" s="53"/>
      <c r="B818" s="86" t="s">
        <v>69</v>
      </c>
      <c r="C818" s="85">
        <v>0</v>
      </c>
      <c r="D818" s="85">
        <v>0</v>
      </c>
      <c r="E818" s="85">
        <v>0</v>
      </c>
      <c r="F818" s="85">
        <v>0</v>
      </c>
      <c r="G818" s="53"/>
    </row>
    <row r="819" spans="1:9" ht="19.5" customHeight="1" thickBot="1" x14ac:dyDescent="0.3">
      <c r="A819" s="53"/>
      <c r="B819" s="86" t="s">
        <v>59</v>
      </c>
      <c r="C819" s="85">
        <v>0</v>
      </c>
      <c r="D819" s="85">
        <v>0</v>
      </c>
      <c r="E819" s="85">
        <v>0</v>
      </c>
      <c r="F819" s="85">
        <v>0</v>
      </c>
      <c r="G819" s="53"/>
      <c r="H819" s="109"/>
    </row>
    <row r="820" spans="1:9" ht="16.5" thickBot="1" x14ac:dyDescent="0.3">
      <c r="A820" s="53"/>
      <c r="B820" s="86" t="s">
        <v>60</v>
      </c>
      <c r="C820" s="85">
        <v>0</v>
      </c>
      <c r="D820" s="85">
        <v>0</v>
      </c>
      <c r="E820" s="85">
        <v>0</v>
      </c>
      <c r="F820" s="85">
        <v>0</v>
      </c>
      <c r="G820" s="53"/>
      <c r="H820" s="106"/>
    </row>
    <row r="821" spans="1:9" ht="16.5" thickBot="1" x14ac:dyDescent="0.3">
      <c r="A821" s="53"/>
      <c r="B821" s="84" t="s">
        <v>70</v>
      </c>
      <c r="C821" s="104">
        <f>C822+C823+C824+C825</f>
        <v>148680</v>
      </c>
      <c r="D821" s="104">
        <f t="shared" ref="D821:F821" si="138">D822+D823+D824+D825</f>
        <v>140000</v>
      </c>
      <c r="E821" s="104">
        <f t="shared" si="138"/>
        <v>110780</v>
      </c>
      <c r="F821" s="104">
        <f t="shared" si="138"/>
        <v>126780</v>
      </c>
      <c r="G821" s="53"/>
      <c r="H821" s="1079"/>
      <c r="I821" s="78"/>
    </row>
    <row r="822" spans="1:9" ht="21.75" customHeight="1" thickBot="1" x14ac:dyDescent="0.3">
      <c r="A822" s="53"/>
      <c r="B822" s="86" t="s">
        <v>42</v>
      </c>
      <c r="C822" s="85">
        <f>C160+C186+C213+C239+C265+C291+C317+C343+C369+C395+C421+C448+C474+C500+C526+C552+C578+C604+C630+C656+C682+C708+C734+C761+C788</f>
        <v>23180</v>
      </c>
      <c r="D822" s="85">
        <f t="shared" ref="D822:F823" si="139">D160+D186+D213+D239+D265+D291+D317+D343+D369+D395+D421+D448+D474+D500+D526+D552+D578+D604+D630+D656+D682+D708+D734+D761+D788</f>
        <v>20000</v>
      </c>
      <c r="E822" s="85">
        <f t="shared" si="139"/>
        <v>5000</v>
      </c>
      <c r="F822" s="85">
        <f t="shared" si="139"/>
        <v>15000</v>
      </c>
      <c r="G822" s="53"/>
      <c r="H822" s="1080"/>
    </row>
    <row r="823" spans="1:9" ht="19.5" customHeight="1" thickBot="1" x14ac:dyDescent="0.3">
      <c r="A823" s="53"/>
      <c r="B823" s="86" t="s">
        <v>69</v>
      </c>
      <c r="C823" s="85">
        <f>C161+C187+C214+C240+C266+C292+C318+C344+C370+C396+C422+C449+C475+C501+C527+C553+C579+C605+C631+C657+C683+C709+C735+C762+C789</f>
        <v>80000</v>
      </c>
      <c r="D823" s="85">
        <f t="shared" si="139"/>
        <v>80000</v>
      </c>
      <c r="E823" s="85">
        <f t="shared" si="139"/>
        <v>80780</v>
      </c>
      <c r="F823" s="85">
        <f t="shared" si="139"/>
        <v>80780</v>
      </c>
      <c r="G823" s="83"/>
      <c r="H823" s="83"/>
      <c r="I823" s="83"/>
    </row>
    <row r="824" spans="1:9" ht="17.25" customHeight="1" thickBot="1" x14ac:dyDescent="0.3">
      <c r="A824" s="53"/>
      <c r="B824" s="86" t="s">
        <v>59</v>
      </c>
      <c r="C824" s="85">
        <f t="shared" ref="C824:F825" si="140">C162+C188+C215+C241+C267+C293+C319+C345+C371+C397+C423+C450+C476+C502+C528+C554+C580+C606+C632+C658+C684+C710+C736+C763+C790</f>
        <v>43980</v>
      </c>
      <c r="D824" s="85">
        <f>D162+D188+D215+D241+D267+D293+D319+D345+D371+D397+D423+D450+D476+D502+D528+D554+D580+D606+D632+D658+D684+D710+D736+D763+D790</f>
        <v>40000</v>
      </c>
      <c r="E824" s="85">
        <f t="shared" si="140"/>
        <v>25000</v>
      </c>
      <c r="F824" s="85">
        <f t="shared" si="140"/>
        <v>31000</v>
      </c>
      <c r="G824" s="53"/>
      <c r="H824" s="78"/>
    </row>
    <row r="825" spans="1:9" ht="16.5" thickBot="1" x14ac:dyDescent="0.3">
      <c r="A825" s="53"/>
      <c r="B825" s="86" t="s">
        <v>60</v>
      </c>
      <c r="C825" s="85">
        <f t="shared" si="140"/>
        <v>1520</v>
      </c>
      <c r="D825" s="85">
        <f t="shared" si="140"/>
        <v>0</v>
      </c>
      <c r="E825" s="85">
        <f t="shared" si="140"/>
        <v>0</v>
      </c>
      <c r="F825" s="85">
        <f t="shared" si="140"/>
        <v>0</v>
      </c>
      <c r="G825" s="53"/>
      <c r="H825" s="78"/>
    </row>
    <row r="826" spans="1:9" ht="16.5" thickBot="1" x14ac:dyDescent="0.3">
      <c r="A826" s="53"/>
      <c r="B826" s="95" t="s">
        <v>71</v>
      </c>
      <c r="C826" s="96">
        <f>IF(C794-C793=0,0,"Error")</f>
        <v>0</v>
      </c>
      <c r="D826" s="96">
        <f>IF(D794-D793=0,0,"Error")</f>
        <v>0</v>
      </c>
      <c r="E826" s="96">
        <f>IF(E794-E793=0,0,"Error")</f>
        <v>0</v>
      </c>
      <c r="F826" s="96">
        <f>IF(F794-F793=0,0,"Error")</f>
        <v>0</v>
      </c>
      <c r="G826" s="53"/>
      <c r="H826" s="78"/>
    </row>
    <row r="827" spans="1:9" ht="15.75" x14ac:dyDescent="0.25">
      <c r="A827" s="53"/>
      <c r="B827" s="108"/>
      <c r="C827" s="109"/>
      <c r="D827" s="109"/>
      <c r="E827" s="109"/>
      <c r="F827" s="109"/>
      <c r="G827" s="53"/>
    </row>
    <row r="844" spans="1:2" x14ac:dyDescent="0.25">
      <c r="A844" s="1434"/>
      <c r="B844" s="114"/>
    </row>
    <row r="845" spans="1:2" x14ac:dyDescent="0.25">
      <c r="A845" s="1434"/>
      <c r="B845" s="114"/>
    </row>
    <row r="846" spans="1:2" x14ac:dyDescent="0.25">
      <c r="A846" s="1434"/>
      <c r="B846" s="114"/>
    </row>
    <row r="848" spans="1:2" ht="15.75" thickBot="1" x14ac:dyDescent="0.3"/>
    <row r="849" spans="2:6" x14ac:dyDescent="0.25">
      <c r="B849" s="1435"/>
    </row>
    <row r="850" spans="2:6" x14ac:dyDescent="0.25">
      <c r="B850" s="1436"/>
    </row>
    <row r="851" spans="2:6" ht="15.75" thickBot="1" x14ac:dyDescent="0.3">
      <c r="B851" s="1437"/>
    </row>
    <row r="852" spans="2:6" x14ac:dyDescent="0.25">
      <c r="C852" s="114"/>
      <c r="D852" s="115"/>
      <c r="E852" s="113"/>
      <c r="F852" s="114"/>
    </row>
  </sheetData>
  <mergeCells count="217">
    <mergeCell ref="B849:B851"/>
    <mergeCell ref="C769:F769"/>
    <mergeCell ref="C770:F770"/>
    <mergeCell ref="B771:B772"/>
    <mergeCell ref="B779:F779"/>
    <mergeCell ref="B780:B781"/>
    <mergeCell ref="A844:A846"/>
    <mergeCell ref="B744:B745"/>
    <mergeCell ref="B752:F752"/>
    <mergeCell ref="B753:B754"/>
    <mergeCell ref="C766:F766"/>
    <mergeCell ref="E767:F767"/>
    <mergeCell ref="C768:F768"/>
    <mergeCell ref="B726:B727"/>
    <mergeCell ref="C739:F739"/>
    <mergeCell ref="E740:F740"/>
    <mergeCell ref="C741:F741"/>
    <mergeCell ref="C742:F742"/>
    <mergeCell ref="C743:F743"/>
    <mergeCell ref="C713:F713"/>
    <mergeCell ref="E714:F714"/>
    <mergeCell ref="C715:F715"/>
    <mergeCell ref="C716:F716"/>
    <mergeCell ref="B717:B718"/>
    <mergeCell ref="B725:F725"/>
    <mergeCell ref="E688:F688"/>
    <mergeCell ref="C689:F689"/>
    <mergeCell ref="C690:F690"/>
    <mergeCell ref="B691:B692"/>
    <mergeCell ref="B699:F699"/>
    <mergeCell ref="B700:B701"/>
    <mergeCell ref="C663:F663"/>
    <mergeCell ref="C664:F664"/>
    <mergeCell ref="B665:B666"/>
    <mergeCell ref="B673:F673"/>
    <mergeCell ref="B674:B675"/>
    <mergeCell ref="C687:F687"/>
    <mergeCell ref="C638:F638"/>
    <mergeCell ref="B639:B640"/>
    <mergeCell ref="B647:F647"/>
    <mergeCell ref="B648:B649"/>
    <mergeCell ref="C661:F661"/>
    <mergeCell ref="E662:F662"/>
    <mergeCell ref="B613:B614"/>
    <mergeCell ref="B621:F621"/>
    <mergeCell ref="B622:B623"/>
    <mergeCell ref="C635:F635"/>
    <mergeCell ref="E636:F636"/>
    <mergeCell ref="C637:F637"/>
    <mergeCell ref="B595:F595"/>
    <mergeCell ref="B596:B597"/>
    <mergeCell ref="C609:F609"/>
    <mergeCell ref="E610:F610"/>
    <mergeCell ref="C611:F611"/>
    <mergeCell ref="C612:F612"/>
    <mergeCell ref="B570:B571"/>
    <mergeCell ref="C583:F583"/>
    <mergeCell ref="E584:F584"/>
    <mergeCell ref="C585:F585"/>
    <mergeCell ref="C586:F586"/>
    <mergeCell ref="B587:B588"/>
    <mergeCell ref="C557:F557"/>
    <mergeCell ref="E558:F558"/>
    <mergeCell ref="C559:F559"/>
    <mergeCell ref="C560:F560"/>
    <mergeCell ref="B561:B562"/>
    <mergeCell ref="B569:F569"/>
    <mergeCell ref="E532:F532"/>
    <mergeCell ref="C533:F533"/>
    <mergeCell ref="C534:F534"/>
    <mergeCell ref="B535:B536"/>
    <mergeCell ref="B543:F543"/>
    <mergeCell ref="B544:B545"/>
    <mergeCell ref="C507:F507"/>
    <mergeCell ref="C508:F508"/>
    <mergeCell ref="B509:B510"/>
    <mergeCell ref="B517:F517"/>
    <mergeCell ref="B518:B519"/>
    <mergeCell ref="C531:F531"/>
    <mergeCell ref="C482:F482"/>
    <mergeCell ref="B483:B484"/>
    <mergeCell ref="B491:F491"/>
    <mergeCell ref="B492:B493"/>
    <mergeCell ref="C505:F505"/>
    <mergeCell ref="E506:F506"/>
    <mergeCell ref="B457:B458"/>
    <mergeCell ref="B465:F465"/>
    <mergeCell ref="B466:B467"/>
    <mergeCell ref="C479:F479"/>
    <mergeCell ref="E480:F480"/>
    <mergeCell ref="C481:F481"/>
    <mergeCell ref="B439:F439"/>
    <mergeCell ref="B440:B441"/>
    <mergeCell ref="C453:F453"/>
    <mergeCell ref="E454:F454"/>
    <mergeCell ref="C455:F455"/>
    <mergeCell ref="C456:F456"/>
    <mergeCell ref="C426:F426"/>
    <mergeCell ref="E427:F427"/>
    <mergeCell ref="C428:F428"/>
    <mergeCell ref="C429:F429"/>
    <mergeCell ref="C430:F430"/>
    <mergeCell ref="B431:B432"/>
    <mergeCell ref="E401:F401"/>
    <mergeCell ref="C402:F402"/>
    <mergeCell ref="C403:F403"/>
    <mergeCell ref="B404:B405"/>
    <mergeCell ref="B412:F412"/>
    <mergeCell ref="B413:B414"/>
    <mergeCell ref="C376:F376"/>
    <mergeCell ref="C377:F377"/>
    <mergeCell ref="B378:B379"/>
    <mergeCell ref="B386:F386"/>
    <mergeCell ref="B387:B388"/>
    <mergeCell ref="C400:F400"/>
    <mergeCell ref="C351:F351"/>
    <mergeCell ref="B352:B353"/>
    <mergeCell ref="B360:F360"/>
    <mergeCell ref="B361:B362"/>
    <mergeCell ref="C374:F374"/>
    <mergeCell ref="E375:F375"/>
    <mergeCell ref="B326:B327"/>
    <mergeCell ref="B334:F334"/>
    <mergeCell ref="B335:B336"/>
    <mergeCell ref="C348:F348"/>
    <mergeCell ref="E349:F349"/>
    <mergeCell ref="C350:F350"/>
    <mergeCell ref="B308:F308"/>
    <mergeCell ref="B309:B310"/>
    <mergeCell ref="C322:F322"/>
    <mergeCell ref="E323:F323"/>
    <mergeCell ref="C324:F324"/>
    <mergeCell ref="C325:F325"/>
    <mergeCell ref="B283:B284"/>
    <mergeCell ref="C296:F296"/>
    <mergeCell ref="E297:F297"/>
    <mergeCell ref="C298:F298"/>
    <mergeCell ref="C299:F299"/>
    <mergeCell ref="B300:B301"/>
    <mergeCell ref="C270:F270"/>
    <mergeCell ref="E271:F271"/>
    <mergeCell ref="C272:F272"/>
    <mergeCell ref="C273:F273"/>
    <mergeCell ref="B274:B275"/>
    <mergeCell ref="B282:F282"/>
    <mergeCell ref="E245:F245"/>
    <mergeCell ref="C246:F246"/>
    <mergeCell ref="C247:F247"/>
    <mergeCell ref="B248:B249"/>
    <mergeCell ref="B256:F256"/>
    <mergeCell ref="B257:B258"/>
    <mergeCell ref="C220:F220"/>
    <mergeCell ref="C221:F221"/>
    <mergeCell ref="B222:B223"/>
    <mergeCell ref="B230:F230"/>
    <mergeCell ref="B231:B232"/>
    <mergeCell ref="C244:F244"/>
    <mergeCell ref="C195:F195"/>
    <mergeCell ref="B196:B197"/>
    <mergeCell ref="B204:F204"/>
    <mergeCell ref="B205:B206"/>
    <mergeCell ref="C218:F218"/>
    <mergeCell ref="E219:F219"/>
    <mergeCell ref="B177:F177"/>
    <mergeCell ref="B178:B179"/>
    <mergeCell ref="B191:F191"/>
    <mergeCell ref="C192:F192"/>
    <mergeCell ref="E193:F193"/>
    <mergeCell ref="C194:F194"/>
    <mergeCell ref="B152:B153"/>
    <mergeCell ref="C165:F165"/>
    <mergeCell ref="E166:F166"/>
    <mergeCell ref="C167:F167"/>
    <mergeCell ref="C168:F168"/>
    <mergeCell ref="B169:B170"/>
    <mergeCell ref="C139:F139"/>
    <mergeCell ref="E140:F140"/>
    <mergeCell ref="C141:F141"/>
    <mergeCell ref="C142:F142"/>
    <mergeCell ref="B143:B144"/>
    <mergeCell ref="B151:F151"/>
    <mergeCell ref="C102:F102"/>
    <mergeCell ref="B103:B104"/>
    <mergeCell ref="B111:F111"/>
    <mergeCell ref="B112:B113"/>
    <mergeCell ref="B137:F137"/>
    <mergeCell ref="B138:F138"/>
    <mergeCell ref="B65:B66"/>
    <mergeCell ref="B73:F73"/>
    <mergeCell ref="B74:B75"/>
    <mergeCell ref="C99:F99"/>
    <mergeCell ref="C100:F100"/>
    <mergeCell ref="C101:F101"/>
    <mergeCell ref="B35:F35"/>
    <mergeCell ref="B36:B37"/>
    <mergeCell ref="C61:F61"/>
    <mergeCell ref="C62:F62"/>
    <mergeCell ref="C63:F63"/>
    <mergeCell ref="C64:F64"/>
    <mergeCell ref="B22:F22"/>
    <mergeCell ref="C23:F23"/>
    <mergeCell ref="C24:F24"/>
    <mergeCell ref="C25:F25"/>
    <mergeCell ref="C26:F26"/>
    <mergeCell ref="B27:B28"/>
    <mergeCell ref="B9:F11"/>
    <mergeCell ref="C12:F12"/>
    <mergeCell ref="B13:B14"/>
    <mergeCell ref="C17:F17"/>
    <mergeCell ref="B18:F18"/>
    <mergeCell ref="B21:F21"/>
    <mergeCell ref="A2:G2"/>
    <mergeCell ref="B3:F3"/>
    <mergeCell ref="C5:F5"/>
    <mergeCell ref="C6:F6"/>
    <mergeCell ref="C7:F7"/>
    <mergeCell ref="B8:F8"/>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1BDB-1591-4032-A4E7-F35EA8327F2B}">
  <sheetPr>
    <outlinePr summaryBelow="0"/>
  </sheetPr>
  <dimension ref="A1:K180"/>
  <sheetViews>
    <sheetView workbookViewId="0">
      <selection activeCell="C185" sqref="C185"/>
    </sheetView>
  </sheetViews>
  <sheetFormatPr defaultRowHeight="15" x14ac:dyDescent="0.25"/>
  <cols>
    <col min="1" max="1" width="13.28515625" customWidth="1"/>
    <col min="2" max="2" width="9.7109375" customWidth="1"/>
    <col min="3" max="3" width="28.28515625" customWidth="1"/>
    <col min="4" max="6" width="15.85546875" customWidth="1"/>
    <col min="7" max="7" width="16.140625" customWidth="1"/>
    <col min="8" max="8" width="6.7109375" customWidth="1"/>
    <col min="9" max="9" width="18.28515625" customWidth="1"/>
    <col min="10" max="10" width="10.7109375" customWidth="1"/>
    <col min="11" max="11" width="17.42578125" customWidth="1"/>
  </cols>
  <sheetData>
    <row r="1" spans="1:11" ht="20.100000000000001" customHeight="1" x14ac:dyDescent="0.25">
      <c r="A1" s="1094"/>
      <c r="B1" s="1094"/>
      <c r="C1" s="1238" t="s">
        <v>980</v>
      </c>
      <c r="D1" s="1239"/>
      <c r="E1" s="1239"/>
      <c r="F1" s="1239"/>
      <c r="G1" s="1239"/>
      <c r="H1" s="1094"/>
      <c r="I1" s="1094"/>
      <c r="J1" s="1094"/>
      <c r="K1" s="1094"/>
    </row>
    <row r="2" spans="1:11" ht="24.95" customHeight="1" x14ac:dyDescent="0.25">
      <c r="A2" s="1094"/>
      <c r="B2" s="1094"/>
      <c r="C2" s="1240" t="s">
        <v>981</v>
      </c>
      <c r="D2" s="1241"/>
      <c r="E2" s="1241"/>
      <c r="F2" s="1241"/>
      <c r="G2" s="1241"/>
      <c r="H2" s="1094"/>
      <c r="I2" s="1094"/>
      <c r="J2" s="1094"/>
      <c r="K2" s="1094"/>
    </row>
    <row r="3" spans="1:11" ht="14.1" customHeight="1" x14ac:dyDescent="0.25">
      <c r="A3" s="1094"/>
      <c r="B3" s="1094"/>
      <c r="C3" s="1095" t="s">
        <v>982</v>
      </c>
      <c r="D3" s="1242" t="s">
        <v>1686</v>
      </c>
      <c r="E3" s="1243"/>
      <c r="F3" s="1243"/>
      <c r="G3" s="1243"/>
      <c r="H3" s="1094"/>
      <c r="I3" s="1094"/>
      <c r="J3" s="1094"/>
      <c r="K3" s="1094"/>
    </row>
    <row r="4" spans="1:11" ht="14.1" customHeight="1" x14ac:dyDescent="0.25">
      <c r="A4" s="1094"/>
      <c r="B4" s="1094"/>
      <c r="C4" s="1095" t="s">
        <v>984</v>
      </c>
      <c r="D4" s="1242" t="s">
        <v>1016</v>
      </c>
      <c r="E4" s="1243"/>
      <c r="F4" s="1243"/>
      <c r="G4" s="1243"/>
      <c r="H4" s="1094"/>
      <c r="I4" s="1094"/>
      <c r="J4" s="1094"/>
      <c r="K4" s="1094"/>
    </row>
    <row r="5" spans="1:11" ht="14.1" customHeight="1" x14ac:dyDescent="0.25">
      <c r="A5" s="1094"/>
      <c r="B5" s="1094"/>
      <c r="C5" s="1095" t="s">
        <v>2</v>
      </c>
      <c r="D5" s="1242" t="s">
        <v>1687</v>
      </c>
      <c r="E5" s="1243"/>
      <c r="F5" s="1243"/>
      <c r="G5" s="1243"/>
      <c r="H5" s="1094"/>
      <c r="I5" s="1094"/>
      <c r="J5" s="1094"/>
      <c r="K5" s="1094"/>
    </row>
    <row r="6" spans="1:11" ht="14.1" customHeight="1" x14ac:dyDescent="0.25">
      <c r="A6" s="1094"/>
      <c r="B6" s="1094"/>
      <c r="C6" s="1095" t="s">
        <v>4</v>
      </c>
      <c r="D6" s="1242" t="s">
        <v>1688</v>
      </c>
      <c r="E6" s="1243"/>
      <c r="F6" s="1243"/>
      <c r="G6" s="1243"/>
      <c r="H6" s="1094"/>
      <c r="I6" s="1094"/>
      <c r="J6" s="1094"/>
      <c r="K6" s="1094"/>
    </row>
    <row r="7" spans="1:11" ht="14.1" customHeight="1" x14ac:dyDescent="0.25">
      <c r="A7" s="1094"/>
      <c r="B7" s="1094"/>
      <c r="C7" s="1095" t="s">
        <v>6</v>
      </c>
      <c r="D7" s="1244" t="s">
        <v>987</v>
      </c>
      <c r="E7" s="1245"/>
      <c r="F7" s="1245"/>
      <c r="G7" s="1245"/>
      <c r="H7" s="1094"/>
      <c r="I7" s="1094"/>
      <c r="J7" s="1094"/>
      <c r="K7" s="1094"/>
    </row>
    <row r="8" spans="1:11" ht="14.1" customHeight="1" x14ac:dyDescent="0.25">
      <c r="A8" s="1094"/>
      <c r="B8" s="1094"/>
      <c r="C8" s="1246" t="s">
        <v>8</v>
      </c>
      <c r="D8" s="1247"/>
      <c r="E8" s="1247"/>
      <c r="F8" s="1247"/>
      <c r="G8" s="1247"/>
      <c r="H8" s="1094"/>
      <c r="I8" s="1094"/>
      <c r="J8" s="1094"/>
      <c r="K8" s="1094"/>
    </row>
    <row r="9" spans="1:11" ht="30.95" customHeight="1" x14ac:dyDescent="0.25">
      <c r="A9" s="1094"/>
      <c r="B9" s="1094"/>
      <c r="C9" s="1248" t="s">
        <v>1689</v>
      </c>
      <c r="D9" s="1249"/>
      <c r="E9" s="1249"/>
      <c r="F9" s="1249"/>
      <c r="G9" s="1249"/>
      <c r="H9" s="1094"/>
      <c r="I9" s="1094"/>
      <c r="J9" s="1094"/>
      <c r="K9" s="1094"/>
    </row>
    <row r="10" spans="1:11" ht="171" customHeight="1" x14ac:dyDescent="0.25">
      <c r="A10" s="1094"/>
      <c r="B10" s="1094"/>
      <c r="C10" s="1096" t="s">
        <v>10</v>
      </c>
      <c r="D10" s="1236" t="s">
        <v>1690</v>
      </c>
      <c r="E10" s="1237"/>
      <c r="F10" s="1237"/>
      <c r="G10" s="1237"/>
      <c r="H10" s="1094"/>
      <c r="I10" s="1094"/>
      <c r="J10" s="1094"/>
      <c r="K10" s="1094"/>
    </row>
    <row r="11" spans="1:11" ht="27.95" customHeight="1" x14ac:dyDescent="0.25">
      <c r="A11" s="1094"/>
      <c r="B11" s="1094"/>
      <c r="C11" s="1097" t="s">
        <v>12</v>
      </c>
      <c r="D11" s="1098">
        <v>2024</v>
      </c>
      <c r="E11" s="1098">
        <v>2025</v>
      </c>
      <c r="F11" s="1098">
        <v>2026</v>
      </c>
      <c r="G11" s="1098">
        <v>2027</v>
      </c>
      <c r="H11" s="1094"/>
      <c r="I11" s="1094"/>
      <c r="J11" s="1094"/>
      <c r="K11" s="1094"/>
    </row>
    <row r="12" spans="1:11" ht="14.1" customHeight="1" x14ac:dyDescent="0.25">
      <c r="A12" s="1094"/>
      <c r="B12" s="1094"/>
      <c r="C12" s="1099"/>
      <c r="D12" s="1100" t="s">
        <v>13</v>
      </c>
      <c r="E12" s="1100" t="s">
        <v>14</v>
      </c>
      <c r="F12" s="1100" t="s">
        <v>14</v>
      </c>
      <c r="G12" s="1100" t="s">
        <v>14</v>
      </c>
      <c r="H12" s="1094"/>
      <c r="I12" s="1094"/>
      <c r="J12" s="1094"/>
      <c r="K12" s="1094"/>
    </row>
    <row r="13" spans="1:11" ht="20.100000000000001" customHeight="1" x14ac:dyDescent="0.25">
      <c r="A13" s="1094"/>
      <c r="B13" s="1094"/>
      <c r="C13" s="1097" t="s">
        <v>1691</v>
      </c>
      <c r="D13" s="1101" t="s">
        <v>1692</v>
      </c>
      <c r="E13" s="1101" t="s">
        <v>998</v>
      </c>
      <c r="F13" s="1101" t="s">
        <v>999</v>
      </c>
      <c r="G13" s="1101" t="s">
        <v>1003</v>
      </c>
      <c r="H13" s="1094"/>
      <c r="I13" s="1094"/>
      <c r="J13" s="1094"/>
      <c r="K13" s="1094"/>
    </row>
    <row r="14" spans="1:11" ht="30.95" customHeight="1" x14ac:dyDescent="0.25">
      <c r="A14" s="1094"/>
      <c r="B14" s="1094"/>
      <c r="C14" s="1097" t="s">
        <v>1693</v>
      </c>
      <c r="D14" s="1101" t="s">
        <v>1038</v>
      </c>
      <c r="E14" s="1101" t="s">
        <v>1039</v>
      </c>
      <c r="F14" s="1101" t="s">
        <v>1039</v>
      </c>
      <c r="G14" s="1101" t="s">
        <v>1038</v>
      </c>
      <c r="H14" s="1094"/>
      <c r="I14" s="1094"/>
      <c r="J14" s="1094"/>
      <c r="K14" s="1094"/>
    </row>
    <row r="15" spans="1:11" ht="30.95" customHeight="1" x14ac:dyDescent="0.25">
      <c r="A15" s="1094"/>
      <c r="B15" s="1094"/>
      <c r="C15" s="1097" t="s">
        <v>1694</v>
      </c>
      <c r="D15" s="1101" t="s">
        <v>994</v>
      </c>
      <c r="E15" s="1101" t="s">
        <v>1695</v>
      </c>
      <c r="F15" s="1101" t="s">
        <v>1381</v>
      </c>
      <c r="G15" s="1101" t="s">
        <v>1381</v>
      </c>
      <c r="H15" s="1094"/>
      <c r="I15" s="1094"/>
      <c r="J15" s="1094"/>
      <c r="K15" s="1094"/>
    </row>
    <row r="16" spans="1:11" ht="20.100000000000001" customHeight="1" x14ac:dyDescent="0.25">
      <c r="A16" s="1094"/>
      <c r="B16" s="1094"/>
      <c r="C16" s="1097" t="s">
        <v>1696</v>
      </c>
      <c r="D16" s="1101" t="s">
        <v>1039</v>
      </c>
      <c r="E16" s="1101" t="s">
        <v>1039</v>
      </c>
      <c r="F16" s="1101" t="s">
        <v>1039</v>
      </c>
      <c r="G16" s="1101" t="s">
        <v>1039</v>
      </c>
      <c r="H16" s="1094"/>
      <c r="I16" s="1094"/>
      <c r="J16" s="1094"/>
      <c r="K16" s="1094"/>
    </row>
    <row r="17" spans="1:11" ht="30.95" customHeight="1" x14ac:dyDescent="0.25">
      <c r="A17" s="1094"/>
      <c r="B17" s="1094"/>
      <c r="C17" s="1097" t="s">
        <v>1697</v>
      </c>
      <c r="D17" s="1101" t="s">
        <v>1321</v>
      </c>
      <c r="E17" s="1101" t="s">
        <v>1321</v>
      </c>
      <c r="F17" s="1101" t="s">
        <v>1321</v>
      </c>
      <c r="G17" s="1101" t="s">
        <v>1321</v>
      </c>
      <c r="H17" s="1094"/>
      <c r="I17" s="1094"/>
      <c r="J17" s="1094"/>
      <c r="K17" s="1094"/>
    </row>
    <row r="18" spans="1:11" ht="39.950000000000003" customHeight="1" x14ac:dyDescent="0.25">
      <c r="A18" s="1094"/>
      <c r="B18" s="1094"/>
      <c r="C18" s="1096" t="s">
        <v>646</v>
      </c>
      <c r="D18" s="1236" t="s">
        <v>1698</v>
      </c>
      <c r="E18" s="1237"/>
      <c r="F18" s="1237"/>
      <c r="G18" s="1237"/>
      <c r="H18" s="1094"/>
      <c r="I18" s="1094"/>
      <c r="J18" s="1094"/>
      <c r="K18" s="1094"/>
    </row>
    <row r="19" spans="1:11" ht="27.95" customHeight="1" x14ac:dyDescent="0.25">
      <c r="A19" s="1094"/>
      <c r="B19" s="1094"/>
      <c r="C19" s="1097" t="s">
        <v>1005</v>
      </c>
      <c r="D19" s="1098">
        <v>2024</v>
      </c>
      <c r="E19" s="1098">
        <v>2025</v>
      </c>
      <c r="F19" s="1098">
        <v>2026</v>
      </c>
      <c r="G19" s="1098">
        <v>2027</v>
      </c>
      <c r="H19" s="1094"/>
      <c r="I19" s="1094"/>
      <c r="J19" s="1094"/>
      <c r="K19" s="1094"/>
    </row>
    <row r="20" spans="1:11" ht="14.1" customHeight="1" x14ac:dyDescent="0.25">
      <c r="A20" s="1094"/>
      <c r="B20" s="1094"/>
      <c r="C20" s="1099"/>
      <c r="D20" s="1100" t="s">
        <v>13</v>
      </c>
      <c r="E20" s="1100" t="s">
        <v>14</v>
      </c>
      <c r="F20" s="1100" t="s">
        <v>14</v>
      </c>
      <c r="G20" s="1100" t="s">
        <v>14</v>
      </c>
      <c r="H20" s="1094"/>
      <c r="I20" s="1094"/>
      <c r="J20" s="1094"/>
      <c r="K20" s="1094"/>
    </row>
    <row r="21" spans="1:11" ht="14.1" customHeight="1" x14ac:dyDescent="0.25">
      <c r="A21" s="1094"/>
      <c r="B21" s="1094"/>
      <c r="C21" s="1097" t="s">
        <v>1699</v>
      </c>
      <c r="D21" s="1101" t="s">
        <v>1700</v>
      </c>
      <c r="E21" s="1101" t="s">
        <v>1372</v>
      </c>
      <c r="F21" s="1101" t="s">
        <v>1701</v>
      </c>
      <c r="G21" s="1101" t="s">
        <v>1701</v>
      </c>
      <c r="H21" s="1094"/>
      <c r="I21" s="1094"/>
      <c r="J21" s="1094"/>
      <c r="K21" s="1094"/>
    </row>
    <row r="22" spans="1:11" ht="14.1" customHeight="1" x14ac:dyDescent="0.25">
      <c r="A22" s="1094"/>
      <c r="B22" s="1094"/>
      <c r="C22" s="1097" t="s">
        <v>1702</v>
      </c>
      <c r="D22" s="1101" t="s">
        <v>1703</v>
      </c>
      <c r="E22" s="1101" t="s">
        <v>1703</v>
      </c>
      <c r="F22" s="1101" t="s">
        <v>1703</v>
      </c>
      <c r="G22" s="1101" t="s">
        <v>1703</v>
      </c>
      <c r="H22" s="1094"/>
      <c r="I22" s="1094"/>
      <c r="J22" s="1094"/>
      <c r="K22" s="1094"/>
    </row>
    <row r="23" spans="1:11" ht="14.1" customHeight="1" x14ac:dyDescent="0.25">
      <c r="A23" s="1094"/>
      <c r="B23" s="1094"/>
      <c r="C23" s="1234" t="s">
        <v>1019</v>
      </c>
      <c r="D23" s="1235"/>
      <c r="E23" s="1235"/>
      <c r="F23" s="1235"/>
      <c r="G23" s="1235"/>
      <c r="H23" s="1094"/>
      <c r="I23" s="1094"/>
      <c r="J23" s="1094"/>
      <c r="K23" s="1094"/>
    </row>
    <row r="24" spans="1:11" ht="14.1" customHeight="1" x14ac:dyDescent="0.25">
      <c r="A24" s="1094"/>
      <c r="B24" s="1094"/>
      <c r="C24" s="1102" t="s">
        <v>1704</v>
      </c>
      <c r="D24" s="1234" t="s">
        <v>1705</v>
      </c>
      <c r="E24" s="1235"/>
      <c r="F24" s="1235"/>
      <c r="G24" s="1235"/>
      <c r="H24" s="1094"/>
      <c r="I24" s="1094"/>
      <c r="J24" s="1094"/>
      <c r="K24" s="1094"/>
    </row>
    <row r="25" spans="1:11" ht="18" customHeight="1" x14ac:dyDescent="0.25">
      <c r="A25" s="1094"/>
      <c r="B25" s="1094"/>
      <c r="C25" s="1103" t="s">
        <v>1022</v>
      </c>
      <c r="D25" s="1232" t="s">
        <v>1706</v>
      </c>
      <c r="E25" s="1233"/>
      <c r="F25" s="1233"/>
      <c r="G25" s="1233"/>
      <c r="H25" s="1094"/>
      <c r="I25" s="1094"/>
      <c r="J25" s="1094"/>
      <c r="K25" s="1094"/>
    </row>
    <row r="26" spans="1:11" ht="18" customHeight="1" x14ac:dyDescent="0.25">
      <c r="A26" s="1094"/>
      <c r="B26" s="1094"/>
      <c r="C26" s="1104" t="s">
        <v>1024</v>
      </c>
      <c r="D26" s="1230" t="s">
        <v>1707</v>
      </c>
      <c r="E26" s="1231"/>
      <c r="F26" s="1231"/>
      <c r="G26" s="1231"/>
      <c r="H26" s="1094"/>
      <c r="I26" s="1094"/>
      <c r="J26" s="1094"/>
      <c r="K26" s="1094"/>
    </row>
    <row r="27" spans="1:11" ht="18" customHeight="1" x14ac:dyDescent="0.25">
      <c r="A27" s="1094"/>
      <c r="B27" s="1094"/>
      <c r="C27" s="1104" t="s">
        <v>31</v>
      </c>
      <c r="D27" s="1230" t="s">
        <v>1708</v>
      </c>
      <c r="E27" s="1231"/>
      <c r="F27" s="1231"/>
      <c r="G27" s="1231"/>
      <c r="H27" s="1094"/>
      <c r="I27" s="1094"/>
      <c r="J27" s="1094"/>
      <c r="K27" s="1094"/>
    </row>
    <row r="28" spans="1:11" ht="15" customHeight="1" x14ac:dyDescent="0.25">
      <c r="A28" s="1094"/>
      <c r="B28" s="1094"/>
      <c r="C28" s="1105"/>
      <c r="D28" s="1106">
        <v>2024</v>
      </c>
      <c r="E28" s="1106">
        <v>2025</v>
      </c>
      <c r="F28" s="1106">
        <v>2026</v>
      </c>
      <c r="G28" s="1106">
        <v>2027</v>
      </c>
      <c r="H28" s="1094"/>
      <c r="I28" s="1094"/>
      <c r="J28" s="1094"/>
      <c r="K28" s="1094"/>
    </row>
    <row r="29" spans="1:11" ht="15" customHeight="1" x14ac:dyDescent="0.25">
      <c r="A29" s="1094"/>
      <c r="B29" s="1094"/>
      <c r="C29" s="1107"/>
      <c r="D29" s="1108" t="s">
        <v>13</v>
      </c>
      <c r="E29" s="1108" t="s">
        <v>14</v>
      </c>
      <c r="F29" s="1108" t="s">
        <v>14</v>
      </c>
      <c r="G29" s="1108" t="s">
        <v>14</v>
      </c>
      <c r="H29" s="1094"/>
      <c r="I29" s="1094"/>
      <c r="J29" s="1094"/>
      <c r="K29" s="1094"/>
    </row>
    <row r="30" spans="1:11" ht="14.1" customHeight="1" x14ac:dyDescent="0.25">
      <c r="A30" s="1094"/>
      <c r="B30" s="1094"/>
      <c r="C30" s="1097" t="s">
        <v>33</v>
      </c>
      <c r="D30" s="1101" t="s">
        <v>1709</v>
      </c>
      <c r="E30" s="1101" t="s">
        <v>1709</v>
      </c>
      <c r="F30" s="1101" t="s">
        <v>1709</v>
      </c>
      <c r="G30" s="1101" t="s">
        <v>1709</v>
      </c>
      <c r="H30" s="1094"/>
      <c r="I30" s="1094"/>
      <c r="J30" s="1094"/>
      <c r="K30" s="1094"/>
    </row>
    <row r="31" spans="1:11" ht="14.1" customHeight="1" x14ac:dyDescent="0.25">
      <c r="A31" s="1094"/>
      <c r="B31" s="1094"/>
      <c r="C31" s="1097" t="s">
        <v>1029</v>
      </c>
      <c r="D31" s="1101" t="s">
        <v>1710</v>
      </c>
      <c r="E31" s="1101" t="s">
        <v>1711</v>
      </c>
      <c r="F31" s="1101" t="s">
        <v>1712</v>
      </c>
      <c r="G31" s="1101" t="s">
        <v>1712</v>
      </c>
      <c r="H31" s="1094"/>
      <c r="I31" s="1094"/>
      <c r="J31" s="1094"/>
      <c r="K31" s="1094"/>
    </row>
    <row r="32" spans="1:11" ht="14.1" customHeight="1" x14ac:dyDescent="0.25">
      <c r="A32" s="1094"/>
      <c r="B32" s="1094"/>
      <c r="C32" s="1097" t="s">
        <v>1032</v>
      </c>
      <c r="D32" s="1101" t="s">
        <v>1713</v>
      </c>
      <c r="E32" s="1101" t="s">
        <v>1714</v>
      </c>
      <c r="F32" s="1101" t="s">
        <v>1715</v>
      </c>
      <c r="G32" s="1101" t="s">
        <v>1715</v>
      </c>
      <c r="H32" s="1094"/>
      <c r="I32" s="1094"/>
      <c r="J32" s="1094"/>
      <c r="K32" s="1094"/>
    </row>
    <row r="33" spans="1:11" ht="14.1" customHeight="1" x14ac:dyDescent="0.25">
      <c r="A33" s="1094"/>
      <c r="B33" s="1094"/>
      <c r="C33" s="1097" t="s">
        <v>1037</v>
      </c>
      <c r="D33" s="1101" t="s">
        <v>1038</v>
      </c>
      <c r="E33" s="1101" t="s">
        <v>1039</v>
      </c>
      <c r="F33" s="1101" t="s">
        <v>1039</v>
      </c>
      <c r="G33" s="1101" t="s">
        <v>1039</v>
      </c>
      <c r="H33" s="1094"/>
      <c r="I33" s="1094"/>
      <c r="J33" s="1094"/>
      <c r="K33" s="1094"/>
    </row>
    <row r="34" spans="1:11" ht="14.1" customHeight="1" x14ac:dyDescent="0.25">
      <c r="A34" s="1094"/>
      <c r="B34" s="1094"/>
      <c r="C34" s="1097" t="s">
        <v>1042</v>
      </c>
      <c r="D34" s="1101" t="s">
        <v>1038</v>
      </c>
      <c r="E34" s="1101" t="s">
        <v>1716</v>
      </c>
      <c r="F34" s="1101" t="s">
        <v>1717</v>
      </c>
      <c r="G34" s="1101" t="s">
        <v>1039</v>
      </c>
      <c r="H34" s="1094"/>
      <c r="I34" s="1094"/>
      <c r="J34" s="1094"/>
      <c r="K34" s="1094"/>
    </row>
    <row r="35" spans="1:11" ht="14.1" customHeight="1" x14ac:dyDescent="0.25">
      <c r="A35" s="1094"/>
      <c r="B35" s="1094"/>
      <c r="C35" s="1097" t="s">
        <v>39</v>
      </c>
      <c r="D35" s="1101" t="s">
        <v>1038</v>
      </c>
      <c r="E35" s="1101" t="s">
        <v>1716</v>
      </c>
      <c r="F35" s="1101" t="s">
        <v>1717</v>
      </c>
      <c r="G35" s="1101" t="s">
        <v>1039</v>
      </c>
      <c r="H35" s="1094"/>
      <c r="I35" s="1094"/>
      <c r="J35" s="1094"/>
      <c r="K35" s="1094"/>
    </row>
    <row r="36" spans="1:11" ht="14.1" customHeight="1" x14ac:dyDescent="0.25">
      <c r="A36" s="1094"/>
      <c r="B36" s="1094"/>
      <c r="C36" s="1228" t="s">
        <v>1046</v>
      </c>
      <c r="D36" s="1229"/>
      <c r="E36" s="1229"/>
      <c r="F36" s="1229"/>
      <c r="G36" s="1229"/>
      <c r="H36" s="1094"/>
      <c r="I36" s="1094"/>
      <c r="J36" s="1094"/>
      <c r="K36" s="1094"/>
    </row>
    <row r="37" spans="1:11" ht="14.1" customHeight="1" x14ac:dyDescent="0.25">
      <c r="A37" s="1094"/>
      <c r="B37" s="1094"/>
      <c r="C37" s="1105"/>
      <c r="D37" s="1106">
        <v>2024</v>
      </c>
      <c r="E37" s="1106">
        <v>2025</v>
      </c>
      <c r="F37" s="1106">
        <v>2026</v>
      </c>
      <c r="G37" s="1106">
        <v>2027</v>
      </c>
      <c r="H37" s="1094"/>
      <c r="I37" s="1094"/>
      <c r="J37" s="1094"/>
      <c r="K37" s="1094"/>
    </row>
    <row r="38" spans="1:11" ht="14.1" customHeight="1" x14ac:dyDescent="0.25">
      <c r="A38" s="1094"/>
      <c r="B38" s="1094"/>
      <c r="C38" s="1107"/>
      <c r="D38" s="1108" t="s">
        <v>13</v>
      </c>
      <c r="E38" s="1108" t="s">
        <v>14</v>
      </c>
      <c r="F38" s="1108" t="s">
        <v>14</v>
      </c>
      <c r="G38" s="1108" t="s">
        <v>14</v>
      </c>
      <c r="H38" s="1094"/>
      <c r="I38" s="1094"/>
      <c r="J38" s="1094"/>
      <c r="K38" s="1094"/>
    </row>
    <row r="39" spans="1:11" ht="14.1" customHeight="1" x14ac:dyDescent="0.25">
      <c r="A39" s="1094"/>
      <c r="B39" s="1094"/>
      <c r="C39" s="1109" t="s">
        <v>1047</v>
      </c>
      <c r="D39" s="1110">
        <v>0</v>
      </c>
      <c r="E39" s="1110">
        <v>0</v>
      </c>
      <c r="F39" s="1110">
        <v>0</v>
      </c>
      <c r="G39" s="1110">
        <v>0</v>
      </c>
      <c r="H39" s="1094"/>
      <c r="I39" s="1094"/>
      <c r="J39" s="1094"/>
      <c r="K39" s="1094"/>
    </row>
    <row r="40" spans="1:11" ht="14.1" customHeight="1" x14ac:dyDescent="0.25">
      <c r="A40" s="1094"/>
      <c r="B40" s="1094"/>
      <c r="C40" s="1109" t="s">
        <v>1048</v>
      </c>
      <c r="D40" s="1110">
        <v>0</v>
      </c>
      <c r="E40" s="1110">
        <v>0</v>
      </c>
      <c r="F40" s="1110">
        <v>0</v>
      </c>
      <c r="G40" s="1110">
        <v>0</v>
      </c>
      <c r="H40" s="1094"/>
      <c r="I40" s="1094"/>
      <c r="J40" s="1094"/>
      <c r="K40" s="1094"/>
    </row>
    <row r="41" spans="1:11" ht="14.1" customHeight="1" x14ac:dyDescent="0.25">
      <c r="A41" s="1094"/>
      <c r="B41" s="1094"/>
      <c r="C41" s="1109" t="s">
        <v>1049</v>
      </c>
      <c r="D41" s="1110">
        <v>0</v>
      </c>
      <c r="E41" s="1110">
        <v>0</v>
      </c>
      <c r="F41" s="1110">
        <v>0</v>
      </c>
      <c r="G41" s="1110">
        <v>0</v>
      </c>
      <c r="H41" s="1094"/>
      <c r="I41" s="1094"/>
      <c r="J41" s="1094"/>
      <c r="K41" s="1094"/>
    </row>
    <row r="42" spans="1:11" ht="14.1" customHeight="1" x14ac:dyDescent="0.25">
      <c r="A42" s="1094"/>
      <c r="B42" s="1094"/>
      <c r="C42" s="1109" t="s">
        <v>1050</v>
      </c>
      <c r="D42" s="1110">
        <v>0</v>
      </c>
      <c r="E42" s="1110">
        <v>0</v>
      </c>
      <c r="F42" s="1110">
        <v>0</v>
      </c>
      <c r="G42" s="1110">
        <v>0</v>
      </c>
      <c r="H42" s="1094"/>
      <c r="I42" s="1094"/>
      <c r="J42" s="1094"/>
      <c r="K42" s="1094"/>
    </row>
    <row r="43" spans="1:11" ht="14.1" customHeight="1" x14ac:dyDescent="0.25">
      <c r="A43" s="1094"/>
      <c r="B43" s="1094"/>
      <c r="C43" s="1109" t="s">
        <v>1048</v>
      </c>
      <c r="D43" s="1110">
        <v>0</v>
      </c>
      <c r="E43" s="1110">
        <v>0</v>
      </c>
      <c r="F43" s="1110">
        <v>0</v>
      </c>
      <c r="G43" s="1110">
        <v>0</v>
      </c>
      <c r="H43" s="1094"/>
      <c r="I43" s="1094"/>
      <c r="J43" s="1094"/>
      <c r="K43" s="1094"/>
    </row>
    <row r="44" spans="1:11" ht="14.1" customHeight="1" x14ac:dyDescent="0.25">
      <c r="A44" s="1094"/>
      <c r="B44" s="1094"/>
      <c r="C44" s="1109" t="s">
        <v>1049</v>
      </c>
      <c r="D44" s="1110">
        <v>0</v>
      </c>
      <c r="E44" s="1110">
        <v>0</v>
      </c>
      <c r="F44" s="1110">
        <v>0</v>
      </c>
      <c r="G44" s="1110">
        <v>0</v>
      </c>
      <c r="H44" s="1094"/>
      <c r="I44" s="1094"/>
      <c r="J44" s="1094"/>
      <c r="K44" s="1094"/>
    </row>
    <row r="45" spans="1:11" ht="14.1" customHeight="1" x14ac:dyDescent="0.25">
      <c r="A45" s="1094"/>
      <c r="B45" s="1094"/>
      <c r="C45" s="1109" t="s">
        <v>1051</v>
      </c>
      <c r="D45" s="1110">
        <v>0</v>
      </c>
      <c r="E45" s="1110">
        <v>0</v>
      </c>
      <c r="F45" s="1110">
        <v>0</v>
      </c>
      <c r="G45" s="1110">
        <v>0</v>
      </c>
      <c r="H45" s="1094"/>
      <c r="I45" s="1094"/>
      <c r="J45" s="1094"/>
      <c r="K45" s="1094"/>
    </row>
    <row r="46" spans="1:11" ht="14.1" customHeight="1" x14ac:dyDescent="0.25">
      <c r="A46" s="1094"/>
      <c r="B46" s="1094"/>
      <c r="C46" s="1109" t="s">
        <v>1048</v>
      </c>
      <c r="D46" s="1110">
        <v>0</v>
      </c>
      <c r="E46" s="1110">
        <v>0</v>
      </c>
      <c r="F46" s="1110">
        <v>0</v>
      </c>
      <c r="G46" s="1110">
        <v>0</v>
      </c>
      <c r="H46" s="1094"/>
      <c r="I46" s="1094"/>
      <c r="J46" s="1094"/>
      <c r="K46" s="1094"/>
    </row>
    <row r="47" spans="1:11" ht="14.1" customHeight="1" x14ac:dyDescent="0.25">
      <c r="A47" s="1094"/>
      <c r="B47" s="1094"/>
      <c r="C47" s="1109" t="s">
        <v>1049</v>
      </c>
      <c r="D47" s="1110">
        <v>0</v>
      </c>
      <c r="E47" s="1110">
        <v>0</v>
      </c>
      <c r="F47" s="1110">
        <v>0</v>
      </c>
      <c r="G47" s="1110">
        <v>0</v>
      </c>
      <c r="H47" s="1094"/>
      <c r="I47" s="1094"/>
      <c r="J47" s="1094"/>
      <c r="K47" s="1094"/>
    </row>
    <row r="48" spans="1:11" ht="14.1" customHeight="1" x14ac:dyDescent="0.25">
      <c r="A48" s="1094"/>
      <c r="B48" s="1094"/>
      <c r="C48" s="1109" t="s">
        <v>1052</v>
      </c>
      <c r="D48" s="1110">
        <v>0</v>
      </c>
      <c r="E48" s="1110">
        <v>0</v>
      </c>
      <c r="F48" s="1110">
        <v>0</v>
      </c>
      <c r="G48" s="1110">
        <v>0</v>
      </c>
      <c r="H48" s="1094"/>
      <c r="I48" s="1094"/>
      <c r="J48" s="1094"/>
      <c r="K48" s="1094"/>
    </row>
    <row r="49" spans="1:11" ht="14.1" customHeight="1" x14ac:dyDescent="0.25">
      <c r="A49" s="1094"/>
      <c r="B49" s="1094"/>
      <c r="C49" s="1109" t="s">
        <v>1048</v>
      </c>
      <c r="D49" s="1110">
        <v>0</v>
      </c>
      <c r="E49" s="1110">
        <v>0</v>
      </c>
      <c r="F49" s="1110">
        <v>0</v>
      </c>
      <c r="G49" s="1110">
        <v>0</v>
      </c>
      <c r="H49" s="1094"/>
      <c r="I49" s="1094"/>
      <c r="J49" s="1094"/>
      <c r="K49" s="1094"/>
    </row>
    <row r="50" spans="1:11" ht="14.1" customHeight="1" x14ac:dyDescent="0.25">
      <c r="A50" s="1094"/>
      <c r="B50" s="1094"/>
      <c r="C50" s="1109" t="s">
        <v>1049</v>
      </c>
      <c r="D50" s="1110">
        <v>0</v>
      </c>
      <c r="E50" s="1110">
        <v>0</v>
      </c>
      <c r="F50" s="1110">
        <v>0</v>
      </c>
      <c r="G50" s="1110">
        <v>0</v>
      </c>
      <c r="H50" s="1094"/>
      <c r="I50" s="1094"/>
      <c r="J50" s="1094"/>
      <c r="K50" s="1094"/>
    </row>
    <row r="51" spans="1:11" ht="14.1" customHeight="1" x14ac:dyDescent="0.25">
      <c r="A51" s="1094"/>
      <c r="B51" s="1094"/>
      <c r="C51" s="1109" t="s">
        <v>1053</v>
      </c>
      <c r="D51" s="1110">
        <v>0</v>
      </c>
      <c r="E51" s="1110">
        <v>274000000</v>
      </c>
      <c r="F51" s="1110">
        <v>250000000</v>
      </c>
      <c r="G51" s="1110">
        <v>250000000</v>
      </c>
      <c r="H51" s="1094"/>
      <c r="I51" s="1094"/>
      <c r="J51" s="1094"/>
      <c r="K51" s="1094"/>
    </row>
    <row r="52" spans="1:11" ht="14.1" customHeight="1" x14ac:dyDescent="0.25">
      <c r="A52" s="1094"/>
      <c r="B52" s="1094"/>
      <c r="C52" s="1109" t="s">
        <v>1048</v>
      </c>
      <c r="D52" s="1110">
        <v>0</v>
      </c>
      <c r="E52" s="1110">
        <v>274000000</v>
      </c>
      <c r="F52" s="1110">
        <v>250000000</v>
      </c>
      <c r="G52" s="1110">
        <v>250000000</v>
      </c>
      <c r="H52" s="1094"/>
      <c r="I52" s="1094"/>
      <c r="J52" s="1094"/>
      <c r="K52" s="1094"/>
    </row>
    <row r="53" spans="1:11" ht="14.1" customHeight="1" x14ac:dyDescent="0.25">
      <c r="A53" s="1094"/>
      <c r="B53" s="1094"/>
      <c r="C53" s="1109" t="s">
        <v>1049</v>
      </c>
      <c r="D53" s="1110">
        <v>0</v>
      </c>
      <c r="E53" s="1110">
        <v>0</v>
      </c>
      <c r="F53" s="1110">
        <v>0</v>
      </c>
      <c r="G53" s="1110">
        <v>0</v>
      </c>
      <c r="H53" s="1094"/>
      <c r="I53" s="1094"/>
      <c r="J53" s="1094"/>
      <c r="K53" s="1094"/>
    </row>
    <row r="54" spans="1:11" ht="14.1" customHeight="1" x14ac:dyDescent="0.25">
      <c r="A54" s="1094"/>
      <c r="B54" s="1094"/>
      <c r="C54" s="1109" t="s">
        <v>1054</v>
      </c>
      <c r="D54" s="1110">
        <v>0</v>
      </c>
      <c r="E54" s="1110">
        <v>0</v>
      </c>
      <c r="F54" s="1110">
        <v>0</v>
      </c>
      <c r="G54" s="1110">
        <v>0</v>
      </c>
      <c r="H54" s="1094"/>
      <c r="I54" s="1094"/>
      <c r="J54" s="1094"/>
      <c r="K54" s="1094"/>
    </row>
    <row r="55" spans="1:11" ht="14.1" customHeight="1" x14ac:dyDescent="0.25">
      <c r="A55" s="1094"/>
      <c r="B55" s="1094"/>
      <c r="C55" s="1109" t="s">
        <v>1048</v>
      </c>
      <c r="D55" s="1110">
        <v>0</v>
      </c>
      <c r="E55" s="1110">
        <v>0</v>
      </c>
      <c r="F55" s="1110">
        <v>0</v>
      </c>
      <c r="G55" s="1110">
        <v>0</v>
      </c>
      <c r="H55" s="1094"/>
      <c r="I55" s="1094"/>
      <c r="J55" s="1094"/>
      <c r="K55" s="1094"/>
    </row>
    <row r="56" spans="1:11" ht="14.1" customHeight="1" x14ac:dyDescent="0.25">
      <c r="A56" s="1094"/>
      <c r="B56" s="1094"/>
      <c r="C56" s="1109" t="s">
        <v>1049</v>
      </c>
      <c r="D56" s="1110">
        <v>0</v>
      </c>
      <c r="E56" s="1110">
        <v>0</v>
      </c>
      <c r="F56" s="1110">
        <v>0</v>
      </c>
      <c r="G56" s="1110">
        <v>0</v>
      </c>
      <c r="H56" s="1094"/>
      <c r="I56" s="1094"/>
      <c r="J56" s="1094"/>
      <c r="K56" s="1094"/>
    </row>
    <row r="57" spans="1:11" ht="14.1" customHeight="1" x14ac:dyDescent="0.25">
      <c r="A57" s="1094"/>
      <c r="B57" s="1094"/>
      <c r="C57" s="1109" t="s">
        <v>1055</v>
      </c>
      <c r="D57" s="1110">
        <v>0</v>
      </c>
      <c r="E57" s="1110">
        <v>0</v>
      </c>
      <c r="F57" s="1110">
        <v>0</v>
      </c>
      <c r="G57" s="1110">
        <v>0</v>
      </c>
      <c r="H57" s="1094"/>
      <c r="I57" s="1094"/>
      <c r="J57" s="1094"/>
      <c r="K57" s="1094"/>
    </row>
    <row r="58" spans="1:11" ht="14.1" customHeight="1" x14ac:dyDescent="0.25">
      <c r="A58" s="1094"/>
      <c r="B58" s="1094"/>
      <c r="C58" s="1109" t="s">
        <v>1048</v>
      </c>
      <c r="D58" s="1110">
        <v>0</v>
      </c>
      <c r="E58" s="1110">
        <v>0</v>
      </c>
      <c r="F58" s="1110">
        <v>0</v>
      </c>
      <c r="G58" s="1110">
        <v>0</v>
      </c>
      <c r="H58" s="1094"/>
      <c r="I58" s="1094"/>
      <c r="J58" s="1094"/>
      <c r="K58" s="1094"/>
    </row>
    <row r="59" spans="1:11" ht="14.1" customHeight="1" x14ac:dyDescent="0.25">
      <c r="A59" s="1094"/>
      <c r="B59" s="1094"/>
      <c r="C59" s="1109" t="s">
        <v>1049</v>
      </c>
      <c r="D59" s="1110">
        <v>0</v>
      </c>
      <c r="E59" s="1110">
        <v>0</v>
      </c>
      <c r="F59" s="1110">
        <v>0</v>
      </c>
      <c r="G59" s="1110">
        <v>0</v>
      </c>
      <c r="H59" s="1094"/>
      <c r="I59" s="1094"/>
      <c r="J59" s="1094"/>
      <c r="K59" s="1094"/>
    </row>
    <row r="60" spans="1:11" ht="14.1" customHeight="1" x14ac:dyDescent="0.25">
      <c r="A60" s="1094"/>
      <c r="B60" s="1094"/>
      <c r="C60" s="1109" t="s">
        <v>1056</v>
      </c>
      <c r="D60" s="1110">
        <v>0</v>
      </c>
      <c r="E60" s="1110">
        <v>0</v>
      </c>
      <c r="F60" s="1110">
        <v>0</v>
      </c>
      <c r="G60" s="1110">
        <v>0</v>
      </c>
      <c r="H60" s="1094"/>
      <c r="I60" s="1094"/>
      <c r="J60" s="1094"/>
      <c r="K60" s="1094"/>
    </row>
    <row r="61" spans="1:11" ht="14.1" customHeight="1" x14ac:dyDescent="0.25">
      <c r="A61" s="1094"/>
      <c r="B61" s="1094"/>
      <c r="C61" s="1109" t="s">
        <v>1048</v>
      </c>
      <c r="D61" s="1110">
        <v>0</v>
      </c>
      <c r="E61" s="1110">
        <v>0</v>
      </c>
      <c r="F61" s="1110">
        <v>0</v>
      </c>
      <c r="G61" s="1110">
        <v>0</v>
      </c>
      <c r="H61" s="1094"/>
      <c r="I61" s="1094"/>
      <c r="J61" s="1094"/>
      <c r="K61" s="1094"/>
    </row>
    <row r="62" spans="1:11" ht="14.1" customHeight="1" x14ac:dyDescent="0.25">
      <c r="A62" s="1094"/>
      <c r="B62" s="1094"/>
      <c r="C62" s="1109" t="s">
        <v>1057</v>
      </c>
      <c r="D62" s="1110">
        <v>0</v>
      </c>
      <c r="E62" s="1110">
        <v>0</v>
      </c>
      <c r="F62" s="1110">
        <v>0</v>
      </c>
      <c r="G62" s="1110">
        <v>0</v>
      </c>
      <c r="H62" s="1094"/>
      <c r="I62" s="1094"/>
      <c r="J62" s="1094"/>
      <c r="K62" s="1094"/>
    </row>
    <row r="63" spans="1:11" ht="14.1" customHeight="1" x14ac:dyDescent="0.25">
      <c r="A63" s="1094"/>
      <c r="B63" s="1094"/>
      <c r="C63" s="1109" t="s">
        <v>1058</v>
      </c>
      <c r="D63" s="1110">
        <v>0</v>
      </c>
      <c r="E63" s="1110">
        <v>0</v>
      </c>
      <c r="F63" s="1110">
        <v>0</v>
      </c>
      <c r="G63" s="1110">
        <v>0</v>
      </c>
      <c r="H63" s="1094"/>
      <c r="I63" s="1094"/>
      <c r="J63" s="1094"/>
      <c r="K63" s="1094"/>
    </row>
    <row r="64" spans="1:11" ht="14.1" customHeight="1" x14ac:dyDescent="0.25">
      <c r="A64" s="1094"/>
      <c r="B64" s="1094"/>
      <c r="C64" s="1109" t="s">
        <v>1059</v>
      </c>
      <c r="D64" s="1110">
        <v>0</v>
      </c>
      <c r="E64" s="1110">
        <v>0</v>
      </c>
      <c r="F64" s="1110">
        <v>0</v>
      </c>
      <c r="G64" s="1110">
        <v>0</v>
      </c>
      <c r="H64" s="1094"/>
      <c r="I64" s="1094"/>
      <c r="J64" s="1094"/>
      <c r="K64" s="1094"/>
    </row>
    <row r="65" spans="1:11" ht="14.1" customHeight="1" x14ac:dyDescent="0.25">
      <c r="A65" s="1094"/>
      <c r="B65" s="1094"/>
      <c r="C65" s="1109" t="s">
        <v>1060</v>
      </c>
      <c r="D65" s="1110">
        <v>0</v>
      </c>
      <c r="E65" s="1110">
        <v>0</v>
      </c>
      <c r="F65" s="1110">
        <v>0</v>
      </c>
      <c r="G65" s="1110">
        <v>0</v>
      </c>
      <c r="H65" s="1094"/>
      <c r="I65" s="1094"/>
      <c r="J65" s="1094"/>
      <c r="K65" s="1094"/>
    </row>
    <row r="66" spans="1:11" ht="14.1" customHeight="1" x14ac:dyDescent="0.25">
      <c r="A66" s="1094"/>
      <c r="B66" s="1094"/>
      <c r="C66" s="1109" t="s">
        <v>1061</v>
      </c>
      <c r="D66" s="1110">
        <v>0</v>
      </c>
      <c r="E66" s="1110">
        <v>0</v>
      </c>
      <c r="F66" s="1110">
        <v>0</v>
      </c>
      <c r="G66" s="1110">
        <v>0</v>
      </c>
      <c r="H66" s="1094"/>
      <c r="I66" s="1094"/>
      <c r="J66" s="1094"/>
      <c r="K66" s="1094"/>
    </row>
    <row r="67" spans="1:11" ht="14.1" customHeight="1" x14ac:dyDescent="0.25">
      <c r="A67" s="1094"/>
      <c r="B67" s="1094"/>
      <c r="C67" s="1109" t="s">
        <v>1048</v>
      </c>
      <c r="D67" s="1110">
        <v>0</v>
      </c>
      <c r="E67" s="1110">
        <v>0</v>
      </c>
      <c r="F67" s="1110">
        <v>0</v>
      </c>
      <c r="G67" s="1110">
        <v>0</v>
      </c>
      <c r="H67" s="1094"/>
      <c r="I67" s="1094"/>
      <c r="J67" s="1094"/>
      <c r="K67" s="1094"/>
    </row>
    <row r="68" spans="1:11" ht="14.1" customHeight="1" x14ac:dyDescent="0.25">
      <c r="A68" s="1094"/>
      <c r="B68" s="1094"/>
      <c r="C68" s="1109" t="s">
        <v>1057</v>
      </c>
      <c r="D68" s="1110">
        <v>0</v>
      </c>
      <c r="E68" s="1110">
        <v>0</v>
      </c>
      <c r="F68" s="1110">
        <v>0</v>
      </c>
      <c r="G68" s="1110">
        <v>0</v>
      </c>
      <c r="H68" s="1094"/>
      <c r="I68" s="1094"/>
      <c r="J68" s="1094"/>
      <c r="K68" s="1094"/>
    </row>
    <row r="69" spans="1:11" ht="14.1" customHeight="1" x14ac:dyDescent="0.25">
      <c r="A69" s="1094"/>
      <c r="B69" s="1094"/>
      <c r="C69" s="1109" t="s">
        <v>1058</v>
      </c>
      <c r="D69" s="1110">
        <v>0</v>
      </c>
      <c r="E69" s="1110">
        <v>0</v>
      </c>
      <c r="F69" s="1110">
        <v>0</v>
      </c>
      <c r="G69" s="1110">
        <v>0</v>
      </c>
      <c r="H69" s="1094"/>
      <c r="I69" s="1094"/>
      <c r="J69" s="1094"/>
      <c r="K69" s="1094"/>
    </row>
    <row r="70" spans="1:11" ht="14.1" customHeight="1" x14ac:dyDescent="0.25">
      <c r="A70" s="1094"/>
      <c r="B70" s="1094"/>
      <c r="C70" s="1109" t="s">
        <v>1059</v>
      </c>
      <c r="D70" s="1110">
        <v>0</v>
      </c>
      <c r="E70" s="1110">
        <v>0</v>
      </c>
      <c r="F70" s="1110">
        <v>0</v>
      </c>
      <c r="G70" s="1110">
        <v>0</v>
      </c>
      <c r="H70" s="1094"/>
      <c r="I70" s="1094"/>
      <c r="J70" s="1094"/>
      <c r="K70" s="1094"/>
    </row>
    <row r="71" spans="1:11" ht="14.1" customHeight="1" x14ac:dyDescent="0.25">
      <c r="A71" s="1094"/>
      <c r="B71" s="1094"/>
      <c r="C71" s="1109" t="s">
        <v>1060</v>
      </c>
      <c r="D71" s="1110">
        <v>0</v>
      </c>
      <c r="E71" s="1110">
        <v>0</v>
      </c>
      <c r="F71" s="1110">
        <v>0</v>
      </c>
      <c r="G71" s="1110">
        <v>0</v>
      </c>
      <c r="H71" s="1094"/>
      <c r="I71" s="1094"/>
      <c r="J71" s="1094"/>
      <c r="K71" s="1094"/>
    </row>
    <row r="72" spans="1:11" ht="14.1" customHeight="1" x14ac:dyDescent="0.25">
      <c r="A72" s="1094"/>
      <c r="B72" s="1094"/>
      <c r="C72" s="1109" t="s">
        <v>1062</v>
      </c>
      <c r="D72" s="1110">
        <v>0</v>
      </c>
      <c r="E72" s="1110">
        <v>0</v>
      </c>
      <c r="F72" s="1110">
        <v>0</v>
      </c>
      <c r="G72" s="1110">
        <v>0</v>
      </c>
      <c r="H72" s="1094"/>
      <c r="I72" s="1094"/>
      <c r="J72" s="1094"/>
      <c r="K72" s="1094"/>
    </row>
    <row r="73" spans="1:11" ht="14.1" customHeight="1" x14ac:dyDescent="0.25">
      <c r="A73" s="1094"/>
      <c r="B73" s="1094"/>
      <c r="C73" s="1109" t="s">
        <v>1048</v>
      </c>
      <c r="D73" s="1110">
        <v>0</v>
      </c>
      <c r="E73" s="1110">
        <v>0</v>
      </c>
      <c r="F73" s="1110">
        <v>0</v>
      </c>
      <c r="G73" s="1110">
        <v>0</v>
      </c>
      <c r="H73" s="1094"/>
      <c r="I73" s="1094"/>
      <c r="J73" s="1094"/>
      <c r="K73" s="1094"/>
    </row>
    <row r="74" spans="1:11" ht="14.1" customHeight="1" x14ac:dyDescent="0.25">
      <c r="A74" s="1094"/>
      <c r="B74" s="1094"/>
      <c r="C74" s="1109" t="s">
        <v>1057</v>
      </c>
      <c r="D74" s="1110">
        <v>0</v>
      </c>
      <c r="E74" s="1110">
        <v>0</v>
      </c>
      <c r="F74" s="1110">
        <v>0</v>
      </c>
      <c r="G74" s="1110">
        <v>0</v>
      </c>
      <c r="H74" s="1094"/>
      <c r="I74" s="1094"/>
      <c r="J74" s="1094"/>
      <c r="K74" s="1094"/>
    </row>
    <row r="75" spans="1:11" ht="14.1" customHeight="1" x14ac:dyDescent="0.25">
      <c r="A75" s="1094"/>
      <c r="B75" s="1094"/>
      <c r="C75" s="1109" t="s">
        <v>1058</v>
      </c>
      <c r="D75" s="1110">
        <v>0</v>
      </c>
      <c r="E75" s="1110">
        <v>0</v>
      </c>
      <c r="F75" s="1110">
        <v>0</v>
      </c>
      <c r="G75" s="1110">
        <v>0</v>
      </c>
      <c r="H75" s="1094"/>
      <c r="I75" s="1094"/>
      <c r="J75" s="1094"/>
      <c r="K75" s="1094"/>
    </row>
    <row r="76" spans="1:11" ht="14.1" customHeight="1" x14ac:dyDescent="0.25">
      <c r="A76" s="1094"/>
      <c r="B76" s="1094"/>
      <c r="C76" s="1109" t="s">
        <v>1059</v>
      </c>
      <c r="D76" s="1110">
        <v>0</v>
      </c>
      <c r="E76" s="1110">
        <v>0</v>
      </c>
      <c r="F76" s="1110">
        <v>0</v>
      </c>
      <c r="G76" s="1110">
        <v>0</v>
      </c>
      <c r="H76" s="1094"/>
      <c r="I76" s="1094"/>
      <c r="J76" s="1094"/>
      <c r="K76" s="1094"/>
    </row>
    <row r="77" spans="1:11" ht="14.1" customHeight="1" x14ac:dyDescent="0.25">
      <c r="A77" s="1094"/>
      <c r="B77" s="1094"/>
      <c r="C77" s="1109" t="s">
        <v>1060</v>
      </c>
      <c r="D77" s="1110">
        <v>0</v>
      </c>
      <c r="E77" s="1110">
        <v>0</v>
      </c>
      <c r="F77" s="1110">
        <v>0</v>
      </c>
      <c r="G77" s="1110">
        <v>0</v>
      </c>
      <c r="H77" s="1094"/>
      <c r="I77" s="1094"/>
      <c r="J77" s="1094"/>
      <c r="K77" s="1094"/>
    </row>
    <row r="78" spans="1:11" ht="14.1" customHeight="1" x14ac:dyDescent="0.25">
      <c r="A78" s="1094"/>
      <c r="B78" s="1094"/>
      <c r="C78" s="1109" t="s">
        <v>1063</v>
      </c>
      <c r="D78" s="1110">
        <v>0</v>
      </c>
      <c r="E78" s="1110">
        <v>0</v>
      </c>
      <c r="F78" s="1110">
        <v>0</v>
      </c>
      <c r="G78" s="1110">
        <v>0</v>
      </c>
      <c r="H78" s="1094"/>
      <c r="I78" s="1094"/>
      <c r="J78" s="1094"/>
      <c r="K78" s="1094"/>
    </row>
    <row r="79" spans="1:11" ht="14.1" customHeight="1" x14ac:dyDescent="0.25">
      <c r="A79" s="1094"/>
      <c r="B79" s="1094"/>
      <c r="C79" s="1109" t="s">
        <v>1064</v>
      </c>
      <c r="D79" s="1110">
        <v>0</v>
      </c>
      <c r="E79" s="1110">
        <v>0</v>
      </c>
      <c r="F79" s="1110">
        <v>0</v>
      </c>
      <c r="G79" s="1110">
        <v>0</v>
      </c>
      <c r="H79" s="1094"/>
      <c r="I79" s="1094"/>
      <c r="J79" s="1094"/>
      <c r="K79" s="1094"/>
    </row>
    <row r="80" spans="1:11" ht="14.1" customHeight="1" x14ac:dyDescent="0.25">
      <c r="A80" s="1094"/>
      <c r="B80" s="1094"/>
      <c r="C80" s="1111" t="s">
        <v>572</v>
      </c>
      <c r="D80" s="1110">
        <v>0</v>
      </c>
      <c r="E80" s="1110">
        <v>274000000</v>
      </c>
      <c r="F80" s="1110">
        <v>250000000</v>
      </c>
      <c r="G80" s="1110">
        <v>250000000</v>
      </c>
      <c r="H80" s="1094"/>
      <c r="I80" s="1094"/>
      <c r="J80" s="1094"/>
      <c r="K80" s="1094"/>
    </row>
    <row r="81" spans="1:11" ht="27" customHeight="1" x14ac:dyDescent="0.25">
      <c r="A81" s="1094"/>
      <c r="B81" s="1094"/>
      <c r="C81" s="1103" t="s">
        <v>1022</v>
      </c>
      <c r="D81" s="1232" t="s">
        <v>1718</v>
      </c>
      <c r="E81" s="1233"/>
      <c r="F81" s="1233"/>
      <c r="G81" s="1233"/>
      <c r="H81" s="1094"/>
      <c r="I81" s="1094"/>
      <c r="J81" s="1094"/>
      <c r="K81" s="1094"/>
    </row>
    <row r="82" spans="1:11" ht="27" customHeight="1" x14ac:dyDescent="0.25">
      <c r="A82" s="1094"/>
      <c r="B82" s="1094"/>
      <c r="C82" s="1104" t="s">
        <v>1024</v>
      </c>
      <c r="D82" s="1230" t="s">
        <v>1719</v>
      </c>
      <c r="E82" s="1231"/>
      <c r="F82" s="1231"/>
      <c r="G82" s="1231"/>
      <c r="H82" s="1094"/>
      <c r="I82" s="1094"/>
      <c r="J82" s="1094"/>
      <c r="K82" s="1094"/>
    </row>
    <row r="83" spans="1:11" ht="27" customHeight="1" x14ac:dyDescent="0.25">
      <c r="A83" s="1094"/>
      <c r="B83" s="1094"/>
      <c r="C83" s="1104" t="s">
        <v>31</v>
      </c>
      <c r="D83" s="1230" t="s">
        <v>1708</v>
      </c>
      <c r="E83" s="1231"/>
      <c r="F83" s="1231"/>
      <c r="G83" s="1231"/>
      <c r="H83" s="1094"/>
      <c r="I83" s="1094"/>
      <c r="J83" s="1094"/>
      <c r="K83" s="1094"/>
    </row>
    <row r="84" spans="1:11" ht="15" customHeight="1" x14ac:dyDescent="0.25">
      <c r="A84" s="1094"/>
      <c r="B84" s="1094"/>
      <c r="C84" s="1105"/>
      <c r="D84" s="1106">
        <v>2024</v>
      </c>
      <c r="E84" s="1106">
        <v>2025</v>
      </c>
      <c r="F84" s="1106">
        <v>2026</v>
      </c>
      <c r="G84" s="1106">
        <v>2027</v>
      </c>
      <c r="H84" s="1094"/>
      <c r="I84" s="1094"/>
      <c r="J84" s="1094"/>
      <c r="K84" s="1094"/>
    </row>
    <row r="85" spans="1:11" ht="15" customHeight="1" x14ac:dyDescent="0.25">
      <c r="A85" s="1094"/>
      <c r="B85" s="1094"/>
      <c r="C85" s="1107"/>
      <c r="D85" s="1108" t="s">
        <v>13</v>
      </c>
      <c r="E85" s="1108" t="s">
        <v>14</v>
      </c>
      <c r="F85" s="1108" t="s">
        <v>14</v>
      </c>
      <c r="G85" s="1108" t="s">
        <v>14</v>
      </c>
      <c r="H85" s="1094"/>
      <c r="I85" s="1094"/>
      <c r="J85" s="1094"/>
      <c r="K85" s="1094"/>
    </row>
    <row r="86" spans="1:11" ht="14.1" customHeight="1" x14ac:dyDescent="0.25">
      <c r="A86" s="1094"/>
      <c r="B86" s="1094"/>
      <c r="C86" s="1097" t="s">
        <v>33</v>
      </c>
      <c r="D86" s="1101" t="s">
        <v>1720</v>
      </c>
      <c r="E86" s="1101" t="s">
        <v>1720</v>
      </c>
      <c r="F86" s="1101" t="s">
        <v>1720</v>
      </c>
      <c r="G86" s="1101" t="s">
        <v>1720</v>
      </c>
      <c r="H86" s="1094"/>
      <c r="I86" s="1094"/>
      <c r="J86" s="1094"/>
      <c r="K86" s="1094"/>
    </row>
    <row r="87" spans="1:11" ht="14.1" customHeight="1" x14ac:dyDescent="0.25">
      <c r="A87" s="1094"/>
      <c r="B87" s="1094"/>
      <c r="C87" s="1097" t="s">
        <v>1029</v>
      </c>
      <c r="D87" s="1101" t="s">
        <v>1721</v>
      </c>
      <c r="E87" s="1101" t="s">
        <v>1722</v>
      </c>
      <c r="F87" s="1101" t="s">
        <v>1723</v>
      </c>
      <c r="G87" s="1101" t="s">
        <v>1723</v>
      </c>
      <c r="H87" s="1094"/>
      <c r="I87" s="1094"/>
      <c r="J87" s="1094"/>
      <c r="K87" s="1094"/>
    </row>
    <row r="88" spans="1:11" ht="14.1" customHeight="1" x14ac:dyDescent="0.25">
      <c r="A88" s="1094"/>
      <c r="B88" s="1094"/>
      <c r="C88" s="1097" t="s">
        <v>1032</v>
      </c>
      <c r="D88" s="1101" t="s">
        <v>1724</v>
      </c>
      <c r="E88" s="1101" t="s">
        <v>1725</v>
      </c>
      <c r="F88" s="1101" t="s">
        <v>1726</v>
      </c>
      <c r="G88" s="1101" t="s">
        <v>1726</v>
      </c>
      <c r="H88" s="1094"/>
      <c r="I88" s="1094"/>
      <c r="J88" s="1094"/>
      <c r="K88" s="1094"/>
    </row>
    <row r="89" spans="1:11" ht="14.1" customHeight="1" x14ac:dyDescent="0.25">
      <c r="A89" s="1094"/>
      <c r="B89" s="1094"/>
      <c r="C89" s="1097" t="s">
        <v>1037</v>
      </c>
      <c r="D89" s="1101" t="s">
        <v>1038</v>
      </c>
      <c r="E89" s="1101" t="s">
        <v>1039</v>
      </c>
      <c r="F89" s="1101" t="s">
        <v>1039</v>
      </c>
      <c r="G89" s="1101" t="s">
        <v>1039</v>
      </c>
      <c r="H89" s="1094"/>
      <c r="I89" s="1094"/>
      <c r="J89" s="1094"/>
      <c r="K89" s="1094"/>
    </row>
    <row r="90" spans="1:11" ht="14.1" customHeight="1" x14ac:dyDescent="0.25">
      <c r="A90" s="1094"/>
      <c r="B90" s="1094"/>
      <c r="C90" s="1097" t="s">
        <v>1042</v>
      </c>
      <c r="D90" s="1101" t="s">
        <v>1038</v>
      </c>
      <c r="E90" s="1101" t="s">
        <v>1092</v>
      </c>
      <c r="F90" s="1101" t="s">
        <v>1727</v>
      </c>
      <c r="G90" s="1101" t="s">
        <v>1039</v>
      </c>
      <c r="H90" s="1094"/>
      <c r="I90" s="1094"/>
      <c r="J90" s="1094"/>
      <c r="K90" s="1094"/>
    </row>
    <row r="91" spans="1:11" ht="14.1" customHeight="1" x14ac:dyDescent="0.25">
      <c r="A91" s="1094"/>
      <c r="B91" s="1094"/>
      <c r="C91" s="1097" t="s">
        <v>39</v>
      </c>
      <c r="D91" s="1101" t="s">
        <v>1038</v>
      </c>
      <c r="E91" s="1101" t="s">
        <v>1092</v>
      </c>
      <c r="F91" s="1101" t="s">
        <v>1727</v>
      </c>
      <c r="G91" s="1101" t="s">
        <v>1039</v>
      </c>
      <c r="H91" s="1094"/>
      <c r="I91" s="1094"/>
      <c r="J91" s="1094"/>
      <c r="K91" s="1094"/>
    </row>
    <row r="92" spans="1:11" ht="14.1" customHeight="1" x14ac:dyDescent="0.25">
      <c r="A92" s="1094"/>
      <c r="B92" s="1094"/>
      <c r="C92" s="1228" t="s">
        <v>1046</v>
      </c>
      <c r="D92" s="1229"/>
      <c r="E92" s="1229"/>
      <c r="F92" s="1229"/>
      <c r="G92" s="1229"/>
      <c r="H92" s="1094"/>
      <c r="I92" s="1094"/>
      <c r="J92" s="1094"/>
      <c r="K92" s="1094"/>
    </row>
    <row r="93" spans="1:11" ht="14.1" customHeight="1" x14ac:dyDescent="0.25">
      <c r="A93" s="1094"/>
      <c r="B93" s="1094"/>
      <c r="C93" s="1105"/>
      <c r="D93" s="1106">
        <v>2024</v>
      </c>
      <c r="E93" s="1106">
        <v>2025</v>
      </c>
      <c r="F93" s="1106">
        <v>2026</v>
      </c>
      <c r="G93" s="1106">
        <v>2027</v>
      </c>
      <c r="H93" s="1094"/>
      <c r="I93" s="1094"/>
      <c r="J93" s="1094"/>
      <c r="K93" s="1094"/>
    </row>
    <row r="94" spans="1:11" ht="14.1" customHeight="1" x14ac:dyDescent="0.25">
      <c r="A94" s="1094"/>
      <c r="B94" s="1094"/>
      <c r="C94" s="1107"/>
      <c r="D94" s="1108" t="s">
        <v>13</v>
      </c>
      <c r="E94" s="1108" t="s">
        <v>14</v>
      </c>
      <c r="F94" s="1108" t="s">
        <v>14</v>
      </c>
      <c r="G94" s="1108" t="s">
        <v>14</v>
      </c>
      <c r="H94" s="1094"/>
      <c r="I94" s="1094"/>
      <c r="J94" s="1094"/>
      <c r="K94" s="1094"/>
    </row>
    <row r="95" spans="1:11" ht="14.1" customHeight="1" x14ac:dyDescent="0.25">
      <c r="A95" s="1094"/>
      <c r="B95" s="1094"/>
      <c r="C95" s="1109" t="s">
        <v>1047</v>
      </c>
      <c r="D95" s="1110">
        <v>0</v>
      </c>
      <c r="E95" s="1110">
        <v>0</v>
      </c>
      <c r="F95" s="1110">
        <v>0</v>
      </c>
      <c r="G95" s="1110">
        <v>0</v>
      </c>
      <c r="H95" s="1094"/>
      <c r="I95" s="1094"/>
      <c r="J95" s="1094"/>
      <c r="K95" s="1094"/>
    </row>
    <row r="96" spans="1:11" ht="14.1" customHeight="1" x14ac:dyDescent="0.25">
      <c r="A96" s="1094"/>
      <c r="B96" s="1094"/>
      <c r="C96" s="1109" t="s">
        <v>1048</v>
      </c>
      <c r="D96" s="1110">
        <v>0</v>
      </c>
      <c r="E96" s="1110">
        <v>0</v>
      </c>
      <c r="F96" s="1110">
        <v>0</v>
      </c>
      <c r="G96" s="1110">
        <v>0</v>
      </c>
      <c r="H96" s="1094"/>
      <c r="I96" s="1094"/>
      <c r="J96" s="1094"/>
      <c r="K96" s="1094"/>
    </row>
    <row r="97" spans="1:11" ht="14.1" customHeight="1" x14ac:dyDescent="0.25">
      <c r="A97" s="1094"/>
      <c r="B97" s="1094"/>
      <c r="C97" s="1109" t="s">
        <v>1049</v>
      </c>
      <c r="D97" s="1110">
        <v>0</v>
      </c>
      <c r="E97" s="1110">
        <v>0</v>
      </c>
      <c r="F97" s="1110">
        <v>0</v>
      </c>
      <c r="G97" s="1110">
        <v>0</v>
      </c>
      <c r="H97" s="1094"/>
      <c r="I97" s="1094"/>
      <c r="J97" s="1094"/>
      <c r="K97" s="1094"/>
    </row>
    <row r="98" spans="1:11" ht="14.1" customHeight="1" x14ac:dyDescent="0.25">
      <c r="A98" s="1094"/>
      <c r="B98" s="1094"/>
      <c r="C98" s="1109" t="s">
        <v>1050</v>
      </c>
      <c r="D98" s="1110">
        <v>0</v>
      </c>
      <c r="E98" s="1110">
        <v>0</v>
      </c>
      <c r="F98" s="1110">
        <v>0</v>
      </c>
      <c r="G98" s="1110">
        <v>0</v>
      </c>
      <c r="H98" s="1094"/>
      <c r="I98" s="1094"/>
      <c r="J98" s="1094"/>
      <c r="K98" s="1094"/>
    </row>
    <row r="99" spans="1:11" ht="14.1" customHeight="1" x14ac:dyDescent="0.25">
      <c r="A99" s="1094"/>
      <c r="B99" s="1094"/>
      <c r="C99" s="1109" t="s">
        <v>1048</v>
      </c>
      <c r="D99" s="1110">
        <v>0</v>
      </c>
      <c r="E99" s="1110">
        <v>0</v>
      </c>
      <c r="F99" s="1110">
        <v>0</v>
      </c>
      <c r="G99" s="1110">
        <v>0</v>
      </c>
      <c r="H99" s="1094"/>
      <c r="I99" s="1094"/>
      <c r="J99" s="1094"/>
      <c r="K99" s="1094"/>
    </row>
    <row r="100" spans="1:11" ht="14.1" customHeight="1" x14ac:dyDescent="0.25">
      <c r="A100" s="1094"/>
      <c r="B100" s="1094"/>
      <c r="C100" s="1109" t="s">
        <v>1049</v>
      </c>
      <c r="D100" s="1110">
        <v>0</v>
      </c>
      <c r="E100" s="1110">
        <v>0</v>
      </c>
      <c r="F100" s="1110">
        <v>0</v>
      </c>
      <c r="G100" s="1110">
        <v>0</v>
      </c>
      <c r="H100" s="1094"/>
      <c r="I100" s="1094"/>
      <c r="J100" s="1094"/>
      <c r="K100" s="1094"/>
    </row>
    <row r="101" spans="1:11" ht="14.1" customHeight="1" x14ac:dyDescent="0.25">
      <c r="A101" s="1094"/>
      <c r="B101" s="1094"/>
      <c r="C101" s="1109" t="s">
        <v>1051</v>
      </c>
      <c r="D101" s="1110">
        <v>0</v>
      </c>
      <c r="E101" s="1110">
        <v>0</v>
      </c>
      <c r="F101" s="1110">
        <v>0</v>
      </c>
      <c r="G101" s="1110">
        <v>0</v>
      </c>
      <c r="H101" s="1094"/>
      <c r="I101" s="1094"/>
      <c r="J101" s="1094"/>
      <c r="K101" s="1094"/>
    </row>
    <row r="102" spans="1:11" ht="14.1" customHeight="1" x14ac:dyDescent="0.25">
      <c r="A102" s="1094"/>
      <c r="B102" s="1094"/>
      <c r="C102" s="1109" t="s">
        <v>1048</v>
      </c>
      <c r="D102" s="1110">
        <v>0</v>
      </c>
      <c r="E102" s="1110">
        <v>0</v>
      </c>
      <c r="F102" s="1110">
        <v>0</v>
      </c>
      <c r="G102" s="1110">
        <v>0</v>
      </c>
      <c r="H102" s="1094"/>
      <c r="I102" s="1094"/>
      <c r="J102" s="1094"/>
      <c r="K102" s="1094"/>
    </row>
    <row r="103" spans="1:11" ht="14.1" customHeight="1" x14ac:dyDescent="0.25">
      <c r="A103" s="1094"/>
      <c r="B103" s="1094"/>
      <c r="C103" s="1109" t="s">
        <v>1049</v>
      </c>
      <c r="D103" s="1110">
        <v>0</v>
      </c>
      <c r="E103" s="1110">
        <v>0</v>
      </c>
      <c r="F103" s="1110">
        <v>0</v>
      </c>
      <c r="G103" s="1110">
        <v>0</v>
      </c>
      <c r="H103" s="1094"/>
      <c r="I103" s="1094"/>
      <c r="J103" s="1094"/>
      <c r="K103" s="1094"/>
    </row>
    <row r="104" spans="1:11" ht="14.1" customHeight="1" x14ac:dyDescent="0.25">
      <c r="A104" s="1094"/>
      <c r="B104" s="1094"/>
      <c r="C104" s="1109" t="s">
        <v>1052</v>
      </c>
      <c r="D104" s="1110">
        <v>0</v>
      </c>
      <c r="E104" s="1110">
        <v>0</v>
      </c>
      <c r="F104" s="1110">
        <v>0</v>
      </c>
      <c r="G104" s="1110">
        <v>0</v>
      </c>
      <c r="H104" s="1094"/>
      <c r="I104" s="1094"/>
      <c r="J104" s="1094"/>
      <c r="K104" s="1094"/>
    </row>
    <row r="105" spans="1:11" ht="14.1" customHeight="1" x14ac:dyDescent="0.25">
      <c r="A105" s="1094"/>
      <c r="B105" s="1094"/>
      <c r="C105" s="1109" t="s">
        <v>1048</v>
      </c>
      <c r="D105" s="1110">
        <v>0</v>
      </c>
      <c r="E105" s="1110">
        <v>0</v>
      </c>
      <c r="F105" s="1110">
        <v>0</v>
      </c>
      <c r="G105" s="1110">
        <v>0</v>
      </c>
      <c r="H105" s="1094"/>
      <c r="I105" s="1094"/>
      <c r="J105" s="1094"/>
      <c r="K105" s="1094"/>
    </row>
    <row r="106" spans="1:11" ht="14.1" customHeight="1" x14ac:dyDescent="0.25">
      <c r="A106" s="1094"/>
      <c r="B106" s="1094"/>
      <c r="C106" s="1109" t="s">
        <v>1049</v>
      </c>
      <c r="D106" s="1110">
        <v>0</v>
      </c>
      <c r="E106" s="1110">
        <v>0</v>
      </c>
      <c r="F106" s="1110">
        <v>0</v>
      </c>
      <c r="G106" s="1110">
        <v>0</v>
      </c>
      <c r="H106" s="1094"/>
      <c r="I106" s="1094"/>
      <c r="J106" s="1094"/>
      <c r="K106" s="1094"/>
    </row>
    <row r="107" spans="1:11" ht="14.1" customHeight="1" x14ac:dyDescent="0.25">
      <c r="A107" s="1094"/>
      <c r="B107" s="1094"/>
      <c r="C107" s="1109" t="s">
        <v>1053</v>
      </c>
      <c r="D107" s="1110">
        <v>0</v>
      </c>
      <c r="E107" s="1110">
        <v>40000000</v>
      </c>
      <c r="F107" s="1110">
        <v>29000000</v>
      </c>
      <c r="G107" s="1110">
        <v>29000000</v>
      </c>
      <c r="H107" s="1094"/>
      <c r="I107" s="1094"/>
      <c r="J107" s="1094"/>
      <c r="K107" s="1094"/>
    </row>
    <row r="108" spans="1:11" ht="14.1" customHeight="1" x14ac:dyDescent="0.25">
      <c r="A108" s="1094"/>
      <c r="B108" s="1094"/>
      <c r="C108" s="1109" t="s">
        <v>1048</v>
      </c>
      <c r="D108" s="1110">
        <v>0</v>
      </c>
      <c r="E108" s="1110">
        <v>40000000</v>
      </c>
      <c r="F108" s="1110">
        <v>29000000</v>
      </c>
      <c r="G108" s="1110">
        <v>29000000</v>
      </c>
      <c r="H108" s="1094"/>
      <c r="I108" s="1094"/>
      <c r="J108" s="1094"/>
      <c r="K108" s="1094"/>
    </row>
    <row r="109" spans="1:11" ht="14.1" customHeight="1" x14ac:dyDescent="0.25">
      <c r="A109" s="1094"/>
      <c r="B109" s="1094"/>
      <c r="C109" s="1109" t="s">
        <v>1049</v>
      </c>
      <c r="D109" s="1110">
        <v>0</v>
      </c>
      <c r="E109" s="1110">
        <v>0</v>
      </c>
      <c r="F109" s="1110">
        <v>0</v>
      </c>
      <c r="G109" s="1110">
        <v>0</v>
      </c>
      <c r="H109" s="1094"/>
      <c r="I109" s="1094"/>
      <c r="J109" s="1094"/>
      <c r="K109" s="1094"/>
    </row>
    <row r="110" spans="1:11" ht="14.1" customHeight="1" x14ac:dyDescent="0.25">
      <c r="A110" s="1094"/>
      <c r="B110" s="1094"/>
      <c r="C110" s="1109" t="s">
        <v>1054</v>
      </c>
      <c r="D110" s="1110">
        <v>0</v>
      </c>
      <c r="E110" s="1110">
        <v>0</v>
      </c>
      <c r="F110" s="1110">
        <v>0</v>
      </c>
      <c r="G110" s="1110">
        <v>0</v>
      </c>
      <c r="H110" s="1094"/>
      <c r="I110" s="1094"/>
      <c r="J110" s="1094"/>
      <c r="K110" s="1094"/>
    </row>
    <row r="111" spans="1:11" ht="14.1" customHeight="1" x14ac:dyDescent="0.25">
      <c r="A111" s="1094"/>
      <c r="B111" s="1094"/>
      <c r="C111" s="1109" t="s">
        <v>1048</v>
      </c>
      <c r="D111" s="1110">
        <v>0</v>
      </c>
      <c r="E111" s="1110">
        <v>0</v>
      </c>
      <c r="F111" s="1110">
        <v>0</v>
      </c>
      <c r="G111" s="1110">
        <v>0</v>
      </c>
      <c r="H111" s="1094"/>
      <c r="I111" s="1094"/>
      <c r="J111" s="1094"/>
      <c r="K111" s="1094"/>
    </row>
    <row r="112" spans="1:11" ht="14.1" customHeight="1" x14ac:dyDescent="0.25">
      <c r="A112" s="1094"/>
      <c r="B112" s="1094"/>
      <c r="C112" s="1109" t="s">
        <v>1049</v>
      </c>
      <c r="D112" s="1110">
        <v>0</v>
      </c>
      <c r="E112" s="1110">
        <v>0</v>
      </c>
      <c r="F112" s="1110">
        <v>0</v>
      </c>
      <c r="G112" s="1110">
        <v>0</v>
      </c>
      <c r="H112" s="1094"/>
      <c r="I112" s="1094"/>
      <c r="J112" s="1094"/>
      <c r="K112" s="1094"/>
    </row>
    <row r="113" spans="1:11" ht="14.1" customHeight="1" x14ac:dyDescent="0.25">
      <c r="A113" s="1094"/>
      <c r="B113" s="1094"/>
      <c r="C113" s="1109" t="s">
        <v>1055</v>
      </c>
      <c r="D113" s="1110">
        <v>0</v>
      </c>
      <c r="E113" s="1110">
        <v>0</v>
      </c>
      <c r="F113" s="1110">
        <v>0</v>
      </c>
      <c r="G113" s="1110">
        <v>0</v>
      </c>
      <c r="H113" s="1094"/>
      <c r="I113" s="1094"/>
      <c r="J113" s="1094"/>
      <c r="K113" s="1094"/>
    </row>
    <row r="114" spans="1:11" ht="14.1" customHeight="1" x14ac:dyDescent="0.25">
      <c r="A114" s="1094"/>
      <c r="B114" s="1094"/>
      <c r="C114" s="1109" t="s">
        <v>1048</v>
      </c>
      <c r="D114" s="1110">
        <v>0</v>
      </c>
      <c r="E114" s="1110">
        <v>0</v>
      </c>
      <c r="F114" s="1110">
        <v>0</v>
      </c>
      <c r="G114" s="1110">
        <v>0</v>
      </c>
      <c r="H114" s="1094"/>
      <c r="I114" s="1094"/>
      <c r="J114" s="1094"/>
      <c r="K114" s="1094"/>
    </row>
    <row r="115" spans="1:11" ht="14.1" customHeight="1" x14ac:dyDescent="0.25">
      <c r="A115" s="1094"/>
      <c r="B115" s="1094"/>
      <c r="C115" s="1109" t="s">
        <v>1049</v>
      </c>
      <c r="D115" s="1110">
        <v>0</v>
      </c>
      <c r="E115" s="1110">
        <v>0</v>
      </c>
      <c r="F115" s="1110">
        <v>0</v>
      </c>
      <c r="G115" s="1110">
        <v>0</v>
      </c>
      <c r="H115" s="1094"/>
      <c r="I115" s="1094"/>
      <c r="J115" s="1094"/>
      <c r="K115" s="1094"/>
    </row>
    <row r="116" spans="1:11" ht="14.1" customHeight="1" x14ac:dyDescent="0.25">
      <c r="A116" s="1094"/>
      <c r="B116" s="1094"/>
      <c r="C116" s="1109" t="s">
        <v>1056</v>
      </c>
      <c r="D116" s="1110">
        <v>0</v>
      </c>
      <c r="E116" s="1110">
        <v>0</v>
      </c>
      <c r="F116" s="1110">
        <v>0</v>
      </c>
      <c r="G116" s="1110">
        <v>0</v>
      </c>
      <c r="H116" s="1094"/>
      <c r="I116" s="1094"/>
      <c r="J116" s="1094"/>
      <c r="K116" s="1094"/>
    </row>
    <row r="117" spans="1:11" ht="14.1" customHeight="1" x14ac:dyDescent="0.25">
      <c r="A117" s="1094"/>
      <c r="B117" s="1094"/>
      <c r="C117" s="1109" t="s">
        <v>1048</v>
      </c>
      <c r="D117" s="1110">
        <v>0</v>
      </c>
      <c r="E117" s="1110">
        <v>0</v>
      </c>
      <c r="F117" s="1110">
        <v>0</v>
      </c>
      <c r="G117" s="1110">
        <v>0</v>
      </c>
      <c r="H117" s="1094"/>
      <c r="I117" s="1094"/>
      <c r="J117" s="1094"/>
      <c r="K117" s="1094"/>
    </row>
    <row r="118" spans="1:11" ht="14.1" customHeight="1" x14ac:dyDescent="0.25">
      <c r="A118" s="1094"/>
      <c r="B118" s="1094"/>
      <c r="C118" s="1109" t="s">
        <v>1057</v>
      </c>
      <c r="D118" s="1110">
        <v>0</v>
      </c>
      <c r="E118" s="1110">
        <v>0</v>
      </c>
      <c r="F118" s="1110">
        <v>0</v>
      </c>
      <c r="G118" s="1110">
        <v>0</v>
      </c>
      <c r="H118" s="1094"/>
      <c r="I118" s="1094"/>
      <c r="J118" s="1094"/>
      <c r="K118" s="1094"/>
    </row>
    <row r="119" spans="1:11" ht="14.1" customHeight="1" x14ac:dyDescent="0.25">
      <c r="A119" s="1094"/>
      <c r="B119" s="1094"/>
      <c r="C119" s="1109" t="s">
        <v>1058</v>
      </c>
      <c r="D119" s="1110">
        <v>0</v>
      </c>
      <c r="E119" s="1110">
        <v>0</v>
      </c>
      <c r="F119" s="1110">
        <v>0</v>
      </c>
      <c r="G119" s="1110">
        <v>0</v>
      </c>
      <c r="H119" s="1094"/>
      <c r="I119" s="1094"/>
      <c r="J119" s="1094"/>
      <c r="K119" s="1094"/>
    </row>
    <row r="120" spans="1:11" ht="14.1" customHeight="1" x14ac:dyDescent="0.25">
      <c r="A120" s="1094"/>
      <c r="B120" s="1094"/>
      <c r="C120" s="1109" t="s">
        <v>1059</v>
      </c>
      <c r="D120" s="1110">
        <v>0</v>
      </c>
      <c r="E120" s="1110">
        <v>0</v>
      </c>
      <c r="F120" s="1110">
        <v>0</v>
      </c>
      <c r="G120" s="1110">
        <v>0</v>
      </c>
      <c r="H120" s="1094"/>
      <c r="I120" s="1094"/>
      <c r="J120" s="1094"/>
      <c r="K120" s="1094"/>
    </row>
    <row r="121" spans="1:11" ht="14.1" customHeight="1" x14ac:dyDescent="0.25">
      <c r="A121" s="1094"/>
      <c r="B121" s="1094"/>
      <c r="C121" s="1109" t="s">
        <v>1060</v>
      </c>
      <c r="D121" s="1110">
        <v>0</v>
      </c>
      <c r="E121" s="1110">
        <v>0</v>
      </c>
      <c r="F121" s="1110">
        <v>0</v>
      </c>
      <c r="G121" s="1110">
        <v>0</v>
      </c>
      <c r="H121" s="1094"/>
      <c r="I121" s="1094"/>
      <c r="J121" s="1094"/>
      <c r="K121" s="1094"/>
    </row>
    <row r="122" spans="1:11" ht="14.1" customHeight="1" x14ac:dyDescent="0.25">
      <c r="A122" s="1094"/>
      <c r="B122" s="1094"/>
      <c r="C122" s="1109" t="s">
        <v>1061</v>
      </c>
      <c r="D122" s="1110">
        <v>0</v>
      </c>
      <c r="E122" s="1110">
        <v>0</v>
      </c>
      <c r="F122" s="1110">
        <v>0</v>
      </c>
      <c r="G122" s="1110">
        <v>0</v>
      </c>
      <c r="H122" s="1094"/>
      <c r="I122" s="1094"/>
      <c r="J122" s="1094"/>
      <c r="K122" s="1094"/>
    </row>
    <row r="123" spans="1:11" ht="14.1" customHeight="1" x14ac:dyDescent="0.25">
      <c r="A123" s="1094"/>
      <c r="B123" s="1094"/>
      <c r="C123" s="1109" t="s">
        <v>1048</v>
      </c>
      <c r="D123" s="1110">
        <v>0</v>
      </c>
      <c r="E123" s="1110">
        <v>0</v>
      </c>
      <c r="F123" s="1110">
        <v>0</v>
      </c>
      <c r="G123" s="1110">
        <v>0</v>
      </c>
      <c r="H123" s="1094"/>
      <c r="I123" s="1094"/>
      <c r="J123" s="1094"/>
      <c r="K123" s="1094"/>
    </row>
    <row r="124" spans="1:11" ht="14.1" customHeight="1" x14ac:dyDescent="0.25">
      <c r="A124" s="1094"/>
      <c r="B124" s="1094"/>
      <c r="C124" s="1109" t="s">
        <v>1057</v>
      </c>
      <c r="D124" s="1110">
        <v>0</v>
      </c>
      <c r="E124" s="1110">
        <v>0</v>
      </c>
      <c r="F124" s="1110">
        <v>0</v>
      </c>
      <c r="G124" s="1110">
        <v>0</v>
      </c>
      <c r="H124" s="1094"/>
      <c r="I124" s="1094"/>
      <c r="J124" s="1094"/>
      <c r="K124" s="1094"/>
    </row>
    <row r="125" spans="1:11" ht="14.1" customHeight="1" x14ac:dyDescent="0.25">
      <c r="A125" s="1094"/>
      <c r="B125" s="1094"/>
      <c r="C125" s="1109" t="s">
        <v>1058</v>
      </c>
      <c r="D125" s="1110">
        <v>0</v>
      </c>
      <c r="E125" s="1110">
        <v>0</v>
      </c>
      <c r="F125" s="1110">
        <v>0</v>
      </c>
      <c r="G125" s="1110">
        <v>0</v>
      </c>
      <c r="H125" s="1094"/>
      <c r="I125" s="1094"/>
      <c r="J125" s="1094"/>
      <c r="K125" s="1094"/>
    </row>
    <row r="126" spans="1:11" ht="14.1" customHeight="1" x14ac:dyDescent="0.25">
      <c r="A126" s="1094"/>
      <c r="B126" s="1094"/>
      <c r="C126" s="1109" t="s">
        <v>1059</v>
      </c>
      <c r="D126" s="1110">
        <v>0</v>
      </c>
      <c r="E126" s="1110">
        <v>0</v>
      </c>
      <c r="F126" s="1110">
        <v>0</v>
      </c>
      <c r="G126" s="1110">
        <v>0</v>
      </c>
      <c r="H126" s="1094"/>
      <c r="I126" s="1094"/>
      <c r="J126" s="1094"/>
      <c r="K126" s="1094"/>
    </row>
    <row r="127" spans="1:11" ht="14.1" customHeight="1" x14ac:dyDescent="0.25">
      <c r="A127" s="1094"/>
      <c r="B127" s="1094"/>
      <c r="C127" s="1109" t="s">
        <v>1060</v>
      </c>
      <c r="D127" s="1110">
        <v>0</v>
      </c>
      <c r="E127" s="1110">
        <v>0</v>
      </c>
      <c r="F127" s="1110">
        <v>0</v>
      </c>
      <c r="G127" s="1110">
        <v>0</v>
      </c>
      <c r="H127" s="1094"/>
      <c r="I127" s="1094"/>
      <c r="J127" s="1094"/>
      <c r="K127" s="1094"/>
    </row>
    <row r="128" spans="1:11" ht="14.1" customHeight="1" x14ac:dyDescent="0.25">
      <c r="A128" s="1094"/>
      <c r="B128" s="1094"/>
      <c r="C128" s="1109" t="s">
        <v>1062</v>
      </c>
      <c r="D128" s="1110">
        <v>0</v>
      </c>
      <c r="E128" s="1110">
        <v>0</v>
      </c>
      <c r="F128" s="1110">
        <v>0</v>
      </c>
      <c r="G128" s="1110">
        <v>0</v>
      </c>
      <c r="H128" s="1094"/>
      <c r="I128" s="1094"/>
      <c r="J128" s="1094"/>
      <c r="K128" s="1094"/>
    </row>
    <row r="129" spans="1:11" ht="14.1" customHeight="1" x14ac:dyDescent="0.25">
      <c r="A129" s="1094"/>
      <c r="B129" s="1094"/>
      <c r="C129" s="1109" t="s">
        <v>1048</v>
      </c>
      <c r="D129" s="1110">
        <v>0</v>
      </c>
      <c r="E129" s="1110">
        <v>0</v>
      </c>
      <c r="F129" s="1110">
        <v>0</v>
      </c>
      <c r="G129" s="1110">
        <v>0</v>
      </c>
      <c r="H129" s="1094"/>
      <c r="I129" s="1094"/>
      <c r="J129" s="1094"/>
      <c r="K129" s="1094"/>
    </row>
    <row r="130" spans="1:11" ht="14.1" customHeight="1" x14ac:dyDescent="0.25">
      <c r="A130" s="1094"/>
      <c r="B130" s="1094"/>
      <c r="C130" s="1109" t="s">
        <v>1057</v>
      </c>
      <c r="D130" s="1110">
        <v>0</v>
      </c>
      <c r="E130" s="1110">
        <v>0</v>
      </c>
      <c r="F130" s="1110">
        <v>0</v>
      </c>
      <c r="G130" s="1110">
        <v>0</v>
      </c>
      <c r="H130" s="1094"/>
      <c r="I130" s="1094"/>
      <c r="J130" s="1094"/>
      <c r="K130" s="1094"/>
    </row>
    <row r="131" spans="1:11" ht="14.1" customHeight="1" x14ac:dyDescent="0.25">
      <c r="A131" s="1094"/>
      <c r="B131" s="1094"/>
      <c r="C131" s="1109" t="s">
        <v>1058</v>
      </c>
      <c r="D131" s="1110">
        <v>0</v>
      </c>
      <c r="E131" s="1110">
        <v>0</v>
      </c>
      <c r="F131" s="1110">
        <v>0</v>
      </c>
      <c r="G131" s="1110">
        <v>0</v>
      </c>
      <c r="H131" s="1094"/>
      <c r="I131" s="1094"/>
      <c r="J131" s="1094"/>
      <c r="K131" s="1094"/>
    </row>
    <row r="132" spans="1:11" ht="14.1" customHeight="1" x14ac:dyDescent="0.25">
      <c r="A132" s="1094"/>
      <c r="B132" s="1094"/>
      <c r="C132" s="1109" t="s">
        <v>1059</v>
      </c>
      <c r="D132" s="1110">
        <v>0</v>
      </c>
      <c r="E132" s="1110">
        <v>0</v>
      </c>
      <c r="F132" s="1110">
        <v>0</v>
      </c>
      <c r="G132" s="1110">
        <v>0</v>
      </c>
      <c r="H132" s="1094"/>
      <c r="I132" s="1094"/>
      <c r="J132" s="1094"/>
      <c r="K132" s="1094"/>
    </row>
    <row r="133" spans="1:11" ht="14.1" customHeight="1" x14ac:dyDescent="0.25">
      <c r="A133" s="1094"/>
      <c r="B133" s="1094"/>
      <c r="C133" s="1109" t="s">
        <v>1060</v>
      </c>
      <c r="D133" s="1110">
        <v>0</v>
      </c>
      <c r="E133" s="1110">
        <v>0</v>
      </c>
      <c r="F133" s="1110">
        <v>0</v>
      </c>
      <c r="G133" s="1110">
        <v>0</v>
      </c>
      <c r="H133" s="1094"/>
      <c r="I133" s="1094"/>
      <c r="J133" s="1094"/>
      <c r="K133" s="1094"/>
    </row>
    <row r="134" spans="1:11" ht="14.1" customHeight="1" x14ac:dyDescent="0.25">
      <c r="A134" s="1094"/>
      <c r="B134" s="1094"/>
      <c r="C134" s="1109" t="s">
        <v>1063</v>
      </c>
      <c r="D134" s="1110">
        <v>0</v>
      </c>
      <c r="E134" s="1110">
        <v>0</v>
      </c>
      <c r="F134" s="1110">
        <v>0</v>
      </c>
      <c r="G134" s="1110">
        <v>0</v>
      </c>
      <c r="H134" s="1094"/>
      <c r="I134" s="1094"/>
      <c r="J134" s="1094"/>
      <c r="K134" s="1094"/>
    </row>
    <row r="135" spans="1:11" ht="14.1" customHeight="1" x14ac:dyDescent="0.25">
      <c r="A135" s="1094"/>
      <c r="B135" s="1094"/>
      <c r="C135" s="1109" t="s">
        <v>1064</v>
      </c>
      <c r="D135" s="1110">
        <v>0</v>
      </c>
      <c r="E135" s="1110">
        <v>0</v>
      </c>
      <c r="F135" s="1110">
        <v>0</v>
      </c>
      <c r="G135" s="1110">
        <v>0</v>
      </c>
      <c r="H135" s="1094"/>
      <c r="I135" s="1094"/>
      <c r="J135" s="1094"/>
      <c r="K135" s="1094"/>
    </row>
    <row r="136" spans="1:11" ht="14.1" customHeight="1" x14ac:dyDescent="0.25">
      <c r="A136" s="1094"/>
      <c r="B136" s="1094"/>
      <c r="C136" s="1111" t="s">
        <v>572</v>
      </c>
      <c r="D136" s="1110">
        <v>0</v>
      </c>
      <c r="E136" s="1110">
        <v>40000000</v>
      </c>
      <c r="F136" s="1110">
        <v>29000000</v>
      </c>
      <c r="G136" s="1110">
        <v>29000000</v>
      </c>
      <c r="H136" s="1094"/>
      <c r="I136" s="1094"/>
      <c r="J136" s="1094"/>
      <c r="K136" s="1094"/>
    </row>
    <row r="137" spans="1:11" ht="15" customHeight="1" x14ac:dyDescent="0.25">
      <c r="A137" s="1094"/>
      <c r="B137" s="1094"/>
      <c r="C137" s="1113" t="s">
        <v>1038</v>
      </c>
      <c r="D137" s="1114" t="s">
        <v>1038</v>
      </c>
      <c r="E137" s="1114" t="s">
        <v>1038</v>
      </c>
      <c r="F137" s="1114" t="s">
        <v>1038</v>
      </c>
      <c r="G137" s="1114" t="s">
        <v>1038</v>
      </c>
      <c r="H137" s="1094"/>
      <c r="I137" s="1094"/>
      <c r="J137" s="1094"/>
      <c r="K137" s="1094"/>
    </row>
    <row r="138" spans="1:11" ht="15" customHeight="1" x14ac:dyDescent="0.25">
      <c r="A138" s="1094"/>
      <c r="B138" s="1094"/>
      <c r="C138" s="1096" t="s">
        <v>1154</v>
      </c>
      <c r="D138" s="1115">
        <v>0</v>
      </c>
      <c r="E138" s="1115">
        <v>314000000</v>
      </c>
      <c r="F138" s="1115">
        <v>279000000</v>
      </c>
      <c r="G138" s="1115">
        <v>279000000</v>
      </c>
      <c r="H138" s="1094"/>
      <c r="I138" s="1094"/>
      <c r="J138" s="1094"/>
      <c r="K138" s="1094"/>
    </row>
    <row r="139" spans="1:11" ht="15" customHeight="1" x14ac:dyDescent="0.25">
      <c r="A139" s="1094"/>
      <c r="B139" s="1094"/>
      <c r="C139" s="1097" t="s">
        <v>1047</v>
      </c>
      <c r="D139" s="1116">
        <v>0</v>
      </c>
      <c r="E139" s="1116">
        <v>0</v>
      </c>
      <c r="F139" s="1116">
        <v>0</v>
      </c>
      <c r="G139" s="1116">
        <v>0</v>
      </c>
      <c r="H139" s="1094"/>
      <c r="I139" s="1094"/>
      <c r="J139" s="1094"/>
      <c r="K139" s="1094"/>
    </row>
    <row r="140" spans="1:11" ht="15" customHeight="1" x14ac:dyDescent="0.25">
      <c r="A140" s="1094"/>
      <c r="B140" s="1094"/>
      <c r="C140" s="1097" t="s">
        <v>1048</v>
      </c>
      <c r="D140" s="1116">
        <v>0</v>
      </c>
      <c r="E140" s="1116">
        <v>0</v>
      </c>
      <c r="F140" s="1116">
        <v>0</v>
      </c>
      <c r="G140" s="1116">
        <v>0</v>
      </c>
      <c r="H140" s="1094"/>
      <c r="I140" s="1094"/>
      <c r="J140" s="1094"/>
      <c r="K140" s="1094"/>
    </row>
    <row r="141" spans="1:11" ht="15" customHeight="1" x14ac:dyDescent="0.25">
      <c r="A141" s="1094"/>
      <c r="B141" s="1094"/>
      <c r="C141" s="1097" t="s">
        <v>1049</v>
      </c>
      <c r="D141" s="1116">
        <v>0</v>
      </c>
      <c r="E141" s="1116">
        <v>0</v>
      </c>
      <c r="F141" s="1116">
        <v>0</v>
      </c>
      <c r="G141" s="1116">
        <v>0</v>
      </c>
      <c r="H141" s="1094"/>
      <c r="I141" s="1094"/>
      <c r="J141" s="1094"/>
      <c r="K141" s="1094"/>
    </row>
    <row r="142" spans="1:11" ht="15" customHeight="1" x14ac:dyDescent="0.25">
      <c r="A142" s="1094"/>
      <c r="B142" s="1094"/>
      <c r="C142" s="1097" t="s">
        <v>1050</v>
      </c>
      <c r="D142" s="1116">
        <v>0</v>
      </c>
      <c r="E142" s="1116">
        <v>0</v>
      </c>
      <c r="F142" s="1116">
        <v>0</v>
      </c>
      <c r="G142" s="1116">
        <v>0</v>
      </c>
      <c r="H142" s="1094"/>
      <c r="I142" s="1094"/>
      <c r="J142" s="1094"/>
      <c r="K142" s="1094"/>
    </row>
    <row r="143" spans="1:11" ht="15" customHeight="1" x14ac:dyDescent="0.25">
      <c r="A143" s="1094"/>
      <c r="B143" s="1094"/>
      <c r="C143" s="1097" t="s">
        <v>1048</v>
      </c>
      <c r="D143" s="1116">
        <v>0</v>
      </c>
      <c r="E143" s="1116">
        <v>0</v>
      </c>
      <c r="F143" s="1116">
        <v>0</v>
      </c>
      <c r="G143" s="1116">
        <v>0</v>
      </c>
      <c r="H143" s="1094"/>
      <c r="I143" s="1094"/>
      <c r="J143" s="1094"/>
      <c r="K143" s="1094"/>
    </row>
    <row r="144" spans="1:11" ht="15" customHeight="1" x14ac:dyDescent="0.25">
      <c r="A144" s="1094"/>
      <c r="B144" s="1094"/>
      <c r="C144" s="1097" t="s">
        <v>1049</v>
      </c>
      <c r="D144" s="1116">
        <v>0</v>
      </c>
      <c r="E144" s="1116">
        <v>0</v>
      </c>
      <c r="F144" s="1116">
        <v>0</v>
      </c>
      <c r="G144" s="1116">
        <v>0</v>
      </c>
      <c r="H144" s="1094"/>
      <c r="I144" s="1094"/>
      <c r="J144" s="1094"/>
      <c r="K144" s="1094"/>
    </row>
    <row r="145" spans="1:11" ht="15" customHeight="1" x14ac:dyDescent="0.25">
      <c r="A145" s="1094"/>
      <c r="B145" s="1094"/>
      <c r="C145" s="1097" t="s">
        <v>1051</v>
      </c>
      <c r="D145" s="1116">
        <v>0</v>
      </c>
      <c r="E145" s="1116">
        <v>0</v>
      </c>
      <c r="F145" s="1116">
        <v>0</v>
      </c>
      <c r="G145" s="1116">
        <v>0</v>
      </c>
      <c r="H145" s="1094"/>
      <c r="I145" s="1094"/>
      <c r="J145" s="1094"/>
      <c r="K145" s="1094"/>
    </row>
    <row r="146" spans="1:11" ht="15" customHeight="1" x14ac:dyDescent="0.25">
      <c r="A146" s="1094"/>
      <c r="B146" s="1094"/>
      <c r="C146" s="1097" t="s">
        <v>1048</v>
      </c>
      <c r="D146" s="1116">
        <v>0</v>
      </c>
      <c r="E146" s="1116">
        <v>0</v>
      </c>
      <c r="F146" s="1116">
        <v>0</v>
      </c>
      <c r="G146" s="1116">
        <v>0</v>
      </c>
      <c r="H146" s="1094"/>
      <c r="I146" s="1094"/>
      <c r="J146" s="1094"/>
      <c r="K146" s="1094"/>
    </row>
    <row r="147" spans="1:11" ht="15" customHeight="1" x14ac:dyDescent="0.25">
      <c r="A147" s="1094"/>
      <c r="B147" s="1094"/>
      <c r="C147" s="1097" t="s">
        <v>1049</v>
      </c>
      <c r="D147" s="1116">
        <v>0</v>
      </c>
      <c r="E147" s="1116">
        <v>0</v>
      </c>
      <c r="F147" s="1116">
        <v>0</v>
      </c>
      <c r="G147" s="1116">
        <v>0</v>
      </c>
      <c r="H147" s="1094"/>
      <c r="I147" s="1094"/>
      <c r="J147" s="1094"/>
      <c r="K147" s="1094"/>
    </row>
    <row r="148" spans="1:11" ht="15" customHeight="1" x14ac:dyDescent="0.25">
      <c r="A148" s="1094"/>
      <c r="B148" s="1094"/>
      <c r="C148" s="1097" t="s">
        <v>1052</v>
      </c>
      <c r="D148" s="1116">
        <v>0</v>
      </c>
      <c r="E148" s="1116">
        <v>0</v>
      </c>
      <c r="F148" s="1116">
        <v>0</v>
      </c>
      <c r="G148" s="1116">
        <v>0</v>
      </c>
      <c r="H148" s="1094"/>
      <c r="I148" s="1094"/>
      <c r="J148" s="1094"/>
      <c r="K148" s="1094"/>
    </row>
    <row r="149" spans="1:11" ht="15" customHeight="1" x14ac:dyDescent="0.25">
      <c r="A149" s="1094"/>
      <c r="B149" s="1094"/>
      <c r="C149" s="1097" t="s">
        <v>1048</v>
      </c>
      <c r="D149" s="1116">
        <v>0</v>
      </c>
      <c r="E149" s="1116">
        <v>0</v>
      </c>
      <c r="F149" s="1116">
        <v>0</v>
      </c>
      <c r="G149" s="1116">
        <v>0</v>
      </c>
      <c r="H149" s="1094"/>
      <c r="I149" s="1094"/>
      <c r="J149" s="1094"/>
      <c r="K149" s="1094"/>
    </row>
    <row r="150" spans="1:11" ht="15" customHeight="1" x14ac:dyDescent="0.25">
      <c r="A150" s="1094"/>
      <c r="B150" s="1094"/>
      <c r="C150" s="1097" t="s">
        <v>1049</v>
      </c>
      <c r="D150" s="1116">
        <v>0</v>
      </c>
      <c r="E150" s="1116">
        <v>0</v>
      </c>
      <c r="F150" s="1116">
        <v>0</v>
      </c>
      <c r="G150" s="1116">
        <v>0</v>
      </c>
      <c r="H150" s="1094"/>
      <c r="I150" s="1094"/>
      <c r="J150" s="1094"/>
      <c r="K150" s="1094"/>
    </row>
    <row r="151" spans="1:11" ht="20.100000000000001" customHeight="1" x14ac:dyDescent="0.25">
      <c r="A151" s="1094"/>
      <c r="B151" s="1094"/>
      <c r="C151" s="1097" t="s">
        <v>1155</v>
      </c>
      <c r="D151" s="1117">
        <v>0</v>
      </c>
      <c r="E151" s="1117">
        <v>314000000</v>
      </c>
      <c r="F151" s="1117">
        <v>279000000</v>
      </c>
      <c r="G151" s="1117">
        <v>279000000</v>
      </c>
      <c r="H151" s="1094"/>
      <c r="I151" s="1094"/>
      <c r="J151" s="1094"/>
      <c r="K151" s="1094"/>
    </row>
    <row r="152" spans="1:11" ht="15" customHeight="1" x14ac:dyDescent="0.25">
      <c r="A152" s="1094"/>
      <c r="B152" s="1094"/>
      <c r="C152" s="1097" t="s">
        <v>1048</v>
      </c>
      <c r="D152" s="1116">
        <v>0</v>
      </c>
      <c r="E152" s="1116">
        <v>314000000</v>
      </c>
      <c r="F152" s="1116">
        <v>279000000</v>
      </c>
      <c r="G152" s="1116">
        <v>279000000</v>
      </c>
      <c r="H152" s="1094"/>
      <c r="I152" s="1094"/>
      <c r="J152" s="1094"/>
      <c r="K152" s="1094"/>
    </row>
    <row r="153" spans="1:11" ht="15" customHeight="1" x14ac:dyDescent="0.25">
      <c r="A153" s="1094"/>
      <c r="B153" s="1094"/>
      <c r="C153" s="1097" t="s">
        <v>1049</v>
      </c>
      <c r="D153" s="1116">
        <v>0</v>
      </c>
      <c r="E153" s="1116">
        <v>0</v>
      </c>
      <c r="F153" s="1116">
        <v>0</v>
      </c>
      <c r="G153" s="1116">
        <v>0</v>
      </c>
      <c r="H153" s="1094"/>
      <c r="I153" s="1094"/>
      <c r="J153" s="1094"/>
      <c r="K153" s="1094"/>
    </row>
    <row r="154" spans="1:11" ht="15" customHeight="1" x14ac:dyDescent="0.25">
      <c r="A154" s="1094"/>
      <c r="B154" s="1094"/>
      <c r="C154" s="1097" t="s">
        <v>1054</v>
      </c>
      <c r="D154" s="1116">
        <v>0</v>
      </c>
      <c r="E154" s="1116">
        <v>0</v>
      </c>
      <c r="F154" s="1116">
        <v>0</v>
      </c>
      <c r="G154" s="1116">
        <v>0</v>
      </c>
      <c r="H154" s="1094"/>
      <c r="I154" s="1094"/>
      <c r="J154" s="1094"/>
      <c r="K154" s="1094"/>
    </row>
    <row r="155" spans="1:11" ht="15" customHeight="1" x14ac:dyDescent="0.25">
      <c r="A155" s="1094"/>
      <c r="B155" s="1094"/>
      <c r="C155" s="1097" t="s">
        <v>1048</v>
      </c>
      <c r="D155" s="1116">
        <v>0</v>
      </c>
      <c r="E155" s="1116">
        <v>0</v>
      </c>
      <c r="F155" s="1116">
        <v>0</v>
      </c>
      <c r="G155" s="1116">
        <v>0</v>
      </c>
      <c r="H155" s="1094"/>
      <c r="I155" s="1094"/>
      <c r="J155" s="1094"/>
      <c r="K155" s="1094"/>
    </row>
    <row r="156" spans="1:11" ht="15" customHeight="1" x14ac:dyDescent="0.25">
      <c r="A156" s="1094"/>
      <c r="B156" s="1094"/>
      <c r="C156" s="1097" t="s">
        <v>1049</v>
      </c>
      <c r="D156" s="1116">
        <v>0</v>
      </c>
      <c r="E156" s="1116">
        <v>0</v>
      </c>
      <c r="F156" s="1116">
        <v>0</v>
      </c>
      <c r="G156" s="1116">
        <v>0</v>
      </c>
      <c r="H156" s="1094"/>
      <c r="I156" s="1094"/>
      <c r="J156" s="1094"/>
      <c r="K156" s="1094"/>
    </row>
    <row r="157" spans="1:11" ht="15" customHeight="1" x14ac:dyDescent="0.25">
      <c r="A157" s="1094"/>
      <c r="B157" s="1094"/>
      <c r="C157" s="1097" t="s">
        <v>1055</v>
      </c>
      <c r="D157" s="1116">
        <v>0</v>
      </c>
      <c r="E157" s="1116">
        <v>0</v>
      </c>
      <c r="F157" s="1116">
        <v>0</v>
      </c>
      <c r="G157" s="1116">
        <v>0</v>
      </c>
      <c r="H157" s="1094"/>
      <c r="I157" s="1094"/>
      <c r="J157" s="1094"/>
      <c r="K157" s="1094"/>
    </row>
    <row r="158" spans="1:11" ht="15" customHeight="1" x14ac:dyDescent="0.25">
      <c r="A158" s="1094"/>
      <c r="B158" s="1094"/>
      <c r="C158" s="1097" t="s">
        <v>1048</v>
      </c>
      <c r="D158" s="1116">
        <v>0</v>
      </c>
      <c r="E158" s="1116">
        <v>0</v>
      </c>
      <c r="F158" s="1116">
        <v>0</v>
      </c>
      <c r="G158" s="1116">
        <v>0</v>
      </c>
      <c r="H158" s="1094"/>
      <c r="I158" s="1094"/>
      <c r="J158" s="1094"/>
      <c r="K158" s="1094"/>
    </row>
    <row r="159" spans="1:11" ht="15" customHeight="1" x14ac:dyDescent="0.25">
      <c r="A159" s="1094"/>
      <c r="B159" s="1094"/>
      <c r="C159" s="1097" t="s">
        <v>1049</v>
      </c>
      <c r="D159" s="1116">
        <v>0</v>
      </c>
      <c r="E159" s="1116">
        <v>0</v>
      </c>
      <c r="F159" s="1116">
        <v>0</v>
      </c>
      <c r="G159" s="1116">
        <v>0</v>
      </c>
      <c r="H159" s="1094"/>
      <c r="I159" s="1094"/>
      <c r="J159" s="1094"/>
      <c r="K159" s="1094"/>
    </row>
    <row r="160" spans="1:11" ht="15" customHeight="1" x14ac:dyDescent="0.25">
      <c r="A160" s="1094"/>
      <c r="B160" s="1094"/>
      <c r="C160" s="1097" t="s">
        <v>1056</v>
      </c>
      <c r="D160" s="1116">
        <v>0</v>
      </c>
      <c r="E160" s="1116">
        <v>0</v>
      </c>
      <c r="F160" s="1116">
        <v>0</v>
      </c>
      <c r="G160" s="1116">
        <v>0</v>
      </c>
      <c r="H160" s="1094"/>
      <c r="I160" s="1094"/>
      <c r="J160" s="1094"/>
      <c r="K160" s="1094"/>
    </row>
    <row r="161" spans="1:11" ht="15" customHeight="1" x14ac:dyDescent="0.25">
      <c r="A161" s="1094"/>
      <c r="B161" s="1094"/>
      <c r="C161" s="1097" t="s">
        <v>1048</v>
      </c>
      <c r="D161" s="1116">
        <v>0</v>
      </c>
      <c r="E161" s="1116">
        <v>0</v>
      </c>
      <c r="F161" s="1116">
        <v>0</v>
      </c>
      <c r="G161" s="1116">
        <v>0</v>
      </c>
      <c r="H161" s="1094"/>
      <c r="I161" s="1094"/>
      <c r="J161" s="1094"/>
      <c r="K161" s="1094"/>
    </row>
    <row r="162" spans="1:11" ht="15" customHeight="1" x14ac:dyDescent="0.25">
      <c r="A162" s="1094"/>
      <c r="B162" s="1094"/>
      <c r="C162" s="1097" t="s">
        <v>1057</v>
      </c>
      <c r="D162" s="1116">
        <v>0</v>
      </c>
      <c r="E162" s="1116">
        <v>0</v>
      </c>
      <c r="F162" s="1116">
        <v>0</v>
      </c>
      <c r="G162" s="1116">
        <v>0</v>
      </c>
      <c r="H162" s="1094"/>
      <c r="I162" s="1094"/>
      <c r="J162" s="1094"/>
      <c r="K162" s="1094"/>
    </row>
    <row r="163" spans="1:11" ht="15" customHeight="1" x14ac:dyDescent="0.25">
      <c r="A163" s="1094"/>
      <c r="B163" s="1094"/>
      <c r="C163" s="1097" t="s">
        <v>1058</v>
      </c>
      <c r="D163" s="1116">
        <v>0</v>
      </c>
      <c r="E163" s="1116">
        <v>0</v>
      </c>
      <c r="F163" s="1116">
        <v>0</v>
      </c>
      <c r="G163" s="1116">
        <v>0</v>
      </c>
      <c r="H163" s="1094"/>
      <c r="I163" s="1094"/>
      <c r="J163" s="1094"/>
      <c r="K163" s="1094"/>
    </row>
    <row r="164" spans="1:11" ht="15" customHeight="1" x14ac:dyDescent="0.25">
      <c r="A164" s="1094"/>
      <c r="B164" s="1094"/>
      <c r="C164" s="1097" t="s">
        <v>1059</v>
      </c>
      <c r="D164" s="1116">
        <v>0</v>
      </c>
      <c r="E164" s="1116">
        <v>0</v>
      </c>
      <c r="F164" s="1116">
        <v>0</v>
      </c>
      <c r="G164" s="1116">
        <v>0</v>
      </c>
      <c r="H164" s="1094"/>
      <c r="I164" s="1094"/>
      <c r="J164" s="1094"/>
      <c r="K164" s="1094"/>
    </row>
    <row r="165" spans="1:11" ht="15" customHeight="1" x14ac:dyDescent="0.25">
      <c r="A165" s="1094"/>
      <c r="B165" s="1094"/>
      <c r="C165" s="1097" t="s">
        <v>1060</v>
      </c>
      <c r="D165" s="1116">
        <v>0</v>
      </c>
      <c r="E165" s="1116">
        <v>0</v>
      </c>
      <c r="F165" s="1116">
        <v>0</v>
      </c>
      <c r="G165" s="1116">
        <v>0</v>
      </c>
      <c r="H165" s="1094"/>
      <c r="I165" s="1094"/>
      <c r="J165" s="1094"/>
      <c r="K165" s="1094"/>
    </row>
    <row r="166" spans="1:11" ht="15" customHeight="1" x14ac:dyDescent="0.25">
      <c r="A166" s="1094"/>
      <c r="B166" s="1094"/>
      <c r="C166" s="1097" t="s">
        <v>1061</v>
      </c>
      <c r="D166" s="1116">
        <v>0</v>
      </c>
      <c r="E166" s="1116">
        <v>0</v>
      </c>
      <c r="F166" s="1116">
        <v>0</v>
      </c>
      <c r="G166" s="1116">
        <v>0</v>
      </c>
      <c r="H166" s="1094"/>
      <c r="I166" s="1094"/>
      <c r="J166" s="1094"/>
      <c r="K166" s="1094"/>
    </row>
    <row r="167" spans="1:11" ht="15" customHeight="1" x14ac:dyDescent="0.25">
      <c r="A167" s="1094"/>
      <c r="B167" s="1094"/>
      <c r="C167" s="1097" t="s">
        <v>1048</v>
      </c>
      <c r="D167" s="1116">
        <v>0</v>
      </c>
      <c r="E167" s="1116">
        <v>0</v>
      </c>
      <c r="F167" s="1116">
        <v>0</v>
      </c>
      <c r="G167" s="1116">
        <v>0</v>
      </c>
      <c r="H167" s="1094"/>
      <c r="I167" s="1094"/>
      <c r="J167" s="1094"/>
      <c r="K167" s="1094"/>
    </row>
    <row r="168" spans="1:11" ht="15" customHeight="1" x14ac:dyDescent="0.25">
      <c r="A168" s="1094"/>
      <c r="B168" s="1094"/>
      <c r="C168" s="1097" t="s">
        <v>1057</v>
      </c>
      <c r="D168" s="1116">
        <v>0</v>
      </c>
      <c r="E168" s="1116">
        <v>0</v>
      </c>
      <c r="F168" s="1116">
        <v>0</v>
      </c>
      <c r="G168" s="1116">
        <v>0</v>
      </c>
      <c r="H168" s="1094"/>
      <c r="I168" s="1094"/>
      <c r="J168" s="1094"/>
      <c r="K168" s="1094"/>
    </row>
    <row r="169" spans="1:11" ht="15" customHeight="1" x14ac:dyDescent="0.25">
      <c r="A169" s="1094"/>
      <c r="B169" s="1094"/>
      <c r="C169" s="1097" t="s">
        <v>1058</v>
      </c>
      <c r="D169" s="1116">
        <v>0</v>
      </c>
      <c r="E169" s="1116">
        <v>0</v>
      </c>
      <c r="F169" s="1116">
        <v>0</v>
      </c>
      <c r="G169" s="1116">
        <v>0</v>
      </c>
      <c r="H169" s="1094"/>
      <c r="I169" s="1094"/>
      <c r="J169" s="1094"/>
      <c r="K169" s="1094"/>
    </row>
    <row r="170" spans="1:11" ht="15" customHeight="1" x14ac:dyDescent="0.25">
      <c r="A170" s="1094"/>
      <c r="B170" s="1094"/>
      <c r="C170" s="1097" t="s">
        <v>1059</v>
      </c>
      <c r="D170" s="1116">
        <v>0</v>
      </c>
      <c r="E170" s="1116">
        <v>0</v>
      </c>
      <c r="F170" s="1116">
        <v>0</v>
      </c>
      <c r="G170" s="1116">
        <v>0</v>
      </c>
      <c r="H170" s="1094"/>
      <c r="I170" s="1094"/>
      <c r="J170" s="1094"/>
      <c r="K170" s="1094"/>
    </row>
    <row r="171" spans="1:11" ht="15" customHeight="1" x14ac:dyDescent="0.25">
      <c r="A171" s="1094"/>
      <c r="B171" s="1094"/>
      <c r="C171" s="1097" t="s">
        <v>1060</v>
      </c>
      <c r="D171" s="1116">
        <v>0</v>
      </c>
      <c r="E171" s="1116">
        <v>0</v>
      </c>
      <c r="F171" s="1116">
        <v>0</v>
      </c>
      <c r="G171" s="1116">
        <v>0</v>
      </c>
      <c r="H171" s="1094"/>
      <c r="I171" s="1094"/>
      <c r="J171" s="1094"/>
      <c r="K171" s="1094"/>
    </row>
    <row r="172" spans="1:11" ht="15" customHeight="1" x14ac:dyDescent="0.25">
      <c r="A172" s="1094"/>
      <c r="B172" s="1094"/>
      <c r="C172" s="1097" t="s">
        <v>1062</v>
      </c>
      <c r="D172" s="1116">
        <v>0</v>
      </c>
      <c r="E172" s="1116">
        <v>0</v>
      </c>
      <c r="F172" s="1116">
        <v>0</v>
      </c>
      <c r="G172" s="1116">
        <v>0</v>
      </c>
      <c r="H172" s="1094"/>
      <c r="I172" s="1094"/>
      <c r="J172" s="1094"/>
      <c r="K172" s="1094"/>
    </row>
    <row r="173" spans="1:11" ht="15" customHeight="1" x14ac:dyDescent="0.25">
      <c r="A173" s="1094"/>
      <c r="B173" s="1094"/>
      <c r="C173" s="1097" t="s">
        <v>1048</v>
      </c>
      <c r="D173" s="1116">
        <v>0</v>
      </c>
      <c r="E173" s="1116">
        <v>0</v>
      </c>
      <c r="F173" s="1116">
        <v>0</v>
      </c>
      <c r="G173" s="1116">
        <v>0</v>
      </c>
      <c r="H173" s="1094"/>
      <c r="I173" s="1094"/>
      <c r="J173" s="1094"/>
      <c r="K173" s="1094"/>
    </row>
    <row r="174" spans="1:11" ht="15" customHeight="1" x14ac:dyDescent="0.25">
      <c r="A174" s="1094"/>
      <c r="B174" s="1094"/>
      <c r="C174" s="1097" t="s">
        <v>1057</v>
      </c>
      <c r="D174" s="1116">
        <v>0</v>
      </c>
      <c r="E174" s="1116">
        <v>0</v>
      </c>
      <c r="F174" s="1116">
        <v>0</v>
      </c>
      <c r="G174" s="1116">
        <v>0</v>
      </c>
      <c r="H174" s="1094"/>
      <c r="I174" s="1094"/>
      <c r="J174" s="1094"/>
      <c r="K174" s="1094"/>
    </row>
    <row r="175" spans="1:11" ht="15" customHeight="1" x14ac:dyDescent="0.25">
      <c r="A175" s="1094"/>
      <c r="B175" s="1094"/>
      <c r="C175" s="1097" t="s">
        <v>1058</v>
      </c>
      <c r="D175" s="1116">
        <v>0</v>
      </c>
      <c r="E175" s="1116">
        <v>0</v>
      </c>
      <c r="F175" s="1116">
        <v>0</v>
      </c>
      <c r="G175" s="1116">
        <v>0</v>
      </c>
      <c r="H175" s="1094"/>
      <c r="I175" s="1094"/>
      <c r="J175" s="1094"/>
      <c r="K175" s="1094"/>
    </row>
    <row r="176" spans="1:11" ht="15" customHeight="1" x14ac:dyDescent="0.25">
      <c r="A176" s="1094"/>
      <c r="B176" s="1094"/>
      <c r="C176" s="1097" t="s">
        <v>1059</v>
      </c>
      <c r="D176" s="1116">
        <v>0</v>
      </c>
      <c r="E176" s="1116">
        <v>0</v>
      </c>
      <c r="F176" s="1116">
        <v>0</v>
      </c>
      <c r="G176" s="1116">
        <v>0</v>
      </c>
      <c r="H176" s="1094"/>
      <c r="I176" s="1094"/>
      <c r="J176" s="1094"/>
      <c r="K176" s="1094"/>
    </row>
    <row r="177" spans="1:11" ht="15" customHeight="1" x14ac:dyDescent="0.25">
      <c r="A177" s="1094"/>
      <c r="B177" s="1094"/>
      <c r="C177" s="1097" t="s">
        <v>1060</v>
      </c>
      <c r="D177" s="1116">
        <v>0</v>
      </c>
      <c r="E177" s="1116">
        <v>0</v>
      </c>
      <c r="F177" s="1116">
        <v>0</v>
      </c>
      <c r="G177" s="1116">
        <v>0</v>
      </c>
      <c r="H177" s="1094"/>
      <c r="I177" s="1094"/>
      <c r="J177" s="1094"/>
      <c r="K177" s="1094"/>
    </row>
    <row r="178" spans="1:11" ht="15" customHeight="1" x14ac:dyDescent="0.25">
      <c r="A178" s="1094"/>
      <c r="B178" s="1094"/>
      <c r="C178" s="1097" t="s">
        <v>1063</v>
      </c>
      <c r="D178" s="1116">
        <v>0</v>
      </c>
      <c r="E178" s="1116">
        <v>0</v>
      </c>
      <c r="F178" s="1116">
        <v>0</v>
      </c>
      <c r="G178" s="1116">
        <v>0</v>
      </c>
      <c r="H178" s="1094"/>
      <c r="I178" s="1094"/>
      <c r="J178" s="1094"/>
      <c r="K178" s="1094"/>
    </row>
    <row r="179" spans="1:11" ht="15" customHeight="1" x14ac:dyDescent="0.25">
      <c r="A179" s="1094"/>
      <c r="B179" s="1094"/>
      <c r="C179" s="1097" t="s">
        <v>1064</v>
      </c>
      <c r="D179" s="1116">
        <v>0</v>
      </c>
      <c r="E179" s="1116">
        <v>0</v>
      </c>
      <c r="F179" s="1116">
        <v>0</v>
      </c>
      <c r="G179" s="1116">
        <v>0</v>
      </c>
      <c r="H179" s="1094"/>
      <c r="I179" s="1094"/>
      <c r="J179" s="1094"/>
      <c r="K179" s="1094"/>
    </row>
    <row r="180" spans="1:11" ht="20.100000000000001" customHeight="1" x14ac:dyDescent="0.25">
      <c r="A180" s="1094"/>
      <c r="B180" s="1094"/>
      <c r="C180" s="1118" t="s">
        <v>1038</v>
      </c>
      <c r="D180" s="1094"/>
      <c r="E180" s="1094"/>
      <c r="F180" s="1094"/>
      <c r="G180" s="1094"/>
      <c r="H180" s="1094"/>
      <c r="I180" s="1094"/>
      <c r="J180" s="1094"/>
      <c r="K180" s="1094"/>
    </row>
  </sheetData>
  <mergeCells count="21">
    <mergeCell ref="C23:G23"/>
    <mergeCell ref="C1:G1"/>
    <mergeCell ref="C2:G2"/>
    <mergeCell ref="D3:G3"/>
    <mergeCell ref="D4:G4"/>
    <mergeCell ref="D5:G5"/>
    <mergeCell ref="D6:G6"/>
    <mergeCell ref="D7:G7"/>
    <mergeCell ref="C8:G8"/>
    <mergeCell ref="C9:G9"/>
    <mergeCell ref="D10:G10"/>
    <mergeCell ref="D18:G18"/>
    <mergeCell ref="D82:G82"/>
    <mergeCell ref="D83:G83"/>
    <mergeCell ref="C92:G92"/>
    <mergeCell ref="D24:G24"/>
    <mergeCell ref="D25:G25"/>
    <mergeCell ref="D26:G26"/>
    <mergeCell ref="D27:G27"/>
    <mergeCell ref="C36:G36"/>
    <mergeCell ref="D81:G81"/>
  </mergeCells>
  <pageMargins left="0" right="0" top="0" bottom="0" header="0" footer="0"/>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647BA-8481-4DD2-AA91-733A36A5ECDC}">
  <sheetPr>
    <pageSetUpPr fitToPage="1"/>
  </sheetPr>
  <dimension ref="A1:M236"/>
  <sheetViews>
    <sheetView showGridLines="0" topLeftCell="A190" zoomScale="140" zoomScaleNormal="140" workbookViewId="0">
      <selection activeCell="D197" sqref="D197:F197"/>
    </sheetView>
  </sheetViews>
  <sheetFormatPr defaultColWidth="8.85546875" defaultRowHeight="15" x14ac:dyDescent="0.25"/>
  <cols>
    <col min="1" max="1" width="12" customWidth="1"/>
    <col min="2" max="2" width="28.42578125" customWidth="1"/>
    <col min="3" max="3" width="11.7109375" customWidth="1"/>
    <col min="4" max="4" width="13.42578125" customWidth="1"/>
    <col min="5" max="5" width="13.85546875" customWidth="1"/>
    <col min="6" max="6" width="20.7109375" customWidth="1"/>
    <col min="8" max="8" width="17" customWidth="1"/>
    <col min="9" max="9" width="15.42578125" customWidth="1"/>
    <col min="10" max="10" width="11" bestFit="1" customWidth="1"/>
  </cols>
  <sheetData>
    <row r="1" spans="1:12" ht="15.75" x14ac:dyDescent="0.25">
      <c r="A1" s="2"/>
      <c r="B1" s="2"/>
      <c r="C1" s="2"/>
      <c r="D1" s="2"/>
      <c r="E1" s="2"/>
      <c r="F1" s="2"/>
      <c r="G1" s="2"/>
      <c r="H1" s="2"/>
      <c r="I1" s="2"/>
      <c r="J1" s="2"/>
      <c r="K1" s="2"/>
      <c r="L1" s="2"/>
    </row>
    <row r="2" spans="1:12" ht="18" customHeight="1" x14ac:dyDescent="0.25">
      <c r="A2" s="1367" t="s">
        <v>0</v>
      </c>
      <c r="B2" s="1367"/>
      <c r="C2" s="1367"/>
      <c r="D2" s="1367"/>
      <c r="E2" s="1367"/>
      <c r="F2" s="1367"/>
      <c r="G2" s="1367"/>
      <c r="H2" s="2"/>
      <c r="I2" s="2"/>
      <c r="J2" s="2"/>
      <c r="K2" s="2"/>
      <c r="L2" s="2"/>
    </row>
    <row r="3" spans="1:12" ht="18" customHeight="1" x14ac:dyDescent="0.25">
      <c r="A3" s="1"/>
      <c r="B3" s="1672" t="s">
        <v>1</v>
      </c>
      <c r="C3" s="1672"/>
      <c r="D3" s="1672"/>
      <c r="E3" s="1672"/>
      <c r="F3" s="1672"/>
      <c r="G3" s="1"/>
      <c r="H3" s="2"/>
      <c r="I3" s="2"/>
      <c r="J3" s="2"/>
      <c r="K3" s="2"/>
      <c r="L3" s="2"/>
    </row>
    <row r="4" spans="1:12" ht="16.5" thickBot="1" x14ac:dyDescent="0.3">
      <c r="A4" s="2"/>
      <c r="B4" s="2"/>
      <c r="C4" s="2"/>
      <c r="D4" s="2"/>
      <c r="E4" s="2"/>
      <c r="F4" s="311" t="s">
        <v>259</v>
      </c>
      <c r="G4" s="2"/>
      <c r="H4" s="2"/>
      <c r="I4" s="2"/>
      <c r="J4" s="2"/>
      <c r="K4" s="2"/>
      <c r="L4" s="2"/>
    </row>
    <row r="5" spans="1:12" ht="32.25" thickBot="1" x14ac:dyDescent="0.3">
      <c r="A5" s="2"/>
      <c r="B5" s="3" t="s">
        <v>2</v>
      </c>
      <c r="C5" s="1369" t="s">
        <v>638</v>
      </c>
      <c r="D5" s="1369"/>
      <c r="E5" s="1369"/>
      <c r="F5" s="1369"/>
      <c r="G5" s="2"/>
      <c r="H5" s="2"/>
      <c r="I5" s="2"/>
      <c r="J5" s="2"/>
      <c r="K5" s="2"/>
      <c r="L5" s="2"/>
    </row>
    <row r="6" spans="1:12" ht="16.5" thickBot="1" x14ac:dyDescent="0.3">
      <c r="A6" s="2"/>
      <c r="B6" s="3" t="s">
        <v>4</v>
      </c>
      <c r="C6" s="2312" t="s">
        <v>639</v>
      </c>
      <c r="D6" s="1278"/>
      <c r="E6" s="1278"/>
      <c r="F6" s="1370"/>
      <c r="G6" s="2"/>
      <c r="H6" s="2"/>
      <c r="I6" s="2"/>
      <c r="J6" s="2"/>
      <c r="K6" s="2"/>
      <c r="L6" s="2"/>
    </row>
    <row r="7" spans="1:12" ht="32.25" thickBot="1" x14ac:dyDescent="0.3">
      <c r="A7" s="2"/>
      <c r="B7" s="3" t="s">
        <v>6</v>
      </c>
      <c r="C7" s="1272" t="s">
        <v>7</v>
      </c>
      <c r="D7" s="1273"/>
      <c r="E7" s="1273"/>
      <c r="F7" s="1274"/>
      <c r="G7" s="2"/>
      <c r="H7" s="2"/>
      <c r="I7" s="2"/>
      <c r="J7" s="2"/>
      <c r="K7" s="2"/>
      <c r="L7" s="2"/>
    </row>
    <row r="8" spans="1:12" ht="16.5" thickBot="1" x14ac:dyDescent="0.3">
      <c r="A8" s="2"/>
      <c r="B8" s="2015" t="s">
        <v>8</v>
      </c>
      <c r="C8" s="1282"/>
      <c r="D8" s="1282"/>
      <c r="E8" s="1282"/>
      <c r="F8" s="2016"/>
      <c r="G8" s="2"/>
      <c r="H8" s="2"/>
      <c r="I8" s="2"/>
      <c r="J8" s="2"/>
      <c r="K8" s="2"/>
      <c r="L8" s="2"/>
    </row>
    <row r="9" spans="1:12" ht="16.5" thickBot="1" x14ac:dyDescent="0.3">
      <c r="A9" s="2"/>
      <c r="B9" s="1290" t="s">
        <v>638</v>
      </c>
      <c r="C9" s="1291"/>
      <c r="D9" s="1291"/>
      <c r="E9" s="1291"/>
      <c r="F9" s="1808"/>
      <c r="G9" s="2"/>
      <c r="H9" s="2"/>
      <c r="I9" s="2"/>
      <c r="J9" s="2"/>
      <c r="K9" s="2"/>
      <c r="L9" s="2"/>
    </row>
    <row r="10" spans="1:12" ht="6.75" customHeight="1" thickBot="1" x14ac:dyDescent="0.3">
      <c r="A10" s="2"/>
      <c r="B10" s="1290"/>
      <c r="C10" s="1291"/>
      <c r="D10" s="1291"/>
      <c r="E10" s="1291"/>
      <c r="F10" s="1808"/>
      <c r="G10" s="2"/>
      <c r="H10" s="2"/>
      <c r="I10" s="2"/>
      <c r="J10" s="2"/>
      <c r="K10" s="2"/>
      <c r="L10" s="2"/>
    </row>
    <row r="11" spans="1:12" ht="16.5" hidden="1" thickBot="1" x14ac:dyDescent="0.3">
      <c r="A11" s="2"/>
      <c r="B11" s="1290"/>
      <c r="C11" s="1291"/>
      <c r="D11" s="1291"/>
      <c r="E11" s="1291"/>
      <c r="F11" s="1808"/>
      <c r="G11" s="2"/>
      <c r="H11" s="2"/>
      <c r="I11" s="2"/>
      <c r="J11" s="2"/>
      <c r="K11" s="2"/>
      <c r="L11" s="2"/>
    </row>
    <row r="12" spans="1:12" ht="103.5" customHeight="1" thickBot="1" x14ac:dyDescent="0.3">
      <c r="A12" s="2"/>
      <c r="B12" s="4" t="s">
        <v>10</v>
      </c>
      <c r="C12" s="1296" t="s">
        <v>966</v>
      </c>
      <c r="D12" s="1685"/>
      <c r="E12" s="1685"/>
      <c r="F12" s="1725"/>
      <c r="G12" s="2"/>
      <c r="H12" s="2"/>
      <c r="I12" s="2"/>
      <c r="J12" s="2"/>
      <c r="K12" s="2"/>
      <c r="L12" s="2"/>
    </row>
    <row r="13" spans="1:12" ht="23.25" customHeight="1" x14ac:dyDescent="0.25">
      <c r="A13" s="2"/>
      <c r="B13" s="1387" t="s">
        <v>12</v>
      </c>
      <c r="C13" s="5">
        <v>2024</v>
      </c>
      <c r="D13" s="5">
        <v>2025</v>
      </c>
      <c r="E13" s="5">
        <v>2026</v>
      </c>
      <c r="F13" s="5">
        <v>2027</v>
      </c>
      <c r="G13" s="2"/>
      <c r="H13" s="2"/>
      <c r="I13" s="2"/>
      <c r="J13" s="2"/>
      <c r="K13" s="2"/>
      <c r="L13" s="2"/>
    </row>
    <row r="14" spans="1:12" ht="16.5" thickBot="1" x14ac:dyDescent="0.3">
      <c r="A14" s="2"/>
      <c r="B14" s="1388"/>
      <c r="C14" s="371" t="s">
        <v>13</v>
      </c>
      <c r="D14" s="371" t="s">
        <v>14</v>
      </c>
      <c r="E14" s="371" t="s">
        <v>14</v>
      </c>
      <c r="F14" s="371" t="s">
        <v>14</v>
      </c>
      <c r="G14" s="2"/>
      <c r="H14" s="2"/>
      <c r="I14" s="2"/>
      <c r="J14" s="2"/>
      <c r="K14" s="2"/>
      <c r="L14" s="2"/>
    </row>
    <row r="15" spans="1:12" ht="54" customHeight="1" thickBot="1" x14ac:dyDescent="0.3">
      <c r="A15" s="2"/>
      <c r="B15" s="6" t="s">
        <v>967</v>
      </c>
      <c r="C15" s="809" t="s">
        <v>175</v>
      </c>
      <c r="D15" s="809" t="s">
        <v>18</v>
      </c>
      <c r="E15" s="809" t="s">
        <v>18</v>
      </c>
      <c r="F15" s="809" t="s">
        <v>18</v>
      </c>
      <c r="G15" s="2"/>
      <c r="H15" s="2"/>
      <c r="I15" s="2"/>
      <c r="J15" s="2"/>
      <c r="K15" s="2"/>
      <c r="L15" s="2"/>
    </row>
    <row r="16" spans="1:12" ht="16.5" thickBot="1" x14ac:dyDescent="0.3">
      <c r="A16" s="2"/>
      <c r="B16" s="6" t="s">
        <v>174</v>
      </c>
      <c r="C16" s="809" t="s">
        <v>175</v>
      </c>
      <c r="D16" s="809" t="s">
        <v>18</v>
      </c>
      <c r="E16" s="809" t="s">
        <v>18</v>
      </c>
      <c r="F16" s="809" t="s">
        <v>18</v>
      </c>
      <c r="G16" s="2"/>
      <c r="H16" s="2"/>
      <c r="I16" s="2"/>
      <c r="J16" s="2"/>
      <c r="K16" s="2"/>
      <c r="L16" s="2"/>
    </row>
    <row r="17" spans="1:12" ht="32.25" thickBot="1" x14ac:dyDescent="0.3">
      <c r="A17" s="2"/>
      <c r="B17" s="6" t="s">
        <v>176</v>
      </c>
      <c r="C17" s="809" t="s">
        <v>175</v>
      </c>
      <c r="D17" s="809" t="s">
        <v>18</v>
      </c>
      <c r="E17" s="809" t="s">
        <v>18</v>
      </c>
      <c r="F17" s="809" t="s">
        <v>18</v>
      </c>
      <c r="G17" s="2"/>
      <c r="H17" s="2"/>
      <c r="I17" s="2"/>
      <c r="J17" s="2"/>
      <c r="K17" s="2"/>
      <c r="L17" s="2"/>
    </row>
    <row r="18" spans="1:12" ht="32.25" customHeight="1" thickBot="1" x14ac:dyDescent="0.3">
      <c r="A18" s="2"/>
      <c r="B18" s="10" t="s">
        <v>24</v>
      </c>
      <c r="C18" s="1295"/>
      <c r="D18" s="1296"/>
      <c r="E18" s="1296"/>
      <c r="F18" s="1320"/>
      <c r="G18" s="2"/>
      <c r="H18" s="2"/>
      <c r="I18" s="2"/>
      <c r="J18" s="2"/>
      <c r="K18" s="2"/>
      <c r="L18" s="2"/>
    </row>
    <row r="19" spans="1:12" ht="23.25" customHeight="1" thickBot="1" x14ac:dyDescent="0.3">
      <c r="A19" s="2"/>
      <c r="B19" s="1272" t="s">
        <v>84</v>
      </c>
      <c r="C19" s="1273"/>
      <c r="D19" s="1273"/>
      <c r="E19" s="1273"/>
      <c r="F19" s="1274"/>
      <c r="G19" s="2"/>
      <c r="H19" s="2"/>
      <c r="I19" s="11"/>
      <c r="J19" s="2"/>
      <c r="K19" s="11"/>
      <c r="L19" s="2"/>
    </row>
    <row r="20" spans="1:12" ht="27" customHeight="1" thickBot="1" x14ac:dyDescent="0.3">
      <c r="A20" s="2"/>
      <c r="B20" s="6" t="s">
        <v>264</v>
      </c>
      <c r="C20" s="372" t="s">
        <v>175</v>
      </c>
      <c r="D20" s="1082" t="s">
        <v>18</v>
      </c>
      <c r="E20" s="1082" t="s">
        <v>18</v>
      </c>
      <c r="F20" s="1082" t="s">
        <v>18</v>
      </c>
      <c r="G20" s="2"/>
      <c r="H20" s="1083"/>
      <c r="I20" s="2"/>
      <c r="J20" s="2"/>
      <c r="K20" s="2"/>
      <c r="L20" s="2"/>
    </row>
    <row r="21" spans="1:12" ht="30.75" customHeight="1" thickBot="1" x14ac:dyDescent="0.3">
      <c r="A21" s="2"/>
      <c r="B21" s="6" t="s">
        <v>176</v>
      </c>
      <c r="C21" s="1084" t="s">
        <v>175</v>
      </c>
      <c r="D21" s="1082" t="s">
        <v>18</v>
      </c>
      <c r="E21" s="1082" t="s">
        <v>18</v>
      </c>
      <c r="F21" s="1082" t="s">
        <v>18</v>
      </c>
      <c r="G21" s="2"/>
      <c r="H21" s="2"/>
      <c r="I21" s="2"/>
      <c r="J21" s="2"/>
      <c r="K21" s="2"/>
      <c r="L21" s="2"/>
    </row>
    <row r="22" spans="1:12" ht="24" customHeight="1" thickBot="1" x14ac:dyDescent="0.3">
      <c r="A22" s="2"/>
      <c r="B22" s="1323" t="s">
        <v>90</v>
      </c>
      <c r="C22" s="1300"/>
      <c r="D22" s="1300"/>
      <c r="E22" s="1300"/>
      <c r="F22" s="1324"/>
      <c r="G22" s="2"/>
      <c r="H22" s="2"/>
      <c r="I22" s="2"/>
      <c r="J22" s="2"/>
      <c r="K22" s="2"/>
      <c r="L22" s="2"/>
    </row>
    <row r="23" spans="1:12" ht="16.5" thickBot="1" x14ac:dyDescent="0.3">
      <c r="A23" s="2"/>
      <c r="B23" s="1323" t="s">
        <v>26</v>
      </c>
      <c r="C23" s="1300"/>
      <c r="D23" s="1300"/>
      <c r="E23" s="1300"/>
      <c r="F23" s="1324"/>
      <c r="G23" s="2"/>
      <c r="H23" s="2"/>
      <c r="I23" s="2"/>
      <c r="J23" s="2"/>
      <c r="K23" s="2"/>
      <c r="L23" s="2"/>
    </row>
    <row r="24" spans="1:12" ht="18.75" customHeight="1" thickBot="1" x14ac:dyDescent="0.3">
      <c r="A24" s="2"/>
      <c r="B24" s="12" t="s">
        <v>27</v>
      </c>
      <c r="C24" s="1382" t="s">
        <v>968</v>
      </c>
      <c r="D24" s="1378"/>
      <c r="E24" s="1378"/>
      <c r="F24" s="1379"/>
      <c r="G24" s="2"/>
      <c r="H24" s="2"/>
      <c r="I24" s="2"/>
      <c r="J24" s="2"/>
      <c r="K24" s="2"/>
      <c r="L24" s="2"/>
    </row>
    <row r="25" spans="1:12" ht="92.25" customHeight="1" thickBot="1" x14ac:dyDescent="0.3">
      <c r="A25" s="2"/>
      <c r="B25" s="6" t="s">
        <v>29</v>
      </c>
      <c r="C25" s="1690" t="s">
        <v>969</v>
      </c>
      <c r="D25" s="1691"/>
      <c r="E25" s="1691"/>
      <c r="F25" s="2313"/>
      <c r="G25" s="2"/>
      <c r="H25" s="2"/>
      <c r="I25" s="2"/>
      <c r="J25" s="2"/>
      <c r="K25" s="2"/>
      <c r="L25" s="2"/>
    </row>
    <row r="26" spans="1:12" ht="16.5" thickBot="1" x14ac:dyDescent="0.3">
      <c r="A26" s="2"/>
      <c r="B26" s="6" t="s">
        <v>31</v>
      </c>
      <c r="C26" s="2314" t="s">
        <v>970</v>
      </c>
      <c r="D26" s="2315"/>
      <c r="E26" s="2315"/>
      <c r="F26" s="2316"/>
      <c r="G26" s="2"/>
      <c r="H26" s="2"/>
      <c r="I26" s="2"/>
      <c r="J26" s="2"/>
      <c r="K26" s="2"/>
      <c r="L26" s="2"/>
    </row>
    <row r="27" spans="1:12" ht="12.75" customHeight="1" x14ac:dyDescent="0.25">
      <c r="A27" s="2"/>
      <c r="B27" s="1387"/>
      <c r="C27" s="14">
        <v>2024</v>
      </c>
      <c r="D27" s="14">
        <v>2025</v>
      </c>
      <c r="E27" s="14">
        <v>2026</v>
      </c>
      <c r="F27" s="14">
        <v>2027</v>
      </c>
      <c r="G27" s="2"/>
      <c r="H27" s="2"/>
      <c r="I27" s="2"/>
      <c r="J27" s="2"/>
      <c r="K27" s="2"/>
      <c r="L27" s="2"/>
    </row>
    <row r="28" spans="1:12" ht="45.75" customHeight="1" thickBot="1" x14ac:dyDescent="0.3">
      <c r="A28" s="2"/>
      <c r="B28" s="1388"/>
      <c r="C28" s="16" t="s">
        <v>13</v>
      </c>
      <c r="D28" s="16" t="s">
        <v>14</v>
      </c>
      <c r="E28" s="16" t="s">
        <v>14</v>
      </c>
      <c r="F28" s="16" t="s">
        <v>14</v>
      </c>
      <c r="G28" s="2"/>
      <c r="H28" s="2"/>
      <c r="I28" s="2"/>
      <c r="J28" s="2"/>
      <c r="K28" s="2"/>
      <c r="L28" s="2"/>
    </row>
    <row r="29" spans="1:12" ht="16.5" thickBot="1" x14ac:dyDescent="0.3">
      <c r="A29" s="2"/>
      <c r="B29" s="6" t="s">
        <v>33</v>
      </c>
      <c r="C29" s="379">
        <v>70</v>
      </c>
      <c r="D29" s="379">
        <v>70</v>
      </c>
      <c r="E29" s="379">
        <v>70</v>
      </c>
      <c r="F29" s="379">
        <v>70</v>
      </c>
      <c r="G29" s="2"/>
      <c r="H29" s="2"/>
      <c r="I29" s="2"/>
      <c r="J29" s="2"/>
      <c r="K29" s="2"/>
      <c r="L29" s="2"/>
    </row>
    <row r="30" spans="1:12" ht="16.5" thickBot="1" x14ac:dyDescent="0.3">
      <c r="A30" s="2"/>
      <c r="B30" s="6" t="s">
        <v>35</v>
      </c>
      <c r="C30" s="379">
        <f>C59</f>
        <v>21135</v>
      </c>
      <c r="D30" s="379">
        <f>D59</f>
        <v>21735</v>
      </c>
      <c r="E30" s="379">
        <f>E59</f>
        <v>21735</v>
      </c>
      <c r="F30" s="379">
        <f>F59</f>
        <v>21735</v>
      </c>
      <c r="G30" s="2"/>
      <c r="H30" s="2"/>
      <c r="I30" s="2"/>
      <c r="J30" s="2"/>
      <c r="K30" s="2"/>
      <c r="L30" s="2"/>
    </row>
    <row r="31" spans="1:12" ht="16.5" thickBot="1" x14ac:dyDescent="0.3">
      <c r="A31" s="2"/>
      <c r="B31" s="6" t="s">
        <v>36</v>
      </c>
      <c r="C31" s="379">
        <f>C30/C29</f>
        <v>301.92857142857144</v>
      </c>
      <c r="D31" s="379">
        <f>D30/D29</f>
        <v>310.5</v>
      </c>
      <c r="E31" s="379">
        <f>E30/E29</f>
        <v>310.5</v>
      </c>
      <c r="F31" s="379">
        <f>F30/F29</f>
        <v>310.5</v>
      </c>
      <c r="G31" s="2"/>
      <c r="H31" s="2"/>
      <c r="I31" s="2"/>
      <c r="J31" s="2"/>
      <c r="K31" s="2"/>
      <c r="L31" s="2"/>
    </row>
    <row r="32" spans="1:12" ht="16.5" thickBot="1" x14ac:dyDescent="0.3">
      <c r="A32" s="2"/>
      <c r="B32" s="6" t="s">
        <v>37</v>
      </c>
      <c r="C32" s="15" t="s">
        <v>94</v>
      </c>
      <c r="D32" s="19">
        <f>D29/C29-1</f>
        <v>0</v>
      </c>
      <c r="E32" s="19">
        <f t="shared" ref="E32:F34" si="0">E29/D29-1</f>
        <v>0</v>
      </c>
      <c r="F32" s="19">
        <f t="shared" si="0"/>
        <v>0</v>
      </c>
      <c r="G32" s="2"/>
      <c r="H32" s="39"/>
      <c r="I32" s="39"/>
      <c r="J32" s="39"/>
      <c r="K32" s="39"/>
      <c r="L32" s="39"/>
    </row>
    <row r="33" spans="1:12" ht="32.25" thickBot="1" x14ac:dyDescent="0.3">
      <c r="A33" s="2"/>
      <c r="B33" s="6" t="s">
        <v>38</v>
      </c>
      <c r="C33" s="15" t="s">
        <v>94</v>
      </c>
      <c r="D33" s="19">
        <f>D30/C30-1</f>
        <v>2.8388928317955919E-2</v>
      </c>
      <c r="E33" s="19">
        <f t="shared" si="0"/>
        <v>0</v>
      </c>
      <c r="F33" s="19">
        <f t="shared" si="0"/>
        <v>0</v>
      </c>
      <c r="G33" s="2"/>
      <c r="H33" s="2"/>
      <c r="I33" s="2"/>
      <c r="J33" s="2"/>
      <c r="K33" s="2"/>
      <c r="L33" s="2"/>
    </row>
    <row r="34" spans="1:12" ht="32.25" thickBot="1" x14ac:dyDescent="0.3">
      <c r="A34" s="2"/>
      <c r="B34" s="6" t="s">
        <v>39</v>
      </c>
      <c r="C34" s="15" t="s">
        <v>94</v>
      </c>
      <c r="D34" s="19">
        <f>D31/C31-1</f>
        <v>2.8388928317955919E-2</v>
      </c>
      <c r="E34" s="19">
        <f t="shared" si="0"/>
        <v>0</v>
      </c>
      <c r="F34" s="19">
        <f t="shared" si="0"/>
        <v>0</v>
      </c>
      <c r="G34" s="2"/>
      <c r="H34" s="2"/>
      <c r="I34" s="2"/>
      <c r="J34" s="2"/>
      <c r="K34" s="2"/>
      <c r="L34" s="2"/>
    </row>
    <row r="35" spans="1:12" ht="16.5" thickBot="1" x14ac:dyDescent="0.3">
      <c r="A35" s="2"/>
      <c r="B35" s="1328" t="s">
        <v>56</v>
      </c>
      <c r="C35" s="1318"/>
      <c r="D35" s="1318"/>
      <c r="E35" s="1318"/>
      <c r="F35" s="1329"/>
      <c r="G35" s="2"/>
      <c r="H35" s="2"/>
      <c r="I35" s="2"/>
      <c r="J35" s="2"/>
      <c r="K35" s="2"/>
      <c r="L35" s="2"/>
    </row>
    <row r="36" spans="1:12" ht="12.75" customHeight="1" x14ac:dyDescent="0.25">
      <c r="A36" s="2"/>
      <c r="B36" s="1387"/>
      <c r="C36" s="14">
        <v>2024</v>
      </c>
      <c r="D36" s="14">
        <v>2025</v>
      </c>
      <c r="E36" s="14">
        <v>2026</v>
      </c>
      <c r="F36" s="14">
        <v>2027</v>
      </c>
      <c r="G36" s="2"/>
      <c r="H36" s="2"/>
      <c r="I36" s="2"/>
      <c r="J36" s="2"/>
      <c r="K36" s="2"/>
      <c r="L36" s="2"/>
    </row>
    <row r="37" spans="1:12" ht="17.25" customHeight="1" thickBot="1" x14ac:dyDescent="0.3">
      <c r="A37" s="2"/>
      <c r="B37" s="1388"/>
      <c r="C37" s="16" t="s">
        <v>13</v>
      </c>
      <c r="D37" s="16" t="s">
        <v>14</v>
      </c>
      <c r="E37" s="16" t="s">
        <v>14</v>
      </c>
      <c r="F37" s="16" t="s">
        <v>14</v>
      </c>
      <c r="G37" s="2"/>
      <c r="H37" s="2"/>
      <c r="I37" s="2"/>
      <c r="J37" s="2"/>
      <c r="K37" s="2"/>
      <c r="L37" s="2"/>
    </row>
    <row r="38" spans="1:12" ht="16.5" thickBot="1" x14ac:dyDescent="0.3">
      <c r="A38" s="2"/>
      <c r="B38" s="20" t="s">
        <v>41</v>
      </c>
      <c r="C38" s="1085">
        <f>C39+C40</f>
        <v>14095</v>
      </c>
      <c r="D38" s="21">
        <f>D39+D40</f>
        <v>14695</v>
      </c>
      <c r="E38" s="21">
        <f>E39+E40</f>
        <v>14695</v>
      </c>
      <c r="F38" s="21">
        <f>F39+F40</f>
        <v>14695</v>
      </c>
      <c r="G38" s="2"/>
      <c r="H38" s="2"/>
      <c r="I38" s="2"/>
      <c r="J38" s="2"/>
      <c r="K38" s="2"/>
      <c r="L38" s="2"/>
    </row>
    <row r="39" spans="1:12" ht="16.5" thickBot="1" x14ac:dyDescent="0.3">
      <c r="A39" s="2"/>
      <c r="B39" s="22" t="s">
        <v>42</v>
      </c>
      <c r="C39" s="1086">
        <v>14095</v>
      </c>
      <c r="D39" s="23">
        <v>14695</v>
      </c>
      <c r="E39" s="23">
        <v>14695</v>
      </c>
      <c r="F39" s="23">
        <v>14695</v>
      </c>
      <c r="G39" s="2"/>
      <c r="H39" s="39"/>
      <c r="I39" s="39"/>
      <c r="J39" s="39"/>
      <c r="K39" s="2"/>
      <c r="L39" s="2"/>
    </row>
    <row r="40" spans="1:12" ht="16.5" thickBot="1" x14ac:dyDescent="0.3">
      <c r="A40" s="2"/>
      <c r="B40" s="22" t="s">
        <v>43</v>
      </c>
      <c r="C40" s="24">
        <v>0</v>
      </c>
      <c r="D40" s="24">
        <v>0</v>
      </c>
      <c r="E40" s="24">
        <v>0</v>
      </c>
      <c r="F40" s="24">
        <v>0</v>
      </c>
      <c r="G40" s="2"/>
      <c r="H40" s="2"/>
      <c r="I40" s="2"/>
      <c r="J40" s="2"/>
      <c r="K40" s="2"/>
      <c r="L40" s="2"/>
    </row>
    <row r="41" spans="1:12" ht="32.25" thickBot="1" x14ac:dyDescent="0.3">
      <c r="A41" s="2"/>
      <c r="B41" s="20" t="s">
        <v>67</v>
      </c>
      <c r="C41" s="1085">
        <f>C42+C43</f>
        <v>2040</v>
      </c>
      <c r="D41" s="21">
        <f>D42+D43</f>
        <v>2040</v>
      </c>
      <c r="E41" s="21">
        <f>E42+E43</f>
        <v>2040</v>
      </c>
      <c r="F41" s="21">
        <f>F42+F43</f>
        <v>2040</v>
      </c>
      <c r="G41" s="2"/>
      <c r="H41" s="2"/>
      <c r="I41" s="2"/>
      <c r="J41" s="2"/>
      <c r="K41" s="2"/>
      <c r="L41" s="2"/>
    </row>
    <row r="42" spans="1:12" ht="16.5" thickBot="1" x14ac:dyDescent="0.3">
      <c r="A42" s="2"/>
      <c r="B42" s="22" t="s">
        <v>42</v>
      </c>
      <c r="C42" s="1086">
        <v>2040</v>
      </c>
      <c r="D42" s="505">
        <v>2040</v>
      </c>
      <c r="E42" s="505">
        <v>2040</v>
      </c>
      <c r="F42" s="505">
        <v>2040</v>
      </c>
      <c r="G42" s="1087"/>
      <c r="H42" s="2"/>
      <c r="I42" s="39"/>
      <c r="J42" s="2"/>
      <c r="K42" s="2"/>
      <c r="L42" s="2"/>
    </row>
    <row r="43" spans="1:12" ht="16.5" thickBot="1" x14ac:dyDescent="0.3">
      <c r="A43" s="2"/>
      <c r="B43" s="22" t="s">
        <v>43</v>
      </c>
      <c r="C43" s="24">
        <v>0</v>
      </c>
      <c r="D43" s="21">
        <v>0</v>
      </c>
      <c r="E43" s="21">
        <v>0</v>
      </c>
      <c r="F43" s="21">
        <v>0</v>
      </c>
      <c r="G43" s="2"/>
      <c r="H43" s="2"/>
      <c r="I43" s="39"/>
      <c r="J43" s="2"/>
      <c r="K43" s="2"/>
      <c r="L43" s="2"/>
    </row>
    <row r="44" spans="1:12" ht="16.5" thickBot="1" x14ac:dyDescent="0.3">
      <c r="A44" s="2"/>
      <c r="B44" s="20" t="s">
        <v>45</v>
      </c>
      <c r="C44" s="1088">
        <f>C45+C46</f>
        <v>5000</v>
      </c>
      <c r="D44" s="21">
        <f>D45+D46</f>
        <v>5000</v>
      </c>
      <c r="E44" s="21">
        <f>E45+E46</f>
        <v>5000</v>
      </c>
      <c r="F44" s="21">
        <f>F45+F46</f>
        <v>5000</v>
      </c>
      <c r="G44" s="2"/>
      <c r="H44" s="2"/>
      <c r="I44" s="2"/>
      <c r="J44" s="2"/>
      <c r="K44" s="2"/>
      <c r="L44" s="2"/>
    </row>
    <row r="45" spans="1:12" ht="16.5" thickBot="1" x14ac:dyDescent="0.3">
      <c r="A45" s="2"/>
      <c r="B45" s="22" t="s">
        <v>42</v>
      </c>
      <c r="C45" s="1086">
        <v>5000</v>
      </c>
      <c r="D45" s="505">
        <v>5000</v>
      </c>
      <c r="E45" s="505">
        <v>5000</v>
      </c>
      <c r="F45" s="505">
        <v>5000</v>
      </c>
      <c r="G45" s="1089"/>
      <c r="H45" s="2"/>
      <c r="I45" s="2"/>
      <c r="J45" s="2"/>
      <c r="K45" s="2"/>
      <c r="L45" s="2"/>
    </row>
    <row r="46" spans="1:12" ht="16.5" thickBot="1" x14ac:dyDescent="0.3">
      <c r="A46" s="2"/>
      <c r="B46" s="22" t="s">
        <v>43</v>
      </c>
      <c r="C46" s="1088">
        <v>0</v>
      </c>
      <c r="D46" s="21">
        <v>0</v>
      </c>
      <c r="E46" s="21">
        <v>0</v>
      </c>
      <c r="F46" s="21">
        <v>0</v>
      </c>
      <c r="G46" s="1089"/>
      <c r="H46" s="2"/>
      <c r="I46" s="2"/>
      <c r="J46" s="2"/>
      <c r="K46" s="2"/>
      <c r="L46" s="2"/>
    </row>
    <row r="47" spans="1:12" ht="16.5" thickBot="1" x14ac:dyDescent="0.3">
      <c r="A47" s="2"/>
      <c r="B47" s="20" t="s">
        <v>46</v>
      </c>
      <c r="C47" s="1088">
        <v>0</v>
      </c>
      <c r="D47" s="21">
        <v>0</v>
      </c>
      <c r="E47" s="21">
        <v>0</v>
      </c>
      <c r="F47" s="21">
        <v>0</v>
      </c>
      <c r="G47" s="2"/>
      <c r="H47" s="2"/>
      <c r="I47" s="2"/>
      <c r="J47" s="2"/>
      <c r="K47" s="2"/>
      <c r="L47" s="2"/>
    </row>
    <row r="48" spans="1:12" ht="16.5" thickBot="1" x14ac:dyDescent="0.3">
      <c r="A48" s="2"/>
      <c r="B48" s="22" t="s">
        <v>42</v>
      </c>
      <c r="C48" s="1088">
        <v>0</v>
      </c>
      <c r="D48" s="21">
        <v>0</v>
      </c>
      <c r="E48" s="21">
        <v>0</v>
      </c>
      <c r="F48" s="21">
        <v>0</v>
      </c>
      <c r="G48" s="2"/>
      <c r="H48" s="2"/>
      <c r="I48" s="2"/>
      <c r="J48" s="2"/>
      <c r="K48" s="2"/>
      <c r="L48" s="2"/>
    </row>
    <row r="49" spans="1:13" ht="16.5" thickBot="1" x14ac:dyDescent="0.3">
      <c r="A49" s="2"/>
      <c r="B49" s="22" t="s">
        <v>43</v>
      </c>
      <c r="C49" s="1088">
        <v>0</v>
      </c>
      <c r="D49" s="21">
        <v>0</v>
      </c>
      <c r="E49" s="21">
        <v>0</v>
      </c>
      <c r="F49" s="21">
        <v>0</v>
      </c>
      <c r="G49" s="2"/>
      <c r="H49" s="2"/>
      <c r="I49" s="2"/>
      <c r="J49" s="2"/>
      <c r="K49" s="2"/>
      <c r="L49" s="2"/>
    </row>
    <row r="50" spans="1:13" ht="32.25" thickBot="1" x14ac:dyDescent="0.3">
      <c r="A50" s="2"/>
      <c r="B50" s="20" t="s">
        <v>47</v>
      </c>
      <c r="C50" s="1088">
        <v>0</v>
      </c>
      <c r="D50" s="21">
        <v>0</v>
      </c>
      <c r="E50" s="21">
        <v>0</v>
      </c>
      <c r="F50" s="21">
        <v>0</v>
      </c>
      <c r="G50" s="2"/>
      <c r="H50" s="2"/>
      <c r="I50" s="2"/>
      <c r="J50" s="2"/>
      <c r="K50" s="2"/>
      <c r="L50" s="2"/>
    </row>
    <row r="51" spans="1:13" ht="16.5" thickBot="1" x14ac:dyDescent="0.3">
      <c r="A51" s="2"/>
      <c r="B51" s="22" t="s">
        <v>42</v>
      </c>
      <c r="C51" s="1086">
        <v>0</v>
      </c>
      <c r="D51" s="505">
        <v>0</v>
      </c>
      <c r="E51" s="505">
        <v>0</v>
      </c>
      <c r="F51" s="505">
        <v>0</v>
      </c>
      <c r="G51" s="2"/>
      <c r="H51" s="39"/>
      <c r="I51" s="39"/>
      <c r="J51" s="39"/>
      <c r="K51" s="2"/>
      <c r="L51" s="2"/>
    </row>
    <row r="52" spans="1:13" ht="16.5" thickBot="1" x14ac:dyDescent="0.3">
      <c r="A52" s="2"/>
      <c r="B52" s="22" t="s">
        <v>43</v>
      </c>
      <c r="C52" s="24">
        <v>0</v>
      </c>
      <c r="D52" s="21">
        <f t="shared" ref="D52:F52" si="1">D53+D54</f>
        <v>0</v>
      </c>
      <c r="E52" s="21">
        <f t="shared" si="1"/>
        <v>0</v>
      </c>
      <c r="F52" s="21">
        <f t="shared" si="1"/>
        <v>0</v>
      </c>
      <c r="G52" s="2"/>
      <c r="H52" s="2"/>
      <c r="I52" s="2"/>
      <c r="J52" s="2"/>
      <c r="K52" s="2"/>
      <c r="L52" s="2"/>
    </row>
    <row r="53" spans="1:13" ht="16.5" thickBot="1" x14ac:dyDescent="0.3">
      <c r="A53" s="2"/>
      <c r="B53" s="20" t="s">
        <v>48</v>
      </c>
      <c r="C53" s="24">
        <f>C54+C55</f>
        <v>0</v>
      </c>
      <c r="D53" s="21">
        <v>0</v>
      </c>
      <c r="E53" s="21">
        <v>0</v>
      </c>
      <c r="F53" s="21">
        <v>0</v>
      </c>
      <c r="G53" s="2"/>
      <c r="H53" s="2"/>
      <c r="I53" s="2"/>
      <c r="J53" s="2"/>
      <c r="K53" s="2"/>
      <c r="L53" s="2"/>
    </row>
    <row r="54" spans="1:13" ht="16.5" thickBot="1" x14ac:dyDescent="0.3">
      <c r="A54" s="2"/>
      <c r="B54" s="22" t="s">
        <v>42</v>
      </c>
      <c r="C54" s="23">
        <v>0</v>
      </c>
      <c r="D54" s="21">
        <v>0</v>
      </c>
      <c r="E54" s="505">
        <v>0</v>
      </c>
      <c r="F54" s="505">
        <v>0</v>
      </c>
      <c r="G54" s="2"/>
      <c r="H54" s="2"/>
      <c r="I54" s="2"/>
      <c r="J54" s="2"/>
      <c r="K54" s="2"/>
      <c r="L54" s="2"/>
    </row>
    <row r="55" spans="1:13" ht="16.5" thickBot="1" x14ac:dyDescent="0.3">
      <c r="A55" s="2"/>
      <c r="B55" s="22" t="s">
        <v>43</v>
      </c>
      <c r="C55" s="24">
        <v>0</v>
      </c>
      <c r="D55" s="21">
        <v>0</v>
      </c>
      <c r="E55" s="21">
        <v>0</v>
      </c>
      <c r="F55" s="21">
        <v>0</v>
      </c>
      <c r="G55" s="2"/>
      <c r="H55" s="2"/>
      <c r="I55" s="2"/>
      <c r="J55" s="2"/>
      <c r="K55" s="2"/>
      <c r="L55" s="2"/>
    </row>
    <row r="56" spans="1:13" ht="32.25" thickBot="1" x14ac:dyDescent="0.3">
      <c r="A56" s="2"/>
      <c r="B56" s="20" t="s">
        <v>49</v>
      </c>
      <c r="C56" s="24">
        <v>0</v>
      </c>
      <c r="D56" s="21">
        <v>0</v>
      </c>
      <c r="E56" s="21">
        <f>D56*1.03*0.99</f>
        <v>0</v>
      </c>
      <c r="F56" s="21">
        <f>E56*1.03*0.99</f>
        <v>0</v>
      </c>
      <c r="G56" s="2"/>
      <c r="H56" s="2"/>
      <c r="I56" s="1090"/>
      <c r="J56" s="2"/>
      <c r="K56" s="2"/>
      <c r="L56" s="2"/>
    </row>
    <row r="57" spans="1:13" ht="16.5" thickBot="1" x14ac:dyDescent="0.3">
      <c r="A57" s="2"/>
      <c r="B57" s="22" t="s">
        <v>42</v>
      </c>
      <c r="C57" s="24">
        <v>0</v>
      </c>
      <c r="D57" s="21">
        <v>0</v>
      </c>
      <c r="E57" s="21">
        <v>0</v>
      </c>
      <c r="F57" s="21">
        <v>0</v>
      </c>
      <c r="G57" s="2"/>
      <c r="H57" s="2"/>
      <c r="I57" s="2"/>
      <c r="J57" s="2"/>
      <c r="K57" s="1091"/>
      <c r="L57" s="1091"/>
      <c r="M57" s="341"/>
    </row>
    <row r="58" spans="1:13" ht="16.5" thickBot="1" x14ac:dyDescent="0.3">
      <c r="A58" s="2"/>
      <c r="B58" s="22" t="s">
        <v>43</v>
      </c>
      <c r="C58" s="24">
        <v>0</v>
      </c>
      <c r="D58" s="21">
        <v>0</v>
      </c>
      <c r="E58" s="21">
        <v>0</v>
      </c>
      <c r="F58" s="21">
        <v>0</v>
      </c>
      <c r="G58" s="2"/>
      <c r="H58" s="2"/>
      <c r="I58" s="2"/>
      <c r="J58" s="2"/>
      <c r="K58" s="2"/>
      <c r="L58" s="2"/>
    </row>
    <row r="59" spans="1:13" ht="16.5" thickBot="1" x14ac:dyDescent="0.3">
      <c r="A59" s="2"/>
      <c r="B59" s="520" t="s">
        <v>62</v>
      </c>
      <c r="C59" s="24">
        <f>C56+C53+C50+C47+C44+C41+C38</f>
        <v>21135</v>
      </c>
      <c r="D59" s="24">
        <f>D56+D53+D50+D47+D44+D41+D38</f>
        <v>21735</v>
      </c>
      <c r="E59" s="24">
        <f t="shared" ref="E59:F59" si="2">E56+E53+E50+E47+E44+E41+E38</f>
        <v>21735</v>
      </c>
      <c r="F59" s="24">
        <f t="shared" si="2"/>
        <v>21735</v>
      </c>
      <c r="G59" s="2"/>
      <c r="H59" s="2"/>
      <c r="I59" s="2"/>
      <c r="J59" s="2"/>
      <c r="K59" s="2"/>
      <c r="L59" s="2"/>
    </row>
    <row r="60" spans="1:13" ht="16.5" thickBot="1" x14ac:dyDescent="0.3">
      <c r="A60" s="2"/>
      <c r="B60" s="45" t="s">
        <v>71</v>
      </c>
      <c r="C60" s="388">
        <f>IF(C59-C30=0,0,"Error")</f>
        <v>0</v>
      </c>
      <c r="D60" s="388">
        <f>IF(D59-D30=0,0,"Error")</f>
        <v>0</v>
      </c>
      <c r="E60" s="388">
        <f>IF(E59-E30=0,0,"Error")</f>
        <v>0</v>
      </c>
      <c r="F60" s="388">
        <f>IF(F59-F30=0,0,"Error")</f>
        <v>0</v>
      </c>
      <c r="G60" s="2"/>
      <c r="H60" s="2"/>
      <c r="I60" s="2"/>
      <c r="J60" s="2"/>
      <c r="K60" s="2"/>
      <c r="L60" s="2"/>
    </row>
    <row r="61" spans="1:13" ht="32.25" hidden="1" thickBot="1" x14ac:dyDescent="0.3">
      <c r="A61" s="2"/>
      <c r="B61" s="819" t="s">
        <v>306</v>
      </c>
      <c r="C61" s="1684"/>
      <c r="D61" s="1685"/>
      <c r="E61" s="1685"/>
      <c r="F61" s="1725"/>
      <c r="G61" s="2"/>
      <c r="H61" s="2"/>
      <c r="I61" s="2"/>
      <c r="J61" s="2"/>
      <c r="K61" s="2"/>
      <c r="L61" s="2"/>
    </row>
    <row r="62" spans="1:13" ht="26.25" hidden="1" customHeight="1" thickBot="1" x14ac:dyDescent="0.3">
      <c r="A62" s="2"/>
      <c r="B62" s="6" t="s">
        <v>29</v>
      </c>
      <c r="C62" s="1272"/>
      <c r="D62" s="1273"/>
      <c r="E62" s="1273"/>
      <c r="F62" s="1274"/>
      <c r="G62" s="2"/>
      <c r="H62" s="2"/>
      <c r="I62" s="2"/>
      <c r="J62" s="2"/>
      <c r="K62" s="2"/>
      <c r="L62" s="2"/>
    </row>
    <row r="63" spans="1:13" ht="16.5" hidden="1" thickBot="1" x14ac:dyDescent="0.3">
      <c r="A63" s="2"/>
      <c r="B63" s="6" t="s">
        <v>31</v>
      </c>
      <c r="C63" s="1287"/>
      <c r="D63" s="1288"/>
      <c r="E63" s="1288"/>
      <c r="F63" s="1385"/>
      <c r="G63" s="2"/>
      <c r="H63" s="2"/>
      <c r="I63" s="2"/>
      <c r="J63" s="2"/>
      <c r="K63" s="2"/>
      <c r="L63" s="2"/>
    </row>
    <row r="64" spans="1:13" ht="12.75" hidden="1" customHeight="1" x14ac:dyDescent="0.25">
      <c r="A64" s="2"/>
      <c r="B64" s="1387"/>
      <c r="C64" s="14">
        <v>2018</v>
      </c>
      <c r="D64" s="14">
        <v>2019</v>
      </c>
      <c r="E64" s="14">
        <v>2026</v>
      </c>
      <c r="F64" s="14">
        <v>2027</v>
      </c>
      <c r="G64" s="2"/>
      <c r="H64" s="2"/>
      <c r="I64" s="2"/>
      <c r="J64" s="2"/>
      <c r="K64" s="2"/>
      <c r="L64" s="2"/>
    </row>
    <row r="65" spans="1:12" ht="9" hidden="1" customHeight="1" thickBot="1" x14ac:dyDescent="0.3">
      <c r="A65" s="2"/>
      <c r="B65" s="1388"/>
      <c r="C65" s="16" t="s">
        <v>13</v>
      </c>
      <c r="D65" s="16" t="s">
        <v>14</v>
      </c>
      <c r="E65" s="16" t="s">
        <v>14</v>
      </c>
      <c r="F65" s="16" t="s">
        <v>14</v>
      </c>
      <c r="G65" s="2"/>
      <c r="H65" s="2"/>
      <c r="I65" s="2"/>
      <c r="J65" s="2"/>
      <c r="K65" s="2"/>
      <c r="L65" s="2"/>
    </row>
    <row r="66" spans="1:12" ht="16.5" hidden="1" thickBot="1" x14ac:dyDescent="0.3">
      <c r="A66" s="2"/>
      <c r="B66" s="6" t="s">
        <v>33</v>
      </c>
      <c r="C66" s="6"/>
      <c r="D66" s="6"/>
      <c r="E66" s="6"/>
      <c r="F66" s="6"/>
      <c r="G66" s="2"/>
      <c r="H66" s="2"/>
      <c r="I66" s="2"/>
      <c r="J66" s="2"/>
      <c r="K66" s="2"/>
      <c r="L66" s="2"/>
    </row>
    <row r="67" spans="1:12" ht="16.5" hidden="1" thickBot="1" x14ac:dyDescent="0.3">
      <c r="A67" s="2"/>
      <c r="B67" s="6" t="s">
        <v>35</v>
      </c>
      <c r="C67" s="379">
        <f>C96</f>
        <v>0</v>
      </c>
      <c r="D67" s="379">
        <f>D96</f>
        <v>0</v>
      </c>
      <c r="E67" s="379">
        <f>E96</f>
        <v>0</v>
      </c>
      <c r="F67" s="379">
        <f>F96</f>
        <v>0</v>
      </c>
      <c r="G67" s="2"/>
      <c r="H67" s="2"/>
      <c r="I67" s="2"/>
      <c r="J67" s="2"/>
      <c r="K67" s="2"/>
      <c r="L67" s="2"/>
    </row>
    <row r="68" spans="1:12" ht="16.5" hidden="1" thickBot="1" x14ac:dyDescent="0.3">
      <c r="A68" s="2"/>
      <c r="B68" s="6" t="s">
        <v>36</v>
      </c>
      <c r="C68" s="379" t="e">
        <f>C67/C66</f>
        <v>#DIV/0!</v>
      </c>
      <c r="D68" s="379" t="e">
        <f>D67/D66</f>
        <v>#DIV/0!</v>
      </c>
      <c r="E68" s="379" t="e">
        <f>E67/E66</f>
        <v>#DIV/0!</v>
      </c>
      <c r="F68" s="379" t="e">
        <f>F67/F66</f>
        <v>#DIV/0!</v>
      </c>
      <c r="G68" s="2"/>
      <c r="H68" s="2"/>
      <c r="I68" s="2"/>
      <c r="J68" s="2"/>
      <c r="K68" s="2"/>
      <c r="L68" s="2"/>
    </row>
    <row r="69" spans="1:12" ht="16.5" hidden="1" thickBot="1" x14ac:dyDescent="0.3">
      <c r="A69" s="2"/>
      <c r="B69" s="6" t="s">
        <v>37</v>
      </c>
      <c r="C69" s="15"/>
      <c r="D69" s="19" t="e">
        <f t="shared" ref="D69:F71" si="3">D66/C66-1</f>
        <v>#DIV/0!</v>
      </c>
      <c r="E69" s="19" t="e">
        <f t="shared" si="3"/>
        <v>#DIV/0!</v>
      </c>
      <c r="F69" s="19" t="e">
        <f t="shared" si="3"/>
        <v>#DIV/0!</v>
      </c>
      <c r="G69" s="2"/>
      <c r="H69" s="2"/>
      <c r="I69" s="2"/>
      <c r="J69" s="2"/>
      <c r="K69" s="2"/>
      <c r="L69" s="2"/>
    </row>
    <row r="70" spans="1:12" ht="32.25" hidden="1" thickBot="1" x14ac:dyDescent="0.3">
      <c r="A70" s="2"/>
      <c r="B70" s="6" t="s">
        <v>38</v>
      </c>
      <c r="C70" s="15"/>
      <c r="D70" s="19" t="e">
        <f t="shared" si="3"/>
        <v>#DIV/0!</v>
      </c>
      <c r="E70" s="19" t="e">
        <f t="shared" si="3"/>
        <v>#DIV/0!</v>
      </c>
      <c r="F70" s="19" t="e">
        <f t="shared" si="3"/>
        <v>#DIV/0!</v>
      </c>
      <c r="G70" s="2"/>
      <c r="H70" s="2"/>
      <c r="I70" s="2"/>
      <c r="J70" s="2"/>
      <c r="K70" s="2"/>
      <c r="L70" s="2"/>
    </row>
    <row r="71" spans="1:12" ht="32.25" hidden="1" thickBot="1" x14ac:dyDescent="0.3">
      <c r="A71" s="2"/>
      <c r="B71" s="6" t="s">
        <v>39</v>
      </c>
      <c r="C71" s="15"/>
      <c r="D71" s="19" t="e">
        <f t="shared" si="3"/>
        <v>#DIV/0!</v>
      </c>
      <c r="E71" s="19" t="e">
        <f t="shared" si="3"/>
        <v>#DIV/0!</v>
      </c>
      <c r="F71" s="19" t="e">
        <f t="shared" si="3"/>
        <v>#DIV/0!</v>
      </c>
      <c r="G71" s="2"/>
      <c r="H71" s="2"/>
      <c r="I71" s="2"/>
      <c r="J71" s="2"/>
      <c r="K71" s="2"/>
      <c r="L71" s="2"/>
    </row>
    <row r="72" spans="1:12" ht="24.75" hidden="1" customHeight="1" thickBot="1" x14ac:dyDescent="0.3">
      <c r="A72" s="2"/>
      <c r="B72" s="1328" t="s">
        <v>307</v>
      </c>
      <c r="C72" s="1318"/>
      <c r="D72" s="1318"/>
      <c r="E72" s="1318"/>
      <c r="F72" s="1329"/>
      <c r="G72" s="2"/>
      <c r="H72" s="2"/>
      <c r="I72" s="2"/>
      <c r="J72" s="2"/>
      <c r="K72" s="2"/>
      <c r="L72" s="2"/>
    </row>
    <row r="73" spans="1:12" ht="12.75" hidden="1" customHeight="1" x14ac:dyDescent="0.25">
      <c r="A73" s="2"/>
      <c r="B73" s="1387"/>
      <c r="C73" s="14">
        <v>2018</v>
      </c>
      <c r="D73" s="14">
        <v>2019</v>
      </c>
      <c r="E73" s="14">
        <v>2026</v>
      </c>
      <c r="F73" s="14">
        <v>2027</v>
      </c>
      <c r="G73" s="2"/>
      <c r="H73" s="2"/>
      <c r="I73" s="2"/>
      <c r="J73" s="2"/>
      <c r="K73" s="2"/>
      <c r="L73" s="2"/>
    </row>
    <row r="74" spans="1:12" ht="9" hidden="1" customHeight="1" thickBot="1" x14ac:dyDescent="0.3">
      <c r="A74" s="2"/>
      <c r="B74" s="1388"/>
      <c r="C74" s="16" t="s">
        <v>13</v>
      </c>
      <c r="D74" s="16" t="s">
        <v>14</v>
      </c>
      <c r="E74" s="16" t="s">
        <v>14</v>
      </c>
      <c r="F74" s="16" t="s">
        <v>14</v>
      </c>
      <c r="G74" s="2"/>
      <c r="H74" s="2"/>
      <c r="I74" s="2"/>
      <c r="J74" s="2"/>
      <c r="K74" s="2"/>
      <c r="L74" s="2"/>
    </row>
    <row r="75" spans="1:12" ht="24.75" hidden="1" customHeight="1" thickBot="1" x14ac:dyDescent="0.3">
      <c r="A75" s="2"/>
      <c r="B75" s="20" t="s">
        <v>41</v>
      </c>
      <c r="C75" s="21"/>
      <c r="D75" s="21"/>
      <c r="E75" s="21"/>
      <c r="F75" s="21"/>
      <c r="G75" s="2"/>
      <c r="H75" s="2"/>
      <c r="I75" s="2"/>
      <c r="J75" s="2"/>
      <c r="K75" s="2"/>
      <c r="L75" s="2"/>
    </row>
    <row r="76" spans="1:12" ht="38.25" hidden="1" customHeight="1" thickBot="1" x14ac:dyDescent="0.3">
      <c r="A76" s="2"/>
      <c r="B76" s="22" t="s">
        <v>42</v>
      </c>
      <c r="C76" s="24"/>
      <c r="D76" s="389"/>
      <c r="E76" s="389"/>
      <c r="F76" s="389"/>
      <c r="G76" s="2"/>
      <c r="H76" s="2"/>
      <c r="I76" s="2"/>
      <c r="J76" s="2"/>
      <c r="K76" s="2"/>
      <c r="L76" s="2"/>
    </row>
    <row r="77" spans="1:12" ht="24.75" hidden="1" customHeight="1" thickBot="1" x14ac:dyDescent="0.3">
      <c r="A77" s="2"/>
      <c r="B77" s="22" t="s">
        <v>43</v>
      </c>
      <c r="C77" s="24"/>
      <c r="D77" s="389"/>
      <c r="E77" s="389"/>
      <c r="F77" s="389"/>
      <c r="G77" s="2"/>
      <c r="H77" s="2"/>
      <c r="I77" s="2"/>
      <c r="J77" s="2"/>
      <c r="K77" s="2"/>
      <c r="L77" s="2"/>
    </row>
    <row r="78" spans="1:12" ht="24.75" hidden="1" customHeight="1" thickBot="1" x14ac:dyDescent="0.3">
      <c r="A78" s="2"/>
      <c r="B78" s="20" t="s">
        <v>67</v>
      </c>
      <c r="C78" s="21"/>
      <c r="D78" s="21"/>
      <c r="E78" s="21"/>
      <c r="F78" s="21"/>
      <c r="G78" s="2"/>
      <c r="H78" s="2"/>
      <c r="I78" s="2"/>
      <c r="J78" s="2"/>
      <c r="K78" s="2"/>
      <c r="L78" s="2"/>
    </row>
    <row r="79" spans="1:12" ht="16.5" hidden="1" thickBot="1" x14ac:dyDescent="0.3">
      <c r="A79" s="2"/>
      <c r="B79" s="22" t="s">
        <v>42</v>
      </c>
      <c r="C79" s="24"/>
      <c r="D79" s="21"/>
      <c r="E79" s="21"/>
      <c r="F79" s="21"/>
      <c r="G79" s="2"/>
      <c r="H79" s="2"/>
      <c r="I79" s="2"/>
      <c r="J79" s="2"/>
      <c r="K79" s="2"/>
      <c r="L79" s="2"/>
    </row>
    <row r="80" spans="1:12" ht="16.5" hidden="1" thickBot="1" x14ac:dyDescent="0.3">
      <c r="A80" s="2"/>
      <c r="B80" s="22" t="s">
        <v>43</v>
      </c>
      <c r="C80" s="24"/>
      <c r="D80" s="21"/>
      <c r="E80" s="21"/>
      <c r="F80" s="21"/>
      <c r="G80" s="2"/>
      <c r="H80" s="2"/>
      <c r="I80" s="2"/>
      <c r="J80" s="2"/>
      <c r="K80" s="2"/>
      <c r="L80" s="2"/>
    </row>
    <row r="81" spans="1:12" ht="24.75" hidden="1" customHeight="1" thickBot="1" x14ac:dyDescent="0.3">
      <c r="A81" s="2"/>
      <c r="B81" s="20" t="s">
        <v>45</v>
      </c>
      <c r="C81" s="24">
        <v>0</v>
      </c>
      <c r="D81" s="21">
        <v>0</v>
      </c>
      <c r="E81" s="21">
        <v>0</v>
      </c>
      <c r="F81" s="21">
        <v>0</v>
      </c>
      <c r="G81" s="2"/>
      <c r="H81" s="2"/>
      <c r="I81" s="2"/>
      <c r="J81" s="2"/>
      <c r="K81" s="2"/>
      <c r="L81" s="2"/>
    </row>
    <row r="82" spans="1:12" ht="16.5" hidden="1" thickBot="1" x14ac:dyDescent="0.3">
      <c r="A82" s="2"/>
      <c r="B82" s="22" t="s">
        <v>42</v>
      </c>
      <c r="C82" s="24"/>
      <c r="D82" s="21"/>
      <c r="E82" s="21"/>
      <c r="F82" s="21"/>
      <c r="G82" s="2"/>
      <c r="H82" s="2"/>
      <c r="I82" s="2"/>
      <c r="J82" s="2"/>
      <c r="K82" s="2"/>
      <c r="L82" s="2"/>
    </row>
    <row r="83" spans="1:12" ht="16.5" hidden="1" thickBot="1" x14ac:dyDescent="0.3">
      <c r="A83" s="2"/>
      <c r="B83" s="22" t="s">
        <v>43</v>
      </c>
      <c r="C83" s="24"/>
      <c r="D83" s="21"/>
      <c r="E83" s="21"/>
      <c r="F83" s="21"/>
      <c r="G83" s="2"/>
      <c r="H83" s="2"/>
      <c r="I83" s="2"/>
      <c r="J83" s="2"/>
      <c r="K83" s="2"/>
      <c r="L83" s="2"/>
    </row>
    <row r="84" spans="1:12" ht="16.5" hidden="1" thickBot="1" x14ac:dyDescent="0.3">
      <c r="A84" s="2"/>
      <c r="B84" s="20" t="s">
        <v>46</v>
      </c>
      <c r="C84" s="24"/>
      <c r="D84" s="21"/>
      <c r="E84" s="21"/>
      <c r="F84" s="21"/>
      <c r="G84" s="2"/>
      <c r="H84" s="2"/>
      <c r="I84" s="2"/>
      <c r="J84" s="2"/>
      <c r="K84" s="2"/>
      <c r="L84" s="2"/>
    </row>
    <row r="85" spans="1:12" ht="16.5" hidden="1" thickBot="1" x14ac:dyDescent="0.3">
      <c r="A85" s="2"/>
      <c r="B85" s="22" t="s">
        <v>42</v>
      </c>
      <c r="C85" s="24"/>
      <c r="D85" s="21"/>
      <c r="E85" s="21"/>
      <c r="F85" s="21"/>
      <c r="G85" s="2"/>
      <c r="H85" s="2"/>
      <c r="I85" s="2"/>
      <c r="J85" s="2"/>
      <c r="K85" s="2"/>
      <c r="L85" s="2"/>
    </row>
    <row r="86" spans="1:12" ht="16.5" hidden="1" thickBot="1" x14ac:dyDescent="0.3">
      <c r="A86" s="2"/>
      <c r="B86" s="22" t="s">
        <v>43</v>
      </c>
      <c r="C86" s="24"/>
      <c r="D86" s="21"/>
      <c r="E86" s="21"/>
      <c r="F86" s="21"/>
      <c r="G86" s="2"/>
      <c r="H86" s="2"/>
      <c r="I86" s="2"/>
      <c r="J86" s="2"/>
      <c r="K86" s="2"/>
      <c r="L86" s="2"/>
    </row>
    <row r="87" spans="1:12" ht="32.25" hidden="1" thickBot="1" x14ac:dyDescent="0.3">
      <c r="A87" s="2"/>
      <c r="B87" s="20" t="s">
        <v>47</v>
      </c>
      <c r="C87" s="24"/>
      <c r="D87" s="21"/>
      <c r="E87" s="21"/>
      <c r="F87" s="21"/>
      <c r="G87" s="2"/>
      <c r="H87" s="2"/>
      <c r="I87" s="2"/>
      <c r="J87" s="2"/>
      <c r="K87" s="2"/>
      <c r="L87" s="2"/>
    </row>
    <row r="88" spans="1:12" ht="16.5" hidden="1" thickBot="1" x14ac:dyDescent="0.3">
      <c r="A88" s="2"/>
      <c r="B88" s="22" t="s">
        <v>42</v>
      </c>
      <c r="C88" s="24"/>
      <c r="D88" s="21"/>
      <c r="E88" s="21"/>
      <c r="F88" s="21"/>
      <c r="G88" s="2"/>
      <c r="H88" s="2"/>
      <c r="I88" s="2"/>
      <c r="J88" s="2"/>
      <c r="K88" s="2"/>
      <c r="L88" s="2"/>
    </row>
    <row r="89" spans="1:12" ht="16.5" hidden="1" thickBot="1" x14ac:dyDescent="0.3">
      <c r="A89" s="2"/>
      <c r="B89" s="22" t="s">
        <v>43</v>
      </c>
      <c r="C89" s="24"/>
      <c r="D89" s="21"/>
      <c r="E89" s="21"/>
      <c r="F89" s="21"/>
      <c r="G89" s="2"/>
      <c r="H89" s="2"/>
      <c r="I89" s="2"/>
      <c r="J89" s="2"/>
      <c r="K89" s="2"/>
      <c r="L89" s="2"/>
    </row>
    <row r="90" spans="1:12" ht="16.5" hidden="1" thickBot="1" x14ac:dyDescent="0.3">
      <c r="A90" s="2"/>
      <c r="B90" s="20" t="s">
        <v>48</v>
      </c>
      <c r="C90" s="24"/>
      <c r="D90" s="21"/>
      <c r="E90" s="21"/>
      <c r="F90" s="21"/>
      <c r="G90" s="2"/>
      <c r="H90" s="2"/>
      <c r="I90" s="2"/>
      <c r="J90" s="2"/>
      <c r="K90" s="2"/>
      <c r="L90" s="2"/>
    </row>
    <row r="91" spans="1:12" ht="16.5" hidden="1" thickBot="1" x14ac:dyDescent="0.3">
      <c r="A91" s="2"/>
      <c r="B91" s="22" t="s">
        <v>42</v>
      </c>
      <c r="C91" s="24"/>
      <c r="D91" s="21"/>
      <c r="E91" s="21"/>
      <c r="F91" s="21"/>
      <c r="G91" s="2"/>
      <c r="H91" s="2"/>
      <c r="I91" s="2"/>
      <c r="J91" s="2"/>
      <c r="K91" s="2"/>
      <c r="L91" s="2"/>
    </row>
    <row r="92" spans="1:12" ht="16.5" hidden="1" thickBot="1" x14ac:dyDescent="0.3">
      <c r="A92" s="2"/>
      <c r="B92" s="22" t="s">
        <v>43</v>
      </c>
      <c r="C92" s="24"/>
      <c r="D92" s="21"/>
      <c r="E92" s="21"/>
      <c r="F92" s="21"/>
      <c r="G92" s="2"/>
      <c r="H92" s="2"/>
      <c r="I92" s="2"/>
      <c r="J92" s="2"/>
      <c r="K92" s="2"/>
      <c r="L92" s="2"/>
    </row>
    <row r="93" spans="1:12" ht="32.25" hidden="1" thickBot="1" x14ac:dyDescent="0.3">
      <c r="A93" s="2"/>
      <c r="B93" s="20" t="s">
        <v>49</v>
      </c>
      <c r="C93" s="24"/>
      <c r="D93" s="21"/>
      <c r="E93" s="21"/>
      <c r="F93" s="21"/>
      <c r="G93" s="2"/>
      <c r="H93" s="2"/>
      <c r="I93" s="2"/>
      <c r="J93" s="2"/>
      <c r="K93" s="2"/>
      <c r="L93" s="2"/>
    </row>
    <row r="94" spans="1:12" ht="16.5" hidden="1" thickBot="1" x14ac:dyDescent="0.3">
      <c r="A94" s="2"/>
      <c r="B94" s="22" t="s">
        <v>42</v>
      </c>
      <c r="C94" s="24"/>
      <c r="D94" s="21"/>
      <c r="E94" s="21"/>
      <c r="F94" s="21"/>
      <c r="G94" s="2"/>
      <c r="H94" s="2"/>
      <c r="I94" s="2"/>
      <c r="J94" s="2"/>
      <c r="K94" s="2"/>
      <c r="L94" s="2"/>
    </row>
    <row r="95" spans="1:12" ht="16.5" hidden="1" thickBot="1" x14ac:dyDescent="0.3">
      <c r="A95" s="2"/>
      <c r="B95" s="22" t="s">
        <v>43</v>
      </c>
      <c r="C95" s="24"/>
      <c r="D95" s="21"/>
      <c r="E95" s="21"/>
      <c r="F95" s="21"/>
      <c r="G95" s="2"/>
      <c r="H95" s="2"/>
      <c r="I95" s="2"/>
      <c r="J95" s="2"/>
      <c r="K95" s="2"/>
      <c r="L95" s="2"/>
    </row>
    <row r="96" spans="1:12" ht="16.5" hidden="1" thickBot="1" x14ac:dyDescent="0.3">
      <c r="A96" s="2"/>
      <c r="B96" s="820" t="s">
        <v>50</v>
      </c>
      <c r="C96" s="24">
        <f>C93+C90+C87+C84+C81+C78+C75</f>
        <v>0</v>
      </c>
      <c r="D96" s="24">
        <f>D93+D90+D87+D84+D81+D78+D75</f>
        <v>0</v>
      </c>
      <c r="E96" s="24">
        <f>E93+E90+E87+E84+E81+E78+E75</f>
        <v>0</v>
      </c>
      <c r="F96" s="24">
        <f>F93+F90+F87+F84+F81+F78+F75</f>
        <v>0</v>
      </c>
      <c r="G96" s="2"/>
      <c r="H96" s="2"/>
      <c r="I96" s="2"/>
      <c r="J96" s="2"/>
      <c r="K96" s="2"/>
      <c r="L96" s="2"/>
    </row>
    <row r="97" spans="1:12" ht="17.25" hidden="1" customHeight="1" thickBot="1" x14ac:dyDescent="0.3">
      <c r="A97" s="2"/>
      <c r="B97" s="45" t="s">
        <v>71</v>
      </c>
      <c r="C97" s="388">
        <f>IF(C96-C67=0,0,"Error")</f>
        <v>0</v>
      </c>
      <c r="D97" s="388">
        <f>IF(D96-D67=0,0,"Error")</f>
        <v>0</v>
      </c>
      <c r="E97" s="388">
        <f>IF(E96-E67=0,0,"Error")</f>
        <v>0</v>
      </c>
      <c r="F97" s="388">
        <f>IF(F96-F67=0,0,"Error")</f>
        <v>0</v>
      </c>
      <c r="G97" s="2"/>
      <c r="H97" s="2"/>
      <c r="I97" s="2"/>
      <c r="J97" s="2"/>
      <c r="K97" s="2"/>
      <c r="L97" s="2"/>
    </row>
    <row r="98" spans="1:12" ht="32.25" hidden="1" thickBot="1" x14ac:dyDescent="0.3">
      <c r="A98" s="2"/>
      <c r="B98" s="819" t="s">
        <v>308</v>
      </c>
      <c r="C98" s="1684"/>
      <c r="D98" s="1685"/>
      <c r="E98" s="1685"/>
      <c r="F98" s="1725"/>
      <c r="G98" s="2"/>
      <c r="H98" s="2"/>
      <c r="I98" s="2"/>
      <c r="J98" s="2"/>
      <c r="K98" s="2"/>
      <c r="L98" s="2"/>
    </row>
    <row r="99" spans="1:12" ht="26.25" hidden="1" customHeight="1" thickBot="1" x14ac:dyDescent="0.3">
      <c r="A99" s="2"/>
      <c r="B99" s="6" t="s">
        <v>29</v>
      </c>
      <c r="C99" s="1272"/>
      <c r="D99" s="1273"/>
      <c r="E99" s="1273"/>
      <c r="F99" s="1274"/>
      <c r="G99" s="2"/>
      <c r="H99" s="2"/>
      <c r="I99" s="2"/>
      <c r="J99" s="2"/>
      <c r="K99" s="2"/>
      <c r="L99" s="2"/>
    </row>
    <row r="100" spans="1:12" ht="16.5" hidden="1" thickBot="1" x14ac:dyDescent="0.3">
      <c r="A100" s="2"/>
      <c r="B100" s="6" t="s">
        <v>31</v>
      </c>
      <c r="C100" s="1287"/>
      <c r="D100" s="1288"/>
      <c r="E100" s="1288"/>
      <c r="F100" s="1385"/>
      <c r="G100" s="2"/>
      <c r="H100" s="2"/>
      <c r="I100" s="2"/>
      <c r="J100" s="2"/>
      <c r="K100" s="2"/>
      <c r="L100" s="2"/>
    </row>
    <row r="101" spans="1:12" ht="12.75" hidden="1" customHeight="1" x14ac:dyDescent="0.25">
      <c r="A101" s="2"/>
      <c r="B101" s="1387"/>
      <c r="C101" s="14">
        <v>2018</v>
      </c>
      <c r="D101" s="14">
        <v>2019</v>
      </c>
      <c r="E101" s="14">
        <v>2026</v>
      </c>
      <c r="F101" s="14">
        <v>2027</v>
      </c>
      <c r="G101" s="2"/>
      <c r="H101" s="2"/>
      <c r="I101" s="2"/>
      <c r="J101" s="2"/>
      <c r="K101" s="2"/>
      <c r="L101" s="2"/>
    </row>
    <row r="102" spans="1:12" ht="9" hidden="1" customHeight="1" thickBot="1" x14ac:dyDescent="0.3">
      <c r="A102" s="2"/>
      <c r="B102" s="1388"/>
      <c r="C102" s="16" t="s">
        <v>13</v>
      </c>
      <c r="D102" s="16" t="s">
        <v>14</v>
      </c>
      <c r="E102" s="16" t="s">
        <v>14</v>
      </c>
      <c r="F102" s="16" t="s">
        <v>14</v>
      </c>
      <c r="G102" s="2"/>
      <c r="H102" s="2"/>
      <c r="I102" s="2"/>
      <c r="J102" s="2"/>
      <c r="K102" s="2"/>
      <c r="L102" s="2"/>
    </row>
    <row r="103" spans="1:12" ht="16.5" hidden="1" thickBot="1" x14ac:dyDescent="0.3">
      <c r="A103" s="2"/>
      <c r="B103" s="6" t="s">
        <v>33</v>
      </c>
      <c r="C103" s="390"/>
      <c r="D103" s="390"/>
      <c r="E103" s="390"/>
      <c r="F103" s="390"/>
      <c r="G103" s="2"/>
      <c r="H103" s="2"/>
      <c r="I103" s="2"/>
      <c r="J103" s="2"/>
      <c r="K103" s="2"/>
      <c r="L103" s="2"/>
    </row>
    <row r="104" spans="1:12" ht="16.5" hidden="1" thickBot="1" x14ac:dyDescent="0.3">
      <c r="A104" s="2"/>
      <c r="B104" s="6" t="s">
        <v>35</v>
      </c>
      <c r="C104" s="379">
        <f>C133</f>
        <v>0</v>
      </c>
      <c r="D104" s="379">
        <f>D133</f>
        <v>0</v>
      </c>
      <c r="E104" s="379">
        <f>E133</f>
        <v>0</v>
      </c>
      <c r="F104" s="379">
        <f>F133</f>
        <v>0</v>
      </c>
      <c r="G104" s="2"/>
      <c r="H104" s="2"/>
      <c r="I104" s="2"/>
      <c r="J104" s="2"/>
      <c r="K104" s="2"/>
      <c r="L104" s="2"/>
    </row>
    <row r="105" spans="1:12" ht="16.5" hidden="1" thickBot="1" x14ac:dyDescent="0.3">
      <c r="A105" s="2"/>
      <c r="B105" s="6" t="s">
        <v>36</v>
      </c>
      <c r="C105" s="379" t="e">
        <f>C104/C103</f>
        <v>#DIV/0!</v>
      </c>
      <c r="D105" s="379" t="e">
        <f>D104/D103</f>
        <v>#DIV/0!</v>
      </c>
      <c r="E105" s="379" t="e">
        <f>E104/E103</f>
        <v>#DIV/0!</v>
      </c>
      <c r="F105" s="379" t="e">
        <f>F104/F103</f>
        <v>#DIV/0!</v>
      </c>
      <c r="G105" s="2"/>
      <c r="H105" s="2"/>
      <c r="I105" s="2"/>
      <c r="J105" s="2"/>
      <c r="K105" s="2"/>
      <c r="L105" s="2"/>
    </row>
    <row r="106" spans="1:12" ht="16.5" hidden="1" thickBot="1" x14ac:dyDescent="0.3">
      <c r="A106" s="2"/>
      <c r="B106" s="6" t="s">
        <v>37</v>
      </c>
      <c r="C106" s="15"/>
      <c r="D106" s="19" t="e">
        <f t="shared" ref="D106:F108" si="4">D103/C103-1</f>
        <v>#DIV/0!</v>
      </c>
      <c r="E106" s="19" t="e">
        <f t="shared" si="4"/>
        <v>#DIV/0!</v>
      </c>
      <c r="F106" s="19" t="e">
        <f t="shared" si="4"/>
        <v>#DIV/0!</v>
      </c>
      <c r="G106" s="2"/>
      <c r="H106" s="2"/>
      <c r="I106" s="2"/>
      <c r="J106" s="2"/>
      <c r="K106" s="2"/>
      <c r="L106" s="2"/>
    </row>
    <row r="107" spans="1:12" ht="32.25" hidden="1" thickBot="1" x14ac:dyDescent="0.3">
      <c r="A107" s="2"/>
      <c r="B107" s="6" t="s">
        <v>38</v>
      </c>
      <c r="C107" s="15"/>
      <c r="D107" s="19" t="e">
        <f t="shared" si="4"/>
        <v>#DIV/0!</v>
      </c>
      <c r="E107" s="19" t="e">
        <f t="shared" si="4"/>
        <v>#DIV/0!</v>
      </c>
      <c r="F107" s="19" t="e">
        <f t="shared" si="4"/>
        <v>#DIV/0!</v>
      </c>
      <c r="G107" s="2"/>
      <c r="H107" s="2"/>
      <c r="I107" s="2"/>
      <c r="J107" s="2"/>
      <c r="K107" s="2"/>
      <c r="L107" s="2"/>
    </row>
    <row r="108" spans="1:12" ht="32.25" hidden="1" thickBot="1" x14ac:dyDescent="0.3">
      <c r="A108" s="2"/>
      <c r="B108" s="6" t="s">
        <v>39</v>
      </c>
      <c r="C108" s="15"/>
      <c r="D108" s="19" t="e">
        <f t="shared" si="4"/>
        <v>#DIV/0!</v>
      </c>
      <c r="E108" s="19" t="e">
        <f t="shared" si="4"/>
        <v>#DIV/0!</v>
      </c>
      <c r="F108" s="19" t="e">
        <f t="shared" si="4"/>
        <v>#DIV/0!</v>
      </c>
      <c r="G108" s="2"/>
      <c r="H108" s="2"/>
      <c r="I108" s="2"/>
      <c r="J108" s="2"/>
      <c r="K108" s="2"/>
      <c r="L108" s="2"/>
    </row>
    <row r="109" spans="1:12" ht="24.75" hidden="1" customHeight="1" thickBot="1" x14ac:dyDescent="0.3">
      <c r="A109" s="2"/>
      <c r="B109" s="1328" t="s">
        <v>307</v>
      </c>
      <c r="C109" s="1318"/>
      <c r="D109" s="1318"/>
      <c r="E109" s="1318"/>
      <c r="F109" s="1329"/>
      <c r="G109" s="2"/>
      <c r="H109" s="2"/>
      <c r="I109" s="2"/>
      <c r="J109" s="2"/>
      <c r="K109" s="2"/>
      <c r="L109" s="2"/>
    </row>
    <row r="110" spans="1:12" ht="12.75" hidden="1" customHeight="1" x14ac:dyDescent="0.25">
      <c r="A110" s="2"/>
      <c r="B110" s="1387"/>
      <c r="C110" s="14">
        <v>2018</v>
      </c>
      <c r="D110" s="14">
        <v>2019</v>
      </c>
      <c r="E110" s="14">
        <v>2026</v>
      </c>
      <c r="F110" s="14">
        <v>2027</v>
      </c>
      <c r="G110" s="2"/>
      <c r="H110" s="2"/>
      <c r="I110" s="2"/>
      <c r="J110" s="2"/>
      <c r="K110" s="2"/>
      <c r="L110" s="2"/>
    </row>
    <row r="111" spans="1:12" ht="9" hidden="1" customHeight="1" thickBot="1" x14ac:dyDescent="0.3">
      <c r="A111" s="2"/>
      <c r="B111" s="1388"/>
      <c r="C111" s="16" t="s">
        <v>13</v>
      </c>
      <c r="D111" s="16" t="s">
        <v>14</v>
      </c>
      <c r="E111" s="16" t="s">
        <v>14</v>
      </c>
      <c r="F111" s="16" t="s">
        <v>14</v>
      </c>
      <c r="G111" s="2"/>
      <c r="H111" s="2"/>
      <c r="I111" s="2"/>
      <c r="J111" s="2"/>
      <c r="K111" s="2"/>
      <c r="L111" s="2"/>
    </row>
    <row r="112" spans="1:12" ht="24.75" hidden="1" customHeight="1" thickBot="1" x14ac:dyDescent="0.3">
      <c r="A112" s="2"/>
      <c r="B112" s="20" t="s">
        <v>41</v>
      </c>
      <c r="C112" s="21"/>
      <c r="D112" s="21"/>
      <c r="E112" s="21"/>
      <c r="F112" s="21"/>
      <c r="G112" s="2"/>
      <c r="H112" s="2"/>
      <c r="I112" s="2"/>
      <c r="J112" s="2"/>
      <c r="K112" s="2"/>
      <c r="L112" s="2"/>
    </row>
    <row r="113" spans="1:12" ht="16.5" hidden="1" thickBot="1" x14ac:dyDescent="0.3">
      <c r="A113" s="2"/>
      <c r="B113" s="22" t="s">
        <v>42</v>
      </c>
      <c r="C113" s="24"/>
      <c r="D113" s="389"/>
      <c r="E113" s="389"/>
      <c r="F113" s="389"/>
      <c r="G113" s="2"/>
      <c r="H113" s="2"/>
      <c r="I113" s="2"/>
      <c r="J113" s="2"/>
      <c r="K113" s="2"/>
      <c r="L113" s="2"/>
    </row>
    <row r="114" spans="1:12" ht="16.5" hidden="1" thickBot="1" x14ac:dyDescent="0.3">
      <c r="A114" s="2"/>
      <c r="B114" s="22" t="s">
        <v>43</v>
      </c>
      <c r="C114" s="24"/>
      <c r="D114" s="389"/>
      <c r="E114" s="389"/>
      <c r="F114" s="389"/>
      <c r="G114" s="2"/>
      <c r="H114" s="2"/>
      <c r="I114" s="2"/>
      <c r="J114" s="2"/>
      <c r="K114" s="2"/>
      <c r="L114" s="2"/>
    </row>
    <row r="115" spans="1:12" ht="24.75" hidden="1" customHeight="1" thickBot="1" x14ac:dyDescent="0.3">
      <c r="A115" s="2"/>
      <c r="B115" s="20" t="s">
        <v>67</v>
      </c>
      <c r="C115" s="21"/>
      <c r="D115" s="21"/>
      <c r="E115" s="21"/>
      <c r="F115" s="21"/>
      <c r="G115" s="2"/>
      <c r="H115" s="2"/>
      <c r="I115" s="2"/>
      <c r="J115" s="2"/>
      <c r="K115" s="2"/>
      <c r="L115" s="2"/>
    </row>
    <row r="116" spans="1:12" ht="16.5" hidden="1" thickBot="1" x14ac:dyDescent="0.3">
      <c r="A116" s="2"/>
      <c r="B116" s="22" t="s">
        <v>42</v>
      </c>
      <c r="C116" s="24"/>
      <c r="D116" s="21"/>
      <c r="E116" s="21"/>
      <c r="F116" s="21"/>
      <c r="G116" s="2"/>
      <c r="H116" s="2"/>
      <c r="I116" s="2"/>
      <c r="J116" s="2"/>
      <c r="K116" s="2"/>
      <c r="L116" s="2"/>
    </row>
    <row r="117" spans="1:12" ht="16.5" hidden="1" thickBot="1" x14ac:dyDescent="0.3">
      <c r="A117" s="2"/>
      <c r="B117" s="22" t="s">
        <v>43</v>
      </c>
      <c r="C117" s="24"/>
      <c r="D117" s="21"/>
      <c r="E117" s="21"/>
      <c r="F117" s="21"/>
      <c r="G117" s="2"/>
      <c r="H117" s="2"/>
      <c r="I117" s="2"/>
      <c r="J117" s="2"/>
      <c r="K117" s="2"/>
      <c r="L117" s="2"/>
    </row>
    <row r="118" spans="1:12" ht="24.75" hidden="1" customHeight="1" thickBot="1" x14ac:dyDescent="0.3">
      <c r="A118" s="2"/>
      <c r="B118" s="20" t="s">
        <v>45</v>
      </c>
      <c r="C118" s="24">
        <v>0</v>
      </c>
      <c r="D118" s="21">
        <v>0</v>
      </c>
      <c r="E118" s="21">
        <v>0</v>
      </c>
      <c r="F118" s="21">
        <v>0</v>
      </c>
      <c r="G118" s="2"/>
      <c r="H118" s="2"/>
      <c r="I118" s="2"/>
      <c r="J118" s="2"/>
      <c r="K118" s="2"/>
      <c r="L118" s="2"/>
    </row>
    <row r="119" spans="1:12" ht="16.5" hidden="1" thickBot="1" x14ac:dyDescent="0.3">
      <c r="A119" s="2"/>
      <c r="B119" s="22" t="s">
        <v>42</v>
      </c>
      <c r="C119" s="24"/>
      <c r="D119" s="21"/>
      <c r="E119" s="21"/>
      <c r="F119" s="21"/>
      <c r="G119" s="2"/>
      <c r="H119" s="2"/>
      <c r="I119" s="2"/>
      <c r="J119" s="2"/>
      <c r="K119" s="2"/>
      <c r="L119" s="2"/>
    </row>
    <row r="120" spans="1:12" ht="16.5" hidden="1" thickBot="1" x14ac:dyDescent="0.3">
      <c r="A120" s="2"/>
      <c r="B120" s="22" t="s">
        <v>43</v>
      </c>
      <c r="C120" s="24"/>
      <c r="D120" s="21"/>
      <c r="E120" s="21"/>
      <c r="F120" s="21"/>
      <c r="G120" s="2"/>
      <c r="H120" s="2"/>
      <c r="I120" s="2"/>
      <c r="J120" s="2"/>
      <c r="K120" s="2"/>
      <c r="L120" s="2"/>
    </row>
    <row r="121" spans="1:12" ht="16.5" hidden="1" thickBot="1" x14ac:dyDescent="0.3">
      <c r="A121" s="2"/>
      <c r="B121" s="20" t="s">
        <v>46</v>
      </c>
      <c r="C121" s="24"/>
      <c r="D121" s="21"/>
      <c r="E121" s="21"/>
      <c r="F121" s="21"/>
      <c r="G121" s="2"/>
      <c r="H121" s="2"/>
      <c r="I121" s="2"/>
      <c r="J121" s="2"/>
      <c r="K121" s="2"/>
      <c r="L121" s="2"/>
    </row>
    <row r="122" spans="1:12" ht="16.5" hidden="1" thickBot="1" x14ac:dyDescent="0.3">
      <c r="A122" s="2"/>
      <c r="B122" s="22" t="s">
        <v>42</v>
      </c>
      <c r="C122" s="24"/>
      <c r="D122" s="21"/>
      <c r="E122" s="21"/>
      <c r="F122" s="21"/>
      <c r="G122" s="2"/>
      <c r="H122" s="2"/>
      <c r="I122" s="2"/>
      <c r="J122" s="2"/>
      <c r="K122" s="2"/>
      <c r="L122" s="2"/>
    </row>
    <row r="123" spans="1:12" ht="16.5" hidden="1" thickBot="1" x14ac:dyDescent="0.3">
      <c r="A123" s="2"/>
      <c r="B123" s="22" t="s">
        <v>43</v>
      </c>
      <c r="C123" s="24"/>
      <c r="D123" s="21"/>
      <c r="E123" s="21"/>
      <c r="F123" s="21"/>
      <c r="G123" s="2"/>
      <c r="H123" s="2"/>
      <c r="I123" s="2"/>
      <c r="J123" s="2"/>
      <c r="K123" s="2"/>
      <c r="L123" s="2"/>
    </row>
    <row r="124" spans="1:12" ht="32.25" hidden="1" thickBot="1" x14ac:dyDescent="0.3">
      <c r="A124" s="2"/>
      <c r="B124" s="20" t="s">
        <v>47</v>
      </c>
      <c r="C124" s="24"/>
      <c r="D124" s="21"/>
      <c r="E124" s="21"/>
      <c r="F124" s="21"/>
      <c r="G124" s="2"/>
      <c r="H124" s="2"/>
      <c r="I124" s="2"/>
      <c r="J124" s="2"/>
      <c r="K124" s="2"/>
      <c r="L124" s="2"/>
    </row>
    <row r="125" spans="1:12" ht="16.5" hidden="1" thickBot="1" x14ac:dyDescent="0.3">
      <c r="A125" s="2"/>
      <c r="B125" s="22" t="s">
        <v>42</v>
      </c>
      <c r="C125" s="24"/>
      <c r="D125" s="21"/>
      <c r="E125" s="21"/>
      <c r="F125" s="21"/>
      <c r="G125" s="2"/>
      <c r="H125" s="2"/>
      <c r="I125" s="2"/>
      <c r="J125" s="2"/>
      <c r="K125" s="2"/>
      <c r="L125" s="2"/>
    </row>
    <row r="126" spans="1:12" ht="15" hidden="1" customHeight="1" thickBot="1" x14ac:dyDescent="0.3">
      <c r="A126" s="2"/>
      <c r="B126" s="22" t="s">
        <v>43</v>
      </c>
      <c r="C126" s="24"/>
      <c r="D126" s="21"/>
      <c r="E126" s="21"/>
      <c r="F126" s="21"/>
      <c r="G126" s="2"/>
      <c r="H126" s="2"/>
      <c r="I126" s="2"/>
      <c r="J126" s="2"/>
      <c r="K126" s="2"/>
      <c r="L126" s="2"/>
    </row>
    <row r="127" spans="1:12" ht="16.5" hidden="1" thickBot="1" x14ac:dyDescent="0.3">
      <c r="A127" s="2"/>
      <c r="B127" s="20" t="s">
        <v>48</v>
      </c>
      <c r="C127" s="24">
        <v>0</v>
      </c>
      <c r="D127" s="21">
        <v>0</v>
      </c>
      <c r="E127" s="21">
        <v>0</v>
      </c>
      <c r="F127" s="21">
        <v>0</v>
      </c>
      <c r="G127" s="2"/>
      <c r="H127" s="2"/>
      <c r="I127" s="2"/>
      <c r="J127" s="2"/>
      <c r="K127" s="2"/>
      <c r="L127" s="2"/>
    </row>
    <row r="128" spans="1:12" ht="16.5" hidden="1" thickBot="1" x14ac:dyDescent="0.3">
      <c r="A128" s="2"/>
      <c r="B128" s="22" t="s">
        <v>42</v>
      </c>
      <c r="C128" s="24"/>
      <c r="D128" s="21"/>
      <c r="E128" s="21"/>
      <c r="F128" s="21"/>
      <c r="G128" s="2"/>
      <c r="H128" s="2"/>
      <c r="I128" s="2"/>
      <c r="J128" s="2"/>
      <c r="K128" s="2"/>
      <c r="L128" s="2"/>
    </row>
    <row r="129" spans="1:12" ht="16.5" hidden="1" thickBot="1" x14ac:dyDescent="0.3">
      <c r="A129" s="2"/>
      <c r="B129" s="22" t="s">
        <v>43</v>
      </c>
      <c r="C129" s="24"/>
      <c r="D129" s="21"/>
      <c r="E129" s="21"/>
      <c r="F129" s="21"/>
      <c r="G129" s="2"/>
      <c r="H129" s="2"/>
      <c r="I129" s="2"/>
      <c r="J129" s="2"/>
      <c r="K129" s="2"/>
      <c r="L129" s="2"/>
    </row>
    <row r="130" spans="1:12" ht="32.25" hidden="1" thickBot="1" x14ac:dyDescent="0.3">
      <c r="A130" s="2"/>
      <c r="B130" s="20" t="s">
        <v>49</v>
      </c>
      <c r="C130" s="24"/>
      <c r="D130" s="21"/>
      <c r="E130" s="21"/>
      <c r="F130" s="21"/>
      <c r="G130" s="2"/>
      <c r="H130" s="2"/>
      <c r="I130" s="2"/>
      <c r="J130" s="2"/>
      <c r="K130" s="2"/>
      <c r="L130" s="2"/>
    </row>
    <row r="131" spans="1:12" ht="16.5" hidden="1" thickBot="1" x14ac:dyDescent="0.3">
      <c r="A131" s="2"/>
      <c r="B131" s="22" t="s">
        <v>42</v>
      </c>
      <c r="C131" s="24"/>
      <c r="D131" s="21"/>
      <c r="E131" s="21"/>
      <c r="F131" s="21"/>
      <c r="G131" s="2"/>
      <c r="H131" s="2"/>
      <c r="I131" s="2"/>
      <c r="J131" s="2"/>
      <c r="K131" s="2"/>
      <c r="L131" s="2"/>
    </row>
    <row r="132" spans="1:12" ht="16.5" hidden="1" thickBot="1" x14ac:dyDescent="0.3">
      <c r="A132" s="2"/>
      <c r="B132" s="22" t="s">
        <v>43</v>
      </c>
      <c r="C132" s="24"/>
      <c r="D132" s="21"/>
      <c r="E132" s="21"/>
      <c r="F132" s="21"/>
      <c r="G132" s="2"/>
      <c r="H132" s="2"/>
      <c r="I132" s="2"/>
      <c r="J132" s="2"/>
      <c r="K132" s="2"/>
      <c r="L132" s="2"/>
    </row>
    <row r="133" spans="1:12" ht="16.5" hidden="1" thickBot="1" x14ac:dyDescent="0.3">
      <c r="A133" s="2"/>
      <c r="B133" s="820" t="s">
        <v>50</v>
      </c>
      <c r="C133" s="24">
        <f>C130+C127+C124+C121+C118+C115+C112</f>
        <v>0</v>
      </c>
      <c r="D133" s="24">
        <f>D130+D127+D124+D121+D118+D115+D112</f>
        <v>0</v>
      </c>
      <c r="E133" s="24">
        <f>E130+E127+E124+E121+E118+E115+E112</f>
        <v>0</v>
      </c>
      <c r="F133" s="24">
        <f>F130+F127+F124+F121+F118+F115+F112</f>
        <v>0</v>
      </c>
      <c r="G133" s="2"/>
      <c r="H133" s="2"/>
      <c r="I133" s="2"/>
      <c r="J133" s="2"/>
      <c r="K133" s="2"/>
      <c r="L133" s="2"/>
    </row>
    <row r="134" spans="1:12" ht="17.25" hidden="1" customHeight="1" thickBot="1" x14ac:dyDescent="0.3">
      <c r="A134" s="2"/>
      <c r="B134" s="45" t="s">
        <v>71</v>
      </c>
      <c r="C134" s="388">
        <f>IF(C133-C104=0,0,"Error")</f>
        <v>0</v>
      </c>
      <c r="D134" s="388">
        <f>IF(D133-D104=0,0,"Error")</f>
        <v>0</v>
      </c>
      <c r="E134" s="388">
        <f>IF(E133-E104=0,0,"Error")</f>
        <v>0</v>
      </c>
      <c r="F134" s="388">
        <f>IF(F133-F104=0,0,"Error")</f>
        <v>0</v>
      </c>
      <c r="G134" s="2"/>
      <c r="H134" s="2"/>
      <c r="I134" s="2"/>
      <c r="J134" s="2"/>
      <c r="K134" s="2"/>
      <c r="L134" s="2"/>
    </row>
    <row r="135" spans="1:12" ht="16.5" thickBot="1" x14ac:dyDescent="0.3">
      <c r="A135" s="2"/>
      <c r="B135" s="1323" t="s">
        <v>971</v>
      </c>
      <c r="C135" s="1300"/>
      <c r="D135" s="1300"/>
      <c r="E135" s="1300"/>
      <c r="F135" s="1324"/>
      <c r="G135" s="2"/>
      <c r="H135" s="2"/>
      <c r="I135" s="2"/>
      <c r="J135" s="2"/>
      <c r="K135" s="2"/>
      <c r="L135" s="2"/>
    </row>
    <row r="136" spans="1:12" ht="18.75" customHeight="1" thickBot="1" x14ac:dyDescent="0.3">
      <c r="A136" s="2"/>
      <c r="B136" s="12" t="s">
        <v>149</v>
      </c>
      <c r="C136" s="1382" t="s">
        <v>972</v>
      </c>
      <c r="D136" s="1378"/>
      <c r="E136" s="1378"/>
      <c r="F136" s="1379"/>
      <c r="G136" s="2"/>
      <c r="H136" s="2"/>
      <c r="I136" s="2"/>
      <c r="J136" s="2"/>
      <c r="K136" s="2"/>
      <c r="L136" s="2"/>
    </row>
    <row r="137" spans="1:12" ht="37.5" customHeight="1" thickBot="1" x14ac:dyDescent="0.3">
      <c r="A137" s="2"/>
      <c r="B137" s="6" t="s">
        <v>29</v>
      </c>
      <c r="C137" s="2028" t="s">
        <v>975</v>
      </c>
      <c r="D137" s="2029"/>
      <c r="E137" s="2029"/>
      <c r="F137" s="2030"/>
      <c r="G137" s="2"/>
      <c r="H137" s="2"/>
      <c r="I137" s="2"/>
      <c r="J137" s="2"/>
      <c r="K137" s="2"/>
      <c r="L137" s="2"/>
    </row>
    <row r="138" spans="1:12" ht="16.5" thickBot="1" x14ac:dyDescent="0.3">
      <c r="A138" s="2"/>
      <c r="B138" s="6" t="s">
        <v>31</v>
      </c>
      <c r="C138" s="2314" t="s">
        <v>973</v>
      </c>
      <c r="D138" s="2315"/>
      <c r="E138" s="2315"/>
      <c r="F138" s="2316"/>
      <c r="G138" s="2"/>
      <c r="H138" s="2"/>
      <c r="I138" s="2"/>
      <c r="J138" s="2"/>
      <c r="K138" s="2"/>
      <c r="L138" s="2"/>
    </row>
    <row r="139" spans="1:12" ht="12.75" customHeight="1" x14ac:dyDescent="0.25">
      <c r="A139" s="2"/>
      <c r="B139" s="1387"/>
      <c r="C139" s="14">
        <v>2024</v>
      </c>
      <c r="D139" s="14">
        <v>2025</v>
      </c>
      <c r="E139" s="14">
        <v>2026</v>
      </c>
      <c r="F139" s="14">
        <v>2027</v>
      </c>
      <c r="G139" s="2"/>
      <c r="H139" s="2"/>
      <c r="I139" s="2"/>
      <c r="J139" s="2"/>
      <c r="K139" s="2"/>
      <c r="L139" s="2"/>
    </row>
    <row r="140" spans="1:12" ht="15.75" customHeight="1" thickBot="1" x14ac:dyDescent="0.3">
      <c r="A140" s="2"/>
      <c r="B140" s="1388"/>
      <c r="C140" s="16" t="s">
        <v>13</v>
      </c>
      <c r="D140" s="16" t="s">
        <v>14</v>
      </c>
      <c r="E140" s="16" t="s">
        <v>14</v>
      </c>
      <c r="F140" s="16" t="s">
        <v>14</v>
      </c>
      <c r="G140" s="2"/>
      <c r="H140" s="2"/>
      <c r="I140" s="2"/>
      <c r="J140" s="2"/>
      <c r="K140" s="2"/>
      <c r="L140" s="2"/>
    </row>
    <row r="141" spans="1:12" ht="16.5" thickBot="1" x14ac:dyDescent="0.3">
      <c r="A141" s="2"/>
      <c r="B141" s="6" t="s">
        <v>33</v>
      </c>
      <c r="C141" s="379">
        <v>100</v>
      </c>
      <c r="D141" s="379">
        <v>100</v>
      </c>
      <c r="E141" s="379">
        <v>100</v>
      </c>
      <c r="F141" s="379">
        <v>100</v>
      </c>
      <c r="G141" s="2"/>
      <c r="H141" s="2"/>
      <c r="I141" s="2"/>
      <c r="J141" s="2"/>
      <c r="K141" s="2"/>
      <c r="L141" s="2"/>
    </row>
    <row r="142" spans="1:12" ht="16.5" thickBot="1" x14ac:dyDescent="0.3">
      <c r="A142" s="2"/>
      <c r="B142" s="6" t="s">
        <v>35</v>
      </c>
      <c r="C142" s="379">
        <f>C171</f>
        <v>312400</v>
      </c>
      <c r="D142" s="379">
        <f t="shared" ref="D142:F142" si="5">D171</f>
        <v>300000</v>
      </c>
      <c r="E142" s="379">
        <f t="shared" si="5"/>
        <v>300000</v>
      </c>
      <c r="F142" s="379">
        <f t="shared" si="5"/>
        <v>300000</v>
      </c>
      <c r="G142" s="2"/>
      <c r="H142" s="2"/>
      <c r="I142" s="2"/>
      <c r="J142" s="2"/>
      <c r="K142" s="2"/>
      <c r="L142" s="2"/>
    </row>
    <row r="143" spans="1:12" ht="16.5" thickBot="1" x14ac:dyDescent="0.3">
      <c r="A143" s="2"/>
      <c r="B143" s="6" t="s">
        <v>36</v>
      </c>
      <c r="C143" s="379">
        <f>C142/C141</f>
        <v>3124</v>
      </c>
      <c r="D143" s="379">
        <f t="shared" ref="D143:F143" si="6">D142/D141</f>
        <v>3000</v>
      </c>
      <c r="E143" s="379">
        <f t="shared" si="6"/>
        <v>3000</v>
      </c>
      <c r="F143" s="379">
        <f t="shared" si="6"/>
        <v>3000</v>
      </c>
      <c r="G143" s="2"/>
      <c r="H143" s="2"/>
      <c r="I143" s="2"/>
      <c r="J143" s="2"/>
      <c r="K143" s="2"/>
      <c r="L143" s="2"/>
    </row>
    <row r="144" spans="1:12" ht="16.5" thickBot="1" x14ac:dyDescent="0.3">
      <c r="A144" s="2"/>
      <c r="B144" s="6" t="s">
        <v>37</v>
      </c>
      <c r="C144" s="15" t="s">
        <v>94</v>
      </c>
      <c r="D144" s="19">
        <f>D141/C141-1</f>
        <v>0</v>
      </c>
      <c r="E144" s="19">
        <f t="shared" ref="E144:F146" si="7">E141/D141-1</f>
        <v>0</v>
      </c>
      <c r="F144" s="19">
        <f t="shared" si="7"/>
        <v>0</v>
      </c>
      <c r="G144" s="2"/>
      <c r="H144" s="39"/>
      <c r="I144" s="39"/>
      <c r="J144" s="39"/>
      <c r="K144" s="39"/>
      <c r="L144" s="39"/>
    </row>
    <row r="145" spans="1:12" ht="32.25" thickBot="1" x14ac:dyDescent="0.3">
      <c r="A145" s="2"/>
      <c r="B145" s="6" t="s">
        <v>38</v>
      </c>
      <c r="C145" s="15" t="s">
        <v>94</v>
      </c>
      <c r="D145" s="19">
        <f>D142/C142-1</f>
        <v>-3.9692701664532648E-2</v>
      </c>
      <c r="E145" s="19">
        <f t="shared" si="7"/>
        <v>0</v>
      </c>
      <c r="F145" s="19">
        <f t="shared" si="7"/>
        <v>0</v>
      </c>
      <c r="G145" s="2"/>
      <c r="H145" s="2"/>
      <c r="I145" s="2"/>
      <c r="J145" s="2"/>
      <c r="K145" s="2"/>
      <c r="L145" s="2"/>
    </row>
    <row r="146" spans="1:12" ht="32.25" thickBot="1" x14ac:dyDescent="0.3">
      <c r="A146" s="2"/>
      <c r="B146" s="6" t="s">
        <v>39</v>
      </c>
      <c r="C146" s="15" t="s">
        <v>94</v>
      </c>
      <c r="D146" s="19">
        <f>D143/C143-1</f>
        <v>-3.9692701664532648E-2</v>
      </c>
      <c r="E146" s="19">
        <f t="shared" si="7"/>
        <v>0</v>
      </c>
      <c r="F146" s="19">
        <f t="shared" si="7"/>
        <v>0</v>
      </c>
      <c r="G146" s="2"/>
      <c r="H146" s="2"/>
      <c r="I146" s="2"/>
      <c r="J146" s="2"/>
      <c r="K146" s="2"/>
      <c r="L146" s="2"/>
    </row>
    <row r="147" spans="1:12" ht="16.5" thickBot="1" x14ac:dyDescent="0.3">
      <c r="A147" s="2"/>
      <c r="B147" s="1328" t="s">
        <v>327</v>
      </c>
      <c r="C147" s="1318"/>
      <c r="D147" s="1318"/>
      <c r="E147" s="1318"/>
      <c r="F147" s="1329"/>
      <c r="G147" s="2"/>
      <c r="H147" s="2"/>
      <c r="I147" s="2"/>
      <c r="J147" s="2"/>
      <c r="K147" s="2"/>
      <c r="L147" s="2"/>
    </row>
    <row r="148" spans="1:12" ht="12.75" customHeight="1" x14ac:dyDescent="0.25">
      <c r="A148" s="2"/>
      <c r="B148" s="1387"/>
      <c r="C148" s="14">
        <v>2024</v>
      </c>
      <c r="D148" s="14">
        <v>2025</v>
      </c>
      <c r="E148" s="14">
        <v>2026</v>
      </c>
      <c r="F148" s="14">
        <v>2027</v>
      </c>
      <c r="G148" s="2"/>
      <c r="H148" s="2"/>
      <c r="I148" s="2"/>
      <c r="J148" s="2"/>
      <c r="K148" s="2"/>
      <c r="L148" s="2"/>
    </row>
    <row r="149" spans="1:12" ht="24.75" customHeight="1" thickBot="1" x14ac:dyDescent="0.3">
      <c r="A149" s="2"/>
      <c r="B149" s="1388"/>
      <c r="C149" s="16" t="s">
        <v>13</v>
      </c>
      <c r="D149" s="16" t="s">
        <v>14</v>
      </c>
      <c r="E149" s="16" t="s">
        <v>14</v>
      </c>
      <c r="F149" s="16" t="s">
        <v>14</v>
      </c>
      <c r="G149" s="2"/>
      <c r="H149" s="2"/>
      <c r="I149" s="2"/>
      <c r="J149" s="2"/>
      <c r="K149" s="2"/>
      <c r="L149" s="2"/>
    </row>
    <row r="150" spans="1:12" ht="16.5" thickBot="1" x14ac:dyDescent="0.3">
      <c r="A150" s="2"/>
      <c r="B150" s="20" t="s">
        <v>41</v>
      </c>
      <c r="C150" s="1085">
        <v>0</v>
      </c>
      <c r="D150" s="21">
        <v>0</v>
      </c>
      <c r="E150" s="21">
        <v>0</v>
      </c>
      <c r="F150" s="21">
        <v>0</v>
      </c>
      <c r="G150" s="2"/>
      <c r="H150" s="2"/>
      <c r="I150" s="2"/>
      <c r="J150" s="2"/>
      <c r="K150" s="2"/>
      <c r="L150" s="2"/>
    </row>
    <row r="151" spans="1:12" ht="16.5" thickBot="1" x14ac:dyDescent="0.3">
      <c r="A151" s="2"/>
      <c r="B151" s="22" t="s">
        <v>42</v>
      </c>
      <c r="C151" s="1086">
        <v>0</v>
      </c>
      <c r="D151" s="23">
        <v>0</v>
      </c>
      <c r="E151" s="23">
        <v>0</v>
      </c>
      <c r="F151" s="23">
        <v>0</v>
      </c>
      <c r="G151" s="2"/>
      <c r="H151" s="39"/>
      <c r="I151" s="39"/>
      <c r="J151" s="39"/>
      <c r="K151" s="2"/>
      <c r="L151" s="2"/>
    </row>
    <row r="152" spans="1:12" ht="16.5" thickBot="1" x14ac:dyDescent="0.3">
      <c r="A152" s="2"/>
      <c r="B152" s="22" t="s">
        <v>43</v>
      </c>
      <c r="C152" s="24">
        <v>0</v>
      </c>
      <c r="D152" s="24">
        <v>0</v>
      </c>
      <c r="E152" s="24">
        <v>0</v>
      </c>
      <c r="F152" s="24">
        <v>0</v>
      </c>
      <c r="G152" s="2"/>
      <c r="H152" s="2"/>
      <c r="I152" s="2"/>
      <c r="J152" s="2"/>
      <c r="K152" s="2"/>
      <c r="L152" s="2"/>
    </row>
    <row r="153" spans="1:12" ht="32.25" thickBot="1" x14ac:dyDescent="0.3">
      <c r="A153" s="2"/>
      <c r="B153" s="20" t="s">
        <v>67</v>
      </c>
      <c r="C153" s="1085">
        <v>0</v>
      </c>
      <c r="D153" s="21">
        <v>0</v>
      </c>
      <c r="E153" s="21">
        <v>0</v>
      </c>
      <c r="F153" s="21">
        <v>0</v>
      </c>
      <c r="G153" s="2"/>
      <c r="H153" s="2"/>
      <c r="I153" s="2"/>
      <c r="J153" s="2"/>
      <c r="K153" s="2"/>
      <c r="L153" s="2"/>
    </row>
    <row r="154" spans="1:12" ht="16.5" thickBot="1" x14ac:dyDescent="0.3">
      <c r="A154" s="2"/>
      <c r="B154" s="22" t="s">
        <v>42</v>
      </c>
      <c r="C154" s="1086">
        <v>0</v>
      </c>
      <c r="D154" s="23">
        <v>0</v>
      </c>
      <c r="E154" s="23">
        <v>0</v>
      </c>
      <c r="F154" s="23">
        <v>0</v>
      </c>
      <c r="G154" s="1087"/>
      <c r="H154" s="2"/>
      <c r="I154" s="39"/>
      <c r="J154" s="2"/>
      <c r="K154" s="2"/>
      <c r="L154" s="2"/>
    </row>
    <row r="155" spans="1:12" ht="16.5" thickBot="1" x14ac:dyDescent="0.3">
      <c r="A155" s="2"/>
      <c r="B155" s="22" t="s">
        <v>43</v>
      </c>
      <c r="C155" s="24">
        <v>0</v>
      </c>
      <c r="D155" s="24">
        <v>0</v>
      </c>
      <c r="E155" s="24">
        <v>0</v>
      </c>
      <c r="F155" s="24">
        <v>0</v>
      </c>
      <c r="G155" s="2"/>
      <c r="H155" s="2"/>
      <c r="I155" s="39"/>
      <c r="J155" s="2"/>
      <c r="K155" s="2"/>
      <c r="L155" s="2"/>
    </row>
    <row r="156" spans="1:12" ht="16.5" thickBot="1" x14ac:dyDescent="0.3">
      <c r="A156" s="2"/>
      <c r="B156" s="20" t="s">
        <v>45</v>
      </c>
      <c r="C156" s="1085">
        <v>0</v>
      </c>
      <c r="D156" s="21">
        <v>0</v>
      </c>
      <c r="E156" s="21">
        <v>0</v>
      </c>
      <c r="F156" s="21">
        <v>0</v>
      </c>
      <c r="G156" s="2"/>
      <c r="H156" s="2"/>
      <c r="I156" s="2"/>
      <c r="J156" s="2"/>
      <c r="K156" s="2"/>
      <c r="L156" s="2"/>
    </row>
    <row r="157" spans="1:12" ht="16.5" thickBot="1" x14ac:dyDescent="0.3">
      <c r="A157" s="2"/>
      <c r="B157" s="22" t="s">
        <v>42</v>
      </c>
      <c r="C157" s="1086">
        <v>0</v>
      </c>
      <c r="D157" s="23">
        <v>0</v>
      </c>
      <c r="E157" s="23">
        <v>0</v>
      </c>
      <c r="F157" s="23">
        <v>0</v>
      </c>
      <c r="G157" s="1089"/>
      <c r="H157" s="2"/>
      <c r="I157" s="2"/>
      <c r="J157" s="2"/>
      <c r="K157" s="2"/>
      <c r="L157" s="2"/>
    </row>
    <row r="158" spans="1:12" ht="16.5" thickBot="1" x14ac:dyDescent="0.3">
      <c r="A158" s="2"/>
      <c r="B158" s="22" t="s">
        <v>43</v>
      </c>
      <c r="C158" s="1088">
        <v>0</v>
      </c>
      <c r="D158" s="21">
        <v>0</v>
      </c>
      <c r="E158" s="21">
        <v>0</v>
      </c>
      <c r="F158" s="21">
        <v>0</v>
      </c>
      <c r="G158" s="1089"/>
      <c r="H158" s="2"/>
      <c r="I158" s="2"/>
      <c r="J158" s="2"/>
      <c r="K158" s="2"/>
      <c r="L158" s="2"/>
    </row>
    <row r="159" spans="1:12" ht="16.5" thickBot="1" x14ac:dyDescent="0.3">
      <c r="A159" s="2"/>
      <c r="B159" s="20" t="s">
        <v>46</v>
      </c>
      <c r="C159" s="1088">
        <v>0</v>
      </c>
      <c r="D159" s="21">
        <v>0</v>
      </c>
      <c r="E159" s="21">
        <v>0</v>
      </c>
      <c r="F159" s="21">
        <v>0</v>
      </c>
      <c r="G159" s="2"/>
      <c r="H159" s="2"/>
      <c r="I159" s="2"/>
      <c r="J159" s="2"/>
      <c r="K159" s="2"/>
      <c r="L159" s="2"/>
    </row>
    <row r="160" spans="1:12" ht="16.5" thickBot="1" x14ac:dyDescent="0.3">
      <c r="A160" s="2"/>
      <c r="B160" s="22" t="s">
        <v>42</v>
      </c>
      <c r="C160" s="1088">
        <v>0</v>
      </c>
      <c r="D160" s="21">
        <v>0</v>
      </c>
      <c r="E160" s="21">
        <v>0</v>
      </c>
      <c r="F160" s="21">
        <v>0</v>
      </c>
      <c r="G160" s="2"/>
      <c r="H160" s="2"/>
      <c r="I160" s="2"/>
      <c r="J160" s="2"/>
      <c r="K160" s="2"/>
      <c r="L160" s="2"/>
    </row>
    <row r="161" spans="1:13" ht="16.5" thickBot="1" x14ac:dyDescent="0.3">
      <c r="A161" s="2"/>
      <c r="B161" s="22" t="s">
        <v>43</v>
      </c>
      <c r="C161" s="1088">
        <v>0</v>
      </c>
      <c r="D161" s="21">
        <v>0</v>
      </c>
      <c r="E161" s="21">
        <v>0</v>
      </c>
      <c r="F161" s="21">
        <v>0</v>
      </c>
      <c r="G161" s="2"/>
      <c r="H161" s="2"/>
      <c r="I161" s="2"/>
      <c r="J161" s="2"/>
      <c r="K161" s="2"/>
      <c r="L161" s="2"/>
    </row>
    <row r="162" spans="1:13" ht="32.25" thickBot="1" x14ac:dyDescent="0.3">
      <c r="A162" s="2"/>
      <c r="B162" s="20" t="s">
        <v>47</v>
      </c>
      <c r="C162" s="1088">
        <v>312400</v>
      </c>
      <c r="D162" s="21">
        <v>300000</v>
      </c>
      <c r="E162" s="21">
        <v>300000</v>
      </c>
      <c r="F162" s="21">
        <v>300000</v>
      </c>
      <c r="G162" s="2"/>
      <c r="H162" s="2"/>
      <c r="I162" s="2"/>
      <c r="J162" s="2"/>
      <c r="K162" s="2"/>
      <c r="L162" s="2"/>
    </row>
    <row r="163" spans="1:13" ht="16.5" thickBot="1" x14ac:dyDescent="0.3">
      <c r="A163" s="2"/>
      <c r="B163" s="22" t="s">
        <v>42</v>
      </c>
      <c r="C163" s="1088">
        <v>312400</v>
      </c>
      <c r="D163" s="21">
        <v>300000</v>
      </c>
      <c r="E163" s="21">
        <v>300000</v>
      </c>
      <c r="F163" s="21">
        <v>300000</v>
      </c>
      <c r="G163" s="2"/>
      <c r="H163" s="39"/>
      <c r="I163" s="39"/>
      <c r="J163" s="39"/>
      <c r="K163" s="2"/>
      <c r="L163" s="2"/>
    </row>
    <row r="164" spans="1:13" ht="16.5" thickBot="1" x14ac:dyDescent="0.3">
      <c r="A164" s="2"/>
      <c r="B164" s="22" t="s">
        <v>43</v>
      </c>
      <c r="C164" s="24">
        <v>0</v>
      </c>
      <c r="D164" s="21">
        <f t="shared" ref="D164:F164" si="8">D165+D166</f>
        <v>0</v>
      </c>
      <c r="E164" s="21">
        <f t="shared" si="8"/>
        <v>0</v>
      </c>
      <c r="F164" s="21">
        <f t="shared" si="8"/>
        <v>0</v>
      </c>
      <c r="G164" s="2"/>
      <c r="H164" s="2"/>
      <c r="I164" s="2"/>
      <c r="J164" s="2"/>
      <c r="K164" s="2"/>
      <c r="L164" s="2"/>
    </row>
    <row r="165" spans="1:13" ht="16.5" thickBot="1" x14ac:dyDescent="0.3">
      <c r="A165" s="2"/>
      <c r="B165" s="20" t="s">
        <v>48</v>
      </c>
      <c r="C165" s="24">
        <f>C166+C167</f>
        <v>0</v>
      </c>
      <c r="D165" s="21">
        <v>0</v>
      </c>
      <c r="E165" s="21">
        <v>0</v>
      </c>
      <c r="F165" s="21">
        <v>0</v>
      </c>
      <c r="G165" s="2"/>
      <c r="H165" s="2"/>
      <c r="I165" s="2"/>
      <c r="J165" s="2"/>
      <c r="K165" s="2"/>
      <c r="L165" s="2"/>
    </row>
    <row r="166" spans="1:13" ht="16.5" thickBot="1" x14ac:dyDescent="0.3">
      <c r="A166" s="2"/>
      <c r="B166" s="22" t="s">
        <v>42</v>
      </c>
      <c r="C166" s="23">
        <v>0</v>
      </c>
      <c r="D166" s="21">
        <v>0</v>
      </c>
      <c r="E166" s="505">
        <v>0</v>
      </c>
      <c r="F166" s="505">
        <v>0</v>
      </c>
      <c r="G166" s="2"/>
      <c r="H166" s="2"/>
      <c r="I166" s="2"/>
      <c r="J166" s="2"/>
      <c r="K166" s="2"/>
      <c r="L166" s="2"/>
    </row>
    <row r="167" spans="1:13" ht="16.5" thickBot="1" x14ac:dyDescent="0.3">
      <c r="A167" s="2"/>
      <c r="B167" s="22" t="s">
        <v>43</v>
      </c>
      <c r="C167" s="24">
        <v>0</v>
      </c>
      <c r="D167" s="21">
        <v>0</v>
      </c>
      <c r="E167" s="21">
        <v>0</v>
      </c>
      <c r="F167" s="21">
        <v>0</v>
      </c>
      <c r="G167" s="2"/>
      <c r="H167" s="2"/>
      <c r="I167" s="2"/>
      <c r="J167" s="2"/>
      <c r="K167" s="2"/>
      <c r="L167" s="2"/>
    </row>
    <row r="168" spans="1:13" ht="32.25" thickBot="1" x14ac:dyDescent="0.3">
      <c r="A168" s="2"/>
      <c r="B168" s="20" t="s">
        <v>49</v>
      </c>
      <c r="C168" s="24">
        <v>0</v>
      </c>
      <c r="D168" s="21">
        <v>0</v>
      </c>
      <c r="E168" s="21">
        <f>D168*1.03*0.99</f>
        <v>0</v>
      </c>
      <c r="F168" s="21">
        <f>E168*1.03*0.99</f>
        <v>0</v>
      </c>
      <c r="G168" s="2"/>
      <c r="H168" s="2"/>
      <c r="I168" s="1090"/>
      <c r="J168" s="2"/>
      <c r="K168" s="2"/>
      <c r="L168" s="2"/>
    </row>
    <row r="169" spans="1:13" ht="16.5" thickBot="1" x14ac:dyDescent="0.3">
      <c r="A169" s="2"/>
      <c r="B169" s="22" t="s">
        <v>42</v>
      </c>
      <c r="C169" s="24">
        <v>0</v>
      </c>
      <c r="D169" s="21">
        <v>0</v>
      </c>
      <c r="E169" s="21">
        <v>0</v>
      </c>
      <c r="F169" s="21">
        <v>0</v>
      </c>
      <c r="G169" s="2"/>
      <c r="H169" s="2"/>
      <c r="I169" s="2"/>
      <c r="J169" s="2"/>
      <c r="K169" s="1091"/>
      <c r="L169" s="1091"/>
      <c r="M169" s="341"/>
    </row>
    <row r="170" spans="1:13" ht="16.5" thickBot="1" x14ac:dyDescent="0.3">
      <c r="A170" s="2"/>
      <c r="B170" s="22" t="s">
        <v>43</v>
      </c>
      <c r="C170" s="24">
        <v>0</v>
      </c>
      <c r="D170" s="21">
        <v>0</v>
      </c>
      <c r="E170" s="21">
        <v>0</v>
      </c>
      <c r="F170" s="21">
        <v>0</v>
      </c>
      <c r="G170" s="2"/>
      <c r="H170" s="2"/>
      <c r="I170" s="2"/>
      <c r="J170" s="2"/>
      <c r="K170" s="2"/>
      <c r="L170" s="2"/>
    </row>
    <row r="171" spans="1:13" ht="16.5" thickBot="1" x14ac:dyDescent="0.3">
      <c r="A171" s="2"/>
      <c r="B171" s="520" t="s">
        <v>154</v>
      </c>
      <c r="C171" s="24">
        <f>C168+C165+C162+C159+C156+C153+C150</f>
        <v>312400</v>
      </c>
      <c r="D171" s="24">
        <f t="shared" ref="D171:F171" si="9">D168+D165+D162+D159+D156+D153+D150</f>
        <v>300000</v>
      </c>
      <c r="E171" s="24">
        <f t="shared" si="9"/>
        <v>300000</v>
      </c>
      <c r="F171" s="24">
        <f t="shared" si="9"/>
        <v>300000</v>
      </c>
      <c r="G171" s="2"/>
      <c r="H171" s="2"/>
      <c r="I171" s="2"/>
      <c r="J171" s="2"/>
      <c r="K171" s="2"/>
      <c r="L171" s="2"/>
    </row>
    <row r="172" spans="1:13" ht="16.5" thickBot="1" x14ac:dyDescent="0.3">
      <c r="A172" s="2"/>
      <c r="B172" s="45" t="s">
        <v>71</v>
      </c>
      <c r="C172" s="388">
        <v>0</v>
      </c>
      <c r="D172" s="388">
        <f>IF(D171-D142=0,0,"Error")</f>
        <v>0</v>
      </c>
      <c r="E172" s="388">
        <f>IF(E171-E142=0,0,"Error")</f>
        <v>0</v>
      </c>
      <c r="F172" s="388">
        <f>IF(F171-F142=0,0,"Error")</f>
        <v>0</v>
      </c>
      <c r="G172" s="2"/>
      <c r="H172" s="2"/>
      <c r="I172" s="2"/>
      <c r="J172" s="2"/>
      <c r="K172" s="2"/>
      <c r="L172" s="2"/>
    </row>
    <row r="173" spans="1:13" ht="16.5" thickBot="1" x14ac:dyDescent="0.3">
      <c r="A173" s="2"/>
      <c r="B173" s="1323" t="s">
        <v>51</v>
      </c>
      <c r="C173" s="1300"/>
      <c r="D173" s="1300"/>
      <c r="E173" s="1300"/>
      <c r="F173" s="1324"/>
      <c r="G173" s="2"/>
      <c r="H173" s="2"/>
      <c r="I173" s="2"/>
      <c r="J173" s="2"/>
      <c r="K173" s="2"/>
      <c r="L173" s="2"/>
    </row>
    <row r="174" spans="1:13" ht="16.5" thickBot="1" x14ac:dyDescent="0.3">
      <c r="A174" s="2"/>
      <c r="B174" s="1323" t="s">
        <v>52</v>
      </c>
      <c r="C174" s="1300"/>
      <c r="D174" s="1300"/>
      <c r="E174" s="1300"/>
      <c r="F174" s="1324"/>
      <c r="G174" s="2"/>
      <c r="H174" s="2"/>
      <c r="I174" s="2"/>
      <c r="J174" s="2"/>
      <c r="K174" s="2"/>
      <c r="L174" s="2"/>
    </row>
    <row r="175" spans="1:13" ht="32.25" thickBot="1" x14ac:dyDescent="0.3">
      <c r="A175" s="2"/>
      <c r="B175" s="12" t="s">
        <v>98</v>
      </c>
      <c r="C175" s="1710"/>
      <c r="D175" s="1711"/>
      <c r="E175" s="1711"/>
      <c r="F175" s="1730"/>
      <c r="G175" s="2"/>
      <c r="H175" s="2"/>
      <c r="I175" s="2"/>
      <c r="J175" s="2"/>
      <c r="K175" s="2"/>
      <c r="L175" s="2"/>
    </row>
    <row r="176" spans="1:13" ht="30.75" customHeight="1" thickBot="1" x14ac:dyDescent="0.3">
      <c r="A176" s="2"/>
      <c r="B176" s="12" t="s">
        <v>100</v>
      </c>
      <c r="C176" s="12"/>
      <c r="D176" s="400" t="s">
        <v>54</v>
      </c>
      <c r="E176" s="1308"/>
      <c r="F176" s="1322"/>
      <c r="G176" s="2"/>
      <c r="H176" s="2317" t="s">
        <v>974</v>
      </c>
      <c r="I176" s="2318"/>
      <c r="J176" s="2318"/>
      <c r="K176" s="2318"/>
      <c r="L176" s="2319"/>
    </row>
    <row r="177" spans="1:12" ht="16.5" thickBot="1" x14ac:dyDescent="0.3">
      <c r="A177" s="2"/>
      <c r="B177" s="511"/>
      <c r="C177" s="1308"/>
      <c r="D177" s="1321"/>
      <c r="E177" s="1321"/>
      <c r="F177" s="1322"/>
      <c r="G177" s="2"/>
      <c r="H177" s="2320"/>
      <c r="I177" s="2321"/>
      <c r="J177" s="2321"/>
      <c r="K177" s="2321"/>
      <c r="L177" s="2322"/>
    </row>
    <row r="178" spans="1:12" ht="17.25" customHeight="1" thickBot="1" x14ac:dyDescent="0.3">
      <c r="A178" s="2"/>
      <c r="B178" s="6" t="s">
        <v>29</v>
      </c>
      <c r="C178" s="1272"/>
      <c r="D178" s="1273"/>
      <c r="E178" s="1273"/>
      <c r="F178" s="1274"/>
      <c r="G178" s="2"/>
      <c r="H178" s="2323"/>
      <c r="I178" s="2324"/>
      <c r="J178" s="2324"/>
      <c r="K178" s="2324"/>
      <c r="L178" s="2325"/>
    </row>
    <row r="179" spans="1:12" ht="16.5" thickBot="1" x14ac:dyDescent="0.3">
      <c r="A179" s="2"/>
      <c r="B179" s="6" t="s">
        <v>31</v>
      </c>
      <c r="C179" s="1287"/>
      <c r="D179" s="1288"/>
      <c r="E179" s="1288"/>
      <c r="F179" s="1385"/>
      <c r="G179" s="2"/>
      <c r="H179" s="2"/>
      <c r="I179" s="2"/>
      <c r="J179" s="2"/>
      <c r="K179" s="2"/>
      <c r="L179" s="2"/>
    </row>
    <row r="180" spans="1:12" ht="12.75" customHeight="1" x14ac:dyDescent="0.25">
      <c r="A180" s="2"/>
      <c r="B180" s="1387"/>
      <c r="C180" s="14">
        <v>2024</v>
      </c>
      <c r="D180" s="14">
        <v>2025</v>
      </c>
      <c r="E180" s="14">
        <v>2026</v>
      </c>
      <c r="F180" s="14">
        <v>2027</v>
      </c>
      <c r="G180" s="2"/>
      <c r="H180" s="2"/>
      <c r="I180" s="2"/>
      <c r="J180" s="2"/>
      <c r="K180" s="2"/>
      <c r="L180" s="2"/>
    </row>
    <row r="181" spans="1:12" ht="9" customHeight="1" thickBot="1" x14ac:dyDescent="0.3">
      <c r="A181" s="2"/>
      <c r="B181" s="1388"/>
      <c r="C181" s="16" t="s">
        <v>13</v>
      </c>
      <c r="D181" s="16" t="s">
        <v>14</v>
      </c>
      <c r="E181" s="16" t="s">
        <v>14</v>
      </c>
      <c r="F181" s="16" t="s">
        <v>14</v>
      </c>
      <c r="G181" s="2"/>
      <c r="H181" s="2"/>
      <c r="I181" s="2"/>
      <c r="J181" s="2"/>
      <c r="K181" s="2"/>
      <c r="L181" s="2"/>
    </row>
    <row r="182" spans="1:12" ht="16.5" thickBot="1" x14ac:dyDescent="0.3">
      <c r="A182" s="2"/>
      <c r="B182" s="6" t="s">
        <v>33</v>
      </c>
      <c r="C182" s="379">
        <v>0</v>
      </c>
      <c r="D182" s="379">
        <v>5</v>
      </c>
      <c r="E182" s="379">
        <v>6</v>
      </c>
      <c r="F182" s="379">
        <v>7</v>
      </c>
      <c r="G182" s="2"/>
      <c r="H182" s="2"/>
      <c r="I182" s="2"/>
      <c r="J182" s="2"/>
      <c r="K182" s="2"/>
      <c r="L182" s="2"/>
    </row>
    <row r="183" spans="1:12" ht="16.5" thickBot="1" x14ac:dyDescent="0.3">
      <c r="A183" s="2"/>
      <c r="B183" s="6" t="s">
        <v>35</v>
      </c>
      <c r="C183" s="379">
        <v>0</v>
      </c>
      <c r="D183" s="379">
        <v>0</v>
      </c>
      <c r="E183" s="379">
        <v>0</v>
      </c>
      <c r="F183" s="379">
        <v>0</v>
      </c>
      <c r="G183" s="2"/>
      <c r="H183" s="2"/>
      <c r="I183" s="2"/>
      <c r="J183" s="2"/>
      <c r="K183" s="2"/>
      <c r="L183" s="2"/>
    </row>
    <row r="184" spans="1:12" ht="16.5" thickBot="1" x14ac:dyDescent="0.3">
      <c r="A184" s="2"/>
      <c r="B184" s="6" t="s">
        <v>36</v>
      </c>
      <c r="C184" s="379">
        <v>0</v>
      </c>
      <c r="D184" s="379">
        <v>0</v>
      </c>
      <c r="E184" s="379">
        <f>E183/E182</f>
        <v>0</v>
      </c>
      <c r="F184" s="379">
        <f>F183/F182</f>
        <v>0</v>
      </c>
      <c r="G184" s="2"/>
      <c r="H184" s="2"/>
      <c r="I184" s="2"/>
      <c r="J184" s="2"/>
      <c r="K184" s="2"/>
      <c r="L184" s="2"/>
    </row>
    <row r="185" spans="1:12" ht="16.5" thickBot="1" x14ac:dyDescent="0.3">
      <c r="A185" s="2"/>
      <c r="B185" s="6" t="s">
        <v>37</v>
      </c>
      <c r="C185" s="15" t="s">
        <v>94</v>
      </c>
      <c r="D185" s="19" t="e">
        <f>D182/C182-1</f>
        <v>#DIV/0!</v>
      </c>
      <c r="E185" s="19">
        <f t="shared" ref="E185:F187" si="10">E182/D182-1</f>
        <v>0.19999999999999996</v>
      </c>
      <c r="F185" s="19">
        <f t="shared" si="10"/>
        <v>0.16666666666666674</v>
      </c>
      <c r="G185" s="2"/>
      <c r="H185" s="39"/>
      <c r="I185" s="39"/>
      <c r="J185" s="39"/>
      <c r="K185" s="39"/>
      <c r="L185" s="39"/>
    </row>
    <row r="186" spans="1:12" ht="32.25" thickBot="1" x14ac:dyDescent="0.3">
      <c r="A186" s="2"/>
      <c r="B186" s="6" t="s">
        <v>38</v>
      </c>
      <c r="C186" s="15" t="s">
        <v>94</v>
      </c>
      <c r="D186" s="19" t="e">
        <f>D183/C183-1</f>
        <v>#DIV/0!</v>
      </c>
      <c r="E186" s="19" t="e">
        <f t="shared" si="10"/>
        <v>#DIV/0!</v>
      </c>
      <c r="F186" s="19" t="e">
        <f t="shared" si="10"/>
        <v>#DIV/0!</v>
      </c>
      <c r="G186" s="2"/>
      <c r="H186" s="2"/>
      <c r="I186" s="2"/>
      <c r="J186" s="2"/>
      <c r="K186" s="2"/>
      <c r="L186" s="2"/>
    </row>
    <row r="187" spans="1:12" ht="32.25" thickBot="1" x14ac:dyDescent="0.3">
      <c r="A187" s="2"/>
      <c r="B187" s="6" t="s">
        <v>39</v>
      </c>
      <c r="C187" s="15" t="s">
        <v>94</v>
      </c>
      <c r="D187" s="19" t="e">
        <f>D184/C184-1</f>
        <v>#DIV/0!</v>
      </c>
      <c r="E187" s="19" t="e">
        <f t="shared" si="10"/>
        <v>#DIV/0!</v>
      </c>
      <c r="F187" s="19" t="e">
        <f t="shared" si="10"/>
        <v>#DIV/0!</v>
      </c>
      <c r="G187" s="2"/>
      <c r="H187" s="2"/>
      <c r="I187" s="2"/>
      <c r="J187" s="2"/>
      <c r="K187" s="2"/>
      <c r="L187" s="2"/>
    </row>
    <row r="188" spans="1:12" ht="16.5" thickBot="1" x14ac:dyDescent="0.3">
      <c r="A188" s="2"/>
      <c r="B188" s="1328" t="s">
        <v>315</v>
      </c>
      <c r="C188" s="1318"/>
      <c r="D188" s="1318"/>
      <c r="E188" s="1318"/>
      <c r="F188" s="1329"/>
      <c r="G188" s="2"/>
      <c r="H188" s="2"/>
      <c r="I188" s="2"/>
      <c r="J188" s="2"/>
      <c r="K188" s="2"/>
      <c r="L188" s="2"/>
    </row>
    <row r="189" spans="1:12" ht="12.75" customHeight="1" x14ac:dyDescent="0.25">
      <c r="A189" s="2"/>
      <c r="B189" s="1387"/>
      <c r="C189" s="14">
        <v>2024</v>
      </c>
      <c r="D189" s="14">
        <v>2025</v>
      </c>
      <c r="E189" s="14">
        <v>2026</v>
      </c>
      <c r="F189" s="14">
        <v>2027</v>
      </c>
      <c r="G189" s="2"/>
      <c r="H189" s="2"/>
      <c r="I189" s="2"/>
      <c r="J189" s="2"/>
      <c r="K189" s="2"/>
      <c r="L189" s="2"/>
    </row>
    <row r="190" spans="1:12" ht="29.25" customHeight="1" thickBot="1" x14ac:dyDescent="0.3">
      <c r="A190" s="2"/>
      <c r="B190" s="1388"/>
      <c r="C190" s="16" t="s">
        <v>13</v>
      </c>
      <c r="D190" s="16" t="s">
        <v>14</v>
      </c>
      <c r="E190" s="16" t="s">
        <v>14</v>
      </c>
      <c r="F190" s="16" t="s">
        <v>14</v>
      </c>
      <c r="G190" s="2"/>
      <c r="H190" s="2"/>
      <c r="I190" s="2"/>
      <c r="J190" s="2"/>
      <c r="K190" s="2"/>
      <c r="L190" s="2"/>
    </row>
    <row r="191" spans="1:12" ht="16.5" thickBot="1" x14ac:dyDescent="0.3">
      <c r="A191" s="2"/>
      <c r="B191" s="20" t="s">
        <v>57</v>
      </c>
      <c r="C191" s="21">
        <f>C192+C193+C194+C195</f>
        <v>0</v>
      </c>
      <c r="D191" s="21">
        <f>D192+D193+D194+D195</f>
        <v>0</v>
      </c>
      <c r="E191" s="21">
        <f>E192+E193+E194+E195</f>
        <v>0</v>
      </c>
      <c r="F191" s="21">
        <f>F192+F193+F194+F195</f>
        <v>0</v>
      </c>
      <c r="G191" s="2"/>
      <c r="H191" s="2"/>
      <c r="I191" s="2"/>
      <c r="J191" s="2"/>
      <c r="K191" s="2"/>
      <c r="L191" s="2"/>
    </row>
    <row r="192" spans="1:12" ht="16.5" thickBot="1" x14ac:dyDescent="0.3">
      <c r="A192" s="2"/>
      <c r="B192" s="22" t="s">
        <v>42</v>
      </c>
      <c r="C192" s="21">
        <v>0</v>
      </c>
      <c r="D192" s="21">
        <v>0</v>
      </c>
      <c r="E192" s="21">
        <v>0</v>
      </c>
      <c r="F192" s="21">
        <v>0</v>
      </c>
      <c r="G192" s="2"/>
      <c r="H192" s="2"/>
      <c r="I192" s="2"/>
      <c r="J192" s="2"/>
      <c r="K192" s="2"/>
      <c r="L192" s="2"/>
    </row>
    <row r="193" spans="1:12" ht="16.5" thickBot="1" x14ac:dyDescent="0.3">
      <c r="A193" s="2"/>
      <c r="B193" s="22" t="s">
        <v>58</v>
      </c>
      <c r="C193" s="21">
        <v>0</v>
      </c>
      <c r="D193" s="21">
        <v>0</v>
      </c>
      <c r="E193" s="21">
        <v>0</v>
      </c>
      <c r="F193" s="21">
        <v>0</v>
      </c>
      <c r="G193" s="2"/>
      <c r="H193" s="2"/>
      <c r="I193" s="2"/>
      <c r="J193" s="2"/>
      <c r="K193" s="2"/>
      <c r="L193" s="2"/>
    </row>
    <row r="194" spans="1:12" ht="16.5" thickBot="1" x14ac:dyDescent="0.3">
      <c r="A194" s="2"/>
      <c r="B194" s="22" t="s">
        <v>59</v>
      </c>
      <c r="C194" s="21">
        <v>0</v>
      </c>
      <c r="D194" s="21">
        <v>0</v>
      </c>
      <c r="E194" s="21">
        <v>0</v>
      </c>
      <c r="F194" s="21">
        <v>0</v>
      </c>
      <c r="G194" s="2"/>
      <c r="H194" s="2"/>
      <c r="I194" s="2"/>
      <c r="J194" s="2"/>
      <c r="K194" s="2"/>
      <c r="L194" s="2"/>
    </row>
    <row r="195" spans="1:12" ht="16.5" thickBot="1" x14ac:dyDescent="0.3">
      <c r="A195" s="2"/>
      <c r="B195" s="22" t="s">
        <v>60</v>
      </c>
      <c r="C195" s="21">
        <v>0</v>
      </c>
      <c r="D195" s="21">
        <v>0</v>
      </c>
      <c r="E195" s="21">
        <v>0</v>
      </c>
      <c r="F195" s="21">
        <v>0</v>
      </c>
      <c r="G195" s="2"/>
      <c r="H195" s="2"/>
      <c r="I195" s="2"/>
      <c r="J195" s="2"/>
      <c r="K195" s="2"/>
      <c r="L195" s="2"/>
    </row>
    <row r="196" spans="1:12" ht="16.5" thickBot="1" x14ac:dyDescent="0.3">
      <c r="A196" s="2"/>
      <c r="B196" s="20" t="s">
        <v>61</v>
      </c>
      <c r="C196" s="21">
        <v>0</v>
      </c>
      <c r="D196" s="21">
        <v>0</v>
      </c>
      <c r="E196" s="21">
        <v>0</v>
      </c>
      <c r="F196" s="21">
        <v>0</v>
      </c>
      <c r="G196" s="2"/>
      <c r="H196" s="2"/>
      <c r="I196" s="2"/>
      <c r="J196" s="2"/>
      <c r="K196" s="2"/>
      <c r="L196" s="2"/>
    </row>
    <row r="197" spans="1:12" ht="16.5" thickBot="1" x14ac:dyDescent="0.3">
      <c r="A197" s="2"/>
      <c r="B197" s="22" t="s">
        <v>42</v>
      </c>
      <c r="C197" s="21">
        <v>0</v>
      </c>
      <c r="D197" s="1219">
        <v>0</v>
      </c>
      <c r="E197" s="1219">
        <v>0</v>
      </c>
      <c r="F197" s="1219">
        <v>0</v>
      </c>
      <c r="G197" s="2"/>
      <c r="H197" s="2"/>
      <c r="I197" s="2"/>
      <c r="J197" s="2"/>
      <c r="K197" s="2"/>
      <c r="L197" s="2"/>
    </row>
    <row r="198" spans="1:12" ht="16.5" thickBot="1" x14ac:dyDescent="0.3">
      <c r="A198" s="2"/>
      <c r="B198" s="22" t="s">
        <v>58</v>
      </c>
      <c r="C198" s="21">
        <v>0</v>
      </c>
      <c r="D198" s="21">
        <v>0</v>
      </c>
      <c r="E198" s="21">
        <v>0</v>
      </c>
      <c r="F198" s="21">
        <v>0</v>
      </c>
      <c r="G198" s="2"/>
      <c r="H198" s="2"/>
      <c r="I198" s="2"/>
      <c r="J198" s="2"/>
      <c r="K198" s="2"/>
      <c r="L198" s="2"/>
    </row>
    <row r="199" spans="1:12" ht="16.5" thickBot="1" x14ac:dyDescent="0.3">
      <c r="A199" s="2"/>
      <c r="B199" s="22" t="s">
        <v>59</v>
      </c>
      <c r="C199" s="21">
        <v>0</v>
      </c>
      <c r="D199" s="21">
        <v>0</v>
      </c>
      <c r="E199" s="21">
        <v>0</v>
      </c>
      <c r="F199" s="21">
        <v>0</v>
      </c>
      <c r="G199" s="2"/>
      <c r="H199" s="2"/>
      <c r="I199" s="2"/>
      <c r="J199" s="2"/>
      <c r="K199" s="2"/>
      <c r="L199" s="2"/>
    </row>
    <row r="200" spans="1:12" ht="16.5" thickBot="1" x14ac:dyDescent="0.3">
      <c r="A200" s="2"/>
      <c r="B200" s="22" t="s">
        <v>60</v>
      </c>
      <c r="C200" s="21">
        <v>0</v>
      </c>
      <c r="D200" s="21">
        <v>0</v>
      </c>
      <c r="E200" s="21">
        <v>0</v>
      </c>
      <c r="F200" s="21">
        <v>0</v>
      </c>
      <c r="G200" s="2"/>
      <c r="H200" s="2"/>
      <c r="I200" s="2"/>
      <c r="J200" s="2"/>
      <c r="K200" s="2"/>
      <c r="L200" s="2"/>
    </row>
    <row r="201" spans="1:12" ht="16.5" thickBot="1" x14ac:dyDescent="0.3">
      <c r="A201" s="2"/>
      <c r="B201" s="522" t="s">
        <v>62</v>
      </c>
      <c r="C201" s="21">
        <v>0</v>
      </c>
      <c r="D201" s="21">
        <f>D197</f>
        <v>0</v>
      </c>
      <c r="E201" s="21">
        <f>E197</f>
        <v>0</v>
      </c>
      <c r="F201" s="21">
        <f>F197</f>
        <v>0</v>
      </c>
      <c r="G201" s="2"/>
      <c r="H201" s="2"/>
      <c r="I201" s="2"/>
      <c r="J201" s="2"/>
      <c r="K201" s="2"/>
      <c r="L201" s="2"/>
    </row>
    <row r="202" spans="1:12" ht="27" customHeight="1" thickBot="1" x14ac:dyDescent="0.3">
      <c r="A202" s="2"/>
      <c r="B202" s="304" t="s">
        <v>64</v>
      </c>
      <c r="C202" s="305">
        <f>C171+C59+C201</f>
        <v>333535</v>
      </c>
      <c r="D202" s="305">
        <f>D171+D59+D201</f>
        <v>321735</v>
      </c>
      <c r="E202" s="305">
        <f t="shared" ref="E202:F203" si="11">E171+E59+E201</f>
        <v>321735</v>
      </c>
      <c r="F202" s="305">
        <f t="shared" si="11"/>
        <v>321735</v>
      </c>
      <c r="G202" s="2"/>
      <c r="H202" s="2"/>
      <c r="I202" s="2"/>
      <c r="J202" s="2"/>
      <c r="K202" s="2"/>
      <c r="L202" s="2"/>
    </row>
    <row r="203" spans="1:12" ht="48" thickBot="1" x14ac:dyDescent="0.3">
      <c r="A203" s="2"/>
      <c r="B203" s="306" t="s">
        <v>65</v>
      </c>
      <c r="C203" s="307">
        <f>C172+C60+C202</f>
        <v>333535</v>
      </c>
      <c r="D203" s="307">
        <f>D172+D60+D202</f>
        <v>321735</v>
      </c>
      <c r="E203" s="307">
        <f t="shared" si="11"/>
        <v>321735</v>
      </c>
      <c r="F203" s="307">
        <f t="shared" si="11"/>
        <v>321735</v>
      </c>
      <c r="G203" s="2"/>
      <c r="H203" s="2"/>
      <c r="I203" s="2"/>
      <c r="J203" s="2"/>
      <c r="K203" s="2"/>
      <c r="L203" s="2"/>
    </row>
    <row r="204" spans="1:12" ht="16.5" thickBot="1" x14ac:dyDescent="0.3">
      <c r="A204" s="2"/>
      <c r="B204" s="20" t="s">
        <v>41</v>
      </c>
      <c r="C204" s="430">
        <f>C205+C206</f>
        <v>14095</v>
      </c>
      <c r="D204" s="430">
        <f>D205+D206</f>
        <v>14695</v>
      </c>
      <c r="E204" s="430">
        <f>E205+E206</f>
        <v>14695</v>
      </c>
      <c r="F204" s="430">
        <f>F205+F206</f>
        <v>14695</v>
      </c>
      <c r="G204" s="2"/>
      <c r="H204" s="2"/>
      <c r="I204" s="2"/>
      <c r="J204" s="2"/>
      <c r="K204" s="2"/>
      <c r="L204" s="2"/>
    </row>
    <row r="205" spans="1:12" ht="16.5" thickBot="1" x14ac:dyDescent="0.3">
      <c r="A205" s="2"/>
      <c r="B205" s="22" t="s">
        <v>42</v>
      </c>
      <c r="C205" s="24">
        <f t="shared" ref="C205:F206" si="12">C39+C76+C113</f>
        <v>14095</v>
      </c>
      <c r="D205" s="24">
        <f t="shared" si="12"/>
        <v>14695</v>
      </c>
      <c r="E205" s="24">
        <f t="shared" si="12"/>
        <v>14695</v>
      </c>
      <c r="F205" s="24">
        <f t="shared" si="12"/>
        <v>14695</v>
      </c>
      <c r="G205" s="2"/>
      <c r="H205" s="2"/>
      <c r="I205" s="2"/>
      <c r="J205" s="2"/>
      <c r="K205" s="2"/>
      <c r="L205" s="2"/>
    </row>
    <row r="206" spans="1:12" ht="16.5" thickBot="1" x14ac:dyDescent="0.3">
      <c r="A206" s="2"/>
      <c r="B206" s="22" t="s">
        <v>66</v>
      </c>
      <c r="C206" s="24">
        <f t="shared" si="12"/>
        <v>0</v>
      </c>
      <c r="D206" s="24">
        <f t="shared" si="12"/>
        <v>0</v>
      </c>
      <c r="E206" s="24">
        <f t="shared" si="12"/>
        <v>0</v>
      </c>
      <c r="F206" s="24">
        <f t="shared" si="12"/>
        <v>0</v>
      </c>
      <c r="G206" s="2"/>
      <c r="H206" s="2"/>
      <c r="I206" s="2"/>
      <c r="J206" s="2"/>
      <c r="K206" s="2"/>
      <c r="L206" s="2"/>
    </row>
    <row r="207" spans="1:12" ht="32.25" thickBot="1" x14ac:dyDescent="0.3">
      <c r="A207" s="2"/>
      <c r="B207" s="20" t="s">
        <v>67</v>
      </c>
      <c r="C207" s="430">
        <f>C208+C209</f>
        <v>2040</v>
      </c>
      <c r="D207" s="430">
        <f>D208+D209</f>
        <v>2040</v>
      </c>
      <c r="E207" s="430">
        <f>E208+E209</f>
        <v>2040</v>
      </c>
      <c r="F207" s="430">
        <f>F208+F209</f>
        <v>2040</v>
      </c>
      <c r="G207" s="2"/>
      <c r="H207" s="2"/>
      <c r="I207" s="2"/>
      <c r="J207" s="2"/>
      <c r="K207" s="2"/>
      <c r="L207" s="2"/>
    </row>
    <row r="208" spans="1:12" ht="16.5" thickBot="1" x14ac:dyDescent="0.3">
      <c r="A208" s="2"/>
      <c r="B208" s="22" t="s">
        <v>42</v>
      </c>
      <c r="C208" s="21">
        <f>C42+C79+C116</f>
        <v>2040</v>
      </c>
      <c r="D208" s="21">
        <f>D42+D79+D116</f>
        <v>2040</v>
      </c>
      <c r="E208" s="21">
        <f>E42+E79+E116</f>
        <v>2040</v>
      </c>
      <c r="F208" s="21">
        <f>F42+F79+F116</f>
        <v>2040</v>
      </c>
      <c r="G208" s="2"/>
      <c r="H208" s="2"/>
      <c r="I208" s="2"/>
      <c r="J208" s="2"/>
      <c r="K208" s="2"/>
      <c r="L208" s="2"/>
    </row>
    <row r="209" spans="1:12" ht="16.5" thickBot="1" x14ac:dyDescent="0.3">
      <c r="A209" s="2"/>
      <c r="B209" s="22" t="s">
        <v>66</v>
      </c>
      <c r="C209" s="24">
        <f>C43+C80+C114</f>
        <v>0</v>
      </c>
      <c r="D209" s="24">
        <f>D43+D80+D114</f>
        <v>0</v>
      </c>
      <c r="E209" s="24">
        <f>E43+E80+E114</f>
        <v>0</v>
      </c>
      <c r="F209" s="24">
        <f>F43+F80+F114</f>
        <v>0</v>
      </c>
      <c r="G209" s="2"/>
      <c r="H209" s="2"/>
      <c r="I209" s="2"/>
      <c r="J209" s="2"/>
      <c r="K209" s="2"/>
      <c r="L209" s="2"/>
    </row>
    <row r="210" spans="1:12" ht="16.5" thickBot="1" x14ac:dyDescent="0.3">
      <c r="A210" s="2"/>
      <c r="B210" s="20" t="s">
        <v>45</v>
      </c>
      <c r="C210" s="430">
        <f>C211+C212</f>
        <v>5000</v>
      </c>
      <c r="D210" s="430">
        <f>D211+D212</f>
        <v>5000</v>
      </c>
      <c r="E210" s="430">
        <f>E211+E212</f>
        <v>5000</v>
      </c>
      <c r="F210" s="430">
        <f>F211+F212</f>
        <v>5000</v>
      </c>
      <c r="G210" s="2"/>
      <c r="H210" s="2"/>
      <c r="I210" s="2"/>
      <c r="J210" s="2"/>
      <c r="K210" s="2"/>
      <c r="L210" s="2"/>
    </row>
    <row r="211" spans="1:12" ht="16.5" thickBot="1" x14ac:dyDescent="0.3">
      <c r="A211" s="2"/>
      <c r="B211" s="22" t="s">
        <v>42</v>
      </c>
      <c r="C211" s="24">
        <f t="shared" ref="C211:F212" si="13">C45+C82+C119</f>
        <v>5000</v>
      </c>
      <c r="D211" s="24">
        <f t="shared" si="13"/>
        <v>5000</v>
      </c>
      <c r="E211" s="24">
        <f t="shared" si="13"/>
        <v>5000</v>
      </c>
      <c r="F211" s="24">
        <f t="shared" si="13"/>
        <v>5000</v>
      </c>
      <c r="G211" s="2"/>
      <c r="H211" s="2"/>
      <c r="I211" s="2"/>
      <c r="J211" s="2"/>
      <c r="K211" s="2"/>
      <c r="L211" s="2"/>
    </row>
    <row r="212" spans="1:12" ht="16.5" thickBot="1" x14ac:dyDescent="0.3">
      <c r="A212" s="2"/>
      <c r="B212" s="22" t="s">
        <v>66</v>
      </c>
      <c r="C212" s="24">
        <f t="shared" si="13"/>
        <v>0</v>
      </c>
      <c r="D212" s="24">
        <f t="shared" si="13"/>
        <v>0</v>
      </c>
      <c r="E212" s="24">
        <f t="shared" si="13"/>
        <v>0</v>
      </c>
      <c r="F212" s="24">
        <f t="shared" si="13"/>
        <v>0</v>
      </c>
      <c r="G212" s="2"/>
      <c r="H212" s="2"/>
      <c r="I212" s="2"/>
      <c r="J212" s="2"/>
      <c r="K212" s="2"/>
      <c r="L212" s="2"/>
    </row>
    <row r="213" spans="1:12" ht="16.5" thickBot="1" x14ac:dyDescent="0.3">
      <c r="A213" s="2"/>
      <c r="B213" s="20" t="s">
        <v>46</v>
      </c>
      <c r="C213" s="430">
        <f>C214+C215</f>
        <v>0</v>
      </c>
      <c r="D213" s="430">
        <f>D214+D215</f>
        <v>0</v>
      </c>
      <c r="E213" s="430">
        <f>E214+E215</f>
        <v>0</v>
      </c>
      <c r="F213" s="430">
        <f>F214+F215</f>
        <v>0</v>
      </c>
      <c r="G213" s="2"/>
      <c r="H213" s="2"/>
      <c r="I213" s="2"/>
      <c r="J213" s="2"/>
      <c r="K213" s="2"/>
      <c r="L213" s="2"/>
    </row>
    <row r="214" spans="1:12" ht="16.5" thickBot="1" x14ac:dyDescent="0.3">
      <c r="A214" s="2"/>
      <c r="B214" s="22" t="s">
        <v>42</v>
      </c>
      <c r="C214" s="21">
        <f t="shared" ref="C214:F215" si="14">C48+C85+C122</f>
        <v>0</v>
      </c>
      <c r="D214" s="21">
        <f t="shared" si="14"/>
        <v>0</v>
      </c>
      <c r="E214" s="21">
        <f t="shared" si="14"/>
        <v>0</v>
      </c>
      <c r="F214" s="21">
        <f t="shared" si="14"/>
        <v>0</v>
      </c>
      <c r="G214" s="2"/>
      <c r="H214" s="2"/>
      <c r="I214" s="2"/>
      <c r="J214" s="2"/>
      <c r="K214" s="2"/>
      <c r="L214" s="2"/>
    </row>
    <row r="215" spans="1:12" ht="16.5" thickBot="1" x14ac:dyDescent="0.3">
      <c r="A215" s="2"/>
      <c r="B215" s="22" t="s">
        <v>66</v>
      </c>
      <c r="C215" s="24">
        <f t="shared" si="14"/>
        <v>0</v>
      </c>
      <c r="D215" s="24">
        <f t="shared" si="14"/>
        <v>0</v>
      </c>
      <c r="E215" s="24">
        <f t="shared" si="14"/>
        <v>0</v>
      </c>
      <c r="F215" s="24">
        <f t="shared" si="14"/>
        <v>0</v>
      </c>
      <c r="G215" s="2"/>
      <c r="H215" s="2"/>
      <c r="I215" s="2"/>
      <c r="J215" s="2"/>
      <c r="K215" s="2"/>
      <c r="L215" s="2"/>
    </row>
    <row r="216" spans="1:12" ht="32.25" thickBot="1" x14ac:dyDescent="0.3">
      <c r="A216" s="2"/>
      <c r="B216" s="20" t="s">
        <v>47</v>
      </c>
      <c r="C216" s="430">
        <f>C171</f>
        <v>312400</v>
      </c>
      <c r="D216" s="430">
        <f>D217+D218</f>
        <v>300000</v>
      </c>
      <c r="E216" s="430">
        <f>E217+E218</f>
        <v>300000</v>
      </c>
      <c r="F216" s="430">
        <f>F217+F218</f>
        <v>300000</v>
      </c>
      <c r="G216" s="2"/>
      <c r="H216" s="2"/>
      <c r="I216" s="2"/>
      <c r="J216" s="2"/>
      <c r="K216" s="2"/>
      <c r="L216" s="2"/>
    </row>
    <row r="217" spans="1:12" ht="16.5" thickBot="1" x14ac:dyDescent="0.3">
      <c r="A217" s="2"/>
      <c r="B217" s="22" t="s">
        <v>42</v>
      </c>
      <c r="C217" s="21">
        <f>C163</f>
        <v>312400</v>
      </c>
      <c r="D217" s="21">
        <f t="shared" ref="D217:F217" si="15">D163</f>
        <v>300000</v>
      </c>
      <c r="E217" s="21">
        <f t="shared" si="15"/>
        <v>300000</v>
      </c>
      <c r="F217" s="21">
        <f t="shared" si="15"/>
        <v>300000</v>
      </c>
      <c r="G217" s="2"/>
      <c r="H217" s="2"/>
      <c r="I217" s="2"/>
      <c r="J217" s="2"/>
      <c r="K217" s="2"/>
      <c r="L217" s="2"/>
    </row>
    <row r="218" spans="1:12" ht="16.5" thickBot="1" x14ac:dyDescent="0.3">
      <c r="A218" s="2"/>
      <c r="B218" s="22" t="s">
        <v>66</v>
      </c>
      <c r="C218" s="24">
        <f>C52+C89+C126</f>
        <v>0</v>
      </c>
      <c r="D218" s="24">
        <f>D52+D89+D126</f>
        <v>0</v>
      </c>
      <c r="E218" s="24">
        <f>E52+E89+E126</f>
        <v>0</v>
      </c>
      <c r="F218" s="24">
        <f>F52+F89+F126</f>
        <v>0</v>
      </c>
      <c r="G218" s="2"/>
      <c r="H218" s="2"/>
      <c r="I218" s="2"/>
      <c r="J218" s="2"/>
      <c r="K218" s="2"/>
      <c r="L218" s="2"/>
    </row>
    <row r="219" spans="1:12" ht="16.5" thickBot="1" x14ac:dyDescent="0.3">
      <c r="A219" s="2"/>
      <c r="B219" s="20" t="s">
        <v>48</v>
      </c>
      <c r="C219" s="430">
        <f>C220+C221</f>
        <v>0</v>
      </c>
      <c r="D219" s="430">
        <f>D220+D221</f>
        <v>0</v>
      </c>
      <c r="E219" s="430">
        <f>E220+E221</f>
        <v>0</v>
      </c>
      <c r="F219" s="430">
        <f>F220+F221</f>
        <v>0</v>
      </c>
      <c r="G219" s="2"/>
      <c r="H219" s="2"/>
      <c r="I219" s="2"/>
      <c r="J219" s="2"/>
      <c r="K219" s="2"/>
      <c r="L219" s="2"/>
    </row>
    <row r="220" spans="1:12" ht="16.5" thickBot="1" x14ac:dyDescent="0.3">
      <c r="A220" s="2"/>
      <c r="B220" s="22" t="s">
        <v>42</v>
      </c>
      <c r="C220" s="21">
        <f t="shared" ref="C220:F221" si="16">C54+C91+C128</f>
        <v>0</v>
      </c>
      <c r="D220" s="21">
        <f t="shared" si="16"/>
        <v>0</v>
      </c>
      <c r="E220" s="21">
        <f t="shared" si="16"/>
        <v>0</v>
      </c>
      <c r="F220" s="21">
        <f t="shared" si="16"/>
        <v>0</v>
      </c>
      <c r="G220" s="2"/>
      <c r="H220" s="2"/>
      <c r="I220" s="2"/>
      <c r="J220" s="2"/>
      <c r="K220" s="2"/>
      <c r="L220" s="2"/>
    </row>
    <row r="221" spans="1:12" ht="16.5" thickBot="1" x14ac:dyDescent="0.3">
      <c r="A221" s="2"/>
      <c r="B221" s="22" t="s">
        <v>66</v>
      </c>
      <c r="C221" s="24">
        <f t="shared" si="16"/>
        <v>0</v>
      </c>
      <c r="D221" s="24">
        <f t="shared" si="16"/>
        <v>0</v>
      </c>
      <c r="E221" s="24">
        <f t="shared" si="16"/>
        <v>0</v>
      </c>
      <c r="F221" s="24">
        <f t="shared" si="16"/>
        <v>0</v>
      </c>
      <c r="G221" s="2"/>
      <c r="H221" s="2"/>
      <c r="I221" s="2"/>
      <c r="J221" s="2"/>
      <c r="K221" s="2"/>
      <c r="L221" s="2"/>
    </row>
    <row r="222" spans="1:12" ht="32.25" thickBot="1" x14ac:dyDescent="0.3">
      <c r="A222" s="2"/>
      <c r="B222" s="20" t="s">
        <v>49</v>
      </c>
      <c r="C222" s="430">
        <f>C93+C56</f>
        <v>0</v>
      </c>
      <c r="D222" s="430">
        <f>D93+D56</f>
        <v>0</v>
      </c>
      <c r="E222" s="430">
        <f>E93+E56</f>
        <v>0</v>
      </c>
      <c r="F222" s="430">
        <f>F93+F56</f>
        <v>0</v>
      </c>
      <c r="G222" s="2"/>
      <c r="H222" s="2"/>
      <c r="I222" s="2"/>
      <c r="J222" s="2"/>
      <c r="K222" s="2"/>
      <c r="L222" s="2"/>
    </row>
    <row r="223" spans="1:12" ht="16.5" thickBot="1" x14ac:dyDescent="0.3">
      <c r="A223" s="2"/>
      <c r="B223" s="22" t="s">
        <v>42</v>
      </c>
      <c r="C223" s="21">
        <f t="shared" ref="C223:F224" si="17">C57+C94+C131</f>
        <v>0</v>
      </c>
      <c r="D223" s="21">
        <f t="shared" si="17"/>
        <v>0</v>
      </c>
      <c r="E223" s="21">
        <f t="shared" si="17"/>
        <v>0</v>
      </c>
      <c r="F223" s="21">
        <f t="shared" si="17"/>
        <v>0</v>
      </c>
      <c r="G223" s="2"/>
      <c r="H223" s="2"/>
      <c r="I223" s="2"/>
      <c r="J223" s="2"/>
      <c r="K223" s="2"/>
      <c r="L223" s="2"/>
    </row>
    <row r="224" spans="1:12" ht="16.5" thickBot="1" x14ac:dyDescent="0.3">
      <c r="A224" s="2"/>
      <c r="B224" s="22" t="s">
        <v>66</v>
      </c>
      <c r="C224" s="24">
        <f t="shared" si="17"/>
        <v>0</v>
      </c>
      <c r="D224" s="24">
        <f t="shared" si="17"/>
        <v>0</v>
      </c>
      <c r="E224" s="24">
        <f t="shared" si="17"/>
        <v>0</v>
      </c>
      <c r="F224" s="24">
        <f t="shared" si="17"/>
        <v>0</v>
      </c>
      <c r="G224" s="2"/>
      <c r="H224" s="2"/>
      <c r="I224" s="2"/>
      <c r="J224" s="2"/>
      <c r="K224" s="2"/>
      <c r="L224" s="2"/>
    </row>
    <row r="225" spans="1:12" ht="16.5" thickBot="1" x14ac:dyDescent="0.3">
      <c r="A225" s="2"/>
      <c r="B225" s="20" t="s">
        <v>68</v>
      </c>
      <c r="C225" s="430">
        <f>C226+C227+C228+C229</f>
        <v>0</v>
      </c>
      <c r="D225" s="430">
        <f>D226+D227+D228+D229</f>
        <v>0</v>
      </c>
      <c r="E225" s="430">
        <f>E226+E227+E228+E229</f>
        <v>0</v>
      </c>
      <c r="F225" s="430">
        <f>F226+F227+F228+F229</f>
        <v>0</v>
      </c>
      <c r="G225" s="2"/>
      <c r="H225" s="2"/>
      <c r="I225" s="2"/>
      <c r="J225" s="2"/>
      <c r="K225" s="2"/>
      <c r="L225" s="2"/>
    </row>
    <row r="226" spans="1:12" ht="16.5" thickBot="1" x14ac:dyDescent="0.3">
      <c r="A226" s="2"/>
      <c r="B226" s="22" t="s">
        <v>42</v>
      </c>
      <c r="C226" s="21">
        <f>C192</f>
        <v>0</v>
      </c>
      <c r="D226" s="21">
        <f t="shared" ref="D226:F226" si="18">D192</f>
        <v>0</v>
      </c>
      <c r="E226" s="21">
        <f t="shared" si="18"/>
        <v>0</v>
      </c>
      <c r="F226" s="21">
        <f t="shared" si="18"/>
        <v>0</v>
      </c>
      <c r="G226" s="2"/>
      <c r="H226" s="2"/>
      <c r="I226" s="2"/>
      <c r="J226" s="2"/>
      <c r="K226" s="2"/>
      <c r="L226" s="2"/>
    </row>
    <row r="227" spans="1:12" ht="16.5" thickBot="1" x14ac:dyDescent="0.3">
      <c r="A227" s="2"/>
      <c r="B227" s="22" t="s">
        <v>69</v>
      </c>
      <c r="C227" s="21">
        <f t="shared" ref="C227:F229" si="19">C193</f>
        <v>0</v>
      </c>
      <c r="D227" s="21">
        <f t="shared" si="19"/>
        <v>0</v>
      </c>
      <c r="E227" s="21">
        <f t="shared" si="19"/>
        <v>0</v>
      </c>
      <c r="F227" s="21">
        <f t="shared" si="19"/>
        <v>0</v>
      </c>
      <c r="G227" s="2"/>
      <c r="H227" s="2"/>
      <c r="I227" s="2"/>
      <c r="J227" s="2"/>
      <c r="K227" s="2"/>
      <c r="L227" s="2"/>
    </row>
    <row r="228" spans="1:12" ht="16.5" thickBot="1" x14ac:dyDescent="0.3">
      <c r="A228" s="2"/>
      <c r="B228" s="22" t="s">
        <v>59</v>
      </c>
      <c r="C228" s="21">
        <f t="shared" si="19"/>
        <v>0</v>
      </c>
      <c r="D228" s="21">
        <f t="shared" si="19"/>
        <v>0</v>
      </c>
      <c r="E228" s="21">
        <f t="shared" si="19"/>
        <v>0</v>
      </c>
      <c r="F228" s="21">
        <f t="shared" si="19"/>
        <v>0</v>
      </c>
      <c r="G228" s="2"/>
      <c r="H228" s="2"/>
      <c r="I228" s="2"/>
      <c r="J228" s="2"/>
      <c r="K228" s="2"/>
      <c r="L228" s="2"/>
    </row>
    <row r="229" spans="1:12" ht="16.5" thickBot="1" x14ac:dyDescent="0.3">
      <c r="A229" s="2"/>
      <c r="B229" s="22" t="s">
        <v>60</v>
      </c>
      <c r="C229" s="21">
        <f t="shared" si="19"/>
        <v>0</v>
      </c>
      <c r="D229" s="21">
        <f t="shared" si="19"/>
        <v>0</v>
      </c>
      <c r="E229" s="21">
        <f t="shared" si="19"/>
        <v>0</v>
      </c>
      <c r="F229" s="21">
        <f t="shared" si="19"/>
        <v>0</v>
      </c>
      <c r="G229" s="2"/>
      <c r="H229" s="2"/>
      <c r="I229" s="2"/>
      <c r="J229" s="2"/>
      <c r="K229" s="2"/>
      <c r="L229" s="2"/>
    </row>
    <row r="230" spans="1:12" ht="16.5" thickBot="1" x14ac:dyDescent="0.3">
      <c r="A230" s="2"/>
      <c r="B230" s="20" t="s">
        <v>70</v>
      </c>
      <c r="C230" s="430">
        <f>C231+C232+C233+C234</f>
        <v>0</v>
      </c>
      <c r="D230" s="430">
        <f>D231+D232+D233+D234</f>
        <v>0</v>
      </c>
      <c r="E230" s="430">
        <f>E231+E232+E233+E234</f>
        <v>0</v>
      </c>
      <c r="F230" s="430">
        <f>F231+F232+F233+F234</f>
        <v>0</v>
      </c>
      <c r="G230" s="2"/>
      <c r="H230" s="2"/>
      <c r="I230" s="2"/>
      <c r="J230" s="2"/>
      <c r="K230" s="2"/>
      <c r="L230" s="2"/>
    </row>
    <row r="231" spans="1:12" ht="16.5" thickBot="1" x14ac:dyDescent="0.3">
      <c r="A231" s="2"/>
      <c r="B231" s="22" t="s">
        <v>42</v>
      </c>
      <c r="C231" s="21">
        <f>C197</f>
        <v>0</v>
      </c>
      <c r="D231" s="1219">
        <f t="shared" ref="D231:F231" si="20">D197</f>
        <v>0</v>
      </c>
      <c r="E231" s="1219">
        <f t="shared" si="20"/>
        <v>0</v>
      </c>
      <c r="F231" s="1219">
        <f t="shared" si="20"/>
        <v>0</v>
      </c>
      <c r="G231" s="2"/>
      <c r="H231" s="2"/>
      <c r="I231" s="2"/>
      <c r="J231" s="2"/>
      <c r="K231" s="2"/>
      <c r="L231" s="2"/>
    </row>
    <row r="232" spans="1:12" ht="16.5" thickBot="1" x14ac:dyDescent="0.3">
      <c r="A232" s="2"/>
      <c r="B232" s="22" t="s">
        <v>69</v>
      </c>
      <c r="C232" s="21">
        <f t="shared" ref="C232:F234" si="21">C198</f>
        <v>0</v>
      </c>
      <c r="D232" s="21">
        <f t="shared" si="21"/>
        <v>0</v>
      </c>
      <c r="E232" s="21">
        <f t="shared" si="21"/>
        <v>0</v>
      </c>
      <c r="F232" s="21">
        <f t="shared" si="21"/>
        <v>0</v>
      </c>
      <c r="G232" s="2"/>
      <c r="H232" s="2"/>
      <c r="I232" s="2"/>
      <c r="J232" s="2"/>
      <c r="K232" s="2"/>
      <c r="L232" s="2"/>
    </row>
    <row r="233" spans="1:12" ht="16.5" thickBot="1" x14ac:dyDescent="0.3">
      <c r="A233" s="2"/>
      <c r="B233" s="22" t="s">
        <v>59</v>
      </c>
      <c r="C233" s="21">
        <f t="shared" si="21"/>
        <v>0</v>
      </c>
      <c r="D233" s="21">
        <f t="shared" si="21"/>
        <v>0</v>
      </c>
      <c r="E233" s="21">
        <f t="shared" si="21"/>
        <v>0</v>
      </c>
      <c r="F233" s="21">
        <f t="shared" si="21"/>
        <v>0</v>
      </c>
      <c r="G233" s="2"/>
      <c r="H233" s="2"/>
      <c r="I233" s="2"/>
      <c r="J233" s="2"/>
      <c r="K233" s="2"/>
      <c r="L233" s="2"/>
    </row>
    <row r="234" spans="1:12" ht="16.5" thickBot="1" x14ac:dyDescent="0.3">
      <c r="A234" s="2"/>
      <c r="B234" s="22" t="s">
        <v>60</v>
      </c>
      <c r="C234" s="21">
        <f t="shared" si="21"/>
        <v>0</v>
      </c>
      <c r="D234" s="21">
        <f t="shared" si="21"/>
        <v>0</v>
      </c>
      <c r="E234" s="21">
        <f t="shared" si="21"/>
        <v>0</v>
      </c>
      <c r="F234" s="21">
        <f t="shared" si="21"/>
        <v>0</v>
      </c>
      <c r="G234" s="2"/>
      <c r="H234" s="2"/>
      <c r="I234" s="2"/>
      <c r="J234" s="2"/>
      <c r="K234" s="2"/>
      <c r="L234" s="2"/>
    </row>
    <row r="235" spans="1:12" ht="16.5" thickBot="1" x14ac:dyDescent="0.3">
      <c r="A235" s="2"/>
      <c r="B235" s="45" t="s">
        <v>71</v>
      </c>
      <c r="C235" s="388">
        <f>IF(C203-C202=0,0,"Error")</f>
        <v>0</v>
      </c>
      <c r="D235" s="388">
        <f>IF(D203-D202=0,0,"Error")</f>
        <v>0</v>
      </c>
      <c r="E235" s="388">
        <f>IF(E203-E202=0,0,"Error")</f>
        <v>0</v>
      </c>
      <c r="F235" s="388">
        <f>IF(F203-F202=0,0,"Error")</f>
        <v>0</v>
      </c>
      <c r="G235" s="2"/>
      <c r="H235" s="2"/>
      <c r="I235" s="2"/>
      <c r="J235" s="2"/>
      <c r="K235" s="2"/>
      <c r="L235" s="2"/>
    </row>
    <row r="236" spans="1:12" ht="15.75" x14ac:dyDescent="0.25">
      <c r="A236" s="2"/>
      <c r="B236" s="47"/>
      <c r="C236" s="48"/>
      <c r="D236" s="48"/>
      <c r="E236" s="48"/>
      <c r="F236" s="48"/>
      <c r="G236" s="2"/>
      <c r="H236" s="2"/>
      <c r="I236" s="2"/>
      <c r="J236" s="2"/>
      <c r="K236" s="2"/>
      <c r="L236" s="2"/>
    </row>
  </sheetData>
  <mergeCells count="49">
    <mergeCell ref="B189:B190"/>
    <mergeCell ref="H176:L178"/>
    <mergeCell ref="C177:F177"/>
    <mergeCell ref="C178:F178"/>
    <mergeCell ref="C179:F179"/>
    <mergeCell ref="B180:B181"/>
    <mergeCell ref="B188:F188"/>
    <mergeCell ref="E176:F176"/>
    <mergeCell ref="B147:F147"/>
    <mergeCell ref="B148:B149"/>
    <mergeCell ref="B173:F173"/>
    <mergeCell ref="B174:F174"/>
    <mergeCell ref="C175:F175"/>
    <mergeCell ref="B139:B140"/>
    <mergeCell ref="B73:B74"/>
    <mergeCell ref="C98:F98"/>
    <mergeCell ref="C99:F99"/>
    <mergeCell ref="C100:F100"/>
    <mergeCell ref="B101:B102"/>
    <mergeCell ref="B109:F109"/>
    <mergeCell ref="B110:B111"/>
    <mergeCell ref="B135:F135"/>
    <mergeCell ref="C136:F136"/>
    <mergeCell ref="C137:F137"/>
    <mergeCell ref="C138:F138"/>
    <mergeCell ref="B72:F72"/>
    <mergeCell ref="B23:F23"/>
    <mergeCell ref="C24:F24"/>
    <mergeCell ref="C25:F25"/>
    <mergeCell ref="C26:F26"/>
    <mergeCell ref="B27:B28"/>
    <mergeCell ref="B35:F35"/>
    <mergeCell ref="B36:B37"/>
    <mergeCell ref="C61:F61"/>
    <mergeCell ref="C62:F62"/>
    <mergeCell ref="C63:F63"/>
    <mergeCell ref="B64:B65"/>
    <mergeCell ref="B22:F22"/>
    <mergeCell ref="A2:G2"/>
    <mergeCell ref="B3:F3"/>
    <mergeCell ref="C5:F5"/>
    <mergeCell ref="C6:F6"/>
    <mergeCell ref="C7:F7"/>
    <mergeCell ref="B8:F8"/>
    <mergeCell ref="B9:F11"/>
    <mergeCell ref="C12:F12"/>
    <mergeCell ref="B13:B14"/>
    <mergeCell ref="C18:F18"/>
    <mergeCell ref="B19:F19"/>
  </mergeCells>
  <pageMargins left="0.2" right="0.2" top="0.2" bottom="0.2" header="0.3" footer="0.3"/>
  <pageSetup scale="60" fitToHeight="0" orientation="portrait" r:id="rId1"/>
  <rowBreaks count="2" manualBreakCount="2">
    <brk id="60" max="11" man="1"/>
    <brk id="172" max="11" man="1"/>
  </rowBreak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2563-3407-4774-A125-2FC00EDD40F5}">
  <dimension ref="A2:L200"/>
  <sheetViews>
    <sheetView topLeftCell="A184" zoomScale="170" zoomScaleNormal="170" workbookViewId="0">
      <selection activeCell="C51" sqref="C51"/>
    </sheetView>
  </sheetViews>
  <sheetFormatPr defaultRowHeight="15" x14ac:dyDescent="0.25"/>
  <cols>
    <col min="1" max="1" width="28.5703125" customWidth="1"/>
    <col min="2" max="2" width="11.7109375" customWidth="1"/>
    <col min="3" max="3" width="14.5703125" customWidth="1"/>
    <col min="4" max="4" width="12.5703125" customWidth="1"/>
    <col min="5" max="5" width="12.42578125" customWidth="1"/>
    <col min="8" max="8" width="11" customWidth="1"/>
    <col min="9" max="9" width="11" bestFit="1" customWidth="1"/>
  </cols>
  <sheetData>
    <row r="2" spans="1:6" ht="18" customHeight="1" x14ac:dyDescent="0.25">
      <c r="A2" s="1896"/>
      <c r="B2" s="1896"/>
      <c r="C2" s="1896"/>
      <c r="D2" s="1896"/>
      <c r="E2" s="1896"/>
      <c r="F2" s="1896"/>
    </row>
    <row r="3" spans="1:6" ht="18" customHeight="1" x14ac:dyDescent="0.25">
      <c r="A3" s="1276" t="s">
        <v>1</v>
      </c>
      <c r="B3" s="1276"/>
      <c r="C3" s="1276"/>
      <c r="D3" s="1276"/>
      <c r="E3" s="1276"/>
      <c r="F3" s="314"/>
    </row>
    <row r="4" spans="1:6" ht="15.75" thickBot="1" x14ac:dyDescent="0.3"/>
    <row r="5" spans="1:6" ht="15.75" thickBot="1" x14ac:dyDescent="0.3">
      <c r="A5" s="315" t="s">
        <v>2</v>
      </c>
      <c r="B5" s="1601" t="s">
        <v>976</v>
      </c>
      <c r="C5" s="1601"/>
      <c r="D5" s="1601"/>
      <c r="E5" s="1601"/>
    </row>
    <row r="6" spans="1:6" ht="15.75" thickBot="1" x14ac:dyDescent="0.3">
      <c r="A6" s="315" t="s">
        <v>4</v>
      </c>
      <c r="B6" s="1602" t="s">
        <v>639</v>
      </c>
      <c r="C6" s="1603"/>
      <c r="D6" s="1603"/>
      <c r="E6" s="1604"/>
    </row>
    <row r="7" spans="1:6" ht="15.75" thickBot="1" x14ac:dyDescent="0.3">
      <c r="A7" s="315" t="s">
        <v>6</v>
      </c>
      <c r="B7" s="1605" t="s">
        <v>7</v>
      </c>
      <c r="C7" s="1606"/>
      <c r="D7" s="1606"/>
      <c r="E7" s="1607"/>
    </row>
    <row r="8" spans="1:6" ht="15.75" thickBot="1" x14ac:dyDescent="0.3">
      <c r="A8" s="1598" t="s">
        <v>8</v>
      </c>
      <c r="B8" s="1599"/>
      <c r="C8" s="1599"/>
      <c r="D8" s="1599"/>
      <c r="E8" s="1600"/>
    </row>
    <row r="9" spans="1:6" ht="15.75" thickBot="1" x14ac:dyDescent="0.3">
      <c r="A9" s="1455" t="s">
        <v>977</v>
      </c>
      <c r="B9" s="1456"/>
      <c r="C9" s="1456"/>
      <c r="D9" s="1456"/>
      <c r="E9" s="1457"/>
    </row>
    <row r="10" spans="1:6" ht="9" customHeight="1" thickBot="1" x14ac:dyDescent="0.3">
      <c r="A10" s="1455"/>
      <c r="B10" s="1456"/>
      <c r="C10" s="1456"/>
      <c r="D10" s="1456"/>
      <c r="E10" s="1457"/>
    </row>
    <row r="11" spans="1:6" ht="15.75" hidden="1" thickBot="1" x14ac:dyDescent="0.3">
      <c r="A11" s="1455"/>
      <c r="B11" s="1456"/>
      <c r="C11" s="1456"/>
      <c r="D11" s="1456"/>
      <c r="E11" s="1457"/>
    </row>
    <row r="12" spans="1:6" ht="38.25" customHeight="1" thickBot="1" x14ac:dyDescent="0.3">
      <c r="A12" s="316" t="s">
        <v>10</v>
      </c>
      <c r="B12" s="1823" t="s">
        <v>977</v>
      </c>
      <c r="C12" s="1626"/>
      <c r="D12" s="1626"/>
      <c r="E12" s="1627"/>
    </row>
    <row r="13" spans="1:6" ht="23.25" customHeight="1" x14ac:dyDescent="0.25">
      <c r="A13" s="1614" t="s">
        <v>12</v>
      </c>
      <c r="B13" s="317">
        <v>2024</v>
      </c>
      <c r="C13" s="317">
        <v>2025</v>
      </c>
      <c r="D13" s="317">
        <v>2026</v>
      </c>
      <c r="E13" s="317">
        <v>2027</v>
      </c>
    </row>
    <row r="14" spans="1:6" ht="15.75" thickBot="1" x14ac:dyDescent="0.3">
      <c r="A14" s="1615"/>
      <c r="B14" s="319" t="s">
        <v>13</v>
      </c>
      <c r="C14" s="319" t="s">
        <v>14</v>
      </c>
      <c r="D14" s="319" t="s">
        <v>14</v>
      </c>
      <c r="E14" s="319" t="s">
        <v>14</v>
      </c>
    </row>
    <row r="15" spans="1:6" ht="18.75" customHeight="1" thickBot="1" x14ac:dyDescent="0.3">
      <c r="A15" s="320" t="s">
        <v>264</v>
      </c>
      <c r="B15" s="321" t="s">
        <v>175</v>
      </c>
      <c r="C15" s="321" t="s">
        <v>18</v>
      </c>
      <c r="D15" s="321" t="s">
        <v>18</v>
      </c>
      <c r="E15" s="321" t="s">
        <v>18</v>
      </c>
    </row>
    <row r="16" spans="1:6" ht="15.75" thickBot="1" x14ac:dyDescent="0.3">
      <c r="A16" s="320" t="s">
        <v>174</v>
      </c>
      <c r="B16" s="321" t="s">
        <v>175</v>
      </c>
      <c r="C16" s="321" t="s">
        <v>18</v>
      </c>
      <c r="D16" s="321" t="s">
        <v>18</v>
      </c>
      <c r="E16" s="321" t="s">
        <v>18</v>
      </c>
    </row>
    <row r="17" spans="1:11" ht="23.25" thickBot="1" x14ac:dyDescent="0.3">
      <c r="A17" s="320" t="s">
        <v>176</v>
      </c>
      <c r="B17" s="321" t="s">
        <v>175</v>
      </c>
      <c r="C17" s="321" t="s">
        <v>18</v>
      </c>
      <c r="D17" s="321" t="s">
        <v>18</v>
      </c>
      <c r="E17" s="321" t="s">
        <v>18</v>
      </c>
    </row>
    <row r="18" spans="1:11" ht="32.25" customHeight="1" thickBot="1" x14ac:dyDescent="0.3">
      <c r="A18" s="125" t="s">
        <v>24</v>
      </c>
      <c r="B18" s="1625" t="s">
        <v>978</v>
      </c>
      <c r="C18" s="1823"/>
      <c r="D18" s="1823"/>
      <c r="E18" s="1824"/>
    </row>
    <row r="19" spans="1:11" ht="23.25" customHeight="1" thickBot="1" x14ac:dyDescent="0.3">
      <c r="A19" s="1619" t="s">
        <v>84</v>
      </c>
      <c r="B19" s="1620"/>
      <c r="C19" s="1620"/>
      <c r="D19" s="1620"/>
      <c r="E19" s="1621"/>
      <c r="H19" s="322"/>
      <c r="J19" s="322"/>
    </row>
    <row r="20" spans="1:11" ht="27" customHeight="1" thickBot="1" x14ac:dyDescent="0.3">
      <c r="A20" s="320" t="s">
        <v>264</v>
      </c>
      <c r="B20" s="829" t="s">
        <v>175</v>
      </c>
      <c r="C20" s="830" t="s">
        <v>18</v>
      </c>
      <c r="D20" s="830" t="s">
        <v>18</v>
      </c>
      <c r="E20" s="830" t="s">
        <v>18</v>
      </c>
      <c r="G20" s="324"/>
    </row>
    <row r="21" spans="1:11" ht="30.75" customHeight="1" thickBot="1" x14ac:dyDescent="0.3">
      <c r="A21" s="320" t="s">
        <v>176</v>
      </c>
      <c r="B21" s="1092" t="s">
        <v>175</v>
      </c>
      <c r="C21" s="830" t="s">
        <v>18</v>
      </c>
      <c r="D21" s="830" t="s">
        <v>18</v>
      </c>
      <c r="E21" s="830" t="s">
        <v>18</v>
      </c>
    </row>
    <row r="22" spans="1:11" ht="24" customHeight="1" thickBot="1" x14ac:dyDescent="0.3">
      <c r="A22" s="1622" t="s">
        <v>90</v>
      </c>
      <c r="B22" s="1623"/>
      <c r="C22" s="1623"/>
      <c r="D22" s="1623"/>
      <c r="E22" s="1624"/>
    </row>
    <row r="23" spans="1:11" ht="15.75" thickBot="1" x14ac:dyDescent="0.3">
      <c r="A23" s="1330" t="s">
        <v>26</v>
      </c>
      <c r="B23" s="1331"/>
      <c r="C23" s="1331"/>
      <c r="D23" s="1331"/>
      <c r="E23" s="1332"/>
    </row>
    <row r="24" spans="1:11" ht="18.75" customHeight="1" thickBot="1" x14ac:dyDescent="0.3">
      <c r="A24" s="328" t="s">
        <v>27</v>
      </c>
      <c r="B24" s="1625"/>
      <c r="C24" s="1626"/>
      <c r="D24" s="1626"/>
      <c r="E24" s="1627"/>
    </row>
    <row r="25" spans="1:11" ht="31.5" customHeight="1" thickBot="1" x14ac:dyDescent="0.3">
      <c r="A25" s="320" t="s">
        <v>29</v>
      </c>
      <c r="B25" s="1336"/>
      <c r="C25" s="1337"/>
      <c r="D25" s="1337"/>
      <c r="E25" s="1338"/>
    </row>
    <row r="26" spans="1:11" ht="15.75" thickBot="1" x14ac:dyDescent="0.3">
      <c r="A26" s="320" t="s">
        <v>31</v>
      </c>
      <c r="B26" s="1628"/>
      <c r="C26" s="1629"/>
      <c r="D26" s="1629"/>
      <c r="E26" s="1630"/>
    </row>
    <row r="27" spans="1:11" ht="12.75" customHeight="1" x14ac:dyDescent="0.25">
      <c r="A27" s="1614"/>
      <c r="B27" s="621">
        <v>2024</v>
      </c>
      <c r="C27" s="621">
        <v>2025</v>
      </c>
      <c r="D27" s="621">
        <v>2026</v>
      </c>
      <c r="E27" s="621">
        <v>2027</v>
      </c>
    </row>
    <row r="28" spans="1:11" ht="9" customHeight="1" thickBot="1" x14ac:dyDescent="0.3">
      <c r="A28" s="1615"/>
      <c r="B28" s="329" t="s">
        <v>13</v>
      </c>
      <c r="C28" s="329" t="s">
        <v>14</v>
      </c>
      <c r="D28" s="329" t="s">
        <v>14</v>
      </c>
      <c r="E28" s="329" t="s">
        <v>14</v>
      </c>
    </row>
    <row r="29" spans="1:11" ht="15.75" thickBot="1" x14ac:dyDescent="0.3">
      <c r="A29" s="320" t="s">
        <v>33</v>
      </c>
      <c r="B29" s="331">
        <v>55000</v>
      </c>
      <c r="C29" s="331">
        <v>56000</v>
      </c>
      <c r="D29" s="331">
        <v>56000</v>
      </c>
      <c r="E29" s="331">
        <v>56000</v>
      </c>
    </row>
    <row r="30" spans="1:11" ht="15.75" thickBot="1" x14ac:dyDescent="0.3">
      <c r="A30" s="320" t="s">
        <v>35</v>
      </c>
      <c r="B30" s="332">
        <f>B59</f>
        <v>91520</v>
      </c>
      <c r="C30" s="332">
        <f>C59</f>
        <v>92537</v>
      </c>
      <c r="D30" s="332">
        <f t="shared" ref="D30:E30" si="0">D59</f>
        <v>92787</v>
      </c>
      <c r="E30" s="332">
        <f t="shared" si="0"/>
        <v>91787</v>
      </c>
    </row>
    <row r="31" spans="1:11" ht="15.75" thickBot="1" x14ac:dyDescent="0.3">
      <c r="A31" s="320" t="s">
        <v>36</v>
      </c>
      <c r="B31" s="332">
        <f>B30/B29</f>
        <v>1.6639999999999999</v>
      </c>
      <c r="C31" s="332">
        <f t="shared" ref="C31:E31" si="1">C30/C29</f>
        <v>1.6524464285714286</v>
      </c>
      <c r="D31" s="332">
        <f t="shared" si="1"/>
        <v>1.6569107142857142</v>
      </c>
      <c r="E31" s="332">
        <f t="shared" si="1"/>
        <v>1.6390535714285714</v>
      </c>
    </row>
    <row r="32" spans="1:11" ht="15.75" thickBot="1" x14ac:dyDescent="0.3">
      <c r="A32" s="320" t="s">
        <v>37</v>
      </c>
      <c r="B32" s="318" t="s">
        <v>94</v>
      </c>
      <c r="C32" s="333">
        <f>C29/B29-1</f>
        <v>1.8181818181818077E-2</v>
      </c>
      <c r="D32" s="333">
        <f t="shared" ref="D32:E34" si="2">D29/C29-1</f>
        <v>0</v>
      </c>
      <c r="E32" s="333">
        <f t="shared" si="2"/>
        <v>0</v>
      </c>
      <c r="G32" s="78"/>
      <c r="H32" s="78"/>
      <c r="I32" s="78"/>
      <c r="J32" s="78"/>
      <c r="K32" s="78"/>
    </row>
    <row r="33" spans="1:8" ht="15.75" thickBot="1" x14ac:dyDescent="0.3">
      <c r="A33" s="320" t="s">
        <v>38</v>
      </c>
      <c r="B33" s="318" t="s">
        <v>94</v>
      </c>
      <c r="C33" s="333">
        <f>C30/B30-1</f>
        <v>1.1112325174825077E-2</v>
      </c>
      <c r="D33" s="333">
        <f t="shared" si="2"/>
        <v>2.7016220538811364E-3</v>
      </c>
      <c r="E33" s="333">
        <f t="shared" si="2"/>
        <v>-1.077737183010552E-2</v>
      </c>
    </row>
    <row r="34" spans="1:8" ht="15.75" thickBot="1" x14ac:dyDescent="0.3">
      <c r="A34" s="320" t="s">
        <v>39</v>
      </c>
      <c r="B34" s="318" t="s">
        <v>94</v>
      </c>
      <c r="C34" s="333">
        <f>C31/B31-1</f>
        <v>-6.9432520604394421E-3</v>
      </c>
      <c r="D34" s="333">
        <f t="shared" si="2"/>
        <v>2.7016220538811364E-3</v>
      </c>
      <c r="E34" s="333">
        <f t="shared" si="2"/>
        <v>-1.077737183010552E-2</v>
      </c>
    </row>
    <row r="35" spans="1:8" ht="15.75" thickBot="1" x14ac:dyDescent="0.3">
      <c r="A35" s="1608" t="s">
        <v>273</v>
      </c>
      <c r="B35" s="1609"/>
      <c r="C35" s="1609"/>
      <c r="D35" s="1609"/>
      <c r="E35" s="1610"/>
    </row>
    <row r="36" spans="1:8" ht="12.75" customHeight="1" x14ac:dyDescent="0.25">
      <c r="A36" s="1614"/>
      <c r="B36" s="621">
        <v>2024</v>
      </c>
      <c r="C36" s="621">
        <v>2025</v>
      </c>
      <c r="D36" s="621">
        <v>2026</v>
      </c>
      <c r="E36" s="621">
        <v>2027</v>
      </c>
    </row>
    <row r="37" spans="1:8" ht="9" customHeight="1" thickBot="1" x14ac:dyDescent="0.3">
      <c r="A37" s="1615"/>
      <c r="B37" s="329" t="s">
        <v>13</v>
      </c>
      <c r="C37" s="329" t="s">
        <v>14</v>
      </c>
      <c r="D37" s="329" t="s">
        <v>14</v>
      </c>
      <c r="E37" s="329" t="s">
        <v>14</v>
      </c>
    </row>
    <row r="38" spans="1:8" ht="15.75" thickBot="1" x14ac:dyDescent="0.3">
      <c r="A38" s="158" t="s">
        <v>41</v>
      </c>
      <c r="B38" s="365">
        <f>B39+B40</f>
        <v>50870</v>
      </c>
      <c r="C38" s="365">
        <f>C39+C40</f>
        <v>51887</v>
      </c>
      <c r="D38" s="365">
        <f t="shared" ref="D38:E38" si="3">D39+D40</f>
        <v>51887</v>
      </c>
      <c r="E38" s="365">
        <f t="shared" si="3"/>
        <v>51887</v>
      </c>
    </row>
    <row r="39" spans="1:8" ht="15.75" thickBot="1" x14ac:dyDescent="0.3">
      <c r="A39" s="161" t="s">
        <v>42</v>
      </c>
      <c r="B39" s="336">
        <v>50870</v>
      </c>
      <c r="C39" s="334">
        <v>51887</v>
      </c>
      <c r="D39" s="334">
        <v>51887</v>
      </c>
      <c r="E39" s="334">
        <v>51887</v>
      </c>
    </row>
    <row r="40" spans="1:8" ht="15.75" thickBot="1" x14ac:dyDescent="0.3">
      <c r="A40" s="161" t="s">
        <v>43</v>
      </c>
      <c r="B40" s="334"/>
      <c r="C40" s="334"/>
      <c r="D40" s="334"/>
      <c r="E40" s="334"/>
    </row>
    <row r="41" spans="1:8" ht="24.75" thickBot="1" x14ac:dyDescent="0.3">
      <c r="A41" s="158" t="s">
        <v>67</v>
      </c>
      <c r="B41" s="365">
        <f>B42+B43</f>
        <v>8950</v>
      </c>
      <c r="C41" s="365">
        <f>C42+C43</f>
        <v>8950</v>
      </c>
      <c r="D41" s="365">
        <f t="shared" ref="D41" si="4">D42+D43</f>
        <v>8950</v>
      </c>
      <c r="E41" s="365">
        <v>8950</v>
      </c>
    </row>
    <row r="42" spans="1:8" ht="15.75" thickBot="1" x14ac:dyDescent="0.3">
      <c r="A42" s="161" t="s">
        <v>42</v>
      </c>
      <c r="B42" s="336">
        <v>8950</v>
      </c>
      <c r="C42" s="335">
        <v>8950</v>
      </c>
      <c r="D42" s="335">
        <v>8950</v>
      </c>
      <c r="E42" s="335">
        <v>8950</v>
      </c>
      <c r="H42" s="78"/>
    </row>
    <row r="43" spans="1:8" ht="15.75" thickBot="1" x14ac:dyDescent="0.3">
      <c r="A43" s="161" t="s">
        <v>43</v>
      </c>
      <c r="B43" s="334"/>
      <c r="C43" s="335"/>
      <c r="D43" s="335"/>
      <c r="E43" s="335"/>
      <c r="H43" s="78"/>
    </row>
    <row r="44" spans="1:8" ht="15.75" thickBot="1" x14ac:dyDescent="0.3">
      <c r="A44" s="158" t="s">
        <v>45</v>
      </c>
      <c r="B44" s="1093">
        <f>B45+B46</f>
        <v>31700</v>
      </c>
      <c r="C44" s="365">
        <f>C45+C46</f>
        <v>31700</v>
      </c>
      <c r="D44" s="365">
        <f t="shared" ref="D44:E44" si="5">D45+D46</f>
        <v>31950</v>
      </c>
      <c r="E44" s="365">
        <f t="shared" si="5"/>
        <v>30950</v>
      </c>
    </row>
    <row r="45" spans="1:8" ht="15.75" thickBot="1" x14ac:dyDescent="0.3">
      <c r="A45" s="161" t="s">
        <v>42</v>
      </c>
      <c r="B45" s="336">
        <v>31700</v>
      </c>
      <c r="C45" s="335">
        <v>31700</v>
      </c>
      <c r="D45" s="338">
        <v>31950</v>
      </c>
      <c r="E45" s="338">
        <v>30950</v>
      </c>
    </row>
    <row r="46" spans="1:8" ht="15.75" thickBot="1" x14ac:dyDescent="0.3">
      <c r="A46" s="161" t="s">
        <v>43</v>
      </c>
      <c r="B46" s="334"/>
      <c r="C46" s="335"/>
      <c r="D46" s="335"/>
      <c r="E46" s="335"/>
    </row>
    <row r="47" spans="1:8" ht="15.75" thickBot="1" x14ac:dyDescent="0.3">
      <c r="A47" s="158" t="s">
        <v>46</v>
      </c>
      <c r="B47" s="334"/>
      <c r="C47" s="335"/>
      <c r="D47" s="335"/>
      <c r="E47" s="335"/>
    </row>
    <row r="48" spans="1:8" ht="15.75" thickBot="1" x14ac:dyDescent="0.3">
      <c r="A48" s="161" t="s">
        <v>42</v>
      </c>
      <c r="B48" s="334"/>
      <c r="C48" s="335"/>
      <c r="D48" s="335"/>
      <c r="E48" s="335"/>
    </row>
    <row r="49" spans="1:12" ht="15.75" thickBot="1" x14ac:dyDescent="0.3">
      <c r="A49" s="161" t="s">
        <v>43</v>
      </c>
      <c r="B49" s="334"/>
      <c r="C49" s="335"/>
      <c r="D49" s="335"/>
      <c r="E49" s="335"/>
    </row>
    <row r="50" spans="1:12" ht="15.75" thickBot="1" x14ac:dyDescent="0.3">
      <c r="A50" s="158" t="s">
        <v>47</v>
      </c>
      <c r="B50" s="334"/>
      <c r="C50" s="335"/>
      <c r="D50" s="335"/>
      <c r="E50" s="335"/>
    </row>
    <row r="51" spans="1:12" ht="15.75" thickBot="1" x14ac:dyDescent="0.3">
      <c r="A51" s="161" t="s">
        <v>42</v>
      </c>
      <c r="B51" s="334"/>
      <c r="C51" s="335"/>
      <c r="D51" s="335"/>
      <c r="E51" s="335"/>
    </row>
    <row r="52" spans="1:12" ht="15.75" thickBot="1" x14ac:dyDescent="0.3">
      <c r="A52" s="161" t="s">
        <v>43</v>
      </c>
      <c r="B52" s="334"/>
      <c r="C52" s="335"/>
      <c r="D52" s="335"/>
      <c r="E52" s="335"/>
    </row>
    <row r="53" spans="1:12" ht="15.75" thickBot="1" x14ac:dyDescent="0.3">
      <c r="A53" s="158" t="s">
        <v>48</v>
      </c>
      <c r="B53" s="334">
        <f>B54+B55</f>
        <v>0</v>
      </c>
      <c r="C53" s="335">
        <f t="shared" ref="C53:E53" si="6">C54+C55</f>
        <v>0</v>
      </c>
      <c r="D53" s="335">
        <f t="shared" si="6"/>
        <v>0</v>
      </c>
      <c r="E53" s="335">
        <f t="shared" si="6"/>
        <v>0</v>
      </c>
    </row>
    <row r="54" spans="1:12" ht="15.75" thickBot="1" x14ac:dyDescent="0.3">
      <c r="A54" s="161" t="s">
        <v>42</v>
      </c>
      <c r="B54" s="336"/>
      <c r="C54" s="335">
        <v>0</v>
      </c>
      <c r="D54" s="338">
        <v>0</v>
      </c>
      <c r="E54" s="338">
        <v>0</v>
      </c>
    </row>
    <row r="55" spans="1:12" ht="15.75" thickBot="1" x14ac:dyDescent="0.3">
      <c r="A55" s="161" t="s">
        <v>43</v>
      </c>
      <c r="B55" s="334"/>
      <c r="C55" s="335"/>
      <c r="D55" s="335"/>
      <c r="E55" s="335"/>
    </row>
    <row r="56" spans="1:12" ht="24.75" thickBot="1" x14ac:dyDescent="0.3">
      <c r="A56" s="158" t="s">
        <v>49</v>
      </c>
      <c r="B56" s="334">
        <v>0</v>
      </c>
      <c r="C56" s="335">
        <v>0</v>
      </c>
      <c r="D56" s="335">
        <f>C56*1.03*0.99</f>
        <v>0</v>
      </c>
      <c r="E56" s="335">
        <f>D56*1.03*0.99</f>
        <v>0</v>
      </c>
      <c r="H56" s="339"/>
    </row>
    <row r="57" spans="1:12" ht="15.75" thickBot="1" x14ac:dyDescent="0.3">
      <c r="A57" s="161" t="s">
        <v>42</v>
      </c>
      <c r="B57" s="334"/>
      <c r="C57" s="340"/>
      <c r="D57" s="340"/>
      <c r="E57" s="340"/>
      <c r="J57" s="341"/>
      <c r="K57" s="341"/>
      <c r="L57" s="341"/>
    </row>
    <row r="58" spans="1:12" ht="15.75" thickBot="1" x14ac:dyDescent="0.3">
      <c r="A58" s="161" t="s">
        <v>43</v>
      </c>
      <c r="B58" s="334"/>
      <c r="C58" s="342"/>
      <c r="D58" s="340"/>
      <c r="E58" s="340"/>
    </row>
    <row r="59" spans="1:12" ht="15.75" thickBot="1" x14ac:dyDescent="0.3">
      <c r="A59" s="183" t="s">
        <v>62</v>
      </c>
      <c r="B59" s="334">
        <f>B56+B53+B50+B47+B44+B41+B38</f>
        <v>91520</v>
      </c>
      <c r="C59" s="334">
        <f>C56+C53+C50+C47+C44+C41+C38</f>
        <v>92537</v>
      </c>
      <c r="D59" s="334">
        <f t="shared" ref="D59:E59" si="7">D56+D53+D50+D47+D44+D41+D38</f>
        <v>92787</v>
      </c>
      <c r="E59" s="334">
        <f t="shared" si="7"/>
        <v>91787</v>
      </c>
    </row>
    <row r="60" spans="1:12" ht="15.75" thickBot="1" x14ac:dyDescent="0.3">
      <c r="A60" s="140" t="s">
        <v>71</v>
      </c>
      <c r="B60" s="344">
        <f>IF(B59-B30=0,0,"Error")</f>
        <v>0</v>
      </c>
      <c r="C60" s="344">
        <f>IF(C59-C30=0,0,"Error")</f>
        <v>0</v>
      </c>
      <c r="D60" s="344">
        <f>IF(D59-D30=0,0,"Error")</f>
        <v>0</v>
      </c>
      <c r="E60" s="344">
        <f>IF(E59-E30=0,0,"Error")</f>
        <v>0</v>
      </c>
    </row>
    <row r="61" spans="1:12" ht="15.75" hidden="1" thickBot="1" x14ac:dyDescent="0.3">
      <c r="A61" s="345" t="s">
        <v>274</v>
      </c>
      <c r="B61" s="1817"/>
      <c r="C61" s="1626"/>
      <c r="D61" s="1626"/>
      <c r="E61" s="1627"/>
    </row>
    <row r="62" spans="1:12" ht="26.25" hidden="1" customHeight="1" x14ac:dyDescent="0.25">
      <c r="A62" s="320" t="s">
        <v>29</v>
      </c>
      <c r="B62" s="1619"/>
      <c r="C62" s="1620"/>
      <c r="D62" s="1620"/>
      <c r="E62" s="1621"/>
    </row>
    <row r="63" spans="1:12" ht="15.75" hidden="1" thickBot="1" x14ac:dyDescent="0.3">
      <c r="A63" s="320" t="s">
        <v>31</v>
      </c>
      <c r="B63" s="1628"/>
      <c r="C63" s="1629"/>
      <c r="D63" s="1629"/>
      <c r="E63" s="1630"/>
    </row>
    <row r="64" spans="1:12" ht="12.75" hidden="1" customHeight="1" x14ac:dyDescent="0.25">
      <c r="A64" s="1614"/>
      <c r="B64" s="621">
        <v>2018</v>
      </c>
      <c r="C64" s="621">
        <v>2019</v>
      </c>
      <c r="D64" s="621">
        <v>2026</v>
      </c>
      <c r="E64" s="621">
        <v>2027</v>
      </c>
    </row>
    <row r="65" spans="1:5" ht="9" hidden="1" customHeight="1" x14ac:dyDescent="0.25">
      <c r="A65" s="1615"/>
      <c r="B65" s="329" t="s">
        <v>13</v>
      </c>
      <c r="C65" s="329" t="s">
        <v>14</v>
      </c>
      <c r="D65" s="329" t="s">
        <v>14</v>
      </c>
      <c r="E65" s="329" t="s">
        <v>14</v>
      </c>
    </row>
    <row r="66" spans="1:5" ht="15.75" hidden="1" thickBot="1" x14ac:dyDescent="0.3">
      <c r="A66" s="320" t="s">
        <v>33</v>
      </c>
      <c r="B66" s="320"/>
      <c r="C66" s="320"/>
      <c r="D66" s="320"/>
      <c r="E66" s="320"/>
    </row>
    <row r="67" spans="1:5" ht="15.75" hidden="1" thickBot="1" x14ac:dyDescent="0.3">
      <c r="A67" s="320" t="s">
        <v>35</v>
      </c>
      <c r="B67" s="332">
        <f>B96</f>
        <v>0</v>
      </c>
      <c r="C67" s="332">
        <f t="shared" ref="C67:E67" si="8">C96</f>
        <v>0</v>
      </c>
      <c r="D67" s="332">
        <f t="shared" si="8"/>
        <v>0</v>
      </c>
      <c r="E67" s="332">
        <f t="shared" si="8"/>
        <v>0</v>
      </c>
    </row>
    <row r="68" spans="1:5" ht="15.75" hidden="1" thickBot="1" x14ac:dyDescent="0.3">
      <c r="A68" s="320" t="s">
        <v>36</v>
      </c>
      <c r="B68" s="332" t="e">
        <f>B67/B66</f>
        <v>#DIV/0!</v>
      </c>
      <c r="C68" s="332" t="e">
        <f>C67/C66</f>
        <v>#DIV/0!</v>
      </c>
      <c r="D68" s="332" t="e">
        <f>D67/D66</f>
        <v>#DIV/0!</v>
      </c>
      <c r="E68" s="332" t="e">
        <f>E67/E66</f>
        <v>#DIV/0!</v>
      </c>
    </row>
    <row r="69" spans="1:5" ht="15.75" hidden="1" thickBot="1" x14ac:dyDescent="0.3">
      <c r="A69" s="320" t="s">
        <v>37</v>
      </c>
      <c r="B69" s="318"/>
      <c r="C69" s="333" t="e">
        <f>C66/B66-1</f>
        <v>#DIV/0!</v>
      </c>
      <c r="D69" s="333" t="e">
        <f>D66/C66-1</f>
        <v>#DIV/0!</v>
      </c>
      <c r="E69" s="333" t="e">
        <f>E66/D66-1</f>
        <v>#DIV/0!</v>
      </c>
    </row>
    <row r="70" spans="1:5" ht="15.75" hidden="1" thickBot="1" x14ac:dyDescent="0.3">
      <c r="A70" s="320" t="s">
        <v>38</v>
      </c>
      <c r="B70" s="318"/>
      <c r="C70" s="333" t="e">
        <f>C67/B67-1</f>
        <v>#DIV/0!</v>
      </c>
      <c r="D70" s="333" t="e">
        <f t="shared" ref="D70:E71" si="9">D67/C67-1</f>
        <v>#DIV/0!</v>
      </c>
      <c r="E70" s="333" t="e">
        <f t="shared" si="9"/>
        <v>#DIV/0!</v>
      </c>
    </row>
    <row r="71" spans="1:5" ht="15.75" hidden="1" thickBot="1" x14ac:dyDescent="0.3">
      <c r="A71" s="320" t="s">
        <v>39</v>
      </c>
      <c r="B71" s="318"/>
      <c r="C71" s="333" t="e">
        <f>C68/B68-1</f>
        <v>#DIV/0!</v>
      </c>
      <c r="D71" s="333" t="e">
        <f t="shared" si="9"/>
        <v>#DIV/0!</v>
      </c>
      <c r="E71" s="333" t="e">
        <f t="shared" si="9"/>
        <v>#DIV/0!</v>
      </c>
    </row>
    <row r="72" spans="1:5" ht="24.75" hidden="1" customHeight="1" x14ac:dyDescent="0.25">
      <c r="A72" s="1608" t="s">
        <v>492</v>
      </c>
      <c r="B72" s="1609"/>
      <c r="C72" s="1609"/>
      <c r="D72" s="1609"/>
      <c r="E72" s="1610"/>
    </row>
    <row r="73" spans="1:5" ht="12.75" hidden="1" customHeight="1" x14ac:dyDescent="0.25">
      <c r="A73" s="1614"/>
      <c r="B73" s="621">
        <v>2018</v>
      </c>
      <c r="C73" s="621">
        <v>2019</v>
      </c>
      <c r="D73" s="621">
        <v>2026</v>
      </c>
      <c r="E73" s="621">
        <v>2027</v>
      </c>
    </row>
    <row r="74" spans="1:5" ht="9" hidden="1" customHeight="1" x14ac:dyDescent="0.25">
      <c r="A74" s="1615"/>
      <c r="B74" s="329" t="s">
        <v>13</v>
      </c>
      <c r="C74" s="329" t="s">
        <v>14</v>
      </c>
      <c r="D74" s="329" t="s">
        <v>14</v>
      </c>
      <c r="E74" s="329" t="s">
        <v>14</v>
      </c>
    </row>
    <row r="75" spans="1:5" ht="24.75" hidden="1" customHeight="1" x14ac:dyDescent="0.25">
      <c r="A75" s="158" t="s">
        <v>41</v>
      </c>
      <c r="B75" s="335"/>
      <c r="C75" s="335"/>
      <c r="D75" s="335"/>
      <c r="E75" s="335"/>
    </row>
    <row r="76" spans="1:5" ht="38.25" hidden="1" customHeight="1" x14ac:dyDescent="0.25">
      <c r="A76" s="161" t="s">
        <v>42</v>
      </c>
      <c r="B76" s="334"/>
      <c r="C76" s="346"/>
      <c r="D76" s="346"/>
      <c r="E76" s="346"/>
    </row>
    <row r="77" spans="1:5" ht="24.75" hidden="1" customHeight="1" x14ac:dyDescent="0.25">
      <c r="A77" s="161" t="s">
        <v>43</v>
      </c>
      <c r="B77" s="334"/>
      <c r="C77" s="346"/>
      <c r="D77" s="346"/>
      <c r="E77" s="346"/>
    </row>
    <row r="78" spans="1:5" ht="24.75" hidden="1" customHeight="1" x14ac:dyDescent="0.25">
      <c r="A78" s="158" t="s">
        <v>67</v>
      </c>
      <c r="B78" s="335"/>
      <c r="C78" s="335"/>
      <c r="D78" s="335"/>
      <c r="E78" s="335"/>
    </row>
    <row r="79" spans="1:5" ht="15.75" hidden="1" thickBot="1" x14ac:dyDescent="0.3">
      <c r="A79" s="161" t="s">
        <v>42</v>
      </c>
      <c r="B79" s="334"/>
      <c r="C79" s="335"/>
      <c r="D79" s="335"/>
      <c r="E79" s="335"/>
    </row>
    <row r="80" spans="1:5" ht="15.75" hidden="1" thickBot="1" x14ac:dyDescent="0.3">
      <c r="A80" s="161" t="s">
        <v>43</v>
      </c>
      <c r="B80" s="334"/>
      <c r="C80" s="335"/>
      <c r="D80" s="335"/>
      <c r="E80" s="335"/>
    </row>
    <row r="81" spans="1:5" ht="24.75" hidden="1" customHeight="1" x14ac:dyDescent="0.25">
      <c r="A81" s="158" t="s">
        <v>45</v>
      </c>
      <c r="B81" s="334">
        <v>0</v>
      </c>
      <c r="C81" s="335">
        <v>0</v>
      </c>
      <c r="D81" s="335">
        <v>0</v>
      </c>
      <c r="E81" s="335">
        <v>0</v>
      </c>
    </row>
    <row r="82" spans="1:5" ht="15.75" hidden="1" thickBot="1" x14ac:dyDescent="0.3">
      <c r="A82" s="161" t="s">
        <v>42</v>
      </c>
      <c r="B82" s="334"/>
      <c r="C82" s="335"/>
      <c r="D82" s="335"/>
      <c r="E82" s="335"/>
    </row>
    <row r="83" spans="1:5" ht="15.75" hidden="1" thickBot="1" x14ac:dyDescent="0.3">
      <c r="A83" s="161" t="s">
        <v>43</v>
      </c>
      <c r="B83" s="334"/>
      <c r="C83" s="335"/>
      <c r="D83" s="335"/>
      <c r="E83" s="335"/>
    </row>
    <row r="84" spans="1:5" ht="15.75" hidden="1" thickBot="1" x14ac:dyDescent="0.3">
      <c r="A84" s="158" t="s">
        <v>46</v>
      </c>
      <c r="B84" s="334"/>
      <c r="C84" s="335"/>
      <c r="D84" s="335"/>
      <c r="E84" s="335"/>
    </row>
    <row r="85" spans="1:5" ht="15.75" hidden="1" thickBot="1" x14ac:dyDescent="0.3">
      <c r="A85" s="161" t="s">
        <v>42</v>
      </c>
      <c r="B85" s="334"/>
      <c r="C85" s="335"/>
      <c r="D85" s="335"/>
      <c r="E85" s="335"/>
    </row>
    <row r="86" spans="1:5" ht="15.75" hidden="1" thickBot="1" x14ac:dyDescent="0.3">
      <c r="A86" s="161" t="s">
        <v>43</v>
      </c>
      <c r="B86" s="334"/>
      <c r="C86" s="335"/>
      <c r="D86" s="335"/>
      <c r="E86" s="335"/>
    </row>
    <row r="87" spans="1:5" ht="15.75" hidden="1" thickBot="1" x14ac:dyDescent="0.3">
      <c r="A87" s="158" t="s">
        <v>47</v>
      </c>
      <c r="B87" s="334"/>
      <c r="C87" s="335"/>
      <c r="D87" s="335"/>
      <c r="E87" s="335"/>
    </row>
    <row r="88" spans="1:5" ht="15.75" hidden="1" thickBot="1" x14ac:dyDescent="0.3">
      <c r="A88" s="161" t="s">
        <v>42</v>
      </c>
      <c r="B88" s="334"/>
      <c r="C88" s="335"/>
      <c r="D88" s="335"/>
      <c r="E88" s="335"/>
    </row>
    <row r="89" spans="1:5" ht="15.75" hidden="1" thickBot="1" x14ac:dyDescent="0.3">
      <c r="A89" s="161" t="s">
        <v>43</v>
      </c>
      <c r="B89" s="334"/>
      <c r="C89" s="335"/>
      <c r="D89" s="335"/>
      <c r="E89" s="335"/>
    </row>
    <row r="90" spans="1:5" ht="15.75" hidden="1" thickBot="1" x14ac:dyDescent="0.3">
      <c r="A90" s="158" t="s">
        <v>48</v>
      </c>
      <c r="B90" s="334"/>
      <c r="C90" s="335"/>
      <c r="D90" s="335"/>
      <c r="E90" s="335"/>
    </row>
    <row r="91" spans="1:5" ht="15.75" hidden="1" thickBot="1" x14ac:dyDescent="0.3">
      <c r="A91" s="161" t="s">
        <v>42</v>
      </c>
      <c r="B91" s="334"/>
      <c r="C91" s="335"/>
      <c r="D91" s="335"/>
      <c r="E91" s="335"/>
    </row>
    <row r="92" spans="1:5" ht="15.75" hidden="1" thickBot="1" x14ac:dyDescent="0.3">
      <c r="A92" s="161" t="s">
        <v>43</v>
      </c>
      <c r="B92" s="334"/>
      <c r="C92" s="335"/>
      <c r="D92" s="335"/>
      <c r="E92" s="335"/>
    </row>
    <row r="93" spans="1:5" ht="24.75" hidden="1" thickBot="1" x14ac:dyDescent="0.3">
      <c r="A93" s="158" t="s">
        <v>49</v>
      </c>
      <c r="B93" s="334"/>
      <c r="C93" s="335"/>
      <c r="D93" s="335"/>
      <c r="E93" s="335"/>
    </row>
    <row r="94" spans="1:5" ht="15.75" hidden="1" thickBot="1" x14ac:dyDescent="0.3">
      <c r="A94" s="161" t="s">
        <v>42</v>
      </c>
      <c r="B94" s="334"/>
      <c r="C94" s="335"/>
      <c r="D94" s="335"/>
      <c r="E94" s="335"/>
    </row>
    <row r="95" spans="1:5" ht="15.75" hidden="1" thickBot="1" x14ac:dyDescent="0.3">
      <c r="A95" s="161" t="s">
        <v>43</v>
      </c>
      <c r="B95" s="334"/>
      <c r="C95" s="335"/>
      <c r="D95" s="335"/>
      <c r="E95" s="335"/>
    </row>
    <row r="96" spans="1:5" ht="15.75" hidden="1" thickBot="1" x14ac:dyDescent="0.3">
      <c r="A96" s="194" t="s">
        <v>50</v>
      </c>
      <c r="B96" s="334">
        <f>B93+B90+B87+B84+B81+B78+B75</f>
        <v>0</v>
      </c>
      <c r="C96" s="334">
        <f t="shared" ref="C96:E96" si="10">C93+C90+C87+C84+C81+C78+C75</f>
        <v>0</v>
      </c>
      <c r="D96" s="334">
        <f t="shared" si="10"/>
        <v>0</v>
      </c>
      <c r="E96" s="334">
        <f t="shared" si="10"/>
        <v>0</v>
      </c>
    </row>
    <row r="97" spans="1:5" ht="17.25" hidden="1" customHeight="1" x14ac:dyDescent="0.25">
      <c r="A97" s="140" t="s">
        <v>71</v>
      </c>
      <c r="B97" s="344">
        <f>IF(B96-B67=0,0,"Error")</f>
        <v>0</v>
      </c>
      <c r="C97" s="344">
        <f>IF(C96-C67=0,0,"Error")</f>
        <v>0</v>
      </c>
      <c r="D97" s="344">
        <f>IF(D96-D67=0,0,"Error")</f>
        <v>0</v>
      </c>
      <c r="E97" s="344">
        <f>IF(E96-E67=0,0,"Error")</f>
        <v>0</v>
      </c>
    </row>
    <row r="98" spans="1:5" ht="15.75" hidden="1" thickBot="1" x14ac:dyDescent="0.3">
      <c r="A98" s="345" t="s">
        <v>493</v>
      </c>
      <c r="B98" s="1817"/>
      <c r="C98" s="1626"/>
      <c r="D98" s="1626"/>
      <c r="E98" s="1627"/>
    </row>
    <row r="99" spans="1:5" ht="26.25" hidden="1" customHeight="1" x14ac:dyDescent="0.25">
      <c r="A99" s="320" t="s">
        <v>29</v>
      </c>
      <c r="B99" s="1619"/>
      <c r="C99" s="1620"/>
      <c r="D99" s="1620"/>
      <c r="E99" s="1621"/>
    </row>
    <row r="100" spans="1:5" ht="15.75" hidden="1" thickBot="1" x14ac:dyDescent="0.3">
      <c r="A100" s="320" t="s">
        <v>31</v>
      </c>
      <c r="B100" s="1628"/>
      <c r="C100" s="1629"/>
      <c r="D100" s="1629"/>
      <c r="E100" s="1630"/>
    </row>
    <row r="101" spans="1:5" ht="12.75" hidden="1" customHeight="1" x14ac:dyDescent="0.25">
      <c r="A101" s="1614"/>
      <c r="B101" s="621">
        <v>2018</v>
      </c>
      <c r="C101" s="621">
        <v>2019</v>
      </c>
      <c r="D101" s="621">
        <v>2026</v>
      </c>
      <c r="E101" s="621">
        <v>2027</v>
      </c>
    </row>
    <row r="102" spans="1:5" ht="9" hidden="1" customHeight="1" x14ac:dyDescent="0.25">
      <c r="A102" s="1615"/>
      <c r="B102" s="329" t="s">
        <v>13</v>
      </c>
      <c r="C102" s="329" t="s">
        <v>14</v>
      </c>
      <c r="D102" s="329" t="s">
        <v>14</v>
      </c>
      <c r="E102" s="329" t="s">
        <v>14</v>
      </c>
    </row>
    <row r="103" spans="1:5" ht="15.75" hidden="1" thickBot="1" x14ac:dyDescent="0.3">
      <c r="A103" s="320" t="s">
        <v>33</v>
      </c>
      <c r="B103" s="331"/>
      <c r="C103" s="331"/>
      <c r="D103" s="331"/>
      <c r="E103" s="331"/>
    </row>
    <row r="104" spans="1:5" ht="15.75" hidden="1" thickBot="1" x14ac:dyDescent="0.3">
      <c r="A104" s="320" t="s">
        <v>35</v>
      </c>
      <c r="B104" s="332">
        <f>B133</f>
        <v>0</v>
      </c>
      <c r="C104" s="332">
        <f t="shared" ref="C104:E104" si="11">C133</f>
        <v>0</v>
      </c>
      <c r="D104" s="332">
        <f t="shared" si="11"/>
        <v>0</v>
      </c>
      <c r="E104" s="332">
        <f t="shared" si="11"/>
        <v>0</v>
      </c>
    </row>
    <row r="105" spans="1:5" ht="15.75" hidden="1" thickBot="1" x14ac:dyDescent="0.3">
      <c r="A105" s="320" t="s">
        <v>36</v>
      </c>
      <c r="B105" s="332" t="e">
        <f>B104/B103</f>
        <v>#DIV/0!</v>
      </c>
      <c r="C105" s="332" t="e">
        <f>C104/C103</f>
        <v>#DIV/0!</v>
      </c>
      <c r="D105" s="332" t="e">
        <f>D104/D103</f>
        <v>#DIV/0!</v>
      </c>
      <c r="E105" s="332" t="e">
        <f>E104/E103</f>
        <v>#DIV/0!</v>
      </c>
    </row>
    <row r="106" spans="1:5" ht="15.75" hidden="1" thickBot="1" x14ac:dyDescent="0.3">
      <c r="A106" s="320" t="s">
        <v>37</v>
      </c>
      <c r="B106" s="318"/>
      <c r="C106" s="333" t="e">
        <f>C103/B103-1</f>
        <v>#DIV/0!</v>
      </c>
      <c r="D106" s="333" t="e">
        <f>D103/C103-1</f>
        <v>#DIV/0!</v>
      </c>
      <c r="E106" s="333" t="e">
        <f>E103/D103-1</f>
        <v>#DIV/0!</v>
      </c>
    </row>
    <row r="107" spans="1:5" ht="15.75" hidden="1" thickBot="1" x14ac:dyDescent="0.3">
      <c r="A107" s="320" t="s">
        <v>38</v>
      </c>
      <c r="B107" s="318"/>
      <c r="C107" s="333" t="e">
        <f>C104/B104-1</f>
        <v>#DIV/0!</v>
      </c>
      <c r="D107" s="333" t="e">
        <f t="shared" ref="D107:E108" si="12">D104/C104-1</f>
        <v>#DIV/0!</v>
      </c>
      <c r="E107" s="333" t="e">
        <f t="shared" si="12"/>
        <v>#DIV/0!</v>
      </c>
    </row>
    <row r="108" spans="1:5" ht="15.75" hidden="1" thickBot="1" x14ac:dyDescent="0.3">
      <c r="A108" s="320" t="s">
        <v>39</v>
      </c>
      <c r="B108" s="318"/>
      <c r="C108" s="333" t="e">
        <f>C105/B105-1</f>
        <v>#DIV/0!</v>
      </c>
      <c r="D108" s="333" t="e">
        <f t="shared" si="12"/>
        <v>#DIV/0!</v>
      </c>
      <c r="E108" s="333" t="e">
        <f t="shared" si="12"/>
        <v>#DIV/0!</v>
      </c>
    </row>
    <row r="109" spans="1:5" ht="24.75" hidden="1" customHeight="1" x14ac:dyDescent="0.25">
      <c r="A109" s="1608" t="s">
        <v>492</v>
      </c>
      <c r="B109" s="1609"/>
      <c r="C109" s="1609"/>
      <c r="D109" s="1609"/>
      <c r="E109" s="1610"/>
    </row>
    <row r="110" spans="1:5" ht="12.75" hidden="1" customHeight="1" x14ac:dyDescent="0.25">
      <c r="A110" s="1614"/>
      <c r="B110" s="621">
        <v>2018</v>
      </c>
      <c r="C110" s="621">
        <v>2019</v>
      </c>
      <c r="D110" s="621">
        <v>2026</v>
      </c>
      <c r="E110" s="621">
        <v>2027</v>
      </c>
    </row>
    <row r="111" spans="1:5" ht="9" hidden="1" customHeight="1" x14ac:dyDescent="0.25">
      <c r="A111" s="1615"/>
      <c r="B111" s="329" t="s">
        <v>13</v>
      </c>
      <c r="C111" s="329" t="s">
        <v>14</v>
      </c>
      <c r="D111" s="329" t="s">
        <v>14</v>
      </c>
      <c r="E111" s="329" t="s">
        <v>14</v>
      </c>
    </row>
    <row r="112" spans="1:5" ht="24.75" hidden="1" customHeight="1" x14ac:dyDescent="0.25">
      <c r="A112" s="158" t="s">
        <v>41</v>
      </c>
      <c r="B112" s="335"/>
      <c r="C112" s="335"/>
      <c r="D112" s="335"/>
      <c r="E112" s="335"/>
    </row>
    <row r="113" spans="1:5" ht="15.75" hidden="1" thickBot="1" x14ac:dyDescent="0.3">
      <c r="A113" s="161" t="s">
        <v>42</v>
      </c>
      <c r="B113" s="334"/>
      <c r="C113" s="346"/>
      <c r="D113" s="346"/>
      <c r="E113" s="346"/>
    </row>
    <row r="114" spans="1:5" ht="15.75" hidden="1" thickBot="1" x14ac:dyDescent="0.3">
      <c r="A114" s="161" t="s">
        <v>43</v>
      </c>
      <c r="B114" s="334"/>
      <c r="C114" s="346"/>
      <c r="D114" s="346"/>
      <c r="E114" s="346"/>
    </row>
    <row r="115" spans="1:5" ht="24.75" hidden="1" customHeight="1" x14ac:dyDescent="0.25">
      <c r="A115" s="158" t="s">
        <v>67</v>
      </c>
      <c r="B115" s="335"/>
      <c r="C115" s="335"/>
      <c r="D115" s="335"/>
      <c r="E115" s="335"/>
    </row>
    <row r="116" spans="1:5" ht="15.75" hidden="1" thickBot="1" x14ac:dyDescent="0.3">
      <c r="A116" s="161" t="s">
        <v>42</v>
      </c>
      <c r="B116" s="334"/>
      <c r="C116" s="335"/>
      <c r="D116" s="335"/>
      <c r="E116" s="335"/>
    </row>
    <row r="117" spans="1:5" ht="15.75" hidden="1" thickBot="1" x14ac:dyDescent="0.3">
      <c r="A117" s="161" t="s">
        <v>43</v>
      </c>
      <c r="B117" s="334"/>
      <c r="C117" s="335"/>
      <c r="D117" s="335"/>
      <c r="E117" s="335"/>
    </row>
    <row r="118" spans="1:5" ht="24.75" hidden="1" customHeight="1" x14ac:dyDescent="0.25">
      <c r="A118" s="158" t="s">
        <v>45</v>
      </c>
      <c r="B118" s="334">
        <v>0</v>
      </c>
      <c r="C118" s="335">
        <v>0</v>
      </c>
      <c r="D118" s="335">
        <v>0</v>
      </c>
      <c r="E118" s="335">
        <v>0</v>
      </c>
    </row>
    <row r="119" spans="1:5" ht="15.75" hidden="1" thickBot="1" x14ac:dyDescent="0.3">
      <c r="A119" s="161" t="s">
        <v>42</v>
      </c>
      <c r="B119" s="334"/>
      <c r="C119" s="335"/>
      <c r="D119" s="335"/>
      <c r="E119" s="335"/>
    </row>
    <row r="120" spans="1:5" ht="15.75" hidden="1" thickBot="1" x14ac:dyDescent="0.3">
      <c r="A120" s="161" t="s">
        <v>43</v>
      </c>
      <c r="B120" s="334"/>
      <c r="C120" s="335"/>
      <c r="D120" s="335"/>
      <c r="E120" s="335"/>
    </row>
    <row r="121" spans="1:5" ht="15.75" hidden="1" thickBot="1" x14ac:dyDescent="0.3">
      <c r="A121" s="158" t="s">
        <v>46</v>
      </c>
      <c r="B121" s="334"/>
      <c r="C121" s="335"/>
      <c r="D121" s="335"/>
      <c r="E121" s="335"/>
    </row>
    <row r="122" spans="1:5" ht="15.75" hidden="1" thickBot="1" x14ac:dyDescent="0.3">
      <c r="A122" s="161" t="s">
        <v>42</v>
      </c>
      <c r="B122" s="334"/>
      <c r="C122" s="335"/>
      <c r="D122" s="335"/>
      <c r="E122" s="335"/>
    </row>
    <row r="123" spans="1:5" ht="15.75" hidden="1" thickBot="1" x14ac:dyDescent="0.3">
      <c r="A123" s="161" t="s">
        <v>43</v>
      </c>
      <c r="B123" s="334"/>
      <c r="C123" s="335"/>
      <c r="D123" s="335"/>
      <c r="E123" s="335"/>
    </row>
    <row r="124" spans="1:5" ht="15.75" hidden="1" thickBot="1" x14ac:dyDescent="0.3">
      <c r="A124" s="158" t="s">
        <v>47</v>
      </c>
      <c r="B124" s="334"/>
      <c r="C124" s="335"/>
      <c r="D124" s="335"/>
      <c r="E124" s="335"/>
    </row>
    <row r="125" spans="1:5" ht="15.75" hidden="1" thickBot="1" x14ac:dyDescent="0.3">
      <c r="A125" s="161" t="s">
        <v>42</v>
      </c>
      <c r="B125" s="334"/>
      <c r="C125" s="335"/>
      <c r="D125" s="335"/>
      <c r="E125" s="335"/>
    </row>
    <row r="126" spans="1:5" ht="15" hidden="1" customHeight="1" x14ac:dyDescent="0.25">
      <c r="A126" s="161" t="s">
        <v>43</v>
      </c>
      <c r="B126" s="334"/>
      <c r="C126" s="335"/>
      <c r="D126" s="335"/>
      <c r="E126" s="335"/>
    </row>
    <row r="127" spans="1:5" ht="15.75" hidden="1" thickBot="1" x14ac:dyDescent="0.3">
      <c r="A127" s="158" t="s">
        <v>48</v>
      </c>
      <c r="B127" s="334">
        <v>0</v>
      </c>
      <c r="C127" s="335">
        <v>0</v>
      </c>
      <c r="D127" s="335">
        <v>0</v>
      </c>
      <c r="E127" s="335">
        <v>0</v>
      </c>
    </row>
    <row r="128" spans="1:5" ht="15.75" hidden="1" thickBot="1" x14ac:dyDescent="0.3">
      <c r="A128" s="161" t="s">
        <v>42</v>
      </c>
      <c r="B128" s="334"/>
      <c r="C128" s="335"/>
      <c r="D128" s="335"/>
      <c r="E128" s="335"/>
    </row>
    <row r="129" spans="1:11" ht="15.75" hidden="1" thickBot="1" x14ac:dyDescent="0.3">
      <c r="A129" s="161" t="s">
        <v>43</v>
      </c>
      <c r="B129" s="334"/>
      <c r="C129" s="335"/>
      <c r="D129" s="335"/>
      <c r="E129" s="335"/>
    </row>
    <row r="130" spans="1:11" ht="24.75" hidden="1" thickBot="1" x14ac:dyDescent="0.3">
      <c r="A130" s="158" t="s">
        <v>49</v>
      </c>
      <c r="B130" s="334"/>
      <c r="C130" s="335"/>
      <c r="D130" s="335"/>
      <c r="E130" s="335"/>
    </row>
    <row r="131" spans="1:11" ht="15.75" hidden="1" thickBot="1" x14ac:dyDescent="0.3">
      <c r="A131" s="161" t="s">
        <v>42</v>
      </c>
      <c r="B131" s="334"/>
      <c r="C131" s="335"/>
      <c r="D131" s="335"/>
      <c r="E131" s="335"/>
    </row>
    <row r="132" spans="1:11" ht="15.75" hidden="1" thickBot="1" x14ac:dyDescent="0.3">
      <c r="A132" s="161" t="s">
        <v>43</v>
      </c>
      <c r="B132" s="334"/>
      <c r="C132" s="335"/>
      <c r="D132" s="335"/>
      <c r="E132" s="335"/>
    </row>
    <row r="133" spans="1:11" ht="15.75" hidden="1" thickBot="1" x14ac:dyDescent="0.3">
      <c r="A133" s="194" t="s">
        <v>50</v>
      </c>
      <c r="B133" s="334">
        <f>B130+B127+B124+B121+B118+B115+B112</f>
        <v>0</v>
      </c>
      <c r="C133" s="334">
        <f t="shared" ref="C133:E133" si="13">C130+C127+C124+C121+C118+C115+C112</f>
        <v>0</v>
      </c>
      <c r="D133" s="334">
        <f t="shared" si="13"/>
        <v>0</v>
      </c>
      <c r="E133" s="334">
        <f t="shared" si="13"/>
        <v>0</v>
      </c>
    </row>
    <row r="134" spans="1:11" ht="17.25" hidden="1" customHeight="1" x14ac:dyDescent="0.25">
      <c r="A134" s="140" t="s">
        <v>71</v>
      </c>
      <c r="B134" s="344">
        <f>IF(B133-B104=0,0,"Error")</f>
        <v>0</v>
      </c>
      <c r="C134" s="344">
        <f>IF(C133-C104=0,0,"Error")</f>
        <v>0</v>
      </c>
      <c r="D134" s="344">
        <f>IF(D133-D104=0,0,"Error")</f>
        <v>0</v>
      </c>
      <c r="E134" s="344">
        <f>IF(E133-E104=0,0,"Error")</f>
        <v>0</v>
      </c>
    </row>
    <row r="135" spans="1:11" ht="15.75" thickBot="1" x14ac:dyDescent="0.3">
      <c r="A135" s="1330" t="s">
        <v>96</v>
      </c>
      <c r="B135" s="1331"/>
      <c r="C135" s="1331"/>
      <c r="D135" s="1331"/>
      <c r="E135" s="1332"/>
    </row>
    <row r="136" spans="1:11" ht="15.75" thickBot="1" x14ac:dyDescent="0.3">
      <c r="A136" s="1330" t="s">
        <v>97</v>
      </c>
      <c r="B136" s="1331"/>
      <c r="C136" s="1331"/>
      <c r="D136" s="1331"/>
      <c r="E136" s="1332"/>
    </row>
    <row r="137" spans="1:11" ht="15.75" thickBot="1" x14ac:dyDescent="0.3">
      <c r="A137" s="328" t="s">
        <v>98</v>
      </c>
      <c r="B137" s="1645"/>
      <c r="C137" s="1646"/>
      <c r="D137" s="1647"/>
      <c r="E137" s="1648"/>
    </row>
    <row r="138" spans="1:11" ht="30.75" customHeight="1" thickBot="1" x14ac:dyDescent="0.3">
      <c r="A138" s="328" t="s">
        <v>100</v>
      </c>
      <c r="B138" s="328"/>
      <c r="C138" s="627" t="s">
        <v>54</v>
      </c>
      <c r="D138" s="2335" t="s">
        <v>730</v>
      </c>
      <c r="E138" s="1933"/>
      <c r="G138" s="2326" t="s">
        <v>281</v>
      </c>
      <c r="H138" s="2162"/>
      <c r="I138" s="2162"/>
      <c r="J138" s="2162"/>
      <c r="K138" s="2163"/>
    </row>
    <row r="139" spans="1:11" ht="15.75" thickBot="1" x14ac:dyDescent="0.3">
      <c r="A139" s="352"/>
      <c r="B139" s="1649"/>
      <c r="C139" s="1650"/>
      <c r="D139" s="1651"/>
      <c r="E139" s="1652"/>
      <c r="G139" s="2327"/>
      <c r="H139" s="2164"/>
      <c r="I139" s="2164"/>
      <c r="J139" s="2164"/>
      <c r="K139" s="2165"/>
    </row>
    <row r="140" spans="1:11" ht="17.25" customHeight="1" thickBot="1" x14ac:dyDescent="0.3">
      <c r="A140" s="320" t="s">
        <v>29</v>
      </c>
      <c r="B140" s="2329" t="s">
        <v>979</v>
      </c>
      <c r="C140" s="2330"/>
      <c r="D140" s="2330"/>
      <c r="E140" s="2331"/>
      <c r="G140" s="2328"/>
      <c r="H140" s="2166"/>
      <c r="I140" s="2166"/>
      <c r="J140" s="2166"/>
      <c r="K140" s="2167"/>
    </row>
    <row r="141" spans="1:11" ht="15.75" thickBot="1" x14ac:dyDescent="0.3">
      <c r="A141" s="320" t="s">
        <v>31</v>
      </c>
      <c r="B141" s="2332" t="s">
        <v>318</v>
      </c>
      <c r="C141" s="2333"/>
      <c r="D141" s="2333"/>
      <c r="E141" s="2334"/>
    </row>
    <row r="142" spans="1:11" ht="12.75" customHeight="1" x14ac:dyDescent="0.25">
      <c r="A142" s="1614"/>
      <c r="B142" s="621">
        <v>2024</v>
      </c>
      <c r="C142" s="621">
        <v>2025</v>
      </c>
      <c r="D142" s="621">
        <v>2026</v>
      </c>
      <c r="E142" s="621">
        <v>2027</v>
      </c>
    </row>
    <row r="143" spans="1:11" ht="9" customHeight="1" thickBot="1" x14ac:dyDescent="0.3">
      <c r="A143" s="1615"/>
      <c r="B143" s="329" t="s">
        <v>13</v>
      </c>
      <c r="C143" s="329" t="s">
        <v>14</v>
      </c>
      <c r="D143" s="329" t="s">
        <v>14</v>
      </c>
      <c r="E143" s="329" t="s">
        <v>14</v>
      </c>
    </row>
    <row r="144" spans="1:11" ht="15.75" thickBot="1" x14ac:dyDescent="0.3">
      <c r="A144" s="320" t="s">
        <v>33</v>
      </c>
      <c r="B144" s="331"/>
      <c r="C144" s="331"/>
      <c r="D144" s="331"/>
      <c r="E144" s="331"/>
    </row>
    <row r="145" spans="1:11" ht="15.75" thickBot="1" x14ac:dyDescent="0.3">
      <c r="A145" s="320" t="s">
        <v>35</v>
      </c>
      <c r="B145" s="332">
        <f>B163</f>
        <v>65000</v>
      </c>
      <c r="C145" s="332">
        <v>3000</v>
      </c>
      <c r="D145" s="332">
        <v>3000</v>
      </c>
      <c r="E145" s="332">
        <v>3000</v>
      </c>
    </row>
    <row r="146" spans="1:11" ht="15.75" thickBot="1" x14ac:dyDescent="0.3">
      <c r="A146" s="320" t="s">
        <v>36</v>
      </c>
      <c r="B146" s="332" t="e">
        <f>B145/B144</f>
        <v>#DIV/0!</v>
      </c>
      <c r="C146" s="332" t="e">
        <f t="shared" ref="C146:E146" si="14">C145/C144</f>
        <v>#DIV/0!</v>
      </c>
      <c r="D146" s="332" t="e">
        <f t="shared" si="14"/>
        <v>#DIV/0!</v>
      </c>
      <c r="E146" s="332" t="e">
        <f t="shared" si="14"/>
        <v>#DIV/0!</v>
      </c>
    </row>
    <row r="147" spans="1:11" ht="15.75" thickBot="1" x14ac:dyDescent="0.3">
      <c r="A147" s="320" t="s">
        <v>37</v>
      </c>
      <c r="B147" s="318" t="s">
        <v>94</v>
      </c>
      <c r="C147" s="333" t="e">
        <f>C144/B144-1</f>
        <v>#DIV/0!</v>
      </c>
      <c r="D147" s="333" t="e">
        <f t="shared" ref="D147:E149" si="15">D144/C144-1</f>
        <v>#DIV/0!</v>
      </c>
      <c r="E147" s="333" t="e">
        <f t="shared" si="15"/>
        <v>#DIV/0!</v>
      </c>
      <c r="G147" s="78"/>
      <c r="H147" s="78"/>
      <c r="I147" s="78"/>
      <c r="J147" s="78"/>
      <c r="K147" s="78"/>
    </row>
    <row r="148" spans="1:11" ht="15.75" thickBot="1" x14ac:dyDescent="0.3">
      <c r="A148" s="320" t="s">
        <v>38</v>
      </c>
      <c r="B148" s="318" t="s">
        <v>94</v>
      </c>
      <c r="C148" s="333">
        <f>C145/B145-1</f>
        <v>-0.95384615384615379</v>
      </c>
      <c r="D148" s="333">
        <f t="shared" si="15"/>
        <v>0</v>
      </c>
      <c r="E148" s="333">
        <f t="shared" si="15"/>
        <v>0</v>
      </c>
    </row>
    <row r="149" spans="1:11" ht="15.75" thickBot="1" x14ac:dyDescent="0.3">
      <c r="A149" s="320" t="s">
        <v>39</v>
      </c>
      <c r="B149" s="318" t="s">
        <v>94</v>
      </c>
      <c r="C149" s="333" t="e">
        <f>C146/B146-1</f>
        <v>#DIV/0!</v>
      </c>
      <c r="D149" s="333" t="e">
        <f t="shared" si="15"/>
        <v>#DIV/0!</v>
      </c>
      <c r="E149" s="333" t="e">
        <f t="shared" si="15"/>
        <v>#DIV/0!</v>
      </c>
    </row>
    <row r="150" spans="1:11" ht="15.75" thickBot="1" x14ac:dyDescent="0.3">
      <c r="A150" s="1608" t="s">
        <v>284</v>
      </c>
      <c r="B150" s="1609"/>
      <c r="C150" s="1609"/>
      <c r="D150" s="1609"/>
      <c r="E150" s="1610"/>
    </row>
    <row r="151" spans="1:11" ht="12.75" customHeight="1" x14ac:dyDescent="0.25">
      <c r="A151" s="1614"/>
      <c r="B151" s="621">
        <v>2024</v>
      </c>
      <c r="C151" s="621">
        <v>2025</v>
      </c>
      <c r="D151" s="621">
        <v>2026</v>
      </c>
      <c r="E151" s="621">
        <v>2027</v>
      </c>
    </row>
    <row r="152" spans="1:11" ht="9" customHeight="1" thickBot="1" x14ac:dyDescent="0.3">
      <c r="A152" s="1615"/>
      <c r="B152" s="329" t="s">
        <v>13</v>
      </c>
      <c r="C152" s="329" t="s">
        <v>14</v>
      </c>
      <c r="D152" s="329" t="s">
        <v>14</v>
      </c>
      <c r="E152" s="329" t="s">
        <v>14</v>
      </c>
    </row>
    <row r="153" spans="1:11" ht="15.75" thickBot="1" x14ac:dyDescent="0.3">
      <c r="A153" s="158" t="s">
        <v>57</v>
      </c>
      <c r="B153" s="335">
        <f>B154+B155+B156+B157</f>
        <v>0</v>
      </c>
      <c r="C153" s="335">
        <f t="shared" ref="C153:E153" si="16">C154+C155+C156+C157</f>
        <v>0</v>
      </c>
      <c r="D153" s="335">
        <f t="shared" si="16"/>
        <v>0</v>
      </c>
      <c r="E153" s="335">
        <f t="shared" si="16"/>
        <v>0</v>
      </c>
    </row>
    <row r="154" spans="1:11" ht="15.75" thickBot="1" x14ac:dyDescent="0.3">
      <c r="A154" s="161" t="s">
        <v>42</v>
      </c>
      <c r="B154" s="335"/>
      <c r="C154" s="335"/>
      <c r="D154" s="335"/>
      <c r="E154" s="335"/>
    </row>
    <row r="155" spans="1:11" ht="15.75" thickBot="1" x14ac:dyDescent="0.3">
      <c r="A155" s="161" t="s">
        <v>58</v>
      </c>
      <c r="B155" s="335"/>
      <c r="C155" s="335"/>
      <c r="D155" s="335"/>
      <c r="E155" s="335"/>
    </row>
    <row r="156" spans="1:11" ht="15.75" thickBot="1" x14ac:dyDescent="0.3">
      <c r="A156" s="161" t="s">
        <v>59</v>
      </c>
      <c r="B156" s="335"/>
      <c r="C156" s="335"/>
      <c r="D156" s="335"/>
      <c r="E156" s="335"/>
    </row>
    <row r="157" spans="1:11" ht="15.75" thickBot="1" x14ac:dyDescent="0.3">
      <c r="A157" s="161" t="s">
        <v>60</v>
      </c>
      <c r="B157" s="335"/>
      <c r="C157" s="335"/>
      <c r="D157" s="335"/>
      <c r="E157" s="335"/>
    </row>
    <row r="158" spans="1:11" ht="15.75" thickBot="1" x14ac:dyDescent="0.3">
      <c r="A158" s="158" t="s">
        <v>61</v>
      </c>
      <c r="B158" s="334">
        <f>B159+B160+B161+B162</f>
        <v>65000</v>
      </c>
      <c r="C158" s="334">
        <f>C159+C160+C161+C162</f>
        <v>3000</v>
      </c>
      <c r="D158" s="334">
        <f t="shared" ref="D158:E158" si="17">D159+D160+D161+D162</f>
        <v>3000</v>
      </c>
      <c r="E158" s="334">
        <f t="shared" si="17"/>
        <v>3000</v>
      </c>
    </row>
    <row r="159" spans="1:11" ht="15.75" thickBot="1" x14ac:dyDescent="0.3">
      <c r="A159" s="161" t="s">
        <v>42</v>
      </c>
      <c r="B159" s="334">
        <v>5000</v>
      </c>
      <c r="C159" s="335">
        <v>3000</v>
      </c>
      <c r="D159" s="335">
        <v>3000</v>
      </c>
      <c r="E159" s="335">
        <v>3000</v>
      </c>
    </row>
    <row r="160" spans="1:11" ht="15.75" thickBot="1" x14ac:dyDescent="0.3">
      <c r="A160" s="161" t="s">
        <v>58</v>
      </c>
      <c r="B160" s="334"/>
      <c r="C160" s="335"/>
      <c r="D160" s="335"/>
      <c r="E160" s="335"/>
    </row>
    <row r="161" spans="1:5" ht="15.75" thickBot="1" x14ac:dyDescent="0.3">
      <c r="A161" s="161" t="s">
        <v>59</v>
      </c>
      <c r="B161" s="334"/>
      <c r="C161" s="335"/>
      <c r="D161" s="335"/>
      <c r="E161" s="335"/>
    </row>
    <row r="162" spans="1:5" ht="15.75" thickBot="1" x14ac:dyDescent="0.3">
      <c r="A162" s="161" t="s">
        <v>60</v>
      </c>
      <c r="B162" s="334">
        <v>60000</v>
      </c>
      <c r="C162" s="335"/>
      <c r="D162" s="335"/>
      <c r="E162" s="335"/>
    </row>
    <row r="163" spans="1:5" ht="15.75" thickBot="1" x14ac:dyDescent="0.3">
      <c r="A163" s="201" t="s">
        <v>62</v>
      </c>
      <c r="B163" s="334">
        <f>B153+B158</f>
        <v>65000</v>
      </c>
      <c r="C163" s="334">
        <f t="shared" ref="C163:E163" si="18">C153+C158</f>
        <v>3000</v>
      </c>
      <c r="D163" s="334">
        <f t="shared" si="18"/>
        <v>3000</v>
      </c>
      <c r="E163" s="334">
        <f t="shared" si="18"/>
        <v>3000</v>
      </c>
    </row>
    <row r="164" spans="1:5" ht="15.75" thickBot="1" x14ac:dyDescent="0.3">
      <c r="A164" s="202"/>
      <c r="B164" s="361"/>
      <c r="C164" s="361"/>
      <c r="D164" s="361"/>
      <c r="E164" s="361"/>
    </row>
    <row r="165" spans="1:5" ht="27" customHeight="1" thickBot="1" x14ac:dyDescent="0.3">
      <c r="A165" s="125" t="s">
        <v>64</v>
      </c>
      <c r="B165" s="363">
        <f>B145+B30</f>
        <v>156520</v>
      </c>
      <c r="C165" s="363">
        <f t="shared" ref="C165:E165" si="19">C145+C30</f>
        <v>95537</v>
      </c>
      <c r="D165" s="363">
        <f t="shared" si="19"/>
        <v>95787</v>
      </c>
      <c r="E165" s="363">
        <f t="shared" si="19"/>
        <v>94787</v>
      </c>
    </row>
    <row r="166" spans="1:5" ht="24.75" thickBot="1" x14ac:dyDescent="0.3">
      <c r="A166" s="125" t="s">
        <v>65</v>
      </c>
      <c r="B166" s="363">
        <f>+B163+B59</f>
        <v>156520</v>
      </c>
      <c r="C166" s="363">
        <f t="shared" ref="C166:E166" si="20">+C163+C59</f>
        <v>95537</v>
      </c>
      <c r="D166" s="363">
        <f t="shared" si="20"/>
        <v>95787</v>
      </c>
      <c r="E166" s="363">
        <f t="shared" si="20"/>
        <v>94787</v>
      </c>
    </row>
    <row r="167" spans="1:5" ht="15.75" thickBot="1" x14ac:dyDescent="0.3">
      <c r="A167" s="158" t="s">
        <v>41</v>
      </c>
      <c r="B167" s="365">
        <f>B168+B169</f>
        <v>50870</v>
      </c>
      <c r="C167" s="365">
        <f t="shared" ref="C167:E167" si="21">C168+C169</f>
        <v>51887</v>
      </c>
      <c r="D167" s="365">
        <f t="shared" si="21"/>
        <v>51887</v>
      </c>
      <c r="E167" s="365">
        <f t="shared" si="21"/>
        <v>51887</v>
      </c>
    </row>
    <row r="168" spans="1:5" ht="15.75" thickBot="1" x14ac:dyDescent="0.3">
      <c r="A168" s="161" t="s">
        <v>42</v>
      </c>
      <c r="B168" s="334">
        <f t="shared" ref="B168:E169" si="22">B39+B76+B113</f>
        <v>50870</v>
      </c>
      <c r="C168" s="334">
        <f t="shared" si="22"/>
        <v>51887</v>
      </c>
      <c r="D168" s="334">
        <f t="shared" si="22"/>
        <v>51887</v>
      </c>
      <c r="E168" s="334">
        <f t="shared" si="22"/>
        <v>51887</v>
      </c>
    </row>
    <row r="169" spans="1:5" ht="15.75" thickBot="1" x14ac:dyDescent="0.3">
      <c r="A169" s="161" t="s">
        <v>66</v>
      </c>
      <c r="B169" s="334">
        <f t="shared" si="22"/>
        <v>0</v>
      </c>
      <c r="C169" s="334">
        <f t="shared" si="22"/>
        <v>0</v>
      </c>
      <c r="D169" s="334">
        <f t="shared" si="22"/>
        <v>0</v>
      </c>
      <c r="E169" s="334">
        <f t="shared" si="22"/>
        <v>0</v>
      </c>
    </row>
    <row r="170" spans="1:5" ht="24.75" thickBot="1" x14ac:dyDescent="0.3">
      <c r="A170" s="158" t="s">
        <v>67</v>
      </c>
      <c r="B170" s="365">
        <f>B171+B172</f>
        <v>8950</v>
      </c>
      <c r="C170" s="365">
        <f t="shared" ref="C170:D170" si="23">C171+C172</f>
        <v>8950</v>
      </c>
      <c r="D170" s="365">
        <f t="shared" si="23"/>
        <v>8950</v>
      </c>
      <c r="E170" s="365">
        <f>E171+E172</f>
        <v>8950</v>
      </c>
    </row>
    <row r="171" spans="1:5" ht="15.75" thickBot="1" x14ac:dyDescent="0.3">
      <c r="A171" s="161" t="s">
        <v>42</v>
      </c>
      <c r="B171" s="335">
        <f>B42+B79+B116</f>
        <v>8950</v>
      </c>
      <c r="C171" s="335">
        <f>C42+C79+C116</f>
        <v>8950</v>
      </c>
      <c r="D171" s="335">
        <f>D42+D79+D116</f>
        <v>8950</v>
      </c>
      <c r="E171" s="335">
        <f>E42+E79+E116</f>
        <v>8950</v>
      </c>
    </row>
    <row r="172" spans="1:5" ht="15.75" thickBot="1" x14ac:dyDescent="0.3">
      <c r="A172" s="161" t="s">
        <v>66</v>
      </c>
      <c r="B172" s="334">
        <f>B43+B80+B114</f>
        <v>0</v>
      </c>
      <c r="C172" s="334">
        <f>C43+C80+C114</f>
        <v>0</v>
      </c>
      <c r="D172" s="334">
        <f>D43+D80+D114</f>
        <v>0</v>
      </c>
      <c r="E172" s="334">
        <f>E43+E80+E114</f>
        <v>0</v>
      </c>
    </row>
    <row r="173" spans="1:5" ht="15.75" thickBot="1" x14ac:dyDescent="0.3">
      <c r="A173" s="158" t="s">
        <v>45</v>
      </c>
      <c r="B173" s="365">
        <f>B174+B175</f>
        <v>31700</v>
      </c>
      <c r="C173" s="365">
        <f t="shared" ref="C173:E173" si="24">C174+C175</f>
        <v>31700</v>
      </c>
      <c r="D173" s="365">
        <f t="shared" si="24"/>
        <v>31950</v>
      </c>
      <c r="E173" s="365">
        <f t="shared" si="24"/>
        <v>30950</v>
      </c>
    </row>
    <row r="174" spans="1:5" ht="15.75" thickBot="1" x14ac:dyDescent="0.3">
      <c r="A174" s="161" t="s">
        <v>42</v>
      </c>
      <c r="B174" s="334">
        <f t="shared" ref="B174:E175" si="25">B45+B82+B119</f>
        <v>31700</v>
      </c>
      <c r="C174" s="334">
        <f t="shared" si="25"/>
        <v>31700</v>
      </c>
      <c r="D174" s="334">
        <f t="shared" si="25"/>
        <v>31950</v>
      </c>
      <c r="E174" s="334">
        <f t="shared" si="25"/>
        <v>30950</v>
      </c>
    </row>
    <row r="175" spans="1:5" ht="15.75" thickBot="1" x14ac:dyDescent="0.3">
      <c r="A175" s="161" t="s">
        <v>66</v>
      </c>
      <c r="B175" s="334">
        <f t="shared" si="25"/>
        <v>0</v>
      </c>
      <c r="C175" s="334">
        <f t="shared" si="25"/>
        <v>0</v>
      </c>
      <c r="D175" s="334">
        <f t="shared" si="25"/>
        <v>0</v>
      </c>
      <c r="E175" s="334">
        <f t="shared" si="25"/>
        <v>0</v>
      </c>
    </row>
    <row r="176" spans="1:5" ht="15.75" thickBot="1" x14ac:dyDescent="0.3">
      <c r="A176" s="158" t="s">
        <v>46</v>
      </c>
      <c r="B176" s="365">
        <f>B177+B178</f>
        <v>0</v>
      </c>
      <c r="C176" s="365">
        <f t="shared" ref="C176:E176" si="26">C177+C178</f>
        <v>0</v>
      </c>
      <c r="D176" s="365">
        <f t="shared" si="26"/>
        <v>0</v>
      </c>
      <c r="E176" s="365">
        <f t="shared" si="26"/>
        <v>0</v>
      </c>
    </row>
    <row r="177" spans="1:5" ht="15.75" thickBot="1" x14ac:dyDescent="0.3">
      <c r="A177" s="161" t="s">
        <v>42</v>
      </c>
      <c r="B177" s="335">
        <f t="shared" ref="B177:E178" si="27">B48+B85+B122</f>
        <v>0</v>
      </c>
      <c r="C177" s="335">
        <f t="shared" si="27"/>
        <v>0</v>
      </c>
      <c r="D177" s="335">
        <f t="shared" si="27"/>
        <v>0</v>
      </c>
      <c r="E177" s="335">
        <f t="shared" si="27"/>
        <v>0</v>
      </c>
    </row>
    <row r="178" spans="1:5" ht="15.75" thickBot="1" x14ac:dyDescent="0.3">
      <c r="A178" s="161" t="s">
        <v>66</v>
      </c>
      <c r="B178" s="334">
        <f t="shared" si="27"/>
        <v>0</v>
      </c>
      <c r="C178" s="334">
        <f t="shared" si="27"/>
        <v>0</v>
      </c>
      <c r="D178" s="334">
        <f t="shared" si="27"/>
        <v>0</v>
      </c>
      <c r="E178" s="334">
        <f t="shared" si="27"/>
        <v>0</v>
      </c>
    </row>
    <row r="179" spans="1:5" ht="15.75" thickBot="1" x14ac:dyDescent="0.3">
      <c r="A179" s="158" t="s">
        <v>47</v>
      </c>
      <c r="B179" s="365">
        <f>B180+B181</f>
        <v>0</v>
      </c>
      <c r="C179" s="365">
        <f t="shared" ref="C179:E179" si="28">C180+C181</f>
        <v>0</v>
      </c>
      <c r="D179" s="365">
        <f t="shared" si="28"/>
        <v>0</v>
      </c>
      <c r="E179" s="365">
        <f t="shared" si="28"/>
        <v>0</v>
      </c>
    </row>
    <row r="180" spans="1:5" ht="15.75" thickBot="1" x14ac:dyDescent="0.3">
      <c r="A180" s="161" t="s">
        <v>42</v>
      </c>
      <c r="B180" s="335">
        <f t="shared" ref="B180:E181" si="29">B51+B88+B125</f>
        <v>0</v>
      </c>
      <c r="C180" s="335">
        <f t="shared" si="29"/>
        <v>0</v>
      </c>
      <c r="D180" s="335">
        <f t="shared" si="29"/>
        <v>0</v>
      </c>
      <c r="E180" s="335">
        <f t="shared" si="29"/>
        <v>0</v>
      </c>
    </row>
    <row r="181" spans="1:5" ht="15.75" thickBot="1" x14ac:dyDescent="0.3">
      <c r="A181" s="161" t="s">
        <v>66</v>
      </c>
      <c r="B181" s="334">
        <f t="shared" si="29"/>
        <v>0</v>
      </c>
      <c r="C181" s="334">
        <f t="shared" si="29"/>
        <v>0</v>
      </c>
      <c r="D181" s="334">
        <f t="shared" si="29"/>
        <v>0</v>
      </c>
      <c r="E181" s="334">
        <f t="shared" si="29"/>
        <v>0</v>
      </c>
    </row>
    <row r="182" spans="1:5" ht="15.75" thickBot="1" x14ac:dyDescent="0.3">
      <c r="A182" s="158" t="s">
        <v>48</v>
      </c>
      <c r="B182" s="365">
        <f>B183+B184</f>
        <v>0</v>
      </c>
      <c r="C182" s="365">
        <f>C183+C184</f>
        <v>0</v>
      </c>
      <c r="D182" s="365">
        <f t="shared" ref="D182:E182" si="30">D183+D184</f>
        <v>0</v>
      </c>
      <c r="E182" s="365">
        <f t="shared" si="30"/>
        <v>0</v>
      </c>
    </row>
    <row r="183" spans="1:5" ht="15.75" thickBot="1" x14ac:dyDescent="0.3">
      <c r="A183" s="161" t="s">
        <v>42</v>
      </c>
      <c r="B183" s="335">
        <f t="shared" ref="B183:E184" si="31">B54+B91+B128</f>
        <v>0</v>
      </c>
      <c r="C183" s="335">
        <f t="shared" si="31"/>
        <v>0</v>
      </c>
      <c r="D183" s="335">
        <f t="shared" si="31"/>
        <v>0</v>
      </c>
      <c r="E183" s="335">
        <f t="shared" si="31"/>
        <v>0</v>
      </c>
    </row>
    <row r="184" spans="1:5" ht="15.75" thickBot="1" x14ac:dyDescent="0.3">
      <c r="A184" s="161" t="s">
        <v>66</v>
      </c>
      <c r="B184" s="334">
        <f t="shared" si="31"/>
        <v>0</v>
      </c>
      <c r="C184" s="334">
        <f t="shared" si="31"/>
        <v>0</v>
      </c>
      <c r="D184" s="334">
        <f t="shared" si="31"/>
        <v>0</v>
      </c>
      <c r="E184" s="334">
        <f t="shared" si="31"/>
        <v>0</v>
      </c>
    </row>
    <row r="185" spans="1:5" ht="24.75" thickBot="1" x14ac:dyDescent="0.3">
      <c r="A185" s="158" t="s">
        <v>49</v>
      </c>
      <c r="B185" s="365">
        <f>B93+B56</f>
        <v>0</v>
      </c>
      <c r="C185" s="365">
        <f>C93+C56</f>
        <v>0</v>
      </c>
      <c r="D185" s="365">
        <f>D93+D56</f>
        <v>0</v>
      </c>
      <c r="E185" s="365">
        <f>E93+E56</f>
        <v>0</v>
      </c>
    </row>
    <row r="186" spans="1:5" ht="15.75" thickBot="1" x14ac:dyDescent="0.3">
      <c r="A186" s="161" t="s">
        <v>42</v>
      </c>
      <c r="B186" s="335">
        <f t="shared" ref="B186:E187" si="32">B57+B94+B131</f>
        <v>0</v>
      </c>
      <c r="C186" s="335">
        <f t="shared" si="32"/>
        <v>0</v>
      </c>
      <c r="D186" s="335">
        <f t="shared" si="32"/>
        <v>0</v>
      </c>
      <c r="E186" s="335">
        <f t="shared" si="32"/>
        <v>0</v>
      </c>
    </row>
    <row r="187" spans="1:5" ht="15.75" thickBot="1" x14ac:dyDescent="0.3">
      <c r="A187" s="161" t="s">
        <v>66</v>
      </c>
      <c r="B187" s="334">
        <f t="shared" si="32"/>
        <v>0</v>
      </c>
      <c r="C187" s="334">
        <f t="shared" si="32"/>
        <v>0</v>
      </c>
      <c r="D187" s="334">
        <f t="shared" si="32"/>
        <v>0</v>
      </c>
      <c r="E187" s="334">
        <f t="shared" si="32"/>
        <v>0</v>
      </c>
    </row>
    <row r="188" spans="1:5" ht="15.75" thickBot="1" x14ac:dyDescent="0.3">
      <c r="A188" s="158" t="s">
        <v>68</v>
      </c>
      <c r="B188" s="365">
        <f>B189+B190+B191+B192</f>
        <v>0</v>
      </c>
      <c r="C188" s="365">
        <f t="shared" ref="C188:E188" si="33">C189+C190+C191+C192</f>
        <v>0</v>
      </c>
      <c r="D188" s="365">
        <f t="shared" si="33"/>
        <v>0</v>
      </c>
      <c r="E188" s="365">
        <f t="shared" si="33"/>
        <v>0</v>
      </c>
    </row>
    <row r="189" spans="1:5" ht="15.75" thickBot="1" x14ac:dyDescent="0.3">
      <c r="A189" s="161" t="s">
        <v>42</v>
      </c>
      <c r="B189" s="335">
        <v>0</v>
      </c>
      <c r="C189" s="335">
        <v>0</v>
      </c>
      <c r="D189" s="335">
        <v>0</v>
      </c>
      <c r="E189" s="335">
        <v>0</v>
      </c>
    </row>
    <row r="190" spans="1:5" ht="15.75" thickBot="1" x14ac:dyDescent="0.3">
      <c r="A190" s="161" t="s">
        <v>69</v>
      </c>
      <c r="B190" s="335">
        <v>0</v>
      </c>
      <c r="C190" s="335">
        <v>0</v>
      </c>
      <c r="D190" s="335">
        <v>0</v>
      </c>
      <c r="E190" s="335">
        <v>0</v>
      </c>
    </row>
    <row r="191" spans="1:5" ht="15.75" thickBot="1" x14ac:dyDescent="0.3">
      <c r="A191" s="161" t="s">
        <v>59</v>
      </c>
      <c r="B191" s="335">
        <v>0</v>
      </c>
      <c r="C191" s="335">
        <v>0</v>
      </c>
      <c r="D191" s="335">
        <v>0</v>
      </c>
      <c r="E191" s="335">
        <v>0</v>
      </c>
    </row>
    <row r="192" spans="1:5" ht="15.75" thickBot="1" x14ac:dyDescent="0.3">
      <c r="A192" s="161" t="s">
        <v>60</v>
      </c>
      <c r="B192" s="335">
        <v>0</v>
      </c>
      <c r="C192" s="335">
        <v>0</v>
      </c>
      <c r="D192" s="335">
        <v>0</v>
      </c>
      <c r="E192" s="335">
        <v>0</v>
      </c>
    </row>
    <row r="193" spans="1:5" ht="15.75" thickBot="1" x14ac:dyDescent="0.3">
      <c r="A193" s="158" t="s">
        <v>70</v>
      </c>
      <c r="B193" s="365">
        <f>B194+B195+B196+B197</f>
        <v>65000</v>
      </c>
      <c r="C193" s="365">
        <f t="shared" ref="C193:E193" si="34">C194+C195+C196+C197</f>
        <v>3000</v>
      </c>
      <c r="D193" s="365">
        <f t="shared" si="34"/>
        <v>3000</v>
      </c>
      <c r="E193" s="365">
        <f t="shared" si="34"/>
        <v>3000</v>
      </c>
    </row>
    <row r="194" spans="1:5" ht="15.75" thickBot="1" x14ac:dyDescent="0.3">
      <c r="A194" s="161" t="s">
        <v>42</v>
      </c>
      <c r="B194" s="335">
        <f>+B159</f>
        <v>5000</v>
      </c>
      <c r="C194" s="335">
        <f t="shared" ref="C194:E194" si="35">+C159</f>
        <v>3000</v>
      </c>
      <c r="D194" s="335">
        <f t="shared" si="35"/>
        <v>3000</v>
      </c>
      <c r="E194" s="335">
        <f t="shared" si="35"/>
        <v>3000</v>
      </c>
    </row>
    <row r="195" spans="1:5" ht="15.75" thickBot="1" x14ac:dyDescent="0.3">
      <c r="A195" s="161" t="s">
        <v>69</v>
      </c>
      <c r="B195" s="335">
        <f t="shared" ref="B195:E197" si="36">+B160</f>
        <v>0</v>
      </c>
      <c r="C195" s="335">
        <f t="shared" si="36"/>
        <v>0</v>
      </c>
      <c r="D195" s="335">
        <f t="shared" si="36"/>
        <v>0</v>
      </c>
      <c r="E195" s="335">
        <f t="shared" si="36"/>
        <v>0</v>
      </c>
    </row>
    <row r="196" spans="1:5" ht="15.75" thickBot="1" x14ac:dyDescent="0.3">
      <c r="A196" s="161" t="s">
        <v>59</v>
      </c>
      <c r="B196" s="335">
        <f t="shared" si="36"/>
        <v>0</v>
      </c>
      <c r="C196" s="335">
        <f t="shared" si="36"/>
        <v>0</v>
      </c>
      <c r="D196" s="335">
        <f t="shared" si="36"/>
        <v>0</v>
      </c>
      <c r="E196" s="335">
        <f t="shared" si="36"/>
        <v>0</v>
      </c>
    </row>
    <row r="197" spans="1:5" ht="15.75" thickBot="1" x14ac:dyDescent="0.3">
      <c r="A197" s="161" t="s">
        <v>60</v>
      </c>
      <c r="B197" s="335">
        <f t="shared" si="36"/>
        <v>60000</v>
      </c>
      <c r="C197" s="335">
        <f t="shared" si="36"/>
        <v>0</v>
      </c>
      <c r="D197" s="335">
        <f t="shared" si="36"/>
        <v>0</v>
      </c>
      <c r="E197" s="335">
        <f t="shared" si="36"/>
        <v>0</v>
      </c>
    </row>
    <row r="198" spans="1:5" ht="15.75" thickBot="1" x14ac:dyDescent="0.3">
      <c r="A198" s="140" t="s">
        <v>71</v>
      </c>
      <c r="B198" s="344">
        <f>IF(B166-B165=0,0,"Error")</f>
        <v>0</v>
      </c>
      <c r="C198" s="344">
        <f>IF(C166-C165=0,0,"Error")</f>
        <v>0</v>
      </c>
      <c r="D198" s="344">
        <f>IF(D166-D165=0,0,"Error")</f>
        <v>0</v>
      </c>
      <c r="E198" s="344">
        <f>IF(E166-E165=0,0,"Error")</f>
        <v>0</v>
      </c>
    </row>
    <row r="199" spans="1:5" x14ac:dyDescent="0.25">
      <c r="A199" s="206"/>
      <c r="B199" s="367"/>
      <c r="C199" s="367"/>
      <c r="D199" s="367"/>
      <c r="E199" s="367"/>
    </row>
    <row r="200" spans="1:5" x14ac:dyDescent="0.25">
      <c r="A200" s="206"/>
      <c r="B200" s="367"/>
      <c r="C200" s="367"/>
      <c r="D200" s="367"/>
      <c r="E200" s="367"/>
    </row>
  </sheetData>
  <mergeCells count="42">
    <mergeCell ref="B141:E141"/>
    <mergeCell ref="A142:A143"/>
    <mergeCell ref="A150:E150"/>
    <mergeCell ref="A151:A152"/>
    <mergeCell ref="A110:A111"/>
    <mergeCell ref="A135:E135"/>
    <mergeCell ref="A136:E136"/>
    <mergeCell ref="B137:E137"/>
    <mergeCell ref="D138:E138"/>
    <mergeCell ref="G138:K140"/>
    <mergeCell ref="B139:E139"/>
    <mergeCell ref="B140:E140"/>
    <mergeCell ref="A73:A74"/>
    <mergeCell ref="B98:E98"/>
    <mergeCell ref="B99:E99"/>
    <mergeCell ref="B100:E100"/>
    <mergeCell ref="A101:A102"/>
    <mergeCell ref="A109:E109"/>
    <mergeCell ref="A72:E72"/>
    <mergeCell ref="A23:E23"/>
    <mergeCell ref="B24:E24"/>
    <mergeCell ref="B25:E25"/>
    <mergeCell ref="B26:E26"/>
    <mergeCell ref="A27:A28"/>
    <mergeCell ref="A35:E35"/>
    <mergeCell ref="A36:A37"/>
    <mergeCell ref="B61:E61"/>
    <mergeCell ref="B62:E62"/>
    <mergeCell ref="B63:E63"/>
    <mergeCell ref="A64:A65"/>
    <mergeCell ref="A22:E22"/>
    <mergeCell ref="A2:F2"/>
    <mergeCell ref="A3:E3"/>
    <mergeCell ref="B5:E5"/>
    <mergeCell ref="B6:E6"/>
    <mergeCell ref="B7:E7"/>
    <mergeCell ref="A8:E8"/>
    <mergeCell ref="A9:E11"/>
    <mergeCell ref="B12:E12"/>
    <mergeCell ref="A13:A14"/>
    <mergeCell ref="B18:E18"/>
    <mergeCell ref="A19:E19"/>
  </mergeCells>
  <pageMargins left="0.70866141732283472" right="0.70866141732283472" top="0.74803149606299213" bottom="0.74803149606299213" header="0.31496062992125984" footer="0.31496062992125984"/>
  <pageSetup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E0AAE-BF48-4648-BF6A-304EB90BBE70}">
  <sheetPr>
    <outlinePr summaryBelow="0"/>
  </sheetPr>
  <dimension ref="A1:K237"/>
  <sheetViews>
    <sheetView workbookViewId="0">
      <selection activeCell="J19" sqref="J19"/>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1529</v>
      </c>
      <c r="E3" s="1265"/>
      <c r="F3" s="1265"/>
      <c r="G3" s="1265"/>
      <c r="H3" s="1119"/>
      <c r="I3" s="1119"/>
      <c r="J3" s="1119"/>
      <c r="K3" s="1119"/>
    </row>
    <row r="4" spans="1:11" ht="14.1" customHeight="1" x14ac:dyDescent="0.25">
      <c r="A4" s="1119"/>
      <c r="B4" s="1119"/>
      <c r="C4" s="1121" t="s">
        <v>984</v>
      </c>
      <c r="D4" s="1264" t="s">
        <v>1530</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51" customHeight="1" x14ac:dyDescent="0.25">
      <c r="A9" s="1119"/>
      <c r="B9" s="1119"/>
      <c r="C9" s="1270" t="s">
        <v>1531</v>
      </c>
      <c r="D9" s="1271"/>
      <c r="E9" s="1271"/>
      <c r="F9" s="1271"/>
      <c r="G9" s="1271"/>
      <c r="H9" s="1119"/>
      <c r="I9" s="1119"/>
      <c r="J9" s="1119"/>
      <c r="K9" s="1119"/>
    </row>
    <row r="10" spans="1:11" ht="28.5" customHeight="1" x14ac:dyDescent="0.25">
      <c r="A10" s="1119"/>
      <c r="B10" s="1119"/>
      <c r="C10" s="1122" t="s">
        <v>10</v>
      </c>
      <c r="D10" s="1258" t="s">
        <v>1532</v>
      </c>
      <c r="E10" s="1259"/>
      <c r="F10" s="1259"/>
      <c r="G10" s="1259"/>
      <c r="H10" s="1119"/>
      <c r="I10" s="1119"/>
      <c r="J10" s="1119"/>
      <c r="K10" s="1119"/>
    </row>
    <row r="11" spans="1:11" ht="22.5"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1533</v>
      </c>
      <c r="D13" s="1127" t="s">
        <v>1038</v>
      </c>
      <c r="E13" s="1127" t="s">
        <v>1039</v>
      </c>
      <c r="F13" s="1127" t="s">
        <v>1039</v>
      </c>
      <c r="G13" s="1127" t="s">
        <v>1039</v>
      </c>
      <c r="H13" s="1119"/>
      <c r="I13" s="1119"/>
      <c r="J13" s="1119"/>
      <c r="K13" s="1119"/>
    </row>
    <row r="14" spans="1:11" ht="51.95" customHeight="1" x14ac:dyDescent="0.25">
      <c r="A14" s="1119"/>
      <c r="B14" s="1119"/>
      <c r="C14" s="1123" t="s">
        <v>1534</v>
      </c>
      <c r="D14" s="1127" t="s">
        <v>1038</v>
      </c>
      <c r="E14" s="1127" t="s">
        <v>1535</v>
      </c>
      <c r="F14" s="1127" t="s">
        <v>1536</v>
      </c>
      <c r="G14" s="1127" t="s">
        <v>1536</v>
      </c>
      <c r="H14" s="1119"/>
      <c r="I14" s="1119"/>
      <c r="J14" s="1119"/>
      <c r="K14" s="1119"/>
    </row>
    <row r="15" spans="1:11" ht="33.75" customHeight="1" x14ac:dyDescent="0.25">
      <c r="A15" s="1119"/>
      <c r="B15" s="1119"/>
      <c r="C15" s="1122" t="s">
        <v>646</v>
      </c>
      <c r="D15" s="1258" t="s">
        <v>1537</v>
      </c>
      <c r="E15" s="1259"/>
      <c r="F15" s="1259"/>
      <c r="G15" s="1259"/>
      <c r="H15" s="1119"/>
      <c r="I15" s="1119"/>
      <c r="J15" s="1119"/>
      <c r="K15" s="1119"/>
    </row>
    <row r="16" spans="1:11" x14ac:dyDescent="0.25">
      <c r="A16" s="1119"/>
      <c r="B16" s="1119"/>
      <c r="C16" s="1123" t="s">
        <v>1005</v>
      </c>
      <c r="D16" s="1124">
        <v>2024</v>
      </c>
      <c r="E16" s="1124">
        <v>2025</v>
      </c>
      <c r="F16" s="1124">
        <v>2026</v>
      </c>
      <c r="G16" s="1124">
        <v>2027</v>
      </c>
      <c r="H16" s="1119"/>
      <c r="I16" s="1119"/>
      <c r="J16" s="1119"/>
      <c r="K16" s="1119"/>
    </row>
    <row r="17" spans="1:11" ht="14.1" customHeight="1" x14ac:dyDescent="0.25">
      <c r="A17" s="1119"/>
      <c r="B17" s="1119"/>
      <c r="C17" s="1125"/>
      <c r="D17" s="1126" t="s">
        <v>13</v>
      </c>
      <c r="E17" s="1126" t="s">
        <v>14</v>
      </c>
      <c r="F17" s="1126" t="s">
        <v>14</v>
      </c>
      <c r="G17" s="1126" t="s">
        <v>14</v>
      </c>
      <c r="H17" s="1119"/>
      <c r="I17" s="1119"/>
      <c r="J17" s="1119"/>
      <c r="K17" s="1119"/>
    </row>
    <row r="18" spans="1:11" ht="14.1" customHeight="1" x14ac:dyDescent="0.25">
      <c r="A18" s="1119"/>
      <c r="B18" s="1119"/>
      <c r="C18" s="1123" t="s">
        <v>1538</v>
      </c>
      <c r="D18" s="1127" t="s">
        <v>1038</v>
      </c>
      <c r="E18" s="1127" t="s">
        <v>1535</v>
      </c>
      <c r="F18" s="1127" t="s">
        <v>1536</v>
      </c>
      <c r="G18" s="1127" t="s">
        <v>1536</v>
      </c>
      <c r="H18" s="1119"/>
      <c r="I18" s="1119"/>
      <c r="J18" s="1119"/>
      <c r="K18" s="1119"/>
    </row>
    <row r="19" spans="1:11" ht="20.100000000000001" customHeight="1" x14ac:dyDescent="0.25">
      <c r="A19" s="1119"/>
      <c r="B19" s="1119"/>
      <c r="C19" s="1123" t="s">
        <v>1539</v>
      </c>
      <c r="D19" s="1127" t="s">
        <v>1038</v>
      </c>
      <c r="E19" s="1127" t="s">
        <v>1257</v>
      </c>
      <c r="F19" s="1127" t="s">
        <v>1540</v>
      </c>
      <c r="G19" s="1127" t="s">
        <v>1540</v>
      </c>
      <c r="H19" s="1119"/>
      <c r="I19" s="1119"/>
      <c r="J19" s="1119"/>
      <c r="K19" s="1119"/>
    </row>
    <row r="20" spans="1:11" ht="20.100000000000001" customHeight="1" x14ac:dyDescent="0.25">
      <c r="A20" s="1119"/>
      <c r="B20" s="1119"/>
      <c r="C20" s="1123" t="s">
        <v>1541</v>
      </c>
      <c r="D20" s="1127" t="s">
        <v>1038</v>
      </c>
      <c r="E20" s="1127" t="s">
        <v>1535</v>
      </c>
      <c r="F20" s="1127" t="s">
        <v>1536</v>
      </c>
      <c r="G20" s="1127" t="s">
        <v>1536</v>
      </c>
      <c r="H20" s="1119"/>
      <c r="I20" s="1119"/>
      <c r="J20" s="1119"/>
      <c r="K20" s="1119"/>
    </row>
    <row r="21" spans="1:11" ht="30.95" customHeight="1" x14ac:dyDescent="0.25">
      <c r="A21" s="1119"/>
      <c r="B21" s="1119"/>
      <c r="C21" s="1123" t="s">
        <v>1542</v>
      </c>
      <c r="D21" s="1127" t="s">
        <v>1257</v>
      </c>
      <c r="E21" s="1127" t="s">
        <v>1543</v>
      </c>
      <c r="F21" s="1127" t="s">
        <v>1543</v>
      </c>
      <c r="G21" s="1127" t="s">
        <v>1544</v>
      </c>
      <c r="H21" s="1119"/>
      <c r="I21" s="1119"/>
      <c r="J21" s="1119"/>
      <c r="K21" s="1119"/>
    </row>
    <row r="22" spans="1:11" ht="14.1" customHeight="1" x14ac:dyDescent="0.25">
      <c r="A22" s="1119"/>
      <c r="B22" s="1119"/>
      <c r="C22" s="1256" t="s">
        <v>1019</v>
      </c>
      <c r="D22" s="1257"/>
      <c r="E22" s="1257"/>
      <c r="F22" s="1257"/>
      <c r="G22" s="1257"/>
      <c r="H22" s="1119"/>
      <c r="I22" s="1119"/>
      <c r="J22" s="1119"/>
      <c r="K22" s="1119"/>
    </row>
    <row r="23" spans="1:11" ht="14.1" customHeight="1" x14ac:dyDescent="0.25">
      <c r="A23" s="1119"/>
      <c r="B23" s="1119"/>
      <c r="C23" s="1128" t="s">
        <v>1545</v>
      </c>
      <c r="D23" s="1256" t="s">
        <v>1546</v>
      </c>
      <c r="E23" s="1257"/>
      <c r="F23" s="1257"/>
      <c r="G23" s="1257"/>
      <c r="H23" s="1119"/>
      <c r="I23" s="1119"/>
      <c r="J23" s="1119"/>
      <c r="K23" s="1119"/>
    </row>
    <row r="24" spans="1:11" x14ac:dyDescent="0.25">
      <c r="A24" s="1119"/>
      <c r="B24" s="1119"/>
      <c r="C24" s="1129" t="s">
        <v>1022</v>
      </c>
      <c r="D24" s="1252" t="s">
        <v>1547</v>
      </c>
      <c r="E24" s="1253"/>
      <c r="F24" s="1253"/>
      <c r="G24" s="1253"/>
      <c r="H24" s="1119"/>
      <c r="I24" s="1119"/>
      <c r="J24" s="1119"/>
      <c r="K24" s="1119"/>
    </row>
    <row r="25" spans="1:11" ht="54.95" customHeight="1" x14ac:dyDescent="0.25">
      <c r="A25" s="1119"/>
      <c r="B25" s="1119"/>
      <c r="C25" s="1130" t="s">
        <v>1024</v>
      </c>
      <c r="D25" s="1254" t="s">
        <v>1548</v>
      </c>
      <c r="E25" s="1255"/>
      <c r="F25" s="1255"/>
      <c r="G25" s="1255"/>
      <c r="H25" s="1119"/>
      <c r="I25" s="1119"/>
      <c r="J25" s="1119"/>
      <c r="K25" s="1119"/>
    </row>
    <row r="26" spans="1:11" x14ac:dyDescent="0.25">
      <c r="A26" s="1119"/>
      <c r="B26" s="1119"/>
      <c r="C26" s="1130" t="s">
        <v>31</v>
      </c>
      <c r="D26" s="1254" t="s">
        <v>1549</v>
      </c>
      <c r="E26" s="1255"/>
      <c r="F26" s="1255"/>
      <c r="G26" s="1255"/>
      <c r="H26" s="1119"/>
      <c r="I26" s="1119"/>
      <c r="J26" s="1119"/>
      <c r="K26" s="1119"/>
    </row>
    <row r="27" spans="1:11" ht="15" customHeight="1" x14ac:dyDescent="0.25">
      <c r="A27" s="1119"/>
      <c r="B27" s="1119"/>
      <c r="C27" s="1131"/>
      <c r="D27" s="1132">
        <v>2024</v>
      </c>
      <c r="E27" s="1132">
        <v>2025</v>
      </c>
      <c r="F27" s="1132">
        <v>2026</v>
      </c>
      <c r="G27" s="1132">
        <v>2027</v>
      </c>
      <c r="H27" s="1119"/>
      <c r="I27" s="1119"/>
      <c r="J27" s="1119"/>
      <c r="K27" s="1119"/>
    </row>
    <row r="28" spans="1:11" ht="15" customHeight="1" x14ac:dyDescent="0.25">
      <c r="A28" s="1119"/>
      <c r="B28" s="1119"/>
      <c r="C28" s="1133"/>
      <c r="D28" s="1134" t="s">
        <v>13</v>
      </c>
      <c r="E28" s="1134" t="s">
        <v>14</v>
      </c>
      <c r="F28" s="1134" t="s">
        <v>14</v>
      </c>
      <c r="G28" s="1134" t="s">
        <v>14</v>
      </c>
      <c r="H28" s="1119"/>
      <c r="I28" s="1119"/>
      <c r="J28" s="1119"/>
      <c r="K28" s="1119"/>
    </row>
    <row r="29" spans="1:11" ht="14.1" customHeight="1" x14ac:dyDescent="0.25">
      <c r="A29" s="1119"/>
      <c r="B29" s="1119"/>
      <c r="C29" s="1123" t="s">
        <v>33</v>
      </c>
      <c r="D29" s="1127" t="s">
        <v>1550</v>
      </c>
      <c r="E29" s="1127" t="s">
        <v>1536</v>
      </c>
      <c r="F29" s="1127" t="s">
        <v>1536</v>
      </c>
      <c r="G29" s="1127" t="s">
        <v>1536</v>
      </c>
      <c r="H29" s="1119"/>
      <c r="I29" s="1119"/>
      <c r="J29" s="1119"/>
      <c r="K29" s="1119"/>
    </row>
    <row r="30" spans="1:11" ht="14.1" customHeight="1" x14ac:dyDescent="0.25">
      <c r="A30" s="1119"/>
      <c r="B30" s="1119"/>
      <c r="C30" s="1123" t="s">
        <v>1029</v>
      </c>
      <c r="D30" s="1127" t="s">
        <v>1551</v>
      </c>
      <c r="E30" s="1127" t="s">
        <v>1552</v>
      </c>
      <c r="F30" s="1127" t="s">
        <v>1553</v>
      </c>
      <c r="G30" s="1127" t="s">
        <v>1553</v>
      </c>
      <c r="H30" s="1119"/>
      <c r="I30" s="1119"/>
      <c r="J30" s="1119"/>
      <c r="K30" s="1119"/>
    </row>
    <row r="31" spans="1:11" ht="14.1" customHeight="1" x14ac:dyDescent="0.25">
      <c r="A31" s="1119"/>
      <c r="B31" s="1119"/>
      <c r="C31" s="1123" t="s">
        <v>1032</v>
      </c>
      <c r="D31" s="1127" t="s">
        <v>1554</v>
      </c>
      <c r="E31" s="1127" t="s">
        <v>1555</v>
      </c>
      <c r="F31" s="1127" t="s">
        <v>1556</v>
      </c>
      <c r="G31" s="1127" t="s">
        <v>1556</v>
      </c>
      <c r="H31" s="1119"/>
      <c r="I31" s="1119"/>
      <c r="J31" s="1119"/>
      <c r="K31" s="1119"/>
    </row>
    <row r="32" spans="1:11" ht="14.1" customHeight="1" x14ac:dyDescent="0.25">
      <c r="A32" s="1119"/>
      <c r="B32" s="1119"/>
      <c r="C32" s="1123" t="s">
        <v>1037</v>
      </c>
      <c r="D32" s="1127" t="s">
        <v>1038</v>
      </c>
      <c r="E32" s="1127" t="s">
        <v>1557</v>
      </c>
      <c r="F32" s="1127" t="s">
        <v>1039</v>
      </c>
      <c r="G32" s="1127" t="s">
        <v>1039</v>
      </c>
      <c r="H32" s="1119"/>
      <c r="I32" s="1119"/>
      <c r="J32" s="1119"/>
      <c r="K32" s="1119"/>
    </row>
    <row r="33" spans="1:11" ht="14.1" customHeight="1" x14ac:dyDescent="0.25">
      <c r="A33" s="1119"/>
      <c r="B33" s="1119"/>
      <c r="C33" s="1123" t="s">
        <v>1042</v>
      </c>
      <c r="D33" s="1127" t="s">
        <v>1038</v>
      </c>
      <c r="E33" s="1127" t="s">
        <v>1558</v>
      </c>
      <c r="F33" s="1127" t="s">
        <v>1559</v>
      </c>
      <c r="G33" s="1127" t="s">
        <v>1039</v>
      </c>
      <c r="H33" s="1119"/>
      <c r="I33" s="1119"/>
      <c r="J33" s="1119"/>
      <c r="K33" s="1119"/>
    </row>
    <row r="34" spans="1:11" ht="14.1" customHeight="1" x14ac:dyDescent="0.25">
      <c r="A34" s="1119"/>
      <c r="B34" s="1119"/>
      <c r="C34" s="1123" t="s">
        <v>39</v>
      </c>
      <c r="D34" s="1127" t="s">
        <v>1038</v>
      </c>
      <c r="E34" s="1127" t="s">
        <v>1560</v>
      </c>
      <c r="F34" s="1127" t="s">
        <v>1559</v>
      </c>
      <c r="G34" s="1127" t="s">
        <v>1039</v>
      </c>
      <c r="H34" s="1119"/>
      <c r="I34" s="1119"/>
      <c r="J34" s="1119"/>
      <c r="K34" s="1119"/>
    </row>
    <row r="35" spans="1:11" ht="14.1" customHeight="1" x14ac:dyDescent="0.25">
      <c r="A35" s="1119"/>
      <c r="B35" s="1119"/>
      <c r="C35" s="1250" t="s">
        <v>1046</v>
      </c>
      <c r="D35" s="1251"/>
      <c r="E35" s="1251"/>
      <c r="F35" s="1251"/>
      <c r="G35" s="1251"/>
      <c r="H35" s="1119"/>
      <c r="I35" s="1119"/>
      <c r="J35" s="1119"/>
      <c r="K35" s="1119"/>
    </row>
    <row r="36" spans="1:11" ht="14.1" customHeight="1" x14ac:dyDescent="0.25">
      <c r="A36" s="1119"/>
      <c r="B36" s="1119"/>
      <c r="C36" s="1131"/>
      <c r="D36" s="1132">
        <v>2024</v>
      </c>
      <c r="E36" s="1132">
        <v>2025</v>
      </c>
      <c r="F36" s="1132">
        <v>2026</v>
      </c>
      <c r="G36" s="1132">
        <v>2027</v>
      </c>
      <c r="H36" s="1119"/>
      <c r="I36" s="1119"/>
      <c r="J36" s="1119"/>
      <c r="K36" s="1119"/>
    </row>
    <row r="37" spans="1:11" ht="14.1" customHeight="1" x14ac:dyDescent="0.25">
      <c r="A37" s="1119"/>
      <c r="B37" s="1119"/>
      <c r="C37" s="1133"/>
      <c r="D37" s="1134" t="s">
        <v>13</v>
      </c>
      <c r="E37" s="1134" t="s">
        <v>14</v>
      </c>
      <c r="F37" s="1134" t="s">
        <v>14</v>
      </c>
      <c r="G37" s="1134" t="s">
        <v>14</v>
      </c>
      <c r="H37" s="1119"/>
      <c r="I37" s="1119"/>
      <c r="J37" s="1119"/>
      <c r="K37" s="1119"/>
    </row>
    <row r="38" spans="1:11" ht="14.1" customHeight="1" x14ac:dyDescent="0.25">
      <c r="A38" s="1119"/>
      <c r="B38" s="1119"/>
      <c r="C38" s="1135" t="s">
        <v>1047</v>
      </c>
      <c r="D38" s="1136">
        <v>0</v>
      </c>
      <c r="E38" s="1136">
        <v>22100000</v>
      </c>
      <c r="F38" s="1136">
        <v>22100000</v>
      </c>
      <c r="G38" s="1136">
        <v>22100000</v>
      </c>
      <c r="H38" s="1119"/>
      <c r="I38" s="1119"/>
      <c r="J38" s="1119"/>
      <c r="K38" s="1119"/>
    </row>
    <row r="39" spans="1:11" ht="14.1" customHeight="1" x14ac:dyDescent="0.25">
      <c r="A39" s="1119"/>
      <c r="B39" s="1119"/>
      <c r="C39" s="1135" t="s">
        <v>1048</v>
      </c>
      <c r="D39" s="1136">
        <v>0</v>
      </c>
      <c r="E39" s="1136">
        <v>22100000</v>
      </c>
      <c r="F39" s="1136">
        <v>22100000</v>
      </c>
      <c r="G39" s="1136">
        <v>22100000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1050</v>
      </c>
      <c r="D41" s="1136">
        <v>0</v>
      </c>
      <c r="E41" s="1136">
        <v>4180000</v>
      </c>
      <c r="F41" s="1136">
        <v>4180000</v>
      </c>
      <c r="G41" s="1136">
        <v>4180000</v>
      </c>
      <c r="H41" s="1119"/>
      <c r="I41" s="1119"/>
      <c r="J41" s="1119"/>
      <c r="K41" s="1119"/>
    </row>
    <row r="42" spans="1:11" ht="14.1" customHeight="1" x14ac:dyDescent="0.25">
      <c r="A42" s="1119"/>
      <c r="B42" s="1119"/>
      <c r="C42" s="1135" t="s">
        <v>1048</v>
      </c>
      <c r="D42" s="1136">
        <v>0</v>
      </c>
      <c r="E42" s="1136">
        <v>4180000</v>
      </c>
      <c r="F42" s="1136">
        <v>4180000</v>
      </c>
      <c r="G42" s="1136">
        <v>4180000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1051</v>
      </c>
      <c r="D44" s="1136">
        <v>0</v>
      </c>
      <c r="E44" s="1136">
        <v>3395000</v>
      </c>
      <c r="F44" s="1136">
        <v>3895000</v>
      </c>
      <c r="G44" s="1136">
        <v>3895000</v>
      </c>
      <c r="H44" s="1119"/>
      <c r="I44" s="1119"/>
      <c r="J44" s="1119"/>
      <c r="K44" s="1119"/>
    </row>
    <row r="45" spans="1:11" ht="14.1" customHeight="1" x14ac:dyDescent="0.25">
      <c r="A45" s="1119"/>
      <c r="B45" s="1119"/>
      <c r="C45" s="1135" t="s">
        <v>1048</v>
      </c>
      <c r="D45" s="1136">
        <v>0</v>
      </c>
      <c r="E45" s="1136">
        <v>3395000</v>
      </c>
      <c r="F45" s="1136">
        <v>3895000</v>
      </c>
      <c r="G45" s="1136">
        <v>3895000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1052</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1053</v>
      </c>
      <c r="D50" s="1136">
        <v>0</v>
      </c>
      <c r="E50" s="1136">
        <v>103000000</v>
      </c>
      <c r="F50" s="1136">
        <v>103000000</v>
      </c>
      <c r="G50" s="1136">
        <v>103000000</v>
      </c>
      <c r="H50" s="1119"/>
      <c r="I50" s="1119"/>
      <c r="J50" s="1119"/>
      <c r="K50" s="1119"/>
    </row>
    <row r="51" spans="1:11" ht="14.1" customHeight="1" x14ac:dyDescent="0.25">
      <c r="A51" s="1119"/>
      <c r="B51" s="1119"/>
      <c r="C51" s="1135" t="s">
        <v>1048</v>
      </c>
      <c r="D51" s="1136">
        <v>0</v>
      </c>
      <c r="E51" s="1136">
        <v>103000000</v>
      </c>
      <c r="F51" s="1136">
        <v>103000000</v>
      </c>
      <c r="G51" s="1136">
        <v>103000000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1054</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1055</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1056</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1061</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1062</v>
      </c>
      <c r="D71" s="1136">
        <v>0</v>
      </c>
      <c r="E71" s="1136">
        <v>0</v>
      </c>
      <c r="F71" s="1136">
        <v>0</v>
      </c>
      <c r="G71" s="1136">
        <v>0</v>
      </c>
      <c r="H71" s="1119"/>
      <c r="I71" s="1119"/>
      <c r="J71" s="1119"/>
      <c r="K71" s="1119"/>
    </row>
    <row r="72" spans="1:11" ht="14.1" customHeight="1" x14ac:dyDescent="0.25">
      <c r="A72" s="1119"/>
      <c r="B72" s="1119"/>
      <c r="C72" s="1135" t="s">
        <v>1048</v>
      </c>
      <c r="D72" s="1136">
        <v>0</v>
      </c>
      <c r="E72" s="1136">
        <v>0</v>
      </c>
      <c r="F72" s="1136">
        <v>0</v>
      </c>
      <c r="G72" s="1136">
        <v>0</v>
      </c>
      <c r="H72" s="1119"/>
      <c r="I72" s="1119"/>
      <c r="J72" s="1119"/>
      <c r="K72" s="1119"/>
    </row>
    <row r="73" spans="1:11" ht="14.1" customHeight="1" x14ac:dyDescent="0.25">
      <c r="A73" s="1119"/>
      <c r="B73" s="1119"/>
      <c r="C73" s="1135" t="s">
        <v>1057</v>
      </c>
      <c r="D73" s="1136">
        <v>0</v>
      </c>
      <c r="E73" s="1136">
        <v>0</v>
      </c>
      <c r="F73" s="1136">
        <v>0</v>
      </c>
      <c r="G73" s="1136">
        <v>0</v>
      </c>
      <c r="H73" s="1119"/>
      <c r="I73" s="1119"/>
      <c r="J73" s="1119"/>
      <c r="K73" s="1119"/>
    </row>
    <row r="74" spans="1:11" ht="14.1" customHeight="1" x14ac:dyDescent="0.25">
      <c r="A74" s="1119"/>
      <c r="B74" s="1119"/>
      <c r="C74" s="1135" t="s">
        <v>1058</v>
      </c>
      <c r="D74" s="1136">
        <v>0</v>
      </c>
      <c r="E74" s="1136">
        <v>0</v>
      </c>
      <c r="F74" s="1136">
        <v>0</v>
      </c>
      <c r="G74" s="1136">
        <v>0</v>
      </c>
      <c r="H74" s="1119"/>
      <c r="I74" s="1119"/>
      <c r="J74" s="1119"/>
      <c r="K74" s="1119"/>
    </row>
    <row r="75" spans="1:11" ht="14.1" customHeight="1" x14ac:dyDescent="0.25">
      <c r="A75" s="1119"/>
      <c r="B75" s="1119"/>
      <c r="C75" s="1135" t="s">
        <v>1059</v>
      </c>
      <c r="D75" s="1136">
        <v>0</v>
      </c>
      <c r="E75" s="1136">
        <v>0</v>
      </c>
      <c r="F75" s="1136">
        <v>0</v>
      </c>
      <c r="G75" s="1136">
        <v>0</v>
      </c>
      <c r="H75" s="1119"/>
      <c r="I75" s="1119"/>
      <c r="J75" s="1119"/>
      <c r="K75" s="1119"/>
    </row>
    <row r="76" spans="1:11" ht="14.1" customHeight="1" x14ac:dyDescent="0.25">
      <c r="A76" s="1119"/>
      <c r="B76" s="1119"/>
      <c r="C76" s="1135" t="s">
        <v>1060</v>
      </c>
      <c r="D76" s="1136">
        <v>0</v>
      </c>
      <c r="E76" s="1136">
        <v>0</v>
      </c>
      <c r="F76" s="1136">
        <v>0</v>
      </c>
      <c r="G76" s="1136">
        <v>0</v>
      </c>
      <c r="H76" s="1119"/>
      <c r="I76" s="1119"/>
      <c r="J76" s="1119"/>
      <c r="K76" s="1119"/>
    </row>
    <row r="77" spans="1:11" ht="14.1" customHeight="1" x14ac:dyDescent="0.25">
      <c r="A77" s="1119"/>
      <c r="B77" s="1119"/>
      <c r="C77" s="1135" t="s">
        <v>1063</v>
      </c>
      <c r="D77" s="1136">
        <v>0</v>
      </c>
      <c r="E77" s="1136">
        <v>0</v>
      </c>
      <c r="F77" s="1136">
        <v>0</v>
      </c>
      <c r="G77" s="1136">
        <v>0</v>
      </c>
      <c r="H77" s="1119"/>
      <c r="I77" s="1119"/>
      <c r="J77" s="1119"/>
      <c r="K77" s="1119"/>
    </row>
    <row r="78" spans="1:11" ht="14.1" customHeight="1" x14ac:dyDescent="0.25">
      <c r="A78" s="1119"/>
      <c r="B78" s="1119"/>
      <c r="C78" s="1135" t="s">
        <v>1064</v>
      </c>
      <c r="D78" s="1136">
        <v>0</v>
      </c>
      <c r="E78" s="1136">
        <v>0</v>
      </c>
      <c r="F78" s="1136">
        <v>0</v>
      </c>
      <c r="G78" s="1136">
        <v>0</v>
      </c>
      <c r="H78" s="1119"/>
      <c r="I78" s="1119"/>
      <c r="J78" s="1119"/>
      <c r="K78" s="1119"/>
    </row>
    <row r="79" spans="1:11" ht="14.1" customHeight="1" x14ac:dyDescent="0.25">
      <c r="A79" s="1119"/>
      <c r="B79" s="1119"/>
      <c r="C79" s="1137" t="s">
        <v>572</v>
      </c>
      <c r="D79" s="1136">
        <v>0</v>
      </c>
      <c r="E79" s="1136">
        <v>132675000</v>
      </c>
      <c r="F79" s="1136">
        <v>133175000</v>
      </c>
      <c r="G79" s="1136">
        <v>133175000</v>
      </c>
      <c r="H79" s="1119"/>
      <c r="I79" s="1119"/>
      <c r="J79" s="1119"/>
      <c r="K79" s="1119"/>
    </row>
    <row r="80" spans="1:11" x14ac:dyDescent="0.25">
      <c r="A80" s="1119"/>
      <c r="B80" s="1119"/>
      <c r="C80" s="1129" t="s">
        <v>1022</v>
      </c>
      <c r="D80" s="1252" t="s">
        <v>1561</v>
      </c>
      <c r="E80" s="1253"/>
      <c r="F80" s="1253"/>
      <c r="G80" s="1253"/>
      <c r="H80" s="1119"/>
      <c r="I80" s="1119"/>
      <c r="J80" s="1119"/>
      <c r="K80" s="1119"/>
    </row>
    <row r="81" spans="1:11" ht="36.950000000000003" customHeight="1" x14ac:dyDescent="0.25">
      <c r="A81" s="1119"/>
      <c r="B81" s="1119"/>
      <c r="C81" s="1130" t="s">
        <v>1024</v>
      </c>
      <c r="D81" s="1254" t="s">
        <v>1562</v>
      </c>
      <c r="E81" s="1255"/>
      <c r="F81" s="1255"/>
      <c r="G81" s="1255"/>
      <c r="H81" s="1119"/>
      <c r="I81" s="1119"/>
      <c r="J81" s="1119"/>
      <c r="K81" s="1119"/>
    </row>
    <row r="82" spans="1:11" x14ac:dyDescent="0.25">
      <c r="A82" s="1119"/>
      <c r="B82" s="1119"/>
      <c r="C82" s="1130" t="s">
        <v>31</v>
      </c>
      <c r="D82" s="1254" t="s">
        <v>1563</v>
      </c>
      <c r="E82" s="1255"/>
      <c r="F82" s="1255"/>
      <c r="G82" s="1255"/>
      <c r="H82" s="1119"/>
      <c r="I82" s="1119"/>
      <c r="J82" s="1119"/>
      <c r="K82" s="1119"/>
    </row>
    <row r="83" spans="1:11" ht="15" customHeight="1" x14ac:dyDescent="0.25">
      <c r="A83" s="1119"/>
      <c r="B83" s="1119"/>
      <c r="C83" s="1131"/>
      <c r="D83" s="1132">
        <v>2024</v>
      </c>
      <c r="E83" s="1132">
        <v>2025</v>
      </c>
      <c r="F83" s="1132">
        <v>2026</v>
      </c>
      <c r="G83" s="1132">
        <v>2027</v>
      </c>
      <c r="H83" s="1119"/>
      <c r="I83" s="1119"/>
      <c r="J83" s="1119"/>
      <c r="K83" s="1119"/>
    </row>
    <row r="84" spans="1:11" ht="15" customHeight="1" x14ac:dyDescent="0.25">
      <c r="A84" s="1119"/>
      <c r="B84" s="1119"/>
      <c r="C84" s="1133"/>
      <c r="D84" s="1134" t="s">
        <v>13</v>
      </c>
      <c r="E84" s="1134" t="s">
        <v>14</v>
      </c>
      <c r="F84" s="1134" t="s">
        <v>14</v>
      </c>
      <c r="G84" s="1134" t="s">
        <v>14</v>
      </c>
      <c r="H84" s="1119"/>
      <c r="I84" s="1119"/>
      <c r="J84" s="1119"/>
      <c r="K84" s="1119"/>
    </row>
    <row r="85" spans="1:11" ht="14.1" customHeight="1" x14ac:dyDescent="0.25">
      <c r="A85" s="1119"/>
      <c r="B85" s="1119"/>
      <c r="C85" s="1123" t="s">
        <v>33</v>
      </c>
      <c r="D85" s="1127" t="s">
        <v>1257</v>
      </c>
      <c r="E85" s="1127" t="s">
        <v>1227</v>
      </c>
      <c r="F85" s="1127" t="s">
        <v>1536</v>
      </c>
      <c r="G85" s="1127" t="s">
        <v>1536</v>
      </c>
      <c r="H85" s="1119"/>
      <c r="I85" s="1119"/>
      <c r="J85" s="1119"/>
      <c r="K85" s="1119"/>
    </row>
    <row r="86" spans="1:11" ht="14.1" customHeight="1" x14ac:dyDescent="0.25">
      <c r="A86" s="1119"/>
      <c r="B86" s="1119"/>
      <c r="C86" s="1123" t="s">
        <v>1029</v>
      </c>
      <c r="D86" s="1127" t="s">
        <v>1260</v>
      </c>
      <c r="E86" s="1127" t="s">
        <v>1152</v>
      </c>
      <c r="F86" s="1127" t="s">
        <v>1152</v>
      </c>
      <c r="G86" s="1127" t="s">
        <v>1152</v>
      </c>
      <c r="H86" s="1119"/>
      <c r="I86" s="1119"/>
      <c r="J86" s="1119"/>
      <c r="K86" s="1119"/>
    </row>
    <row r="87" spans="1:11" ht="14.1" customHeight="1" x14ac:dyDescent="0.25">
      <c r="A87" s="1119"/>
      <c r="B87" s="1119"/>
      <c r="C87" s="1123" t="s">
        <v>1032</v>
      </c>
      <c r="D87" s="1127" t="s">
        <v>1263</v>
      </c>
      <c r="E87" s="1127" t="s">
        <v>1564</v>
      </c>
      <c r="F87" s="1127" t="s">
        <v>1565</v>
      </c>
      <c r="G87" s="1127" t="s">
        <v>1565</v>
      </c>
      <c r="H87" s="1119"/>
      <c r="I87" s="1119"/>
      <c r="J87" s="1119"/>
      <c r="K87" s="1119"/>
    </row>
    <row r="88" spans="1:11" ht="14.1" customHeight="1" x14ac:dyDescent="0.25">
      <c r="A88" s="1119"/>
      <c r="B88" s="1119"/>
      <c r="C88" s="1123" t="s">
        <v>1037</v>
      </c>
      <c r="D88" s="1127" t="s">
        <v>1038</v>
      </c>
      <c r="E88" s="1127" t="s">
        <v>1566</v>
      </c>
      <c r="F88" s="1127" t="s">
        <v>1567</v>
      </c>
      <c r="G88" s="1127" t="s">
        <v>1039</v>
      </c>
      <c r="H88" s="1119"/>
      <c r="I88" s="1119"/>
      <c r="J88" s="1119"/>
      <c r="K88" s="1119"/>
    </row>
    <row r="89" spans="1:11" ht="14.1" customHeight="1" x14ac:dyDescent="0.25">
      <c r="A89" s="1119"/>
      <c r="B89" s="1119"/>
      <c r="C89" s="1123" t="s">
        <v>1042</v>
      </c>
      <c r="D89" s="1127" t="s">
        <v>1038</v>
      </c>
      <c r="E89" s="1127" t="s">
        <v>1298</v>
      </c>
      <c r="F89" s="1127" t="s">
        <v>1039</v>
      </c>
      <c r="G89" s="1127" t="s">
        <v>1039</v>
      </c>
      <c r="H89" s="1119"/>
      <c r="I89" s="1119"/>
      <c r="J89" s="1119"/>
      <c r="K89" s="1119"/>
    </row>
    <row r="90" spans="1:11" ht="14.1" customHeight="1" x14ac:dyDescent="0.25">
      <c r="A90" s="1119"/>
      <c r="B90" s="1119"/>
      <c r="C90" s="1123" t="s">
        <v>39</v>
      </c>
      <c r="D90" s="1127" t="s">
        <v>1038</v>
      </c>
      <c r="E90" s="1127" t="s">
        <v>1568</v>
      </c>
      <c r="F90" s="1127" t="s">
        <v>1569</v>
      </c>
      <c r="G90" s="1127" t="s">
        <v>1039</v>
      </c>
      <c r="H90" s="1119"/>
      <c r="I90" s="1119"/>
      <c r="J90" s="1119"/>
      <c r="K90" s="1119"/>
    </row>
    <row r="91" spans="1:11" ht="14.1" customHeight="1" x14ac:dyDescent="0.25">
      <c r="A91" s="1119"/>
      <c r="B91" s="1119"/>
      <c r="C91" s="1250" t="s">
        <v>1046</v>
      </c>
      <c r="D91" s="1251"/>
      <c r="E91" s="1251"/>
      <c r="F91" s="1251"/>
      <c r="G91" s="1251"/>
      <c r="H91" s="1119"/>
      <c r="I91" s="1119"/>
      <c r="J91" s="1119"/>
      <c r="K91" s="1119"/>
    </row>
    <row r="92" spans="1:11" ht="14.1" customHeight="1" x14ac:dyDescent="0.25">
      <c r="A92" s="1119"/>
      <c r="B92" s="1119"/>
      <c r="C92" s="1131"/>
      <c r="D92" s="1132">
        <v>2024</v>
      </c>
      <c r="E92" s="1132">
        <v>2025</v>
      </c>
      <c r="F92" s="1132">
        <v>2026</v>
      </c>
      <c r="G92" s="1132">
        <v>2027</v>
      </c>
      <c r="H92" s="1119"/>
      <c r="I92" s="1119"/>
      <c r="J92" s="1119"/>
      <c r="K92" s="1119"/>
    </row>
    <row r="93" spans="1:11" ht="14.1" customHeight="1" x14ac:dyDescent="0.25">
      <c r="A93" s="1119"/>
      <c r="B93" s="1119"/>
      <c r="C93" s="1133"/>
      <c r="D93" s="1134" t="s">
        <v>13</v>
      </c>
      <c r="E93" s="1134" t="s">
        <v>14</v>
      </c>
      <c r="F93" s="1134" t="s">
        <v>14</v>
      </c>
      <c r="G93" s="1134" t="s">
        <v>14</v>
      </c>
      <c r="H93" s="1119"/>
      <c r="I93" s="1119"/>
      <c r="J93" s="1119"/>
      <c r="K93" s="1119"/>
    </row>
    <row r="94" spans="1:11" ht="14.1" customHeight="1" x14ac:dyDescent="0.25">
      <c r="A94" s="1119"/>
      <c r="B94" s="1119"/>
      <c r="C94" s="1135" t="s">
        <v>1047</v>
      </c>
      <c r="D94" s="1136">
        <v>0</v>
      </c>
      <c r="E94" s="1136">
        <v>0</v>
      </c>
      <c r="F94" s="1136">
        <v>0</v>
      </c>
      <c r="G94" s="1136">
        <v>0</v>
      </c>
      <c r="H94" s="1119"/>
      <c r="I94" s="1119"/>
      <c r="J94" s="1119"/>
      <c r="K94" s="1119"/>
    </row>
    <row r="95" spans="1:11" ht="14.1" customHeight="1" x14ac:dyDescent="0.25">
      <c r="A95" s="1119"/>
      <c r="B95" s="1119"/>
      <c r="C95" s="1135" t="s">
        <v>1048</v>
      </c>
      <c r="D95" s="1136">
        <v>0</v>
      </c>
      <c r="E95" s="1136">
        <v>0</v>
      </c>
      <c r="F95" s="1136">
        <v>0</v>
      </c>
      <c r="G95" s="1136">
        <v>0</v>
      </c>
      <c r="H95" s="1119"/>
      <c r="I95" s="1119"/>
      <c r="J95" s="1119"/>
      <c r="K95" s="1119"/>
    </row>
    <row r="96" spans="1:11" ht="14.1" customHeight="1" x14ac:dyDescent="0.25">
      <c r="A96" s="1119"/>
      <c r="B96" s="1119"/>
      <c r="C96" s="1135" t="s">
        <v>1049</v>
      </c>
      <c r="D96" s="1136">
        <v>0</v>
      </c>
      <c r="E96" s="1136">
        <v>0</v>
      </c>
      <c r="F96" s="1136">
        <v>0</v>
      </c>
      <c r="G96" s="1136">
        <v>0</v>
      </c>
      <c r="H96" s="1119"/>
      <c r="I96" s="1119"/>
      <c r="J96" s="1119"/>
      <c r="K96" s="1119"/>
    </row>
    <row r="97" spans="1:11" ht="14.1" customHeight="1" x14ac:dyDescent="0.25">
      <c r="A97" s="1119"/>
      <c r="B97" s="1119"/>
      <c r="C97" s="1135" t="s">
        <v>1050</v>
      </c>
      <c r="D97" s="1136">
        <v>0</v>
      </c>
      <c r="E97" s="1136">
        <v>0</v>
      </c>
      <c r="F97" s="1136">
        <v>0</v>
      </c>
      <c r="G97" s="1136">
        <v>0</v>
      </c>
      <c r="H97" s="1119"/>
      <c r="I97" s="1119"/>
      <c r="J97" s="1119"/>
      <c r="K97" s="1119"/>
    </row>
    <row r="98" spans="1:11" ht="14.1" customHeight="1" x14ac:dyDescent="0.25">
      <c r="A98" s="1119"/>
      <c r="B98" s="1119"/>
      <c r="C98" s="1135" t="s">
        <v>1048</v>
      </c>
      <c r="D98" s="1136">
        <v>0</v>
      </c>
      <c r="E98" s="1136">
        <v>0</v>
      </c>
      <c r="F98" s="1136">
        <v>0</v>
      </c>
      <c r="G98" s="1136">
        <v>0</v>
      </c>
      <c r="H98" s="1119"/>
      <c r="I98" s="1119"/>
      <c r="J98" s="1119"/>
      <c r="K98" s="1119"/>
    </row>
    <row r="99" spans="1:11" ht="14.1" customHeight="1" x14ac:dyDescent="0.25">
      <c r="A99" s="1119"/>
      <c r="B99" s="1119"/>
      <c r="C99" s="1135" t="s">
        <v>1049</v>
      </c>
      <c r="D99" s="1136">
        <v>0</v>
      </c>
      <c r="E99" s="1136">
        <v>0</v>
      </c>
      <c r="F99" s="1136">
        <v>0</v>
      </c>
      <c r="G99" s="1136">
        <v>0</v>
      </c>
      <c r="H99" s="1119"/>
      <c r="I99" s="1119"/>
      <c r="J99" s="1119"/>
      <c r="K99" s="1119"/>
    </row>
    <row r="100" spans="1:11" ht="14.1" customHeight="1" x14ac:dyDescent="0.25">
      <c r="A100" s="1119"/>
      <c r="B100" s="1119"/>
      <c r="C100" s="1135" t="s">
        <v>1051</v>
      </c>
      <c r="D100" s="1136">
        <v>0</v>
      </c>
      <c r="E100" s="1136">
        <v>2000000</v>
      </c>
      <c r="F100" s="1136">
        <v>2000000</v>
      </c>
      <c r="G100" s="1136">
        <v>2000000</v>
      </c>
      <c r="H100" s="1119"/>
      <c r="I100" s="1119"/>
      <c r="J100" s="1119"/>
      <c r="K100" s="1119"/>
    </row>
    <row r="101" spans="1:11" ht="14.1" customHeight="1" x14ac:dyDescent="0.25">
      <c r="A101" s="1119"/>
      <c r="B101" s="1119"/>
      <c r="C101" s="1135" t="s">
        <v>1048</v>
      </c>
      <c r="D101" s="1136">
        <v>0</v>
      </c>
      <c r="E101" s="1136">
        <v>2000000</v>
      </c>
      <c r="F101" s="1136">
        <v>2000000</v>
      </c>
      <c r="G101" s="1136">
        <v>2000000</v>
      </c>
      <c r="H101" s="1119"/>
      <c r="I101" s="1119"/>
      <c r="J101" s="1119"/>
      <c r="K101" s="1119"/>
    </row>
    <row r="102" spans="1:11" ht="14.1" customHeight="1" x14ac:dyDescent="0.25">
      <c r="A102" s="1119"/>
      <c r="B102" s="1119"/>
      <c r="C102" s="1135" t="s">
        <v>1049</v>
      </c>
      <c r="D102" s="1136">
        <v>0</v>
      </c>
      <c r="E102" s="1136">
        <v>0</v>
      </c>
      <c r="F102" s="1136">
        <v>0</v>
      </c>
      <c r="G102" s="1136">
        <v>0</v>
      </c>
      <c r="H102" s="1119"/>
      <c r="I102" s="1119"/>
      <c r="J102" s="1119"/>
      <c r="K102" s="1119"/>
    </row>
    <row r="103" spans="1:11" ht="14.1" customHeight="1" x14ac:dyDescent="0.25">
      <c r="A103" s="1119"/>
      <c r="B103" s="1119"/>
      <c r="C103" s="1135" t="s">
        <v>1052</v>
      </c>
      <c r="D103" s="1136">
        <v>0</v>
      </c>
      <c r="E103" s="1136">
        <v>0</v>
      </c>
      <c r="F103" s="1136">
        <v>0</v>
      </c>
      <c r="G103" s="1136">
        <v>0</v>
      </c>
      <c r="H103" s="1119"/>
      <c r="I103" s="1119"/>
      <c r="J103" s="1119"/>
      <c r="K103" s="1119"/>
    </row>
    <row r="104" spans="1:11" ht="14.1" customHeight="1" x14ac:dyDescent="0.25">
      <c r="A104" s="1119"/>
      <c r="B104" s="1119"/>
      <c r="C104" s="1135" t="s">
        <v>1048</v>
      </c>
      <c r="D104" s="1136">
        <v>0</v>
      </c>
      <c r="E104" s="1136">
        <v>0</v>
      </c>
      <c r="F104" s="1136">
        <v>0</v>
      </c>
      <c r="G104" s="1136">
        <v>0</v>
      </c>
      <c r="H104" s="1119"/>
      <c r="I104" s="1119"/>
      <c r="J104" s="1119"/>
      <c r="K104" s="1119"/>
    </row>
    <row r="105" spans="1:11" ht="14.1" customHeight="1" x14ac:dyDescent="0.25">
      <c r="A105" s="1119"/>
      <c r="B105" s="1119"/>
      <c r="C105" s="1135" t="s">
        <v>1049</v>
      </c>
      <c r="D105" s="1136">
        <v>0</v>
      </c>
      <c r="E105" s="1136">
        <v>0</v>
      </c>
      <c r="F105" s="1136">
        <v>0</v>
      </c>
      <c r="G105" s="1136">
        <v>0</v>
      </c>
      <c r="H105" s="1119"/>
      <c r="I105" s="1119"/>
      <c r="J105" s="1119"/>
      <c r="K105" s="1119"/>
    </row>
    <row r="106" spans="1:11" ht="14.1" customHeight="1" x14ac:dyDescent="0.25">
      <c r="A106" s="1119"/>
      <c r="B106" s="1119"/>
      <c r="C106" s="1135" t="s">
        <v>1053</v>
      </c>
      <c r="D106" s="1136">
        <v>0</v>
      </c>
      <c r="E106" s="1136">
        <v>0</v>
      </c>
      <c r="F106" s="1136">
        <v>0</v>
      </c>
      <c r="G106" s="1136">
        <v>0</v>
      </c>
      <c r="H106" s="1119"/>
      <c r="I106" s="1119"/>
      <c r="J106" s="1119"/>
      <c r="K106" s="1119"/>
    </row>
    <row r="107" spans="1:11" ht="14.1" customHeight="1" x14ac:dyDescent="0.25">
      <c r="A107" s="1119"/>
      <c r="B107" s="1119"/>
      <c r="C107" s="1135" t="s">
        <v>1048</v>
      </c>
      <c r="D107" s="1136">
        <v>0</v>
      </c>
      <c r="E107" s="1136">
        <v>0</v>
      </c>
      <c r="F107" s="1136">
        <v>0</v>
      </c>
      <c r="G107" s="1136">
        <v>0</v>
      </c>
      <c r="H107" s="1119"/>
      <c r="I107" s="1119"/>
      <c r="J107" s="1119"/>
      <c r="K107" s="1119"/>
    </row>
    <row r="108" spans="1:11" ht="14.1" customHeight="1" x14ac:dyDescent="0.25">
      <c r="A108" s="1119"/>
      <c r="B108" s="1119"/>
      <c r="C108" s="1135" t="s">
        <v>1049</v>
      </c>
      <c r="D108" s="1136">
        <v>0</v>
      </c>
      <c r="E108" s="1136">
        <v>0</v>
      </c>
      <c r="F108" s="1136">
        <v>0</v>
      </c>
      <c r="G108" s="1136">
        <v>0</v>
      </c>
      <c r="H108" s="1119"/>
      <c r="I108" s="1119"/>
      <c r="J108" s="1119"/>
      <c r="K108" s="1119"/>
    </row>
    <row r="109" spans="1:11" ht="14.1" customHeight="1" x14ac:dyDescent="0.25">
      <c r="A109" s="1119"/>
      <c r="B109" s="1119"/>
      <c r="C109" s="1135" t="s">
        <v>1054</v>
      </c>
      <c r="D109" s="1136">
        <v>0</v>
      </c>
      <c r="E109" s="1136">
        <v>0</v>
      </c>
      <c r="F109" s="1136">
        <v>0</v>
      </c>
      <c r="G109" s="1136">
        <v>0</v>
      </c>
      <c r="H109" s="1119"/>
      <c r="I109" s="1119"/>
      <c r="J109" s="1119"/>
      <c r="K109" s="1119"/>
    </row>
    <row r="110" spans="1:11" ht="14.1" customHeight="1" x14ac:dyDescent="0.25">
      <c r="A110" s="1119"/>
      <c r="B110" s="1119"/>
      <c r="C110" s="1135" t="s">
        <v>1048</v>
      </c>
      <c r="D110" s="1136">
        <v>0</v>
      </c>
      <c r="E110" s="1136">
        <v>0</v>
      </c>
      <c r="F110" s="1136">
        <v>0</v>
      </c>
      <c r="G110" s="1136">
        <v>0</v>
      </c>
      <c r="H110" s="1119"/>
      <c r="I110" s="1119"/>
      <c r="J110" s="1119"/>
      <c r="K110" s="1119"/>
    </row>
    <row r="111" spans="1:11" ht="14.1" customHeight="1" x14ac:dyDescent="0.25">
      <c r="A111" s="1119"/>
      <c r="B111" s="1119"/>
      <c r="C111" s="1135" t="s">
        <v>1049</v>
      </c>
      <c r="D111" s="1136">
        <v>0</v>
      </c>
      <c r="E111" s="1136">
        <v>0</v>
      </c>
      <c r="F111" s="1136">
        <v>0</v>
      </c>
      <c r="G111" s="1136">
        <v>0</v>
      </c>
      <c r="H111" s="1119"/>
      <c r="I111" s="1119"/>
      <c r="J111" s="1119"/>
      <c r="K111" s="1119"/>
    </row>
    <row r="112" spans="1:11" ht="14.1" customHeight="1" x14ac:dyDescent="0.25">
      <c r="A112" s="1119"/>
      <c r="B112" s="1119"/>
      <c r="C112" s="1135" t="s">
        <v>1055</v>
      </c>
      <c r="D112" s="1136">
        <v>0</v>
      </c>
      <c r="E112" s="1136">
        <v>0</v>
      </c>
      <c r="F112" s="1136">
        <v>0</v>
      </c>
      <c r="G112" s="1136">
        <v>0</v>
      </c>
      <c r="H112" s="1119"/>
      <c r="I112" s="1119"/>
      <c r="J112" s="1119"/>
      <c r="K112" s="1119"/>
    </row>
    <row r="113" spans="1:11" ht="14.1" customHeight="1" x14ac:dyDescent="0.25">
      <c r="A113" s="1119"/>
      <c r="B113" s="1119"/>
      <c r="C113" s="1135" t="s">
        <v>1048</v>
      </c>
      <c r="D113" s="1136">
        <v>0</v>
      </c>
      <c r="E113" s="1136">
        <v>0</v>
      </c>
      <c r="F113" s="1136">
        <v>0</v>
      </c>
      <c r="G113" s="1136">
        <v>0</v>
      </c>
      <c r="H113" s="1119"/>
      <c r="I113" s="1119"/>
      <c r="J113" s="1119"/>
      <c r="K113" s="1119"/>
    </row>
    <row r="114" spans="1:11" ht="14.1" customHeight="1" x14ac:dyDescent="0.25">
      <c r="A114" s="1119"/>
      <c r="B114" s="1119"/>
      <c r="C114" s="1135" t="s">
        <v>1049</v>
      </c>
      <c r="D114" s="1136">
        <v>0</v>
      </c>
      <c r="E114" s="1136">
        <v>0</v>
      </c>
      <c r="F114" s="1136">
        <v>0</v>
      </c>
      <c r="G114" s="1136">
        <v>0</v>
      </c>
      <c r="H114" s="1119"/>
      <c r="I114" s="1119"/>
      <c r="J114" s="1119"/>
      <c r="K114" s="1119"/>
    </row>
    <row r="115" spans="1:11" ht="14.1" customHeight="1" x14ac:dyDescent="0.25">
      <c r="A115" s="1119"/>
      <c r="B115" s="1119"/>
      <c r="C115" s="1135" t="s">
        <v>1056</v>
      </c>
      <c r="D115" s="1136">
        <v>0</v>
      </c>
      <c r="E115" s="1136">
        <v>0</v>
      </c>
      <c r="F115" s="1136">
        <v>0</v>
      </c>
      <c r="G115" s="1136">
        <v>0</v>
      </c>
      <c r="H115" s="1119"/>
      <c r="I115" s="1119"/>
      <c r="J115" s="1119"/>
      <c r="K115" s="1119"/>
    </row>
    <row r="116" spans="1:11" ht="14.1" customHeight="1" x14ac:dyDescent="0.25">
      <c r="A116" s="1119"/>
      <c r="B116" s="1119"/>
      <c r="C116" s="1135" t="s">
        <v>1048</v>
      </c>
      <c r="D116" s="1136">
        <v>0</v>
      </c>
      <c r="E116" s="1136">
        <v>0</v>
      </c>
      <c r="F116" s="1136">
        <v>0</v>
      </c>
      <c r="G116" s="1136">
        <v>0</v>
      </c>
      <c r="H116" s="1119"/>
      <c r="I116" s="1119"/>
      <c r="J116" s="1119"/>
      <c r="K116" s="1119"/>
    </row>
    <row r="117" spans="1:11" ht="14.1" customHeight="1" x14ac:dyDescent="0.25">
      <c r="A117" s="1119"/>
      <c r="B117" s="1119"/>
      <c r="C117" s="1135" t="s">
        <v>1057</v>
      </c>
      <c r="D117" s="1136">
        <v>0</v>
      </c>
      <c r="E117" s="1136">
        <v>0</v>
      </c>
      <c r="F117" s="1136">
        <v>0</v>
      </c>
      <c r="G117" s="1136">
        <v>0</v>
      </c>
      <c r="H117" s="1119"/>
      <c r="I117" s="1119"/>
      <c r="J117" s="1119"/>
      <c r="K117" s="1119"/>
    </row>
    <row r="118" spans="1:11" ht="14.1" customHeight="1" x14ac:dyDescent="0.25">
      <c r="A118" s="1119"/>
      <c r="B118" s="1119"/>
      <c r="C118" s="1135" t="s">
        <v>1058</v>
      </c>
      <c r="D118" s="1136">
        <v>0</v>
      </c>
      <c r="E118" s="1136">
        <v>0</v>
      </c>
      <c r="F118" s="1136">
        <v>0</v>
      </c>
      <c r="G118" s="1136">
        <v>0</v>
      </c>
      <c r="H118" s="1119"/>
      <c r="I118" s="1119"/>
      <c r="J118" s="1119"/>
      <c r="K118" s="1119"/>
    </row>
    <row r="119" spans="1:11" ht="14.1" customHeight="1" x14ac:dyDescent="0.25">
      <c r="A119" s="1119"/>
      <c r="B119" s="1119"/>
      <c r="C119" s="1135" t="s">
        <v>1059</v>
      </c>
      <c r="D119" s="1136">
        <v>0</v>
      </c>
      <c r="E119" s="1136">
        <v>0</v>
      </c>
      <c r="F119" s="1136">
        <v>0</v>
      </c>
      <c r="G119" s="1136">
        <v>0</v>
      </c>
      <c r="H119" s="1119"/>
      <c r="I119" s="1119"/>
      <c r="J119" s="1119"/>
      <c r="K119" s="1119"/>
    </row>
    <row r="120" spans="1:11" ht="14.1" customHeight="1" x14ac:dyDescent="0.25">
      <c r="A120" s="1119"/>
      <c r="B120" s="1119"/>
      <c r="C120" s="1135" t="s">
        <v>1060</v>
      </c>
      <c r="D120" s="1136">
        <v>0</v>
      </c>
      <c r="E120" s="1136">
        <v>0</v>
      </c>
      <c r="F120" s="1136">
        <v>0</v>
      </c>
      <c r="G120" s="1136">
        <v>0</v>
      </c>
      <c r="H120" s="1119"/>
      <c r="I120" s="1119"/>
      <c r="J120" s="1119"/>
      <c r="K120" s="1119"/>
    </row>
    <row r="121" spans="1:11" ht="14.1" customHeight="1" x14ac:dyDescent="0.25">
      <c r="A121" s="1119"/>
      <c r="B121" s="1119"/>
      <c r="C121" s="1135" t="s">
        <v>1061</v>
      </c>
      <c r="D121" s="1136">
        <v>0</v>
      </c>
      <c r="E121" s="1136">
        <v>0</v>
      </c>
      <c r="F121" s="1136">
        <v>0</v>
      </c>
      <c r="G121" s="1136">
        <v>0</v>
      </c>
      <c r="H121" s="1119"/>
      <c r="I121" s="1119"/>
      <c r="J121" s="1119"/>
      <c r="K121" s="1119"/>
    </row>
    <row r="122" spans="1:11" ht="14.1" customHeight="1" x14ac:dyDescent="0.25">
      <c r="A122" s="1119"/>
      <c r="B122" s="1119"/>
      <c r="C122" s="1135" t="s">
        <v>1048</v>
      </c>
      <c r="D122" s="1136">
        <v>0</v>
      </c>
      <c r="E122" s="1136">
        <v>0</v>
      </c>
      <c r="F122" s="1136">
        <v>0</v>
      </c>
      <c r="G122" s="1136">
        <v>0</v>
      </c>
      <c r="H122" s="1119"/>
      <c r="I122" s="1119"/>
      <c r="J122" s="1119"/>
      <c r="K122" s="1119"/>
    </row>
    <row r="123" spans="1:11" ht="14.1" customHeight="1" x14ac:dyDescent="0.25">
      <c r="A123" s="1119"/>
      <c r="B123" s="1119"/>
      <c r="C123" s="1135" t="s">
        <v>1057</v>
      </c>
      <c r="D123" s="1136">
        <v>0</v>
      </c>
      <c r="E123" s="1136">
        <v>0</v>
      </c>
      <c r="F123" s="1136">
        <v>0</v>
      </c>
      <c r="G123" s="1136">
        <v>0</v>
      </c>
      <c r="H123" s="1119"/>
      <c r="I123" s="1119"/>
      <c r="J123" s="1119"/>
      <c r="K123" s="1119"/>
    </row>
    <row r="124" spans="1:11" ht="14.1" customHeight="1" x14ac:dyDescent="0.25">
      <c r="A124" s="1119"/>
      <c r="B124" s="1119"/>
      <c r="C124" s="1135" t="s">
        <v>1058</v>
      </c>
      <c r="D124" s="1136">
        <v>0</v>
      </c>
      <c r="E124" s="1136">
        <v>0</v>
      </c>
      <c r="F124" s="1136">
        <v>0</v>
      </c>
      <c r="G124" s="1136">
        <v>0</v>
      </c>
      <c r="H124" s="1119"/>
      <c r="I124" s="1119"/>
      <c r="J124" s="1119"/>
      <c r="K124" s="1119"/>
    </row>
    <row r="125" spans="1:11" ht="14.1" customHeight="1" x14ac:dyDescent="0.25">
      <c r="A125" s="1119"/>
      <c r="B125" s="1119"/>
      <c r="C125" s="1135" t="s">
        <v>1059</v>
      </c>
      <c r="D125" s="1136">
        <v>0</v>
      </c>
      <c r="E125" s="1136">
        <v>0</v>
      </c>
      <c r="F125" s="1136">
        <v>0</v>
      </c>
      <c r="G125" s="1136">
        <v>0</v>
      </c>
      <c r="H125" s="1119"/>
      <c r="I125" s="1119"/>
      <c r="J125" s="1119"/>
      <c r="K125" s="1119"/>
    </row>
    <row r="126" spans="1:11" ht="14.1" customHeight="1" x14ac:dyDescent="0.25">
      <c r="A126" s="1119"/>
      <c r="B126" s="1119"/>
      <c r="C126" s="1135" t="s">
        <v>1060</v>
      </c>
      <c r="D126" s="1136">
        <v>0</v>
      </c>
      <c r="E126" s="1136">
        <v>0</v>
      </c>
      <c r="F126" s="1136">
        <v>0</v>
      </c>
      <c r="G126" s="1136">
        <v>0</v>
      </c>
      <c r="H126" s="1119"/>
      <c r="I126" s="1119"/>
      <c r="J126" s="1119"/>
      <c r="K126" s="1119"/>
    </row>
    <row r="127" spans="1:11" ht="14.1" customHeight="1" x14ac:dyDescent="0.25">
      <c r="A127" s="1119"/>
      <c r="B127" s="1119"/>
      <c r="C127" s="1135" t="s">
        <v>1062</v>
      </c>
      <c r="D127" s="1136">
        <v>0</v>
      </c>
      <c r="E127" s="1136">
        <v>0</v>
      </c>
      <c r="F127" s="1136">
        <v>0</v>
      </c>
      <c r="G127" s="1136">
        <v>0</v>
      </c>
      <c r="H127" s="1119"/>
      <c r="I127" s="1119"/>
      <c r="J127" s="1119"/>
      <c r="K127" s="1119"/>
    </row>
    <row r="128" spans="1:11" ht="14.1" customHeight="1" x14ac:dyDescent="0.25">
      <c r="A128" s="1119"/>
      <c r="B128" s="1119"/>
      <c r="C128" s="1135" t="s">
        <v>1048</v>
      </c>
      <c r="D128" s="1136">
        <v>0</v>
      </c>
      <c r="E128" s="1136">
        <v>0</v>
      </c>
      <c r="F128" s="1136">
        <v>0</v>
      </c>
      <c r="G128" s="1136">
        <v>0</v>
      </c>
      <c r="H128" s="1119"/>
      <c r="I128" s="1119"/>
      <c r="J128" s="1119"/>
      <c r="K128" s="1119"/>
    </row>
    <row r="129" spans="1:11" ht="14.1" customHeight="1" x14ac:dyDescent="0.25">
      <c r="A129" s="1119"/>
      <c r="B129" s="1119"/>
      <c r="C129" s="1135" t="s">
        <v>1057</v>
      </c>
      <c r="D129" s="1136">
        <v>0</v>
      </c>
      <c r="E129" s="1136">
        <v>0</v>
      </c>
      <c r="F129" s="1136">
        <v>0</v>
      </c>
      <c r="G129" s="1136">
        <v>0</v>
      </c>
      <c r="H129" s="1119"/>
      <c r="I129" s="1119"/>
      <c r="J129" s="1119"/>
      <c r="K129" s="1119"/>
    </row>
    <row r="130" spans="1:11" ht="14.1" customHeight="1" x14ac:dyDescent="0.25">
      <c r="A130" s="1119"/>
      <c r="B130" s="1119"/>
      <c r="C130" s="1135" t="s">
        <v>1058</v>
      </c>
      <c r="D130" s="1136">
        <v>0</v>
      </c>
      <c r="E130" s="1136">
        <v>0</v>
      </c>
      <c r="F130" s="1136">
        <v>0</v>
      </c>
      <c r="G130" s="1136">
        <v>0</v>
      </c>
      <c r="H130" s="1119"/>
      <c r="I130" s="1119"/>
      <c r="J130" s="1119"/>
      <c r="K130" s="1119"/>
    </row>
    <row r="131" spans="1:11" ht="14.1" customHeight="1" x14ac:dyDescent="0.25">
      <c r="A131" s="1119"/>
      <c r="B131" s="1119"/>
      <c r="C131" s="1135" t="s">
        <v>1059</v>
      </c>
      <c r="D131" s="1136">
        <v>0</v>
      </c>
      <c r="E131" s="1136">
        <v>0</v>
      </c>
      <c r="F131" s="1136">
        <v>0</v>
      </c>
      <c r="G131" s="1136">
        <v>0</v>
      </c>
      <c r="H131" s="1119"/>
      <c r="I131" s="1119"/>
      <c r="J131" s="1119"/>
      <c r="K131" s="1119"/>
    </row>
    <row r="132" spans="1:11" ht="14.1" customHeight="1" x14ac:dyDescent="0.25">
      <c r="A132" s="1119"/>
      <c r="B132" s="1119"/>
      <c r="C132" s="1135" t="s">
        <v>1060</v>
      </c>
      <c r="D132" s="1136">
        <v>0</v>
      </c>
      <c r="E132" s="1136">
        <v>0</v>
      </c>
      <c r="F132" s="1136">
        <v>0</v>
      </c>
      <c r="G132" s="1136">
        <v>0</v>
      </c>
      <c r="H132" s="1119"/>
      <c r="I132" s="1119"/>
      <c r="J132" s="1119"/>
      <c r="K132" s="1119"/>
    </row>
    <row r="133" spans="1:11" ht="14.1" customHeight="1" x14ac:dyDescent="0.25">
      <c r="A133" s="1119"/>
      <c r="B133" s="1119"/>
      <c r="C133" s="1135" t="s">
        <v>1063</v>
      </c>
      <c r="D133" s="1136">
        <v>0</v>
      </c>
      <c r="E133" s="1136">
        <v>0</v>
      </c>
      <c r="F133" s="1136">
        <v>0</v>
      </c>
      <c r="G133" s="1136">
        <v>0</v>
      </c>
      <c r="H133" s="1119"/>
      <c r="I133" s="1119"/>
      <c r="J133" s="1119"/>
      <c r="K133" s="1119"/>
    </row>
    <row r="134" spans="1:11" ht="14.1" customHeight="1" x14ac:dyDescent="0.25">
      <c r="A134" s="1119"/>
      <c r="B134" s="1119"/>
      <c r="C134" s="1135" t="s">
        <v>1064</v>
      </c>
      <c r="D134" s="1136">
        <v>0</v>
      </c>
      <c r="E134" s="1136">
        <v>0</v>
      </c>
      <c r="F134" s="1136">
        <v>0</v>
      </c>
      <c r="G134" s="1136">
        <v>0</v>
      </c>
      <c r="H134" s="1119"/>
      <c r="I134" s="1119"/>
      <c r="J134" s="1119"/>
      <c r="K134" s="1119"/>
    </row>
    <row r="135" spans="1:11" ht="14.1" customHeight="1" x14ac:dyDescent="0.25">
      <c r="A135" s="1119"/>
      <c r="B135" s="1119"/>
      <c r="C135" s="1137" t="s">
        <v>572</v>
      </c>
      <c r="D135" s="1136">
        <v>0</v>
      </c>
      <c r="E135" s="1136">
        <v>2000000</v>
      </c>
      <c r="F135" s="1136">
        <v>2000000</v>
      </c>
      <c r="G135" s="1136">
        <v>2000000</v>
      </c>
      <c r="H135" s="1119"/>
      <c r="I135" s="1119"/>
      <c r="J135" s="1119"/>
      <c r="K135" s="1119"/>
    </row>
    <row r="136" spans="1:11" ht="14.1" customHeight="1" x14ac:dyDescent="0.25">
      <c r="A136" s="1119"/>
      <c r="B136" s="1119"/>
      <c r="C136" s="1256" t="s">
        <v>51</v>
      </c>
      <c r="D136" s="1257"/>
      <c r="E136" s="1257"/>
      <c r="F136" s="1257"/>
      <c r="G136" s="1257"/>
      <c r="H136" s="1119"/>
      <c r="I136" s="1119"/>
      <c r="J136" s="1119"/>
      <c r="K136" s="1119"/>
    </row>
    <row r="137" spans="1:11" ht="14.1" customHeight="1" x14ac:dyDescent="0.25">
      <c r="A137" s="1119"/>
      <c r="B137" s="1119"/>
      <c r="C137" s="1128" t="s">
        <v>1570</v>
      </c>
      <c r="D137" s="1256" t="s">
        <v>697</v>
      </c>
      <c r="E137" s="1257"/>
      <c r="F137" s="1257"/>
      <c r="G137" s="1257"/>
      <c r="H137" s="1119"/>
      <c r="I137" s="1119"/>
      <c r="J137" s="1119"/>
      <c r="K137" s="1119"/>
    </row>
    <row r="138" spans="1:11" ht="14.1" customHeight="1" x14ac:dyDescent="0.25">
      <c r="A138" s="1119"/>
      <c r="B138" s="1119"/>
      <c r="C138" s="1129" t="s">
        <v>1022</v>
      </c>
      <c r="D138" s="1252" t="s">
        <v>1571</v>
      </c>
      <c r="E138" s="1253"/>
      <c r="F138" s="1253"/>
      <c r="G138" s="1253"/>
      <c r="H138" s="1119"/>
      <c r="I138" s="1119"/>
      <c r="J138" s="1119"/>
      <c r="K138" s="1119"/>
    </row>
    <row r="139" spans="1:11" ht="14.1" customHeight="1" x14ac:dyDescent="0.25">
      <c r="A139" s="1119"/>
      <c r="B139" s="1119"/>
      <c r="C139" s="1130" t="s">
        <v>1024</v>
      </c>
      <c r="D139" s="1254" t="s">
        <v>1572</v>
      </c>
      <c r="E139" s="1255"/>
      <c r="F139" s="1255"/>
      <c r="G139" s="1255"/>
      <c r="H139" s="1119"/>
      <c r="I139" s="1119"/>
      <c r="J139" s="1119"/>
      <c r="K139" s="1119"/>
    </row>
    <row r="140" spans="1:11" ht="14.1" customHeight="1" x14ac:dyDescent="0.25">
      <c r="A140" s="1119"/>
      <c r="B140" s="1119"/>
      <c r="C140" s="1130" t="s">
        <v>31</v>
      </c>
      <c r="D140" s="1254" t="s">
        <v>1573</v>
      </c>
      <c r="E140" s="1255"/>
      <c r="F140" s="1255"/>
      <c r="G140" s="1255"/>
      <c r="H140" s="1119"/>
      <c r="I140" s="1119"/>
      <c r="J140" s="1119"/>
      <c r="K140" s="1119"/>
    </row>
    <row r="141" spans="1:11" ht="15" customHeight="1" x14ac:dyDescent="0.25">
      <c r="A141" s="1119"/>
      <c r="B141" s="1119"/>
      <c r="C141" s="1131"/>
      <c r="D141" s="1132">
        <v>2024</v>
      </c>
      <c r="E141" s="1132">
        <v>2025</v>
      </c>
      <c r="F141" s="1132">
        <v>2026</v>
      </c>
      <c r="G141" s="1132">
        <v>2027</v>
      </c>
      <c r="H141" s="1119"/>
      <c r="I141" s="1119"/>
      <c r="J141" s="1119"/>
      <c r="K141" s="1119"/>
    </row>
    <row r="142" spans="1:11" ht="15" customHeight="1" x14ac:dyDescent="0.25">
      <c r="A142" s="1119"/>
      <c r="B142" s="1119"/>
      <c r="C142" s="1133"/>
      <c r="D142" s="1134" t="s">
        <v>13</v>
      </c>
      <c r="E142" s="1134" t="s">
        <v>14</v>
      </c>
      <c r="F142" s="1134" t="s">
        <v>14</v>
      </c>
      <c r="G142" s="1134" t="s">
        <v>14</v>
      </c>
      <c r="H142" s="1119"/>
      <c r="I142" s="1119"/>
      <c r="J142" s="1119"/>
      <c r="K142" s="1119"/>
    </row>
    <row r="143" spans="1:11" ht="14.1" customHeight="1" x14ac:dyDescent="0.25">
      <c r="A143" s="1119"/>
      <c r="B143" s="1119"/>
      <c r="C143" s="1123" t="s">
        <v>33</v>
      </c>
      <c r="D143" s="1127" t="s">
        <v>1439</v>
      </c>
      <c r="E143" s="1127" t="s">
        <v>1230</v>
      </c>
      <c r="F143" s="1127" t="s">
        <v>1230</v>
      </c>
      <c r="G143" s="1127" t="s">
        <v>1230</v>
      </c>
      <c r="H143" s="1119"/>
      <c r="I143" s="1119"/>
      <c r="J143" s="1119"/>
      <c r="K143" s="1119"/>
    </row>
    <row r="144" spans="1:11" ht="14.1" customHeight="1" x14ac:dyDescent="0.25">
      <c r="A144" s="1119"/>
      <c r="B144" s="1119"/>
      <c r="C144" s="1123" t="s">
        <v>1029</v>
      </c>
      <c r="D144" s="1127" t="s">
        <v>1574</v>
      </c>
      <c r="E144" s="1127" t="s">
        <v>1520</v>
      </c>
      <c r="F144" s="1127" t="s">
        <v>1520</v>
      </c>
      <c r="G144" s="1127" t="s">
        <v>1520</v>
      </c>
      <c r="H144" s="1119"/>
      <c r="I144" s="1119"/>
      <c r="J144" s="1119"/>
      <c r="K144" s="1119"/>
    </row>
    <row r="145" spans="1:11" ht="14.1" customHeight="1" x14ac:dyDescent="0.25">
      <c r="A145" s="1119"/>
      <c r="B145" s="1119"/>
      <c r="C145" s="1123" t="s">
        <v>1032</v>
      </c>
      <c r="D145" s="1127" t="s">
        <v>1575</v>
      </c>
      <c r="E145" s="1127" t="s">
        <v>1521</v>
      </c>
      <c r="F145" s="1127" t="s">
        <v>1521</v>
      </c>
      <c r="G145" s="1127" t="s">
        <v>1521</v>
      </c>
      <c r="H145" s="1119"/>
      <c r="I145" s="1119"/>
      <c r="J145" s="1119"/>
      <c r="K145" s="1119"/>
    </row>
    <row r="146" spans="1:11" ht="14.1" customHeight="1" x14ac:dyDescent="0.25">
      <c r="A146" s="1119"/>
      <c r="B146" s="1119"/>
      <c r="C146" s="1123" t="s">
        <v>1037</v>
      </c>
      <c r="D146" s="1127" t="s">
        <v>1038</v>
      </c>
      <c r="E146" s="1127" t="s">
        <v>1576</v>
      </c>
      <c r="F146" s="1127" t="s">
        <v>1039</v>
      </c>
      <c r="G146" s="1127" t="s">
        <v>1039</v>
      </c>
      <c r="H146" s="1119"/>
      <c r="I146" s="1119"/>
      <c r="J146" s="1119"/>
      <c r="K146" s="1119"/>
    </row>
    <row r="147" spans="1:11" ht="14.1" customHeight="1" x14ac:dyDescent="0.25">
      <c r="A147" s="1119"/>
      <c r="B147" s="1119"/>
      <c r="C147" s="1123" t="s">
        <v>1042</v>
      </c>
      <c r="D147" s="1127" t="s">
        <v>1038</v>
      </c>
      <c r="E147" s="1127" t="s">
        <v>1577</v>
      </c>
      <c r="F147" s="1127" t="s">
        <v>1039</v>
      </c>
      <c r="G147" s="1127" t="s">
        <v>1039</v>
      </c>
      <c r="H147" s="1119"/>
      <c r="I147" s="1119"/>
      <c r="J147" s="1119"/>
      <c r="K147" s="1119"/>
    </row>
    <row r="148" spans="1:11" ht="14.1" customHeight="1" x14ac:dyDescent="0.25">
      <c r="A148" s="1119"/>
      <c r="B148" s="1119"/>
      <c r="C148" s="1123" t="s">
        <v>39</v>
      </c>
      <c r="D148" s="1127" t="s">
        <v>1038</v>
      </c>
      <c r="E148" s="1127" t="s">
        <v>1578</v>
      </c>
      <c r="F148" s="1127" t="s">
        <v>1039</v>
      </c>
      <c r="G148" s="1127" t="s">
        <v>1039</v>
      </c>
      <c r="H148" s="1119"/>
      <c r="I148" s="1119"/>
      <c r="J148" s="1119"/>
      <c r="K148" s="1119"/>
    </row>
    <row r="149" spans="1:11" ht="14.1" customHeight="1" x14ac:dyDescent="0.25">
      <c r="A149" s="1119"/>
      <c r="B149" s="1119"/>
      <c r="C149" s="1250" t="s">
        <v>1046</v>
      </c>
      <c r="D149" s="1251"/>
      <c r="E149" s="1251"/>
      <c r="F149" s="1251"/>
      <c r="G149" s="1251"/>
      <c r="H149" s="1119"/>
      <c r="I149" s="1119"/>
      <c r="J149" s="1119"/>
      <c r="K149" s="1119"/>
    </row>
    <row r="150" spans="1:11" ht="14.1" customHeight="1" x14ac:dyDescent="0.25">
      <c r="A150" s="1119"/>
      <c r="B150" s="1119"/>
      <c r="C150" s="1131"/>
      <c r="D150" s="1132">
        <v>2024</v>
      </c>
      <c r="E150" s="1132">
        <v>2025</v>
      </c>
      <c r="F150" s="1132">
        <v>2026</v>
      </c>
      <c r="G150" s="1132">
        <v>2027</v>
      </c>
      <c r="H150" s="1119"/>
      <c r="I150" s="1119"/>
      <c r="J150" s="1119"/>
      <c r="K150" s="1119"/>
    </row>
    <row r="151" spans="1:11" ht="14.1" customHeight="1" x14ac:dyDescent="0.25">
      <c r="A151" s="1119"/>
      <c r="B151" s="1119"/>
      <c r="C151" s="1133"/>
      <c r="D151" s="1134" t="s">
        <v>13</v>
      </c>
      <c r="E151" s="1134" t="s">
        <v>14</v>
      </c>
      <c r="F151" s="1134" t="s">
        <v>14</v>
      </c>
      <c r="G151" s="1134" t="s">
        <v>14</v>
      </c>
      <c r="H151" s="1119"/>
      <c r="I151" s="1119"/>
      <c r="J151" s="1119"/>
      <c r="K151" s="1119"/>
    </row>
    <row r="152" spans="1:11" ht="14.1" customHeight="1" x14ac:dyDescent="0.25">
      <c r="A152" s="1119"/>
      <c r="B152" s="1119"/>
      <c r="C152" s="1135" t="s">
        <v>1047</v>
      </c>
      <c r="D152" s="1136">
        <v>0</v>
      </c>
      <c r="E152" s="1136">
        <v>0</v>
      </c>
      <c r="F152" s="1136">
        <v>0</v>
      </c>
      <c r="G152" s="1136">
        <v>0</v>
      </c>
      <c r="H152" s="1119"/>
      <c r="I152" s="1119"/>
      <c r="J152" s="1119"/>
      <c r="K152" s="1119"/>
    </row>
    <row r="153" spans="1:11" ht="14.1" customHeight="1" x14ac:dyDescent="0.25">
      <c r="A153" s="1119"/>
      <c r="B153" s="1119"/>
      <c r="C153" s="1135" t="s">
        <v>1048</v>
      </c>
      <c r="D153" s="1136">
        <v>0</v>
      </c>
      <c r="E153" s="1136">
        <v>0</v>
      </c>
      <c r="F153" s="1136">
        <v>0</v>
      </c>
      <c r="G153" s="1136">
        <v>0</v>
      </c>
      <c r="H153" s="1119"/>
      <c r="I153" s="1119"/>
      <c r="J153" s="1119"/>
      <c r="K153" s="1119"/>
    </row>
    <row r="154" spans="1:11" ht="14.1" customHeight="1" x14ac:dyDescent="0.25">
      <c r="A154" s="1119"/>
      <c r="B154" s="1119"/>
      <c r="C154" s="1135" t="s">
        <v>1049</v>
      </c>
      <c r="D154" s="1136">
        <v>0</v>
      </c>
      <c r="E154" s="1136">
        <v>0</v>
      </c>
      <c r="F154" s="1136">
        <v>0</v>
      </c>
      <c r="G154" s="1136">
        <v>0</v>
      </c>
      <c r="H154" s="1119"/>
      <c r="I154" s="1119"/>
      <c r="J154" s="1119"/>
      <c r="K154" s="1119"/>
    </row>
    <row r="155" spans="1:11" ht="14.1" customHeight="1" x14ac:dyDescent="0.25">
      <c r="A155" s="1119"/>
      <c r="B155" s="1119"/>
      <c r="C155" s="1135" t="s">
        <v>1050</v>
      </c>
      <c r="D155" s="1136">
        <v>0</v>
      </c>
      <c r="E155" s="1136">
        <v>0</v>
      </c>
      <c r="F155" s="1136">
        <v>0</v>
      </c>
      <c r="G155" s="1136">
        <v>0</v>
      </c>
      <c r="H155" s="1119"/>
      <c r="I155" s="1119"/>
      <c r="J155" s="1119"/>
      <c r="K155" s="1119"/>
    </row>
    <row r="156" spans="1:11" ht="14.1" customHeight="1" x14ac:dyDescent="0.25">
      <c r="A156" s="1119"/>
      <c r="B156" s="1119"/>
      <c r="C156" s="1135" t="s">
        <v>1048</v>
      </c>
      <c r="D156" s="1136">
        <v>0</v>
      </c>
      <c r="E156" s="1136">
        <v>0</v>
      </c>
      <c r="F156" s="1136">
        <v>0</v>
      </c>
      <c r="G156" s="1136">
        <v>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1051</v>
      </c>
      <c r="D158" s="1136">
        <v>0</v>
      </c>
      <c r="E158" s="1136">
        <v>0</v>
      </c>
      <c r="F158" s="1136">
        <v>0</v>
      </c>
      <c r="G158" s="1136">
        <v>0</v>
      </c>
      <c r="H158" s="1119"/>
      <c r="I158" s="1119"/>
      <c r="J158" s="1119"/>
      <c r="K158" s="1119"/>
    </row>
    <row r="159" spans="1:11" ht="14.1" customHeight="1" x14ac:dyDescent="0.25">
      <c r="A159" s="1119"/>
      <c r="B159" s="1119"/>
      <c r="C159" s="1135" t="s">
        <v>1048</v>
      </c>
      <c r="D159" s="1136">
        <v>0</v>
      </c>
      <c r="E159" s="1136">
        <v>0</v>
      </c>
      <c r="F159" s="1136">
        <v>0</v>
      </c>
      <c r="G159" s="1136">
        <v>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1052</v>
      </c>
      <c r="D161" s="1136">
        <v>0</v>
      </c>
      <c r="E161" s="1136">
        <v>0</v>
      </c>
      <c r="F161" s="1136">
        <v>0</v>
      </c>
      <c r="G161" s="1136">
        <v>0</v>
      </c>
      <c r="H161" s="1119"/>
      <c r="I161" s="1119"/>
      <c r="J161" s="1119"/>
      <c r="K161" s="1119"/>
    </row>
    <row r="162" spans="1:11" ht="14.1" customHeight="1" x14ac:dyDescent="0.25">
      <c r="A162" s="1119"/>
      <c r="B162" s="1119"/>
      <c r="C162" s="1135" t="s">
        <v>1048</v>
      </c>
      <c r="D162" s="1136">
        <v>0</v>
      </c>
      <c r="E162" s="1136">
        <v>0</v>
      </c>
      <c r="F162" s="1136">
        <v>0</v>
      </c>
      <c r="G162" s="1136">
        <v>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1053</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1054</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1055</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1049</v>
      </c>
      <c r="D172" s="1136">
        <v>0</v>
      </c>
      <c r="E172" s="1136">
        <v>0</v>
      </c>
      <c r="F172" s="1136">
        <v>0</v>
      </c>
      <c r="G172" s="1136">
        <v>0</v>
      </c>
      <c r="H172" s="1119"/>
      <c r="I172" s="1119"/>
      <c r="J172" s="1119"/>
      <c r="K172" s="1119"/>
    </row>
    <row r="173" spans="1:11" ht="14.1" customHeight="1" x14ac:dyDescent="0.25">
      <c r="A173" s="1119"/>
      <c r="B173" s="1119"/>
      <c r="C173" s="1135" t="s">
        <v>1056</v>
      </c>
      <c r="D173" s="1136">
        <v>0</v>
      </c>
      <c r="E173" s="1136">
        <v>0</v>
      </c>
      <c r="F173" s="1136">
        <v>0</v>
      </c>
      <c r="G173" s="1136">
        <v>0</v>
      </c>
      <c r="H173" s="1119"/>
      <c r="I173" s="1119"/>
      <c r="J173" s="1119"/>
      <c r="K173" s="1119"/>
    </row>
    <row r="174" spans="1:11" ht="14.1" customHeight="1" x14ac:dyDescent="0.25">
      <c r="A174" s="1119"/>
      <c r="B174" s="1119"/>
      <c r="C174" s="1135" t="s">
        <v>1048</v>
      </c>
      <c r="D174" s="1136">
        <v>0</v>
      </c>
      <c r="E174" s="1136">
        <v>0</v>
      </c>
      <c r="F174" s="1136">
        <v>0</v>
      </c>
      <c r="G174" s="1136">
        <v>0</v>
      </c>
      <c r="H174" s="1119"/>
      <c r="I174" s="1119"/>
      <c r="J174" s="1119"/>
      <c r="K174" s="1119"/>
    </row>
    <row r="175" spans="1:11" ht="14.1" customHeight="1" x14ac:dyDescent="0.25">
      <c r="A175" s="1119"/>
      <c r="B175" s="1119"/>
      <c r="C175" s="1135" t="s">
        <v>1057</v>
      </c>
      <c r="D175" s="1136">
        <v>0</v>
      </c>
      <c r="E175" s="1136">
        <v>0</v>
      </c>
      <c r="F175" s="1136">
        <v>0</v>
      </c>
      <c r="G175" s="1136">
        <v>0</v>
      </c>
      <c r="H175" s="1119"/>
      <c r="I175" s="1119"/>
      <c r="J175" s="1119"/>
      <c r="K175" s="1119"/>
    </row>
    <row r="176" spans="1:11" ht="14.1" customHeight="1" x14ac:dyDescent="0.25">
      <c r="A176" s="1119"/>
      <c r="B176" s="1119"/>
      <c r="C176" s="1135" t="s">
        <v>1058</v>
      </c>
      <c r="D176" s="1136">
        <v>0</v>
      </c>
      <c r="E176" s="1136">
        <v>0</v>
      </c>
      <c r="F176" s="1136">
        <v>0</v>
      </c>
      <c r="G176" s="1136">
        <v>0</v>
      </c>
      <c r="H176" s="1119"/>
      <c r="I176" s="1119"/>
      <c r="J176" s="1119"/>
      <c r="K176" s="1119"/>
    </row>
    <row r="177" spans="1:11" ht="14.1" customHeight="1" x14ac:dyDescent="0.25">
      <c r="A177" s="1119"/>
      <c r="B177" s="1119"/>
      <c r="C177" s="1135" t="s">
        <v>1059</v>
      </c>
      <c r="D177" s="1136">
        <v>0</v>
      </c>
      <c r="E177" s="1136">
        <v>0</v>
      </c>
      <c r="F177" s="1136">
        <v>0</v>
      </c>
      <c r="G177" s="1136">
        <v>0</v>
      </c>
      <c r="H177" s="1119"/>
      <c r="I177" s="1119"/>
      <c r="J177" s="1119"/>
      <c r="K177" s="1119"/>
    </row>
    <row r="178" spans="1:11" ht="14.1" customHeight="1" x14ac:dyDescent="0.25">
      <c r="A178" s="1119"/>
      <c r="B178" s="1119"/>
      <c r="C178" s="1135" t="s">
        <v>1060</v>
      </c>
      <c r="D178" s="1136">
        <v>0</v>
      </c>
      <c r="E178" s="1136">
        <v>0</v>
      </c>
      <c r="F178" s="1136">
        <v>0</v>
      </c>
      <c r="G178" s="1136">
        <v>0</v>
      </c>
      <c r="H178" s="1119"/>
      <c r="I178" s="1119"/>
      <c r="J178" s="1119"/>
      <c r="K178" s="1119"/>
    </row>
    <row r="179" spans="1:11" ht="14.1" customHeight="1" x14ac:dyDescent="0.25">
      <c r="A179" s="1119"/>
      <c r="B179" s="1119"/>
      <c r="C179" s="1135" t="s">
        <v>1061</v>
      </c>
      <c r="D179" s="1136">
        <v>0</v>
      </c>
      <c r="E179" s="1136">
        <v>1000000</v>
      </c>
      <c r="F179" s="1136">
        <v>1000000</v>
      </c>
      <c r="G179" s="1136">
        <v>1000000</v>
      </c>
      <c r="H179" s="1119"/>
      <c r="I179" s="1119"/>
      <c r="J179" s="1119"/>
      <c r="K179" s="1119"/>
    </row>
    <row r="180" spans="1:11" ht="14.1" customHeight="1" x14ac:dyDescent="0.25">
      <c r="A180" s="1119"/>
      <c r="B180" s="1119"/>
      <c r="C180" s="1135" t="s">
        <v>1048</v>
      </c>
      <c r="D180" s="1136">
        <v>0</v>
      </c>
      <c r="E180" s="1136">
        <v>1000000</v>
      </c>
      <c r="F180" s="1136">
        <v>1000000</v>
      </c>
      <c r="G180" s="1136">
        <v>1000000</v>
      </c>
      <c r="H180" s="1119"/>
      <c r="I180" s="1119"/>
      <c r="J180" s="1119"/>
      <c r="K180" s="1119"/>
    </row>
    <row r="181" spans="1:11" ht="14.1" customHeight="1" x14ac:dyDescent="0.25">
      <c r="A181" s="1119"/>
      <c r="B181" s="1119"/>
      <c r="C181" s="1135" t="s">
        <v>1057</v>
      </c>
      <c r="D181" s="1136">
        <v>0</v>
      </c>
      <c r="E181" s="1136">
        <v>0</v>
      </c>
      <c r="F181" s="1136">
        <v>0</v>
      </c>
      <c r="G181" s="1136">
        <v>0</v>
      </c>
      <c r="H181" s="1119"/>
      <c r="I181" s="1119"/>
      <c r="J181" s="1119"/>
      <c r="K181" s="1119"/>
    </row>
    <row r="182" spans="1:11" ht="14.1" customHeight="1" x14ac:dyDescent="0.25">
      <c r="A182" s="1119"/>
      <c r="B182" s="1119"/>
      <c r="C182" s="1135" t="s">
        <v>1058</v>
      </c>
      <c r="D182" s="1136">
        <v>0</v>
      </c>
      <c r="E182" s="1136">
        <v>0</v>
      </c>
      <c r="F182" s="1136">
        <v>0</v>
      </c>
      <c r="G182" s="1136">
        <v>0</v>
      </c>
      <c r="H182" s="1119"/>
      <c r="I182" s="1119"/>
      <c r="J182" s="1119"/>
      <c r="K182" s="1119"/>
    </row>
    <row r="183" spans="1:11" ht="14.1" customHeight="1" x14ac:dyDescent="0.25">
      <c r="A183" s="1119"/>
      <c r="B183" s="1119"/>
      <c r="C183" s="1135" t="s">
        <v>1059</v>
      </c>
      <c r="D183" s="1136">
        <v>0</v>
      </c>
      <c r="E183" s="1136">
        <v>0</v>
      </c>
      <c r="F183" s="1136">
        <v>0</v>
      </c>
      <c r="G183" s="1136">
        <v>0</v>
      </c>
      <c r="H183" s="1119"/>
      <c r="I183" s="1119"/>
      <c r="J183" s="1119"/>
      <c r="K183" s="1119"/>
    </row>
    <row r="184" spans="1:11" ht="14.1" customHeight="1" x14ac:dyDescent="0.25">
      <c r="A184" s="1119"/>
      <c r="B184" s="1119"/>
      <c r="C184" s="1135" t="s">
        <v>1060</v>
      </c>
      <c r="D184" s="1136">
        <v>0</v>
      </c>
      <c r="E184" s="1136">
        <v>0</v>
      </c>
      <c r="F184" s="1136">
        <v>0</v>
      </c>
      <c r="G184" s="1136">
        <v>0</v>
      </c>
      <c r="H184" s="1119"/>
      <c r="I184" s="1119"/>
      <c r="J184" s="1119"/>
      <c r="K184" s="1119"/>
    </row>
    <row r="185" spans="1:11" ht="14.1" customHeight="1" x14ac:dyDescent="0.25">
      <c r="A185" s="1119"/>
      <c r="B185" s="1119"/>
      <c r="C185" s="1135" t="s">
        <v>1062</v>
      </c>
      <c r="D185" s="1136">
        <v>0</v>
      </c>
      <c r="E185" s="1136">
        <v>0</v>
      </c>
      <c r="F185" s="1136">
        <v>0</v>
      </c>
      <c r="G185" s="1136">
        <v>0</v>
      </c>
      <c r="H185" s="1119"/>
      <c r="I185" s="1119"/>
      <c r="J185" s="1119"/>
      <c r="K185" s="1119"/>
    </row>
    <row r="186" spans="1:11" ht="14.1" customHeight="1" x14ac:dyDescent="0.25">
      <c r="A186" s="1119"/>
      <c r="B186" s="1119"/>
      <c r="C186" s="1135" t="s">
        <v>1048</v>
      </c>
      <c r="D186" s="1136">
        <v>0</v>
      </c>
      <c r="E186" s="1136">
        <v>0</v>
      </c>
      <c r="F186" s="1136">
        <v>0</v>
      </c>
      <c r="G186" s="1136">
        <v>0</v>
      </c>
      <c r="H186" s="1119"/>
      <c r="I186" s="1119"/>
      <c r="J186" s="1119"/>
      <c r="K186" s="1119"/>
    </row>
    <row r="187" spans="1:11" ht="14.1" customHeight="1" x14ac:dyDescent="0.25">
      <c r="A187" s="1119"/>
      <c r="B187" s="1119"/>
      <c r="C187" s="1135" t="s">
        <v>1057</v>
      </c>
      <c r="D187" s="1136">
        <v>0</v>
      </c>
      <c r="E187" s="1136">
        <v>0</v>
      </c>
      <c r="F187" s="1136">
        <v>0</v>
      </c>
      <c r="G187" s="1136">
        <v>0</v>
      </c>
      <c r="H187" s="1119"/>
      <c r="I187" s="1119"/>
      <c r="J187" s="1119"/>
      <c r="K187" s="1119"/>
    </row>
    <row r="188" spans="1:11" ht="14.1" customHeight="1" x14ac:dyDescent="0.25">
      <c r="A188" s="1119"/>
      <c r="B188" s="1119"/>
      <c r="C188" s="1135" t="s">
        <v>1058</v>
      </c>
      <c r="D188" s="1136">
        <v>0</v>
      </c>
      <c r="E188" s="1136">
        <v>0</v>
      </c>
      <c r="F188" s="1136">
        <v>0</v>
      </c>
      <c r="G188" s="1136">
        <v>0</v>
      </c>
      <c r="H188" s="1119"/>
      <c r="I188" s="1119"/>
      <c r="J188" s="1119"/>
      <c r="K188" s="1119"/>
    </row>
    <row r="189" spans="1:11" ht="14.1" customHeight="1" x14ac:dyDescent="0.25">
      <c r="A189" s="1119"/>
      <c r="B189" s="1119"/>
      <c r="C189" s="1135" t="s">
        <v>1059</v>
      </c>
      <c r="D189" s="1136">
        <v>0</v>
      </c>
      <c r="E189" s="1136">
        <v>0</v>
      </c>
      <c r="F189" s="1136">
        <v>0</v>
      </c>
      <c r="G189" s="1136">
        <v>0</v>
      </c>
      <c r="H189" s="1119"/>
      <c r="I189" s="1119"/>
      <c r="J189" s="1119"/>
      <c r="K189" s="1119"/>
    </row>
    <row r="190" spans="1:11" ht="14.1" customHeight="1" x14ac:dyDescent="0.25">
      <c r="A190" s="1119"/>
      <c r="B190" s="1119"/>
      <c r="C190" s="1135" t="s">
        <v>1060</v>
      </c>
      <c r="D190" s="1136">
        <v>0</v>
      </c>
      <c r="E190" s="1136">
        <v>0</v>
      </c>
      <c r="F190" s="1136">
        <v>0</v>
      </c>
      <c r="G190" s="1136">
        <v>0</v>
      </c>
      <c r="H190" s="1119"/>
      <c r="I190" s="1119"/>
      <c r="J190" s="1119"/>
      <c r="K190" s="1119"/>
    </row>
    <row r="191" spans="1:11" ht="14.1" customHeight="1" x14ac:dyDescent="0.25">
      <c r="A191" s="1119"/>
      <c r="B191" s="1119"/>
      <c r="C191" s="1135" t="s">
        <v>1063</v>
      </c>
      <c r="D191" s="1136">
        <v>0</v>
      </c>
      <c r="E191" s="1136">
        <v>0</v>
      </c>
      <c r="F191" s="1136">
        <v>0</v>
      </c>
      <c r="G191" s="1136">
        <v>0</v>
      </c>
      <c r="H191" s="1119"/>
      <c r="I191" s="1119"/>
      <c r="J191" s="1119"/>
      <c r="K191" s="1119"/>
    </row>
    <row r="192" spans="1:11" ht="14.1" customHeight="1" x14ac:dyDescent="0.25">
      <c r="A192" s="1119"/>
      <c r="B192" s="1119"/>
      <c r="C192" s="1135" t="s">
        <v>1064</v>
      </c>
      <c r="D192" s="1136">
        <v>0</v>
      </c>
      <c r="E192" s="1136">
        <v>0</v>
      </c>
      <c r="F192" s="1136">
        <v>0</v>
      </c>
      <c r="G192" s="1136">
        <v>0</v>
      </c>
      <c r="H192" s="1119"/>
      <c r="I192" s="1119"/>
      <c r="J192" s="1119"/>
      <c r="K192" s="1119"/>
    </row>
    <row r="193" spans="1:11" ht="14.1" customHeight="1" x14ac:dyDescent="0.25">
      <c r="A193" s="1119"/>
      <c r="B193" s="1119"/>
      <c r="C193" s="1137" t="s">
        <v>572</v>
      </c>
      <c r="D193" s="1136">
        <v>0</v>
      </c>
      <c r="E193" s="1136">
        <v>1000000</v>
      </c>
      <c r="F193" s="1136">
        <v>1000000</v>
      </c>
      <c r="G193" s="1136">
        <v>1000000</v>
      </c>
      <c r="H193" s="1119"/>
      <c r="I193" s="1119"/>
      <c r="J193" s="1119"/>
      <c r="K193" s="1119"/>
    </row>
    <row r="194" spans="1:11" ht="15" customHeight="1" x14ac:dyDescent="0.25">
      <c r="A194" s="1119"/>
      <c r="B194" s="1119"/>
      <c r="C194" s="1138" t="s">
        <v>1038</v>
      </c>
      <c r="D194" s="1139" t="s">
        <v>1038</v>
      </c>
      <c r="E194" s="1139" t="s">
        <v>1038</v>
      </c>
      <c r="F194" s="1139" t="s">
        <v>1038</v>
      </c>
      <c r="G194" s="1139" t="s">
        <v>1038</v>
      </c>
      <c r="H194" s="1119"/>
      <c r="I194" s="1119"/>
      <c r="J194" s="1119"/>
      <c r="K194" s="1119"/>
    </row>
    <row r="195" spans="1:11" ht="15" customHeight="1" x14ac:dyDescent="0.25">
      <c r="A195" s="1119"/>
      <c r="B195" s="1119"/>
      <c r="C195" s="1122" t="s">
        <v>1154</v>
      </c>
      <c r="D195" s="1140">
        <v>0</v>
      </c>
      <c r="E195" s="1140">
        <v>135675000</v>
      </c>
      <c r="F195" s="1140">
        <v>136175000</v>
      </c>
      <c r="G195" s="1140">
        <v>136175000</v>
      </c>
      <c r="H195" s="1119"/>
      <c r="I195" s="1119"/>
      <c r="J195" s="1119"/>
      <c r="K195" s="1119"/>
    </row>
    <row r="196" spans="1:11" ht="15" customHeight="1" x14ac:dyDescent="0.25">
      <c r="A196" s="1119"/>
      <c r="B196" s="1119"/>
      <c r="C196" s="1123" t="s">
        <v>1047</v>
      </c>
      <c r="D196" s="1141">
        <v>0</v>
      </c>
      <c r="E196" s="1141">
        <v>22100000</v>
      </c>
      <c r="F196" s="1141">
        <v>22100000</v>
      </c>
      <c r="G196" s="1141">
        <v>22100000</v>
      </c>
      <c r="H196" s="1119"/>
      <c r="I196" s="1119"/>
      <c r="J196" s="1119"/>
      <c r="K196" s="1119"/>
    </row>
    <row r="197" spans="1:11" ht="15" customHeight="1" x14ac:dyDescent="0.25">
      <c r="A197" s="1119"/>
      <c r="B197" s="1119"/>
      <c r="C197" s="1123" t="s">
        <v>1048</v>
      </c>
      <c r="D197" s="1141">
        <v>0</v>
      </c>
      <c r="E197" s="1141">
        <v>22100000</v>
      </c>
      <c r="F197" s="1141">
        <v>22100000</v>
      </c>
      <c r="G197" s="1141">
        <v>22100000</v>
      </c>
      <c r="H197" s="1119"/>
      <c r="I197" s="1119"/>
      <c r="J197" s="1119"/>
      <c r="K197" s="1119"/>
    </row>
    <row r="198" spans="1:11" ht="15" customHeight="1" x14ac:dyDescent="0.25">
      <c r="A198" s="1119"/>
      <c r="B198" s="1119"/>
      <c r="C198" s="1123" t="s">
        <v>1049</v>
      </c>
      <c r="D198" s="1141">
        <v>0</v>
      </c>
      <c r="E198" s="1141">
        <v>0</v>
      </c>
      <c r="F198" s="1141">
        <v>0</v>
      </c>
      <c r="G198" s="1141">
        <v>0</v>
      </c>
      <c r="H198" s="1119"/>
      <c r="I198" s="1119"/>
      <c r="J198" s="1119"/>
      <c r="K198" s="1119"/>
    </row>
    <row r="199" spans="1:11" ht="15" customHeight="1" x14ac:dyDescent="0.25">
      <c r="A199" s="1119"/>
      <c r="B199" s="1119"/>
      <c r="C199" s="1123" t="s">
        <v>1050</v>
      </c>
      <c r="D199" s="1141">
        <v>0</v>
      </c>
      <c r="E199" s="1141">
        <v>4180000</v>
      </c>
      <c r="F199" s="1141">
        <v>4180000</v>
      </c>
      <c r="G199" s="1141">
        <v>4180000</v>
      </c>
      <c r="H199" s="1119"/>
      <c r="I199" s="1119"/>
      <c r="J199" s="1119"/>
      <c r="K199" s="1119"/>
    </row>
    <row r="200" spans="1:11" ht="15" customHeight="1" x14ac:dyDescent="0.25">
      <c r="A200" s="1119"/>
      <c r="B200" s="1119"/>
      <c r="C200" s="1123" t="s">
        <v>1048</v>
      </c>
      <c r="D200" s="1141">
        <v>0</v>
      </c>
      <c r="E200" s="1141">
        <v>4180000</v>
      </c>
      <c r="F200" s="1141">
        <v>4180000</v>
      </c>
      <c r="G200" s="1141">
        <v>4180000</v>
      </c>
      <c r="H200" s="1119"/>
      <c r="I200" s="1119"/>
      <c r="J200" s="1119"/>
      <c r="K200" s="1119"/>
    </row>
    <row r="201" spans="1:11" ht="15" customHeight="1" x14ac:dyDescent="0.25">
      <c r="A201" s="1119"/>
      <c r="B201" s="1119"/>
      <c r="C201" s="1123" t="s">
        <v>1049</v>
      </c>
      <c r="D201" s="1141">
        <v>0</v>
      </c>
      <c r="E201" s="1141">
        <v>0</v>
      </c>
      <c r="F201" s="1141">
        <v>0</v>
      </c>
      <c r="G201" s="1141">
        <v>0</v>
      </c>
      <c r="H201" s="1119"/>
      <c r="I201" s="1119"/>
      <c r="J201" s="1119"/>
      <c r="K201" s="1119"/>
    </row>
    <row r="202" spans="1:11" ht="15" customHeight="1" x14ac:dyDescent="0.25">
      <c r="A202" s="1119"/>
      <c r="B202" s="1119"/>
      <c r="C202" s="1123" t="s">
        <v>1051</v>
      </c>
      <c r="D202" s="1141">
        <v>0</v>
      </c>
      <c r="E202" s="1141">
        <v>5395000</v>
      </c>
      <c r="F202" s="1141">
        <v>5895000</v>
      </c>
      <c r="G202" s="1141">
        <v>5895000</v>
      </c>
      <c r="H202" s="1119"/>
      <c r="I202" s="1119"/>
      <c r="J202" s="1119"/>
      <c r="K202" s="1119"/>
    </row>
    <row r="203" spans="1:11" ht="15" customHeight="1" x14ac:dyDescent="0.25">
      <c r="A203" s="1119"/>
      <c r="B203" s="1119"/>
      <c r="C203" s="1123" t="s">
        <v>1048</v>
      </c>
      <c r="D203" s="1141">
        <v>0</v>
      </c>
      <c r="E203" s="1141">
        <v>5395000</v>
      </c>
      <c r="F203" s="1141">
        <v>5895000</v>
      </c>
      <c r="G203" s="1141">
        <v>5895000</v>
      </c>
      <c r="H203" s="1119"/>
      <c r="I203" s="1119"/>
      <c r="J203" s="1119"/>
      <c r="K203" s="1119"/>
    </row>
    <row r="204" spans="1:11" ht="15" customHeight="1" x14ac:dyDescent="0.25">
      <c r="A204" s="1119"/>
      <c r="B204" s="1119"/>
      <c r="C204" s="1123" t="s">
        <v>1049</v>
      </c>
      <c r="D204" s="1141">
        <v>0</v>
      </c>
      <c r="E204" s="1141">
        <v>0</v>
      </c>
      <c r="F204" s="1141">
        <v>0</v>
      </c>
      <c r="G204" s="1141">
        <v>0</v>
      </c>
      <c r="H204" s="1119"/>
      <c r="I204" s="1119"/>
      <c r="J204" s="1119"/>
      <c r="K204" s="1119"/>
    </row>
    <row r="205" spans="1:11" ht="15" customHeight="1" x14ac:dyDescent="0.25">
      <c r="A205" s="1119"/>
      <c r="B205" s="1119"/>
      <c r="C205" s="1123" t="s">
        <v>1052</v>
      </c>
      <c r="D205" s="1141">
        <v>0</v>
      </c>
      <c r="E205" s="1141">
        <v>0</v>
      </c>
      <c r="F205" s="1141">
        <v>0</v>
      </c>
      <c r="G205" s="1141">
        <v>0</v>
      </c>
      <c r="H205" s="1119"/>
      <c r="I205" s="1119"/>
      <c r="J205" s="1119"/>
      <c r="K205" s="1119"/>
    </row>
    <row r="206" spans="1:11" ht="15" customHeight="1" x14ac:dyDescent="0.25">
      <c r="A206" s="1119"/>
      <c r="B206" s="1119"/>
      <c r="C206" s="1123" t="s">
        <v>1048</v>
      </c>
      <c r="D206" s="1141">
        <v>0</v>
      </c>
      <c r="E206" s="1141">
        <v>0</v>
      </c>
      <c r="F206" s="1141">
        <v>0</v>
      </c>
      <c r="G206" s="1141">
        <v>0</v>
      </c>
      <c r="H206" s="1119"/>
      <c r="I206" s="1119"/>
      <c r="J206" s="1119"/>
      <c r="K206" s="1119"/>
    </row>
    <row r="207" spans="1:11" ht="15" customHeight="1" x14ac:dyDescent="0.25">
      <c r="A207" s="1119"/>
      <c r="B207" s="1119"/>
      <c r="C207" s="1123" t="s">
        <v>1049</v>
      </c>
      <c r="D207" s="1141">
        <v>0</v>
      </c>
      <c r="E207" s="1141">
        <v>0</v>
      </c>
      <c r="F207" s="1141">
        <v>0</v>
      </c>
      <c r="G207" s="1141">
        <v>0</v>
      </c>
      <c r="H207" s="1119"/>
      <c r="I207" s="1119"/>
      <c r="J207" s="1119"/>
      <c r="K207" s="1119"/>
    </row>
    <row r="208" spans="1:11" ht="20.100000000000001" customHeight="1" x14ac:dyDescent="0.25">
      <c r="A208" s="1119"/>
      <c r="B208" s="1119"/>
      <c r="C208" s="1123" t="s">
        <v>1155</v>
      </c>
      <c r="D208" s="1142">
        <v>0</v>
      </c>
      <c r="E208" s="1142">
        <v>103000000</v>
      </c>
      <c r="F208" s="1142">
        <v>103000000</v>
      </c>
      <c r="G208" s="1142">
        <v>103000000</v>
      </c>
      <c r="H208" s="1119"/>
      <c r="I208" s="1119"/>
      <c r="J208" s="1119"/>
      <c r="K208" s="1119"/>
    </row>
    <row r="209" spans="1:11" ht="15" customHeight="1" x14ac:dyDescent="0.25">
      <c r="A209" s="1119"/>
      <c r="B209" s="1119"/>
      <c r="C209" s="1123" t="s">
        <v>1048</v>
      </c>
      <c r="D209" s="1141">
        <v>0</v>
      </c>
      <c r="E209" s="1141">
        <v>103000000</v>
      </c>
      <c r="F209" s="1141">
        <v>103000000</v>
      </c>
      <c r="G209" s="1141">
        <v>103000000</v>
      </c>
      <c r="H209" s="1119"/>
      <c r="I209" s="1119"/>
      <c r="J209" s="1119"/>
      <c r="K209" s="1119"/>
    </row>
    <row r="210" spans="1:11" ht="15" customHeight="1" x14ac:dyDescent="0.25">
      <c r="A210" s="1119"/>
      <c r="B210" s="1119"/>
      <c r="C210" s="1123" t="s">
        <v>1049</v>
      </c>
      <c r="D210" s="1141">
        <v>0</v>
      </c>
      <c r="E210" s="1141">
        <v>0</v>
      </c>
      <c r="F210" s="1141">
        <v>0</v>
      </c>
      <c r="G210" s="1141">
        <v>0</v>
      </c>
      <c r="H210" s="1119"/>
      <c r="I210" s="1119"/>
      <c r="J210" s="1119"/>
      <c r="K210" s="1119"/>
    </row>
    <row r="211" spans="1:11" ht="15" customHeight="1" x14ac:dyDescent="0.25">
      <c r="A211" s="1119"/>
      <c r="B211" s="1119"/>
      <c r="C211" s="1123" t="s">
        <v>1054</v>
      </c>
      <c r="D211" s="1141">
        <v>0</v>
      </c>
      <c r="E211" s="1141">
        <v>0</v>
      </c>
      <c r="F211" s="1141">
        <v>0</v>
      </c>
      <c r="G211" s="1141">
        <v>0</v>
      </c>
      <c r="H211" s="1119"/>
      <c r="I211" s="1119"/>
      <c r="J211" s="1119"/>
      <c r="K211" s="1119"/>
    </row>
    <row r="212" spans="1:11" ht="15" customHeight="1" x14ac:dyDescent="0.25">
      <c r="A212" s="1119"/>
      <c r="B212" s="1119"/>
      <c r="C212" s="1123" t="s">
        <v>1048</v>
      </c>
      <c r="D212" s="1141">
        <v>0</v>
      </c>
      <c r="E212" s="1141">
        <v>0</v>
      </c>
      <c r="F212" s="1141">
        <v>0</v>
      </c>
      <c r="G212" s="1141">
        <v>0</v>
      </c>
      <c r="H212" s="1119"/>
      <c r="I212" s="1119"/>
      <c r="J212" s="1119"/>
      <c r="K212" s="1119"/>
    </row>
    <row r="213" spans="1:11" ht="15" customHeight="1" x14ac:dyDescent="0.25">
      <c r="A213" s="1119"/>
      <c r="B213" s="1119"/>
      <c r="C213" s="1123" t="s">
        <v>1049</v>
      </c>
      <c r="D213" s="1141">
        <v>0</v>
      </c>
      <c r="E213" s="1141">
        <v>0</v>
      </c>
      <c r="F213" s="1141">
        <v>0</v>
      </c>
      <c r="G213" s="1141">
        <v>0</v>
      </c>
      <c r="H213" s="1119"/>
      <c r="I213" s="1119"/>
      <c r="J213" s="1119"/>
      <c r="K213" s="1119"/>
    </row>
    <row r="214" spans="1:11" ht="15" customHeight="1" x14ac:dyDescent="0.25">
      <c r="A214" s="1119"/>
      <c r="B214" s="1119"/>
      <c r="C214" s="1123" t="s">
        <v>1055</v>
      </c>
      <c r="D214" s="1141">
        <v>0</v>
      </c>
      <c r="E214" s="1141">
        <v>0</v>
      </c>
      <c r="F214" s="1141">
        <v>0</v>
      </c>
      <c r="G214" s="1141">
        <v>0</v>
      </c>
      <c r="H214" s="1119"/>
      <c r="I214" s="1119"/>
      <c r="J214" s="1119"/>
      <c r="K214" s="1119"/>
    </row>
    <row r="215" spans="1:11" ht="15" customHeight="1" x14ac:dyDescent="0.25">
      <c r="A215" s="1119"/>
      <c r="B215" s="1119"/>
      <c r="C215" s="1123" t="s">
        <v>1048</v>
      </c>
      <c r="D215" s="1141">
        <v>0</v>
      </c>
      <c r="E215" s="1141">
        <v>0</v>
      </c>
      <c r="F215" s="1141">
        <v>0</v>
      </c>
      <c r="G215" s="1141">
        <v>0</v>
      </c>
      <c r="H215" s="1119"/>
      <c r="I215" s="1119"/>
      <c r="J215" s="1119"/>
      <c r="K215" s="1119"/>
    </row>
    <row r="216" spans="1:11" ht="15" customHeight="1" x14ac:dyDescent="0.25">
      <c r="A216" s="1119"/>
      <c r="B216" s="1119"/>
      <c r="C216" s="1123" t="s">
        <v>1049</v>
      </c>
      <c r="D216" s="1141">
        <v>0</v>
      </c>
      <c r="E216" s="1141">
        <v>0</v>
      </c>
      <c r="F216" s="1141">
        <v>0</v>
      </c>
      <c r="G216" s="1141">
        <v>0</v>
      </c>
      <c r="H216" s="1119"/>
      <c r="I216" s="1119"/>
      <c r="J216" s="1119"/>
      <c r="K216" s="1119"/>
    </row>
    <row r="217" spans="1:11" ht="15" customHeight="1" x14ac:dyDescent="0.25">
      <c r="A217" s="1119"/>
      <c r="B217" s="1119"/>
      <c r="C217" s="1123" t="s">
        <v>1056</v>
      </c>
      <c r="D217" s="1141">
        <v>0</v>
      </c>
      <c r="E217" s="1141">
        <v>0</v>
      </c>
      <c r="F217" s="1141">
        <v>0</v>
      </c>
      <c r="G217" s="1141">
        <v>0</v>
      </c>
      <c r="H217" s="1119"/>
      <c r="I217" s="1119"/>
      <c r="J217" s="1119"/>
      <c r="K217" s="1119"/>
    </row>
    <row r="218" spans="1:11" ht="15" customHeight="1" x14ac:dyDescent="0.25">
      <c r="A218" s="1119"/>
      <c r="B218" s="1119"/>
      <c r="C218" s="1123" t="s">
        <v>1048</v>
      </c>
      <c r="D218" s="1141">
        <v>0</v>
      </c>
      <c r="E218" s="1141">
        <v>0</v>
      </c>
      <c r="F218" s="1141">
        <v>0</v>
      </c>
      <c r="G218" s="1141">
        <v>0</v>
      </c>
      <c r="H218" s="1119"/>
      <c r="I218" s="1119"/>
      <c r="J218" s="1119"/>
      <c r="K218" s="1119"/>
    </row>
    <row r="219" spans="1:11" ht="15" customHeight="1" x14ac:dyDescent="0.25">
      <c r="A219" s="1119"/>
      <c r="B219" s="1119"/>
      <c r="C219" s="1123" t="s">
        <v>1057</v>
      </c>
      <c r="D219" s="1141">
        <v>0</v>
      </c>
      <c r="E219" s="1141">
        <v>0</v>
      </c>
      <c r="F219" s="1141">
        <v>0</v>
      </c>
      <c r="G219" s="1141">
        <v>0</v>
      </c>
      <c r="H219" s="1119"/>
      <c r="I219" s="1119"/>
      <c r="J219" s="1119"/>
      <c r="K219" s="1119"/>
    </row>
    <row r="220" spans="1:11" ht="15" customHeight="1" x14ac:dyDescent="0.25">
      <c r="A220" s="1119"/>
      <c r="B220" s="1119"/>
      <c r="C220" s="1123" t="s">
        <v>1058</v>
      </c>
      <c r="D220" s="1141">
        <v>0</v>
      </c>
      <c r="E220" s="1141">
        <v>0</v>
      </c>
      <c r="F220" s="1141">
        <v>0</v>
      </c>
      <c r="G220" s="1141">
        <v>0</v>
      </c>
      <c r="H220" s="1119"/>
      <c r="I220" s="1119"/>
      <c r="J220" s="1119"/>
      <c r="K220" s="1119"/>
    </row>
    <row r="221" spans="1:11" ht="15" customHeight="1" x14ac:dyDescent="0.25">
      <c r="A221" s="1119"/>
      <c r="B221" s="1119"/>
      <c r="C221" s="1123" t="s">
        <v>1059</v>
      </c>
      <c r="D221" s="1141">
        <v>0</v>
      </c>
      <c r="E221" s="1141">
        <v>0</v>
      </c>
      <c r="F221" s="1141">
        <v>0</v>
      </c>
      <c r="G221" s="1141">
        <v>0</v>
      </c>
      <c r="H221" s="1119"/>
      <c r="I221" s="1119"/>
      <c r="J221" s="1119"/>
      <c r="K221" s="1119"/>
    </row>
    <row r="222" spans="1:11" ht="15" customHeight="1" x14ac:dyDescent="0.25">
      <c r="A222" s="1119"/>
      <c r="B222" s="1119"/>
      <c r="C222" s="1123" t="s">
        <v>1060</v>
      </c>
      <c r="D222" s="1141">
        <v>0</v>
      </c>
      <c r="E222" s="1141">
        <v>0</v>
      </c>
      <c r="F222" s="1141">
        <v>0</v>
      </c>
      <c r="G222" s="1141">
        <v>0</v>
      </c>
      <c r="H222" s="1119"/>
      <c r="I222" s="1119"/>
      <c r="J222" s="1119"/>
      <c r="K222" s="1119"/>
    </row>
    <row r="223" spans="1:11" ht="15" customHeight="1" x14ac:dyDescent="0.25">
      <c r="A223" s="1119"/>
      <c r="B223" s="1119"/>
      <c r="C223" s="1123" t="s">
        <v>1061</v>
      </c>
      <c r="D223" s="1141">
        <v>0</v>
      </c>
      <c r="E223" s="1141">
        <v>1000000</v>
      </c>
      <c r="F223" s="1141">
        <v>1000000</v>
      </c>
      <c r="G223" s="1141">
        <v>1000000</v>
      </c>
      <c r="H223" s="1119"/>
      <c r="I223" s="1119"/>
      <c r="J223" s="1119"/>
      <c r="K223" s="1119"/>
    </row>
    <row r="224" spans="1:11" ht="15" customHeight="1" x14ac:dyDescent="0.25">
      <c r="A224" s="1119"/>
      <c r="B224" s="1119"/>
      <c r="C224" s="1123" t="s">
        <v>1048</v>
      </c>
      <c r="D224" s="1141">
        <v>0</v>
      </c>
      <c r="E224" s="1141">
        <v>1000000</v>
      </c>
      <c r="F224" s="1141">
        <v>1000000</v>
      </c>
      <c r="G224" s="1141">
        <v>1000000</v>
      </c>
      <c r="H224" s="1119"/>
      <c r="I224" s="1119"/>
      <c r="J224" s="1119"/>
      <c r="K224" s="1119"/>
    </row>
    <row r="225" spans="1:11" ht="15" customHeight="1" x14ac:dyDescent="0.25">
      <c r="A225" s="1119"/>
      <c r="B225" s="1119"/>
      <c r="C225" s="1123" t="s">
        <v>1057</v>
      </c>
      <c r="D225" s="1141">
        <v>0</v>
      </c>
      <c r="E225" s="1141">
        <v>0</v>
      </c>
      <c r="F225" s="1141">
        <v>0</v>
      </c>
      <c r="G225" s="1141">
        <v>0</v>
      </c>
      <c r="H225" s="1119"/>
      <c r="I225" s="1119"/>
      <c r="J225" s="1119"/>
      <c r="K225" s="1119"/>
    </row>
    <row r="226" spans="1:11" ht="15" customHeight="1" x14ac:dyDescent="0.25">
      <c r="A226" s="1119"/>
      <c r="B226" s="1119"/>
      <c r="C226" s="1123" t="s">
        <v>1058</v>
      </c>
      <c r="D226" s="1141">
        <v>0</v>
      </c>
      <c r="E226" s="1141">
        <v>0</v>
      </c>
      <c r="F226" s="1141">
        <v>0</v>
      </c>
      <c r="G226" s="1141">
        <v>0</v>
      </c>
      <c r="H226" s="1119"/>
      <c r="I226" s="1119"/>
      <c r="J226" s="1119"/>
      <c r="K226" s="1119"/>
    </row>
    <row r="227" spans="1:11" ht="15" customHeight="1" x14ac:dyDescent="0.25">
      <c r="A227" s="1119"/>
      <c r="B227" s="1119"/>
      <c r="C227" s="1123" t="s">
        <v>1059</v>
      </c>
      <c r="D227" s="1141">
        <v>0</v>
      </c>
      <c r="E227" s="1141">
        <v>0</v>
      </c>
      <c r="F227" s="1141">
        <v>0</v>
      </c>
      <c r="G227" s="1141">
        <v>0</v>
      </c>
      <c r="H227" s="1119"/>
      <c r="I227" s="1119"/>
      <c r="J227" s="1119"/>
      <c r="K227" s="1119"/>
    </row>
    <row r="228" spans="1:11" ht="15" customHeight="1" x14ac:dyDescent="0.25">
      <c r="A228" s="1119"/>
      <c r="B228" s="1119"/>
      <c r="C228" s="1123" t="s">
        <v>1060</v>
      </c>
      <c r="D228" s="1141">
        <v>0</v>
      </c>
      <c r="E228" s="1141">
        <v>0</v>
      </c>
      <c r="F228" s="1141">
        <v>0</v>
      </c>
      <c r="G228" s="1141">
        <v>0</v>
      </c>
      <c r="H228" s="1119"/>
      <c r="I228" s="1119"/>
      <c r="J228" s="1119"/>
      <c r="K228" s="1119"/>
    </row>
    <row r="229" spans="1:11" ht="15" customHeight="1" x14ac:dyDescent="0.25">
      <c r="A229" s="1119"/>
      <c r="B229" s="1119"/>
      <c r="C229" s="1123" t="s">
        <v>1062</v>
      </c>
      <c r="D229" s="1141">
        <v>0</v>
      </c>
      <c r="E229" s="1141">
        <v>0</v>
      </c>
      <c r="F229" s="1141">
        <v>0</v>
      </c>
      <c r="G229" s="1141">
        <v>0</v>
      </c>
      <c r="H229" s="1119"/>
      <c r="I229" s="1119"/>
      <c r="J229" s="1119"/>
      <c r="K229" s="1119"/>
    </row>
    <row r="230" spans="1:11" ht="15" customHeight="1" x14ac:dyDescent="0.25">
      <c r="A230" s="1119"/>
      <c r="B230" s="1119"/>
      <c r="C230" s="1123" t="s">
        <v>1048</v>
      </c>
      <c r="D230" s="1141">
        <v>0</v>
      </c>
      <c r="E230" s="1141">
        <v>0</v>
      </c>
      <c r="F230" s="1141">
        <v>0</v>
      </c>
      <c r="G230" s="1141">
        <v>0</v>
      </c>
      <c r="H230" s="1119"/>
      <c r="I230" s="1119"/>
      <c r="J230" s="1119"/>
      <c r="K230" s="1119"/>
    </row>
    <row r="231" spans="1:11" ht="15" customHeight="1" x14ac:dyDescent="0.25">
      <c r="A231" s="1119"/>
      <c r="B231" s="1119"/>
      <c r="C231" s="1123" t="s">
        <v>1057</v>
      </c>
      <c r="D231" s="1141">
        <v>0</v>
      </c>
      <c r="E231" s="1141">
        <v>0</v>
      </c>
      <c r="F231" s="1141">
        <v>0</v>
      </c>
      <c r="G231" s="1141">
        <v>0</v>
      </c>
      <c r="H231" s="1119"/>
      <c r="I231" s="1119"/>
      <c r="J231" s="1119"/>
      <c r="K231" s="1119"/>
    </row>
    <row r="232" spans="1:11" ht="15" customHeight="1" x14ac:dyDescent="0.25">
      <c r="A232" s="1119"/>
      <c r="B232" s="1119"/>
      <c r="C232" s="1123" t="s">
        <v>1058</v>
      </c>
      <c r="D232" s="1141">
        <v>0</v>
      </c>
      <c r="E232" s="1141">
        <v>0</v>
      </c>
      <c r="F232" s="1141">
        <v>0</v>
      </c>
      <c r="G232" s="1141">
        <v>0</v>
      </c>
      <c r="H232" s="1119"/>
      <c r="I232" s="1119"/>
      <c r="J232" s="1119"/>
      <c r="K232" s="1119"/>
    </row>
    <row r="233" spans="1:11" ht="15" customHeight="1" x14ac:dyDescent="0.25">
      <c r="A233" s="1119"/>
      <c r="B233" s="1119"/>
      <c r="C233" s="1123" t="s">
        <v>1059</v>
      </c>
      <c r="D233" s="1141">
        <v>0</v>
      </c>
      <c r="E233" s="1141">
        <v>0</v>
      </c>
      <c r="F233" s="1141">
        <v>0</v>
      </c>
      <c r="G233" s="1141">
        <v>0</v>
      </c>
      <c r="H233" s="1119"/>
      <c r="I233" s="1119"/>
      <c r="J233" s="1119"/>
      <c r="K233" s="1119"/>
    </row>
    <row r="234" spans="1:11" ht="15" customHeight="1" x14ac:dyDescent="0.25">
      <c r="A234" s="1119"/>
      <c r="B234" s="1119"/>
      <c r="C234" s="1123" t="s">
        <v>1060</v>
      </c>
      <c r="D234" s="1141">
        <v>0</v>
      </c>
      <c r="E234" s="1141">
        <v>0</v>
      </c>
      <c r="F234" s="1141">
        <v>0</v>
      </c>
      <c r="G234" s="1141">
        <v>0</v>
      </c>
      <c r="H234" s="1119"/>
      <c r="I234" s="1119"/>
      <c r="J234" s="1119"/>
      <c r="K234" s="1119"/>
    </row>
    <row r="235" spans="1:11" ht="15" customHeight="1" x14ac:dyDescent="0.25">
      <c r="A235" s="1119"/>
      <c r="B235" s="1119"/>
      <c r="C235" s="1123" t="s">
        <v>1063</v>
      </c>
      <c r="D235" s="1141">
        <v>0</v>
      </c>
      <c r="E235" s="1141">
        <v>0</v>
      </c>
      <c r="F235" s="1141">
        <v>0</v>
      </c>
      <c r="G235" s="1141">
        <v>0</v>
      </c>
      <c r="H235" s="1119"/>
      <c r="I235" s="1119"/>
      <c r="J235" s="1119"/>
      <c r="K235" s="1119"/>
    </row>
    <row r="236" spans="1:11" ht="15" customHeight="1" x14ac:dyDescent="0.25">
      <c r="A236" s="1119"/>
      <c r="B236" s="1119"/>
      <c r="C236" s="1123" t="s">
        <v>1064</v>
      </c>
      <c r="D236" s="1141">
        <v>0</v>
      </c>
      <c r="E236" s="1141">
        <v>0</v>
      </c>
      <c r="F236" s="1141">
        <v>0</v>
      </c>
      <c r="G236" s="1141">
        <v>0</v>
      </c>
      <c r="H236" s="1119"/>
      <c r="I236" s="1119"/>
      <c r="J236" s="1119"/>
      <c r="K236" s="1119"/>
    </row>
    <row r="237" spans="1:11" ht="20.100000000000001" customHeight="1" x14ac:dyDescent="0.25">
      <c r="A237" s="1119"/>
      <c r="B237" s="1119"/>
      <c r="C237" s="1143" t="s">
        <v>1038</v>
      </c>
      <c r="D237" s="1119"/>
      <c r="E237" s="1119"/>
      <c r="F237" s="1119"/>
      <c r="G237" s="1119"/>
      <c r="H237" s="1119"/>
      <c r="I237" s="1119"/>
      <c r="J237" s="1119"/>
      <c r="K237" s="1119"/>
    </row>
  </sheetData>
  <mergeCells count="27">
    <mergeCell ref="D6:G6"/>
    <mergeCell ref="C1:G1"/>
    <mergeCell ref="C2:G2"/>
    <mergeCell ref="D3:G3"/>
    <mergeCell ref="D4:G4"/>
    <mergeCell ref="D5:G5"/>
    <mergeCell ref="D80:G80"/>
    <mergeCell ref="D7:G7"/>
    <mergeCell ref="C8:G8"/>
    <mergeCell ref="C9:G9"/>
    <mergeCell ref="D10:G10"/>
    <mergeCell ref="D15:G15"/>
    <mergeCell ref="C22:G22"/>
    <mergeCell ref="D23:G23"/>
    <mergeCell ref="D24:G24"/>
    <mergeCell ref="D25:G25"/>
    <mergeCell ref="D26:G26"/>
    <mergeCell ref="C35:G35"/>
    <mergeCell ref="D139:G139"/>
    <mergeCell ref="D140:G140"/>
    <mergeCell ref="C149:G149"/>
    <mergeCell ref="D81:G81"/>
    <mergeCell ref="D82:G82"/>
    <mergeCell ref="C91:G91"/>
    <mergeCell ref="C136:G136"/>
    <mergeCell ref="D137:G137"/>
    <mergeCell ref="D138:G138"/>
  </mergeCells>
  <pageMargins left="0" right="0" top="0" bottom="0" header="0" footer="0"/>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99DD7-3978-4051-B00C-717AF42EF421}">
  <sheetPr>
    <outlinePr summaryBelow="0"/>
  </sheetPr>
  <dimension ref="A1:K294"/>
  <sheetViews>
    <sheetView workbookViewId="0">
      <selection activeCell="L12" sqref="L12"/>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1995</v>
      </c>
      <c r="E3" s="1265"/>
      <c r="F3" s="1265"/>
      <c r="G3" s="1265"/>
      <c r="H3" s="1145"/>
      <c r="I3" s="1145"/>
      <c r="J3" s="1145"/>
      <c r="K3" s="1145"/>
    </row>
    <row r="4" spans="1:11" ht="14.1" customHeight="1" x14ac:dyDescent="0.25">
      <c r="A4" s="1145"/>
      <c r="B4" s="1145"/>
      <c r="C4" s="1121" t="s">
        <v>984</v>
      </c>
      <c r="D4" s="1264" t="s">
        <v>1996</v>
      </c>
      <c r="E4" s="1265"/>
      <c r="F4" s="1265"/>
      <c r="G4" s="1265"/>
      <c r="H4" s="1145"/>
      <c r="I4" s="1145"/>
      <c r="J4" s="1145"/>
      <c r="K4" s="1145"/>
    </row>
    <row r="5" spans="1:11" ht="14.1" customHeight="1" x14ac:dyDescent="0.25">
      <c r="A5" s="1145"/>
      <c r="B5" s="1145"/>
      <c r="C5" s="1121" t="s">
        <v>2</v>
      </c>
      <c r="D5" s="1264" t="s">
        <v>1316</v>
      </c>
      <c r="E5" s="1265"/>
      <c r="F5" s="1265"/>
      <c r="G5" s="1265"/>
      <c r="H5" s="1145"/>
      <c r="I5" s="1145"/>
      <c r="J5" s="1145"/>
      <c r="K5" s="1145"/>
    </row>
    <row r="6" spans="1:11" ht="14.1" customHeight="1" x14ac:dyDescent="0.25">
      <c r="A6" s="1145"/>
      <c r="B6" s="1145"/>
      <c r="C6" s="1121" t="s">
        <v>4</v>
      </c>
      <c r="D6" s="1264" t="s">
        <v>986</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83.1" customHeight="1" x14ac:dyDescent="0.25">
      <c r="A9" s="1145"/>
      <c r="B9" s="1145"/>
      <c r="C9" s="1270" t="s">
        <v>1997</v>
      </c>
      <c r="D9" s="1271"/>
      <c r="E9" s="1271"/>
      <c r="F9" s="1271"/>
      <c r="G9" s="1271"/>
      <c r="H9" s="1145"/>
      <c r="I9" s="1145"/>
      <c r="J9" s="1145"/>
      <c r="K9" s="1145"/>
    </row>
    <row r="10" spans="1:11" ht="89.1" customHeight="1" x14ac:dyDescent="0.25">
      <c r="A10" s="1145"/>
      <c r="B10" s="1145"/>
      <c r="C10" s="1122" t="s">
        <v>10</v>
      </c>
      <c r="D10" s="1258" t="s">
        <v>1998</v>
      </c>
      <c r="E10" s="1259"/>
      <c r="F10" s="1259"/>
      <c r="G10" s="1259"/>
      <c r="H10" s="1145"/>
      <c r="I10" s="1145"/>
      <c r="J10" s="1145"/>
      <c r="K10" s="1145"/>
    </row>
    <row r="11" spans="1:11" ht="48" customHeight="1" x14ac:dyDescent="0.25">
      <c r="A11" s="1145"/>
      <c r="B11" s="1145"/>
      <c r="C11" s="1123" t="s">
        <v>12</v>
      </c>
      <c r="D11" s="1124">
        <v>2024</v>
      </c>
      <c r="E11" s="1124">
        <v>2025</v>
      </c>
      <c r="F11" s="1124">
        <v>2026</v>
      </c>
      <c r="G11" s="1124">
        <v>2027</v>
      </c>
      <c r="H11" s="1145"/>
      <c r="I11" s="1145"/>
      <c r="J11" s="1145"/>
      <c r="K11" s="1145"/>
    </row>
    <row r="12" spans="1:11" ht="38.25" customHeight="1" x14ac:dyDescent="0.25">
      <c r="A12" s="1145"/>
      <c r="B12" s="1145"/>
      <c r="C12" s="1125"/>
      <c r="D12" s="1126" t="s">
        <v>13</v>
      </c>
      <c r="E12" s="1126" t="s">
        <v>14</v>
      </c>
      <c r="F12" s="1126" t="s">
        <v>14</v>
      </c>
      <c r="G12" s="1126" t="s">
        <v>14</v>
      </c>
      <c r="H12" s="1145"/>
      <c r="I12" s="1145"/>
      <c r="J12" s="1145"/>
      <c r="K12" s="1145"/>
    </row>
    <row r="13" spans="1:11" ht="51" customHeight="1" x14ac:dyDescent="0.25">
      <c r="A13" s="1145"/>
      <c r="B13" s="1145"/>
      <c r="C13" s="1123" t="s">
        <v>1999</v>
      </c>
      <c r="D13" s="1127" t="s">
        <v>1550</v>
      </c>
      <c r="E13" s="1127" t="s">
        <v>1535</v>
      </c>
      <c r="F13" s="1127" t="s">
        <v>1535</v>
      </c>
      <c r="G13" s="1127" t="s">
        <v>1227</v>
      </c>
      <c r="H13" s="1145"/>
      <c r="I13" s="1145"/>
      <c r="J13" s="1145"/>
      <c r="K13" s="1145"/>
    </row>
    <row r="14" spans="1:11" ht="51.75" customHeight="1" x14ac:dyDescent="0.25">
      <c r="A14" s="1145"/>
      <c r="B14" s="1145"/>
      <c r="C14" s="1123" t="s">
        <v>2000</v>
      </c>
      <c r="D14" s="1127" t="s">
        <v>2001</v>
      </c>
      <c r="E14" s="1127" t="s">
        <v>1550</v>
      </c>
      <c r="F14" s="1127" t="s">
        <v>1535</v>
      </c>
      <c r="G14" s="1127" t="s">
        <v>1535</v>
      </c>
      <c r="H14" s="1145"/>
      <c r="I14" s="1145"/>
      <c r="J14" s="1145"/>
      <c r="K14" s="1145"/>
    </row>
    <row r="15" spans="1:11" ht="132.94999999999999" customHeight="1" x14ac:dyDescent="0.25">
      <c r="A15" s="1145"/>
      <c r="B15" s="1145"/>
      <c r="C15" s="1122" t="s">
        <v>646</v>
      </c>
      <c r="D15" s="1258" t="s">
        <v>2002</v>
      </c>
      <c r="E15" s="1259"/>
      <c r="F15" s="1259"/>
      <c r="G15" s="1259"/>
      <c r="H15" s="1145"/>
      <c r="I15" s="1145"/>
      <c r="J15" s="1145"/>
      <c r="K15" s="1145"/>
    </row>
    <row r="16" spans="1:11" ht="27.95" customHeight="1" x14ac:dyDescent="0.25">
      <c r="A16" s="1145"/>
      <c r="B16" s="1145"/>
      <c r="C16" s="1123" t="s">
        <v>1005</v>
      </c>
      <c r="D16" s="1124">
        <v>2024</v>
      </c>
      <c r="E16" s="1124">
        <v>2025</v>
      </c>
      <c r="F16" s="1124">
        <v>2026</v>
      </c>
      <c r="G16" s="1124">
        <v>2027</v>
      </c>
      <c r="H16" s="1145"/>
      <c r="I16" s="1145"/>
      <c r="J16" s="1145"/>
      <c r="K16" s="1145"/>
    </row>
    <row r="17" spans="1:11" ht="24.75" customHeight="1" x14ac:dyDescent="0.25">
      <c r="A17" s="1145"/>
      <c r="B17" s="1145"/>
      <c r="C17" s="1125"/>
      <c r="D17" s="1126" t="s">
        <v>13</v>
      </c>
      <c r="E17" s="1126" t="s">
        <v>14</v>
      </c>
      <c r="F17" s="1126" t="s">
        <v>14</v>
      </c>
      <c r="G17" s="1126" t="s">
        <v>14</v>
      </c>
      <c r="H17" s="1145"/>
      <c r="I17" s="1145"/>
      <c r="J17" s="1145"/>
      <c r="K17" s="1145"/>
    </row>
    <row r="18" spans="1:11" ht="43.5" customHeight="1" x14ac:dyDescent="0.25">
      <c r="A18" s="1145"/>
      <c r="B18" s="1145"/>
      <c r="C18" s="1123" t="s">
        <v>2003</v>
      </c>
      <c r="D18" s="1127" t="s">
        <v>2001</v>
      </c>
      <c r="E18" s="1127" t="s">
        <v>1535</v>
      </c>
      <c r="F18" s="1127" t="s">
        <v>1535</v>
      </c>
      <c r="G18" s="1127" t="s">
        <v>1227</v>
      </c>
      <c r="H18" s="1145"/>
      <c r="I18" s="1145"/>
      <c r="J18" s="1145"/>
      <c r="K18" s="1145"/>
    </row>
    <row r="19" spans="1:11" ht="32.25" customHeight="1" x14ac:dyDescent="0.25">
      <c r="A19" s="1145"/>
      <c r="B19" s="1145"/>
      <c r="C19" s="1123" t="s">
        <v>2004</v>
      </c>
      <c r="D19" s="1127" t="s">
        <v>1011</v>
      </c>
      <c r="E19" s="1127" t="s">
        <v>2005</v>
      </c>
      <c r="F19" s="1127" t="s">
        <v>2006</v>
      </c>
      <c r="G19" s="1127" t="s">
        <v>2007</v>
      </c>
      <c r="H19" s="1145"/>
      <c r="I19" s="1145"/>
      <c r="J19" s="1145"/>
      <c r="K19" s="1145"/>
    </row>
    <row r="20" spans="1:11" ht="30" customHeight="1" x14ac:dyDescent="0.25">
      <c r="A20" s="1145"/>
      <c r="B20" s="1145"/>
      <c r="C20" s="1123" t="s">
        <v>2008</v>
      </c>
      <c r="D20" s="1127" t="s">
        <v>2009</v>
      </c>
      <c r="E20" s="1127" t="s">
        <v>2009</v>
      </c>
      <c r="F20" s="1127" t="s">
        <v>2010</v>
      </c>
      <c r="G20" s="1127" t="s">
        <v>2011</v>
      </c>
      <c r="H20" s="1145"/>
      <c r="I20" s="1145"/>
      <c r="J20" s="1145"/>
      <c r="K20" s="1145"/>
    </row>
    <row r="21" spans="1:11" ht="41.1" customHeight="1" x14ac:dyDescent="0.25">
      <c r="A21" s="1145"/>
      <c r="B21" s="1145"/>
      <c r="C21" s="1123" t="s">
        <v>2012</v>
      </c>
      <c r="D21" s="1127" t="s">
        <v>2001</v>
      </c>
      <c r="E21" s="1127" t="s">
        <v>1550</v>
      </c>
      <c r="F21" s="1127" t="s">
        <v>1535</v>
      </c>
      <c r="G21" s="1127" t="s">
        <v>1535</v>
      </c>
      <c r="H21" s="1145"/>
      <c r="I21" s="1145"/>
      <c r="J21" s="1145"/>
      <c r="K21" s="1145"/>
    </row>
    <row r="22" spans="1:11" ht="14.1" customHeight="1" x14ac:dyDescent="0.25">
      <c r="A22" s="1145"/>
      <c r="B22" s="1145"/>
      <c r="C22" s="1256" t="s">
        <v>1019</v>
      </c>
      <c r="D22" s="1257"/>
      <c r="E22" s="1257"/>
      <c r="F22" s="1257"/>
      <c r="G22" s="1257"/>
      <c r="H22" s="1145"/>
      <c r="I22" s="1145"/>
      <c r="J22" s="1145"/>
      <c r="K22" s="1145"/>
    </row>
    <row r="23" spans="1:11" ht="14.1" customHeight="1" x14ac:dyDescent="0.25">
      <c r="A23" s="1145"/>
      <c r="B23" s="1145"/>
      <c r="C23" s="1128" t="s">
        <v>2013</v>
      </c>
      <c r="D23" s="1256" t="s">
        <v>2014</v>
      </c>
      <c r="E23" s="1257"/>
      <c r="F23" s="1257"/>
      <c r="G23" s="1257"/>
      <c r="H23" s="1145"/>
      <c r="I23" s="1145"/>
      <c r="J23" s="1145"/>
      <c r="K23" s="1145"/>
    </row>
    <row r="24" spans="1:11" ht="18" customHeight="1" x14ac:dyDescent="0.25">
      <c r="A24" s="1145"/>
      <c r="B24" s="1145"/>
      <c r="C24" s="1129" t="s">
        <v>1022</v>
      </c>
      <c r="D24" s="1252" t="s">
        <v>2015</v>
      </c>
      <c r="E24" s="1253"/>
      <c r="F24" s="1253"/>
      <c r="G24" s="1253"/>
      <c r="H24" s="1145"/>
      <c r="I24" s="1145"/>
      <c r="J24" s="1145"/>
      <c r="K24" s="1145"/>
    </row>
    <row r="25" spans="1:11" ht="18" customHeight="1" x14ac:dyDescent="0.25">
      <c r="A25" s="1145"/>
      <c r="B25" s="1145"/>
      <c r="C25" s="1130" t="s">
        <v>1024</v>
      </c>
      <c r="D25" s="1254" t="s">
        <v>2016</v>
      </c>
      <c r="E25" s="1255"/>
      <c r="F25" s="1255"/>
      <c r="G25" s="1255"/>
      <c r="H25" s="1145"/>
      <c r="I25" s="1145"/>
      <c r="J25" s="1145"/>
      <c r="K25" s="1145"/>
    </row>
    <row r="26" spans="1:11" ht="18" customHeight="1" x14ac:dyDescent="0.25">
      <c r="A26" s="1145"/>
      <c r="B26" s="1145"/>
      <c r="C26" s="1130" t="s">
        <v>31</v>
      </c>
      <c r="D26" s="1254" t="s">
        <v>1386</v>
      </c>
      <c r="E26" s="1255"/>
      <c r="F26" s="1255"/>
      <c r="G26" s="1255"/>
      <c r="H26" s="1145"/>
      <c r="I26" s="1145"/>
      <c r="J26" s="1145"/>
      <c r="K26" s="1145"/>
    </row>
    <row r="27" spans="1:11" ht="15" customHeight="1" x14ac:dyDescent="0.25">
      <c r="A27" s="1145"/>
      <c r="B27" s="1145"/>
      <c r="C27" s="1146"/>
      <c r="D27" s="1132">
        <v>2024</v>
      </c>
      <c r="E27" s="1132">
        <v>2025</v>
      </c>
      <c r="F27" s="1132">
        <v>2026</v>
      </c>
      <c r="G27" s="1132">
        <v>2027</v>
      </c>
      <c r="H27" s="1145"/>
      <c r="I27" s="1145"/>
      <c r="J27" s="1145"/>
      <c r="K27" s="1145"/>
    </row>
    <row r="28" spans="1:11" ht="15" customHeight="1" x14ac:dyDescent="0.25">
      <c r="A28" s="1145"/>
      <c r="B28" s="1145"/>
      <c r="C28" s="1147"/>
      <c r="D28" s="1134" t="s">
        <v>13</v>
      </c>
      <c r="E28" s="1134" t="s">
        <v>14</v>
      </c>
      <c r="F28" s="1134" t="s">
        <v>14</v>
      </c>
      <c r="G28" s="1134" t="s">
        <v>14</v>
      </c>
      <c r="H28" s="1145"/>
      <c r="I28" s="1145"/>
      <c r="J28" s="1145"/>
      <c r="K28" s="1145"/>
    </row>
    <row r="29" spans="1:11" ht="14.1" customHeight="1" x14ac:dyDescent="0.25">
      <c r="A29" s="1145"/>
      <c r="B29" s="1145"/>
      <c r="C29" s="1123" t="s">
        <v>33</v>
      </c>
      <c r="D29" s="1127" t="s">
        <v>1651</v>
      </c>
      <c r="E29" s="1127" t="s">
        <v>2017</v>
      </c>
      <c r="F29" s="1127" t="s">
        <v>2018</v>
      </c>
      <c r="G29" s="1127" t="s">
        <v>2018</v>
      </c>
      <c r="H29" s="1145"/>
      <c r="I29" s="1145"/>
      <c r="J29" s="1145"/>
      <c r="K29" s="1145"/>
    </row>
    <row r="30" spans="1:11" ht="14.1" customHeight="1" x14ac:dyDescent="0.25">
      <c r="A30" s="1145"/>
      <c r="B30" s="1145"/>
      <c r="C30" s="1123" t="s">
        <v>1029</v>
      </c>
      <c r="D30" s="1127" t="s">
        <v>2019</v>
      </c>
      <c r="E30" s="1127" t="s">
        <v>2020</v>
      </c>
      <c r="F30" s="1127" t="s">
        <v>2021</v>
      </c>
      <c r="G30" s="1127" t="s">
        <v>2021</v>
      </c>
      <c r="H30" s="1145"/>
      <c r="I30" s="1145"/>
      <c r="J30" s="1145"/>
      <c r="K30" s="1145"/>
    </row>
    <row r="31" spans="1:11" ht="14.1" customHeight="1" x14ac:dyDescent="0.25">
      <c r="A31" s="1145"/>
      <c r="B31" s="1145"/>
      <c r="C31" s="1123" t="s">
        <v>1032</v>
      </c>
      <c r="D31" s="1127" t="s">
        <v>2022</v>
      </c>
      <c r="E31" s="1127" t="s">
        <v>2023</v>
      </c>
      <c r="F31" s="1127" t="s">
        <v>2024</v>
      </c>
      <c r="G31" s="1127" t="s">
        <v>2024</v>
      </c>
      <c r="H31" s="1145"/>
      <c r="I31" s="1145"/>
      <c r="J31" s="1145"/>
      <c r="K31" s="1145"/>
    </row>
    <row r="32" spans="1:11" ht="14.1" customHeight="1" x14ac:dyDescent="0.25">
      <c r="A32" s="1145"/>
      <c r="B32" s="1145"/>
      <c r="C32" s="1123" t="s">
        <v>1037</v>
      </c>
      <c r="D32" s="1127" t="s">
        <v>1038</v>
      </c>
      <c r="E32" s="1127" t="s">
        <v>2025</v>
      </c>
      <c r="F32" s="1127" t="s">
        <v>2026</v>
      </c>
      <c r="G32" s="1127" t="s">
        <v>1039</v>
      </c>
      <c r="H32" s="1145"/>
      <c r="I32" s="1145"/>
      <c r="J32" s="1145"/>
      <c r="K32" s="1145"/>
    </row>
    <row r="33" spans="1:11" ht="14.1" customHeight="1" x14ac:dyDescent="0.25">
      <c r="A33" s="1145"/>
      <c r="B33" s="1145"/>
      <c r="C33" s="1123" t="s">
        <v>1042</v>
      </c>
      <c r="D33" s="1127" t="s">
        <v>1038</v>
      </c>
      <c r="E33" s="1127" t="s">
        <v>2027</v>
      </c>
      <c r="F33" s="1127" t="s">
        <v>2028</v>
      </c>
      <c r="G33" s="1127" t="s">
        <v>1039</v>
      </c>
      <c r="H33" s="1145"/>
      <c r="I33" s="1145"/>
      <c r="J33" s="1145"/>
      <c r="K33" s="1145"/>
    </row>
    <row r="34" spans="1:11" ht="14.1" customHeight="1" x14ac:dyDescent="0.25">
      <c r="A34" s="1145"/>
      <c r="B34" s="1145"/>
      <c r="C34" s="1123" t="s">
        <v>39</v>
      </c>
      <c r="D34" s="1127" t="s">
        <v>1038</v>
      </c>
      <c r="E34" s="1127" t="s">
        <v>2029</v>
      </c>
      <c r="F34" s="1127" t="s">
        <v>2030</v>
      </c>
      <c r="G34" s="1127" t="s">
        <v>1039</v>
      </c>
      <c r="H34" s="1145"/>
      <c r="I34" s="1145"/>
      <c r="J34" s="1145"/>
      <c r="K34" s="1145"/>
    </row>
    <row r="35" spans="1:11" ht="14.1" customHeight="1" x14ac:dyDescent="0.25">
      <c r="A35" s="1145"/>
      <c r="B35" s="1145"/>
      <c r="C35" s="1250" t="s">
        <v>1046</v>
      </c>
      <c r="D35" s="1251"/>
      <c r="E35" s="1251"/>
      <c r="F35" s="1251"/>
      <c r="G35" s="1251"/>
      <c r="H35" s="1145"/>
      <c r="I35" s="1145"/>
      <c r="J35" s="1145"/>
      <c r="K35" s="1145"/>
    </row>
    <row r="36" spans="1:11" ht="14.1" customHeight="1" x14ac:dyDescent="0.25">
      <c r="A36" s="1145"/>
      <c r="B36" s="1145"/>
      <c r="C36" s="1146"/>
      <c r="D36" s="1132">
        <v>2024</v>
      </c>
      <c r="E36" s="1132">
        <v>2025</v>
      </c>
      <c r="F36" s="1132">
        <v>2026</v>
      </c>
      <c r="G36" s="1132">
        <v>2027</v>
      </c>
      <c r="H36" s="1145"/>
      <c r="I36" s="1145"/>
      <c r="J36" s="1145"/>
      <c r="K36" s="1145"/>
    </row>
    <row r="37" spans="1:11" ht="14.1" customHeight="1" x14ac:dyDescent="0.25">
      <c r="A37" s="1145"/>
      <c r="B37" s="1145"/>
      <c r="C37" s="1147"/>
      <c r="D37" s="1134" t="s">
        <v>13</v>
      </c>
      <c r="E37" s="1134" t="s">
        <v>14</v>
      </c>
      <c r="F37" s="1134" t="s">
        <v>14</v>
      </c>
      <c r="G37" s="1134" t="s">
        <v>14</v>
      </c>
      <c r="H37" s="1145"/>
      <c r="I37" s="1145"/>
      <c r="J37" s="1145"/>
      <c r="K37" s="1145"/>
    </row>
    <row r="38" spans="1:11" ht="14.1" customHeight="1" x14ac:dyDescent="0.25">
      <c r="A38" s="1145"/>
      <c r="B38" s="1145"/>
      <c r="C38" s="1135" t="s">
        <v>1047</v>
      </c>
      <c r="D38" s="1136">
        <v>0</v>
      </c>
      <c r="E38" s="1136">
        <v>110140000</v>
      </c>
      <c r="F38" s="1136">
        <v>110140000</v>
      </c>
      <c r="G38" s="1136">
        <v>110140000</v>
      </c>
      <c r="H38" s="1145"/>
      <c r="I38" s="1145"/>
      <c r="J38" s="1145"/>
      <c r="K38" s="1145"/>
    </row>
    <row r="39" spans="1:11" ht="14.1" customHeight="1" x14ac:dyDescent="0.25">
      <c r="A39" s="1145"/>
      <c r="B39" s="1145"/>
      <c r="C39" s="1135" t="s">
        <v>1048</v>
      </c>
      <c r="D39" s="1136">
        <v>0</v>
      </c>
      <c r="E39" s="1136">
        <v>110140000</v>
      </c>
      <c r="F39" s="1136">
        <v>110140000</v>
      </c>
      <c r="G39" s="1136">
        <v>110140000</v>
      </c>
      <c r="H39" s="1145"/>
      <c r="I39" s="1145"/>
      <c r="J39" s="1145"/>
      <c r="K39" s="1145"/>
    </row>
    <row r="40" spans="1:11" ht="14.1" customHeight="1" x14ac:dyDescent="0.25">
      <c r="A40" s="1145"/>
      <c r="B40" s="1145"/>
      <c r="C40" s="1135" t="s">
        <v>1049</v>
      </c>
      <c r="D40" s="1136">
        <v>0</v>
      </c>
      <c r="E40" s="1136">
        <v>0</v>
      </c>
      <c r="F40" s="1136">
        <v>0</v>
      </c>
      <c r="G40" s="1136">
        <v>0</v>
      </c>
      <c r="H40" s="1145"/>
      <c r="I40" s="1145"/>
      <c r="J40" s="1145"/>
      <c r="K40" s="1145"/>
    </row>
    <row r="41" spans="1:11" ht="14.1" customHeight="1" x14ac:dyDescent="0.25">
      <c r="A41" s="1145"/>
      <c r="B41" s="1145"/>
      <c r="C41" s="1135" t="s">
        <v>1050</v>
      </c>
      <c r="D41" s="1136">
        <v>0</v>
      </c>
      <c r="E41" s="1136">
        <v>17330000</v>
      </c>
      <c r="F41" s="1136">
        <v>17330000</v>
      </c>
      <c r="G41" s="1136">
        <v>17330000</v>
      </c>
      <c r="H41" s="1145"/>
      <c r="I41" s="1145"/>
      <c r="J41" s="1145"/>
      <c r="K41" s="1145"/>
    </row>
    <row r="42" spans="1:11" ht="14.1" customHeight="1" x14ac:dyDescent="0.25">
      <c r="A42" s="1145"/>
      <c r="B42" s="1145"/>
      <c r="C42" s="1135" t="s">
        <v>1048</v>
      </c>
      <c r="D42" s="1136">
        <v>0</v>
      </c>
      <c r="E42" s="1136">
        <v>17330000</v>
      </c>
      <c r="F42" s="1136">
        <v>17330000</v>
      </c>
      <c r="G42" s="1136">
        <v>17330000</v>
      </c>
      <c r="H42" s="1145"/>
      <c r="I42" s="1145"/>
      <c r="J42" s="1145"/>
      <c r="K42" s="1145"/>
    </row>
    <row r="43" spans="1:11" ht="14.1" customHeight="1" x14ac:dyDescent="0.25">
      <c r="A43" s="1145"/>
      <c r="B43" s="1145"/>
      <c r="C43" s="1135" t="s">
        <v>1049</v>
      </c>
      <c r="D43" s="1136">
        <v>0</v>
      </c>
      <c r="E43" s="1136">
        <v>0</v>
      </c>
      <c r="F43" s="1136">
        <v>0</v>
      </c>
      <c r="G43" s="1136">
        <v>0</v>
      </c>
      <c r="H43" s="1145"/>
      <c r="I43" s="1145"/>
      <c r="J43" s="1145"/>
      <c r="K43" s="1145"/>
    </row>
    <row r="44" spans="1:11" ht="14.1" customHeight="1" x14ac:dyDescent="0.25">
      <c r="A44" s="1145"/>
      <c r="B44" s="1145"/>
      <c r="C44" s="1135" t="s">
        <v>1051</v>
      </c>
      <c r="D44" s="1136">
        <v>0</v>
      </c>
      <c r="E44" s="1136">
        <v>32840000</v>
      </c>
      <c r="F44" s="1136">
        <v>33840000</v>
      </c>
      <c r="G44" s="1136">
        <v>33840000</v>
      </c>
      <c r="H44" s="1145"/>
      <c r="I44" s="1145"/>
      <c r="J44" s="1145"/>
      <c r="K44" s="1145"/>
    </row>
    <row r="45" spans="1:11" ht="14.1" customHeight="1" x14ac:dyDescent="0.25">
      <c r="A45" s="1145"/>
      <c r="B45" s="1145"/>
      <c r="C45" s="1135" t="s">
        <v>1048</v>
      </c>
      <c r="D45" s="1136">
        <v>0</v>
      </c>
      <c r="E45" s="1136">
        <v>32840000</v>
      </c>
      <c r="F45" s="1136">
        <v>33840000</v>
      </c>
      <c r="G45" s="1136">
        <v>33840000</v>
      </c>
      <c r="H45" s="1145"/>
      <c r="I45" s="1145"/>
      <c r="J45" s="1145"/>
      <c r="K45" s="1145"/>
    </row>
    <row r="46" spans="1:11" ht="14.1" customHeight="1" x14ac:dyDescent="0.25">
      <c r="A46" s="1145"/>
      <c r="B46" s="1145"/>
      <c r="C46" s="1135" t="s">
        <v>1049</v>
      </c>
      <c r="D46" s="1136">
        <v>0</v>
      </c>
      <c r="E46" s="1136">
        <v>0</v>
      </c>
      <c r="F46" s="1136">
        <v>0</v>
      </c>
      <c r="G46" s="1136">
        <v>0</v>
      </c>
      <c r="H46" s="1145"/>
      <c r="I46" s="1145"/>
      <c r="J46" s="1145"/>
      <c r="K46" s="1145"/>
    </row>
    <row r="47" spans="1:11" ht="14.1" customHeight="1" x14ac:dyDescent="0.25">
      <c r="A47" s="1145"/>
      <c r="B47" s="1145"/>
      <c r="C47" s="1135" t="s">
        <v>1052</v>
      </c>
      <c r="D47" s="1136">
        <v>0</v>
      </c>
      <c r="E47" s="1136">
        <v>0</v>
      </c>
      <c r="F47" s="1136">
        <v>0</v>
      </c>
      <c r="G47" s="1136">
        <v>0</v>
      </c>
      <c r="H47" s="1145"/>
      <c r="I47" s="1145"/>
      <c r="J47" s="1145"/>
      <c r="K47" s="1145"/>
    </row>
    <row r="48" spans="1:11" ht="14.1" customHeight="1" x14ac:dyDescent="0.25">
      <c r="A48" s="1145"/>
      <c r="B48" s="1145"/>
      <c r="C48" s="1135" t="s">
        <v>1048</v>
      </c>
      <c r="D48" s="1136">
        <v>0</v>
      </c>
      <c r="E48" s="1136">
        <v>0</v>
      </c>
      <c r="F48" s="1136">
        <v>0</v>
      </c>
      <c r="G48" s="1136">
        <v>0</v>
      </c>
      <c r="H48" s="1145"/>
      <c r="I48" s="1145"/>
      <c r="J48" s="1145"/>
      <c r="K48" s="1145"/>
    </row>
    <row r="49" spans="1:11" ht="14.1" customHeight="1" x14ac:dyDescent="0.25">
      <c r="A49" s="1145"/>
      <c r="B49" s="1145"/>
      <c r="C49" s="1135" t="s">
        <v>1049</v>
      </c>
      <c r="D49" s="1136">
        <v>0</v>
      </c>
      <c r="E49" s="1136">
        <v>0</v>
      </c>
      <c r="F49" s="1136">
        <v>0</v>
      </c>
      <c r="G49" s="1136">
        <v>0</v>
      </c>
      <c r="H49" s="1145"/>
      <c r="I49" s="1145"/>
      <c r="J49" s="1145"/>
      <c r="K49" s="1145"/>
    </row>
    <row r="50" spans="1:11" ht="14.1" customHeight="1" x14ac:dyDescent="0.25">
      <c r="A50" s="1145"/>
      <c r="B50" s="1145"/>
      <c r="C50" s="1135" t="s">
        <v>1053</v>
      </c>
      <c r="D50" s="1136">
        <v>0</v>
      </c>
      <c r="E50" s="1136">
        <v>0</v>
      </c>
      <c r="F50" s="1136">
        <v>0</v>
      </c>
      <c r="G50" s="1136">
        <v>0</v>
      </c>
      <c r="H50" s="1145"/>
      <c r="I50" s="1145"/>
      <c r="J50" s="1145"/>
      <c r="K50" s="1145"/>
    </row>
    <row r="51" spans="1:11" ht="14.1" customHeight="1" x14ac:dyDescent="0.25">
      <c r="A51" s="1145"/>
      <c r="B51" s="1145"/>
      <c r="C51" s="1135" t="s">
        <v>1048</v>
      </c>
      <c r="D51" s="1136">
        <v>0</v>
      </c>
      <c r="E51" s="1136">
        <v>0</v>
      </c>
      <c r="F51" s="1136">
        <v>0</v>
      </c>
      <c r="G51" s="1136">
        <v>0</v>
      </c>
      <c r="H51" s="1145"/>
      <c r="I51" s="1145"/>
      <c r="J51" s="1145"/>
      <c r="K51" s="1145"/>
    </row>
    <row r="52" spans="1:11" ht="14.1" customHeight="1" x14ac:dyDescent="0.25">
      <c r="A52" s="1145"/>
      <c r="B52" s="1145"/>
      <c r="C52" s="1135" t="s">
        <v>1049</v>
      </c>
      <c r="D52" s="1136">
        <v>0</v>
      </c>
      <c r="E52" s="1136">
        <v>0</v>
      </c>
      <c r="F52" s="1136">
        <v>0</v>
      </c>
      <c r="G52" s="1136">
        <v>0</v>
      </c>
      <c r="H52" s="1145"/>
      <c r="I52" s="1145"/>
      <c r="J52" s="1145"/>
      <c r="K52" s="1145"/>
    </row>
    <row r="53" spans="1:11" ht="14.1" customHeight="1" x14ac:dyDescent="0.25">
      <c r="A53" s="1145"/>
      <c r="B53" s="1145"/>
      <c r="C53" s="1135" t="s">
        <v>1054</v>
      </c>
      <c r="D53" s="1136">
        <v>0</v>
      </c>
      <c r="E53" s="1136">
        <v>150000</v>
      </c>
      <c r="F53" s="1136">
        <v>150000</v>
      </c>
      <c r="G53" s="1136">
        <v>150000</v>
      </c>
      <c r="H53" s="1145"/>
      <c r="I53" s="1145"/>
      <c r="J53" s="1145"/>
      <c r="K53" s="1145"/>
    </row>
    <row r="54" spans="1:11" ht="14.1" customHeight="1" x14ac:dyDescent="0.25">
      <c r="A54" s="1145"/>
      <c r="B54" s="1145"/>
      <c r="C54" s="1135" t="s">
        <v>1048</v>
      </c>
      <c r="D54" s="1136">
        <v>0</v>
      </c>
      <c r="E54" s="1136">
        <v>150000</v>
      </c>
      <c r="F54" s="1136">
        <v>150000</v>
      </c>
      <c r="G54" s="1136">
        <v>150000</v>
      </c>
      <c r="H54" s="1145"/>
      <c r="I54" s="1145"/>
      <c r="J54" s="1145"/>
      <c r="K54" s="1145"/>
    </row>
    <row r="55" spans="1:11" ht="14.1" customHeight="1" x14ac:dyDescent="0.25">
      <c r="A55" s="1145"/>
      <c r="B55" s="1145"/>
      <c r="C55" s="1135" t="s">
        <v>1049</v>
      </c>
      <c r="D55" s="1136">
        <v>0</v>
      </c>
      <c r="E55" s="1136">
        <v>0</v>
      </c>
      <c r="F55" s="1136">
        <v>0</v>
      </c>
      <c r="G55" s="1136">
        <v>0</v>
      </c>
      <c r="H55" s="1145"/>
      <c r="I55" s="1145"/>
      <c r="J55" s="1145"/>
      <c r="K55" s="1145"/>
    </row>
    <row r="56" spans="1:11" ht="14.1" customHeight="1" x14ac:dyDescent="0.25">
      <c r="A56" s="1145"/>
      <c r="B56" s="1145"/>
      <c r="C56" s="1135" t="s">
        <v>1055</v>
      </c>
      <c r="D56" s="1136">
        <v>0</v>
      </c>
      <c r="E56" s="1136">
        <v>240000</v>
      </c>
      <c r="F56" s="1136">
        <v>240000</v>
      </c>
      <c r="G56" s="1136">
        <v>240000</v>
      </c>
      <c r="H56" s="1145"/>
      <c r="I56" s="1145"/>
      <c r="J56" s="1145"/>
      <c r="K56" s="1145"/>
    </row>
    <row r="57" spans="1:11" ht="14.1" customHeight="1" x14ac:dyDescent="0.25">
      <c r="A57" s="1145"/>
      <c r="B57" s="1145"/>
      <c r="C57" s="1135" t="s">
        <v>1048</v>
      </c>
      <c r="D57" s="1136">
        <v>0</v>
      </c>
      <c r="E57" s="1136">
        <v>240000</v>
      </c>
      <c r="F57" s="1136">
        <v>240000</v>
      </c>
      <c r="G57" s="1136">
        <v>240000</v>
      </c>
      <c r="H57" s="1145"/>
      <c r="I57" s="1145"/>
      <c r="J57" s="1145"/>
      <c r="K57" s="1145"/>
    </row>
    <row r="58" spans="1:11" ht="14.1" customHeight="1" x14ac:dyDescent="0.25">
      <c r="A58" s="1145"/>
      <c r="B58" s="1145"/>
      <c r="C58" s="1135" t="s">
        <v>1049</v>
      </c>
      <c r="D58" s="1136">
        <v>0</v>
      </c>
      <c r="E58" s="1136">
        <v>0</v>
      </c>
      <c r="F58" s="1136">
        <v>0</v>
      </c>
      <c r="G58" s="1136">
        <v>0</v>
      </c>
      <c r="H58" s="1145"/>
      <c r="I58" s="1145"/>
      <c r="J58" s="1145"/>
      <c r="K58" s="1145"/>
    </row>
    <row r="59" spans="1:11" ht="14.1" customHeight="1" x14ac:dyDescent="0.25">
      <c r="A59" s="1145"/>
      <c r="B59" s="1145"/>
      <c r="C59" s="1135" t="s">
        <v>1056</v>
      </c>
      <c r="D59" s="1136">
        <v>0</v>
      </c>
      <c r="E59" s="1136">
        <v>0</v>
      </c>
      <c r="F59" s="1136">
        <v>0</v>
      </c>
      <c r="G59" s="1136">
        <v>0</v>
      </c>
      <c r="H59" s="1145"/>
      <c r="I59" s="1145"/>
      <c r="J59" s="1145"/>
      <c r="K59" s="1145"/>
    </row>
    <row r="60" spans="1:11" ht="14.1" customHeight="1" x14ac:dyDescent="0.25">
      <c r="A60" s="1145"/>
      <c r="B60" s="1145"/>
      <c r="C60" s="1135" t="s">
        <v>1048</v>
      </c>
      <c r="D60" s="1136">
        <v>0</v>
      </c>
      <c r="E60" s="1136">
        <v>0</v>
      </c>
      <c r="F60" s="1136">
        <v>0</v>
      </c>
      <c r="G60" s="1136">
        <v>0</v>
      </c>
      <c r="H60" s="1145"/>
      <c r="I60" s="1145"/>
      <c r="J60" s="1145"/>
      <c r="K60" s="1145"/>
    </row>
    <row r="61" spans="1:11" ht="14.1" customHeight="1" x14ac:dyDescent="0.25">
      <c r="A61" s="1145"/>
      <c r="B61" s="1145"/>
      <c r="C61" s="1135" t="s">
        <v>1057</v>
      </c>
      <c r="D61" s="1136">
        <v>0</v>
      </c>
      <c r="E61" s="1136">
        <v>0</v>
      </c>
      <c r="F61" s="1136">
        <v>0</v>
      </c>
      <c r="G61" s="1136">
        <v>0</v>
      </c>
      <c r="H61" s="1145"/>
      <c r="I61" s="1145"/>
      <c r="J61" s="1145"/>
      <c r="K61" s="1145"/>
    </row>
    <row r="62" spans="1:11" ht="14.1" customHeight="1" x14ac:dyDescent="0.25">
      <c r="A62" s="1145"/>
      <c r="B62" s="1145"/>
      <c r="C62" s="1135" t="s">
        <v>1058</v>
      </c>
      <c r="D62" s="1136">
        <v>0</v>
      </c>
      <c r="E62" s="1136">
        <v>0</v>
      </c>
      <c r="F62" s="1136">
        <v>0</v>
      </c>
      <c r="G62" s="1136">
        <v>0</v>
      </c>
      <c r="H62" s="1145"/>
      <c r="I62" s="1145"/>
      <c r="J62" s="1145"/>
      <c r="K62" s="1145"/>
    </row>
    <row r="63" spans="1:11" ht="14.1" customHeight="1" x14ac:dyDescent="0.25">
      <c r="A63" s="1145"/>
      <c r="B63" s="1145"/>
      <c r="C63" s="1135" t="s">
        <v>1059</v>
      </c>
      <c r="D63" s="1136">
        <v>0</v>
      </c>
      <c r="E63" s="1136">
        <v>0</v>
      </c>
      <c r="F63" s="1136">
        <v>0</v>
      </c>
      <c r="G63" s="1136">
        <v>0</v>
      </c>
      <c r="H63" s="1145"/>
      <c r="I63" s="1145"/>
      <c r="J63" s="1145"/>
      <c r="K63" s="1145"/>
    </row>
    <row r="64" spans="1:11" ht="14.1" customHeight="1" x14ac:dyDescent="0.25">
      <c r="A64" s="1145"/>
      <c r="B64" s="1145"/>
      <c r="C64" s="1135" t="s">
        <v>1060</v>
      </c>
      <c r="D64" s="1136">
        <v>0</v>
      </c>
      <c r="E64" s="1136">
        <v>0</v>
      </c>
      <c r="F64" s="1136">
        <v>0</v>
      </c>
      <c r="G64" s="1136">
        <v>0</v>
      </c>
      <c r="H64" s="1145"/>
      <c r="I64" s="1145"/>
      <c r="J64" s="1145"/>
      <c r="K64" s="1145"/>
    </row>
    <row r="65" spans="1:11" ht="14.1" customHeight="1" x14ac:dyDescent="0.25">
      <c r="A65" s="1145"/>
      <c r="B65" s="1145"/>
      <c r="C65" s="1135" t="s">
        <v>1061</v>
      </c>
      <c r="D65" s="1136">
        <v>0</v>
      </c>
      <c r="E65" s="1136">
        <v>0</v>
      </c>
      <c r="F65" s="1136">
        <v>0</v>
      </c>
      <c r="G65" s="1136">
        <v>0</v>
      </c>
      <c r="H65" s="1145"/>
      <c r="I65" s="1145"/>
      <c r="J65" s="1145"/>
      <c r="K65" s="1145"/>
    </row>
    <row r="66" spans="1:11" ht="14.1" customHeight="1" x14ac:dyDescent="0.25">
      <c r="A66" s="1145"/>
      <c r="B66" s="1145"/>
      <c r="C66" s="1135" t="s">
        <v>1048</v>
      </c>
      <c r="D66" s="1136">
        <v>0</v>
      </c>
      <c r="E66" s="1136">
        <v>0</v>
      </c>
      <c r="F66" s="1136">
        <v>0</v>
      </c>
      <c r="G66" s="1136">
        <v>0</v>
      </c>
      <c r="H66" s="1145"/>
      <c r="I66" s="1145"/>
      <c r="J66" s="1145"/>
      <c r="K66" s="1145"/>
    </row>
    <row r="67" spans="1:11" ht="14.1" customHeight="1" x14ac:dyDescent="0.25">
      <c r="A67" s="1145"/>
      <c r="B67" s="1145"/>
      <c r="C67" s="1135" t="s">
        <v>1057</v>
      </c>
      <c r="D67" s="1136">
        <v>0</v>
      </c>
      <c r="E67" s="1136">
        <v>0</v>
      </c>
      <c r="F67" s="1136">
        <v>0</v>
      </c>
      <c r="G67" s="1136">
        <v>0</v>
      </c>
      <c r="H67" s="1145"/>
      <c r="I67" s="1145"/>
      <c r="J67" s="1145"/>
      <c r="K67" s="1145"/>
    </row>
    <row r="68" spans="1:11" ht="14.1" customHeight="1" x14ac:dyDescent="0.25">
      <c r="A68" s="1145"/>
      <c r="B68" s="1145"/>
      <c r="C68" s="1135" t="s">
        <v>1058</v>
      </c>
      <c r="D68" s="1136">
        <v>0</v>
      </c>
      <c r="E68" s="1136">
        <v>0</v>
      </c>
      <c r="F68" s="1136">
        <v>0</v>
      </c>
      <c r="G68" s="1136">
        <v>0</v>
      </c>
      <c r="H68" s="1145"/>
      <c r="I68" s="1145"/>
      <c r="J68" s="1145"/>
      <c r="K68" s="1145"/>
    </row>
    <row r="69" spans="1:11" ht="14.1" customHeight="1" x14ac:dyDescent="0.25">
      <c r="A69" s="1145"/>
      <c r="B69" s="1145"/>
      <c r="C69" s="1135" t="s">
        <v>1059</v>
      </c>
      <c r="D69" s="1136">
        <v>0</v>
      </c>
      <c r="E69" s="1136">
        <v>0</v>
      </c>
      <c r="F69" s="1136">
        <v>0</v>
      </c>
      <c r="G69" s="1136">
        <v>0</v>
      </c>
      <c r="H69" s="1145"/>
      <c r="I69" s="1145"/>
      <c r="J69" s="1145"/>
      <c r="K69" s="1145"/>
    </row>
    <row r="70" spans="1:11" ht="14.1" customHeight="1" x14ac:dyDescent="0.25">
      <c r="A70" s="1145"/>
      <c r="B70" s="1145"/>
      <c r="C70" s="1135" t="s">
        <v>1060</v>
      </c>
      <c r="D70" s="1136">
        <v>0</v>
      </c>
      <c r="E70" s="1136">
        <v>0</v>
      </c>
      <c r="F70" s="1136">
        <v>0</v>
      </c>
      <c r="G70" s="1136">
        <v>0</v>
      </c>
      <c r="H70" s="1145"/>
      <c r="I70" s="1145"/>
      <c r="J70" s="1145"/>
      <c r="K70" s="1145"/>
    </row>
    <row r="71" spans="1:11" ht="14.1" customHeight="1" x14ac:dyDescent="0.25">
      <c r="A71" s="1145"/>
      <c r="B71" s="1145"/>
      <c r="C71" s="1135" t="s">
        <v>1062</v>
      </c>
      <c r="D71" s="1136">
        <v>0</v>
      </c>
      <c r="E71" s="1136">
        <v>0</v>
      </c>
      <c r="F71" s="1136">
        <v>0</v>
      </c>
      <c r="G71" s="1136">
        <v>0</v>
      </c>
      <c r="H71" s="1145"/>
      <c r="I71" s="1145"/>
      <c r="J71" s="1145"/>
      <c r="K71" s="1145"/>
    </row>
    <row r="72" spans="1:11" ht="14.1" customHeight="1" x14ac:dyDescent="0.25">
      <c r="A72" s="1145"/>
      <c r="B72" s="1145"/>
      <c r="C72" s="1135" t="s">
        <v>1048</v>
      </c>
      <c r="D72" s="1136">
        <v>0</v>
      </c>
      <c r="E72" s="1136">
        <v>0</v>
      </c>
      <c r="F72" s="1136">
        <v>0</v>
      </c>
      <c r="G72" s="1136">
        <v>0</v>
      </c>
      <c r="H72" s="1145"/>
      <c r="I72" s="1145"/>
      <c r="J72" s="1145"/>
      <c r="K72" s="1145"/>
    </row>
    <row r="73" spans="1:11" ht="14.1" customHeight="1" x14ac:dyDescent="0.25">
      <c r="A73" s="1145"/>
      <c r="B73" s="1145"/>
      <c r="C73" s="1135" t="s">
        <v>1057</v>
      </c>
      <c r="D73" s="1136">
        <v>0</v>
      </c>
      <c r="E73" s="1136">
        <v>0</v>
      </c>
      <c r="F73" s="1136">
        <v>0</v>
      </c>
      <c r="G73" s="1136">
        <v>0</v>
      </c>
      <c r="H73" s="1145"/>
      <c r="I73" s="1145"/>
      <c r="J73" s="1145"/>
      <c r="K73" s="1145"/>
    </row>
    <row r="74" spans="1:11" ht="14.1" customHeight="1" x14ac:dyDescent="0.25">
      <c r="A74" s="1145"/>
      <c r="B74" s="1145"/>
      <c r="C74" s="1135" t="s">
        <v>1058</v>
      </c>
      <c r="D74" s="1136">
        <v>0</v>
      </c>
      <c r="E74" s="1136">
        <v>0</v>
      </c>
      <c r="F74" s="1136">
        <v>0</v>
      </c>
      <c r="G74" s="1136">
        <v>0</v>
      </c>
      <c r="H74" s="1145"/>
      <c r="I74" s="1145"/>
      <c r="J74" s="1145"/>
      <c r="K74" s="1145"/>
    </row>
    <row r="75" spans="1:11" ht="14.1" customHeight="1" x14ac:dyDescent="0.25">
      <c r="A75" s="1145"/>
      <c r="B75" s="1145"/>
      <c r="C75" s="1135" t="s">
        <v>1059</v>
      </c>
      <c r="D75" s="1136">
        <v>0</v>
      </c>
      <c r="E75" s="1136">
        <v>0</v>
      </c>
      <c r="F75" s="1136">
        <v>0</v>
      </c>
      <c r="G75" s="1136">
        <v>0</v>
      </c>
      <c r="H75" s="1145"/>
      <c r="I75" s="1145"/>
      <c r="J75" s="1145"/>
      <c r="K75" s="1145"/>
    </row>
    <row r="76" spans="1:11" ht="14.1" customHeight="1" x14ac:dyDescent="0.25">
      <c r="A76" s="1145"/>
      <c r="B76" s="1145"/>
      <c r="C76" s="1135" t="s">
        <v>1060</v>
      </c>
      <c r="D76" s="1136">
        <v>0</v>
      </c>
      <c r="E76" s="1136">
        <v>0</v>
      </c>
      <c r="F76" s="1136">
        <v>0</v>
      </c>
      <c r="G76" s="1136">
        <v>0</v>
      </c>
      <c r="H76" s="1145"/>
      <c r="I76" s="1145"/>
      <c r="J76" s="1145"/>
      <c r="K76" s="1145"/>
    </row>
    <row r="77" spans="1:11" ht="14.1" customHeight="1" x14ac:dyDescent="0.25">
      <c r="A77" s="1145"/>
      <c r="B77" s="1145"/>
      <c r="C77" s="1135" t="s">
        <v>1063</v>
      </c>
      <c r="D77" s="1136">
        <v>0</v>
      </c>
      <c r="E77" s="1136">
        <v>0</v>
      </c>
      <c r="F77" s="1136">
        <v>0</v>
      </c>
      <c r="G77" s="1136">
        <v>0</v>
      </c>
      <c r="H77" s="1145"/>
      <c r="I77" s="1145"/>
      <c r="J77" s="1145"/>
      <c r="K77" s="1145"/>
    </row>
    <row r="78" spans="1:11" ht="14.1" customHeight="1" x14ac:dyDescent="0.25">
      <c r="A78" s="1145"/>
      <c r="B78" s="1145"/>
      <c r="C78" s="1135" t="s">
        <v>1064</v>
      </c>
      <c r="D78" s="1136">
        <v>0</v>
      </c>
      <c r="E78" s="1136">
        <v>0</v>
      </c>
      <c r="F78" s="1136">
        <v>0</v>
      </c>
      <c r="G78" s="1136">
        <v>0</v>
      </c>
      <c r="H78" s="1145"/>
      <c r="I78" s="1145"/>
      <c r="J78" s="1145"/>
      <c r="K78" s="1145"/>
    </row>
    <row r="79" spans="1:11" ht="14.1" customHeight="1" x14ac:dyDescent="0.25">
      <c r="A79" s="1145"/>
      <c r="B79" s="1145"/>
      <c r="C79" s="1137" t="s">
        <v>572</v>
      </c>
      <c r="D79" s="1136">
        <v>0</v>
      </c>
      <c r="E79" s="1136">
        <v>160700000</v>
      </c>
      <c r="F79" s="1136">
        <v>161700000</v>
      </c>
      <c r="G79" s="1136">
        <v>161700000</v>
      </c>
      <c r="H79" s="1145"/>
      <c r="I79" s="1145"/>
      <c r="J79" s="1145"/>
      <c r="K79" s="1145"/>
    </row>
    <row r="80" spans="1:11" ht="14.1" customHeight="1" x14ac:dyDescent="0.25">
      <c r="A80" s="1145"/>
      <c r="B80" s="1145"/>
      <c r="C80" s="1256" t="s">
        <v>51</v>
      </c>
      <c r="D80" s="1257"/>
      <c r="E80" s="1257"/>
      <c r="F80" s="1257"/>
      <c r="G80" s="1257"/>
      <c r="H80" s="1145"/>
      <c r="I80" s="1145"/>
      <c r="J80" s="1145"/>
      <c r="K80" s="1145"/>
    </row>
    <row r="81" spans="1:11" ht="14.1" customHeight="1" x14ac:dyDescent="0.25">
      <c r="A81" s="1145"/>
      <c r="B81" s="1145"/>
      <c r="C81" s="1128" t="s">
        <v>2031</v>
      </c>
      <c r="D81" s="1256" t="s">
        <v>2032</v>
      </c>
      <c r="E81" s="1257"/>
      <c r="F81" s="1257"/>
      <c r="G81" s="1257"/>
      <c r="H81" s="1145"/>
      <c r="I81" s="1145"/>
      <c r="J81" s="1145"/>
      <c r="K81" s="1145"/>
    </row>
    <row r="82" spans="1:11" ht="14.1" customHeight="1" x14ac:dyDescent="0.25">
      <c r="A82" s="1145"/>
      <c r="B82" s="1145"/>
      <c r="C82" s="1129" t="s">
        <v>1022</v>
      </c>
      <c r="D82" s="1252" t="s">
        <v>2033</v>
      </c>
      <c r="E82" s="1253"/>
      <c r="F82" s="1253"/>
      <c r="G82" s="1253"/>
      <c r="H82" s="1145"/>
      <c r="I82" s="1145"/>
      <c r="J82" s="1145"/>
      <c r="K82" s="1145"/>
    </row>
    <row r="83" spans="1:11" ht="14.1" customHeight="1" x14ac:dyDescent="0.25">
      <c r="A83" s="1145"/>
      <c r="B83" s="1145"/>
      <c r="C83" s="1130" t="s">
        <v>1024</v>
      </c>
      <c r="D83" s="1254" t="s">
        <v>2034</v>
      </c>
      <c r="E83" s="1255"/>
      <c r="F83" s="1255"/>
      <c r="G83" s="1255"/>
      <c r="H83" s="1145"/>
      <c r="I83" s="1145"/>
      <c r="J83" s="1145"/>
      <c r="K83" s="1145"/>
    </row>
    <row r="84" spans="1:11" ht="14.1" customHeight="1" x14ac:dyDescent="0.25">
      <c r="A84" s="1145"/>
      <c r="B84" s="1145"/>
      <c r="C84" s="1130" t="s">
        <v>31</v>
      </c>
      <c r="D84" s="1254" t="s">
        <v>705</v>
      </c>
      <c r="E84" s="1255"/>
      <c r="F84" s="1255"/>
      <c r="G84" s="1255"/>
      <c r="H84" s="1145"/>
      <c r="I84" s="1145"/>
      <c r="J84" s="1145"/>
      <c r="K84" s="1145"/>
    </row>
    <row r="85" spans="1:11" ht="15" customHeight="1" x14ac:dyDescent="0.25">
      <c r="A85" s="1145"/>
      <c r="B85" s="1145"/>
      <c r="C85" s="1146"/>
      <c r="D85" s="1132">
        <v>2024</v>
      </c>
      <c r="E85" s="1132">
        <v>2025</v>
      </c>
      <c r="F85" s="1132">
        <v>2026</v>
      </c>
      <c r="G85" s="1132">
        <v>2027</v>
      </c>
      <c r="H85" s="1145"/>
      <c r="I85" s="1145"/>
      <c r="J85" s="1145"/>
      <c r="K85" s="1145"/>
    </row>
    <row r="86" spans="1:11" ht="15" customHeight="1" x14ac:dyDescent="0.25">
      <c r="A86" s="1145"/>
      <c r="B86" s="1145"/>
      <c r="C86" s="1147"/>
      <c r="D86" s="1134" t="s">
        <v>13</v>
      </c>
      <c r="E86" s="1134" t="s">
        <v>14</v>
      </c>
      <c r="F86" s="1134" t="s">
        <v>14</v>
      </c>
      <c r="G86" s="1134" t="s">
        <v>14</v>
      </c>
      <c r="H86" s="1145"/>
      <c r="I86" s="1145"/>
      <c r="J86" s="1145"/>
      <c r="K86" s="1145"/>
    </row>
    <row r="87" spans="1:11" ht="14.1" customHeight="1" x14ac:dyDescent="0.25">
      <c r="A87" s="1145"/>
      <c r="B87" s="1145"/>
      <c r="C87" s="1123" t="s">
        <v>33</v>
      </c>
      <c r="D87" s="1127" t="s">
        <v>1039</v>
      </c>
      <c r="E87" s="1127" t="s">
        <v>1939</v>
      </c>
      <c r="F87" s="1127" t="s">
        <v>1230</v>
      </c>
      <c r="G87" s="1127" t="s">
        <v>1230</v>
      </c>
      <c r="H87" s="1145"/>
      <c r="I87" s="1145"/>
      <c r="J87" s="1145"/>
      <c r="K87" s="1145"/>
    </row>
    <row r="88" spans="1:11" ht="14.1" customHeight="1" x14ac:dyDescent="0.25">
      <c r="A88" s="1145"/>
      <c r="B88" s="1145"/>
      <c r="C88" s="1123" t="s">
        <v>1029</v>
      </c>
      <c r="D88" s="1127" t="s">
        <v>1039</v>
      </c>
      <c r="E88" s="1127" t="s">
        <v>1260</v>
      </c>
      <c r="F88" s="1127" t="s">
        <v>1080</v>
      </c>
      <c r="G88" s="1127" t="s">
        <v>1080</v>
      </c>
      <c r="H88" s="1145"/>
      <c r="I88" s="1145"/>
      <c r="J88" s="1145"/>
      <c r="K88" s="1145"/>
    </row>
    <row r="89" spans="1:11" ht="14.1" customHeight="1" x14ac:dyDescent="0.25">
      <c r="A89" s="1145"/>
      <c r="B89" s="1145"/>
      <c r="C89" s="1123" t="s">
        <v>1032</v>
      </c>
      <c r="D89" s="1127" t="s">
        <v>1039</v>
      </c>
      <c r="E89" s="1127" t="s">
        <v>1621</v>
      </c>
      <c r="F89" s="1127" t="s">
        <v>2035</v>
      </c>
      <c r="G89" s="1127" t="s">
        <v>2035</v>
      </c>
      <c r="H89" s="1145"/>
      <c r="I89" s="1145"/>
      <c r="J89" s="1145"/>
      <c r="K89" s="1145"/>
    </row>
    <row r="90" spans="1:11" ht="14.1" customHeight="1" x14ac:dyDescent="0.25">
      <c r="A90" s="1145"/>
      <c r="B90" s="1145"/>
      <c r="C90" s="1123" t="s">
        <v>1037</v>
      </c>
      <c r="D90" s="1127" t="s">
        <v>1038</v>
      </c>
      <c r="E90" s="1127" t="s">
        <v>1038</v>
      </c>
      <c r="F90" s="1127" t="s">
        <v>2036</v>
      </c>
      <c r="G90" s="1127" t="s">
        <v>1039</v>
      </c>
      <c r="H90" s="1145"/>
      <c r="I90" s="1145"/>
      <c r="J90" s="1145"/>
      <c r="K90" s="1145"/>
    </row>
    <row r="91" spans="1:11" ht="14.1" customHeight="1" x14ac:dyDescent="0.25">
      <c r="A91" s="1145"/>
      <c r="B91" s="1145"/>
      <c r="C91" s="1123" t="s">
        <v>1042</v>
      </c>
      <c r="D91" s="1127" t="s">
        <v>1038</v>
      </c>
      <c r="E91" s="1127" t="s">
        <v>1038</v>
      </c>
      <c r="F91" s="1127" t="s">
        <v>2037</v>
      </c>
      <c r="G91" s="1127" t="s">
        <v>1039</v>
      </c>
      <c r="H91" s="1145"/>
      <c r="I91" s="1145"/>
      <c r="J91" s="1145"/>
      <c r="K91" s="1145"/>
    </row>
    <row r="92" spans="1:11" ht="14.1" customHeight="1" x14ac:dyDescent="0.25">
      <c r="A92" s="1145"/>
      <c r="B92" s="1145"/>
      <c r="C92" s="1123" t="s">
        <v>39</v>
      </c>
      <c r="D92" s="1127" t="s">
        <v>1038</v>
      </c>
      <c r="E92" s="1127" t="s">
        <v>1038</v>
      </c>
      <c r="F92" s="1127" t="s">
        <v>2038</v>
      </c>
      <c r="G92" s="1127" t="s">
        <v>1039</v>
      </c>
      <c r="H92" s="1145"/>
      <c r="I92" s="1145"/>
      <c r="J92" s="1145"/>
      <c r="K92" s="1145"/>
    </row>
    <row r="93" spans="1:11" ht="14.1" customHeight="1" x14ac:dyDescent="0.25">
      <c r="A93" s="1145"/>
      <c r="B93" s="1145"/>
      <c r="C93" s="1250" t="s">
        <v>1046</v>
      </c>
      <c r="D93" s="1251"/>
      <c r="E93" s="1251"/>
      <c r="F93" s="1251"/>
      <c r="G93" s="1251"/>
      <c r="H93" s="1145"/>
      <c r="I93" s="1145"/>
      <c r="J93" s="1145"/>
      <c r="K93" s="1145"/>
    </row>
    <row r="94" spans="1:11" ht="14.1" customHeight="1" x14ac:dyDescent="0.25">
      <c r="A94" s="1145"/>
      <c r="B94" s="1145"/>
      <c r="C94" s="1146"/>
      <c r="D94" s="1132">
        <v>2024</v>
      </c>
      <c r="E94" s="1132">
        <v>2025</v>
      </c>
      <c r="F94" s="1132">
        <v>2026</v>
      </c>
      <c r="G94" s="1132">
        <v>2027</v>
      </c>
      <c r="H94" s="1145"/>
      <c r="I94" s="1145"/>
      <c r="J94" s="1145"/>
      <c r="K94" s="1145"/>
    </row>
    <row r="95" spans="1:11" ht="14.1" customHeight="1" x14ac:dyDescent="0.25">
      <c r="A95" s="1145"/>
      <c r="B95" s="1145"/>
      <c r="C95" s="1147"/>
      <c r="D95" s="1134" t="s">
        <v>13</v>
      </c>
      <c r="E95" s="1134" t="s">
        <v>14</v>
      </c>
      <c r="F95" s="1134" t="s">
        <v>14</v>
      </c>
      <c r="G95" s="1134" t="s">
        <v>14</v>
      </c>
      <c r="H95" s="1145"/>
      <c r="I95" s="1145"/>
      <c r="J95" s="1145"/>
      <c r="K95" s="1145"/>
    </row>
    <row r="96" spans="1:11" ht="14.1" customHeight="1" x14ac:dyDescent="0.25">
      <c r="A96" s="1145"/>
      <c r="B96" s="1145"/>
      <c r="C96" s="1135" t="s">
        <v>1047</v>
      </c>
      <c r="D96" s="1136">
        <v>0</v>
      </c>
      <c r="E96" s="1136">
        <v>0</v>
      </c>
      <c r="F96" s="1136">
        <v>0</v>
      </c>
      <c r="G96" s="1136">
        <v>0</v>
      </c>
      <c r="H96" s="1145"/>
      <c r="I96" s="1145"/>
      <c r="J96" s="1145"/>
      <c r="K96" s="1145"/>
    </row>
    <row r="97" spans="1:11" ht="14.1" customHeight="1" x14ac:dyDescent="0.25">
      <c r="A97" s="1145"/>
      <c r="B97" s="1145"/>
      <c r="C97" s="1135" t="s">
        <v>1048</v>
      </c>
      <c r="D97" s="1136">
        <v>0</v>
      </c>
      <c r="E97" s="1136">
        <v>0</v>
      </c>
      <c r="F97" s="1136">
        <v>0</v>
      </c>
      <c r="G97" s="1136">
        <v>0</v>
      </c>
      <c r="H97" s="1145"/>
      <c r="I97" s="1145"/>
      <c r="J97" s="1145"/>
      <c r="K97" s="1145"/>
    </row>
    <row r="98" spans="1:11" ht="14.1" customHeight="1" x14ac:dyDescent="0.25">
      <c r="A98" s="1145"/>
      <c r="B98" s="1145"/>
      <c r="C98" s="1135" t="s">
        <v>1049</v>
      </c>
      <c r="D98" s="1136">
        <v>0</v>
      </c>
      <c r="E98" s="1136">
        <v>0</v>
      </c>
      <c r="F98" s="1136">
        <v>0</v>
      </c>
      <c r="G98" s="1136">
        <v>0</v>
      </c>
      <c r="H98" s="1145"/>
      <c r="I98" s="1145"/>
      <c r="J98" s="1145"/>
      <c r="K98" s="1145"/>
    </row>
    <row r="99" spans="1:11" ht="14.1" customHeight="1" x14ac:dyDescent="0.25">
      <c r="A99" s="1145"/>
      <c r="B99" s="1145"/>
      <c r="C99" s="1135" t="s">
        <v>1050</v>
      </c>
      <c r="D99" s="1136">
        <v>0</v>
      </c>
      <c r="E99" s="1136">
        <v>0</v>
      </c>
      <c r="F99" s="1136">
        <v>0</v>
      </c>
      <c r="G99" s="1136">
        <v>0</v>
      </c>
      <c r="H99" s="1145"/>
      <c r="I99" s="1145"/>
      <c r="J99" s="1145"/>
      <c r="K99" s="1145"/>
    </row>
    <row r="100" spans="1:11" ht="14.1" customHeight="1" x14ac:dyDescent="0.25">
      <c r="A100" s="1145"/>
      <c r="B100" s="1145"/>
      <c r="C100" s="1135" t="s">
        <v>1048</v>
      </c>
      <c r="D100" s="1136">
        <v>0</v>
      </c>
      <c r="E100" s="1136">
        <v>0</v>
      </c>
      <c r="F100" s="1136">
        <v>0</v>
      </c>
      <c r="G100" s="1136">
        <v>0</v>
      </c>
      <c r="H100" s="1145"/>
      <c r="I100" s="1145"/>
      <c r="J100" s="1145"/>
      <c r="K100" s="1145"/>
    </row>
    <row r="101" spans="1:11" ht="14.1" customHeight="1" x14ac:dyDescent="0.25">
      <c r="A101" s="1145"/>
      <c r="B101" s="1145"/>
      <c r="C101" s="1135" t="s">
        <v>1049</v>
      </c>
      <c r="D101" s="1136">
        <v>0</v>
      </c>
      <c r="E101" s="1136">
        <v>0</v>
      </c>
      <c r="F101" s="1136">
        <v>0</v>
      </c>
      <c r="G101" s="1136">
        <v>0</v>
      </c>
      <c r="H101" s="1145"/>
      <c r="I101" s="1145"/>
      <c r="J101" s="1145"/>
      <c r="K101" s="1145"/>
    </row>
    <row r="102" spans="1:11" ht="14.1" customHeight="1" x14ac:dyDescent="0.25">
      <c r="A102" s="1145"/>
      <c r="B102" s="1145"/>
      <c r="C102" s="1135" t="s">
        <v>1051</v>
      </c>
      <c r="D102" s="1136">
        <v>0</v>
      </c>
      <c r="E102" s="1136">
        <v>0</v>
      </c>
      <c r="F102" s="1136">
        <v>0</v>
      </c>
      <c r="G102" s="1136">
        <v>0</v>
      </c>
      <c r="H102" s="1145"/>
      <c r="I102" s="1145"/>
      <c r="J102" s="1145"/>
      <c r="K102" s="1145"/>
    </row>
    <row r="103" spans="1:11" ht="14.1" customHeight="1" x14ac:dyDescent="0.25">
      <c r="A103" s="1145"/>
      <c r="B103" s="1145"/>
      <c r="C103" s="1135" t="s">
        <v>1048</v>
      </c>
      <c r="D103" s="1136">
        <v>0</v>
      </c>
      <c r="E103" s="1136">
        <v>0</v>
      </c>
      <c r="F103" s="1136">
        <v>0</v>
      </c>
      <c r="G103" s="1136">
        <v>0</v>
      </c>
      <c r="H103" s="1145"/>
      <c r="I103" s="1145"/>
      <c r="J103" s="1145"/>
      <c r="K103" s="1145"/>
    </row>
    <row r="104" spans="1:11" ht="14.1" customHeight="1" x14ac:dyDescent="0.25">
      <c r="A104" s="1145"/>
      <c r="B104" s="1145"/>
      <c r="C104" s="1135" t="s">
        <v>1049</v>
      </c>
      <c r="D104" s="1136">
        <v>0</v>
      </c>
      <c r="E104" s="1136">
        <v>0</v>
      </c>
      <c r="F104" s="1136">
        <v>0</v>
      </c>
      <c r="G104" s="1136">
        <v>0</v>
      </c>
      <c r="H104" s="1145"/>
      <c r="I104" s="1145"/>
      <c r="J104" s="1145"/>
      <c r="K104" s="1145"/>
    </row>
    <row r="105" spans="1:11" ht="14.1" customHeight="1" x14ac:dyDescent="0.25">
      <c r="A105" s="1145"/>
      <c r="B105" s="1145"/>
      <c r="C105" s="1135" t="s">
        <v>1052</v>
      </c>
      <c r="D105" s="1136">
        <v>0</v>
      </c>
      <c r="E105" s="1136">
        <v>0</v>
      </c>
      <c r="F105" s="1136">
        <v>0</v>
      </c>
      <c r="G105" s="1136">
        <v>0</v>
      </c>
      <c r="H105" s="1145"/>
      <c r="I105" s="1145"/>
      <c r="J105" s="1145"/>
      <c r="K105" s="1145"/>
    </row>
    <row r="106" spans="1:11" ht="14.1" customHeight="1" x14ac:dyDescent="0.25">
      <c r="A106" s="1145"/>
      <c r="B106" s="1145"/>
      <c r="C106" s="1135" t="s">
        <v>1048</v>
      </c>
      <c r="D106" s="1136">
        <v>0</v>
      </c>
      <c r="E106" s="1136">
        <v>0</v>
      </c>
      <c r="F106" s="1136">
        <v>0</v>
      </c>
      <c r="G106" s="1136">
        <v>0</v>
      </c>
      <c r="H106" s="1145"/>
      <c r="I106" s="1145"/>
      <c r="J106" s="1145"/>
      <c r="K106" s="1145"/>
    </row>
    <row r="107" spans="1:11" ht="14.1" customHeight="1" x14ac:dyDescent="0.25">
      <c r="A107" s="1145"/>
      <c r="B107" s="1145"/>
      <c r="C107" s="1135" t="s">
        <v>1049</v>
      </c>
      <c r="D107" s="1136">
        <v>0</v>
      </c>
      <c r="E107" s="1136">
        <v>0</v>
      </c>
      <c r="F107" s="1136">
        <v>0</v>
      </c>
      <c r="G107" s="1136">
        <v>0</v>
      </c>
      <c r="H107" s="1145"/>
      <c r="I107" s="1145"/>
      <c r="J107" s="1145"/>
      <c r="K107" s="1145"/>
    </row>
    <row r="108" spans="1:11" ht="14.1" customHeight="1" x14ac:dyDescent="0.25">
      <c r="A108" s="1145"/>
      <c r="B108" s="1145"/>
      <c r="C108" s="1135" t="s">
        <v>1053</v>
      </c>
      <c r="D108" s="1136">
        <v>0</v>
      </c>
      <c r="E108" s="1136">
        <v>0</v>
      </c>
      <c r="F108" s="1136">
        <v>0</v>
      </c>
      <c r="G108" s="1136">
        <v>0</v>
      </c>
      <c r="H108" s="1145"/>
      <c r="I108" s="1145"/>
      <c r="J108" s="1145"/>
      <c r="K108" s="1145"/>
    </row>
    <row r="109" spans="1:11" ht="14.1" customHeight="1" x14ac:dyDescent="0.25">
      <c r="A109" s="1145"/>
      <c r="B109" s="1145"/>
      <c r="C109" s="1135" t="s">
        <v>1048</v>
      </c>
      <c r="D109" s="1136">
        <v>0</v>
      </c>
      <c r="E109" s="1136">
        <v>0</v>
      </c>
      <c r="F109" s="1136">
        <v>0</v>
      </c>
      <c r="G109" s="1136">
        <v>0</v>
      </c>
      <c r="H109" s="1145"/>
      <c r="I109" s="1145"/>
      <c r="J109" s="1145"/>
      <c r="K109" s="1145"/>
    </row>
    <row r="110" spans="1:11" ht="14.1" customHeight="1" x14ac:dyDescent="0.25">
      <c r="A110" s="1145"/>
      <c r="B110" s="1145"/>
      <c r="C110" s="1135" t="s">
        <v>1049</v>
      </c>
      <c r="D110" s="1136">
        <v>0</v>
      </c>
      <c r="E110" s="1136">
        <v>0</v>
      </c>
      <c r="F110" s="1136">
        <v>0</v>
      </c>
      <c r="G110" s="1136">
        <v>0</v>
      </c>
      <c r="H110" s="1145"/>
      <c r="I110" s="1145"/>
      <c r="J110" s="1145"/>
      <c r="K110" s="1145"/>
    </row>
    <row r="111" spans="1:11" ht="14.1" customHeight="1" x14ac:dyDescent="0.25">
      <c r="A111" s="1145"/>
      <c r="B111" s="1145"/>
      <c r="C111" s="1135" t="s">
        <v>1054</v>
      </c>
      <c r="D111" s="1136">
        <v>0</v>
      </c>
      <c r="E111" s="1136">
        <v>0</v>
      </c>
      <c r="F111" s="1136">
        <v>0</v>
      </c>
      <c r="G111" s="1136">
        <v>0</v>
      </c>
      <c r="H111" s="1145"/>
      <c r="I111" s="1145"/>
      <c r="J111" s="1145"/>
      <c r="K111" s="1145"/>
    </row>
    <row r="112" spans="1:11" ht="14.1" customHeight="1" x14ac:dyDescent="0.25">
      <c r="A112" s="1145"/>
      <c r="B112" s="1145"/>
      <c r="C112" s="1135" t="s">
        <v>1048</v>
      </c>
      <c r="D112" s="1136">
        <v>0</v>
      </c>
      <c r="E112" s="1136">
        <v>0</v>
      </c>
      <c r="F112" s="1136">
        <v>0</v>
      </c>
      <c r="G112" s="1136">
        <v>0</v>
      </c>
      <c r="H112" s="1145"/>
      <c r="I112" s="1145"/>
      <c r="J112" s="1145"/>
      <c r="K112" s="1145"/>
    </row>
    <row r="113" spans="1:11" ht="14.1" customHeight="1" x14ac:dyDescent="0.25">
      <c r="A113" s="1145"/>
      <c r="B113" s="1145"/>
      <c r="C113" s="1135" t="s">
        <v>1049</v>
      </c>
      <c r="D113" s="1136">
        <v>0</v>
      </c>
      <c r="E113" s="1136">
        <v>0</v>
      </c>
      <c r="F113" s="1136">
        <v>0</v>
      </c>
      <c r="G113" s="1136">
        <v>0</v>
      </c>
      <c r="H113" s="1145"/>
      <c r="I113" s="1145"/>
      <c r="J113" s="1145"/>
      <c r="K113" s="1145"/>
    </row>
    <row r="114" spans="1:11" ht="14.1" customHeight="1" x14ac:dyDescent="0.25">
      <c r="A114" s="1145"/>
      <c r="B114" s="1145"/>
      <c r="C114" s="1135" t="s">
        <v>1055</v>
      </c>
      <c r="D114" s="1136">
        <v>0</v>
      </c>
      <c r="E114" s="1136">
        <v>0</v>
      </c>
      <c r="F114" s="1136">
        <v>0</v>
      </c>
      <c r="G114" s="1136">
        <v>0</v>
      </c>
      <c r="H114" s="1145"/>
      <c r="I114" s="1145"/>
      <c r="J114" s="1145"/>
      <c r="K114" s="1145"/>
    </row>
    <row r="115" spans="1:11" ht="14.1" customHeight="1" x14ac:dyDescent="0.25">
      <c r="A115" s="1145"/>
      <c r="B115" s="1145"/>
      <c r="C115" s="1135" t="s">
        <v>1048</v>
      </c>
      <c r="D115" s="1136">
        <v>0</v>
      </c>
      <c r="E115" s="1136">
        <v>0</v>
      </c>
      <c r="F115" s="1136">
        <v>0</v>
      </c>
      <c r="G115" s="1136">
        <v>0</v>
      </c>
      <c r="H115" s="1145"/>
      <c r="I115" s="1145"/>
      <c r="J115" s="1145"/>
      <c r="K115" s="1145"/>
    </row>
    <row r="116" spans="1:11" ht="14.1" customHeight="1" x14ac:dyDescent="0.25">
      <c r="A116" s="1145"/>
      <c r="B116" s="1145"/>
      <c r="C116" s="1135" t="s">
        <v>1049</v>
      </c>
      <c r="D116" s="1136">
        <v>0</v>
      </c>
      <c r="E116" s="1136">
        <v>0</v>
      </c>
      <c r="F116" s="1136">
        <v>0</v>
      </c>
      <c r="G116" s="1136">
        <v>0</v>
      </c>
      <c r="H116" s="1145"/>
      <c r="I116" s="1145"/>
      <c r="J116" s="1145"/>
      <c r="K116" s="1145"/>
    </row>
    <row r="117" spans="1:11" ht="14.1" customHeight="1" x14ac:dyDescent="0.25">
      <c r="A117" s="1145"/>
      <c r="B117" s="1145"/>
      <c r="C117" s="1135" t="s">
        <v>1056</v>
      </c>
      <c r="D117" s="1136">
        <v>0</v>
      </c>
      <c r="E117" s="1136">
        <v>0</v>
      </c>
      <c r="F117" s="1136">
        <v>0</v>
      </c>
      <c r="G117" s="1136">
        <v>0</v>
      </c>
      <c r="H117" s="1145"/>
      <c r="I117" s="1145"/>
      <c r="J117" s="1145"/>
      <c r="K117" s="1145"/>
    </row>
    <row r="118" spans="1:11" ht="14.1" customHeight="1" x14ac:dyDescent="0.25">
      <c r="A118" s="1145"/>
      <c r="B118" s="1145"/>
      <c r="C118" s="1135" t="s">
        <v>1048</v>
      </c>
      <c r="D118" s="1136">
        <v>0</v>
      </c>
      <c r="E118" s="1136">
        <v>0</v>
      </c>
      <c r="F118" s="1136">
        <v>0</v>
      </c>
      <c r="G118" s="1136">
        <v>0</v>
      </c>
      <c r="H118" s="1145"/>
      <c r="I118" s="1145"/>
      <c r="J118" s="1145"/>
      <c r="K118" s="1145"/>
    </row>
    <row r="119" spans="1:11" ht="14.1" customHeight="1" x14ac:dyDescent="0.25">
      <c r="A119" s="1145"/>
      <c r="B119" s="1145"/>
      <c r="C119" s="1135" t="s">
        <v>1057</v>
      </c>
      <c r="D119" s="1136">
        <v>0</v>
      </c>
      <c r="E119" s="1136">
        <v>0</v>
      </c>
      <c r="F119" s="1136">
        <v>0</v>
      </c>
      <c r="G119" s="1136">
        <v>0</v>
      </c>
      <c r="H119" s="1145"/>
      <c r="I119" s="1145"/>
      <c r="J119" s="1145"/>
      <c r="K119" s="1145"/>
    </row>
    <row r="120" spans="1:11" ht="14.1" customHeight="1" x14ac:dyDescent="0.25">
      <c r="A120" s="1145"/>
      <c r="B120" s="1145"/>
      <c r="C120" s="1135" t="s">
        <v>1058</v>
      </c>
      <c r="D120" s="1136">
        <v>0</v>
      </c>
      <c r="E120" s="1136">
        <v>0</v>
      </c>
      <c r="F120" s="1136">
        <v>0</v>
      </c>
      <c r="G120" s="1136">
        <v>0</v>
      </c>
      <c r="H120" s="1145"/>
      <c r="I120" s="1145"/>
      <c r="J120" s="1145"/>
      <c r="K120" s="1145"/>
    </row>
    <row r="121" spans="1:11" ht="14.1" customHeight="1" x14ac:dyDescent="0.25">
      <c r="A121" s="1145"/>
      <c r="B121" s="1145"/>
      <c r="C121" s="1135" t="s">
        <v>1059</v>
      </c>
      <c r="D121" s="1136">
        <v>0</v>
      </c>
      <c r="E121" s="1136">
        <v>0</v>
      </c>
      <c r="F121" s="1136">
        <v>0</v>
      </c>
      <c r="G121" s="1136">
        <v>0</v>
      </c>
      <c r="H121" s="1145"/>
      <c r="I121" s="1145"/>
      <c r="J121" s="1145"/>
      <c r="K121" s="1145"/>
    </row>
    <row r="122" spans="1:11" ht="14.1" customHeight="1" x14ac:dyDescent="0.25">
      <c r="A122" s="1145"/>
      <c r="B122" s="1145"/>
      <c r="C122" s="1135" t="s">
        <v>1060</v>
      </c>
      <c r="D122" s="1136">
        <v>0</v>
      </c>
      <c r="E122" s="1136">
        <v>0</v>
      </c>
      <c r="F122" s="1136">
        <v>0</v>
      </c>
      <c r="G122" s="1136">
        <v>0</v>
      </c>
      <c r="H122" s="1145"/>
      <c r="I122" s="1145"/>
      <c r="J122" s="1145"/>
      <c r="K122" s="1145"/>
    </row>
    <row r="123" spans="1:11" ht="14.1" customHeight="1" x14ac:dyDescent="0.25">
      <c r="A123" s="1145"/>
      <c r="B123" s="1145"/>
      <c r="C123" s="1135" t="s">
        <v>1061</v>
      </c>
      <c r="D123" s="1136">
        <v>0</v>
      </c>
      <c r="E123" s="1136">
        <v>3000000</v>
      </c>
      <c r="F123" s="1136">
        <v>500000</v>
      </c>
      <c r="G123" s="1136">
        <v>500000</v>
      </c>
      <c r="H123" s="1145"/>
      <c r="I123" s="1145"/>
      <c r="J123" s="1145"/>
      <c r="K123" s="1145"/>
    </row>
    <row r="124" spans="1:11" ht="14.1" customHeight="1" x14ac:dyDescent="0.25">
      <c r="A124" s="1145"/>
      <c r="B124" s="1145"/>
      <c r="C124" s="1135" t="s">
        <v>1048</v>
      </c>
      <c r="D124" s="1136">
        <v>0</v>
      </c>
      <c r="E124" s="1136">
        <v>3000000</v>
      </c>
      <c r="F124" s="1136">
        <v>500000</v>
      </c>
      <c r="G124" s="1136">
        <v>500000</v>
      </c>
      <c r="H124" s="1145"/>
      <c r="I124" s="1145"/>
      <c r="J124" s="1145"/>
      <c r="K124" s="1145"/>
    </row>
    <row r="125" spans="1:11" ht="14.1" customHeight="1" x14ac:dyDescent="0.25">
      <c r="A125" s="1145"/>
      <c r="B125" s="1145"/>
      <c r="C125" s="1135" t="s">
        <v>1057</v>
      </c>
      <c r="D125" s="1136">
        <v>0</v>
      </c>
      <c r="E125" s="1136">
        <v>0</v>
      </c>
      <c r="F125" s="1136">
        <v>0</v>
      </c>
      <c r="G125" s="1136">
        <v>0</v>
      </c>
      <c r="H125" s="1145"/>
      <c r="I125" s="1145"/>
      <c r="J125" s="1145"/>
      <c r="K125" s="1145"/>
    </row>
    <row r="126" spans="1:11" ht="14.1" customHeight="1" x14ac:dyDescent="0.25">
      <c r="A126" s="1145"/>
      <c r="B126" s="1145"/>
      <c r="C126" s="1135" t="s">
        <v>1058</v>
      </c>
      <c r="D126" s="1136">
        <v>0</v>
      </c>
      <c r="E126" s="1136">
        <v>0</v>
      </c>
      <c r="F126" s="1136">
        <v>0</v>
      </c>
      <c r="G126" s="1136">
        <v>0</v>
      </c>
      <c r="H126" s="1145"/>
      <c r="I126" s="1145"/>
      <c r="J126" s="1145"/>
      <c r="K126" s="1145"/>
    </row>
    <row r="127" spans="1:11" ht="14.1" customHeight="1" x14ac:dyDescent="0.25">
      <c r="A127" s="1145"/>
      <c r="B127" s="1145"/>
      <c r="C127" s="1135" t="s">
        <v>1059</v>
      </c>
      <c r="D127" s="1136">
        <v>0</v>
      </c>
      <c r="E127" s="1136">
        <v>0</v>
      </c>
      <c r="F127" s="1136">
        <v>0</v>
      </c>
      <c r="G127" s="1136">
        <v>0</v>
      </c>
      <c r="H127" s="1145"/>
      <c r="I127" s="1145"/>
      <c r="J127" s="1145"/>
      <c r="K127" s="1145"/>
    </row>
    <row r="128" spans="1:11" ht="14.1" customHeight="1" x14ac:dyDescent="0.25">
      <c r="A128" s="1145"/>
      <c r="B128" s="1145"/>
      <c r="C128" s="1135" t="s">
        <v>1060</v>
      </c>
      <c r="D128" s="1136">
        <v>0</v>
      </c>
      <c r="E128" s="1136">
        <v>0</v>
      </c>
      <c r="F128" s="1136">
        <v>0</v>
      </c>
      <c r="G128" s="1136">
        <v>0</v>
      </c>
      <c r="H128" s="1145"/>
      <c r="I128" s="1145"/>
      <c r="J128" s="1145"/>
      <c r="K128" s="1145"/>
    </row>
    <row r="129" spans="1:11" ht="14.1" customHeight="1" x14ac:dyDescent="0.25">
      <c r="A129" s="1145"/>
      <c r="B129" s="1145"/>
      <c r="C129" s="1135" t="s">
        <v>1062</v>
      </c>
      <c r="D129" s="1136">
        <v>0</v>
      </c>
      <c r="E129" s="1136">
        <v>0</v>
      </c>
      <c r="F129" s="1136">
        <v>0</v>
      </c>
      <c r="G129" s="1136">
        <v>0</v>
      </c>
      <c r="H129" s="1145"/>
      <c r="I129" s="1145"/>
      <c r="J129" s="1145"/>
      <c r="K129" s="1145"/>
    </row>
    <row r="130" spans="1:11" ht="14.1" customHeight="1" x14ac:dyDescent="0.25">
      <c r="A130" s="1145"/>
      <c r="B130" s="1145"/>
      <c r="C130" s="1135" t="s">
        <v>1048</v>
      </c>
      <c r="D130" s="1136">
        <v>0</v>
      </c>
      <c r="E130" s="1136">
        <v>0</v>
      </c>
      <c r="F130" s="1136">
        <v>0</v>
      </c>
      <c r="G130" s="1136">
        <v>0</v>
      </c>
      <c r="H130" s="1145"/>
      <c r="I130" s="1145"/>
      <c r="J130" s="1145"/>
      <c r="K130" s="1145"/>
    </row>
    <row r="131" spans="1:11" ht="14.1" customHeight="1" x14ac:dyDescent="0.25">
      <c r="A131" s="1145"/>
      <c r="B131" s="1145"/>
      <c r="C131" s="1135" t="s">
        <v>1057</v>
      </c>
      <c r="D131" s="1136">
        <v>0</v>
      </c>
      <c r="E131" s="1136">
        <v>0</v>
      </c>
      <c r="F131" s="1136">
        <v>0</v>
      </c>
      <c r="G131" s="1136">
        <v>0</v>
      </c>
      <c r="H131" s="1145"/>
      <c r="I131" s="1145"/>
      <c r="J131" s="1145"/>
      <c r="K131" s="1145"/>
    </row>
    <row r="132" spans="1:11" ht="14.1" customHeight="1" x14ac:dyDescent="0.25">
      <c r="A132" s="1145"/>
      <c r="B132" s="1145"/>
      <c r="C132" s="1135" t="s">
        <v>1058</v>
      </c>
      <c r="D132" s="1136">
        <v>0</v>
      </c>
      <c r="E132" s="1136">
        <v>0</v>
      </c>
      <c r="F132" s="1136">
        <v>0</v>
      </c>
      <c r="G132" s="1136">
        <v>0</v>
      </c>
      <c r="H132" s="1145"/>
      <c r="I132" s="1145"/>
      <c r="J132" s="1145"/>
      <c r="K132" s="1145"/>
    </row>
    <row r="133" spans="1:11" ht="14.1" customHeight="1" x14ac:dyDescent="0.25">
      <c r="A133" s="1145"/>
      <c r="B133" s="1145"/>
      <c r="C133" s="1135" t="s">
        <v>1059</v>
      </c>
      <c r="D133" s="1136">
        <v>0</v>
      </c>
      <c r="E133" s="1136">
        <v>0</v>
      </c>
      <c r="F133" s="1136">
        <v>0</v>
      </c>
      <c r="G133" s="1136">
        <v>0</v>
      </c>
      <c r="H133" s="1145"/>
      <c r="I133" s="1145"/>
      <c r="J133" s="1145"/>
      <c r="K133" s="1145"/>
    </row>
    <row r="134" spans="1:11" ht="14.1" customHeight="1" x14ac:dyDescent="0.25">
      <c r="A134" s="1145"/>
      <c r="B134" s="1145"/>
      <c r="C134" s="1135" t="s">
        <v>1060</v>
      </c>
      <c r="D134" s="1136">
        <v>0</v>
      </c>
      <c r="E134" s="1136">
        <v>0</v>
      </c>
      <c r="F134" s="1136">
        <v>0</v>
      </c>
      <c r="G134" s="1136">
        <v>0</v>
      </c>
      <c r="H134" s="1145"/>
      <c r="I134" s="1145"/>
      <c r="J134" s="1145"/>
      <c r="K134" s="1145"/>
    </row>
    <row r="135" spans="1:11" ht="14.1" customHeight="1" x14ac:dyDescent="0.25">
      <c r="A135" s="1145"/>
      <c r="B135" s="1145"/>
      <c r="C135" s="1135" t="s">
        <v>1063</v>
      </c>
      <c r="D135" s="1136">
        <v>0</v>
      </c>
      <c r="E135" s="1136">
        <v>0</v>
      </c>
      <c r="F135" s="1136">
        <v>0</v>
      </c>
      <c r="G135" s="1136">
        <v>0</v>
      </c>
      <c r="H135" s="1145"/>
      <c r="I135" s="1145"/>
      <c r="J135" s="1145"/>
      <c r="K135" s="1145"/>
    </row>
    <row r="136" spans="1:11" ht="14.1" customHeight="1" x14ac:dyDescent="0.25">
      <c r="A136" s="1145"/>
      <c r="B136" s="1145"/>
      <c r="C136" s="1135" t="s">
        <v>1064</v>
      </c>
      <c r="D136" s="1136">
        <v>0</v>
      </c>
      <c r="E136" s="1136">
        <v>0</v>
      </c>
      <c r="F136" s="1136">
        <v>0</v>
      </c>
      <c r="G136" s="1136">
        <v>0</v>
      </c>
      <c r="H136" s="1145"/>
      <c r="I136" s="1145"/>
      <c r="J136" s="1145"/>
      <c r="K136" s="1145"/>
    </row>
    <row r="137" spans="1:11" ht="14.1" customHeight="1" x14ac:dyDescent="0.25">
      <c r="A137" s="1145"/>
      <c r="B137" s="1145"/>
      <c r="C137" s="1137" t="s">
        <v>572</v>
      </c>
      <c r="D137" s="1136">
        <v>0</v>
      </c>
      <c r="E137" s="1136">
        <v>3000000</v>
      </c>
      <c r="F137" s="1136">
        <v>500000</v>
      </c>
      <c r="G137" s="1136">
        <v>500000</v>
      </c>
      <c r="H137" s="1145"/>
      <c r="I137" s="1145"/>
      <c r="J137" s="1145"/>
      <c r="K137" s="1145"/>
    </row>
    <row r="138" spans="1:11" ht="14.1" customHeight="1" x14ac:dyDescent="0.25">
      <c r="A138" s="1145"/>
      <c r="B138" s="1145"/>
      <c r="C138" s="1129" t="s">
        <v>1022</v>
      </c>
      <c r="D138" s="1252" t="s">
        <v>2039</v>
      </c>
      <c r="E138" s="1253"/>
      <c r="F138" s="1253"/>
      <c r="G138" s="1253"/>
      <c r="H138" s="1145"/>
      <c r="I138" s="1145"/>
      <c r="J138" s="1145"/>
      <c r="K138" s="1145"/>
    </row>
    <row r="139" spans="1:11" ht="14.1" customHeight="1" x14ac:dyDescent="0.25">
      <c r="A139" s="1145"/>
      <c r="B139" s="1145"/>
      <c r="C139" s="1130" t="s">
        <v>1024</v>
      </c>
      <c r="D139" s="1254" t="s">
        <v>2040</v>
      </c>
      <c r="E139" s="1255"/>
      <c r="F139" s="1255"/>
      <c r="G139" s="1255"/>
      <c r="H139" s="1145"/>
      <c r="I139" s="1145"/>
      <c r="J139" s="1145"/>
      <c r="K139" s="1145"/>
    </row>
    <row r="140" spans="1:11" ht="14.1" customHeight="1" x14ac:dyDescent="0.25">
      <c r="A140" s="1145"/>
      <c r="B140" s="1145"/>
      <c r="C140" s="1130" t="s">
        <v>31</v>
      </c>
      <c r="D140" s="1254" t="s">
        <v>705</v>
      </c>
      <c r="E140" s="1255"/>
      <c r="F140" s="1255"/>
      <c r="G140" s="1255"/>
      <c r="H140" s="1145"/>
      <c r="I140" s="1145"/>
      <c r="J140" s="1145"/>
      <c r="K140" s="1145"/>
    </row>
    <row r="141" spans="1:11" ht="15" customHeight="1" x14ac:dyDescent="0.25">
      <c r="A141" s="1145"/>
      <c r="B141" s="1145"/>
      <c r="C141" s="1146"/>
      <c r="D141" s="1132">
        <v>2024</v>
      </c>
      <c r="E141" s="1132">
        <v>2025</v>
      </c>
      <c r="F141" s="1132">
        <v>2026</v>
      </c>
      <c r="G141" s="1132">
        <v>2027</v>
      </c>
      <c r="H141" s="1145"/>
      <c r="I141" s="1145"/>
      <c r="J141" s="1145"/>
      <c r="K141" s="1145"/>
    </row>
    <row r="142" spans="1:11" ht="15" customHeight="1" x14ac:dyDescent="0.25">
      <c r="A142" s="1145"/>
      <c r="B142" s="1145"/>
      <c r="C142" s="1147"/>
      <c r="D142" s="1134" t="s">
        <v>13</v>
      </c>
      <c r="E142" s="1134" t="s">
        <v>14</v>
      </c>
      <c r="F142" s="1134" t="s">
        <v>14</v>
      </c>
      <c r="G142" s="1134" t="s">
        <v>14</v>
      </c>
      <c r="H142" s="1145"/>
      <c r="I142" s="1145"/>
      <c r="J142" s="1145"/>
      <c r="K142" s="1145"/>
    </row>
    <row r="143" spans="1:11" ht="14.1" customHeight="1" x14ac:dyDescent="0.25">
      <c r="A143" s="1145"/>
      <c r="B143" s="1145"/>
      <c r="C143" s="1123" t="s">
        <v>33</v>
      </c>
      <c r="D143" s="1127" t="s">
        <v>1039</v>
      </c>
      <c r="E143" s="1127" t="s">
        <v>1230</v>
      </c>
      <c r="F143" s="1127" t="s">
        <v>1519</v>
      </c>
      <c r="G143" s="1127" t="s">
        <v>1519</v>
      </c>
      <c r="H143" s="1145"/>
      <c r="I143" s="1145"/>
      <c r="J143" s="1145"/>
      <c r="K143" s="1145"/>
    </row>
    <row r="144" spans="1:11" ht="14.1" customHeight="1" x14ac:dyDescent="0.25">
      <c r="A144" s="1145"/>
      <c r="B144" s="1145"/>
      <c r="C144" s="1123" t="s">
        <v>1029</v>
      </c>
      <c r="D144" s="1127" t="s">
        <v>1877</v>
      </c>
      <c r="E144" s="1127" t="s">
        <v>1152</v>
      </c>
      <c r="F144" s="1127" t="s">
        <v>1080</v>
      </c>
      <c r="G144" s="1127" t="s">
        <v>1080</v>
      </c>
      <c r="H144" s="1145"/>
      <c r="I144" s="1145"/>
      <c r="J144" s="1145"/>
      <c r="K144" s="1145"/>
    </row>
    <row r="145" spans="1:11" ht="14.1" customHeight="1" x14ac:dyDescent="0.25">
      <c r="A145" s="1145"/>
      <c r="B145" s="1145"/>
      <c r="C145" s="1123" t="s">
        <v>1032</v>
      </c>
      <c r="D145" s="1127" t="s">
        <v>1039</v>
      </c>
      <c r="E145" s="1127" t="s">
        <v>1079</v>
      </c>
      <c r="F145" s="1127" t="s">
        <v>1521</v>
      </c>
      <c r="G145" s="1127" t="s">
        <v>1521</v>
      </c>
      <c r="H145" s="1145"/>
      <c r="I145" s="1145"/>
      <c r="J145" s="1145"/>
      <c r="K145" s="1145"/>
    </row>
    <row r="146" spans="1:11" ht="14.1" customHeight="1" x14ac:dyDescent="0.25">
      <c r="A146" s="1145"/>
      <c r="B146" s="1145"/>
      <c r="C146" s="1123" t="s">
        <v>1037</v>
      </c>
      <c r="D146" s="1127" t="s">
        <v>1038</v>
      </c>
      <c r="E146" s="1127" t="s">
        <v>1038</v>
      </c>
      <c r="F146" s="1127" t="s">
        <v>1365</v>
      </c>
      <c r="G146" s="1127" t="s">
        <v>1039</v>
      </c>
      <c r="H146" s="1145"/>
      <c r="I146" s="1145"/>
      <c r="J146" s="1145"/>
      <c r="K146" s="1145"/>
    </row>
    <row r="147" spans="1:11" ht="14.1" customHeight="1" x14ac:dyDescent="0.25">
      <c r="A147" s="1145"/>
      <c r="B147" s="1145"/>
      <c r="C147" s="1123" t="s">
        <v>1042</v>
      </c>
      <c r="D147" s="1127" t="s">
        <v>1038</v>
      </c>
      <c r="E147" s="1127" t="s">
        <v>2041</v>
      </c>
      <c r="F147" s="1127" t="s">
        <v>2042</v>
      </c>
      <c r="G147" s="1127" t="s">
        <v>1039</v>
      </c>
      <c r="H147" s="1145"/>
      <c r="I147" s="1145"/>
      <c r="J147" s="1145"/>
      <c r="K147" s="1145"/>
    </row>
    <row r="148" spans="1:11" ht="14.1" customHeight="1" x14ac:dyDescent="0.25">
      <c r="A148" s="1145"/>
      <c r="B148" s="1145"/>
      <c r="C148" s="1123" t="s">
        <v>39</v>
      </c>
      <c r="D148" s="1127" t="s">
        <v>1038</v>
      </c>
      <c r="E148" s="1127" t="s">
        <v>1038</v>
      </c>
      <c r="F148" s="1127" t="s">
        <v>1365</v>
      </c>
      <c r="G148" s="1127" t="s">
        <v>1039</v>
      </c>
      <c r="H148" s="1145"/>
      <c r="I148" s="1145"/>
      <c r="J148" s="1145"/>
      <c r="K148" s="1145"/>
    </row>
    <row r="149" spans="1:11" ht="14.1" customHeight="1" x14ac:dyDescent="0.25">
      <c r="A149" s="1145"/>
      <c r="B149" s="1145"/>
      <c r="C149" s="1250" t="s">
        <v>1046</v>
      </c>
      <c r="D149" s="1251"/>
      <c r="E149" s="1251"/>
      <c r="F149" s="1251"/>
      <c r="G149" s="1251"/>
      <c r="H149" s="1145"/>
      <c r="I149" s="1145"/>
      <c r="J149" s="1145"/>
      <c r="K149" s="1145"/>
    </row>
    <row r="150" spans="1:11" ht="14.1" customHeight="1" x14ac:dyDescent="0.25">
      <c r="A150" s="1145"/>
      <c r="B150" s="1145"/>
      <c r="C150" s="1146"/>
      <c r="D150" s="1132">
        <v>2024</v>
      </c>
      <c r="E150" s="1132">
        <v>2025</v>
      </c>
      <c r="F150" s="1132">
        <v>2026</v>
      </c>
      <c r="G150" s="1132">
        <v>2027</v>
      </c>
      <c r="H150" s="1145"/>
      <c r="I150" s="1145"/>
      <c r="J150" s="1145"/>
      <c r="K150" s="1145"/>
    </row>
    <row r="151" spans="1:11" ht="14.1" customHeight="1" x14ac:dyDescent="0.25">
      <c r="A151" s="1145"/>
      <c r="B151" s="1145"/>
      <c r="C151" s="1147"/>
      <c r="D151" s="1134" t="s">
        <v>13</v>
      </c>
      <c r="E151" s="1134" t="s">
        <v>14</v>
      </c>
      <c r="F151" s="1134" t="s">
        <v>14</v>
      </c>
      <c r="G151" s="1134" t="s">
        <v>14</v>
      </c>
      <c r="H151" s="1145"/>
      <c r="I151" s="1145"/>
      <c r="J151" s="1145"/>
      <c r="K151" s="1145"/>
    </row>
    <row r="152" spans="1:11" ht="14.1" customHeight="1" x14ac:dyDescent="0.25">
      <c r="A152" s="1145"/>
      <c r="B152" s="1145"/>
      <c r="C152" s="1135" t="s">
        <v>1047</v>
      </c>
      <c r="D152" s="1136">
        <v>0</v>
      </c>
      <c r="E152" s="1136">
        <v>0</v>
      </c>
      <c r="F152" s="1136">
        <v>0</v>
      </c>
      <c r="G152" s="1136">
        <v>0</v>
      </c>
      <c r="H152" s="1145"/>
      <c r="I152" s="1145"/>
      <c r="J152" s="1145"/>
      <c r="K152" s="1145"/>
    </row>
    <row r="153" spans="1:11" ht="14.1" customHeight="1" x14ac:dyDescent="0.25">
      <c r="A153" s="1145"/>
      <c r="B153" s="1145"/>
      <c r="C153" s="1135" t="s">
        <v>1048</v>
      </c>
      <c r="D153" s="1136">
        <v>0</v>
      </c>
      <c r="E153" s="1136">
        <v>0</v>
      </c>
      <c r="F153" s="1136">
        <v>0</v>
      </c>
      <c r="G153" s="1136">
        <v>0</v>
      </c>
      <c r="H153" s="1145"/>
      <c r="I153" s="1145"/>
      <c r="J153" s="1145"/>
      <c r="K153" s="1145"/>
    </row>
    <row r="154" spans="1:11" ht="14.1" customHeight="1" x14ac:dyDescent="0.25">
      <c r="A154" s="1145"/>
      <c r="B154" s="1145"/>
      <c r="C154" s="1135" t="s">
        <v>1049</v>
      </c>
      <c r="D154" s="1136">
        <v>0</v>
      </c>
      <c r="E154" s="1136">
        <v>0</v>
      </c>
      <c r="F154" s="1136">
        <v>0</v>
      </c>
      <c r="G154" s="1136">
        <v>0</v>
      </c>
      <c r="H154" s="1145"/>
      <c r="I154" s="1145"/>
      <c r="J154" s="1145"/>
      <c r="K154" s="1145"/>
    </row>
    <row r="155" spans="1:11" ht="14.1" customHeight="1" x14ac:dyDescent="0.25">
      <c r="A155" s="1145"/>
      <c r="B155" s="1145"/>
      <c r="C155" s="1135" t="s">
        <v>1050</v>
      </c>
      <c r="D155" s="1136">
        <v>0</v>
      </c>
      <c r="E155" s="1136">
        <v>0</v>
      </c>
      <c r="F155" s="1136">
        <v>0</v>
      </c>
      <c r="G155" s="1136">
        <v>0</v>
      </c>
      <c r="H155" s="1145"/>
      <c r="I155" s="1145"/>
      <c r="J155" s="1145"/>
      <c r="K155" s="1145"/>
    </row>
    <row r="156" spans="1:11" ht="14.1" customHeight="1" x14ac:dyDescent="0.25">
      <c r="A156" s="1145"/>
      <c r="B156" s="1145"/>
      <c r="C156" s="1135" t="s">
        <v>1048</v>
      </c>
      <c r="D156" s="1136">
        <v>0</v>
      </c>
      <c r="E156" s="1136">
        <v>0</v>
      </c>
      <c r="F156" s="1136">
        <v>0</v>
      </c>
      <c r="G156" s="1136">
        <v>0</v>
      </c>
      <c r="H156" s="1145"/>
      <c r="I156" s="1145"/>
      <c r="J156" s="1145"/>
      <c r="K156" s="1145"/>
    </row>
    <row r="157" spans="1:11" ht="14.1" customHeight="1" x14ac:dyDescent="0.25">
      <c r="A157" s="1145"/>
      <c r="B157" s="1145"/>
      <c r="C157" s="1135" t="s">
        <v>1049</v>
      </c>
      <c r="D157" s="1136">
        <v>0</v>
      </c>
      <c r="E157" s="1136">
        <v>0</v>
      </c>
      <c r="F157" s="1136">
        <v>0</v>
      </c>
      <c r="G157" s="1136">
        <v>0</v>
      </c>
      <c r="H157" s="1145"/>
      <c r="I157" s="1145"/>
      <c r="J157" s="1145"/>
      <c r="K157" s="1145"/>
    </row>
    <row r="158" spans="1:11" ht="14.1" customHeight="1" x14ac:dyDescent="0.25">
      <c r="A158" s="1145"/>
      <c r="B158" s="1145"/>
      <c r="C158" s="1135" t="s">
        <v>1051</v>
      </c>
      <c r="D158" s="1136">
        <v>0</v>
      </c>
      <c r="E158" s="1136">
        <v>0</v>
      </c>
      <c r="F158" s="1136">
        <v>0</v>
      </c>
      <c r="G158" s="1136">
        <v>0</v>
      </c>
      <c r="H158" s="1145"/>
      <c r="I158" s="1145"/>
      <c r="J158" s="1145"/>
      <c r="K158" s="1145"/>
    </row>
    <row r="159" spans="1:11" ht="14.1" customHeight="1" x14ac:dyDescent="0.25">
      <c r="A159" s="1145"/>
      <c r="B159" s="1145"/>
      <c r="C159" s="1135" t="s">
        <v>1048</v>
      </c>
      <c r="D159" s="1136">
        <v>0</v>
      </c>
      <c r="E159" s="1136">
        <v>0</v>
      </c>
      <c r="F159" s="1136">
        <v>0</v>
      </c>
      <c r="G159" s="1136">
        <v>0</v>
      </c>
      <c r="H159" s="1145"/>
      <c r="I159" s="1145"/>
      <c r="J159" s="1145"/>
      <c r="K159" s="1145"/>
    </row>
    <row r="160" spans="1:11" ht="14.1" customHeight="1" x14ac:dyDescent="0.25">
      <c r="A160" s="1145"/>
      <c r="B160" s="1145"/>
      <c r="C160" s="1135" t="s">
        <v>1049</v>
      </c>
      <c r="D160" s="1136">
        <v>0</v>
      </c>
      <c r="E160" s="1136">
        <v>0</v>
      </c>
      <c r="F160" s="1136">
        <v>0</v>
      </c>
      <c r="G160" s="1136">
        <v>0</v>
      </c>
      <c r="H160" s="1145"/>
      <c r="I160" s="1145"/>
      <c r="J160" s="1145"/>
      <c r="K160" s="1145"/>
    </row>
    <row r="161" spans="1:11" ht="14.1" customHeight="1" x14ac:dyDescent="0.25">
      <c r="A161" s="1145"/>
      <c r="B161" s="1145"/>
      <c r="C161" s="1135" t="s">
        <v>1052</v>
      </c>
      <c r="D161" s="1136">
        <v>0</v>
      </c>
      <c r="E161" s="1136">
        <v>0</v>
      </c>
      <c r="F161" s="1136">
        <v>0</v>
      </c>
      <c r="G161" s="1136">
        <v>0</v>
      </c>
      <c r="H161" s="1145"/>
      <c r="I161" s="1145"/>
      <c r="J161" s="1145"/>
      <c r="K161" s="1145"/>
    </row>
    <row r="162" spans="1:11" ht="14.1" customHeight="1" x14ac:dyDescent="0.25">
      <c r="A162" s="1145"/>
      <c r="B162" s="1145"/>
      <c r="C162" s="1135" t="s">
        <v>1048</v>
      </c>
      <c r="D162" s="1136">
        <v>0</v>
      </c>
      <c r="E162" s="1136">
        <v>0</v>
      </c>
      <c r="F162" s="1136">
        <v>0</v>
      </c>
      <c r="G162" s="1136">
        <v>0</v>
      </c>
      <c r="H162" s="1145"/>
      <c r="I162" s="1145"/>
      <c r="J162" s="1145"/>
      <c r="K162" s="1145"/>
    </row>
    <row r="163" spans="1:11" ht="14.1" customHeight="1" x14ac:dyDescent="0.25">
      <c r="A163" s="1145"/>
      <c r="B163" s="1145"/>
      <c r="C163" s="1135" t="s">
        <v>1049</v>
      </c>
      <c r="D163" s="1136">
        <v>0</v>
      </c>
      <c r="E163" s="1136">
        <v>0</v>
      </c>
      <c r="F163" s="1136">
        <v>0</v>
      </c>
      <c r="G163" s="1136">
        <v>0</v>
      </c>
      <c r="H163" s="1145"/>
      <c r="I163" s="1145"/>
      <c r="J163" s="1145"/>
      <c r="K163" s="1145"/>
    </row>
    <row r="164" spans="1:11" ht="14.1" customHeight="1" x14ac:dyDescent="0.25">
      <c r="A164" s="1145"/>
      <c r="B164" s="1145"/>
      <c r="C164" s="1135" t="s">
        <v>1053</v>
      </c>
      <c r="D164" s="1136">
        <v>0</v>
      </c>
      <c r="E164" s="1136">
        <v>0</v>
      </c>
      <c r="F164" s="1136">
        <v>0</v>
      </c>
      <c r="G164" s="1136">
        <v>0</v>
      </c>
      <c r="H164" s="1145"/>
      <c r="I164" s="1145"/>
      <c r="J164" s="1145"/>
      <c r="K164" s="1145"/>
    </row>
    <row r="165" spans="1:11" ht="14.1" customHeight="1" x14ac:dyDescent="0.25">
      <c r="A165" s="1145"/>
      <c r="B165" s="1145"/>
      <c r="C165" s="1135" t="s">
        <v>1048</v>
      </c>
      <c r="D165" s="1136">
        <v>0</v>
      </c>
      <c r="E165" s="1136">
        <v>0</v>
      </c>
      <c r="F165" s="1136">
        <v>0</v>
      </c>
      <c r="G165" s="1136">
        <v>0</v>
      </c>
      <c r="H165" s="1145"/>
      <c r="I165" s="1145"/>
      <c r="J165" s="1145"/>
      <c r="K165" s="1145"/>
    </row>
    <row r="166" spans="1:11" ht="14.1" customHeight="1" x14ac:dyDescent="0.25">
      <c r="A166" s="1145"/>
      <c r="B166" s="1145"/>
      <c r="C166" s="1135" t="s">
        <v>1049</v>
      </c>
      <c r="D166" s="1136">
        <v>0</v>
      </c>
      <c r="E166" s="1136">
        <v>0</v>
      </c>
      <c r="F166" s="1136">
        <v>0</v>
      </c>
      <c r="G166" s="1136">
        <v>0</v>
      </c>
      <c r="H166" s="1145"/>
      <c r="I166" s="1145"/>
      <c r="J166" s="1145"/>
      <c r="K166" s="1145"/>
    </row>
    <row r="167" spans="1:11" ht="14.1" customHeight="1" x14ac:dyDescent="0.25">
      <c r="A167" s="1145"/>
      <c r="B167" s="1145"/>
      <c r="C167" s="1135" t="s">
        <v>1054</v>
      </c>
      <c r="D167" s="1136">
        <v>0</v>
      </c>
      <c r="E167" s="1136">
        <v>0</v>
      </c>
      <c r="F167" s="1136">
        <v>0</v>
      </c>
      <c r="G167" s="1136">
        <v>0</v>
      </c>
      <c r="H167" s="1145"/>
      <c r="I167" s="1145"/>
      <c r="J167" s="1145"/>
      <c r="K167" s="1145"/>
    </row>
    <row r="168" spans="1:11" ht="14.1" customHeight="1" x14ac:dyDescent="0.25">
      <c r="A168" s="1145"/>
      <c r="B168" s="1145"/>
      <c r="C168" s="1135" t="s">
        <v>1048</v>
      </c>
      <c r="D168" s="1136">
        <v>0</v>
      </c>
      <c r="E168" s="1136">
        <v>0</v>
      </c>
      <c r="F168" s="1136">
        <v>0</v>
      </c>
      <c r="G168" s="1136">
        <v>0</v>
      </c>
      <c r="H168" s="1145"/>
      <c r="I168" s="1145"/>
      <c r="J168" s="1145"/>
      <c r="K168" s="1145"/>
    </row>
    <row r="169" spans="1:11" ht="14.1" customHeight="1" x14ac:dyDescent="0.25">
      <c r="A169" s="1145"/>
      <c r="B169" s="1145"/>
      <c r="C169" s="1135" t="s">
        <v>1049</v>
      </c>
      <c r="D169" s="1136">
        <v>0</v>
      </c>
      <c r="E169" s="1136">
        <v>0</v>
      </c>
      <c r="F169" s="1136">
        <v>0</v>
      </c>
      <c r="G169" s="1136">
        <v>0</v>
      </c>
      <c r="H169" s="1145"/>
      <c r="I169" s="1145"/>
      <c r="J169" s="1145"/>
      <c r="K169" s="1145"/>
    </row>
    <row r="170" spans="1:11" ht="14.1" customHeight="1" x14ac:dyDescent="0.25">
      <c r="A170" s="1145"/>
      <c r="B170" s="1145"/>
      <c r="C170" s="1135" t="s">
        <v>1055</v>
      </c>
      <c r="D170" s="1136">
        <v>0</v>
      </c>
      <c r="E170" s="1136">
        <v>0</v>
      </c>
      <c r="F170" s="1136">
        <v>0</v>
      </c>
      <c r="G170" s="1136">
        <v>0</v>
      </c>
      <c r="H170" s="1145"/>
      <c r="I170" s="1145"/>
      <c r="J170" s="1145"/>
      <c r="K170" s="1145"/>
    </row>
    <row r="171" spans="1:11" ht="14.1" customHeight="1" x14ac:dyDescent="0.25">
      <c r="A171" s="1145"/>
      <c r="B171" s="1145"/>
      <c r="C171" s="1135" t="s">
        <v>1048</v>
      </c>
      <c r="D171" s="1136">
        <v>0</v>
      </c>
      <c r="E171" s="1136">
        <v>0</v>
      </c>
      <c r="F171" s="1136">
        <v>0</v>
      </c>
      <c r="G171" s="1136">
        <v>0</v>
      </c>
      <c r="H171" s="1145"/>
      <c r="I171" s="1145"/>
      <c r="J171" s="1145"/>
      <c r="K171" s="1145"/>
    </row>
    <row r="172" spans="1:11" ht="14.1" customHeight="1" x14ac:dyDescent="0.25">
      <c r="A172" s="1145"/>
      <c r="B172" s="1145"/>
      <c r="C172" s="1135" t="s">
        <v>1049</v>
      </c>
      <c r="D172" s="1136">
        <v>0</v>
      </c>
      <c r="E172" s="1136">
        <v>0</v>
      </c>
      <c r="F172" s="1136">
        <v>0</v>
      </c>
      <c r="G172" s="1136">
        <v>0</v>
      </c>
      <c r="H172" s="1145"/>
      <c r="I172" s="1145"/>
      <c r="J172" s="1145"/>
      <c r="K172" s="1145"/>
    </row>
    <row r="173" spans="1:11" ht="14.1" customHeight="1" x14ac:dyDescent="0.25">
      <c r="A173" s="1145"/>
      <c r="B173" s="1145"/>
      <c r="C173" s="1135" t="s">
        <v>1056</v>
      </c>
      <c r="D173" s="1136">
        <v>0</v>
      </c>
      <c r="E173" s="1136">
        <v>0</v>
      </c>
      <c r="F173" s="1136">
        <v>0</v>
      </c>
      <c r="G173" s="1136">
        <v>0</v>
      </c>
      <c r="H173" s="1145"/>
      <c r="I173" s="1145"/>
      <c r="J173" s="1145"/>
      <c r="K173" s="1145"/>
    </row>
    <row r="174" spans="1:11" ht="14.1" customHeight="1" x14ac:dyDescent="0.25">
      <c r="A174" s="1145"/>
      <c r="B174" s="1145"/>
      <c r="C174" s="1135" t="s">
        <v>1048</v>
      </c>
      <c r="D174" s="1136">
        <v>0</v>
      </c>
      <c r="E174" s="1136">
        <v>0</v>
      </c>
      <c r="F174" s="1136">
        <v>0</v>
      </c>
      <c r="G174" s="1136">
        <v>0</v>
      </c>
      <c r="H174" s="1145"/>
      <c r="I174" s="1145"/>
      <c r="J174" s="1145"/>
      <c r="K174" s="1145"/>
    </row>
    <row r="175" spans="1:11" ht="14.1" customHeight="1" x14ac:dyDescent="0.25">
      <c r="A175" s="1145"/>
      <c r="B175" s="1145"/>
      <c r="C175" s="1135" t="s">
        <v>1057</v>
      </c>
      <c r="D175" s="1136">
        <v>0</v>
      </c>
      <c r="E175" s="1136">
        <v>0</v>
      </c>
      <c r="F175" s="1136">
        <v>0</v>
      </c>
      <c r="G175" s="1136">
        <v>0</v>
      </c>
      <c r="H175" s="1145"/>
      <c r="I175" s="1145"/>
      <c r="J175" s="1145"/>
      <c r="K175" s="1145"/>
    </row>
    <row r="176" spans="1:11" ht="14.1" customHeight="1" x14ac:dyDescent="0.25">
      <c r="A176" s="1145"/>
      <c r="B176" s="1145"/>
      <c r="C176" s="1135" t="s">
        <v>1058</v>
      </c>
      <c r="D176" s="1136">
        <v>0</v>
      </c>
      <c r="E176" s="1136">
        <v>0</v>
      </c>
      <c r="F176" s="1136">
        <v>0</v>
      </c>
      <c r="G176" s="1136">
        <v>0</v>
      </c>
      <c r="H176" s="1145"/>
      <c r="I176" s="1145"/>
      <c r="J176" s="1145"/>
      <c r="K176" s="1145"/>
    </row>
    <row r="177" spans="1:11" ht="14.1" customHeight="1" x14ac:dyDescent="0.25">
      <c r="A177" s="1145"/>
      <c r="B177" s="1145"/>
      <c r="C177" s="1135" t="s">
        <v>1059</v>
      </c>
      <c r="D177" s="1136">
        <v>0</v>
      </c>
      <c r="E177" s="1136">
        <v>0</v>
      </c>
      <c r="F177" s="1136">
        <v>0</v>
      </c>
      <c r="G177" s="1136">
        <v>0</v>
      </c>
      <c r="H177" s="1145"/>
      <c r="I177" s="1145"/>
      <c r="J177" s="1145"/>
      <c r="K177" s="1145"/>
    </row>
    <row r="178" spans="1:11" ht="14.1" customHeight="1" x14ac:dyDescent="0.25">
      <c r="A178" s="1145"/>
      <c r="B178" s="1145"/>
      <c r="C178" s="1135" t="s">
        <v>1060</v>
      </c>
      <c r="D178" s="1136">
        <v>0</v>
      </c>
      <c r="E178" s="1136">
        <v>0</v>
      </c>
      <c r="F178" s="1136">
        <v>0</v>
      </c>
      <c r="G178" s="1136">
        <v>0</v>
      </c>
      <c r="H178" s="1145"/>
      <c r="I178" s="1145"/>
      <c r="J178" s="1145"/>
      <c r="K178" s="1145"/>
    </row>
    <row r="179" spans="1:11" ht="14.1" customHeight="1" x14ac:dyDescent="0.25">
      <c r="A179" s="1145"/>
      <c r="B179" s="1145"/>
      <c r="C179" s="1135" t="s">
        <v>1061</v>
      </c>
      <c r="D179" s="1136">
        <v>0</v>
      </c>
      <c r="E179" s="1136">
        <v>2000000</v>
      </c>
      <c r="F179" s="1136">
        <v>500000</v>
      </c>
      <c r="G179" s="1136">
        <v>500000</v>
      </c>
      <c r="H179" s="1145"/>
      <c r="I179" s="1145"/>
      <c r="J179" s="1145"/>
      <c r="K179" s="1145"/>
    </row>
    <row r="180" spans="1:11" ht="14.1" customHeight="1" x14ac:dyDescent="0.25">
      <c r="A180" s="1145"/>
      <c r="B180" s="1145"/>
      <c r="C180" s="1135" t="s">
        <v>1048</v>
      </c>
      <c r="D180" s="1136">
        <v>0</v>
      </c>
      <c r="E180" s="1136">
        <v>2000000</v>
      </c>
      <c r="F180" s="1136">
        <v>500000</v>
      </c>
      <c r="G180" s="1136">
        <v>500000</v>
      </c>
      <c r="H180" s="1145"/>
      <c r="I180" s="1145"/>
      <c r="J180" s="1145"/>
      <c r="K180" s="1145"/>
    </row>
    <row r="181" spans="1:11" ht="14.1" customHeight="1" x14ac:dyDescent="0.25">
      <c r="A181" s="1145"/>
      <c r="B181" s="1145"/>
      <c r="C181" s="1135" t="s">
        <v>1057</v>
      </c>
      <c r="D181" s="1136">
        <v>0</v>
      </c>
      <c r="E181" s="1136">
        <v>0</v>
      </c>
      <c r="F181" s="1136">
        <v>0</v>
      </c>
      <c r="G181" s="1136">
        <v>0</v>
      </c>
      <c r="H181" s="1145"/>
      <c r="I181" s="1145"/>
      <c r="J181" s="1145"/>
      <c r="K181" s="1145"/>
    </row>
    <row r="182" spans="1:11" ht="14.1" customHeight="1" x14ac:dyDescent="0.25">
      <c r="A182" s="1145"/>
      <c r="B182" s="1145"/>
      <c r="C182" s="1135" t="s">
        <v>1058</v>
      </c>
      <c r="D182" s="1136">
        <v>0</v>
      </c>
      <c r="E182" s="1136">
        <v>0</v>
      </c>
      <c r="F182" s="1136">
        <v>0</v>
      </c>
      <c r="G182" s="1136">
        <v>0</v>
      </c>
      <c r="H182" s="1145"/>
      <c r="I182" s="1145"/>
      <c r="J182" s="1145"/>
      <c r="K182" s="1145"/>
    </row>
    <row r="183" spans="1:11" ht="14.1" customHeight="1" x14ac:dyDescent="0.25">
      <c r="A183" s="1145"/>
      <c r="B183" s="1145"/>
      <c r="C183" s="1135" t="s">
        <v>1059</v>
      </c>
      <c r="D183" s="1136">
        <v>0</v>
      </c>
      <c r="E183" s="1136">
        <v>0</v>
      </c>
      <c r="F183" s="1136">
        <v>0</v>
      </c>
      <c r="G183" s="1136">
        <v>0</v>
      </c>
      <c r="H183" s="1145"/>
      <c r="I183" s="1145"/>
      <c r="J183" s="1145"/>
      <c r="K183" s="1145"/>
    </row>
    <row r="184" spans="1:11" ht="14.1" customHeight="1" x14ac:dyDescent="0.25">
      <c r="A184" s="1145"/>
      <c r="B184" s="1145"/>
      <c r="C184" s="1135" t="s">
        <v>1060</v>
      </c>
      <c r="D184" s="1136">
        <v>0</v>
      </c>
      <c r="E184" s="1136">
        <v>0</v>
      </c>
      <c r="F184" s="1136">
        <v>0</v>
      </c>
      <c r="G184" s="1136">
        <v>0</v>
      </c>
      <c r="H184" s="1145"/>
      <c r="I184" s="1145"/>
      <c r="J184" s="1145"/>
      <c r="K184" s="1145"/>
    </row>
    <row r="185" spans="1:11" ht="14.1" customHeight="1" x14ac:dyDescent="0.25">
      <c r="A185" s="1145"/>
      <c r="B185" s="1145"/>
      <c r="C185" s="1135" t="s">
        <v>1062</v>
      </c>
      <c r="D185" s="1136">
        <v>0</v>
      </c>
      <c r="E185" s="1136">
        <v>0</v>
      </c>
      <c r="F185" s="1136">
        <v>0</v>
      </c>
      <c r="G185" s="1136">
        <v>0</v>
      </c>
      <c r="H185" s="1145"/>
      <c r="I185" s="1145"/>
      <c r="J185" s="1145"/>
      <c r="K185" s="1145"/>
    </row>
    <row r="186" spans="1:11" ht="14.1" customHeight="1" x14ac:dyDescent="0.25">
      <c r="A186" s="1145"/>
      <c r="B186" s="1145"/>
      <c r="C186" s="1135" t="s">
        <v>1048</v>
      </c>
      <c r="D186" s="1136">
        <v>0</v>
      </c>
      <c r="E186" s="1136">
        <v>0</v>
      </c>
      <c r="F186" s="1136">
        <v>0</v>
      </c>
      <c r="G186" s="1136">
        <v>0</v>
      </c>
      <c r="H186" s="1145"/>
      <c r="I186" s="1145"/>
      <c r="J186" s="1145"/>
      <c r="K186" s="1145"/>
    </row>
    <row r="187" spans="1:11" ht="14.1" customHeight="1" x14ac:dyDescent="0.25">
      <c r="A187" s="1145"/>
      <c r="B187" s="1145"/>
      <c r="C187" s="1135" t="s">
        <v>1057</v>
      </c>
      <c r="D187" s="1136">
        <v>0</v>
      </c>
      <c r="E187" s="1136">
        <v>0</v>
      </c>
      <c r="F187" s="1136">
        <v>0</v>
      </c>
      <c r="G187" s="1136">
        <v>0</v>
      </c>
      <c r="H187" s="1145"/>
      <c r="I187" s="1145"/>
      <c r="J187" s="1145"/>
      <c r="K187" s="1145"/>
    </row>
    <row r="188" spans="1:11" ht="14.1" customHeight="1" x14ac:dyDescent="0.25">
      <c r="A188" s="1145"/>
      <c r="B188" s="1145"/>
      <c r="C188" s="1135" t="s">
        <v>1058</v>
      </c>
      <c r="D188" s="1136">
        <v>0</v>
      </c>
      <c r="E188" s="1136">
        <v>0</v>
      </c>
      <c r="F188" s="1136">
        <v>0</v>
      </c>
      <c r="G188" s="1136">
        <v>0</v>
      </c>
      <c r="H188" s="1145"/>
      <c r="I188" s="1145"/>
      <c r="J188" s="1145"/>
      <c r="K188" s="1145"/>
    </row>
    <row r="189" spans="1:11" ht="14.1" customHeight="1" x14ac:dyDescent="0.25">
      <c r="A189" s="1145"/>
      <c r="B189" s="1145"/>
      <c r="C189" s="1135" t="s">
        <v>1059</v>
      </c>
      <c r="D189" s="1136">
        <v>0</v>
      </c>
      <c r="E189" s="1136">
        <v>0</v>
      </c>
      <c r="F189" s="1136">
        <v>0</v>
      </c>
      <c r="G189" s="1136">
        <v>0</v>
      </c>
      <c r="H189" s="1145"/>
      <c r="I189" s="1145"/>
      <c r="J189" s="1145"/>
      <c r="K189" s="1145"/>
    </row>
    <row r="190" spans="1:11" ht="14.1" customHeight="1" x14ac:dyDescent="0.25">
      <c r="A190" s="1145"/>
      <c r="B190" s="1145"/>
      <c r="C190" s="1135" t="s">
        <v>1060</v>
      </c>
      <c r="D190" s="1136">
        <v>0</v>
      </c>
      <c r="E190" s="1136">
        <v>0</v>
      </c>
      <c r="F190" s="1136">
        <v>0</v>
      </c>
      <c r="G190" s="1136">
        <v>0</v>
      </c>
      <c r="H190" s="1145"/>
      <c r="I190" s="1145"/>
      <c r="J190" s="1145"/>
      <c r="K190" s="1145"/>
    </row>
    <row r="191" spans="1:11" ht="14.1" customHeight="1" x14ac:dyDescent="0.25">
      <c r="A191" s="1145"/>
      <c r="B191" s="1145"/>
      <c r="C191" s="1135" t="s">
        <v>1063</v>
      </c>
      <c r="D191" s="1136">
        <v>0</v>
      </c>
      <c r="E191" s="1136">
        <v>0</v>
      </c>
      <c r="F191" s="1136">
        <v>0</v>
      </c>
      <c r="G191" s="1136">
        <v>0</v>
      </c>
      <c r="H191" s="1145"/>
      <c r="I191" s="1145"/>
      <c r="J191" s="1145"/>
      <c r="K191" s="1145"/>
    </row>
    <row r="192" spans="1:11" ht="14.1" customHeight="1" x14ac:dyDescent="0.25">
      <c r="A192" s="1145"/>
      <c r="B192" s="1145"/>
      <c r="C192" s="1135" t="s">
        <v>1064</v>
      </c>
      <c r="D192" s="1136">
        <v>0</v>
      </c>
      <c r="E192" s="1136">
        <v>0</v>
      </c>
      <c r="F192" s="1136">
        <v>0</v>
      </c>
      <c r="G192" s="1136">
        <v>0</v>
      </c>
      <c r="H192" s="1145"/>
      <c r="I192" s="1145"/>
      <c r="J192" s="1145"/>
      <c r="K192" s="1145"/>
    </row>
    <row r="193" spans="1:11" ht="14.1" customHeight="1" x14ac:dyDescent="0.25">
      <c r="A193" s="1145"/>
      <c r="B193" s="1145"/>
      <c r="C193" s="1137" t="s">
        <v>572</v>
      </c>
      <c r="D193" s="1136">
        <v>0</v>
      </c>
      <c r="E193" s="1136">
        <v>2000000</v>
      </c>
      <c r="F193" s="1136">
        <v>500000</v>
      </c>
      <c r="G193" s="1136">
        <v>500000</v>
      </c>
      <c r="H193" s="1145"/>
      <c r="I193" s="1145"/>
      <c r="J193" s="1145"/>
      <c r="K193" s="1145"/>
    </row>
    <row r="194" spans="1:11" ht="14.1" customHeight="1" x14ac:dyDescent="0.25">
      <c r="A194" s="1145"/>
      <c r="B194" s="1145"/>
      <c r="C194" s="1128" t="s">
        <v>1038</v>
      </c>
      <c r="D194" s="1256" t="s">
        <v>1129</v>
      </c>
      <c r="E194" s="1257"/>
      <c r="F194" s="1257"/>
      <c r="G194" s="1257"/>
      <c r="H194" s="1145"/>
      <c r="I194" s="1145"/>
      <c r="J194" s="1145"/>
      <c r="K194" s="1145"/>
    </row>
    <row r="195" spans="1:11" ht="14.1" customHeight="1" x14ac:dyDescent="0.25">
      <c r="A195" s="1145"/>
      <c r="B195" s="1145"/>
      <c r="C195" s="1129" t="s">
        <v>1022</v>
      </c>
      <c r="D195" s="1252" t="s">
        <v>2043</v>
      </c>
      <c r="E195" s="1253"/>
      <c r="F195" s="1253"/>
      <c r="G195" s="1253"/>
      <c r="H195" s="1145"/>
      <c r="I195" s="1145"/>
      <c r="J195" s="1145"/>
      <c r="K195" s="1145"/>
    </row>
    <row r="196" spans="1:11" ht="14.1" customHeight="1" x14ac:dyDescent="0.25">
      <c r="A196" s="1145"/>
      <c r="B196" s="1145"/>
      <c r="C196" s="1130" t="s">
        <v>1024</v>
      </c>
      <c r="D196" s="1254" t="s">
        <v>2043</v>
      </c>
      <c r="E196" s="1255"/>
      <c r="F196" s="1255"/>
      <c r="G196" s="1255"/>
      <c r="H196" s="1145"/>
      <c r="I196" s="1145"/>
      <c r="J196" s="1145"/>
      <c r="K196" s="1145"/>
    </row>
    <row r="197" spans="1:11" ht="14.1" customHeight="1" x14ac:dyDescent="0.25">
      <c r="A197" s="1145"/>
      <c r="B197" s="1145"/>
      <c r="C197" s="1130" t="s">
        <v>31</v>
      </c>
      <c r="D197" s="1254" t="s">
        <v>1138</v>
      </c>
      <c r="E197" s="1255"/>
      <c r="F197" s="1255"/>
      <c r="G197" s="1255"/>
      <c r="H197" s="1145"/>
      <c r="I197" s="1145"/>
      <c r="J197" s="1145"/>
      <c r="K197" s="1145"/>
    </row>
    <row r="198" spans="1:11" ht="15" customHeight="1" x14ac:dyDescent="0.25">
      <c r="A198" s="1145"/>
      <c r="B198" s="1145"/>
      <c r="C198" s="1146"/>
      <c r="D198" s="1132">
        <v>2024</v>
      </c>
      <c r="E198" s="1132">
        <v>2025</v>
      </c>
      <c r="F198" s="1132">
        <v>2026</v>
      </c>
      <c r="G198" s="1132">
        <v>2027</v>
      </c>
      <c r="H198" s="1145"/>
      <c r="I198" s="1145"/>
      <c r="J198" s="1145"/>
      <c r="K198" s="1145"/>
    </row>
    <row r="199" spans="1:11" ht="15" customHeight="1" x14ac:dyDescent="0.25">
      <c r="A199" s="1145"/>
      <c r="B199" s="1145"/>
      <c r="C199" s="1147"/>
      <c r="D199" s="1134" t="s">
        <v>13</v>
      </c>
      <c r="E199" s="1134" t="s">
        <v>14</v>
      </c>
      <c r="F199" s="1134" t="s">
        <v>14</v>
      </c>
      <c r="G199" s="1134" t="s">
        <v>14</v>
      </c>
      <c r="H199" s="1145"/>
      <c r="I199" s="1145"/>
      <c r="J199" s="1145"/>
      <c r="K199" s="1145"/>
    </row>
    <row r="200" spans="1:11" ht="14.1" customHeight="1" x14ac:dyDescent="0.25">
      <c r="A200" s="1145"/>
      <c r="B200" s="1145"/>
      <c r="C200" s="1123" t="s">
        <v>33</v>
      </c>
      <c r="D200" s="1127" t="s">
        <v>1038</v>
      </c>
      <c r="E200" s="1127" t="s">
        <v>1092</v>
      </c>
      <c r="F200" s="1127" t="s">
        <v>1039</v>
      </c>
      <c r="G200" s="1127" t="s">
        <v>1039</v>
      </c>
      <c r="H200" s="1145"/>
      <c r="I200" s="1145"/>
      <c r="J200" s="1145"/>
      <c r="K200" s="1145"/>
    </row>
    <row r="201" spans="1:11" ht="14.1" customHeight="1" x14ac:dyDescent="0.25">
      <c r="A201" s="1145"/>
      <c r="B201" s="1145"/>
      <c r="C201" s="1123" t="s">
        <v>1029</v>
      </c>
      <c r="D201" s="1127" t="s">
        <v>1038</v>
      </c>
      <c r="E201" s="1127" t="s">
        <v>2044</v>
      </c>
      <c r="F201" s="1127" t="s">
        <v>1039</v>
      </c>
      <c r="G201" s="1127" t="s">
        <v>1039</v>
      </c>
      <c r="H201" s="1145"/>
      <c r="I201" s="1145"/>
      <c r="J201" s="1145"/>
      <c r="K201" s="1145"/>
    </row>
    <row r="202" spans="1:11" ht="14.1" customHeight="1" x14ac:dyDescent="0.25">
      <c r="A202" s="1145"/>
      <c r="B202" s="1145"/>
      <c r="C202" s="1123" t="s">
        <v>1032</v>
      </c>
      <c r="D202" s="1127" t="s">
        <v>1039</v>
      </c>
      <c r="E202" s="1127" t="s">
        <v>2044</v>
      </c>
      <c r="F202" s="1127" t="s">
        <v>1039</v>
      </c>
      <c r="G202" s="1127" t="s">
        <v>1039</v>
      </c>
      <c r="H202" s="1145"/>
      <c r="I202" s="1145"/>
      <c r="J202" s="1145"/>
      <c r="K202" s="1145"/>
    </row>
    <row r="203" spans="1:11" ht="14.1" customHeight="1" x14ac:dyDescent="0.25">
      <c r="A203" s="1145"/>
      <c r="B203" s="1145"/>
      <c r="C203" s="1123" t="s">
        <v>1037</v>
      </c>
      <c r="D203" s="1127" t="s">
        <v>1038</v>
      </c>
      <c r="E203" s="1127" t="s">
        <v>1038</v>
      </c>
      <c r="F203" s="1127" t="s">
        <v>1083</v>
      </c>
      <c r="G203" s="1127" t="s">
        <v>1038</v>
      </c>
      <c r="H203" s="1145"/>
      <c r="I203" s="1145"/>
      <c r="J203" s="1145"/>
      <c r="K203" s="1145"/>
    </row>
    <row r="204" spans="1:11" ht="14.1" customHeight="1" x14ac:dyDescent="0.25">
      <c r="A204" s="1145"/>
      <c r="B204" s="1145"/>
      <c r="C204" s="1123" t="s">
        <v>1042</v>
      </c>
      <c r="D204" s="1127" t="s">
        <v>1038</v>
      </c>
      <c r="E204" s="1127" t="s">
        <v>1038</v>
      </c>
      <c r="F204" s="1127" t="s">
        <v>1083</v>
      </c>
      <c r="G204" s="1127" t="s">
        <v>1038</v>
      </c>
      <c r="H204" s="1145"/>
      <c r="I204" s="1145"/>
      <c r="J204" s="1145"/>
      <c r="K204" s="1145"/>
    </row>
    <row r="205" spans="1:11" ht="14.1" customHeight="1" x14ac:dyDescent="0.25">
      <c r="A205" s="1145"/>
      <c r="B205" s="1145"/>
      <c r="C205" s="1123" t="s">
        <v>39</v>
      </c>
      <c r="D205" s="1127" t="s">
        <v>1038</v>
      </c>
      <c r="E205" s="1127" t="s">
        <v>1038</v>
      </c>
      <c r="F205" s="1127" t="s">
        <v>1083</v>
      </c>
      <c r="G205" s="1127" t="s">
        <v>1038</v>
      </c>
      <c r="H205" s="1145"/>
      <c r="I205" s="1145"/>
      <c r="J205" s="1145"/>
      <c r="K205" s="1145"/>
    </row>
    <row r="206" spans="1:11" ht="14.1" customHeight="1" x14ac:dyDescent="0.25">
      <c r="A206" s="1145"/>
      <c r="B206" s="1145"/>
      <c r="C206" s="1250" t="s">
        <v>1046</v>
      </c>
      <c r="D206" s="1251"/>
      <c r="E206" s="1251"/>
      <c r="F206" s="1251"/>
      <c r="G206" s="1251"/>
      <c r="H206" s="1145"/>
      <c r="I206" s="1145"/>
      <c r="J206" s="1145"/>
      <c r="K206" s="1145"/>
    </row>
    <row r="207" spans="1:11" ht="14.1" customHeight="1" x14ac:dyDescent="0.25">
      <c r="A207" s="1145"/>
      <c r="B207" s="1145"/>
      <c r="C207" s="1146"/>
      <c r="D207" s="1132">
        <v>2024</v>
      </c>
      <c r="E207" s="1132">
        <v>2025</v>
      </c>
      <c r="F207" s="1132">
        <v>2026</v>
      </c>
      <c r="G207" s="1132">
        <v>2027</v>
      </c>
      <c r="H207" s="1145"/>
      <c r="I207" s="1145"/>
      <c r="J207" s="1145"/>
      <c r="K207" s="1145"/>
    </row>
    <row r="208" spans="1:11" ht="14.1" customHeight="1" x14ac:dyDescent="0.25">
      <c r="A208" s="1145"/>
      <c r="B208" s="1145"/>
      <c r="C208" s="1147"/>
      <c r="D208" s="1134" t="s">
        <v>13</v>
      </c>
      <c r="E208" s="1134" t="s">
        <v>14</v>
      </c>
      <c r="F208" s="1134" t="s">
        <v>14</v>
      </c>
      <c r="G208" s="1134" t="s">
        <v>14</v>
      </c>
      <c r="H208" s="1145"/>
      <c r="I208" s="1145"/>
      <c r="J208" s="1145"/>
      <c r="K208" s="1145"/>
    </row>
    <row r="209" spans="1:11" ht="14.1" customHeight="1" x14ac:dyDescent="0.25">
      <c r="A209" s="1145"/>
      <c r="B209" s="1145"/>
      <c r="C209" s="1135" t="s">
        <v>1047</v>
      </c>
      <c r="D209" s="1144" t="s">
        <v>1038</v>
      </c>
      <c r="E209" s="1136">
        <v>0</v>
      </c>
      <c r="F209" s="1136">
        <v>0</v>
      </c>
      <c r="G209" s="1136">
        <v>0</v>
      </c>
      <c r="H209" s="1145"/>
      <c r="I209" s="1145"/>
      <c r="J209" s="1145"/>
      <c r="K209" s="1145"/>
    </row>
    <row r="210" spans="1:11" ht="14.1" customHeight="1" x14ac:dyDescent="0.25">
      <c r="A210" s="1145"/>
      <c r="B210" s="1145"/>
      <c r="C210" s="1135" t="s">
        <v>1048</v>
      </c>
      <c r="D210" s="1144" t="s">
        <v>1038</v>
      </c>
      <c r="E210" s="1136">
        <v>0</v>
      </c>
      <c r="F210" s="1136">
        <v>0</v>
      </c>
      <c r="G210" s="1136">
        <v>0</v>
      </c>
      <c r="H210" s="1145"/>
      <c r="I210" s="1145"/>
      <c r="J210" s="1145"/>
      <c r="K210" s="1145"/>
    </row>
    <row r="211" spans="1:11" ht="14.1" customHeight="1" x14ac:dyDescent="0.25">
      <c r="A211" s="1145"/>
      <c r="B211" s="1145"/>
      <c r="C211" s="1135" t="s">
        <v>1049</v>
      </c>
      <c r="D211" s="1144" t="s">
        <v>1038</v>
      </c>
      <c r="E211" s="1136">
        <v>0</v>
      </c>
      <c r="F211" s="1136">
        <v>0</v>
      </c>
      <c r="G211" s="1136">
        <v>0</v>
      </c>
      <c r="H211" s="1145"/>
      <c r="I211" s="1145"/>
      <c r="J211" s="1145"/>
      <c r="K211" s="1145"/>
    </row>
    <row r="212" spans="1:11" ht="14.1" customHeight="1" x14ac:dyDescent="0.25">
      <c r="A212" s="1145"/>
      <c r="B212" s="1145"/>
      <c r="C212" s="1135" t="s">
        <v>1050</v>
      </c>
      <c r="D212" s="1144" t="s">
        <v>1038</v>
      </c>
      <c r="E212" s="1136">
        <v>0</v>
      </c>
      <c r="F212" s="1136">
        <v>0</v>
      </c>
      <c r="G212" s="1136">
        <v>0</v>
      </c>
      <c r="H212" s="1145"/>
      <c r="I212" s="1145"/>
      <c r="J212" s="1145"/>
      <c r="K212" s="1145"/>
    </row>
    <row r="213" spans="1:11" ht="14.1" customHeight="1" x14ac:dyDescent="0.25">
      <c r="A213" s="1145"/>
      <c r="B213" s="1145"/>
      <c r="C213" s="1135" t="s">
        <v>1048</v>
      </c>
      <c r="D213" s="1144" t="s">
        <v>1038</v>
      </c>
      <c r="E213" s="1136">
        <v>0</v>
      </c>
      <c r="F213" s="1136">
        <v>0</v>
      </c>
      <c r="G213" s="1136">
        <v>0</v>
      </c>
      <c r="H213" s="1145"/>
      <c r="I213" s="1145"/>
      <c r="J213" s="1145"/>
      <c r="K213" s="1145"/>
    </row>
    <row r="214" spans="1:11" ht="14.1" customHeight="1" x14ac:dyDescent="0.25">
      <c r="A214" s="1145"/>
      <c r="B214" s="1145"/>
      <c r="C214" s="1135" t="s">
        <v>1049</v>
      </c>
      <c r="D214" s="1144" t="s">
        <v>1038</v>
      </c>
      <c r="E214" s="1136">
        <v>0</v>
      </c>
      <c r="F214" s="1136">
        <v>0</v>
      </c>
      <c r="G214" s="1136">
        <v>0</v>
      </c>
      <c r="H214" s="1145"/>
      <c r="I214" s="1145"/>
      <c r="J214" s="1145"/>
      <c r="K214" s="1145"/>
    </row>
    <row r="215" spans="1:11" ht="14.1" customHeight="1" x14ac:dyDescent="0.25">
      <c r="A215" s="1145"/>
      <c r="B215" s="1145"/>
      <c r="C215" s="1135" t="s">
        <v>1051</v>
      </c>
      <c r="D215" s="1144" t="s">
        <v>1038</v>
      </c>
      <c r="E215" s="1136">
        <v>0</v>
      </c>
      <c r="F215" s="1136">
        <v>0</v>
      </c>
      <c r="G215" s="1136">
        <v>0</v>
      </c>
      <c r="H215" s="1145"/>
      <c r="I215" s="1145"/>
      <c r="J215" s="1145"/>
      <c r="K215" s="1145"/>
    </row>
    <row r="216" spans="1:11" ht="14.1" customHeight="1" x14ac:dyDescent="0.25">
      <c r="A216" s="1145"/>
      <c r="B216" s="1145"/>
      <c r="C216" s="1135" t="s">
        <v>1048</v>
      </c>
      <c r="D216" s="1144" t="s">
        <v>1038</v>
      </c>
      <c r="E216" s="1136">
        <v>0</v>
      </c>
      <c r="F216" s="1136">
        <v>0</v>
      </c>
      <c r="G216" s="1136">
        <v>0</v>
      </c>
      <c r="H216" s="1145"/>
      <c r="I216" s="1145"/>
      <c r="J216" s="1145"/>
      <c r="K216" s="1145"/>
    </row>
    <row r="217" spans="1:11" ht="14.1" customHeight="1" x14ac:dyDescent="0.25">
      <c r="A217" s="1145"/>
      <c r="B217" s="1145"/>
      <c r="C217" s="1135" t="s">
        <v>1049</v>
      </c>
      <c r="D217" s="1144" t="s">
        <v>1038</v>
      </c>
      <c r="E217" s="1136">
        <v>0</v>
      </c>
      <c r="F217" s="1136">
        <v>0</v>
      </c>
      <c r="G217" s="1136">
        <v>0</v>
      </c>
      <c r="H217" s="1145"/>
      <c r="I217" s="1145"/>
      <c r="J217" s="1145"/>
      <c r="K217" s="1145"/>
    </row>
    <row r="218" spans="1:11" ht="14.1" customHeight="1" x14ac:dyDescent="0.25">
      <c r="A218" s="1145"/>
      <c r="B218" s="1145"/>
      <c r="C218" s="1135" t="s">
        <v>1052</v>
      </c>
      <c r="D218" s="1144" t="s">
        <v>1038</v>
      </c>
      <c r="E218" s="1136">
        <v>0</v>
      </c>
      <c r="F218" s="1136">
        <v>0</v>
      </c>
      <c r="G218" s="1136">
        <v>0</v>
      </c>
      <c r="H218" s="1145"/>
      <c r="I218" s="1145"/>
      <c r="J218" s="1145"/>
      <c r="K218" s="1145"/>
    </row>
    <row r="219" spans="1:11" ht="14.1" customHeight="1" x14ac:dyDescent="0.25">
      <c r="A219" s="1145"/>
      <c r="B219" s="1145"/>
      <c r="C219" s="1135" t="s">
        <v>1048</v>
      </c>
      <c r="D219" s="1144" t="s">
        <v>1038</v>
      </c>
      <c r="E219" s="1136">
        <v>0</v>
      </c>
      <c r="F219" s="1136">
        <v>0</v>
      </c>
      <c r="G219" s="1136">
        <v>0</v>
      </c>
      <c r="H219" s="1145"/>
      <c r="I219" s="1145"/>
      <c r="J219" s="1145"/>
      <c r="K219" s="1145"/>
    </row>
    <row r="220" spans="1:11" ht="14.1" customHeight="1" x14ac:dyDescent="0.25">
      <c r="A220" s="1145"/>
      <c r="B220" s="1145"/>
      <c r="C220" s="1135" t="s">
        <v>1049</v>
      </c>
      <c r="D220" s="1144" t="s">
        <v>1038</v>
      </c>
      <c r="E220" s="1136">
        <v>0</v>
      </c>
      <c r="F220" s="1136">
        <v>0</v>
      </c>
      <c r="G220" s="1136">
        <v>0</v>
      </c>
      <c r="H220" s="1145"/>
      <c r="I220" s="1145"/>
      <c r="J220" s="1145"/>
      <c r="K220" s="1145"/>
    </row>
    <row r="221" spans="1:11" ht="14.1" customHeight="1" x14ac:dyDescent="0.25">
      <c r="A221" s="1145"/>
      <c r="B221" s="1145"/>
      <c r="C221" s="1135" t="s">
        <v>1053</v>
      </c>
      <c r="D221" s="1144" t="s">
        <v>1038</v>
      </c>
      <c r="E221" s="1136">
        <v>0</v>
      </c>
      <c r="F221" s="1136">
        <v>0</v>
      </c>
      <c r="G221" s="1136">
        <v>0</v>
      </c>
      <c r="H221" s="1145"/>
      <c r="I221" s="1145"/>
      <c r="J221" s="1145"/>
      <c r="K221" s="1145"/>
    </row>
    <row r="222" spans="1:11" ht="14.1" customHeight="1" x14ac:dyDescent="0.25">
      <c r="A222" s="1145"/>
      <c r="B222" s="1145"/>
      <c r="C222" s="1135" t="s">
        <v>1048</v>
      </c>
      <c r="D222" s="1144" t="s">
        <v>1038</v>
      </c>
      <c r="E222" s="1136">
        <v>0</v>
      </c>
      <c r="F222" s="1136">
        <v>0</v>
      </c>
      <c r="G222" s="1136">
        <v>0</v>
      </c>
      <c r="H222" s="1145"/>
      <c r="I222" s="1145"/>
      <c r="J222" s="1145"/>
      <c r="K222" s="1145"/>
    </row>
    <row r="223" spans="1:11" ht="14.1" customHeight="1" x14ac:dyDescent="0.25">
      <c r="A223" s="1145"/>
      <c r="B223" s="1145"/>
      <c r="C223" s="1135" t="s">
        <v>1049</v>
      </c>
      <c r="D223" s="1144" t="s">
        <v>1038</v>
      </c>
      <c r="E223" s="1136">
        <v>0</v>
      </c>
      <c r="F223" s="1136">
        <v>0</v>
      </c>
      <c r="G223" s="1136">
        <v>0</v>
      </c>
      <c r="H223" s="1145"/>
      <c r="I223" s="1145"/>
      <c r="J223" s="1145"/>
      <c r="K223" s="1145"/>
    </row>
    <row r="224" spans="1:11" ht="14.1" customHeight="1" x14ac:dyDescent="0.25">
      <c r="A224" s="1145"/>
      <c r="B224" s="1145"/>
      <c r="C224" s="1135" t="s">
        <v>1054</v>
      </c>
      <c r="D224" s="1144" t="s">
        <v>1038</v>
      </c>
      <c r="E224" s="1136">
        <v>0</v>
      </c>
      <c r="F224" s="1136">
        <v>0</v>
      </c>
      <c r="G224" s="1136">
        <v>0</v>
      </c>
      <c r="H224" s="1145"/>
      <c r="I224" s="1145"/>
      <c r="J224" s="1145"/>
      <c r="K224" s="1145"/>
    </row>
    <row r="225" spans="1:11" ht="14.1" customHeight="1" x14ac:dyDescent="0.25">
      <c r="A225" s="1145"/>
      <c r="B225" s="1145"/>
      <c r="C225" s="1135" t="s">
        <v>1048</v>
      </c>
      <c r="D225" s="1144" t="s">
        <v>1038</v>
      </c>
      <c r="E225" s="1136">
        <v>0</v>
      </c>
      <c r="F225" s="1136">
        <v>0</v>
      </c>
      <c r="G225" s="1136">
        <v>0</v>
      </c>
      <c r="H225" s="1145"/>
      <c r="I225" s="1145"/>
      <c r="J225" s="1145"/>
      <c r="K225" s="1145"/>
    </row>
    <row r="226" spans="1:11" ht="14.1" customHeight="1" x14ac:dyDescent="0.25">
      <c r="A226" s="1145"/>
      <c r="B226" s="1145"/>
      <c r="C226" s="1135" t="s">
        <v>1049</v>
      </c>
      <c r="D226" s="1144" t="s">
        <v>1038</v>
      </c>
      <c r="E226" s="1136">
        <v>0</v>
      </c>
      <c r="F226" s="1136">
        <v>0</v>
      </c>
      <c r="G226" s="1136">
        <v>0</v>
      </c>
      <c r="H226" s="1145"/>
      <c r="I226" s="1145"/>
      <c r="J226" s="1145"/>
      <c r="K226" s="1145"/>
    </row>
    <row r="227" spans="1:11" ht="14.1" customHeight="1" x14ac:dyDescent="0.25">
      <c r="A227" s="1145"/>
      <c r="B227" s="1145"/>
      <c r="C227" s="1135" t="s">
        <v>1055</v>
      </c>
      <c r="D227" s="1144" t="s">
        <v>1038</v>
      </c>
      <c r="E227" s="1136">
        <v>0</v>
      </c>
      <c r="F227" s="1136">
        <v>0</v>
      </c>
      <c r="G227" s="1136">
        <v>0</v>
      </c>
      <c r="H227" s="1145"/>
      <c r="I227" s="1145"/>
      <c r="J227" s="1145"/>
      <c r="K227" s="1145"/>
    </row>
    <row r="228" spans="1:11" ht="14.1" customHeight="1" x14ac:dyDescent="0.25">
      <c r="A228" s="1145"/>
      <c r="B228" s="1145"/>
      <c r="C228" s="1135" t="s">
        <v>1048</v>
      </c>
      <c r="D228" s="1144" t="s">
        <v>1038</v>
      </c>
      <c r="E228" s="1136">
        <v>0</v>
      </c>
      <c r="F228" s="1136">
        <v>0</v>
      </c>
      <c r="G228" s="1136">
        <v>0</v>
      </c>
      <c r="H228" s="1145"/>
      <c r="I228" s="1145"/>
      <c r="J228" s="1145"/>
      <c r="K228" s="1145"/>
    </row>
    <row r="229" spans="1:11" ht="14.1" customHeight="1" x14ac:dyDescent="0.25">
      <c r="A229" s="1145"/>
      <c r="B229" s="1145"/>
      <c r="C229" s="1135" t="s">
        <v>1049</v>
      </c>
      <c r="D229" s="1144" t="s">
        <v>1038</v>
      </c>
      <c r="E229" s="1136">
        <v>0</v>
      </c>
      <c r="F229" s="1136">
        <v>0</v>
      </c>
      <c r="G229" s="1136">
        <v>0</v>
      </c>
      <c r="H229" s="1145"/>
      <c r="I229" s="1145"/>
      <c r="J229" s="1145"/>
      <c r="K229" s="1145"/>
    </row>
    <row r="230" spans="1:11" ht="14.1" customHeight="1" x14ac:dyDescent="0.25">
      <c r="A230" s="1145"/>
      <c r="B230" s="1145"/>
      <c r="C230" s="1135" t="s">
        <v>1056</v>
      </c>
      <c r="D230" s="1144" t="s">
        <v>1038</v>
      </c>
      <c r="E230" s="1136">
        <v>0</v>
      </c>
      <c r="F230" s="1136">
        <v>0</v>
      </c>
      <c r="G230" s="1136">
        <v>0</v>
      </c>
      <c r="H230" s="1145"/>
      <c r="I230" s="1145"/>
      <c r="J230" s="1145"/>
      <c r="K230" s="1145"/>
    </row>
    <row r="231" spans="1:11" ht="14.1" customHeight="1" x14ac:dyDescent="0.25">
      <c r="A231" s="1145"/>
      <c r="B231" s="1145"/>
      <c r="C231" s="1135" t="s">
        <v>1048</v>
      </c>
      <c r="D231" s="1144" t="s">
        <v>1038</v>
      </c>
      <c r="E231" s="1136">
        <v>0</v>
      </c>
      <c r="F231" s="1136">
        <v>0</v>
      </c>
      <c r="G231" s="1136">
        <v>0</v>
      </c>
      <c r="H231" s="1145"/>
      <c r="I231" s="1145"/>
      <c r="J231" s="1145"/>
      <c r="K231" s="1145"/>
    </row>
    <row r="232" spans="1:11" ht="14.1" customHeight="1" x14ac:dyDescent="0.25">
      <c r="A232" s="1145"/>
      <c r="B232" s="1145"/>
      <c r="C232" s="1135" t="s">
        <v>1057</v>
      </c>
      <c r="D232" s="1144" t="s">
        <v>1038</v>
      </c>
      <c r="E232" s="1136">
        <v>0</v>
      </c>
      <c r="F232" s="1136">
        <v>0</v>
      </c>
      <c r="G232" s="1136">
        <v>0</v>
      </c>
      <c r="H232" s="1145"/>
      <c r="I232" s="1145"/>
      <c r="J232" s="1145"/>
      <c r="K232" s="1145"/>
    </row>
    <row r="233" spans="1:11" ht="14.1" customHeight="1" x14ac:dyDescent="0.25">
      <c r="A233" s="1145"/>
      <c r="B233" s="1145"/>
      <c r="C233" s="1135" t="s">
        <v>1058</v>
      </c>
      <c r="D233" s="1144" t="s">
        <v>1038</v>
      </c>
      <c r="E233" s="1136">
        <v>0</v>
      </c>
      <c r="F233" s="1136">
        <v>0</v>
      </c>
      <c r="G233" s="1136">
        <v>0</v>
      </c>
      <c r="H233" s="1145"/>
      <c r="I233" s="1145"/>
      <c r="J233" s="1145"/>
      <c r="K233" s="1145"/>
    </row>
    <row r="234" spans="1:11" ht="14.1" customHeight="1" x14ac:dyDescent="0.25">
      <c r="A234" s="1145"/>
      <c r="B234" s="1145"/>
      <c r="C234" s="1135" t="s">
        <v>1059</v>
      </c>
      <c r="D234" s="1144" t="s">
        <v>1038</v>
      </c>
      <c r="E234" s="1136">
        <v>0</v>
      </c>
      <c r="F234" s="1136">
        <v>0</v>
      </c>
      <c r="G234" s="1136">
        <v>0</v>
      </c>
      <c r="H234" s="1145"/>
      <c r="I234" s="1145"/>
      <c r="J234" s="1145"/>
      <c r="K234" s="1145"/>
    </row>
    <row r="235" spans="1:11" ht="14.1" customHeight="1" x14ac:dyDescent="0.25">
      <c r="A235" s="1145"/>
      <c r="B235" s="1145"/>
      <c r="C235" s="1135" t="s">
        <v>1060</v>
      </c>
      <c r="D235" s="1144" t="s">
        <v>1038</v>
      </c>
      <c r="E235" s="1136">
        <v>0</v>
      </c>
      <c r="F235" s="1136">
        <v>0</v>
      </c>
      <c r="G235" s="1136">
        <v>0</v>
      </c>
      <c r="H235" s="1145"/>
      <c r="I235" s="1145"/>
      <c r="J235" s="1145"/>
      <c r="K235" s="1145"/>
    </row>
    <row r="236" spans="1:11" ht="14.1" customHeight="1" x14ac:dyDescent="0.25">
      <c r="A236" s="1145"/>
      <c r="B236" s="1145"/>
      <c r="C236" s="1135" t="s">
        <v>1061</v>
      </c>
      <c r="D236" s="1144" t="s">
        <v>1038</v>
      </c>
      <c r="E236" s="1136">
        <v>4000000</v>
      </c>
      <c r="F236" s="1136">
        <v>0</v>
      </c>
      <c r="G236" s="1136">
        <v>0</v>
      </c>
      <c r="H236" s="1145"/>
      <c r="I236" s="1145"/>
      <c r="J236" s="1145"/>
      <c r="K236" s="1145"/>
    </row>
    <row r="237" spans="1:11" ht="14.1" customHeight="1" x14ac:dyDescent="0.25">
      <c r="A237" s="1145"/>
      <c r="B237" s="1145"/>
      <c r="C237" s="1135" t="s">
        <v>1048</v>
      </c>
      <c r="D237" s="1144" t="s">
        <v>1038</v>
      </c>
      <c r="E237" s="1136">
        <v>4000000</v>
      </c>
      <c r="F237" s="1136">
        <v>0</v>
      </c>
      <c r="G237" s="1136">
        <v>0</v>
      </c>
      <c r="H237" s="1145"/>
      <c r="I237" s="1145"/>
      <c r="J237" s="1145"/>
      <c r="K237" s="1145"/>
    </row>
    <row r="238" spans="1:11" ht="14.1" customHeight="1" x14ac:dyDescent="0.25">
      <c r="A238" s="1145"/>
      <c r="B238" s="1145"/>
      <c r="C238" s="1135" t="s">
        <v>1057</v>
      </c>
      <c r="D238" s="1144" t="s">
        <v>1038</v>
      </c>
      <c r="E238" s="1136">
        <v>0</v>
      </c>
      <c r="F238" s="1136">
        <v>0</v>
      </c>
      <c r="G238" s="1136">
        <v>0</v>
      </c>
      <c r="H238" s="1145"/>
      <c r="I238" s="1145"/>
      <c r="J238" s="1145"/>
      <c r="K238" s="1145"/>
    </row>
    <row r="239" spans="1:11" ht="14.1" customHeight="1" x14ac:dyDescent="0.25">
      <c r="A239" s="1145"/>
      <c r="B239" s="1145"/>
      <c r="C239" s="1135" t="s">
        <v>1058</v>
      </c>
      <c r="D239" s="1144" t="s">
        <v>1038</v>
      </c>
      <c r="E239" s="1136">
        <v>0</v>
      </c>
      <c r="F239" s="1136">
        <v>0</v>
      </c>
      <c r="G239" s="1136">
        <v>0</v>
      </c>
      <c r="H239" s="1145"/>
      <c r="I239" s="1145"/>
      <c r="J239" s="1145"/>
      <c r="K239" s="1145"/>
    </row>
    <row r="240" spans="1:11" ht="14.1" customHeight="1" x14ac:dyDescent="0.25">
      <c r="A240" s="1145"/>
      <c r="B240" s="1145"/>
      <c r="C240" s="1135" t="s">
        <v>1059</v>
      </c>
      <c r="D240" s="1144" t="s">
        <v>1038</v>
      </c>
      <c r="E240" s="1136">
        <v>0</v>
      </c>
      <c r="F240" s="1136">
        <v>0</v>
      </c>
      <c r="G240" s="1136">
        <v>0</v>
      </c>
      <c r="H240" s="1145"/>
      <c r="I240" s="1145"/>
      <c r="J240" s="1145"/>
      <c r="K240" s="1145"/>
    </row>
    <row r="241" spans="1:11" ht="14.1" customHeight="1" x14ac:dyDescent="0.25">
      <c r="A241" s="1145"/>
      <c r="B241" s="1145"/>
      <c r="C241" s="1135" t="s">
        <v>1060</v>
      </c>
      <c r="D241" s="1144" t="s">
        <v>1038</v>
      </c>
      <c r="E241" s="1136">
        <v>0</v>
      </c>
      <c r="F241" s="1136">
        <v>0</v>
      </c>
      <c r="G241" s="1136">
        <v>0</v>
      </c>
      <c r="H241" s="1145"/>
      <c r="I241" s="1145"/>
      <c r="J241" s="1145"/>
      <c r="K241" s="1145"/>
    </row>
    <row r="242" spans="1:11" ht="14.1" customHeight="1" x14ac:dyDescent="0.25">
      <c r="A242" s="1145"/>
      <c r="B242" s="1145"/>
      <c r="C242" s="1135" t="s">
        <v>1062</v>
      </c>
      <c r="D242" s="1144" t="s">
        <v>1038</v>
      </c>
      <c r="E242" s="1136">
        <v>0</v>
      </c>
      <c r="F242" s="1136">
        <v>0</v>
      </c>
      <c r="G242" s="1136">
        <v>0</v>
      </c>
      <c r="H242" s="1145"/>
      <c r="I242" s="1145"/>
      <c r="J242" s="1145"/>
      <c r="K242" s="1145"/>
    </row>
    <row r="243" spans="1:11" ht="14.1" customHeight="1" x14ac:dyDescent="0.25">
      <c r="A243" s="1145"/>
      <c r="B243" s="1145"/>
      <c r="C243" s="1135" t="s">
        <v>1048</v>
      </c>
      <c r="D243" s="1144" t="s">
        <v>1038</v>
      </c>
      <c r="E243" s="1136">
        <v>0</v>
      </c>
      <c r="F243" s="1136">
        <v>0</v>
      </c>
      <c r="G243" s="1136">
        <v>0</v>
      </c>
      <c r="H243" s="1145"/>
      <c r="I243" s="1145"/>
      <c r="J243" s="1145"/>
      <c r="K243" s="1145"/>
    </row>
    <row r="244" spans="1:11" ht="14.1" customHeight="1" x14ac:dyDescent="0.25">
      <c r="A244" s="1145"/>
      <c r="B244" s="1145"/>
      <c r="C244" s="1135" t="s">
        <v>1057</v>
      </c>
      <c r="D244" s="1144" t="s">
        <v>1038</v>
      </c>
      <c r="E244" s="1136">
        <v>0</v>
      </c>
      <c r="F244" s="1136">
        <v>0</v>
      </c>
      <c r="G244" s="1136">
        <v>0</v>
      </c>
      <c r="H244" s="1145"/>
      <c r="I244" s="1145"/>
      <c r="J244" s="1145"/>
      <c r="K244" s="1145"/>
    </row>
    <row r="245" spans="1:11" ht="14.1" customHeight="1" x14ac:dyDescent="0.25">
      <c r="A245" s="1145"/>
      <c r="B245" s="1145"/>
      <c r="C245" s="1135" t="s">
        <v>1058</v>
      </c>
      <c r="D245" s="1144" t="s">
        <v>1038</v>
      </c>
      <c r="E245" s="1136">
        <v>0</v>
      </c>
      <c r="F245" s="1136">
        <v>0</v>
      </c>
      <c r="G245" s="1136">
        <v>0</v>
      </c>
      <c r="H245" s="1145"/>
      <c r="I245" s="1145"/>
      <c r="J245" s="1145"/>
      <c r="K245" s="1145"/>
    </row>
    <row r="246" spans="1:11" ht="14.1" customHeight="1" x14ac:dyDescent="0.25">
      <c r="A246" s="1145"/>
      <c r="B246" s="1145"/>
      <c r="C246" s="1135" t="s">
        <v>1059</v>
      </c>
      <c r="D246" s="1144" t="s">
        <v>1038</v>
      </c>
      <c r="E246" s="1136">
        <v>0</v>
      </c>
      <c r="F246" s="1136">
        <v>0</v>
      </c>
      <c r="G246" s="1136">
        <v>0</v>
      </c>
      <c r="H246" s="1145"/>
      <c r="I246" s="1145"/>
      <c r="J246" s="1145"/>
      <c r="K246" s="1145"/>
    </row>
    <row r="247" spans="1:11" ht="14.1" customHeight="1" x14ac:dyDescent="0.25">
      <c r="A247" s="1145"/>
      <c r="B247" s="1145"/>
      <c r="C247" s="1135" t="s">
        <v>1060</v>
      </c>
      <c r="D247" s="1144" t="s">
        <v>1038</v>
      </c>
      <c r="E247" s="1136">
        <v>0</v>
      </c>
      <c r="F247" s="1136">
        <v>0</v>
      </c>
      <c r="G247" s="1136">
        <v>0</v>
      </c>
      <c r="H247" s="1145"/>
      <c r="I247" s="1145"/>
      <c r="J247" s="1145"/>
      <c r="K247" s="1145"/>
    </row>
    <row r="248" spans="1:11" ht="14.1" customHeight="1" x14ac:dyDescent="0.25">
      <c r="A248" s="1145"/>
      <c r="B248" s="1145"/>
      <c r="C248" s="1135" t="s">
        <v>1063</v>
      </c>
      <c r="D248" s="1144" t="s">
        <v>1038</v>
      </c>
      <c r="E248" s="1136">
        <v>0</v>
      </c>
      <c r="F248" s="1136">
        <v>0</v>
      </c>
      <c r="G248" s="1136">
        <v>0</v>
      </c>
      <c r="H248" s="1145"/>
      <c r="I248" s="1145"/>
      <c r="J248" s="1145"/>
      <c r="K248" s="1145"/>
    </row>
    <row r="249" spans="1:11" ht="14.1" customHeight="1" x14ac:dyDescent="0.25">
      <c r="A249" s="1145"/>
      <c r="B249" s="1145"/>
      <c r="C249" s="1135" t="s">
        <v>1064</v>
      </c>
      <c r="D249" s="1144" t="s">
        <v>1038</v>
      </c>
      <c r="E249" s="1136">
        <v>0</v>
      </c>
      <c r="F249" s="1136">
        <v>0</v>
      </c>
      <c r="G249" s="1136">
        <v>0</v>
      </c>
      <c r="H249" s="1145"/>
      <c r="I249" s="1145"/>
      <c r="J249" s="1145"/>
      <c r="K249" s="1145"/>
    </row>
    <row r="250" spans="1:11" ht="14.1" customHeight="1" x14ac:dyDescent="0.25">
      <c r="A250" s="1145"/>
      <c r="B250" s="1145"/>
      <c r="C250" s="1137" t="s">
        <v>572</v>
      </c>
      <c r="D250" s="1136">
        <v>0</v>
      </c>
      <c r="E250" s="1136">
        <v>4000000</v>
      </c>
      <c r="F250" s="1136">
        <v>0</v>
      </c>
      <c r="G250" s="1136">
        <v>0</v>
      </c>
      <c r="H250" s="1145"/>
      <c r="I250" s="1145"/>
      <c r="J250" s="1145"/>
      <c r="K250" s="1145"/>
    </row>
    <row r="251" spans="1:11" ht="15" customHeight="1" x14ac:dyDescent="0.25">
      <c r="A251" s="1145"/>
      <c r="B251" s="1145"/>
      <c r="C251" s="1138" t="s">
        <v>1038</v>
      </c>
      <c r="D251" s="1139" t="s">
        <v>1038</v>
      </c>
      <c r="E251" s="1139" t="s">
        <v>1038</v>
      </c>
      <c r="F251" s="1139" t="s">
        <v>1038</v>
      </c>
      <c r="G251" s="1139" t="s">
        <v>1038</v>
      </c>
      <c r="H251" s="1145"/>
      <c r="I251" s="1145"/>
      <c r="J251" s="1145"/>
      <c r="K251" s="1145"/>
    </row>
    <row r="252" spans="1:11" ht="15" customHeight="1" x14ac:dyDescent="0.25">
      <c r="A252" s="1145"/>
      <c r="B252" s="1145"/>
      <c r="C252" s="1122" t="s">
        <v>1154</v>
      </c>
      <c r="D252" s="1140">
        <v>0</v>
      </c>
      <c r="E252" s="1140">
        <v>169700000</v>
      </c>
      <c r="F252" s="1140">
        <v>162700000</v>
      </c>
      <c r="G252" s="1140">
        <v>162700000</v>
      </c>
      <c r="H252" s="1145"/>
      <c r="I252" s="1145"/>
      <c r="J252" s="1145"/>
      <c r="K252" s="1145"/>
    </row>
    <row r="253" spans="1:11" ht="15" customHeight="1" x14ac:dyDescent="0.25">
      <c r="A253" s="1145"/>
      <c r="B253" s="1145"/>
      <c r="C253" s="1123" t="s">
        <v>1047</v>
      </c>
      <c r="D253" s="1141">
        <v>0</v>
      </c>
      <c r="E253" s="1141">
        <v>110140000</v>
      </c>
      <c r="F253" s="1141">
        <v>110140000</v>
      </c>
      <c r="G253" s="1141">
        <v>110140000</v>
      </c>
      <c r="H253" s="1145"/>
      <c r="I253" s="1145"/>
      <c r="J253" s="1145"/>
      <c r="K253" s="1145"/>
    </row>
    <row r="254" spans="1:11" ht="15" customHeight="1" x14ac:dyDescent="0.25">
      <c r="A254" s="1145"/>
      <c r="B254" s="1145"/>
      <c r="C254" s="1123" t="s">
        <v>1048</v>
      </c>
      <c r="D254" s="1141">
        <v>0</v>
      </c>
      <c r="E254" s="1141">
        <v>110140000</v>
      </c>
      <c r="F254" s="1141">
        <v>110140000</v>
      </c>
      <c r="G254" s="1141">
        <v>110140000</v>
      </c>
      <c r="H254" s="1145"/>
      <c r="I254" s="1145"/>
      <c r="J254" s="1145"/>
      <c r="K254" s="1145"/>
    </row>
    <row r="255" spans="1:11" ht="15" customHeight="1" x14ac:dyDescent="0.25">
      <c r="A255" s="1145"/>
      <c r="B255" s="1145"/>
      <c r="C255" s="1123" t="s">
        <v>1049</v>
      </c>
      <c r="D255" s="1141">
        <v>0</v>
      </c>
      <c r="E255" s="1141">
        <v>0</v>
      </c>
      <c r="F255" s="1141">
        <v>0</v>
      </c>
      <c r="G255" s="1141">
        <v>0</v>
      </c>
      <c r="H255" s="1145"/>
      <c r="I255" s="1145"/>
      <c r="J255" s="1145"/>
      <c r="K255" s="1145"/>
    </row>
    <row r="256" spans="1:11" ht="15" customHeight="1" x14ac:dyDescent="0.25">
      <c r="A256" s="1145"/>
      <c r="B256" s="1145"/>
      <c r="C256" s="1123" t="s">
        <v>1050</v>
      </c>
      <c r="D256" s="1141">
        <v>0</v>
      </c>
      <c r="E256" s="1141">
        <v>17330000</v>
      </c>
      <c r="F256" s="1141">
        <v>17330000</v>
      </c>
      <c r="G256" s="1141">
        <v>17330000</v>
      </c>
      <c r="H256" s="1145"/>
      <c r="I256" s="1145"/>
      <c r="J256" s="1145"/>
      <c r="K256" s="1145"/>
    </row>
    <row r="257" spans="1:11" ht="15" customHeight="1" x14ac:dyDescent="0.25">
      <c r="A257" s="1145"/>
      <c r="B257" s="1145"/>
      <c r="C257" s="1123" t="s">
        <v>1048</v>
      </c>
      <c r="D257" s="1141">
        <v>0</v>
      </c>
      <c r="E257" s="1141">
        <v>17330000</v>
      </c>
      <c r="F257" s="1141">
        <v>17330000</v>
      </c>
      <c r="G257" s="1141">
        <v>17330000</v>
      </c>
      <c r="H257" s="1145"/>
      <c r="I257" s="1145"/>
      <c r="J257" s="1145"/>
      <c r="K257" s="1145"/>
    </row>
    <row r="258" spans="1:11" ht="15" customHeight="1" x14ac:dyDescent="0.25">
      <c r="A258" s="1145"/>
      <c r="B258" s="1145"/>
      <c r="C258" s="1123" t="s">
        <v>1049</v>
      </c>
      <c r="D258" s="1141">
        <v>0</v>
      </c>
      <c r="E258" s="1141">
        <v>0</v>
      </c>
      <c r="F258" s="1141">
        <v>0</v>
      </c>
      <c r="G258" s="1141">
        <v>0</v>
      </c>
      <c r="H258" s="1145"/>
      <c r="I258" s="1145"/>
      <c r="J258" s="1145"/>
      <c r="K258" s="1145"/>
    </row>
    <row r="259" spans="1:11" ht="15" customHeight="1" x14ac:dyDescent="0.25">
      <c r="A259" s="1145"/>
      <c r="B259" s="1145"/>
      <c r="C259" s="1123" t="s">
        <v>1051</v>
      </c>
      <c r="D259" s="1141">
        <v>0</v>
      </c>
      <c r="E259" s="1141">
        <v>32840000</v>
      </c>
      <c r="F259" s="1141">
        <v>33840000</v>
      </c>
      <c r="G259" s="1141">
        <v>33840000</v>
      </c>
      <c r="H259" s="1145"/>
      <c r="I259" s="1145"/>
      <c r="J259" s="1145"/>
      <c r="K259" s="1145"/>
    </row>
    <row r="260" spans="1:11" ht="15" customHeight="1" x14ac:dyDescent="0.25">
      <c r="A260" s="1145"/>
      <c r="B260" s="1145"/>
      <c r="C260" s="1123" t="s">
        <v>1048</v>
      </c>
      <c r="D260" s="1141">
        <v>0</v>
      </c>
      <c r="E260" s="1141">
        <v>32840000</v>
      </c>
      <c r="F260" s="1141">
        <v>33840000</v>
      </c>
      <c r="G260" s="1141">
        <v>33840000</v>
      </c>
      <c r="H260" s="1145"/>
      <c r="I260" s="1145"/>
      <c r="J260" s="1145"/>
      <c r="K260" s="1145"/>
    </row>
    <row r="261" spans="1:11" ht="15" customHeight="1" x14ac:dyDescent="0.25">
      <c r="A261" s="1145"/>
      <c r="B261" s="1145"/>
      <c r="C261" s="1123" t="s">
        <v>1049</v>
      </c>
      <c r="D261" s="1141">
        <v>0</v>
      </c>
      <c r="E261" s="1141">
        <v>0</v>
      </c>
      <c r="F261" s="1141">
        <v>0</v>
      </c>
      <c r="G261" s="1141">
        <v>0</v>
      </c>
      <c r="H261" s="1145"/>
      <c r="I261" s="1145"/>
      <c r="J261" s="1145"/>
      <c r="K261" s="1145"/>
    </row>
    <row r="262" spans="1:11" ht="15" customHeight="1" x14ac:dyDescent="0.25">
      <c r="A262" s="1145"/>
      <c r="B262" s="1145"/>
      <c r="C262" s="1123" t="s">
        <v>1052</v>
      </c>
      <c r="D262" s="1141">
        <v>0</v>
      </c>
      <c r="E262" s="1141">
        <v>0</v>
      </c>
      <c r="F262" s="1141">
        <v>0</v>
      </c>
      <c r="G262" s="1141">
        <v>0</v>
      </c>
      <c r="H262" s="1145"/>
      <c r="I262" s="1145"/>
      <c r="J262" s="1145"/>
      <c r="K262" s="1145"/>
    </row>
    <row r="263" spans="1:11" ht="15" customHeight="1" x14ac:dyDescent="0.25">
      <c r="A263" s="1145"/>
      <c r="B263" s="1145"/>
      <c r="C263" s="1123" t="s">
        <v>1048</v>
      </c>
      <c r="D263" s="1141">
        <v>0</v>
      </c>
      <c r="E263" s="1141">
        <v>0</v>
      </c>
      <c r="F263" s="1141">
        <v>0</v>
      </c>
      <c r="G263" s="1141">
        <v>0</v>
      </c>
      <c r="H263" s="1145"/>
      <c r="I263" s="1145"/>
      <c r="J263" s="1145"/>
      <c r="K263" s="1145"/>
    </row>
    <row r="264" spans="1:11" ht="15" customHeight="1" x14ac:dyDescent="0.25">
      <c r="A264" s="1145"/>
      <c r="B264" s="1145"/>
      <c r="C264" s="1123" t="s">
        <v>1049</v>
      </c>
      <c r="D264" s="1141">
        <v>0</v>
      </c>
      <c r="E264" s="1141">
        <v>0</v>
      </c>
      <c r="F264" s="1141">
        <v>0</v>
      </c>
      <c r="G264" s="1141">
        <v>0</v>
      </c>
      <c r="H264" s="1145"/>
      <c r="I264" s="1145"/>
      <c r="J264" s="1145"/>
      <c r="K264" s="1145"/>
    </row>
    <row r="265" spans="1:11" ht="20.100000000000001" customHeight="1" x14ac:dyDescent="0.25">
      <c r="A265" s="1145"/>
      <c r="B265" s="1145"/>
      <c r="C265" s="1123" t="s">
        <v>1155</v>
      </c>
      <c r="D265" s="1142">
        <v>0</v>
      </c>
      <c r="E265" s="1142">
        <v>0</v>
      </c>
      <c r="F265" s="1142">
        <v>0</v>
      </c>
      <c r="G265" s="1142">
        <v>0</v>
      </c>
      <c r="H265" s="1145"/>
      <c r="I265" s="1145"/>
      <c r="J265" s="1145"/>
      <c r="K265" s="1145"/>
    </row>
    <row r="266" spans="1:11" ht="15" customHeight="1" x14ac:dyDescent="0.25">
      <c r="A266" s="1145"/>
      <c r="B266" s="1145"/>
      <c r="C266" s="1123" t="s">
        <v>1048</v>
      </c>
      <c r="D266" s="1141">
        <v>0</v>
      </c>
      <c r="E266" s="1141">
        <v>0</v>
      </c>
      <c r="F266" s="1141">
        <v>0</v>
      </c>
      <c r="G266" s="1141">
        <v>0</v>
      </c>
      <c r="H266" s="1145"/>
      <c r="I266" s="1145"/>
      <c r="J266" s="1145"/>
      <c r="K266" s="1145"/>
    </row>
    <row r="267" spans="1:11" ht="15" customHeight="1" x14ac:dyDescent="0.25">
      <c r="A267" s="1145"/>
      <c r="B267" s="1145"/>
      <c r="C267" s="1123" t="s">
        <v>1049</v>
      </c>
      <c r="D267" s="1141">
        <v>0</v>
      </c>
      <c r="E267" s="1141">
        <v>0</v>
      </c>
      <c r="F267" s="1141">
        <v>0</v>
      </c>
      <c r="G267" s="1141">
        <v>0</v>
      </c>
      <c r="H267" s="1145"/>
      <c r="I267" s="1145"/>
      <c r="J267" s="1145"/>
      <c r="K267" s="1145"/>
    </row>
    <row r="268" spans="1:11" ht="15" customHeight="1" x14ac:dyDescent="0.25">
      <c r="A268" s="1145"/>
      <c r="B268" s="1145"/>
      <c r="C268" s="1123" t="s">
        <v>1054</v>
      </c>
      <c r="D268" s="1141">
        <v>0</v>
      </c>
      <c r="E268" s="1141">
        <v>150000</v>
      </c>
      <c r="F268" s="1141">
        <v>150000</v>
      </c>
      <c r="G268" s="1141">
        <v>150000</v>
      </c>
      <c r="H268" s="1145"/>
      <c r="I268" s="1145"/>
      <c r="J268" s="1145"/>
      <c r="K268" s="1145"/>
    </row>
    <row r="269" spans="1:11" ht="15" customHeight="1" x14ac:dyDescent="0.25">
      <c r="A269" s="1145"/>
      <c r="B269" s="1145"/>
      <c r="C269" s="1123" t="s">
        <v>1048</v>
      </c>
      <c r="D269" s="1141">
        <v>0</v>
      </c>
      <c r="E269" s="1141">
        <v>150000</v>
      </c>
      <c r="F269" s="1141">
        <v>150000</v>
      </c>
      <c r="G269" s="1141">
        <v>150000</v>
      </c>
      <c r="H269" s="1145"/>
      <c r="I269" s="1145"/>
      <c r="J269" s="1145"/>
      <c r="K269" s="1145"/>
    </row>
    <row r="270" spans="1:11" ht="15" customHeight="1" x14ac:dyDescent="0.25">
      <c r="A270" s="1145"/>
      <c r="B270" s="1145"/>
      <c r="C270" s="1123" t="s">
        <v>1049</v>
      </c>
      <c r="D270" s="1141">
        <v>0</v>
      </c>
      <c r="E270" s="1141">
        <v>0</v>
      </c>
      <c r="F270" s="1141">
        <v>0</v>
      </c>
      <c r="G270" s="1141">
        <v>0</v>
      </c>
      <c r="H270" s="1145"/>
      <c r="I270" s="1145"/>
      <c r="J270" s="1145"/>
      <c r="K270" s="1145"/>
    </row>
    <row r="271" spans="1:11" ht="15" customHeight="1" x14ac:dyDescent="0.25">
      <c r="A271" s="1145"/>
      <c r="B271" s="1145"/>
      <c r="C271" s="1123" t="s">
        <v>1055</v>
      </c>
      <c r="D271" s="1141">
        <v>0</v>
      </c>
      <c r="E271" s="1141">
        <v>240000</v>
      </c>
      <c r="F271" s="1141">
        <v>240000</v>
      </c>
      <c r="G271" s="1141">
        <v>240000</v>
      </c>
      <c r="H271" s="1145"/>
      <c r="I271" s="1145"/>
      <c r="J271" s="1145"/>
      <c r="K271" s="1145"/>
    </row>
    <row r="272" spans="1:11" ht="15" customHeight="1" x14ac:dyDescent="0.25">
      <c r="A272" s="1145"/>
      <c r="B272" s="1145"/>
      <c r="C272" s="1123" t="s">
        <v>1048</v>
      </c>
      <c r="D272" s="1141">
        <v>0</v>
      </c>
      <c r="E272" s="1141">
        <v>240000</v>
      </c>
      <c r="F272" s="1141">
        <v>240000</v>
      </c>
      <c r="G272" s="1141">
        <v>240000</v>
      </c>
      <c r="H272" s="1145"/>
      <c r="I272" s="1145"/>
      <c r="J272" s="1145"/>
      <c r="K272" s="1145"/>
    </row>
    <row r="273" spans="1:11" ht="15" customHeight="1" x14ac:dyDescent="0.25">
      <c r="A273" s="1145"/>
      <c r="B273" s="1145"/>
      <c r="C273" s="1123" t="s">
        <v>1049</v>
      </c>
      <c r="D273" s="1141">
        <v>0</v>
      </c>
      <c r="E273" s="1141">
        <v>0</v>
      </c>
      <c r="F273" s="1141">
        <v>0</v>
      </c>
      <c r="G273" s="1141">
        <v>0</v>
      </c>
      <c r="H273" s="1145"/>
      <c r="I273" s="1145"/>
      <c r="J273" s="1145"/>
      <c r="K273" s="1145"/>
    </row>
    <row r="274" spans="1:11" ht="15" customHeight="1" x14ac:dyDescent="0.25">
      <c r="A274" s="1145"/>
      <c r="B274" s="1145"/>
      <c r="C274" s="1123" t="s">
        <v>1056</v>
      </c>
      <c r="D274" s="1141">
        <v>0</v>
      </c>
      <c r="E274" s="1141">
        <v>0</v>
      </c>
      <c r="F274" s="1141">
        <v>0</v>
      </c>
      <c r="G274" s="1141">
        <v>0</v>
      </c>
      <c r="H274" s="1145"/>
      <c r="I274" s="1145"/>
      <c r="J274" s="1145"/>
      <c r="K274" s="1145"/>
    </row>
    <row r="275" spans="1:11" ht="15" customHeight="1" x14ac:dyDescent="0.25">
      <c r="A275" s="1145"/>
      <c r="B275" s="1145"/>
      <c r="C275" s="1123" t="s">
        <v>1048</v>
      </c>
      <c r="D275" s="1141">
        <v>0</v>
      </c>
      <c r="E275" s="1141">
        <v>0</v>
      </c>
      <c r="F275" s="1141">
        <v>0</v>
      </c>
      <c r="G275" s="1141">
        <v>0</v>
      </c>
      <c r="H275" s="1145"/>
      <c r="I275" s="1145"/>
      <c r="J275" s="1145"/>
      <c r="K275" s="1145"/>
    </row>
    <row r="276" spans="1:11" ht="15" customHeight="1" x14ac:dyDescent="0.25">
      <c r="A276" s="1145"/>
      <c r="B276" s="1145"/>
      <c r="C276" s="1123" t="s">
        <v>1057</v>
      </c>
      <c r="D276" s="1141">
        <v>0</v>
      </c>
      <c r="E276" s="1141">
        <v>0</v>
      </c>
      <c r="F276" s="1141">
        <v>0</v>
      </c>
      <c r="G276" s="1141">
        <v>0</v>
      </c>
      <c r="H276" s="1145"/>
      <c r="I276" s="1145"/>
      <c r="J276" s="1145"/>
      <c r="K276" s="1145"/>
    </row>
    <row r="277" spans="1:11" ht="15" customHeight="1" x14ac:dyDescent="0.25">
      <c r="A277" s="1145"/>
      <c r="B277" s="1145"/>
      <c r="C277" s="1123" t="s">
        <v>1058</v>
      </c>
      <c r="D277" s="1141">
        <v>0</v>
      </c>
      <c r="E277" s="1141">
        <v>0</v>
      </c>
      <c r="F277" s="1141">
        <v>0</v>
      </c>
      <c r="G277" s="1141">
        <v>0</v>
      </c>
      <c r="H277" s="1145"/>
      <c r="I277" s="1145"/>
      <c r="J277" s="1145"/>
      <c r="K277" s="1145"/>
    </row>
    <row r="278" spans="1:11" ht="15" customHeight="1" x14ac:dyDescent="0.25">
      <c r="A278" s="1145"/>
      <c r="B278" s="1145"/>
      <c r="C278" s="1123" t="s">
        <v>1059</v>
      </c>
      <c r="D278" s="1141">
        <v>0</v>
      </c>
      <c r="E278" s="1141">
        <v>0</v>
      </c>
      <c r="F278" s="1141">
        <v>0</v>
      </c>
      <c r="G278" s="1141">
        <v>0</v>
      </c>
      <c r="H278" s="1145"/>
      <c r="I278" s="1145"/>
      <c r="J278" s="1145"/>
      <c r="K278" s="1145"/>
    </row>
    <row r="279" spans="1:11" ht="15" customHeight="1" x14ac:dyDescent="0.25">
      <c r="A279" s="1145"/>
      <c r="B279" s="1145"/>
      <c r="C279" s="1123" t="s">
        <v>1060</v>
      </c>
      <c r="D279" s="1141">
        <v>0</v>
      </c>
      <c r="E279" s="1141">
        <v>0</v>
      </c>
      <c r="F279" s="1141">
        <v>0</v>
      </c>
      <c r="G279" s="1141">
        <v>0</v>
      </c>
      <c r="H279" s="1145"/>
      <c r="I279" s="1145"/>
      <c r="J279" s="1145"/>
      <c r="K279" s="1145"/>
    </row>
    <row r="280" spans="1:11" ht="15" customHeight="1" x14ac:dyDescent="0.25">
      <c r="A280" s="1145"/>
      <c r="B280" s="1145"/>
      <c r="C280" s="1123" t="s">
        <v>1061</v>
      </c>
      <c r="D280" s="1141">
        <v>0</v>
      </c>
      <c r="E280" s="1141">
        <v>9000000</v>
      </c>
      <c r="F280" s="1141">
        <v>1000000</v>
      </c>
      <c r="G280" s="1141">
        <v>1000000</v>
      </c>
      <c r="H280" s="1145"/>
      <c r="I280" s="1145"/>
      <c r="J280" s="1145"/>
      <c r="K280" s="1145"/>
    </row>
    <row r="281" spans="1:11" ht="15" customHeight="1" x14ac:dyDescent="0.25">
      <c r="A281" s="1145"/>
      <c r="B281" s="1145"/>
      <c r="C281" s="1123" t="s">
        <v>1048</v>
      </c>
      <c r="D281" s="1141">
        <v>0</v>
      </c>
      <c r="E281" s="1141">
        <v>9000000</v>
      </c>
      <c r="F281" s="1141">
        <v>1000000</v>
      </c>
      <c r="G281" s="1141">
        <v>1000000</v>
      </c>
      <c r="H281" s="1145"/>
      <c r="I281" s="1145"/>
      <c r="J281" s="1145"/>
      <c r="K281" s="1145"/>
    </row>
    <row r="282" spans="1:11" ht="15" customHeight="1" x14ac:dyDescent="0.25">
      <c r="A282" s="1145"/>
      <c r="B282" s="1145"/>
      <c r="C282" s="1123" t="s">
        <v>1057</v>
      </c>
      <c r="D282" s="1141">
        <v>0</v>
      </c>
      <c r="E282" s="1141">
        <v>0</v>
      </c>
      <c r="F282" s="1141">
        <v>0</v>
      </c>
      <c r="G282" s="1141">
        <v>0</v>
      </c>
      <c r="H282" s="1145"/>
      <c r="I282" s="1145"/>
      <c r="J282" s="1145"/>
      <c r="K282" s="1145"/>
    </row>
    <row r="283" spans="1:11" ht="15" customHeight="1" x14ac:dyDescent="0.25">
      <c r="A283" s="1145"/>
      <c r="B283" s="1145"/>
      <c r="C283" s="1123" t="s">
        <v>1058</v>
      </c>
      <c r="D283" s="1141">
        <v>0</v>
      </c>
      <c r="E283" s="1141">
        <v>0</v>
      </c>
      <c r="F283" s="1141">
        <v>0</v>
      </c>
      <c r="G283" s="1141">
        <v>0</v>
      </c>
      <c r="H283" s="1145"/>
      <c r="I283" s="1145"/>
      <c r="J283" s="1145"/>
      <c r="K283" s="1145"/>
    </row>
    <row r="284" spans="1:11" ht="15" customHeight="1" x14ac:dyDescent="0.25">
      <c r="A284" s="1145"/>
      <c r="B284" s="1145"/>
      <c r="C284" s="1123" t="s">
        <v>1059</v>
      </c>
      <c r="D284" s="1141">
        <v>0</v>
      </c>
      <c r="E284" s="1141">
        <v>0</v>
      </c>
      <c r="F284" s="1141">
        <v>0</v>
      </c>
      <c r="G284" s="1141">
        <v>0</v>
      </c>
      <c r="H284" s="1145"/>
      <c r="I284" s="1145"/>
      <c r="J284" s="1145"/>
      <c r="K284" s="1145"/>
    </row>
    <row r="285" spans="1:11" ht="15" customHeight="1" x14ac:dyDescent="0.25">
      <c r="A285" s="1145"/>
      <c r="B285" s="1145"/>
      <c r="C285" s="1123" t="s">
        <v>1060</v>
      </c>
      <c r="D285" s="1141">
        <v>0</v>
      </c>
      <c r="E285" s="1141">
        <v>0</v>
      </c>
      <c r="F285" s="1141">
        <v>0</v>
      </c>
      <c r="G285" s="1141">
        <v>0</v>
      </c>
      <c r="H285" s="1145"/>
      <c r="I285" s="1145"/>
      <c r="J285" s="1145"/>
      <c r="K285" s="1145"/>
    </row>
    <row r="286" spans="1:11" ht="15" customHeight="1" x14ac:dyDescent="0.25">
      <c r="A286" s="1145"/>
      <c r="B286" s="1145"/>
      <c r="C286" s="1123" t="s">
        <v>1062</v>
      </c>
      <c r="D286" s="1141">
        <v>0</v>
      </c>
      <c r="E286" s="1141">
        <v>0</v>
      </c>
      <c r="F286" s="1141">
        <v>0</v>
      </c>
      <c r="G286" s="1141">
        <v>0</v>
      </c>
      <c r="H286" s="1145"/>
      <c r="I286" s="1145"/>
      <c r="J286" s="1145"/>
      <c r="K286" s="1145"/>
    </row>
    <row r="287" spans="1:11" ht="15" customHeight="1" x14ac:dyDescent="0.25">
      <c r="A287" s="1145"/>
      <c r="B287" s="1145"/>
      <c r="C287" s="1123" t="s">
        <v>1048</v>
      </c>
      <c r="D287" s="1141">
        <v>0</v>
      </c>
      <c r="E287" s="1141">
        <v>0</v>
      </c>
      <c r="F287" s="1141">
        <v>0</v>
      </c>
      <c r="G287" s="1141">
        <v>0</v>
      </c>
      <c r="H287" s="1145"/>
      <c r="I287" s="1145"/>
      <c r="J287" s="1145"/>
      <c r="K287" s="1145"/>
    </row>
    <row r="288" spans="1:11" ht="15" customHeight="1" x14ac:dyDescent="0.25">
      <c r="A288" s="1145"/>
      <c r="B288" s="1145"/>
      <c r="C288" s="1123" t="s">
        <v>1057</v>
      </c>
      <c r="D288" s="1141">
        <v>0</v>
      </c>
      <c r="E288" s="1141">
        <v>0</v>
      </c>
      <c r="F288" s="1141">
        <v>0</v>
      </c>
      <c r="G288" s="1141">
        <v>0</v>
      </c>
      <c r="H288" s="1145"/>
      <c r="I288" s="1145"/>
      <c r="J288" s="1145"/>
      <c r="K288" s="1145"/>
    </row>
    <row r="289" spans="1:11" ht="15" customHeight="1" x14ac:dyDescent="0.25">
      <c r="A289" s="1145"/>
      <c r="B289" s="1145"/>
      <c r="C289" s="1123" t="s">
        <v>1058</v>
      </c>
      <c r="D289" s="1141">
        <v>0</v>
      </c>
      <c r="E289" s="1141">
        <v>0</v>
      </c>
      <c r="F289" s="1141">
        <v>0</v>
      </c>
      <c r="G289" s="1141">
        <v>0</v>
      </c>
      <c r="H289" s="1145"/>
      <c r="I289" s="1145"/>
      <c r="J289" s="1145"/>
      <c r="K289" s="1145"/>
    </row>
    <row r="290" spans="1:11" ht="15" customHeight="1" x14ac:dyDescent="0.25">
      <c r="A290" s="1145"/>
      <c r="B290" s="1145"/>
      <c r="C290" s="1123" t="s">
        <v>1059</v>
      </c>
      <c r="D290" s="1141">
        <v>0</v>
      </c>
      <c r="E290" s="1141">
        <v>0</v>
      </c>
      <c r="F290" s="1141">
        <v>0</v>
      </c>
      <c r="G290" s="1141">
        <v>0</v>
      </c>
      <c r="H290" s="1145"/>
      <c r="I290" s="1145"/>
      <c r="J290" s="1145"/>
      <c r="K290" s="1145"/>
    </row>
    <row r="291" spans="1:11" ht="15" customHeight="1" x14ac:dyDescent="0.25">
      <c r="A291" s="1145"/>
      <c r="B291" s="1145"/>
      <c r="C291" s="1123" t="s">
        <v>1060</v>
      </c>
      <c r="D291" s="1141">
        <v>0</v>
      </c>
      <c r="E291" s="1141">
        <v>0</v>
      </c>
      <c r="F291" s="1141">
        <v>0</v>
      </c>
      <c r="G291" s="1141">
        <v>0</v>
      </c>
      <c r="H291" s="1145"/>
      <c r="I291" s="1145"/>
      <c r="J291" s="1145"/>
      <c r="K291" s="1145"/>
    </row>
    <row r="292" spans="1:11" ht="15" customHeight="1" x14ac:dyDescent="0.25">
      <c r="A292" s="1145"/>
      <c r="B292" s="1145"/>
      <c r="C292" s="1123" t="s">
        <v>1063</v>
      </c>
      <c r="D292" s="1141">
        <v>0</v>
      </c>
      <c r="E292" s="1141">
        <v>0</v>
      </c>
      <c r="F292" s="1141">
        <v>0</v>
      </c>
      <c r="G292" s="1141">
        <v>0</v>
      </c>
      <c r="H292" s="1145"/>
      <c r="I292" s="1145"/>
      <c r="J292" s="1145"/>
      <c r="K292" s="1145"/>
    </row>
    <row r="293" spans="1:11" ht="15" customHeight="1" x14ac:dyDescent="0.25">
      <c r="A293" s="1145"/>
      <c r="B293" s="1145"/>
      <c r="C293" s="1123" t="s">
        <v>1064</v>
      </c>
      <c r="D293" s="1141">
        <v>0</v>
      </c>
      <c r="E293" s="1141">
        <v>0</v>
      </c>
      <c r="F293" s="1141">
        <v>0</v>
      </c>
      <c r="G293" s="1141">
        <v>0</v>
      </c>
      <c r="H293" s="1145"/>
      <c r="I293" s="1145"/>
      <c r="J293" s="1145"/>
      <c r="K293" s="1145"/>
    </row>
    <row r="294" spans="1:11" ht="20.100000000000001" customHeight="1" x14ac:dyDescent="0.25">
      <c r="A294" s="1145"/>
      <c r="B294" s="1145"/>
      <c r="C294" s="1143" t="s">
        <v>1038</v>
      </c>
      <c r="D294" s="1145"/>
      <c r="E294" s="1145"/>
      <c r="F294" s="1145"/>
      <c r="G294" s="1145"/>
      <c r="H294" s="1145"/>
      <c r="I294" s="1145"/>
      <c r="J294" s="1145"/>
      <c r="K294" s="1145"/>
    </row>
  </sheetData>
  <mergeCells count="32">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D197:G197"/>
    <mergeCell ref="C206:G206"/>
    <mergeCell ref="D139:G139"/>
    <mergeCell ref="D140:G140"/>
    <mergeCell ref="C149:G149"/>
    <mergeCell ref="D194:G194"/>
    <mergeCell ref="D195:G195"/>
    <mergeCell ref="D196:G196"/>
  </mergeCells>
  <pageMargins left="0" right="0" top="0" bottom="0" header="0" footer="0"/>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1299B-4579-4A23-A874-D2EA33EA97E7}">
  <sheetPr>
    <outlinePr summaryBelow="0"/>
  </sheetPr>
  <dimension ref="A1:K358"/>
  <sheetViews>
    <sheetView topLeftCell="A330" workbookViewId="0">
      <selection activeCell="L354" sqref="L354"/>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3258</v>
      </c>
      <c r="E3" s="1265"/>
      <c r="F3" s="1265"/>
      <c r="G3" s="1265"/>
      <c r="H3" s="1119"/>
      <c r="I3" s="1119"/>
      <c r="J3" s="1119"/>
      <c r="K3" s="1119"/>
    </row>
    <row r="4" spans="1:11" ht="14.1" customHeight="1" x14ac:dyDescent="0.25">
      <c r="A4" s="1119"/>
      <c r="B4" s="1119"/>
      <c r="C4" s="1121" t="s">
        <v>984</v>
      </c>
      <c r="D4" s="1264" t="s">
        <v>1227</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41.1" customHeight="1" x14ac:dyDescent="0.25">
      <c r="A9" s="1119"/>
      <c r="B9" s="1119"/>
      <c r="C9" s="1270" t="s">
        <v>3259</v>
      </c>
      <c r="D9" s="1271"/>
      <c r="E9" s="1271"/>
      <c r="F9" s="1271"/>
      <c r="G9" s="1271"/>
      <c r="H9" s="1119"/>
      <c r="I9" s="1119"/>
      <c r="J9" s="1119"/>
      <c r="K9" s="1119"/>
    </row>
    <row r="10" spans="1:11" ht="65.099999999999994" customHeight="1" x14ac:dyDescent="0.25">
      <c r="A10" s="1119"/>
      <c r="B10" s="1119"/>
      <c r="C10" s="1122" t="s">
        <v>10</v>
      </c>
      <c r="D10" s="1258" t="s">
        <v>3260</v>
      </c>
      <c r="E10" s="1259"/>
      <c r="F10" s="1259"/>
      <c r="G10" s="1259"/>
      <c r="H10" s="1119"/>
      <c r="I10" s="1119"/>
      <c r="J10" s="1119"/>
      <c r="K10" s="1119"/>
    </row>
    <row r="11" spans="1:11" ht="27.95" customHeight="1"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51.95" customHeight="1" x14ac:dyDescent="0.25">
      <c r="A13" s="1119"/>
      <c r="B13" s="1119"/>
      <c r="C13" s="1123" t="s">
        <v>3261</v>
      </c>
      <c r="D13" s="1127" t="s">
        <v>3262</v>
      </c>
      <c r="E13" s="1127" t="s">
        <v>3263</v>
      </c>
      <c r="F13" s="1127" t="s">
        <v>3263</v>
      </c>
      <c r="G13" s="1127" t="s">
        <v>3263</v>
      </c>
      <c r="H13" s="1119"/>
      <c r="I13" s="1119"/>
      <c r="J13" s="1119"/>
      <c r="K13" s="1119"/>
    </row>
    <row r="14" spans="1:11" ht="74.099999999999994" customHeight="1" x14ac:dyDescent="0.25">
      <c r="A14" s="1119"/>
      <c r="B14" s="1119"/>
      <c r="C14" s="1122" t="s">
        <v>646</v>
      </c>
      <c r="D14" s="1258" t="s">
        <v>3264</v>
      </c>
      <c r="E14" s="1259"/>
      <c r="F14" s="1259"/>
      <c r="G14" s="1259"/>
      <c r="H14" s="1119"/>
      <c r="I14" s="1119"/>
      <c r="J14" s="1119"/>
      <c r="K14" s="1119"/>
    </row>
    <row r="15" spans="1:11" ht="27.95" customHeight="1" x14ac:dyDescent="0.25">
      <c r="A15" s="1119"/>
      <c r="B15" s="1119"/>
      <c r="C15" s="1123" t="s">
        <v>1005</v>
      </c>
      <c r="D15" s="1124">
        <v>2024</v>
      </c>
      <c r="E15" s="1124">
        <v>2025</v>
      </c>
      <c r="F15" s="1124">
        <v>2026</v>
      </c>
      <c r="G15" s="1124">
        <v>2027</v>
      </c>
      <c r="H15" s="1119"/>
      <c r="I15" s="1119"/>
      <c r="J15" s="1119"/>
      <c r="K15" s="1119"/>
    </row>
    <row r="16" spans="1:11" ht="14.1" customHeight="1" x14ac:dyDescent="0.25">
      <c r="A16" s="1119"/>
      <c r="B16" s="1119"/>
      <c r="C16" s="1125"/>
      <c r="D16" s="1126" t="s">
        <v>13</v>
      </c>
      <c r="E16" s="1126" t="s">
        <v>14</v>
      </c>
      <c r="F16" s="1126" t="s">
        <v>14</v>
      </c>
      <c r="G16" s="1126" t="s">
        <v>14</v>
      </c>
      <c r="H16" s="1119"/>
      <c r="I16" s="1119"/>
      <c r="J16" s="1119"/>
      <c r="K16" s="1119"/>
    </row>
    <row r="17" spans="1:11" ht="30.95" customHeight="1" x14ac:dyDescent="0.25">
      <c r="A17" s="1119"/>
      <c r="B17" s="1119"/>
      <c r="C17" s="1123" t="s">
        <v>3265</v>
      </c>
      <c r="D17" s="1127" t="s">
        <v>1230</v>
      </c>
      <c r="E17" s="1127" t="s">
        <v>1230</v>
      </c>
      <c r="F17" s="1127" t="s">
        <v>1230</v>
      </c>
      <c r="G17" s="1127" t="s">
        <v>1230</v>
      </c>
      <c r="H17" s="1119"/>
      <c r="I17" s="1119"/>
      <c r="J17" s="1119"/>
      <c r="K17" s="1119"/>
    </row>
    <row r="18" spans="1:11" ht="30.95" customHeight="1" x14ac:dyDescent="0.25">
      <c r="A18" s="1119"/>
      <c r="B18" s="1119"/>
      <c r="C18" s="1123" t="s">
        <v>2861</v>
      </c>
      <c r="D18" s="1127" t="s">
        <v>1038</v>
      </c>
      <c r="E18" s="1127" t="s">
        <v>1489</v>
      </c>
      <c r="F18" s="1127" t="s">
        <v>1489</v>
      </c>
      <c r="G18" s="1127" t="s">
        <v>1489</v>
      </c>
      <c r="H18" s="1119"/>
      <c r="I18" s="1119"/>
      <c r="J18" s="1119"/>
      <c r="K18" s="1119"/>
    </row>
    <row r="19" spans="1:11" ht="14.1" customHeight="1" x14ac:dyDescent="0.25">
      <c r="A19" s="1119"/>
      <c r="B19" s="1119"/>
      <c r="C19" s="1256" t="s">
        <v>1019</v>
      </c>
      <c r="D19" s="1257"/>
      <c r="E19" s="1257"/>
      <c r="F19" s="1257"/>
      <c r="G19" s="1257"/>
      <c r="H19" s="1119"/>
      <c r="I19" s="1119"/>
      <c r="J19" s="1119"/>
      <c r="K19" s="1119"/>
    </row>
    <row r="20" spans="1:11" ht="14.1" customHeight="1" x14ac:dyDescent="0.25">
      <c r="A20" s="1119"/>
      <c r="B20" s="1119"/>
      <c r="C20" s="1128" t="s">
        <v>3266</v>
      </c>
      <c r="D20" s="1256" t="s">
        <v>3267</v>
      </c>
      <c r="E20" s="1257"/>
      <c r="F20" s="1257"/>
      <c r="G20" s="1257"/>
      <c r="H20" s="1119"/>
      <c r="I20" s="1119"/>
      <c r="J20" s="1119"/>
      <c r="K20" s="1119"/>
    </row>
    <row r="21" spans="1:11" ht="14.1" customHeight="1" x14ac:dyDescent="0.25">
      <c r="A21" s="1119"/>
      <c r="B21" s="1119"/>
      <c r="C21" s="1129" t="s">
        <v>1022</v>
      </c>
      <c r="D21" s="1252" t="s">
        <v>3268</v>
      </c>
      <c r="E21" s="1253"/>
      <c r="F21" s="1253"/>
      <c r="G21" s="1253"/>
      <c r="H21" s="1119"/>
      <c r="I21" s="1119"/>
      <c r="J21" s="1119"/>
      <c r="K21" s="1119"/>
    </row>
    <row r="22" spans="1:11" ht="14.1" customHeight="1" x14ac:dyDescent="0.25">
      <c r="A22" s="1119"/>
      <c r="B22" s="1119"/>
      <c r="C22" s="1130" t="s">
        <v>1024</v>
      </c>
      <c r="D22" s="1254" t="s">
        <v>3269</v>
      </c>
      <c r="E22" s="1255"/>
      <c r="F22" s="1255"/>
      <c r="G22" s="1255"/>
      <c r="H22" s="1119"/>
      <c r="I22" s="1119"/>
      <c r="J22" s="1119"/>
      <c r="K22" s="1119"/>
    </row>
    <row r="23" spans="1:11" ht="14.1" customHeight="1" x14ac:dyDescent="0.25">
      <c r="A23" s="1119"/>
      <c r="B23" s="1119"/>
      <c r="C23" s="1130" t="s">
        <v>31</v>
      </c>
      <c r="D23" s="1254" t="s">
        <v>1138</v>
      </c>
      <c r="E23" s="1255"/>
      <c r="F23" s="1255"/>
      <c r="G23" s="1255"/>
      <c r="H23" s="1119"/>
      <c r="I23" s="1119"/>
      <c r="J23" s="1119"/>
      <c r="K23" s="1119"/>
    </row>
    <row r="24" spans="1:11" ht="15" customHeight="1" x14ac:dyDescent="0.25">
      <c r="A24" s="1119"/>
      <c r="B24" s="1119"/>
      <c r="C24" s="1131"/>
      <c r="D24" s="1132">
        <v>2024</v>
      </c>
      <c r="E24" s="1132">
        <v>2025</v>
      </c>
      <c r="F24" s="1132">
        <v>2026</v>
      </c>
      <c r="G24" s="1132">
        <v>2027</v>
      </c>
      <c r="H24" s="1119"/>
      <c r="I24" s="1119"/>
      <c r="J24" s="1119"/>
      <c r="K24" s="1119"/>
    </row>
    <row r="25" spans="1:11" ht="15" customHeight="1" x14ac:dyDescent="0.25">
      <c r="A25" s="1119"/>
      <c r="B25" s="1119"/>
      <c r="C25" s="1133"/>
      <c r="D25" s="1134" t="s">
        <v>13</v>
      </c>
      <c r="E25" s="1134" t="s">
        <v>14</v>
      </c>
      <c r="F25" s="1134" t="s">
        <v>14</v>
      </c>
      <c r="G25" s="1134" t="s">
        <v>14</v>
      </c>
      <c r="H25" s="1119"/>
      <c r="I25" s="1119"/>
      <c r="J25" s="1119"/>
      <c r="K25" s="1119"/>
    </row>
    <row r="26" spans="1:11" ht="14.1" customHeight="1" x14ac:dyDescent="0.25">
      <c r="A26" s="1119"/>
      <c r="B26" s="1119"/>
      <c r="C26" s="1123" t="s">
        <v>33</v>
      </c>
      <c r="D26" s="1127" t="s">
        <v>3262</v>
      </c>
      <c r="E26" s="1127" t="s">
        <v>3270</v>
      </c>
      <c r="F26" s="1127" t="s">
        <v>3270</v>
      </c>
      <c r="G26" s="1127" t="s">
        <v>3270</v>
      </c>
      <c r="H26" s="1119"/>
      <c r="I26" s="1119"/>
      <c r="J26" s="1119"/>
      <c r="K26" s="1119"/>
    </row>
    <row r="27" spans="1:11" ht="14.1" customHeight="1" x14ac:dyDescent="0.25">
      <c r="A27" s="1119"/>
      <c r="B27" s="1119"/>
      <c r="C27" s="1123" t="s">
        <v>1029</v>
      </c>
      <c r="D27" s="1127" t="s">
        <v>3271</v>
      </c>
      <c r="E27" s="1127" t="s">
        <v>3272</v>
      </c>
      <c r="F27" s="1127" t="s">
        <v>3272</v>
      </c>
      <c r="G27" s="1127" t="s">
        <v>3272</v>
      </c>
      <c r="H27" s="1119"/>
      <c r="I27" s="1119"/>
      <c r="J27" s="1119"/>
      <c r="K27" s="1119"/>
    </row>
    <row r="28" spans="1:11" ht="14.1" customHeight="1" x14ac:dyDescent="0.25">
      <c r="A28" s="1119"/>
      <c r="B28" s="1119"/>
      <c r="C28" s="1123" t="s">
        <v>1032</v>
      </c>
      <c r="D28" s="1127" t="s">
        <v>3273</v>
      </c>
      <c r="E28" s="1127" t="s">
        <v>3274</v>
      </c>
      <c r="F28" s="1127" t="s">
        <v>3274</v>
      </c>
      <c r="G28" s="1127" t="s">
        <v>3274</v>
      </c>
      <c r="H28" s="1119"/>
      <c r="I28" s="1119"/>
      <c r="J28" s="1119"/>
      <c r="K28" s="1119"/>
    </row>
    <row r="29" spans="1:11" ht="14.1" customHeight="1" x14ac:dyDescent="0.25">
      <c r="A29" s="1119"/>
      <c r="B29" s="1119"/>
      <c r="C29" s="1123" t="s">
        <v>1037</v>
      </c>
      <c r="D29" s="1127" t="s">
        <v>1038</v>
      </c>
      <c r="E29" s="1127" t="s">
        <v>1679</v>
      </c>
      <c r="F29" s="1127" t="s">
        <v>1039</v>
      </c>
      <c r="G29" s="1127" t="s">
        <v>1039</v>
      </c>
      <c r="H29" s="1119"/>
      <c r="I29" s="1119"/>
      <c r="J29" s="1119"/>
      <c r="K29" s="1119"/>
    </row>
    <row r="30" spans="1:11" ht="14.1" customHeight="1" x14ac:dyDescent="0.25">
      <c r="A30" s="1119"/>
      <c r="B30" s="1119"/>
      <c r="C30" s="1123" t="s">
        <v>1042</v>
      </c>
      <c r="D30" s="1127" t="s">
        <v>1038</v>
      </c>
      <c r="E30" s="1127" t="s">
        <v>3275</v>
      </c>
      <c r="F30" s="1127" t="s">
        <v>1039</v>
      </c>
      <c r="G30" s="1127" t="s">
        <v>1039</v>
      </c>
      <c r="H30" s="1119"/>
      <c r="I30" s="1119"/>
      <c r="J30" s="1119"/>
      <c r="K30" s="1119"/>
    </row>
    <row r="31" spans="1:11" ht="14.1" customHeight="1" x14ac:dyDescent="0.25">
      <c r="A31" s="1119"/>
      <c r="B31" s="1119"/>
      <c r="C31" s="1123" t="s">
        <v>39</v>
      </c>
      <c r="D31" s="1127" t="s">
        <v>1038</v>
      </c>
      <c r="E31" s="1127" t="s">
        <v>3276</v>
      </c>
      <c r="F31" s="1127" t="s">
        <v>1039</v>
      </c>
      <c r="G31" s="1127" t="s">
        <v>1039</v>
      </c>
      <c r="H31" s="1119"/>
      <c r="I31" s="1119"/>
      <c r="J31" s="1119"/>
      <c r="K31" s="1119"/>
    </row>
    <row r="32" spans="1:11" ht="14.1" customHeight="1" x14ac:dyDescent="0.25">
      <c r="A32" s="1119"/>
      <c r="B32" s="1119"/>
      <c r="C32" s="1250" t="s">
        <v>1046</v>
      </c>
      <c r="D32" s="1251"/>
      <c r="E32" s="1251"/>
      <c r="F32" s="1251"/>
      <c r="G32" s="1251"/>
      <c r="H32" s="1119"/>
      <c r="I32" s="1119"/>
      <c r="J32" s="1119"/>
      <c r="K32" s="1119"/>
    </row>
    <row r="33" spans="1:11" ht="14.1" customHeight="1" x14ac:dyDescent="0.25">
      <c r="A33" s="1119"/>
      <c r="B33" s="1119"/>
      <c r="C33" s="1131"/>
      <c r="D33" s="1132">
        <v>2024</v>
      </c>
      <c r="E33" s="1132">
        <v>2025</v>
      </c>
      <c r="F33" s="1132">
        <v>2026</v>
      </c>
      <c r="G33" s="1132">
        <v>2027</v>
      </c>
      <c r="H33" s="1119"/>
      <c r="I33" s="1119"/>
      <c r="J33" s="1119"/>
      <c r="K33" s="1119"/>
    </row>
    <row r="34" spans="1:11" ht="14.1" customHeight="1" x14ac:dyDescent="0.25">
      <c r="A34" s="1119"/>
      <c r="B34" s="1119"/>
      <c r="C34" s="1133"/>
      <c r="D34" s="1134" t="s">
        <v>13</v>
      </c>
      <c r="E34" s="1134" t="s">
        <v>14</v>
      </c>
      <c r="F34" s="1134" t="s">
        <v>14</v>
      </c>
      <c r="G34" s="1134" t="s">
        <v>14</v>
      </c>
      <c r="H34" s="1119"/>
      <c r="I34" s="1119"/>
      <c r="J34" s="1119"/>
      <c r="K34" s="1119"/>
    </row>
    <row r="35" spans="1:11" ht="14.1" customHeight="1" x14ac:dyDescent="0.25">
      <c r="A35" s="1119"/>
      <c r="B35" s="1119"/>
      <c r="C35" s="1135" t="s">
        <v>1047</v>
      </c>
      <c r="D35" s="1136">
        <v>0</v>
      </c>
      <c r="E35" s="1136">
        <v>79180000</v>
      </c>
      <c r="F35" s="1136">
        <v>79180000</v>
      </c>
      <c r="G35" s="1136">
        <v>79180000</v>
      </c>
      <c r="H35" s="1119"/>
      <c r="I35" s="1119"/>
      <c r="J35" s="1119"/>
      <c r="K35" s="1119"/>
    </row>
    <row r="36" spans="1:11" ht="14.1" customHeight="1" x14ac:dyDescent="0.25">
      <c r="A36" s="1119"/>
      <c r="B36" s="1119"/>
      <c r="C36" s="1135" t="s">
        <v>1048</v>
      </c>
      <c r="D36" s="1136">
        <v>0</v>
      </c>
      <c r="E36" s="1136">
        <v>79180000</v>
      </c>
      <c r="F36" s="1136">
        <v>79180000</v>
      </c>
      <c r="G36" s="1136">
        <v>79180000</v>
      </c>
      <c r="H36" s="1119"/>
      <c r="I36" s="1119"/>
      <c r="J36" s="1119"/>
      <c r="K36" s="1119"/>
    </row>
    <row r="37" spans="1:11" ht="14.1" customHeight="1" x14ac:dyDescent="0.25">
      <c r="A37" s="1119"/>
      <c r="B37" s="1119"/>
      <c r="C37" s="1135" t="s">
        <v>1049</v>
      </c>
      <c r="D37" s="1136">
        <v>0</v>
      </c>
      <c r="E37" s="1136">
        <v>0</v>
      </c>
      <c r="F37" s="1136">
        <v>0</v>
      </c>
      <c r="G37" s="1136">
        <v>0</v>
      </c>
      <c r="H37" s="1119"/>
      <c r="I37" s="1119"/>
      <c r="J37" s="1119"/>
      <c r="K37" s="1119"/>
    </row>
    <row r="38" spans="1:11" ht="14.1" customHeight="1" x14ac:dyDescent="0.25">
      <c r="A38" s="1119"/>
      <c r="B38" s="1119"/>
      <c r="C38" s="1135" t="s">
        <v>1050</v>
      </c>
      <c r="D38" s="1136">
        <v>0</v>
      </c>
      <c r="E38" s="1136">
        <v>13218000</v>
      </c>
      <c r="F38" s="1136">
        <v>13218000</v>
      </c>
      <c r="G38" s="1136">
        <v>13218000</v>
      </c>
      <c r="H38" s="1119"/>
      <c r="I38" s="1119"/>
      <c r="J38" s="1119"/>
      <c r="K38" s="1119"/>
    </row>
    <row r="39" spans="1:11" ht="14.1" customHeight="1" x14ac:dyDescent="0.25">
      <c r="A39" s="1119"/>
      <c r="B39" s="1119"/>
      <c r="C39" s="1135" t="s">
        <v>1048</v>
      </c>
      <c r="D39" s="1136">
        <v>0</v>
      </c>
      <c r="E39" s="1136">
        <v>13218000</v>
      </c>
      <c r="F39" s="1136">
        <v>13218000</v>
      </c>
      <c r="G39" s="1136">
        <v>13218000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1051</v>
      </c>
      <c r="D41" s="1136">
        <v>0</v>
      </c>
      <c r="E41" s="1136">
        <v>17200000</v>
      </c>
      <c r="F41" s="1136">
        <v>17200000</v>
      </c>
      <c r="G41" s="1136">
        <v>17200000</v>
      </c>
      <c r="H41" s="1119"/>
      <c r="I41" s="1119"/>
      <c r="J41" s="1119"/>
      <c r="K41" s="1119"/>
    </row>
    <row r="42" spans="1:11" ht="14.1" customHeight="1" x14ac:dyDescent="0.25">
      <c r="A42" s="1119"/>
      <c r="B42" s="1119"/>
      <c r="C42" s="1135" t="s">
        <v>1048</v>
      </c>
      <c r="D42" s="1136">
        <v>0</v>
      </c>
      <c r="E42" s="1136">
        <v>17200000</v>
      </c>
      <c r="F42" s="1136">
        <v>17200000</v>
      </c>
      <c r="G42" s="1136">
        <v>17200000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1052</v>
      </c>
      <c r="D44" s="1136">
        <v>0</v>
      </c>
      <c r="E44" s="1136">
        <v>0</v>
      </c>
      <c r="F44" s="1136">
        <v>0</v>
      </c>
      <c r="G44" s="1136">
        <v>0</v>
      </c>
      <c r="H44" s="1119"/>
      <c r="I44" s="1119"/>
      <c r="J44" s="1119"/>
      <c r="K44" s="1119"/>
    </row>
    <row r="45" spans="1:11" ht="14.1" customHeight="1" x14ac:dyDescent="0.25">
      <c r="A45" s="1119"/>
      <c r="B45" s="1119"/>
      <c r="C45" s="1135" t="s">
        <v>1048</v>
      </c>
      <c r="D45" s="1136">
        <v>0</v>
      </c>
      <c r="E45" s="1136">
        <v>0</v>
      </c>
      <c r="F45" s="1136">
        <v>0</v>
      </c>
      <c r="G45" s="1136">
        <v>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1053</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1054</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1055</v>
      </c>
      <c r="D53" s="1136">
        <v>0</v>
      </c>
      <c r="E53" s="1136">
        <v>300000</v>
      </c>
      <c r="F53" s="1136">
        <v>300000</v>
      </c>
      <c r="G53" s="1136">
        <v>300000</v>
      </c>
      <c r="H53" s="1119"/>
      <c r="I53" s="1119"/>
      <c r="J53" s="1119"/>
      <c r="K53" s="1119"/>
    </row>
    <row r="54" spans="1:11" ht="14.1" customHeight="1" x14ac:dyDescent="0.25">
      <c r="A54" s="1119"/>
      <c r="B54" s="1119"/>
      <c r="C54" s="1135" t="s">
        <v>1048</v>
      </c>
      <c r="D54" s="1136">
        <v>0</v>
      </c>
      <c r="E54" s="1136">
        <v>300000</v>
      </c>
      <c r="F54" s="1136">
        <v>300000</v>
      </c>
      <c r="G54" s="1136">
        <v>300000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1056</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1057</v>
      </c>
      <c r="D58" s="1136">
        <v>0</v>
      </c>
      <c r="E58" s="1136">
        <v>0</v>
      </c>
      <c r="F58" s="1136">
        <v>0</v>
      </c>
      <c r="G58" s="1136">
        <v>0</v>
      </c>
      <c r="H58" s="1119"/>
      <c r="I58" s="1119"/>
      <c r="J58" s="1119"/>
      <c r="K58" s="1119"/>
    </row>
    <row r="59" spans="1:11" ht="14.1" customHeight="1" x14ac:dyDescent="0.25">
      <c r="A59" s="1119"/>
      <c r="B59" s="1119"/>
      <c r="C59" s="1135" t="s">
        <v>1058</v>
      </c>
      <c r="D59" s="1136">
        <v>0</v>
      </c>
      <c r="E59" s="1136">
        <v>0</v>
      </c>
      <c r="F59" s="1136">
        <v>0</v>
      </c>
      <c r="G59" s="1136">
        <v>0</v>
      </c>
      <c r="H59" s="1119"/>
      <c r="I59" s="1119"/>
      <c r="J59" s="1119"/>
      <c r="K59" s="1119"/>
    </row>
    <row r="60" spans="1:11" ht="14.1" customHeight="1" x14ac:dyDescent="0.25">
      <c r="A60" s="1119"/>
      <c r="B60" s="1119"/>
      <c r="C60" s="1135" t="s">
        <v>1059</v>
      </c>
      <c r="D60" s="1136">
        <v>0</v>
      </c>
      <c r="E60" s="1136">
        <v>0</v>
      </c>
      <c r="F60" s="1136">
        <v>0</v>
      </c>
      <c r="G60" s="1136">
        <v>0</v>
      </c>
      <c r="H60" s="1119"/>
      <c r="I60" s="1119"/>
      <c r="J60" s="1119"/>
      <c r="K60" s="1119"/>
    </row>
    <row r="61" spans="1:11" ht="14.1" customHeight="1" x14ac:dyDescent="0.25">
      <c r="A61" s="1119"/>
      <c r="B61" s="1119"/>
      <c r="C61" s="1135" t="s">
        <v>1060</v>
      </c>
      <c r="D61" s="1136">
        <v>0</v>
      </c>
      <c r="E61" s="1136">
        <v>0</v>
      </c>
      <c r="F61" s="1136">
        <v>0</v>
      </c>
      <c r="G61" s="1136">
        <v>0</v>
      </c>
      <c r="H61" s="1119"/>
      <c r="I61" s="1119"/>
      <c r="J61" s="1119"/>
      <c r="K61" s="1119"/>
    </row>
    <row r="62" spans="1:11" ht="14.1" customHeight="1" x14ac:dyDescent="0.25">
      <c r="A62" s="1119"/>
      <c r="B62" s="1119"/>
      <c r="C62" s="1135" t="s">
        <v>1061</v>
      </c>
      <c r="D62" s="1136">
        <v>0</v>
      </c>
      <c r="E62" s="1136">
        <v>0</v>
      </c>
      <c r="F62" s="1136">
        <v>0</v>
      </c>
      <c r="G62" s="1136">
        <v>0</v>
      </c>
      <c r="H62" s="1119"/>
      <c r="I62" s="1119"/>
      <c r="J62" s="1119"/>
      <c r="K62" s="1119"/>
    </row>
    <row r="63" spans="1:11" ht="14.1" customHeight="1" x14ac:dyDescent="0.25">
      <c r="A63" s="1119"/>
      <c r="B63" s="1119"/>
      <c r="C63" s="1135" t="s">
        <v>1048</v>
      </c>
      <c r="D63" s="1136">
        <v>0</v>
      </c>
      <c r="E63" s="1136">
        <v>0</v>
      </c>
      <c r="F63" s="1136">
        <v>0</v>
      </c>
      <c r="G63" s="1136">
        <v>0</v>
      </c>
      <c r="H63" s="1119"/>
      <c r="I63" s="1119"/>
      <c r="J63" s="1119"/>
      <c r="K63" s="1119"/>
    </row>
    <row r="64" spans="1:11" ht="14.1" customHeight="1" x14ac:dyDescent="0.25">
      <c r="A64" s="1119"/>
      <c r="B64" s="1119"/>
      <c r="C64" s="1135" t="s">
        <v>1057</v>
      </c>
      <c r="D64" s="1136">
        <v>0</v>
      </c>
      <c r="E64" s="1136">
        <v>0</v>
      </c>
      <c r="F64" s="1136">
        <v>0</v>
      </c>
      <c r="G64" s="1136">
        <v>0</v>
      </c>
      <c r="H64" s="1119"/>
      <c r="I64" s="1119"/>
      <c r="J64" s="1119"/>
      <c r="K64" s="1119"/>
    </row>
    <row r="65" spans="1:11" ht="14.1" customHeight="1" x14ac:dyDescent="0.25">
      <c r="A65" s="1119"/>
      <c r="B65" s="1119"/>
      <c r="C65" s="1135" t="s">
        <v>1058</v>
      </c>
      <c r="D65" s="1136">
        <v>0</v>
      </c>
      <c r="E65" s="1136">
        <v>0</v>
      </c>
      <c r="F65" s="1136">
        <v>0</v>
      </c>
      <c r="G65" s="1136">
        <v>0</v>
      </c>
      <c r="H65" s="1119"/>
      <c r="I65" s="1119"/>
      <c r="J65" s="1119"/>
      <c r="K65" s="1119"/>
    </row>
    <row r="66" spans="1:11" ht="14.1" customHeight="1" x14ac:dyDescent="0.25">
      <c r="A66" s="1119"/>
      <c r="B66" s="1119"/>
      <c r="C66" s="1135" t="s">
        <v>1059</v>
      </c>
      <c r="D66" s="1136">
        <v>0</v>
      </c>
      <c r="E66" s="1136">
        <v>0</v>
      </c>
      <c r="F66" s="1136">
        <v>0</v>
      </c>
      <c r="G66" s="1136">
        <v>0</v>
      </c>
      <c r="H66" s="1119"/>
      <c r="I66" s="1119"/>
      <c r="J66" s="1119"/>
      <c r="K66" s="1119"/>
    </row>
    <row r="67" spans="1:11" ht="14.1" customHeight="1" x14ac:dyDescent="0.25">
      <c r="A67" s="1119"/>
      <c r="B67" s="1119"/>
      <c r="C67" s="1135" t="s">
        <v>1060</v>
      </c>
      <c r="D67" s="1136">
        <v>0</v>
      </c>
      <c r="E67" s="1136">
        <v>0</v>
      </c>
      <c r="F67" s="1136">
        <v>0</v>
      </c>
      <c r="G67" s="1136">
        <v>0</v>
      </c>
      <c r="H67" s="1119"/>
      <c r="I67" s="1119"/>
      <c r="J67" s="1119"/>
      <c r="K67" s="1119"/>
    </row>
    <row r="68" spans="1:11" ht="14.1" customHeight="1" x14ac:dyDescent="0.25">
      <c r="A68" s="1119"/>
      <c r="B68" s="1119"/>
      <c r="C68" s="1135" t="s">
        <v>1062</v>
      </c>
      <c r="D68" s="1136">
        <v>0</v>
      </c>
      <c r="E68" s="1136">
        <v>0</v>
      </c>
      <c r="F68" s="1136">
        <v>0</v>
      </c>
      <c r="G68" s="1136">
        <v>0</v>
      </c>
      <c r="H68" s="1119"/>
      <c r="I68" s="1119"/>
      <c r="J68" s="1119"/>
      <c r="K68" s="1119"/>
    </row>
    <row r="69" spans="1:11" ht="14.1" customHeight="1" x14ac:dyDescent="0.25">
      <c r="A69" s="1119"/>
      <c r="B69" s="1119"/>
      <c r="C69" s="1135" t="s">
        <v>1048</v>
      </c>
      <c r="D69" s="1136">
        <v>0</v>
      </c>
      <c r="E69" s="1136">
        <v>0</v>
      </c>
      <c r="F69" s="1136">
        <v>0</v>
      </c>
      <c r="G69" s="1136">
        <v>0</v>
      </c>
      <c r="H69" s="1119"/>
      <c r="I69" s="1119"/>
      <c r="J69" s="1119"/>
      <c r="K69" s="1119"/>
    </row>
    <row r="70" spans="1:11" ht="14.1" customHeight="1" x14ac:dyDescent="0.25">
      <c r="A70" s="1119"/>
      <c r="B70" s="1119"/>
      <c r="C70" s="1135" t="s">
        <v>1057</v>
      </c>
      <c r="D70" s="1136">
        <v>0</v>
      </c>
      <c r="E70" s="1136">
        <v>0</v>
      </c>
      <c r="F70" s="1136">
        <v>0</v>
      </c>
      <c r="G70" s="1136">
        <v>0</v>
      </c>
      <c r="H70" s="1119"/>
      <c r="I70" s="1119"/>
      <c r="J70" s="1119"/>
      <c r="K70" s="1119"/>
    </row>
    <row r="71" spans="1:11" ht="14.1" customHeight="1" x14ac:dyDescent="0.25">
      <c r="A71" s="1119"/>
      <c r="B71" s="1119"/>
      <c r="C71" s="1135" t="s">
        <v>1058</v>
      </c>
      <c r="D71" s="1136">
        <v>0</v>
      </c>
      <c r="E71" s="1136">
        <v>0</v>
      </c>
      <c r="F71" s="1136">
        <v>0</v>
      </c>
      <c r="G71" s="1136">
        <v>0</v>
      </c>
      <c r="H71" s="1119"/>
      <c r="I71" s="1119"/>
      <c r="J71" s="1119"/>
      <c r="K71" s="1119"/>
    </row>
    <row r="72" spans="1:11" ht="14.1" customHeight="1" x14ac:dyDescent="0.25">
      <c r="A72" s="1119"/>
      <c r="B72" s="1119"/>
      <c r="C72" s="1135" t="s">
        <v>1059</v>
      </c>
      <c r="D72" s="1136">
        <v>0</v>
      </c>
      <c r="E72" s="1136">
        <v>0</v>
      </c>
      <c r="F72" s="1136">
        <v>0</v>
      </c>
      <c r="G72" s="1136">
        <v>0</v>
      </c>
      <c r="H72" s="1119"/>
      <c r="I72" s="1119"/>
      <c r="J72" s="1119"/>
      <c r="K72" s="1119"/>
    </row>
    <row r="73" spans="1:11" ht="14.1" customHeight="1" x14ac:dyDescent="0.25">
      <c r="A73" s="1119"/>
      <c r="B73" s="1119"/>
      <c r="C73" s="1135" t="s">
        <v>1060</v>
      </c>
      <c r="D73" s="1136">
        <v>0</v>
      </c>
      <c r="E73" s="1136">
        <v>0</v>
      </c>
      <c r="F73" s="1136">
        <v>0</v>
      </c>
      <c r="G73" s="1136">
        <v>0</v>
      </c>
      <c r="H73" s="1119"/>
      <c r="I73" s="1119"/>
      <c r="J73" s="1119"/>
      <c r="K73" s="1119"/>
    </row>
    <row r="74" spans="1:11" ht="14.1" customHeight="1" x14ac:dyDescent="0.25">
      <c r="A74" s="1119"/>
      <c r="B74" s="1119"/>
      <c r="C74" s="1135" t="s">
        <v>1063</v>
      </c>
      <c r="D74" s="1136">
        <v>0</v>
      </c>
      <c r="E74" s="1136">
        <v>0</v>
      </c>
      <c r="F74" s="1136">
        <v>0</v>
      </c>
      <c r="G74" s="1136">
        <v>0</v>
      </c>
      <c r="H74" s="1119"/>
      <c r="I74" s="1119"/>
      <c r="J74" s="1119"/>
      <c r="K74" s="1119"/>
    </row>
    <row r="75" spans="1:11" ht="14.1" customHeight="1" x14ac:dyDescent="0.25">
      <c r="A75" s="1119"/>
      <c r="B75" s="1119"/>
      <c r="C75" s="1135" t="s">
        <v>1064</v>
      </c>
      <c r="D75" s="1136">
        <v>0</v>
      </c>
      <c r="E75" s="1136">
        <v>0</v>
      </c>
      <c r="F75" s="1136">
        <v>0</v>
      </c>
      <c r="G75" s="1136">
        <v>0</v>
      </c>
      <c r="H75" s="1119"/>
      <c r="I75" s="1119"/>
      <c r="J75" s="1119"/>
      <c r="K75" s="1119"/>
    </row>
    <row r="76" spans="1:11" ht="14.1" customHeight="1" x14ac:dyDescent="0.25">
      <c r="A76" s="1119"/>
      <c r="B76" s="1119"/>
      <c r="C76" s="1137" t="s">
        <v>572</v>
      </c>
      <c r="D76" s="1136">
        <v>0</v>
      </c>
      <c r="E76" s="1136">
        <v>109898000</v>
      </c>
      <c r="F76" s="1136">
        <v>109898000</v>
      </c>
      <c r="G76" s="1136">
        <v>109898000</v>
      </c>
      <c r="H76" s="1119"/>
      <c r="I76" s="1119"/>
      <c r="J76" s="1119"/>
      <c r="K76" s="1119"/>
    </row>
    <row r="77" spans="1:11" ht="14.1" customHeight="1" x14ac:dyDescent="0.25">
      <c r="A77" s="1119"/>
      <c r="B77" s="1119"/>
      <c r="C77" s="1256" t="s">
        <v>51</v>
      </c>
      <c r="D77" s="1257"/>
      <c r="E77" s="1257"/>
      <c r="F77" s="1257"/>
      <c r="G77" s="1257"/>
      <c r="H77" s="1119"/>
      <c r="I77" s="1119"/>
      <c r="J77" s="1119"/>
      <c r="K77" s="1119"/>
    </row>
    <row r="78" spans="1:11" ht="14.1" customHeight="1" x14ac:dyDescent="0.25">
      <c r="A78" s="1119"/>
      <c r="B78" s="1119"/>
      <c r="C78" s="1128" t="s">
        <v>3277</v>
      </c>
      <c r="D78" s="1256" t="s">
        <v>2728</v>
      </c>
      <c r="E78" s="1257"/>
      <c r="F78" s="1257"/>
      <c r="G78" s="1257"/>
      <c r="H78" s="1119"/>
      <c r="I78" s="1119"/>
      <c r="J78" s="1119"/>
      <c r="K78" s="1119"/>
    </row>
    <row r="79" spans="1:11" ht="14.1" customHeight="1" x14ac:dyDescent="0.25">
      <c r="A79" s="1119"/>
      <c r="B79" s="1119"/>
      <c r="C79" s="1129" t="s">
        <v>1022</v>
      </c>
      <c r="D79" s="1252" t="s">
        <v>3278</v>
      </c>
      <c r="E79" s="1253"/>
      <c r="F79" s="1253"/>
      <c r="G79" s="1253"/>
      <c r="H79" s="1119"/>
      <c r="I79" s="1119"/>
      <c r="J79" s="1119"/>
      <c r="K79" s="1119"/>
    </row>
    <row r="80" spans="1:11" ht="14.1" customHeight="1" x14ac:dyDescent="0.25">
      <c r="A80" s="1119"/>
      <c r="B80" s="1119"/>
      <c r="C80" s="1130" t="s">
        <v>1024</v>
      </c>
      <c r="D80" s="1254" t="s">
        <v>3279</v>
      </c>
      <c r="E80" s="1255"/>
      <c r="F80" s="1255"/>
      <c r="G80" s="1255"/>
      <c r="H80" s="1119"/>
      <c r="I80" s="1119"/>
      <c r="J80" s="1119"/>
      <c r="K80" s="1119"/>
    </row>
    <row r="81" spans="1:11" ht="14.1" customHeight="1" x14ac:dyDescent="0.25">
      <c r="A81" s="1119"/>
      <c r="B81" s="1119"/>
      <c r="C81" s="1130" t="s">
        <v>31</v>
      </c>
      <c r="D81" s="1254" t="s">
        <v>2150</v>
      </c>
      <c r="E81" s="1255"/>
      <c r="F81" s="1255"/>
      <c r="G81" s="1255"/>
      <c r="H81" s="1119"/>
      <c r="I81" s="1119"/>
      <c r="J81" s="1119"/>
      <c r="K81" s="1119"/>
    </row>
    <row r="82" spans="1:11" ht="15" customHeight="1" x14ac:dyDescent="0.25">
      <c r="A82" s="1119"/>
      <c r="B82" s="1119"/>
      <c r="C82" s="1131"/>
      <c r="D82" s="1132">
        <v>2024</v>
      </c>
      <c r="E82" s="1132">
        <v>2025</v>
      </c>
      <c r="F82" s="1132">
        <v>2026</v>
      </c>
      <c r="G82" s="1132">
        <v>2027</v>
      </c>
      <c r="H82" s="1119"/>
      <c r="I82" s="1119"/>
      <c r="J82" s="1119"/>
      <c r="K82" s="1119"/>
    </row>
    <row r="83" spans="1:11" ht="15" customHeight="1" x14ac:dyDescent="0.25">
      <c r="A83" s="1119"/>
      <c r="B83" s="1119"/>
      <c r="C83" s="1133"/>
      <c r="D83" s="1134" t="s">
        <v>13</v>
      </c>
      <c r="E83" s="1134" t="s">
        <v>14</v>
      </c>
      <c r="F83" s="1134" t="s">
        <v>14</v>
      </c>
      <c r="G83" s="1134" t="s">
        <v>14</v>
      </c>
      <c r="H83" s="1119"/>
      <c r="I83" s="1119"/>
      <c r="J83" s="1119"/>
      <c r="K83" s="1119"/>
    </row>
    <row r="84" spans="1:11" ht="14.1" customHeight="1" x14ac:dyDescent="0.25">
      <c r="A84" s="1119"/>
      <c r="B84" s="1119"/>
      <c r="C84" s="1123" t="s">
        <v>33</v>
      </c>
      <c r="D84" s="1127" t="s">
        <v>1089</v>
      </c>
      <c r="E84" s="1127" t="s">
        <v>1017</v>
      </c>
      <c r="F84" s="1127" t="s">
        <v>1017</v>
      </c>
      <c r="G84" s="1127" t="s">
        <v>1039</v>
      </c>
      <c r="H84" s="1119"/>
      <c r="I84" s="1119"/>
      <c r="J84" s="1119"/>
      <c r="K84" s="1119"/>
    </row>
    <row r="85" spans="1:11" ht="14.1" customHeight="1" x14ac:dyDescent="0.25">
      <c r="A85" s="1119"/>
      <c r="B85" s="1119"/>
      <c r="C85" s="1123" t="s">
        <v>1029</v>
      </c>
      <c r="D85" s="1127" t="s">
        <v>3280</v>
      </c>
      <c r="E85" s="1127" t="s">
        <v>2081</v>
      </c>
      <c r="F85" s="1127" t="s">
        <v>1039</v>
      </c>
      <c r="G85" s="1127" t="s">
        <v>1039</v>
      </c>
      <c r="H85" s="1119"/>
      <c r="I85" s="1119"/>
      <c r="J85" s="1119"/>
      <c r="K85" s="1119"/>
    </row>
    <row r="86" spans="1:11" ht="14.1" customHeight="1" x14ac:dyDescent="0.25">
      <c r="A86" s="1119"/>
      <c r="B86" s="1119"/>
      <c r="C86" s="1123" t="s">
        <v>1032</v>
      </c>
      <c r="D86" s="1127" t="s">
        <v>3281</v>
      </c>
      <c r="E86" s="1127" t="s">
        <v>2318</v>
      </c>
      <c r="F86" s="1127" t="s">
        <v>1039</v>
      </c>
      <c r="G86" s="1127" t="s">
        <v>1039</v>
      </c>
      <c r="H86" s="1119"/>
      <c r="I86" s="1119"/>
      <c r="J86" s="1119"/>
      <c r="K86" s="1119"/>
    </row>
    <row r="87" spans="1:11" ht="14.1" customHeight="1" x14ac:dyDescent="0.25">
      <c r="A87" s="1119"/>
      <c r="B87" s="1119"/>
      <c r="C87" s="1123" t="s">
        <v>1037</v>
      </c>
      <c r="D87" s="1127" t="s">
        <v>1038</v>
      </c>
      <c r="E87" s="1127" t="s">
        <v>1528</v>
      </c>
      <c r="F87" s="1127" t="s">
        <v>1039</v>
      </c>
      <c r="G87" s="1127" t="s">
        <v>1083</v>
      </c>
      <c r="H87" s="1119"/>
      <c r="I87" s="1119"/>
      <c r="J87" s="1119"/>
      <c r="K87" s="1119"/>
    </row>
    <row r="88" spans="1:11" ht="14.1" customHeight="1" x14ac:dyDescent="0.25">
      <c r="A88" s="1119"/>
      <c r="B88" s="1119"/>
      <c r="C88" s="1123" t="s">
        <v>1042</v>
      </c>
      <c r="D88" s="1127" t="s">
        <v>1038</v>
      </c>
      <c r="E88" s="1127" t="s">
        <v>3282</v>
      </c>
      <c r="F88" s="1127" t="s">
        <v>1083</v>
      </c>
      <c r="G88" s="1127" t="s">
        <v>1038</v>
      </c>
      <c r="H88" s="1119"/>
      <c r="I88" s="1119"/>
      <c r="J88" s="1119"/>
      <c r="K88" s="1119"/>
    </row>
    <row r="89" spans="1:11" ht="14.1" customHeight="1" x14ac:dyDescent="0.25">
      <c r="A89" s="1119"/>
      <c r="B89" s="1119"/>
      <c r="C89" s="1123" t="s">
        <v>39</v>
      </c>
      <c r="D89" s="1127" t="s">
        <v>1038</v>
      </c>
      <c r="E89" s="1127" t="s">
        <v>3283</v>
      </c>
      <c r="F89" s="1127" t="s">
        <v>1083</v>
      </c>
      <c r="G89" s="1127" t="s">
        <v>1038</v>
      </c>
      <c r="H89" s="1119"/>
      <c r="I89" s="1119"/>
      <c r="J89" s="1119"/>
      <c r="K89" s="1119"/>
    </row>
    <row r="90" spans="1:11" ht="14.1" customHeight="1" x14ac:dyDescent="0.25">
      <c r="A90" s="1119"/>
      <c r="B90" s="1119"/>
      <c r="C90" s="1250" t="s">
        <v>1046</v>
      </c>
      <c r="D90" s="1251"/>
      <c r="E90" s="1251"/>
      <c r="F90" s="1251"/>
      <c r="G90" s="1251"/>
      <c r="H90" s="1119"/>
      <c r="I90" s="1119"/>
      <c r="J90" s="1119"/>
      <c r="K90" s="1119"/>
    </row>
    <row r="91" spans="1:11" ht="14.1" customHeight="1" x14ac:dyDescent="0.25">
      <c r="A91" s="1119"/>
      <c r="B91" s="1119"/>
      <c r="C91" s="1131"/>
      <c r="D91" s="1132">
        <v>2024</v>
      </c>
      <c r="E91" s="1132">
        <v>2025</v>
      </c>
      <c r="F91" s="1132">
        <v>2026</v>
      </c>
      <c r="G91" s="1132">
        <v>2027</v>
      </c>
      <c r="H91" s="1119"/>
      <c r="I91" s="1119"/>
      <c r="J91" s="1119"/>
      <c r="K91" s="1119"/>
    </row>
    <row r="92" spans="1:11" ht="14.1" customHeight="1" x14ac:dyDescent="0.25">
      <c r="A92" s="1119"/>
      <c r="B92" s="1119"/>
      <c r="C92" s="1133"/>
      <c r="D92" s="1134" t="s">
        <v>13</v>
      </c>
      <c r="E92" s="1134" t="s">
        <v>14</v>
      </c>
      <c r="F92" s="1134" t="s">
        <v>14</v>
      </c>
      <c r="G92" s="1134" t="s">
        <v>14</v>
      </c>
      <c r="H92" s="1119"/>
      <c r="I92" s="1119"/>
      <c r="J92" s="1119"/>
      <c r="K92" s="1119"/>
    </row>
    <row r="93" spans="1:11" ht="14.1" customHeight="1" x14ac:dyDescent="0.25">
      <c r="A93" s="1119"/>
      <c r="B93" s="1119"/>
      <c r="C93" s="1135" t="s">
        <v>1047</v>
      </c>
      <c r="D93" s="1136">
        <v>0</v>
      </c>
      <c r="E93" s="1136">
        <v>0</v>
      </c>
      <c r="F93" s="1136">
        <v>0</v>
      </c>
      <c r="G93" s="1136">
        <v>0</v>
      </c>
      <c r="H93" s="1119"/>
      <c r="I93" s="1119"/>
      <c r="J93" s="1119"/>
      <c r="K93" s="1119"/>
    </row>
    <row r="94" spans="1:11" ht="14.1" customHeight="1" x14ac:dyDescent="0.25">
      <c r="A94" s="1119"/>
      <c r="B94" s="1119"/>
      <c r="C94" s="1135" t="s">
        <v>1048</v>
      </c>
      <c r="D94" s="1136">
        <v>0</v>
      </c>
      <c r="E94" s="1136">
        <v>0</v>
      </c>
      <c r="F94" s="1136">
        <v>0</v>
      </c>
      <c r="G94" s="1136">
        <v>0</v>
      </c>
      <c r="H94" s="1119"/>
      <c r="I94" s="1119"/>
      <c r="J94" s="1119"/>
      <c r="K94" s="1119"/>
    </row>
    <row r="95" spans="1:11" ht="14.1" customHeight="1" x14ac:dyDescent="0.25">
      <c r="A95" s="1119"/>
      <c r="B95" s="1119"/>
      <c r="C95" s="1135" t="s">
        <v>1049</v>
      </c>
      <c r="D95" s="1136">
        <v>0</v>
      </c>
      <c r="E95" s="1136">
        <v>0</v>
      </c>
      <c r="F95" s="1136">
        <v>0</v>
      </c>
      <c r="G95" s="1136">
        <v>0</v>
      </c>
      <c r="H95" s="1119"/>
      <c r="I95" s="1119"/>
      <c r="J95" s="1119"/>
      <c r="K95" s="1119"/>
    </row>
    <row r="96" spans="1:11" ht="14.1" customHeight="1" x14ac:dyDescent="0.25">
      <c r="A96" s="1119"/>
      <c r="B96" s="1119"/>
      <c r="C96" s="1135" t="s">
        <v>1050</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1051</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1052</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1053</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1054</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1055</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1056</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1057</v>
      </c>
      <c r="D116" s="1136">
        <v>0</v>
      </c>
      <c r="E116" s="1136">
        <v>0</v>
      </c>
      <c r="F116" s="1136">
        <v>0</v>
      </c>
      <c r="G116" s="1136">
        <v>0</v>
      </c>
      <c r="H116" s="1119"/>
      <c r="I116" s="1119"/>
      <c r="J116" s="1119"/>
      <c r="K116" s="1119"/>
    </row>
    <row r="117" spans="1:11" ht="14.1" customHeight="1" x14ac:dyDescent="0.25">
      <c r="A117" s="1119"/>
      <c r="B117" s="1119"/>
      <c r="C117" s="1135" t="s">
        <v>1058</v>
      </c>
      <c r="D117" s="1136">
        <v>0</v>
      </c>
      <c r="E117" s="1136">
        <v>0</v>
      </c>
      <c r="F117" s="1136">
        <v>0</v>
      </c>
      <c r="G117" s="1136">
        <v>0</v>
      </c>
      <c r="H117" s="1119"/>
      <c r="I117" s="1119"/>
      <c r="J117" s="1119"/>
      <c r="K117" s="1119"/>
    </row>
    <row r="118" spans="1:11" ht="14.1" customHeight="1" x14ac:dyDescent="0.25">
      <c r="A118" s="1119"/>
      <c r="B118" s="1119"/>
      <c r="C118" s="1135" t="s">
        <v>1059</v>
      </c>
      <c r="D118" s="1136">
        <v>0</v>
      </c>
      <c r="E118" s="1136">
        <v>0</v>
      </c>
      <c r="F118" s="1136">
        <v>0</v>
      </c>
      <c r="G118" s="1136">
        <v>0</v>
      </c>
      <c r="H118" s="1119"/>
      <c r="I118" s="1119"/>
      <c r="J118" s="1119"/>
      <c r="K118" s="1119"/>
    </row>
    <row r="119" spans="1:11" ht="14.1" customHeight="1" x14ac:dyDescent="0.25">
      <c r="A119" s="1119"/>
      <c r="B119" s="1119"/>
      <c r="C119" s="1135" t="s">
        <v>1060</v>
      </c>
      <c r="D119" s="1136">
        <v>0</v>
      </c>
      <c r="E119" s="1136">
        <v>0</v>
      </c>
      <c r="F119" s="1136">
        <v>0</v>
      </c>
      <c r="G119" s="1136">
        <v>0</v>
      </c>
      <c r="H119" s="1119"/>
      <c r="I119" s="1119"/>
      <c r="J119" s="1119"/>
      <c r="K119" s="1119"/>
    </row>
    <row r="120" spans="1:11" ht="14.1" customHeight="1" x14ac:dyDescent="0.25">
      <c r="A120" s="1119"/>
      <c r="B120" s="1119"/>
      <c r="C120" s="1135" t="s">
        <v>1061</v>
      </c>
      <c r="D120" s="1136">
        <v>0</v>
      </c>
      <c r="E120" s="1136">
        <v>5000000</v>
      </c>
      <c r="F120" s="1136">
        <v>0</v>
      </c>
      <c r="G120" s="1136">
        <v>0</v>
      </c>
      <c r="H120" s="1119"/>
      <c r="I120" s="1119"/>
      <c r="J120" s="1119"/>
      <c r="K120" s="1119"/>
    </row>
    <row r="121" spans="1:11" ht="14.1" customHeight="1" x14ac:dyDescent="0.25">
      <c r="A121" s="1119"/>
      <c r="B121" s="1119"/>
      <c r="C121" s="1135" t="s">
        <v>1048</v>
      </c>
      <c r="D121" s="1136">
        <v>0</v>
      </c>
      <c r="E121" s="1136">
        <v>5000000</v>
      </c>
      <c r="F121" s="1136">
        <v>0</v>
      </c>
      <c r="G121" s="1136">
        <v>0</v>
      </c>
      <c r="H121" s="1119"/>
      <c r="I121" s="1119"/>
      <c r="J121" s="1119"/>
      <c r="K121" s="1119"/>
    </row>
    <row r="122" spans="1:11" ht="14.1" customHeight="1" x14ac:dyDescent="0.25">
      <c r="A122" s="1119"/>
      <c r="B122" s="1119"/>
      <c r="C122" s="1135" t="s">
        <v>1057</v>
      </c>
      <c r="D122" s="1136">
        <v>0</v>
      </c>
      <c r="E122" s="1136">
        <v>0</v>
      </c>
      <c r="F122" s="1136">
        <v>0</v>
      </c>
      <c r="G122" s="1136">
        <v>0</v>
      </c>
      <c r="H122" s="1119"/>
      <c r="I122" s="1119"/>
      <c r="J122" s="1119"/>
      <c r="K122" s="1119"/>
    </row>
    <row r="123" spans="1:11" ht="14.1" customHeight="1" x14ac:dyDescent="0.25">
      <c r="A123" s="1119"/>
      <c r="B123" s="1119"/>
      <c r="C123" s="1135" t="s">
        <v>1058</v>
      </c>
      <c r="D123" s="1136">
        <v>0</v>
      </c>
      <c r="E123" s="1136">
        <v>0</v>
      </c>
      <c r="F123" s="1136">
        <v>0</v>
      </c>
      <c r="G123" s="1136">
        <v>0</v>
      </c>
      <c r="H123" s="1119"/>
      <c r="I123" s="1119"/>
      <c r="J123" s="1119"/>
      <c r="K123" s="1119"/>
    </row>
    <row r="124" spans="1:11" ht="14.1" customHeight="1" x14ac:dyDescent="0.25">
      <c r="A124" s="1119"/>
      <c r="B124" s="1119"/>
      <c r="C124" s="1135" t="s">
        <v>1059</v>
      </c>
      <c r="D124" s="1136">
        <v>0</v>
      </c>
      <c r="E124" s="1136">
        <v>0</v>
      </c>
      <c r="F124" s="1136">
        <v>0</v>
      </c>
      <c r="G124" s="1136">
        <v>0</v>
      </c>
      <c r="H124" s="1119"/>
      <c r="I124" s="1119"/>
      <c r="J124" s="1119"/>
      <c r="K124" s="1119"/>
    </row>
    <row r="125" spans="1:11" ht="14.1" customHeight="1" x14ac:dyDescent="0.25">
      <c r="A125" s="1119"/>
      <c r="B125" s="1119"/>
      <c r="C125" s="1135" t="s">
        <v>1060</v>
      </c>
      <c r="D125" s="1136">
        <v>0</v>
      </c>
      <c r="E125" s="1136">
        <v>0</v>
      </c>
      <c r="F125" s="1136">
        <v>0</v>
      </c>
      <c r="G125" s="1136">
        <v>0</v>
      </c>
      <c r="H125" s="1119"/>
      <c r="I125" s="1119"/>
      <c r="J125" s="1119"/>
      <c r="K125" s="1119"/>
    </row>
    <row r="126" spans="1:11" ht="14.1" customHeight="1" x14ac:dyDescent="0.25">
      <c r="A126" s="1119"/>
      <c r="B126" s="1119"/>
      <c r="C126" s="1135" t="s">
        <v>1062</v>
      </c>
      <c r="D126" s="1136">
        <v>0</v>
      </c>
      <c r="E126" s="1136">
        <v>0</v>
      </c>
      <c r="F126" s="1136">
        <v>0</v>
      </c>
      <c r="G126" s="1136">
        <v>0</v>
      </c>
      <c r="H126" s="1119"/>
      <c r="I126" s="1119"/>
      <c r="J126" s="1119"/>
      <c r="K126" s="1119"/>
    </row>
    <row r="127" spans="1:11" ht="14.1" customHeight="1" x14ac:dyDescent="0.25">
      <c r="A127" s="1119"/>
      <c r="B127" s="1119"/>
      <c r="C127" s="1135" t="s">
        <v>1048</v>
      </c>
      <c r="D127" s="1136">
        <v>0</v>
      </c>
      <c r="E127" s="1136">
        <v>0</v>
      </c>
      <c r="F127" s="1136">
        <v>0</v>
      </c>
      <c r="G127" s="1136">
        <v>0</v>
      </c>
      <c r="H127" s="1119"/>
      <c r="I127" s="1119"/>
      <c r="J127" s="1119"/>
      <c r="K127" s="1119"/>
    </row>
    <row r="128" spans="1:11" ht="14.1" customHeight="1" x14ac:dyDescent="0.25">
      <c r="A128" s="1119"/>
      <c r="B128" s="1119"/>
      <c r="C128" s="1135" t="s">
        <v>1057</v>
      </c>
      <c r="D128" s="1136">
        <v>0</v>
      </c>
      <c r="E128" s="1136">
        <v>0</v>
      </c>
      <c r="F128" s="1136">
        <v>0</v>
      </c>
      <c r="G128" s="1136">
        <v>0</v>
      </c>
      <c r="H128" s="1119"/>
      <c r="I128" s="1119"/>
      <c r="J128" s="1119"/>
      <c r="K128" s="1119"/>
    </row>
    <row r="129" spans="1:11" ht="14.1" customHeight="1" x14ac:dyDescent="0.25">
      <c r="A129" s="1119"/>
      <c r="B129" s="1119"/>
      <c r="C129" s="1135" t="s">
        <v>1058</v>
      </c>
      <c r="D129" s="1136">
        <v>0</v>
      </c>
      <c r="E129" s="1136">
        <v>0</v>
      </c>
      <c r="F129" s="1136">
        <v>0</v>
      </c>
      <c r="G129" s="1136">
        <v>0</v>
      </c>
      <c r="H129" s="1119"/>
      <c r="I129" s="1119"/>
      <c r="J129" s="1119"/>
      <c r="K129" s="1119"/>
    </row>
    <row r="130" spans="1:11" ht="14.1" customHeight="1" x14ac:dyDescent="0.25">
      <c r="A130" s="1119"/>
      <c r="B130" s="1119"/>
      <c r="C130" s="1135" t="s">
        <v>1059</v>
      </c>
      <c r="D130" s="1136">
        <v>0</v>
      </c>
      <c r="E130" s="1136">
        <v>0</v>
      </c>
      <c r="F130" s="1136">
        <v>0</v>
      </c>
      <c r="G130" s="1136">
        <v>0</v>
      </c>
      <c r="H130" s="1119"/>
      <c r="I130" s="1119"/>
      <c r="J130" s="1119"/>
      <c r="K130" s="1119"/>
    </row>
    <row r="131" spans="1:11" ht="14.1" customHeight="1" x14ac:dyDescent="0.25">
      <c r="A131" s="1119"/>
      <c r="B131" s="1119"/>
      <c r="C131" s="1135" t="s">
        <v>1060</v>
      </c>
      <c r="D131" s="1136">
        <v>0</v>
      </c>
      <c r="E131" s="1136">
        <v>0</v>
      </c>
      <c r="F131" s="1136">
        <v>0</v>
      </c>
      <c r="G131" s="1136">
        <v>0</v>
      </c>
      <c r="H131" s="1119"/>
      <c r="I131" s="1119"/>
      <c r="J131" s="1119"/>
      <c r="K131" s="1119"/>
    </row>
    <row r="132" spans="1:11" ht="14.1" customHeight="1" x14ac:dyDescent="0.25">
      <c r="A132" s="1119"/>
      <c r="B132" s="1119"/>
      <c r="C132" s="1135" t="s">
        <v>1063</v>
      </c>
      <c r="D132" s="1136">
        <v>0</v>
      </c>
      <c r="E132" s="1136">
        <v>0</v>
      </c>
      <c r="F132" s="1136">
        <v>0</v>
      </c>
      <c r="G132" s="1136">
        <v>0</v>
      </c>
      <c r="H132" s="1119"/>
      <c r="I132" s="1119"/>
      <c r="J132" s="1119"/>
      <c r="K132" s="1119"/>
    </row>
    <row r="133" spans="1:11" ht="14.1" customHeight="1" x14ac:dyDescent="0.25">
      <c r="A133" s="1119"/>
      <c r="B133" s="1119"/>
      <c r="C133" s="1135" t="s">
        <v>1064</v>
      </c>
      <c r="D133" s="1136">
        <v>0</v>
      </c>
      <c r="E133" s="1136">
        <v>0</v>
      </c>
      <c r="F133" s="1136">
        <v>0</v>
      </c>
      <c r="G133" s="1136">
        <v>0</v>
      </c>
      <c r="H133" s="1119"/>
      <c r="I133" s="1119"/>
      <c r="J133" s="1119"/>
      <c r="K133" s="1119"/>
    </row>
    <row r="134" spans="1:11" ht="14.1" customHeight="1" x14ac:dyDescent="0.25">
      <c r="A134" s="1119"/>
      <c r="B134" s="1119"/>
      <c r="C134" s="1137" t="s">
        <v>572</v>
      </c>
      <c r="D134" s="1136">
        <v>0</v>
      </c>
      <c r="E134" s="1136">
        <v>5000000</v>
      </c>
      <c r="F134" s="1136">
        <v>0</v>
      </c>
      <c r="G134" s="1136">
        <v>0</v>
      </c>
      <c r="H134" s="1119"/>
      <c r="I134" s="1119"/>
      <c r="J134" s="1119"/>
      <c r="K134" s="1119"/>
    </row>
    <row r="135" spans="1:11" ht="53.1" customHeight="1" x14ac:dyDescent="0.25">
      <c r="A135" s="1119"/>
      <c r="B135" s="1119"/>
      <c r="C135" s="1122" t="s">
        <v>646</v>
      </c>
      <c r="D135" s="1258" t="s">
        <v>3284</v>
      </c>
      <c r="E135" s="1259"/>
      <c r="F135" s="1259"/>
      <c r="G135" s="1259"/>
      <c r="H135" s="1119"/>
      <c r="I135" s="1119"/>
      <c r="J135" s="1119"/>
      <c r="K135" s="1119"/>
    </row>
    <row r="136" spans="1:11" ht="27.95" customHeight="1" x14ac:dyDescent="0.25">
      <c r="A136" s="1119"/>
      <c r="B136" s="1119"/>
      <c r="C136" s="1123" t="s">
        <v>1005</v>
      </c>
      <c r="D136" s="1124">
        <v>2024</v>
      </c>
      <c r="E136" s="1124">
        <v>2025</v>
      </c>
      <c r="F136" s="1124">
        <v>2026</v>
      </c>
      <c r="G136" s="1124">
        <v>2027</v>
      </c>
      <c r="H136" s="1119"/>
      <c r="I136" s="1119"/>
      <c r="J136" s="1119"/>
      <c r="K136" s="1119"/>
    </row>
    <row r="137" spans="1:11" ht="14.1" customHeight="1" x14ac:dyDescent="0.25">
      <c r="A137" s="1119"/>
      <c r="B137" s="1119"/>
      <c r="C137" s="1125"/>
      <c r="D137" s="1126" t="s">
        <v>13</v>
      </c>
      <c r="E137" s="1126" t="s">
        <v>14</v>
      </c>
      <c r="F137" s="1126" t="s">
        <v>14</v>
      </c>
      <c r="G137" s="1126" t="s">
        <v>14</v>
      </c>
      <c r="H137" s="1119"/>
      <c r="I137" s="1119"/>
      <c r="J137" s="1119"/>
      <c r="K137" s="1119"/>
    </row>
    <row r="138" spans="1:11" ht="41.1" customHeight="1" x14ac:dyDescent="0.25">
      <c r="A138" s="1119"/>
      <c r="B138" s="1119"/>
      <c r="C138" s="1123" t="s">
        <v>3285</v>
      </c>
      <c r="D138" s="1127" t="s">
        <v>3262</v>
      </c>
      <c r="E138" s="1127" t="s">
        <v>3286</v>
      </c>
      <c r="F138" s="1127" t="s">
        <v>3286</v>
      </c>
      <c r="G138" s="1127" t="s">
        <v>3286</v>
      </c>
      <c r="H138" s="1119"/>
      <c r="I138" s="1119"/>
      <c r="J138" s="1119"/>
      <c r="K138" s="1119"/>
    </row>
    <row r="139" spans="1:11" ht="14.1" customHeight="1" x14ac:dyDescent="0.25">
      <c r="A139" s="1119"/>
      <c r="B139" s="1119"/>
      <c r="C139" s="1256" t="s">
        <v>1019</v>
      </c>
      <c r="D139" s="1257"/>
      <c r="E139" s="1257"/>
      <c r="F139" s="1257"/>
      <c r="G139" s="1257"/>
      <c r="H139" s="1119"/>
      <c r="I139" s="1119"/>
      <c r="J139" s="1119"/>
      <c r="K139" s="1119"/>
    </row>
    <row r="140" spans="1:11" ht="14.1" customHeight="1" x14ac:dyDescent="0.25">
      <c r="A140" s="1119"/>
      <c r="B140" s="1119"/>
      <c r="C140" s="1128" t="s">
        <v>3266</v>
      </c>
      <c r="D140" s="1256" t="s">
        <v>3267</v>
      </c>
      <c r="E140" s="1257"/>
      <c r="F140" s="1257"/>
      <c r="G140" s="1257"/>
      <c r="H140" s="1119"/>
      <c r="I140" s="1119"/>
      <c r="J140" s="1119"/>
      <c r="K140" s="1119"/>
    </row>
    <row r="141" spans="1:11" ht="14.1" customHeight="1" x14ac:dyDescent="0.25">
      <c r="A141" s="1119"/>
      <c r="B141" s="1119"/>
      <c r="C141" s="1129" t="s">
        <v>1022</v>
      </c>
      <c r="D141" s="1252" t="s">
        <v>3268</v>
      </c>
      <c r="E141" s="1253"/>
      <c r="F141" s="1253"/>
      <c r="G141" s="1253"/>
      <c r="H141" s="1119"/>
      <c r="I141" s="1119"/>
      <c r="J141" s="1119"/>
      <c r="K141" s="1119"/>
    </row>
    <row r="142" spans="1:11" ht="14.1" customHeight="1" x14ac:dyDescent="0.25">
      <c r="A142" s="1119"/>
      <c r="B142" s="1119"/>
      <c r="C142" s="1130" t="s">
        <v>1024</v>
      </c>
      <c r="D142" s="1254" t="s">
        <v>3269</v>
      </c>
      <c r="E142" s="1255"/>
      <c r="F142" s="1255"/>
      <c r="G142" s="1255"/>
      <c r="H142" s="1119"/>
      <c r="I142" s="1119"/>
      <c r="J142" s="1119"/>
      <c r="K142" s="1119"/>
    </row>
    <row r="143" spans="1:11" ht="14.1" customHeight="1" x14ac:dyDescent="0.25">
      <c r="A143" s="1119"/>
      <c r="B143" s="1119"/>
      <c r="C143" s="1130" t="s">
        <v>31</v>
      </c>
      <c r="D143" s="1254" t="s">
        <v>1138</v>
      </c>
      <c r="E143" s="1255"/>
      <c r="F143" s="1255"/>
      <c r="G143" s="1255"/>
      <c r="H143" s="1119"/>
      <c r="I143" s="1119"/>
      <c r="J143" s="1119"/>
      <c r="K143" s="1119"/>
    </row>
    <row r="144" spans="1:11" ht="15" customHeight="1" x14ac:dyDescent="0.25">
      <c r="A144" s="1119"/>
      <c r="B144" s="1119"/>
      <c r="C144" s="1131"/>
      <c r="D144" s="1132">
        <v>2024</v>
      </c>
      <c r="E144" s="1132">
        <v>2025</v>
      </c>
      <c r="F144" s="1132">
        <v>2026</v>
      </c>
      <c r="G144" s="1132">
        <v>2027</v>
      </c>
      <c r="H144" s="1119"/>
      <c r="I144" s="1119"/>
      <c r="J144" s="1119"/>
      <c r="K144" s="1119"/>
    </row>
    <row r="145" spans="1:11" ht="15" customHeight="1" x14ac:dyDescent="0.25">
      <c r="A145" s="1119"/>
      <c r="B145" s="1119"/>
      <c r="C145" s="1133"/>
      <c r="D145" s="1134" t="s">
        <v>13</v>
      </c>
      <c r="E145" s="1134" t="s">
        <v>14</v>
      </c>
      <c r="F145" s="1134" t="s">
        <v>14</v>
      </c>
      <c r="G145" s="1134" t="s">
        <v>14</v>
      </c>
      <c r="H145" s="1119"/>
      <c r="I145" s="1119"/>
      <c r="J145" s="1119"/>
      <c r="K145" s="1119"/>
    </row>
    <row r="146" spans="1:11" ht="14.1" customHeight="1" x14ac:dyDescent="0.25">
      <c r="A146" s="1119"/>
      <c r="B146" s="1119"/>
      <c r="C146" s="1123" t="s">
        <v>33</v>
      </c>
      <c r="D146" s="1127" t="s">
        <v>3262</v>
      </c>
      <c r="E146" s="1127" t="s">
        <v>3270</v>
      </c>
      <c r="F146" s="1127" t="s">
        <v>3270</v>
      </c>
      <c r="G146" s="1127" t="s">
        <v>3270</v>
      </c>
      <c r="H146" s="1119"/>
      <c r="I146" s="1119"/>
      <c r="J146" s="1119"/>
      <c r="K146" s="1119"/>
    </row>
    <row r="147" spans="1:11" ht="14.1" customHeight="1" x14ac:dyDescent="0.25">
      <c r="A147" s="1119"/>
      <c r="B147" s="1119"/>
      <c r="C147" s="1123" t="s">
        <v>1029</v>
      </c>
      <c r="D147" s="1127" t="s">
        <v>3271</v>
      </c>
      <c r="E147" s="1127" t="s">
        <v>3272</v>
      </c>
      <c r="F147" s="1127" t="s">
        <v>3272</v>
      </c>
      <c r="G147" s="1127" t="s">
        <v>3272</v>
      </c>
      <c r="H147" s="1119"/>
      <c r="I147" s="1119"/>
      <c r="J147" s="1119"/>
      <c r="K147" s="1119"/>
    </row>
    <row r="148" spans="1:11" ht="14.1" customHeight="1" x14ac:dyDescent="0.25">
      <c r="A148" s="1119"/>
      <c r="B148" s="1119"/>
      <c r="C148" s="1123" t="s">
        <v>1032</v>
      </c>
      <c r="D148" s="1127" t="s">
        <v>3273</v>
      </c>
      <c r="E148" s="1127" t="s">
        <v>3274</v>
      </c>
      <c r="F148" s="1127" t="s">
        <v>3274</v>
      </c>
      <c r="G148" s="1127" t="s">
        <v>3274</v>
      </c>
      <c r="H148" s="1119"/>
      <c r="I148" s="1119"/>
      <c r="J148" s="1119"/>
      <c r="K148" s="1119"/>
    </row>
    <row r="149" spans="1:11" ht="14.1" customHeight="1" x14ac:dyDescent="0.25">
      <c r="A149" s="1119"/>
      <c r="B149" s="1119"/>
      <c r="C149" s="1123" t="s">
        <v>1037</v>
      </c>
      <c r="D149" s="1127" t="s">
        <v>1038</v>
      </c>
      <c r="E149" s="1127" t="s">
        <v>1679</v>
      </c>
      <c r="F149" s="1127" t="s">
        <v>1039</v>
      </c>
      <c r="G149" s="1127" t="s">
        <v>1039</v>
      </c>
      <c r="H149" s="1119"/>
      <c r="I149" s="1119"/>
      <c r="J149" s="1119"/>
      <c r="K149" s="1119"/>
    </row>
    <row r="150" spans="1:11" ht="14.1" customHeight="1" x14ac:dyDescent="0.25">
      <c r="A150" s="1119"/>
      <c r="B150" s="1119"/>
      <c r="C150" s="1123" t="s">
        <v>1042</v>
      </c>
      <c r="D150" s="1127" t="s">
        <v>1038</v>
      </c>
      <c r="E150" s="1127" t="s">
        <v>3275</v>
      </c>
      <c r="F150" s="1127" t="s">
        <v>1039</v>
      </c>
      <c r="G150" s="1127" t="s">
        <v>1039</v>
      </c>
      <c r="H150" s="1119"/>
      <c r="I150" s="1119"/>
      <c r="J150" s="1119"/>
      <c r="K150" s="1119"/>
    </row>
    <row r="151" spans="1:11" ht="14.1" customHeight="1" x14ac:dyDescent="0.25">
      <c r="A151" s="1119"/>
      <c r="B151" s="1119"/>
      <c r="C151" s="1123" t="s">
        <v>39</v>
      </c>
      <c r="D151" s="1127" t="s">
        <v>1038</v>
      </c>
      <c r="E151" s="1127" t="s">
        <v>3276</v>
      </c>
      <c r="F151" s="1127" t="s">
        <v>1039</v>
      </c>
      <c r="G151" s="1127" t="s">
        <v>1039</v>
      </c>
      <c r="H151" s="1119"/>
      <c r="I151" s="1119"/>
      <c r="J151" s="1119"/>
      <c r="K151" s="1119"/>
    </row>
    <row r="152" spans="1:11" ht="14.1" customHeight="1" x14ac:dyDescent="0.25">
      <c r="A152" s="1119"/>
      <c r="B152" s="1119"/>
      <c r="C152" s="1250" t="s">
        <v>1046</v>
      </c>
      <c r="D152" s="1251"/>
      <c r="E152" s="1251"/>
      <c r="F152" s="1251"/>
      <c r="G152" s="1251"/>
      <c r="H152" s="1119"/>
      <c r="I152" s="1119"/>
      <c r="J152" s="1119"/>
      <c r="K152" s="1119"/>
    </row>
    <row r="153" spans="1:11" ht="14.1" customHeight="1" x14ac:dyDescent="0.25">
      <c r="A153" s="1119"/>
      <c r="B153" s="1119"/>
      <c r="C153" s="1131"/>
      <c r="D153" s="1132">
        <v>2024</v>
      </c>
      <c r="E153" s="1132">
        <v>2025</v>
      </c>
      <c r="F153" s="1132">
        <v>2026</v>
      </c>
      <c r="G153" s="1132">
        <v>2027</v>
      </c>
      <c r="H153" s="1119"/>
      <c r="I153" s="1119"/>
      <c r="J153" s="1119"/>
      <c r="K153" s="1119"/>
    </row>
    <row r="154" spans="1:11" ht="14.1" customHeight="1" x14ac:dyDescent="0.25">
      <c r="A154" s="1119"/>
      <c r="B154" s="1119"/>
      <c r="C154" s="1133"/>
      <c r="D154" s="1134" t="s">
        <v>13</v>
      </c>
      <c r="E154" s="1134" t="s">
        <v>14</v>
      </c>
      <c r="F154" s="1134" t="s">
        <v>14</v>
      </c>
      <c r="G154" s="1134" t="s">
        <v>14</v>
      </c>
      <c r="H154" s="1119"/>
      <c r="I154" s="1119"/>
      <c r="J154" s="1119"/>
      <c r="K154" s="1119"/>
    </row>
    <row r="155" spans="1:11" ht="14.1" customHeight="1" x14ac:dyDescent="0.25">
      <c r="A155" s="1119"/>
      <c r="B155" s="1119"/>
      <c r="C155" s="1135" t="s">
        <v>1047</v>
      </c>
      <c r="D155" s="1136">
        <v>0</v>
      </c>
      <c r="E155" s="1136">
        <v>79180000</v>
      </c>
      <c r="F155" s="1136">
        <v>79180000</v>
      </c>
      <c r="G155" s="1136">
        <v>79180000</v>
      </c>
      <c r="H155" s="1119"/>
      <c r="I155" s="1119"/>
      <c r="J155" s="1119"/>
      <c r="K155" s="1119"/>
    </row>
    <row r="156" spans="1:11" ht="14.1" customHeight="1" x14ac:dyDescent="0.25">
      <c r="A156" s="1119"/>
      <c r="B156" s="1119"/>
      <c r="C156" s="1135" t="s">
        <v>1048</v>
      </c>
      <c r="D156" s="1136">
        <v>0</v>
      </c>
      <c r="E156" s="1136">
        <v>79180000</v>
      </c>
      <c r="F156" s="1136">
        <v>79180000</v>
      </c>
      <c r="G156" s="1136">
        <v>79180000</v>
      </c>
      <c r="H156" s="1119"/>
      <c r="I156" s="1119"/>
      <c r="J156" s="1119"/>
      <c r="K156" s="1119"/>
    </row>
    <row r="157" spans="1:11" ht="14.1" customHeight="1" x14ac:dyDescent="0.25">
      <c r="A157" s="1119"/>
      <c r="B157" s="1119"/>
      <c r="C157" s="1135" t="s">
        <v>1049</v>
      </c>
      <c r="D157" s="1136">
        <v>0</v>
      </c>
      <c r="E157" s="1136">
        <v>0</v>
      </c>
      <c r="F157" s="1136">
        <v>0</v>
      </c>
      <c r="G157" s="1136">
        <v>0</v>
      </c>
      <c r="H157" s="1119"/>
      <c r="I157" s="1119"/>
      <c r="J157" s="1119"/>
      <c r="K157" s="1119"/>
    </row>
    <row r="158" spans="1:11" ht="14.1" customHeight="1" x14ac:dyDescent="0.25">
      <c r="A158" s="1119"/>
      <c r="B158" s="1119"/>
      <c r="C158" s="1135" t="s">
        <v>1050</v>
      </c>
      <c r="D158" s="1136">
        <v>0</v>
      </c>
      <c r="E158" s="1136">
        <v>13218000</v>
      </c>
      <c r="F158" s="1136">
        <v>13218000</v>
      </c>
      <c r="G158" s="1136">
        <v>13218000</v>
      </c>
      <c r="H158" s="1119"/>
      <c r="I158" s="1119"/>
      <c r="J158" s="1119"/>
      <c r="K158" s="1119"/>
    </row>
    <row r="159" spans="1:11" ht="14.1" customHeight="1" x14ac:dyDescent="0.25">
      <c r="A159" s="1119"/>
      <c r="B159" s="1119"/>
      <c r="C159" s="1135" t="s">
        <v>1048</v>
      </c>
      <c r="D159" s="1136">
        <v>0</v>
      </c>
      <c r="E159" s="1136">
        <v>13218000</v>
      </c>
      <c r="F159" s="1136">
        <v>13218000</v>
      </c>
      <c r="G159" s="1136">
        <v>13218000</v>
      </c>
      <c r="H159" s="1119"/>
      <c r="I159" s="1119"/>
      <c r="J159" s="1119"/>
      <c r="K159" s="1119"/>
    </row>
    <row r="160" spans="1:11" ht="14.1" customHeight="1" x14ac:dyDescent="0.25">
      <c r="A160" s="1119"/>
      <c r="B160" s="1119"/>
      <c r="C160" s="1135" t="s">
        <v>1049</v>
      </c>
      <c r="D160" s="1136">
        <v>0</v>
      </c>
      <c r="E160" s="1136">
        <v>0</v>
      </c>
      <c r="F160" s="1136">
        <v>0</v>
      </c>
      <c r="G160" s="1136">
        <v>0</v>
      </c>
      <c r="H160" s="1119"/>
      <c r="I160" s="1119"/>
      <c r="J160" s="1119"/>
      <c r="K160" s="1119"/>
    </row>
    <row r="161" spans="1:11" ht="14.1" customHeight="1" x14ac:dyDescent="0.25">
      <c r="A161" s="1119"/>
      <c r="B161" s="1119"/>
      <c r="C161" s="1135" t="s">
        <v>1051</v>
      </c>
      <c r="D161" s="1136">
        <v>0</v>
      </c>
      <c r="E161" s="1136">
        <v>17200000</v>
      </c>
      <c r="F161" s="1136">
        <v>17200000</v>
      </c>
      <c r="G161" s="1136">
        <v>17200000</v>
      </c>
      <c r="H161" s="1119"/>
      <c r="I161" s="1119"/>
      <c r="J161" s="1119"/>
      <c r="K161" s="1119"/>
    </row>
    <row r="162" spans="1:11" ht="14.1" customHeight="1" x14ac:dyDescent="0.25">
      <c r="A162" s="1119"/>
      <c r="B162" s="1119"/>
      <c r="C162" s="1135" t="s">
        <v>1048</v>
      </c>
      <c r="D162" s="1136">
        <v>0</v>
      </c>
      <c r="E162" s="1136">
        <v>17200000</v>
      </c>
      <c r="F162" s="1136">
        <v>17200000</v>
      </c>
      <c r="G162" s="1136">
        <v>17200000</v>
      </c>
      <c r="H162" s="1119"/>
      <c r="I162" s="1119"/>
      <c r="J162" s="1119"/>
      <c r="K162" s="1119"/>
    </row>
    <row r="163" spans="1:11" ht="14.1" customHeight="1" x14ac:dyDescent="0.25">
      <c r="A163" s="1119"/>
      <c r="B163" s="1119"/>
      <c r="C163" s="1135" t="s">
        <v>1049</v>
      </c>
      <c r="D163" s="1136">
        <v>0</v>
      </c>
      <c r="E163" s="1136">
        <v>0</v>
      </c>
      <c r="F163" s="1136">
        <v>0</v>
      </c>
      <c r="G163" s="1136">
        <v>0</v>
      </c>
      <c r="H163" s="1119"/>
      <c r="I163" s="1119"/>
      <c r="J163" s="1119"/>
      <c r="K163" s="1119"/>
    </row>
    <row r="164" spans="1:11" ht="14.1" customHeight="1" x14ac:dyDescent="0.25">
      <c r="A164" s="1119"/>
      <c r="B164" s="1119"/>
      <c r="C164" s="1135" t="s">
        <v>1052</v>
      </c>
      <c r="D164" s="1136">
        <v>0</v>
      </c>
      <c r="E164" s="1136">
        <v>0</v>
      </c>
      <c r="F164" s="1136">
        <v>0</v>
      </c>
      <c r="G164" s="1136">
        <v>0</v>
      </c>
      <c r="H164" s="1119"/>
      <c r="I164" s="1119"/>
      <c r="J164" s="1119"/>
      <c r="K164" s="1119"/>
    </row>
    <row r="165" spans="1:11" ht="14.1" customHeight="1" x14ac:dyDescent="0.25">
      <c r="A165" s="1119"/>
      <c r="B165" s="1119"/>
      <c r="C165" s="1135" t="s">
        <v>1048</v>
      </c>
      <c r="D165" s="1136">
        <v>0</v>
      </c>
      <c r="E165" s="1136">
        <v>0</v>
      </c>
      <c r="F165" s="1136">
        <v>0</v>
      </c>
      <c r="G165" s="1136">
        <v>0</v>
      </c>
      <c r="H165" s="1119"/>
      <c r="I165" s="1119"/>
      <c r="J165" s="1119"/>
      <c r="K165" s="1119"/>
    </row>
    <row r="166" spans="1:11" ht="14.1" customHeight="1" x14ac:dyDescent="0.25">
      <c r="A166" s="1119"/>
      <c r="B166" s="1119"/>
      <c r="C166" s="1135" t="s">
        <v>1049</v>
      </c>
      <c r="D166" s="1136">
        <v>0</v>
      </c>
      <c r="E166" s="1136">
        <v>0</v>
      </c>
      <c r="F166" s="1136">
        <v>0</v>
      </c>
      <c r="G166" s="1136">
        <v>0</v>
      </c>
      <c r="H166" s="1119"/>
      <c r="I166" s="1119"/>
      <c r="J166" s="1119"/>
      <c r="K166" s="1119"/>
    </row>
    <row r="167" spans="1:11" ht="14.1" customHeight="1" x14ac:dyDescent="0.25">
      <c r="A167" s="1119"/>
      <c r="B167" s="1119"/>
      <c r="C167" s="1135" t="s">
        <v>1053</v>
      </c>
      <c r="D167" s="1136">
        <v>0</v>
      </c>
      <c r="E167" s="1136">
        <v>0</v>
      </c>
      <c r="F167" s="1136">
        <v>0</v>
      </c>
      <c r="G167" s="1136">
        <v>0</v>
      </c>
      <c r="H167" s="1119"/>
      <c r="I167" s="1119"/>
      <c r="J167" s="1119"/>
      <c r="K167" s="1119"/>
    </row>
    <row r="168" spans="1:11" ht="14.1" customHeight="1" x14ac:dyDescent="0.25">
      <c r="A168" s="1119"/>
      <c r="B168" s="1119"/>
      <c r="C168" s="1135" t="s">
        <v>1048</v>
      </c>
      <c r="D168" s="1136">
        <v>0</v>
      </c>
      <c r="E168" s="1136">
        <v>0</v>
      </c>
      <c r="F168" s="1136">
        <v>0</v>
      </c>
      <c r="G168" s="1136">
        <v>0</v>
      </c>
      <c r="H168" s="1119"/>
      <c r="I168" s="1119"/>
      <c r="J168" s="1119"/>
      <c r="K168" s="1119"/>
    </row>
    <row r="169" spans="1:11" ht="14.1" customHeight="1" x14ac:dyDescent="0.25">
      <c r="A169" s="1119"/>
      <c r="B169" s="1119"/>
      <c r="C169" s="1135" t="s">
        <v>1049</v>
      </c>
      <c r="D169" s="1136">
        <v>0</v>
      </c>
      <c r="E169" s="1136">
        <v>0</v>
      </c>
      <c r="F169" s="1136">
        <v>0</v>
      </c>
      <c r="G169" s="1136">
        <v>0</v>
      </c>
      <c r="H169" s="1119"/>
      <c r="I169" s="1119"/>
      <c r="J169" s="1119"/>
      <c r="K169" s="1119"/>
    </row>
    <row r="170" spans="1:11" ht="14.1" customHeight="1" x14ac:dyDescent="0.25">
      <c r="A170" s="1119"/>
      <c r="B170" s="1119"/>
      <c r="C170" s="1135" t="s">
        <v>1054</v>
      </c>
      <c r="D170" s="1136">
        <v>0</v>
      </c>
      <c r="E170" s="1136">
        <v>0</v>
      </c>
      <c r="F170" s="1136">
        <v>0</v>
      </c>
      <c r="G170" s="1136">
        <v>0</v>
      </c>
      <c r="H170" s="1119"/>
      <c r="I170" s="1119"/>
      <c r="J170" s="1119"/>
      <c r="K170" s="1119"/>
    </row>
    <row r="171" spans="1:11" ht="14.1" customHeight="1" x14ac:dyDescent="0.25">
      <c r="A171" s="1119"/>
      <c r="B171" s="1119"/>
      <c r="C171" s="1135" t="s">
        <v>1048</v>
      </c>
      <c r="D171" s="1136">
        <v>0</v>
      </c>
      <c r="E171" s="1136">
        <v>0</v>
      </c>
      <c r="F171" s="1136">
        <v>0</v>
      </c>
      <c r="G171" s="1136">
        <v>0</v>
      </c>
      <c r="H171" s="1119"/>
      <c r="I171" s="1119"/>
      <c r="J171" s="1119"/>
      <c r="K171" s="1119"/>
    </row>
    <row r="172" spans="1:11" ht="14.1" customHeight="1" x14ac:dyDescent="0.25">
      <c r="A172" s="1119"/>
      <c r="B172" s="1119"/>
      <c r="C172" s="1135" t="s">
        <v>1049</v>
      </c>
      <c r="D172" s="1136">
        <v>0</v>
      </c>
      <c r="E172" s="1136">
        <v>0</v>
      </c>
      <c r="F172" s="1136">
        <v>0</v>
      </c>
      <c r="G172" s="1136">
        <v>0</v>
      </c>
      <c r="H172" s="1119"/>
      <c r="I172" s="1119"/>
      <c r="J172" s="1119"/>
      <c r="K172" s="1119"/>
    </row>
    <row r="173" spans="1:11" ht="14.1" customHeight="1" x14ac:dyDescent="0.25">
      <c r="A173" s="1119"/>
      <c r="B173" s="1119"/>
      <c r="C173" s="1135" t="s">
        <v>1055</v>
      </c>
      <c r="D173" s="1136">
        <v>0</v>
      </c>
      <c r="E173" s="1136">
        <v>300000</v>
      </c>
      <c r="F173" s="1136">
        <v>300000</v>
      </c>
      <c r="G173" s="1136">
        <v>300000</v>
      </c>
      <c r="H173" s="1119"/>
      <c r="I173" s="1119"/>
      <c r="J173" s="1119"/>
      <c r="K173" s="1119"/>
    </row>
    <row r="174" spans="1:11" ht="14.1" customHeight="1" x14ac:dyDescent="0.25">
      <c r="A174" s="1119"/>
      <c r="B174" s="1119"/>
      <c r="C174" s="1135" t="s">
        <v>1048</v>
      </c>
      <c r="D174" s="1136">
        <v>0</v>
      </c>
      <c r="E174" s="1136">
        <v>300000</v>
      </c>
      <c r="F174" s="1136">
        <v>300000</v>
      </c>
      <c r="G174" s="1136">
        <v>300000</v>
      </c>
      <c r="H174" s="1119"/>
      <c r="I174" s="1119"/>
      <c r="J174" s="1119"/>
      <c r="K174" s="1119"/>
    </row>
    <row r="175" spans="1:11" ht="14.1" customHeight="1" x14ac:dyDescent="0.25">
      <c r="A175" s="1119"/>
      <c r="B175" s="1119"/>
      <c r="C175" s="1135" t="s">
        <v>1049</v>
      </c>
      <c r="D175" s="1136">
        <v>0</v>
      </c>
      <c r="E175" s="1136">
        <v>0</v>
      </c>
      <c r="F175" s="1136">
        <v>0</v>
      </c>
      <c r="G175" s="1136">
        <v>0</v>
      </c>
      <c r="H175" s="1119"/>
      <c r="I175" s="1119"/>
      <c r="J175" s="1119"/>
      <c r="K175" s="1119"/>
    </row>
    <row r="176" spans="1:11" ht="14.1" customHeight="1" x14ac:dyDescent="0.25">
      <c r="A176" s="1119"/>
      <c r="B176" s="1119"/>
      <c r="C176" s="1135" t="s">
        <v>1056</v>
      </c>
      <c r="D176" s="1136">
        <v>0</v>
      </c>
      <c r="E176" s="1136">
        <v>0</v>
      </c>
      <c r="F176" s="1136">
        <v>0</v>
      </c>
      <c r="G176" s="1136">
        <v>0</v>
      </c>
      <c r="H176" s="1119"/>
      <c r="I176" s="1119"/>
      <c r="J176" s="1119"/>
      <c r="K176" s="1119"/>
    </row>
    <row r="177" spans="1:11" ht="14.1" customHeight="1" x14ac:dyDescent="0.25">
      <c r="A177" s="1119"/>
      <c r="B177" s="1119"/>
      <c r="C177" s="1135" t="s">
        <v>1048</v>
      </c>
      <c r="D177" s="1136">
        <v>0</v>
      </c>
      <c r="E177" s="1136">
        <v>0</v>
      </c>
      <c r="F177" s="1136">
        <v>0</v>
      </c>
      <c r="G177" s="1136">
        <v>0</v>
      </c>
      <c r="H177" s="1119"/>
      <c r="I177" s="1119"/>
      <c r="J177" s="1119"/>
      <c r="K177" s="1119"/>
    </row>
    <row r="178" spans="1:11" ht="14.1" customHeight="1" x14ac:dyDescent="0.25">
      <c r="A178" s="1119"/>
      <c r="B178" s="1119"/>
      <c r="C178" s="1135" t="s">
        <v>1057</v>
      </c>
      <c r="D178" s="1136">
        <v>0</v>
      </c>
      <c r="E178" s="1136">
        <v>0</v>
      </c>
      <c r="F178" s="1136">
        <v>0</v>
      </c>
      <c r="G178" s="1136">
        <v>0</v>
      </c>
      <c r="H178" s="1119"/>
      <c r="I178" s="1119"/>
      <c r="J178" s="1119"/>
      <c r="K178" s="1119"/>
    </row>
    <row r="179" spans="1:11" ht="14.1" customHeight="1" x14ac:dyDescent="0.25">
      <c r="A179" s="1119"/>
      <c r="B179" s="1119"/>
      <c r="C179" s="1135" t="s">
        <v>1058</v>
      </c>
      <c r="D179" s="1136">
        <v>0</v>
      </c>
      <c r="E179" s="1136">
        <v>0</v>
      </c>
      <c r="F179" s="1136">
        <v>0</v>
      </c>
      <c r="G179" s="1136">
        <v>0</v>
      </c>
      <c r="H179" s="1119"/>
      <c r="I179" s="1119"/>
      <c r="J179" s="1119"/>
      <c r="K179" s="1119"/>
    </row>
    <row r="180" spans="1:11" ht="14.1" customHeight="1" x14ac:dyDescent="0.25">
      <c r="A180" s="1119"/>
      <c r="B180" s="1119"/>
      <c r="C180" s="1135" t="s">
        <v>1059</v>
      </c>
      <c r="D180" s="1136">
        <v>0</v>
      </c>
      <c r="E180" s="1136">
        <v>0</v>
      </c>
      <c r="F180" s="1136">
        <v>0</v>
      </c>
      <c r="G180" s="1136">
        <v>0</v>
      </c>
      <c r="H180" s="1119"/>
      <c r="I180" s="1119"/>
      <c r="J180" s="1119"/>
      <c r="K180" s="1119"/>
    </row>
    <row r="181" spans="1:11" ht="14.1" customHeight="1" x14ac:dyDescent="0.25">
      <c r="A181" s="1119"/>
      <c r="B181" s="1119"/>
      <c r="C181" s="1135" t="s">
        <v>1060</v>
      </c>
      <c r="D181" s="1136">
        <v>0</v>
      </c>
      <c r="E181" s="1136">
        <v>0</v>
      </c>
      <c r="F181" s="1136">
        <v>0</v>
      </c>
      <c r="G181" s="1136">
        <v>0</v>
      </c>
      <c r="H181" s="1119"/>
      <c r="I181" s="1119"/>
      <c r="J181" s="1119"/>
      <c r="K181" s="1119"/>
    </row>
    <row r="182" spans="1:11" ht="14.1" customHeight="1" x14ac:dyDescent="0.25">
      <c r="A182" s="1119"/>
      <c r="B182" s="1119"/>
      <c r="C182" s="1135" t="s">
        <v>1061</v>
      </c>
      <c r="D182" s="1136">
        <v>0</v>
      </c>
      <c r="E182" s="1136">
        <v>0</v>
      </c>
      <c r="F182" s="1136">
        <v>0</v>
      </c>
      <c r="G182" s="1136">
        <v>0</v>
      </c>
      <c r="H182" s="1119"/>
      <c r="I182" s="1119"/>
      <c r="J182" s="1119"/>
      <c r="K182" s="1119"/>
    </row>
    <row r="183" spans="1:11" ht="14.1" customHeight="1" x14ac:dyDescent="0.25">
      <c r="A183" s="1119"/>
      <c r="B183" s="1119"/>
      <c r="C183" s="1135" t="s">
        <v>1048</v>
      </c>
      <c r="D183" s="1136">
        <v>0</v>
      </c>
      <c r="E183" s="1136">
        <v>0</v>
      </c>
      <c r="F183" s="1136">
        <v>0</v>
      </c>
      <c r="G183" s="1136">
        <v>0</v>
      </c>
      <c r="H183" s="1119"/>
      <c r="I183" s="1119"/>
      <c r="J183" s="1119"/>
      <c r="K183" s="1119"/>
    </row>
    <row r="184" spans="1:11" ht="14.1" customHeight="1" x14ac:dyDescent="0.25">
      <c r="A184" s="1119"/>
      <c r="B184" s="1119"/>
      <c r="C184" s="1135" t="s">
        <v>1057</v>
      </c>
      <c r="D184" s="1136">
        <v>0</v>
      </c>
      <c r="E184" s="1136">
        <v>0</v>
      </c>
      <c r="F184" s="1136">
        <v>0</v>
      </c>
      <c r="G184" s="1136">
        <v>0</v>
      </c>
      <c r="H184" s="1119"/>
      <c r="I184" s="1119"/>
      <c r="J184" s="1119"/>
      <c r="K184" s="1119"/>
    </row>
    <row r="185" spans="1:11" ht="14.1" customHeight="1" x14ac:dyDescent="0.25">
      <c r="A185" s="1119"/>
      <c r="B185" s="1119"/>
      <c r="C185" s="1135" t="s">
        <v>1058</v>
      </c>
      <c r="D185" s="1136">
        <v>0</v>
      </c>
      <c r="E185" s="1136">
        <v>0</v>
      </c>
      <c r="F185" s="1136">
        <v>0</v>
      </c>
      <c r="G185" s="1136">
        <v>0</v>
      </c>
      <c r="H185" s="1119"/>
      <c r="I185" s="1119"/>
      <c r="J185" s="1119"/>
      <c r="K185" s="1119"/>
    </row>
    <row r="186" spans="1:11" ht="14.1" customHeight="1" x14ac:dyDescent="0.25">
      <c r="A186" s="1119"/>
      <c r="B186" s="1119"/>
      <c r="C186" s="1135" t="s">
        <v>1059</v>
      </c>
      <c r="D186" s="1136">
        <v>0</v>
      </c>
      <c r="E186" s="1136">
        <v>0</v>
      </c>
      <c r="F186" s="1136">
        <v>0</v>
      </c>
      <c r="G186" s="1136">
        <v>0</v>
      </c>
      <c r="H186" s="1119"/>
      <c r="I186" s="1119"/>
      <c r="J186" s="1119"/>
      <c r="K186" s="1119"/>
    </row>
    <row r="187" spans="1:11" ht="14.1" customHeight="1" x14ac:dyDescent="0.25">
      <c r="A187" s="1119"/>
      <c r="B187" s="1119"/>
      <c r="C187" s="1135" t="s">
        <v>1060</v>
      </c>
      <c r="D187" s="1136">
        <v>0</v>
      </c>
      <c r="E187" s="1136">
        <v>0</v>
      </c>
      <c r="F187" s="1136">
        <v>0</v>
      </c>
      <c r="G187" s="1136">
        <v>0</v>
      </c>
      <c r="H187" s="1119"/>
      <c r="I187" s="1119"/>
      <c r="J187" s="1119"/>
      <c r="K187" s="1119"/>
    </row>
    <row r="188" spans="1:11" ht="14.1" customHeight="1" x14ac:dyDescent="0.25">
      <c r="A188" s="1119"/>
      <c r="B188" s="1119"/>
      <c r="C188" s="1135" t="s">
        <v>1062</v>
      </c>
      <c r="D188" s="1136">
        <v>0</v>
      </c>
      <c r="E188" s="1136">
        <v>0</v>
      </c>
      <c r="F188" s="1136">
        <v>0</v>
      </c>
      <c r="G188" s="1136">
        <v>0</v>
      </c>
      <c r="H188" s="1119"/>
      <c r="I188" s="1119"/>
      <c r="J188" s="1119"/>
      <c r="K188" s="1119"/>
    </row>
    <row r="189" spans="1:11" ht="14.1" customHeight="1" x14ac:dyDescent="0.25">
      <c r="A189" s="1119"/>
      <c r="B189" s="1119"/>
      <c r="C189" s="1135" t="s">
        <v>1048</v>
      </c>
      <c r="D189" s="1136">
        <v>0</v>
      </c>
      <c r="E189" s="1136">
        <v>0</v>
      </c>
      <c r="F189" s="1136">
        <v>0</v>
      </c>
      <c r="G189" s="1136">
        <v>0</v>
      </c>
      <c r="H189" s="1119"/>
      <c r="I189" s="1119"/>
      <c r="J189" s="1119"/>
      <c r="K189" s="1119"/>
    </row>
    <row r="190" spans="1:11" ht="14.1" customHeight="1" x14ac:dyDescent="0.25">
      <c r="A190" s="1119"/>
      <c r="B190" s="1119"/>
      <c r="C190" s="1135" t="s">
        <v>1057</v>
      </c>
      <c r="D190" s="1136">
        <v>0</v>
      </c>
      <c r="E190" s="1136">
        <v>0</v>
      </c>
      <c r="F190" s="1136">
        <v>0</v>
      </c>
      <c r="G190" s="1136">
        <v>0</v>
      </c>
      <c r="H190" s="1119"/>
      <c r="I190" s="1119"/>
      <c r="J190" s="1119"/>
      <c r="K190" s="1119"/>
    </row>
    <row r="191" spans="1:11" ht="14.1" customHeight="1" x14ac:dyDescent="0.25">
      <c r="A191" s="1119"/>
      <c r="B191" s="1119"/>
      <c r="C191" s="1135" t="s">
        <v>1058</v>
      </c>
      <c r="D191" s="1136">
        <v>0</v>
      </c>
      <c r="E191" s="1136">
        <v>0</v>
      </c>
      <c r="F191" s="1136">
        <v>0</v>
      </c>
      <c r="G191" s="1136">
        <v>0</v>
      </c>
      <c r="H191" s="1119"/>
      <c r="I191" s="1119"/>
      <c r="J191" s="1119"/>
      <c r="K191" s="1119"/>
    </row>
    <row r="192" spans="1:11" ht="14.1" customHeight="1" x14ac:dyDescent="0.25">
      <c r="A192" s="1119"/>
      <c r="B192" s="1119"/>
      <c r="C192" s="1135" t="s">
        <v>1059</v>
      </c>
      <c r="D192" s="1136">
        <v>0</v>
      </c>
      <c r="E192" s="1136">
        <v>0</v>
      </c>
      <c r="F192" s="1136">
        <v>0</v>
      </c>
      <c r="G192" s="1136">
        <v>0</v>
      </c>
      <c r="H192" s="1119"/>
      <c r="I192" s="1119"/>
      <c r="J192" s="1119"/>
      <c r="K192" s="1119"/>
    </row>
    <row r="193" spans="1:11" ht="14.1" customHeight="1" x14ac:dyDescent="0.25">
      <c r="A193" s="1119"/>
      <c r="B193" s="1119"/>
      <c r="C193" s="1135" t="s">
        <v>1060</v>
      </c>
      <c r="D193" s="1136">
        <v>0</v>
      </c>
      <c r="E193" s="1136">
        <v>0</v>
      </c>
      <c r="F193" s="1136">
        <v>0</v>
      </c>
      <c r="G193" s="1136">
        <v>0</v>
      </c>
      <c r="H193" s="1119"/>
      <c r="I193" s="1119"/>
      <c r="J193" s="1119"/>
      <c r="K193" s="1119"/>
    </row>
    <row r="194" spans="1:11" ht="14.1" customHeight="1" x14ac:dyDescent="0.25">
      <c r="A194" s="1119"/>
      <c r="B194" s="1119"/>
      <c r="C194" s="1135" t="s">
        <v>1063</v>
      </c>
      <c r="D194" s="1136">
        <v>0</v>
      </c>
      <c r="E194" s="1136">
        <v>0</v>
      </c>
      <c r="F194" s="1136">
        <v>0</v>
      </c>
      <c r="G194" s="1136">
        <v>0</v>
      </c>
      <c r="H194" s="1119"/>
      <c r="I194" s="1119"/>
      <c r="J194" s="1119"/>
      <c r="K194" s="1119"/>
    </row>
    <row r="195" spans="1:11" ht="14.1" customHeight="1" x14ac:dyDescent="0.25">
      <c r="A195" s="1119"/>
      <c r="B195" s="1119"/>
      <c r="C195" s="1135" t="s">
        <v>1064</v>
      </c>
      <c r="D195" s="1136">
        <v>0</v>
      </c>
      <c r="E195" s="1136">
        <v>0</v>
      </c>
      <c r="F195" s="1136">
        <v>0</v>
      </c>
      <c r="G195" s="1136">
        <v>0</v>
      </c>
      <c r="H195" s="1119"/>
      <c r="I195" s="1119"/>
      <c r="J195" s="1119"/>
      <c r="K195" s="1119"/>
    </row>
    <row r="196" spans="1:11" ht="14.1" customHeight="1" x14ac:dyDescent="0.25">
      <c r="A196" s="1119"/>
      <c r="B196" s="1119"/>
      <c r="C196" s="1137" t="s">
        <v>572</v>
      </c>
      <c r="D196" s="1136">
        <v>0</v>
      </c>
      <c r="E196" s="1136">
        <v>109898000</v>
      </c>
      <c r="F196" s="1136">
        <v>109898000</v>
      </c>
      <c r="G196" s="1136">
        <v>109898000</v>
      </c>
      <c r="H196" s="1119"/>
      <c r="I196" s="1119"/>
      <c r="J196" s="1119"/>
      <c r="K196" s="1119"/>
    </row>
    <row r="197" spans="1:11" ht="14.1" customHeight="1" x14ac:dyDescent="0.25">
      <c r="A197" s="1119"/>
      <c r="B197" s="1119"/>
      <c r="C197" s="1256" t="s">
        <v>51</v>
      </c>
      <c r="D197" s="1257"/>
      <c r="E197" s="1257"/>
      <c r="F197" s="1257"/>
      <c r="G197" s="1257"/>
      <c r="H197" s="1119"/>
      <c r="I197" s="1119"/>
      <c r="J197" s="1119"/>
      <c r="K197" s="1119"/>
    </row>
    <row r="198" spans="1:11" ht="14.1" customHeight="1" x14ac:dyDescent="0.25">
      <c r="A198" s="1119"/>
      <c r="B198" s="1119"/>
      <c r="C198" s="1128" t="s">
        <v>3287</v>
      </c>
      <c r="D198" s="1256" t="s">
        <v>3288</v>
      </c>
      <c r="E198" s="1257"/>
      <c r="F198" s="1257"/>
      <c r="G198" s="1257"/>
      <c r="H198" s="1119"/>
      <c r="I198" s="1119"/>
      <c r="J198" s="1119"/>
      <c r="K198" s="1119"/>
    </row>
    <row r="199" spans="1:11" ht="14.1" customHeight="1" x14ac:dyDescent="0.25">
      <c r="A199" s="1119"/>
      <c r="B199" s="1119"/>
      <c r="C199" s="1129" t="s">
        <v>1022</v>
      </c>
      <c r="D199" s="1252" t="s">
        <v>3289</v>
      </c>
      <c r="E199" s="1253"/>
      <c r="F199" s="1253"/>
      <c r="G199" s="1253"/>
      <c r="H199" s="1119"/>
      <c r="I199" s="1119"/>
      <c r="J199" s="1119"/>
      <c r="K199" s="1119"/>
    </row>
    <row r="200" spans="1:11" ht="14.1" customHeight="1" x14ac:dyDescent="0.25">
      <c r="A200" s="1119"/>
      <c r="B200" s="1119"/>
      <c r="C200" s="1130" t="s">
        <v>1024</v>
      </c>
      <c r="D200" s="1254" t="s">
        <v>3290</v>
      </c>
      <c r="E200" s="1255"/>
      <c r="F200" s="1255"/>
      <c r="G200" s="1255"/>
      <c r="H200" s="1119"/>
      <c r="I200" s="1119"/>
      <c r="J200" s="1119"/>
      <c r="K200" s="1119"/>
    </row>
    <row r="201" spans="1:11" ht="14.1" customHeight="1" x14ac:dyDescent="0.25">
      <c r="A201" s="1119"/>
      <c r="B201" s="1119"/>
      <c r="C201" s="1130" t="s">
        <v>31</v>
      </c>
      <c r="D201" s="1254" t="s">
        <v>318</v>
      </c>
      <c r="E201" s="1255"/>
      <c r="F201" s="1255"/>
      <c r="G201" s="1255"/>
      <c r="H201" s="1119"/>
      <c r="I201" s="1119"/>
      <c r="J201" s="1119"/>
      <c r="K201" s="1119"/>
    </row>
    <row r="202" spans="1:11" ht="15" customHeight="1" x14ac:dyDescent="0.25">
      <c r="A202" s="1119"/>
      <c r="B202" s="1119"/>
      <c r="C202" s="1131"/>
      <c r="D202" s="1132">
        <v>2024</v>
      </c>
      <c r="E202" s="1132">
        <v>2025</v>
      </c>
      <c r="F202" s="1132">
        <v>2026</v>
      </c>
      <c r="G202" s="1132">
        <v>2027</v>
      </c>
      <c r="H202" s="1119"/>
      <c r="I202" s="1119"/>
      <c r="J202" s="1119"/>
      <c r="K202" s="1119"/>
    </row>
    <row r="203" spans="1:11" ht="15" customHeight="1" x14ac:dyDescent="0.25">
      <c r="A203" s="1119"/>
      <c r="B203" s="1119"/>
      <c r="C203" s="1133"/>
      <c r="D203" s="1134" t="s">
        <v>13</v>
      </c>
      <c r="E203" s="1134" t="s">
        <v>14</v>
      </c>
      <c r="F203" s="1134" t="s">
        <v>14</v>
      </c>
      <c r="G203" s="1134" t="s">
        <v>14</v>
      </c>
      <c r="H203" s="1119"/>
      <c r="I203" s="1119"/>
      <c r="J203" s="1119"/>
      <c r="K203" s="1119"/>
    </row>
    <row r="204" spans="1:11" ht="14.1" customHeight="1" x14ac:dyDescent="0.25">
      <c r="A204" s="1119"/>
      <c r="B204" s="1119"/>
      <c r="C204" s="1123" t="s">
        <v>33</v>
      </c>
      <c r="D204" s="1127" t="s">
        <v>1092</v>
      </c>
      <c r="E204" s="1127" t="s">
        <v>1092</v>
      </c>
      <c r="F204" s="1127" t="s">
        <v>1092</v>
      </c>
      <c r="G204" s="1127" t="s">
        <v>1092</v>
      </c>
      <c r="H204" s="1119"/>
      <c r="I204" s="1119"/>
      <c r="J204" s="1119"/>
      <c r="K204" s="1119"/>
    </row>
    <row r="205" spans="1:11" ht="14.1" customHeight="1" x14ac:dyDescent="0.25">
      <c r="A205" s="1119"/>
      <c r="B205" s="1119"/>
      <c r="C205" s="1123" t="s">
        <v>1029</v>
      </c>
      <c r="D205" s="1127" t="s">
        <v>3291</v>
      </c>
      <c r="E205" s="1127" t="s">
        <v>1520</v>
      </c>
      <c r="F205" s="1127" t="s">
        <v>1520</v>
      </c>
      <c r="G205" s="1127" t="s">
        <v>1520</v>
      </c>
      <c r="H205" s="1119"/>
      <c r="I205" s="1119"/>
      <c r="J205" s="1119"/>
      <c r="K205" s="1119"/>
    </row>
    <row r="206" spans="1:11" ht="14.1" customHeight="1" x14ac:dyDescent="0.25">
      <c r="A206" s="1119"/>
      <c r="B206" s="1119"/>
      <c r="C206" s="1123" t="s">
        <v>1032</v>
      </c>
      <c r="D206" s="1127" t="s">
        <v>3291</v>
      </c>
      <c r="E206" s="1127" t="s">
        <v>1520</v>
      </c>
      <c r="F206" s="1127" t="s">
        <v>1520</v>
      </c>
      <c r="G206" s="1127" t="s">
        <v>1520</v>
      </c>
      <c r="H206" s="1119"/>
      <c r="I206" s="1119"/>
      <c r="J206" s="1119"/>
      <c r="K206" s="1119"/>
    </row>
    <row r="207" spans="1:11" ht="14.1" customHeight="1" x14ac:dyDescent="0.25">
      <c r="A207" s="1119"/>
      <c r="B207" s="1119"/>
      <c r="C207" s="1123" t="s">
        <v>1037</v>
      </c>
      <c r="D207" s="1127" t="s">
        <v>1038</v>
      </c>
      <c r="E207" s="1127" t="s">
        <v>1039</v>
      </c>
      <c r="F207" s="1127" t="s">
        <v>1039</v>
      </c>
      <c r="G207" s="1127" t="s">
        <v>1039</v>
      </c>
      <c r="H207" s="1119"/>
      <c r="I207" s="1119"/>
      <c r="J207" s="1119"/>
      <c r="K207" s="1119"/>
    </row>
    <row r="208" spans="1:11" ht="14.1" customHeight="1" x14ac:dyDescent="0.25">
      <c r="A208" s="1119"/>
      <c r="B208" s="1119"/>
      <c r="C208" s="1123" t="s">
        <v>1042</v>
      </c>
      <c r="D208" s="1127" t="s">
        <v>1038</v>
      </c>
      <c r="E208" s="1127" t="s">
        <v>3292</v>
      </c>
      <c r="F208" s="1127" t="s">
        <v>1039</v>
      </c>
      <c r="G208" s="1127" t="s">
        <v>1039</v>
      </c>
      <c r="H208" s="1119"/>
      <c r="I208" s="1119"/>
      <c r="J208" s="1119"/>
      <c r="K208" s="1119"/>
    </row>
    <row r="209" spans="1:11" ht="14.1" customHeight="1" x14ac:dyDescent="0.25">
      <c r="A209" s="1119"/>
      <c r="B209" s="1119"/>
      <c r="C209" s="1123" t="s">
        <v>39</v>
      </c>
      <c r="D209" s="1127" t="s">
        <v>1038</v>
      </c>
      <c r="E209" s="1127" t="s">
        <v>3292</v>
      </c>
      <c r="F209" s="1127" t="s">
        <v>1039</v>
      </c>
      <c r="G209" s="1127" t="s">
        <v>1039</v>
      </c>
      <c r="H209" s="1119"/>
      <c r="I209" s="1119"/>
      <c r="J209" s="1119"/>
      <c r="K209" s="1119"/>
    </row>
    <row r="210" spans="1:11" ht="14.1" customHeight="1" x14ac:dyDescent="0.25">
      <c r="A210" s="1119"/>
      <c r="B210" s="1119"/>
      <c r="C210" s="1250" t="s">
        <v>1046</v>
      </c>
      <c r="D210" s="1251"/>
      <c r="E210" s="1251"/>
      <c r="F210" s="1251"/>
      <c r="G210" s="1251"/>
      <c r="H210" s="1119"/>
      <c r="I210" s="1119"/>
      <c r="J210" s="1119"/>
      <c r="K210" s="1119"/>
    </row>
    <row r="211" spans="1:11" ht="14.1" customHeight="1" x14ac:dyDescent="0.25">
      <c r="A211" s="1119"/>
      <c r="B211" s="1119"/>
      <c r="C211" s="1131"/>
      <c r="D211" s="1132">
        <v>2024</v>
      </c>
      <c r="E211" s="1132">
        <v>2025</v>
      </c>
      <c r="F211" s="1132">
        <v>2026</v>
      </c>
      <c r="G211" s="1132">
        <v>2027</v>
      </c>
      <c r="H211" s="1119"/>
      <c r="I211" s="1119"/>
      <c r="J211" s="1119"/>
      <c r="K211" s="1119"/>
    </row>
    <row r="212" spans="1:11" ht="14.1" customHeight="1" x14ac:dyDescent="0.25">
      <c r="A212" s="1119"/>
      <c r="B212" s="1119"/>
      <c r="C212" s="1133"/>
      <c r="D212" s="1134" t="s">
        <v>13</v>
      </c>
      <c r="E212" s="1134" t="s">
        <v>14</v>
      </c>
      <c r="F212" s="1134" t="s">
        <v>14</v>
      </c>
      <c r="G212" s="1134" t="s">
        <v>14</v>
      </c>
      <c r="H212" s="1119"/>
      <c r="I212" s="1119"/>
      <c r="J212" s="1119"/>
      <c r="K212" s="1119"/>
    </row>
    <row r="213" spans="1:11" ht="14.1" customHeight="1" x14ac:dyDescent="0.25">
      <c r="A213" s="1119"/>
      <c r="B213" s="1119"/>
      <c r="C213" s="1135" t="s">
        <v>1047</v>
      </c>
      <c r="D213" s="1136">
        <v>0</v>
      </c>
      <c r="E213" s="1136">
        <v>0</v>
      </c>
      <c r="F213" s="1136">
        <v>0</v>
      </c>
      <c r="G213" s="1136">
        <v>0</v>
      </c>
      <c r="H213" s="1119"/>
      <c r="I213" s="1119"/>
      <c r="J213" s="1119"/>
      <c r="K213" s="1119"/>
    </row>
    <row r="214" spans="1:11" ht="14.1" customHeight="1" x14ac:dyDescent="0.25">
      <c r="A214" s="1119"/>
      <c r="B214" s="1119"/>
      <c r="C214" s="1135" t="s">
        <v>1048</v>
      </c>
      <c r="D214" s="1136">
        <v>0</v>
      </c>
      <c r="E214" s="1136">
        <v>0</v>
      </c>
      <c r="F214" s="1136">
        <v>0</v>
      </c>
      <c r="G214" s="1136">
        <v>0</v>
      </c>
      <c r="H214" s="1119"/>
      <c r="I214" s="1119"/>
      <c r="J214" s="1119"/>
      <c r="K214" s="1119"/>
    </row>
    <row r="215" spans="1:11" ht="14.1" customHeight="1" x14ac:dyDescent="0.25">
      <c r="A215" s="1119"/>
      <c r="B215" s="1119"/>
      <c r="C215" s="1135" t="s">
        <v>1049</v>
      </c>
      <c r="D215" s="1136">
        <v>0</v>
      </c>
      <c r="E215" s="1136">
        <v>0</v>
      </c>
      <c r="F215" s="1136">
        <v>0</v>
      </c>
      <c r="G215" s="1136">
        <v>0</v>
      </c>
      <c r="H215" s="1119"/>
      <c r="I215" s="1119"/>
      <c r="J215" s="1119"/>
      <c r="K215" s="1119"/>
    </row>
    <row r="216" spans="1:11" ht="14.1" customHeight="1" x14ac:dyDescent="0.25">
      <c r="A216" s="1119"/>
      <c r="B216" s="1119"/>
      <c r="C216" s="1135" t="s">
        <v>1050</v>
      </c>
      <c r="D216" s="1136">
        <v>0</v>
      </c>
      <c r="E216" s="1136">
        <v>0</v>
      </c>
      <c r="F216" s="1136">
        <v>0</v>
      </c>
      <c r="G216" s="1136">
        <v>0</v>
      </c>
      <c r="H216" s="1119"/>
      <c r="I216" s="1119"/>
      <c r="J216" s="1119"/>
      <c r="K216" s="1119"/>
    </row>
    <row r="217" spans="1:11" ht="14.1" customHeight="1" x14ac:dyDescent="0.25">
      <c r="A217" s="1119"/>
      <c r="B217" s="1119"/>
      <c r="C217" s="1135" t="s">
        <v>1048</v>
      </c>
      <c r="D217" s="1136">
        <v>0</v>
      </c>
      <c r="E217" s="1136">
        <v>0</v>
      </c>
      <c r="F217" s="1136">
        <v>0</v>
      </c>
      <c r="G217" s="1136">
        <v>0</v>
      </c>
      <c r="H217" s="1119"/>
      <c r="I217" s="1119"/>
      <c r="J217" s="1119"/>
      <c r="K217" s="1119"/>
    </row>
    <row r="218" spans="1:11" ht="14.1" customHeight="1" x14ac:dyDescent="0.25">
      <c r="A218" s="1119"/>
      <c r="B218" s="1119"/>
      <c r="C218" s="1135" t="s">
        <v>1049</v>
      </c>
      <c r="D218" s="1136">
        <v>0</v>
      </c>
      <c r="E218" s="1136">
        <v>0</v>
      </c>
      <c r="F218" s="1136">
        <v>0</v>
      </c>
      <c r="G218" s="1136">
        <v>0</v>
      </c>
      <c r="H218" s="1119"/>
      <c r="I218" s="1119"/>
      <c r="J218" s="1119"/>
      <c r="K218" s="1119"/>
    </row>
    <row r="219" spans="1:11" ht="14.1" customHeight="1" x14ac:dyDescent="0.25">
      <c r="A219" s="1119"/>
      <c r="B219" s="1119"/>
      <c r="C219" s="1135" t="s">
        <v>1051</v>
      </c>
      <c r="D219" s="1136">
        <v>0</v>
      </c>
      <c r="E219" s="1136">
        <v>0</v>
      </c>
      <c r="F219" s="1136">
        <v>0</v>
      </c>
      <c r="G219" s="1136">
        <v>0</v>
      </c>
      <c r="H219" s="1119"/>
      <c r="I219" s="1119"/>
      <c r="J219" s="1119"/>
      <c r="K219" s="1119"/>
    </row>
    <row r="220" spans="1:11" ht="14.1" customHeight="1" x14ac:dyDescent="0.25">
      <c r="A220" s="1119"/>
      <c r="B220" s="1119"/>
      <c r="C220" s="1135" t="s">
        <v>1048</v>
      </c>
      <c r="D220" s="1136">
        <v>0</v>
      </c>
      <c r="E220" s="1136">
        <v>0</v>
      </c>
      <c r="F220" s="1136">
        <v>0</v>
      </c>
      <c r="G220" s="1136">
        <v>0</v>
      </c>
      <c r="H220" s="1119"/>
      <c r="I220" s="1119"/>
      <c r="J220" s="1119"/>
      <c r="K220" s="1119"/>
    </row>
    <row r="221" spans="1:11" ht="14.1" customHeight="1" x14ac:dyDescent="0.25">
      <c r="A221" s="1119"/>
      <c r="B221" s="1119"/>
      <c r="C221" s="1135" t="s">
        <v>1049</v>
      </c>
      <c r="D221" s="1136">
        <v>0</v>
      </c>
      <c r="E221" s="1136">
        <v>0</v>
      </c>
      <c r="F221" s="1136">
        <v>0</v>
      </c>
      <c r="G221" s="1136">
        <v>0</v>
      </c>
      <c r="H221" s="1119"/>
      <c r="I221" s="1119"/>
      <c r="J221" s="1119"/>
      <c r="K221" s="1119"/>
    </row>
    <row r="222" spans="1:11" ht="14.1" customHeight="1" x14ac:dyDescent="0.25">
      <c r="A222" s="1119"/>
      <c r="B222" s="1119"/>
      <c r="C222" s="1135" t="s">
        <v>1052</v>
      </c>
      <c r="D222" s="1136">
        <v>0</v>
      </c>
      <c r="E222" s="1136">
        <v>0</v>
      </c>
      <c r="F222" s="1136">
        <v>0</v>
      </c>
      <c r="G222" s="1136">
        <v>0</v>
      </c>
      <c r="H222" s="1119"/>
      <c r="I222" s="1119"/>
      <c r="J222" s="1119"/>
      <c r="K222" s="1119"/>
    </row>
    <row r="223" spans="1:11" ht="14.1" customHeight="1" x14ac:dyDescent="0.25">
      <c r="A223" s="1119"/>
      <c r="B223" s="1119"/>
      <c r="C223" s="1135" t="s">
        <v>1048</v>
      </c>
      <c r="D223" s="1136">
        <v>0</v>
      </c>
      <c r="E223" s="1136">
        <v>0</v>
      </c>
      <c r="F223" s="1136">
        <v>0</v>
      </c>
      <c r="G223" s="1136">
        <v>0</v>
      </c>
      <c r="H223" s="1119"/>
      <c r="I223" s="1119"/>
      <c r="J223" s="1119"/>
      <c r="K223" s="1119"/>
    </row>
    <row r="224" spans="1:11" ht="14.1" customHeight="1" x14ac:dyDescent="0.25">
      <c r="A224" s="1119"/>
      <c r="B224" s="1119"/>
      <c r="C224" s="1135" t="s">
        <v>1049</v>
      </c>
      <c r="D224" s="1136">
        <v>0</v>
      </c>
      <c r="E224" s="1136">
        <v>0</v>
      </c>
      <c r="F224" s="1136">
        <v>0</v>
      </c>
      <c r="G224" s="1136">
        <v>0</v>
      </c>
      <c r="H224" s="1119"/>
      <c r="I224" s="1119"/>
      <c r="J224" s="1119"/>
      <c r="K224" s="1119"/>
    </row>
    <row r="225" spans="1:11" ht="14.1" customHeight="1" x14ac:dyDescent="0.25">
      <c r="A225" s="1119"/>
      <c r="B225" s="1119"/>
      <c r="C225" s="1135" t="s">
        <v>1053</v>
      </c>
      <c r="D225" s="1136">
        <v>0</v>
      </c>
      <c r="E225" s="1136">
        <v>0</v>
      </c>
      <c r="F225" s="1136">
        <v>0</v>
      </c>
      <c r="G225" s="1136">
        <v>0</v>
      </c>
      <c r="H225" s="1119"/>
      <c r="I225" s="1119"/>
      <c r="J225" s="1119"/>
      <c r="K225" s="1119"/>
    </row>
    <row r="226" spans="1:11" ht="14.1" customHeight="1" x14ac:dyDescent="0.25">
      <c r="A226" s="1119"/>
      <c r="B226" s="1119"/>
      <c r="C226" s="1135" t="s">
        <v>1048</v>
      </c>
      <c r="D226" s="1136">
        <v>0</v>
      </c>
      <c r="E226" s="1136">
        <v>0</v>
      </c>
      <c r="F226" s="1136">
        <v>0</v>
      </c>
      <c r="G226" s="1136">
        <v>0</v>
      </c>
      <c r="H226" s="1119"/>
      <c r="I226" s="1119"/>
      <c r="J226" s="1119"/>
      <c r="K226" s="1119"/>
    </row>
    <row r="227" spans="1:11" ht="14.1" customHeight="1" x14ac:dyDescent="0.25">
      <c r="A227" s="1119"/>
      <c r="B227" s="1119"/>
      <c r="C227" s="1135" t="s">
        <v>1049</v>
      </c>
      <c r="D227" s="1136">
        <v>0</v>
      </c>
      <c r="E227" s="1136">
        <v>0</v>
      </c>
      <c r="F227" s="1136">
        <v>0</v>
      </c>
      <c r="G227" s="1136">
        <v>0</v>
      </c>
      <c r="H227" s="1119"/>
      <c r="I227" s="1119"/>
      <c r="J227" s="1119"/>
      <c r="K227" s="1119"/>
    </row>
    <row r="228" spans="1:11" ht="14.1" customHeight="1" x14ac:dyDescent="0.25">
      <c r="A228" s="1119"/>
      <c r="B228" s="1119"/>
      <c r="C228" s="1135" t="s">
        <v>1054</v>
      </c>
      <c r="D228" s="1136">
        <v>0</v>
      </c>
      <c r="E228" s="1136">
        <v>0</v>
      </c>
      <c r="F228" s="1136">
        <v>0</v>
      </c>
      <c r="G228" s="1136">
        <v>0</v>
      </c>
      <c r="H228" s="1119"/>
      <c r="I228" s="1119"/>
      <c r="J228" s="1119"/>
      <c r="K228" s="1119"/>
    </row>
    <row r="229" spans="1:11" ht="14.1" customHeight="1" x14ac:dyDescent="0.25">
      <c r="A229" s="1119"/>
      <c r="B229" s="1119"/>
      <c r="C229" s="1135" t="s">
        <v>1048</v>
      </c>
      <c r="D229" s="1136">
        <v>0</v>
      </c>
      <c r="E229" s="1136">
        <v>0</v>
      </c>
      <c r="F229" s="1136">
        <v>0</v>
      </c>
      <c r="G229" s="1136">
        <v>0</v>
      </c>
      <c r="H229" s="1119"/>
      <c r="I229" s="1119"/>
      <c r="J229" s="1119"/>
      <c r="K229" s="1119"/>
    </row>
    <row r="230" spans="1:11" ht="14.1" customHeight="1" x14ac:dyDescent="0.25">
      <c r="A230" s="1119"/>
      <c r="B230" s="1119"/>
      <c r="C230" s="1135" t="s">
        <v>1049</v>
      </c>
      <c r="D230" s="1136">
        <v>0</v>
      </c>
      <c r="E230" s="1136">
        <v>0</v>
      </c>
      <c r="F230" s="1136">
        <v>0</v>
      </c>
      <c r="G230" s="1136">
        <v>0</v>
      </c>
      <c r="H230" s="1119"/>
      <c r="I230" s="1119"/>
      <c r="J230" s="1119"/>
      <c r="K230" s="1119"/>
    </row>
    <row r="231" spans="1:11" ht="14.1" customHeight="1" x14ac:dyDescent="0.25">
      <c r="A231" s="1119"/>
      <c r="B231" s="1119"/>
      <c r="C231" s="1135" t="s">
        <v>1055</v>
      </c>
      <c r="D231" s="1136">
        <v>0</v>
      </c>
      <c r="E231" s="1136">
        <v>0</v>
      </c>
      <c r="F231" s="1136">
        <v>0</v>
      </c>
      <c r="G231" s="1136">
        <v>0</v>
      </c>
      <c r="H231" s="1119"/>
      <c r="I231" s="1119"/>
      <c r="J231" s="1119"/>
      <c r="K231" s="1119"/>
    </row>
    <row r="232" spans="1:11" ht="14.1" customHeight="1" x14ac:dyDescent="0.25">
      <c r="A232" s="1119"/>
      <c r="B232" s="1119"/>
      <c r="C232" s="1135" t="s">
        <v>1048</v>
      </c>
      <c r="D232" s="1136">
        <v>0</v>
      </c>
      <c r="E232" s="1136">
        <v>0</v>
      </c>
      <c r="F232" s="1136">
        <v>0</v>
      </c>
      <c r="G232" s="1136">
        <v>0</v>
      </c>
      <c r="H232" s="1119"/>
      <c r="I232" s="1119"/>
      <c r="J232" s="1119"/>
      <c r="K232" s="1119"/>
    </row>
    <row r="233" spans="1:11" ht="14.1" customHeight="1" x14ac:dyDescent="0.25">
      <c r="A233" s="1119"/>
      <c r="B233" s="1119"/>
      <c r="C233" s="1135" t="s">
        <v>1049</v>
      </c>
      <c r="D233" s="1136">
        <v>0</v>
      </c>
      <c r="E233" s="1136">
        <v>0</v>
      </c>
      <c r="F233" s="1136">
        <v>0</v>
      </c>
      <c r="G233" s="1136">
        <v>0</v>
      </c>
      <c r="H233" s="1119"/>
      <c r="I233" s="1119"/>
      <c r="J233" s="1119"/>
      <c r="K233" s="1119"/>
    </row>
    <row r="234" spans="1:11" ht="14.1" customHeight="1" x14ac:dyDescent="0.25">
      <c r="A234" s="1119"/>
      <c r="B234" s="1119"/>
      <c r="C234" s="1135" t="s">
        <v>1056</v>
      </c>
      <c r="D234" s="1136">
        <v>0</v>
      </c>
      <c r="E234" s="1136">
        <v>1000000</v>
      </c>
      <c r="F234" s="1136">
        <v>1000000</v>
      </c>
      <c r="G234" s="1136">
        <v>1000000</v>
      </c>
      <c r="H234" s="1119"/>
      <c r="I234" s="1119"/>
      <c r="J234" s="1119"/>
      <c r="K234" s="1119"/>
    </row>
    <row r="235" spans="1:11" ht="14.1" customHeight="1" x14ac:dyDescent="0.25">
      <c r="A235" s="1119"/>
      <c r="B235" s="1119"/>
      <c r="C235" s="1135" t="s">
        <v>1048</v>
      </c>
      <c r="D235" s="1136">
        <v>0</v>
      </c>
      <c r="E235" s="1136">
        <v>1000000</v>
      </c>
      <c r="F235" s="1136">
        <v>1000000</v>
      </c>
      <c r="G235" s="1136">
        <v>1000000</v>
      </c>
      <c r="H235" s="1119"/>
      <c r="I235" s="1119"/>
      <c r="J235" s="1119"/>
      <c r="K235" s="1119"/>
    </row>
    <row r="236" spans="1:11" ht="14.1" customHeight="1" x14ac:dyDescent="0.25">
      <c r="A236" s="1119"/>
      <c r="B236" s="1119"/>
      <c r="C236" s="1135" t="s">
        <v>1057</v>
      </c>
      <c r="D236" s="1136">
        <v>0</v>
      </c>
      <c r="E236" s="1136">
        <v>0</v>
      </c>
      <c r="F236" s="1136">
        <v>0</v>
      </c>
      <c r="G236" s="1136">
        <v>0</v>
      </c>
      <c r="H236" s="1119"/>
      <c r="I236" s="1119"/>
      <c r="J236" s="1119"/>
      <c r="K236" s="1119"/>
    </row>
    <row r="237" spans="1:11" ht="14.1" customHeight="1" x14ac:dyDescent="0.25">
      <c r="A237" s="1119"/>
      <c r="B237" s="1119"/>
      <c r="C237" s="1135" t="s">
        <v>1058</v>
      </c>
      <c r="D237" s="1136">
        <v>0</v>
      </c>
      <c r="E237" s="1136">
        <v>0</v>
      </c>
      <c r="F237" s="1136">
        <v>0</v>
      </c>
      <c r="G237" s="1136">
        <v>0</v>
      </c>
      <c r="H237" s="1119"/>
      <c r="I237" s="1119"/>
      <c r="J237" s="1119"/>
      <c r="K237" s="1119"/>
    </row>
    <row r="238" spans="1:11" ht="14.1" customHeight="1" x14ac:dyDescent="0.25">
      <c r="A238" s="1119"/>
      <c r="B238" s="1119"/>
      <c r="C238" s="1135" t="s">
        <v>1059</v>
      </c>
      <c r="D238" s="1136">
        <v>0</v>
      </c>
      <c r="E238" s="1136">
        <v>0</v>
      </c>
      <c r="F238" s="1136">
        <v>0</v>
      </c>
      <c r="G238" s="1136">
        <v>0</v>
      </c>
      <c r="H238" s="1119"/>
      <c r="I238" s="1119"/>
      <c r="J238" s="1119"/>
      <c r="K238" s="1119"/>
    </row>
    <row r="239" spans="1:11" ht="14.1" customHeight="1" x14ac:dyDescent="0.25">
      <c r="A239" s="1119"/>
      <c r="B239" s="1119"/>
      <c r="C239" s="1135" t="s">
        <v>1060</v>
      </c>
      <c r="D239" s="1136">
        <v>0</v>
      </c>
      <c r="E239" s="1136">
        <v>0</v>
      </c>
      <c r="F239" s="1136">
        <v>0</v>
      </c>
      <c r="G239" s="1136">
        <v>0</v>
      </c>
      <c r="H239" s="1119"/>
      <c r="I239" s="1119"/>
      <c r="J239" s="1119"/>
      <c r="K239" s="1119"/>
    </row>
    <row r="240" spans="1:11" ht="14.1" customHeight="1" x14ac:dyDescent="0.25">
      <c r="A240" s="1119"/>
      <c r="B240" s="1119"/>
      <c r="C240" s="1135" t="s">
        <v>1061</v>
      </c>
      <c r="D240" s="1136">
        <v>0</v>
      </c>
      <c r="E240" s="1136">
        <v>0</v>
      </c>
      <c r="F240" s="1136">
        <v>0</v>
      </c>
      <c r="G240" s="1136">
        <v>0</v>
      </c>
      <c r="H240" s="1119"/>
      <c r="I240" s="1119"/>
      <c r="J240" s="1119"/>
      <c r="K240" s="1119"/>
    </row>
    <row r="241" spans="1:11" ht="14.1" customHeight="1" x14ac:dyDescent="0.25">
      <c r="A241" s="1119"/>
      <c r="B241" s="1119"/>
      <c r="C241" s="1135" t="s">
        <v>1048</v>
      </c>
      <c r="D241" s="1136">
        <v>0</v>
      </c>
      <c r="E241" s="1136">
        <v>0</v>
      </c>
      <c r="F241" s="1136">
        <v>0</v>
      </c>
      <c r="G241" s="1136">
        <v>0</v>
      </c>
      <c r="H241" s="1119"/>
      <c r="I241" s="1119"/>
      <c r="J241" s="1119"/>
      <c r="K241" s="1119"/>
    </row>
    <row r="242" spans="1:11" ht="14.1" customHeight="1" x14ac:dyDescent="0.25">
      <c r="A242" s="1119"/>
      <c r="B242" s="1119"/>
      <c r="C242" s="1135" t="s">
        <v>1057</v>
      </c>
      <c r="D242" s="1136">
        <v>0</v>
      </c>
      <c r="E242" s="1136">
        <v>0</v>
      </c>
      <c r="F242" s="1136">
        <v>0</v>
      </c>
      <c r="G242" s="1136">
        <v>0</v>
      </c>
      <c r="H242" s="1119"/>
      <c r="I242" s="1119"/>
      <c r="J242" s="1119"/>
      <c r="K242" s="1119"/>
    </row>
    <row r="243" spans="1:11" ht="14.1" customHeight="1" x14ac:dyDescent="0.25">
      <c r="A243" s="1119"/>
      <c r="B243" s="1119"/>
      <c r="C243" s="1135" t="s">
        <v>1058</v>
      </c>
      <c r="D243" s="1136">
        <v>0</v>
      </c>
      <c r="E243" s="1136">
        <v>0</v>
      </c>
      <c r="F243" s="1136">
        <v>0</v>
      </c>
      <c r="G243" s="1136">
        <v>0</v>
      </c>
      <c r="H243" s="1119"/>
      <c r="I243" s="1119"/>
      <c r="J243" s="1119"/>
      <c r="K243" s="1119"/>
    </row>
    <row r="244" spans="1:11" ht="14.1" customHeight="1" x14ac:dyDescent="0.25">
      <c r="A244" s="1119"/>
      <c r="B244" s="1119"/>
      <c r="C244" s="1135" t="s">
        <v>1059</v>
      </c>
      <c r="D244" s="1136">
        <v>0</v>
      </c>
      <c r="E244" s="1136">
        <v>0</v>
      </c>
      <c r="F244" s="1136">
        <v>0</v>
      </c>
      <c r="G244" s="1136">
        <v>0</v>
      </c>
      <c r="H244" s="1119"/>
      <c r="I244" s="1119"/>
      <c r="J244" s="1119"/>
      <c r="K244" s="1119"/>
    </row>
    <row r="245" spans="1:11" ht="14.1" customHeight="1" x14ac:dyDescent="0.25">
      <c r="A245" s="1119"/>
      <c r="B245" s="1119"/>
      <c r="C245" s="1135" t="s">
        <v>1060</v>
      </c>
      <c r="D245" s="1136">
        <v>0</v>
      </c>
      <c r="E245" s="1136">
        <v>0</v>
      </c>
      <c r="F245" s="1136">
        <v>0</v>
      </c>
      <c r="G245" s="1136">
        <v>0</v>
      </c>
      <c r="H245" s="1119"/>
      <c r="I245" s="1119"/>
      <c r="J245" s="1119"/>
      <c r="K245" s="1119"/>
    </row>
    <row r="246" spans="1:11" ht="14.1" customHeight="1" x14ac:dyDescent="0.25">
      <c r="A246" s="1119"/>
      <c r="B246" s="1119"/>
      <c r="C246" s="1135" t="s">
        <v>1062</v>
      </c>
      <c r="D246" s="1136">
        <v>0</v>
      </c>
      <c r="E246" s="1136">
        <v>0</v>
      </c>
      <c r="F246" s="1136">
        <v>0</v>
      </c>
      <c r="G246" s="1136">
        <v>0</v>
      </c>
      <c r="H246" s="1119"/>
      <c r="I246" s="1119"/>
      <c r="J246" s="1119"/>
      <c r="K246" s="1119"/>
    </row>
    <row r="247" spans="1:11" ht="14.1" customHeight="1" x14ac:dyDescent="0.25">
      <c r="A247" s="1119"/>
      <c r="B247" s="1119"/>
      <c r="C247" s="1135" t="s">
        <v>1048</v>
      </c>
      <c r="D247" s="1136">
        <v>0</v>
      </c>
      <c r="E247" s="1136">
        <v>0</v>
      </c>
      <c r="F247" s="1136">
        <v>0</v>
      </c>
      <c r="G247" s="1136">
        <v>0</v>
      </c>
      <c r="H247" s="1119"/>
      <c r="I247" s="1119"/>
      <c r="J247" s="1119"/>
      <c r="K247" s="1119"/>
    </row>
    <row r="248" spans="1:11" ht="14.1" customHeight="1" x14ac:dyDescent="0.25">
      <c r="A248" s="1119"/>
      <c r="B248" s="1119"/>
      <c r="C248" s="1135" t="s">
        <v>1057</v>
      </c>
      <c r="D248" s="1136">
        <v>0</v>
      </c>
      <c r="E248" s="1136">
        <v>0</v>
      </c>
      <c r="F248" s="1136">
        <v>0</v>
      </c>
      <c r="G248" s="1136">
        <v>0</v>
      </c>
      <c r="H248" s="1119"/>
      <c r="I248" s="1119"/>
      <c r="J248" s="1119"/>
      <c r="K248" s="1119"/>
    </row>
    <row r="249" spans="1:11" ht="14.1" customHeight="1" x14ac:dyDescent="0.25">
      <c r="A249" s="1119"/>
      <c r="B249" s="1119"/>
      <c r="C249" s="1135" t="s">
        <v>1058</v>
      </c>
      <c r="D249" s="1136">
        <v>0</v>
      </c>
      <c r="E249" s="1136">
        <v>0</v>
      </c>
      <c r="F249" s="1136">
        <v>0</v>
      </c>
      <c r="G249" s="1136">
        <v>0</v>
      </c>
      <c r="H249" s="1119"/>
      <c r="I249" s="1119"/>
      <c r="J249" s="1119"/>
      <c r="K249" s="1119"/>
    </row>
    <row r="250" spans="1:11" ht="14.1" customHeight="1" x14ac:dyDescent="0.25">
      <c r="A250" s="1119"/>
      <c r="B250" s="1119"/>
      <c r="C250" s="1135" t="s">
        <v>1059</v>
      </c>
      <c r="D250" s="1136">
        <v>0</v>
      </c>
      <c r="E250" s="1136">
        <v>0</v>
      </c>
      <c r="F250" s="1136">
        <v>0</v>
      </c>
      <c r="G250" s="1136">
        <v>0</v>
      </c>
      <c r="H250" s="1119"/>
      <c r="I250" s="1119"/>
      <c r="J250" s="1119"/>
      <c r="K250" s="1119"/>
    </row>
    <row r="251" spans="1:11" ht="14.1" customHeight="1" x14ac:dyDescent="0.25">
      <c r="A251" s="1119"/>
      <c r="B251" s="1119"/>
      <c r="C251" s="1135" t="s">
        <v>1060</v>
      </c>
      <c r="D251" s="1136">
        <v>0</v>
      </c>
      <c r="E251" s="1136">
        <v>0</v>
      </c>
      <c r="F251" s="1136">
        <v>0</v>
      </c>
      <c r="G251" s="1136">
        <v>0</v>
      </c>
      <c r="H251" s="1119"/>
      <c r="I251" s="1119"/>
      <c r="J251" s="1119"/>
      <c r="K251" s="1119"/>
    </row>
    <row r="252" spans="1:11" ht="14.1" customHeight="1" x14ac:dyDescent="0.25">
      <c r="A252" s="1119"/>
      <c r="B252" s="1119"/>
      <c r="C252" s="1135" t="s">
        <v>1063</v>
      </c>
      <c r="D252" s="1136">
        <v>0</v>
      </c>
      <c r="E252" s="1136">
        <v>0</v>
      </c>
      <c r="F252" s="1136">
        <v>0</v>
      </c>
      <c r="G252" s="1136">
        <v>0</v>
      </c>
      <c r="H252" s="1119"/>
      <c r="I252" s="1119"/>
      <c r="J252" s="1119"/>
      <c r="K252" s="1119"/>
    </row>
    <row r="253" spans="1:11" ht="14.1" customHeight="1" x14ac:dyDescent="0.25">
      <c r="A253" s="1119"/>
      <c r="B253" s="1119"/>
      <c r="C253" s="1135" t="s">
        <v>1064</v>
      </c>
      <c r="D253" s="1136">
        <v>0</v>
      </c>
      <c r="E253" s="1136">
        <v>0</v>
      </c>
      <c r="F253" s="1136">
        <v>0</v>
      </c>
      <c r="G253" s="1136">
        <v>0</v>
      </c>
      <c r="H253" s="1119"/>
      <c r="I253" s="1119"/>
      <c r="J253" s="1119"/>
      <c r="K253" s="1119"/>
    </row>
    <row r="254" spans="1:11" ht="14.1" customHeight="1" x14ac:dyDescent="0.25">
      <c r="A254" s="1119"/>
      <c r="B254" s="1119"/>
      <c r="C254" s="1137" t="s">
        <v>572</v>
      </c>
      <c r="D254" s="1136">
        <v>0</v>
      </c>
      <c r="E254" s="1136">
        <v>1000000</v>
      </c>
      <c r="F254" s="1136">
        <v>1000000</v>
      </c>
      <c r="G254" s="1136">
        <v>1000000</v>
      </c>
      <c r="H254" s="1119"/>
      <c r="I254" s="1119"/>
      <c r="J254" s="1119"/>
      <c r="K254" s="1119"/>
    </row>
    <row r="255" spans="1:11" ht="27" customHeight="1" x14ac:dyDescent="0.25">
      <c r="A255" s="1119"/>
      <c r="B255" s="1119"/>
      <c r="C255" s="1122" t="s">
        <v>10</v>
      </c>
      <c r="D255" s="1258" t="s">
        <v>1629</v>
      </c>
      <c r="E255" s="1259"/>
      <c r="F255" s="1259"/>
      <c r="G255" s="1259"/>
      <c r="H255" s="1119"/>
      <c r="I255" s="1119"/>
      <c r="J255" s="1119"/>
      <c r="K255" s="1119"/>
    </row>
    <row r="256" spans="1:11" ht="26.1" customHeight="1" x14ac:dyDescent="0.25">
      <c r="A256" s="1119"/>
      <c r="B256" s="1119"/>
      <c r="C256" s="1122" t="s">
        <v>646</v>
      </c>
      <c r="D256" s="1258" t="s">
        <v>1038</v>
      </c>
      <c r="E256" s="1259"/>
      <c r="F256" s="1259"/>
      <c r="G256" s="1259"/>
      <c r="H256" s="1119"/>
      <c r="I256" s="1119"/>
      <c r="J256" s="1119"/>
      <c r="K256" s="1119"/>
    </row>
    <row r="257" spans="1:11" ht="14.1" customHeight="1" x14ac:dyDescent="0.25">
      <c r="A257" s="1119"/>
      <c r="B257" s="1119"/>
      <c r="C257" s="1256" t="s">
        <v>1019</v>
      </c>
      <c r="D257" s="1257"/>
      <c r="E257" s="1257"/>
      <c r="F257" s="1257"/>
      <c r="G257" s="1257"/>
      <c r="H257" s="1119"/>
      <c r="I257" s="1119"/>
      <c r="J257" s="1119"/>
      <c r="K257" s="1119"/>
    </row>
    <row r="258" spans="1:11" ht="14.1" customHeight="1" x14ac:dyDescent="0.25">
      <c r="A258" s="1119"/>
      <c r="B258" s="1119"/>
      <c r="C258" s="1128" t="s">
        <v>3266</v>
      </c>
      <c r="D258" s="1256" t="s">
        <v>3267</v>
      </c>
      <c r="E258" s="1257"/>
      <c r="F258" s="1257"/>
      <c r="G258" s="1257"/>
      <c r="H258" s="1119"/>
      <c r="I258" s="1119"/>
      <c r="J258" s="1119"/>
      <c r="K258" s="1119"/>
    </row>
    <row r="259" spans="1:11" ht="14.1" customHeight="1" x14ac:dyDescent="0.25">
      <c r="A259" s="1119"/>
      <c r="B259" s="1119"/>
      <c r="C259" s="1129" t="s">
        <v>1022</v>
      </c>
      <c r="D259" s="1252" t="s">
        <v>3293</v>
      </c>
      <c r="E259" s="1253"/>
      <c r="F259" s="1253"/>
      <c r="G259" s="1253"/>
      <c r="H259" s="1119"/>
      <c r="I259" s="1119"/>
      <c r="J259" s="1119"/>
      <c r="K259" s="1119"/>
    </row>
    <row r="260" spans="1:11" ht="14.1" customHeight="1" x14ac:dyDescent="0.25">
      <c r="A260" s="1119"/>
      <c r="B260" s="1119"/>
      <c r="C260" s="1130" t="s">
        <v>1024</v>
      </c>
      <c r="D260" s="1254" t="s">
        <v>3294</v>
      </c>
      <c r="E260" s="1255"/>
      <c r="F260" s="1255"/>
      <c r="G260" s="1255"/>
      <c r="H260" s="1119"/>
      <c r="I260" s="1119"/>
      <c r="J260" s="1119"/>
      <c r="K260" s="1119"/>
    </row>
    <row r="261" spans="1:11" ht="14.1" customHeight="1" x14ac:dyDescent="0.25">
      <c r="A261" s="1119"/>
      <c r="B261" s="1119"/>
      <c r="C261" s="1130" t="s">
        <v>31</v>
      </c>
      <c r="D261" s="1254" t="s">
        <v>318</v>
      </c>
      <c r="E261" s="1255"/>
      <c r="F261" s="1255"/>
      <c r="G261" s="1255"/>
      <c r="H261" s="1119"/>
      <c r="I261" s="1119"/>
      <c r="J261" s="1119"/>
      <c r="K261" s="1119"/>
    </row>
    <row r="262" spans="1:11" ht="15" customHeight="1" x14ac:dyDescent="0.25">
      <c r="A262" s="1119"/>
      <c r="B262" s="1119"/>
      <c r="C262" s="1131"/>
      <c r="D262" s="1132">
        <v>2024</v>
      </c>
      <c r="E262" s="1132">
        <v>2025</v>
      </c>
      <c r="F262" s="1132">
        <v>2026</v>
      </c>
      <c r="G262" s="1132">
        <v>2027</v>
      </c>
      <c r="H262" s="1119"/>
      <c r="I262" s="1119"/>
      <c r="J262" s="1119"/>
      <c r="K262" s="1119"/>
    </row>
    <row r="263" spans="1:11" ht="15" customHeight="1" x14ac:dyDescent="0.25">
      <c r="A263" s="1119"/>
      <c r="B263" s="1119"/>
      <c r="C263" s="1133"/>
      <c r="D263" s="1134" t="s">
        <v>13</v>
      </c>
      <c r="E263" s="1134" t="s">
        <v>14</v>
      </c>
      <c r="F263" s="1134" t="s">
        <v>14</v>
      </c>
      <c r="G263" s="1134" t="s">
        <v>14</v>
      </c>
      <c r="H263" s="1119"/>
      <c r="I263" s="1119"/>
      <c r="J263" s="1119"/>
      <c r="K263" s="1119"/>
    </row>
    <row r="264" spans="1:11" ht="14.1" customHeight="1" x14ac:dyDescent="0.25">
      <c r="A264" s="1119"/>
      <c r="B264" s="1119"/>
      <c r="C264" s="1123" t="s">
        <v>33</v>
      </c>
      <c r="D264" s="1127" t="s">
        <v>1038</v>
      </c>
      <c r="E264" s="1127" t="s">
        <v>1092</v>
      </c>
      <c r="F264" s="1127" t="s">
        <v>1039</v>
      </c>
      <c r="G264" s="1127" t="s">
        <v>1039</v>
      </c>
      <c r="H264" s="1119"/>
      <c r="I264" s="1119"/>
      <c r="J264" s="1119"/>
      <c r="K264" s="1119"/>
    </row>
    <row r="265" spans="1:11" ht="14.1" customHeight="1" x14ac:dyDescent="0.25">
      <c r="A265" s="1119"/>
      <c r="B265" s="1119"/>
      <c r="C265" s="1123" t="s">
        <v>1029</v>
      </c>
      <c r="D265" s="1127" t="s">
        <v>1039</v>
      </c>
      <c r="E265" s="1127" t="s">
        <v>3295</v>
      </c>
      <c r="F265" s="1127" t="s">
        <v>1039</v>
      </c>
      <c r="G265" s="1127" t="s">
        <v>1039</v>
      </c>
      <c r="H265" s="1119"/>
      <c r="I265" s="1119"/>
      <c r="J265" s="1119"/>
      <c r="K265" s="1119"/>
    </row>
    <row r="266" spans="1:11" ht="14.1" customHeight="1" x14ac:dyDescent="0.25">
      <c r="A266" s="1119"/>
      <c r="B266" s="1119"/>
      <c r="C266" s="1123" t="s">
        <v>1032</v>
      </c>
      <c r="D266" s="1127" t="s">
        <v>1039</v>
      </c>
      <c r="E266" s="1127" t="s">
        <v>3295</v>
      </c>
      <c r="F266" s="1127" t="s">
        <v>1039</v>
      </c>
      <c r="G266" s="1127" t="s">
        <v>1039</v>
      </c>
      <c r="H266" s="1119"/>
      <c r="I266" s="1119"/>
      <c r="J266" s="1119"/>
      <c r="K266" s="1119"/>
    </row>
    <row r="267" spans="1:11" ht="14.1" customHeight="1" x14ac:dyDescent="0.25">
      <c r="A267" s="1119"/>
      <c r="B267" s="1119"/>
      <c r="C267" s="1123" t="s">
        <v>1037</v>
      </c>
      <c r="D267" s="1127" t="s">
        <v>1038</v>
      </c>
      <c r="E267" s="1127" t="s">
        <v>1038</v>
      </c>
      <c r="F267" s="1127" t="s">
        <v>1083</v>
      </c>
      <c r="G267" s="1127" t="s">
        <v>1038</v>
      </c>
      <c r="H267" s="1119"/>
      <c r="I267" s="1119"/>
      <c r="J267" s="1119"/>
      <c r="K267" s="1119"/>
    </row>
    <row r="268" spans="1:11" ht="14.1" customHeight="1" x14ac:dyDescent="0.25">
      <c r="A268" s="1119"/>
      <c r="B268" s="1119"/>
      <c r="C268" s="1123" t="s">
        <v>1042</v>
      </c>
      <c r="D268" s="1127" t="s">
        <v>1038</v>
      </c>
      <c r="E268" s="1127" t="s">
        <v>1038</v>
      </c>
      <c r="F268" s="1127" t="s">
        <v>1083</v>
      </c>
      <c r="G268" s="1127" t="s">
        <v>1038</v>
      </c>
      <c r="H268" s="1119"/>
      <c r="I268" s="1119"/>
      <c r="J268" s="1119"/>
      <c r="K268" s="1119"/>
    </row>
    <row r="269" spans="1:11" ht="14.1" customHeight="1" x14ac:dyDescent="0.25">
      <c r="A269" s="1119"/>
      <c r="B269" s="1119"/>
      <c r="C269" s="1123" t="s">
        <v>39</v>
      </c>
      <c r="D269" s="1127" t="s">
        <v>1038</v>
      </c>
      <c r="E269" s="1127" t="s">
        <v>1038</v>
      </c>
      <c r="F269" s="1127" t="s">
        <v>1083</v>
      </c>
      <c r="G269" s="1127" t="s">
        <v>1038</v>
      </c>
      <c r="H269" s="1119"/>
      <c r="I269" s="1119"/>
      <c r="J269" s="1119"/>
      <c r="K269" s="1119"/>
    </row>
    <row r="270" spans="1:11" ht="14.1" customHeight="1" x14ac:dyDescent="0.25">
      <c r="A270" s="1119"/>
      <c r="B270" s="1119"/>
      <c r="C270" s="1250" t="s">
        <v>1046</v>
      </c>
      <c r="D270" s="1251"/>
      <c r="E270" s="1251"/>
      <c r="F270" s="1251"/>
      <c r="G270" s="1251"/>
      <c r="H270" s="1119"/>
      <c r="I270" s="1119"/>
      <c r="J270" s="1119"/>
      <c r="K270" s="1119"/>
    </row>
    <row r="271" spans="1:11" ht="14.1" customHeight="1" x14ac:dyDescent="0.25">
      <c r="A271" s="1119"/>
      <c r="B271" s="1119"/>
      <c r="C271" s="1131"/>
      <c r="D271" s="1132">
        <v>2024</v>
      </c>
      <c r="E271" s="1132">
        <v>2025</v>
      </c>
      <c r="F271" s="1132">
        <v>2026</v>
      </c>
      <c r="G271" s="1132">
        <v>2027</v>
      </c>
      <c r="H271" s="1119"/>
      <c r="I271" s="1119"/>
      <c r="J271" s="1119"/>
      <c r="K271" s="1119"/>
    </row>
    <row r="272" spans="1:11" ht="14.1" customHeight="1" x14ac:dyDescent="0.25">
      <c r="A272" s="1119"/>
      <c r="B272" s="1119"/>
      <c r="C272" s="1133"/>
      <c r="D272" s="1134" t="s">
        <v>13</v>
      </c>
      <c r="E272" s="1134" t="s">
        <v>14</v>
      </c>
      <c r="F272" s="1134" t="s">
        <v>14</v>
      </c>
      <c r="G272" s="1134" t="s">
        <v>14</v>
      </c>
      <c r="H272" s="1119"/>
      <c r="I272" s="1119"/>
      <c r="J272" s="1119"/>
      <c r="K272" s="1119"/>
    </row>
    <row r="273" spans="1:11" ht="14.1" customHeight="1" x14ac:dyDescent="0.25">
      <c r="A273" s="1119"/>
      <c r="B273" s="1119"/>
      <c r="C273" s="1135" t="s">
        <v>1047</v>
      </c>
      <c r="D273" s="1136">
        <v>0</v>
      </c>
      <c r="E273" s="1136">
        <v>0</v>
      </c>
      <c r="F273" s="1136">
        <v>0</v>
      </c>
      <c r="G273" s="1136">
        <v>0</v>
      </c>
      <c r="H273" s="1119"/>
      <c r="I273" s="1119"/>
      <c r="J273" s="1119"/>
      <c r="K273" s="1119"/>
    </row>
    <row r="274" spans="1:11" ht="14.1" customHeight="1" x14ac:dyDescent="0.25">
      <c r="A274" s="1119"/>
      <c r="B274" s="1119"/>
      <c r="C274" s="1135" t="s">
        <v>1048</v>
      </c>
      <c r="D274" s="1136">
        <v>0</v>
      </c>
      <c r="E274" s="1136">
        <v>0</v>
      </c>
      <c r="F274" s="1136">
        <v>0</v>
      </c>
      <c r="G274" s="1136">
        <v>0</v>
      </c>
      <c r="H274" s="1119"/>
      <c r="I274" s="1119"/>
      <c r="J274" s="1119"/>
      <c r="K274" s="1119"/>
    </row>
    <row r="275" spans="1:11" ht="14.1" customHeight="1" x14ac:dyDescent="0.25">
      <c r="A275" s="1119"/>
      <c r="B275" s="1119"/>
      <c r="C275" s="1135" t="s">
        <v>1049</v>
      </c>
      <c r="D275" s="1136">
        <v>0</v>
      </c>
      <c r="E275" s="1136">
        <v>0</v>
      </c>
      <c r="F275" s="1136">
        <v>0</v>
      </c>
      <c r="G275" s="1136">
        <v>0</v>
      </c>
      <c r="H275" s="1119"/>
      <c r="I275" s="1119"/>
      <c r="J275" s="1119"/>
      <c r="K275" s="1119"/>
    </row>
    <row r="276" spans="1:11" ht="14.1" customHeight="1" x14ac:dyDescent="0.25">
      <c r="A276" s="1119"/>
      <c r="B276" s="1119"/>
      <c r="C276" s="1135" t="s">
        <v>1050</v>
      </c>
      <c r="D276" s="1136">
        <v>0</v>
      </c>
      <c r="E276" s="1136">
        <v>0</v>
      </c>
      <c r="F276" s="1136">
        <v>0</v>
      </c>
      <c r="G276" s="1136">
        <v>0</v>
      </c>
      <c r="H276" s="1119"/>
      <c r="I276" s="1119"/>
      <c r="J276" s="1119"/>
      <c r="K276" s="1119"/>
    </row>
    <row r="277" spans="1:11" ht="14.1" customHeight="1" x14ac:dyDescent="0.25">
      <c r="A277" s="1119"/>
      <c r="B277" s="1119"/>
      <c r="C277" s="1135" t="s">
        <v>1048</v>
      </c>
      <c r="D277" s="1136">
        <v>0</v>
      </c>
      <c r="E277" s="1136">
        <v>0</v>
      </c>
      <c r="F277" s="1136">
        <v>0</v>
      </c>
      <c r="G277" s="1136">
        <v>0</v>
      </c>
      <c r="H277" s="1119"/>
      <c r="I277" s="1119"/>
      <c r="J277" s="1119"/>
      <c r="K277" s="1119"/>
    </row>
    <row r="278" spans="1:11" ht="14.1" customHeight="1" x14ac:dyDescent="0.25">
      <c r="A278" s="1119"/>
      <c r="B278" s="1119"/>
      <c r="C278" s="1135" t="s">
        <v>1049</v>
      </c>
      <c r="D278" s="1136">
        <v>0</v>
      </c>
      <c r="E278" s="1136">
        <v>0</v>
      </c>
      <c r="F278" s="1136">
        <v>0</v>
      </c>
      <c r="G278" s="1136">
        <v>0</v>
      </c>
      <c r="H278" s="1119"/>
      <c r="I278" s="1119"/>
      <c r="J278" s="1119"/>
      <c r="K278" s="1119"/>
    </row>
    <row r="279" spans="1:11" ht="14.1" customHeight="1" x14ac:dyDescent="0.25">
      <c r="A279" s="1119"/>
      <c r="B279" s="1119"/>
      <c r="C279" s="1135" t="s">
        <v>1051</v>
      </c>
      <c r="D279" s="1136">
        <v>0</v>
      </c>
      <c r="E279" s="1136">
        <v>3800000</v>
      </c>
      <c r="F279" s="1136">
        <v>0</v>
      </c>
      <c r="G279" s="1136">
        <v>0</v>
      </c>
      <c r="H279" s="1119"/>
      <c r="I279" s="1119"/>
      <c r="J279" s="1119"/>
      <c r="K279" s="1119"/>
    </row>
    <row r="280" spans="1:11" ht="14.1" customHeight="1" x14ac:dyDescent="0.25">
      <c r="A280" s="1119"/>
      <c r="B280" s="1119"/>
      <c r="C280" s="1135" t="s">
        <v>1048</v>
      </c>
      <c r="D280" s="1136">
        <v>0</v>
      </c>
      <c r="E280" s="1136">
        <v>3800000</v>
      </c>
      <c r="F280" s="1136">
        <v>0</v>
      </c>
      <c r="G280" s="1136">
        <v>0</v>
      </c>
      <c r="H280" s="1119"/>
      <c r="I280" s="1119"/>
      <c r="J280" s="1119"/>
      <c r="K280" s="1119"/>
    </row>
    <row r="281" spans="1:11" ht="14.1" customHeight="1" x14ac:dyDescent="0.25">
      <c r="A281" s="1119"/>
      <c r="B281" s="1119"/>
      <c r="C281" s="1135" t="s">
        <v>1049</v>
      </c>
      <c r="D281" s="1136">
        <v>0</v>
      </c>
      <c r="E281" s="1136">
        <v>0</v>
      </c>
      <c r="F281" s="1136">
        <v>0</v>
      </c>
      <c r="G281" s="1136">
        <v>0</v>
      </c>
      <c r="H281" s="1119"/>
      <c r="I281" s="1119"/>
      <c r="J281" s="1119"/>
      <c r="K281" s="1119"/>
    </row>
    <row r="282" spans="1:11" ht="14.1" customHeight="1" x14ac:dyDescent="0.25">
      <c r="A282" s="1119"/>
      <c r="B282" s="1119"/>
      <c r="C282" s="1135" t="s">
        <v>1052</v>
      </c>
      <c r="D282" s="1136">
        <v>0</v>
      </c>
      <c r="E282" s="1136">
        <v>0</v>
      </c>
      <c r="F282" s="1136">
        <v>0</v>
      </c>
      <c r="G282" s="1136">
        <v>0</v>
      </c>
      <c r="H282" s="1119"/>
      <c r="I282" s="1119"/>
      <c r="J282" s="1119"/>
      <c r="K282" s="1119"/>
    </row>
    <row r="283" spans="1:11" ht="14.1" customHeight="1" x14ac:dyDescent="0.25">
      <c r="A283" s="1119"/>
      <c r="B283" s="1119"/>
      <c r="C283" s="1135" t="s">
        <v>1048</v>
      </c>
      <c r="D283" s="1136">
        <v>0</v>
      </c>
      <c r="E283" s="1136">
        <v>0</v>
      </c>
      <c r="F283" s="1136">
        <v>0</v>
      </c>
      <c r="G283" s="1136">
        <v>0</v>
      </c>
      <c r="H283" s="1119"/>
      <c r="I283" s="1119"/>
      <c r="J283" s="1119"/>
      <c r="K283" s="1119"/>
    </row>
    <row r="284" spans="1:11" ht="14.1" customHeight="1" x14ac:dyDescent="0.25">
      <c r="A284" s="1119"/>
      <c r="B284" s="1119"/>
      <c r="C284" s="1135" t="s">
        <v>1049</v>
      </c>
      <c r="D284" s="1136">
        <v>0</v>
      </c>
      <c r="E284" s="1136">
        <v>0</v>
      </c>
      <c r="F284" s="1136">
        <v>0</v>
      </c>
      <c r="G284" s="1136">
        <v>0</v>
      </c>
      <c r="H284" s="1119"/>
      <c r="I284" s="1119"/>
      <c r="J284" s="1119"/>
      <c r="K284" s="1119"/>
    </row>
    <row r="285" spans="1:11" ht="14.1" customHeight="1" x14ac:dyDescent="0.25">
      <c r="A285" s="1119"/>
      <c r="B285" s="1119"/>
      <c r="C285" s="1135" t="s">
        <v>1053</v>
      </c>
      <c r="D285" s="1136">
        <v>0</v>
      </c>
      <c r="E285" s="1136">
        <v>0</v>
      </c>
      <c r="F285" s="1136">
        <v>0</v>
      </c>
      <c r="G285" s="1136">
        <v>0</v>
      </c>
      <c r="H285" s="1119"/>
      <c r="I285" s="1119"/>
      <c r="J285" s="1119"/>
      <c r="K285" s="1119"/>
    </row>
    <row r="286" spans="1:11" ht="14.1" customHeight="1" x14ac:dyDescent="0.25">
      <c r="A286" s="1119"/>
      <c r="B286" s="1119"/>
      <c r="C286" s="1135" t="s">
        <v>1048</v>
      </c>
      <c r="D286" s="1136">
        <v>0</v>
      </c>
      <c r="E286" s="1136">
        <v>0</v>
      </c>
      <c r="F286" s="1136">
        <v>0</v>
      </c>
      <c r="G286" s="1136">
        <v>0</v>
      </c>
      <c r="H286" s="1119"/>
      <c r="I286" s="1119"/>
      <c r="J286" s="1119"/>
      <c r="K286" s="1119"/>
    </row>
    <row r="287" spans="1:11" ht="14.1" customHeight="1" x14ac:dyDescent="0.25">
      <c r="A287" s="1119"/>
      <c r="B287" s="1119"/>
      <c r="C287" s="1135" t="s">
        <v>1049</v>
      </c>
      <c r="D287" s="1136">
        <v>0</v>
      </c>
      <c r="E287" s="1136">
        <v>0</v>
      </c>
      <c r="F287" s="1136">
        <v>0</v>
      </c>
      <c r="G287" s="1136">
        <v>0</v>
      </c>
      <c r="H287" s="1119"/>
      <c r="I287" s="1119"/>
      <c r="J287" s="1119"/>
      <c r="K287" s="1119"/>
    </row>
    <row r="288" spans="1:11" ht="14.1" customHeight="1" x14ac:dyDescent="0.25">
      <c r="A288" s="1119"/>
      <c r="B288" s="1119"/>
      <c r="C288" s="1135" t="s">
        <v>1054</v>
      </c>
      <c r="D288" s="1136">
        <v>0</v>
      </c>
      <c r="E288" s="1136">
        <v>0</v>
      </c>
      <c r="F288" s="1136">
        <v>0</v>
      </c>
      <c r="G288" s="1136">
        <v>0</v>
      </c>
      <c r="H288" s="1119"/>
      <c r="I288" s="1119"/>
      <c r="J288" s="1119"/>
      <c r="K288" s="1119"/>
    </row>
    <row r="289" spans="1:11" ht="14.1" customHeight="1" x14ac:dyDescent="0.25">
      <c r="A289" s="1119"/>
      <c r="B289" s="1119"/>
      <c r="C289" s="1135" t="s">
        <v>1048</v>
      </c>
      <c r="D289" s="1136">
        <v>0</v>
      </c>
      <c r="E289" s="1136">
        <v>0</v>
      </c>
      <c r="F289" s="1136">
        <v>0</v>
      </c>
      <c r="G289" s="1136">
        <v>0</v>
      </c>
      <c r="H289" s="1119"/>
      <c r="I289" s="1119"/>
      <c r="J289" s="1119"/>
      <c r="K289" s="1119"/>
    </row>
    <row r="290" spans="1:11" ht="14.1" customHeight="1" x14ac:dyDescent="0.25">
      <c r="A290" s="1119"/>
      <c r="B290" s="1119"/>
      <c r="C290" s="1135" t="s">
        <v>1049</v>
      </c>
      <c r="D290" s="1136">
        <v>0</v>
      </c>
      <c r="E290" s="1136">
        <v>0</v>
      </c>
      <c r="F290" s="1136">
        <v>0</v>
      </c>
      <c r="G290" s="1136">
        <v>0</v>
      </c>
      <c r="H290" s="1119"/>
      <c r="I290" s="1119"/>
      <c r="J290" s="1119"/>
      <c r="K290" s="1119"/>
    </row>
    <row r="291" spans="1:11" ht="14.1" customHeight="1" x14ac:dyDescent="0.25">
      <c r="A291" s="1119"/>
      <c r="B291" s="1119"/>
      <c r="C291" s="1135" t="s">
        <v>1055</v>
      </c>
      <c r="D291" s="1136">
        <v>0</v>
      </c>
      <c r="E291" s="1136">
        <v>0</v>
      </c>
      <c r="F291" s="1136">
        <v>0</v>
      </c>
      <c r="G291" s="1136">
        <v>0</v>
      </c>
      <c r="H291" s="1119"/>
      <c r="I291" s="1119"/>
      <c r="J291" s="1119"/>
      <c r="K291" s="1119"/>
    </row>
    <row r="292" spans="1:11" ht="14.1" customHeight="1" x14ac:dyDescent="0.25">
      <c r="A292" s="1119"/>
      <c r="B292" s="1119"/>
      <c r="C292" s="1135" t="s">
        <v>1048</v>
      </c>
      <c r="D292" s="1136">
        <v>0</v>
      </c>
      <c r="E292" s="1136">
        <v>0</v>
      </c>
      <c r="F292" s="1136">
        <v>0</v>
      </c>
      <c r="G292" s="1136">
        <v>0</v>
      </c>
      <c r="H292" s="1119"/>
      <c r="I292" s="1119"/>
      <c r="J292" s="1119"/>
      <c r="K292" s="1119"/>
    </row>
    <row r="293" spans="1:11" ht="14.1" customHeight="1" x14ac:dyDescent="0.25">
      <c r="A293" s="1119"/>
      <c r="B293" s="1119"/>
      <c r="C293" s="1135" t="s">
        <v>1049</v>
      </c>
      <c r="D293" s="1136">
        <v>0</v>
      </c>
      <c r="E293" s="1136">
        <v>0</v>
      </c>
      <c r="F293" s="1136">
        <v>0</v>
      </c>
      <c r="G293" s="1136">
        <v>0</v>
      </c>
      <c r="H293" s="1119"/>
      <c r="I293" s="1119"/>
      <c r="J293" s="1119"/>
      <c r="K293" s="1119"/>
    </row>
    <row r="294" spans="1:11" ht="14.1" customHeight="1" x14ac:dyDescent="0.25">
      <c r="A294" s="1119"/>
      <c r="B294" s="1119"/>
      <c r="C294" s="1135" t="s">
        <v>1056</v>
      </c>
      <c r="D294" s="1136">
        <v>0</v>
      </c>
      <c r="E294" s="1136">
        <v>0</v>
      </c>
      <c r="F294" s="1136">
        <v>0</v>
      </c>
      <c r="G294" s="1136">
        <v>0</v>
      </c>
      <c r="H294" s="1119"/>
      <c r="I294" s="1119"/>
      <c r="J294" s="1119"/>
      <c r="K294" s="1119"/>
    </row>
    <row r="295" spans="1:11" ht="14.1" customHeight="1" x14ac:dyDescent="0.25">
      <c r="A295" s="1119"/>
      <c r="B295" s="1119"/>
      <c r="C295" s="1135" t="s">
        <v>1048</v>
      </c>
      <c r="D295" s="1136">
        <v>0</v>
      </c>
      <c r="E295" s="1136">
        <v>0</v>
      </c>
      <c r="F295" s="1136">
        <v>0</v>
      </c>
      <c r="G295" s="1136">
        <v>0</v>
      </c>
      <c r="H295" s="1119"/>
      <c r="I295" s="1119"/>
      <c r="J295" s="1119"/>
      <c r="K295" s="1119"/>
    </row>
    <row r="296" spans="1:11" ht="14.1" customHeight="1" x14ac:dyDescent="0.25">
      <c r="A296" s="1119"/>
      <c r="B296" s="1119"/>
      <c r="C296" s="1135" t="s">
        <v>1057</v>
      </c>
      <c r="D296" s="1136">
        <v>0</v>
      </c>
      <c r="E296" s="1136">
        <v>0</v>
      </c>
      <c r="F296" s="1136">
        <v>0</v>
      </c>
      <c r="G296" s="1136">
        <v>0</v>
      </c>
      <c r="H296" s="1119"/>
      <c r="I296" s="1119"/>
      <c r="J296" s="1119"/>
      <c r="K296" s="1119"/>
    </row>
    <row r="297" spans="1:11" ht="14.1" customHeight="1" x14ac:dyDescent="0.25">
      <c r="A297" s="1119"/>
      <c r="B297" s="1119"/>
      <c r="C297" s="1135" t="s">
        <v>1058</v>
      </c>
      <c r="D297" s="1136">
        <v>0</v>
      </c>
      <c r="E297" s="1136">
        <v>0</v>
      </c>
      <c r="F297" s="1136">
        <v>0</v>
      </c>
      <c r="G297" s="1136">
        <v>0</v>
      </c>
      <c r="H297" s="1119"/>
      <c r="I297" s="1119"/>
      <c r="J297" s="1119"/>
      <c r="K297" s="1119"/>
    </row>
    <row r="298" spans="1:11" ht="14.1" customHeight="1" x14ac:dyDescent="0.25">
      <c r="A298" s="1119"/>
      <c r="B298" s="1119"/>
      <c r="C298" s="1135" t="s">
        <v>1059</v>
      </c>
      <c r="D298" s="1136">
        <v>0</v>
      </c>
      <c r="E298" s="1136">
        <v>0</v>
      </c>
      <c r="F298" s="1136">
        <v>0</v>
      </c>
      <c r="G298" s="1136">
        <v>0</v>
      </c>
      <c r="H298" s="1119"/>
      <c r="I298" s="1119"/>
      <c r="J298" s="1119"/>
      <c r="K298" s="1119"/>
    </row>
    <row r="299" spans="1:11" ht="14.1" customHeight="1" x14ac:dyDescent="0.25">
      <c r="A299" s="1119"/>
      <c r="B299" s="1119"/>
      <c r="C299" s="1135" t="s">
        <v>1060</v>
      </c>
      <c r="D299" s="1136">
        <v>0</v>
      </c>
      <c r="E299" s="1136">
        <v>0</v>
      </c>
      <c r="F299" s="1136">
        <v>0</v>
      </c>
      <c r="G299" s="1136">
        <v>0</v>
      </c>
      <c r="H299" s="1119"/>
      <c r="I299" s="1119"/>
      <c r="J299" s="1119"/>
      <c r="K299" s="1119"/>
    </row>
    <row r="300" spans="1:11" ht="14.1" customHeight="1" x14ac:dyDescent="0.25">
      <c r="A300" s="1119"/>
      <c r="B300" s="1119"/>
      <c r="C300" s="1135" t="s">
        <v>1061</v>
      </c>
      <c r="D300" s="1136">
        <v>0</v>
      </c>
      <c r="E300" s="1136">
        <v>0</v>
      </c>
      <c r="F300" s="1136">
        <v>0</v>
      </c>
      <c r="G300" s="1136">
        <v>0</v>
      </c>
      <c r="H300" s="1119"/>
      <c r="I300" s="1119"/>
      <c r="J300" s="1119"/>
      <c r="K300" s="1119"/>
    </row>
    <row r="301" spans="1:11" ht="14.1" customHeight="1" x14ac:dyDescent="0.25">
      <c r="A301" s="1119"/>
      <c r="B301" s="1119"/>
      <c r="C301" s="1135" t="s">
        <v>1048</v>
      </c>
      <c r="D301" s="1136">
        <v>0</v>
      </c>
      <c r="E301" s="1136">
        <v>0</v>
      </c>
      <c r="F301" s="1136">
        <v>0</v>
      </c>
      <c r="G301" s="1136">
        <v>0</v>
      </c>
      <c r="H301" s="1119"/>
      <c r="I301" s="1119"/>
      <c r="J301" s="1119"/>
      <c r="K301" s="1119"/>
    </row>
    <row r="302" spans="1:11" ht="14.1" customHeight="1" x14ac:dyDescent="0.25">
      <c r="A302" s="1119"/>
      <c r="B302" s="1119"/>
      <c r="C302" s="1135" t="s">
        <v>1057</v>
      </c>
      <c r="D302" s="1136">
        <v>0</v>
      </c>
      <c r="E302" s="1136">
        <v>0</v>
      </c>
      <c r="F302" s="1136">
        <v>0</v>
      </c>
      <c r="G302" s="1136">
        <v>0</v>
      </c>
      <c r="H302" s="1119"/>
      <c r="I302" s="1119"/>
      <c r="J302" s="1119"/>
      <c r="K302" s="1119"/>
    </row>
    <row r="303" spans="1:11" ht="14.1" customHeight="1" x14ac:dyDescent="0.25">
      <c r="A303" s="1119"/>
      <c r="B303" s="1119"/>
      <c r="C303" s="1135" t="s">
        <v>1058</v>
      </c>
      <c r="D303" s="1136">
        <v>0</v>
      </c>
      <c r="E303" s="1136">
        <v>0</v>
      </c>
      <c r="F303" s="1136">
        <v>0</v>
      </c>
      <c r="G303" s="1136">
        <v>0</v>
      </c>
      <c r="H303" s="1119"/>
      <c r="I303" s="1119"/>
      <c r="J303" s="1119"/>
      <c r="K303" s="1119"/>
    </row>
    <row r="304" spans="1:11" ht="14.1" customHeight="1" x14ac:dyDescent="0.25">
      <c r="A304" s="1119"/>
      <c r="B304" s="1119"/>
      <c r="C304" s="1135" t="s">
        <v>1059</v>
      </c>
      <c r="D304" s="1136">
        <v>0</v>
      </c>
      <c r="E304" s="1136">
        <v>0</v>
      </c>
      <c r="F304" s="1136">
        <v>0</v>
      </c>
      <c r="G304" s="1136">
        <v>0</v>
      </c>
      <c r="H304" s="1119"/>
      <c r="I304" s="1119"/>
      <c r="J304" s="1119"/>
      <c r="K304" s="1119"/>
    </row>
    <row r="305" spans="1:11" ht="14.1" customHeight="1" x14ac:dyDescent="0.25">
      <c r="A305" s="1119"/>
      <c r="B305" s="1119"/>
      <c r="C305" s="1135" t="s">
        <v>1060</v>
      </c>
      <c r="D305" s="1136">
        <v>0</v>
      </c>
      <c r="E305" s="1136">
        <v>0</v>
      </c>
      <c r="F305" s="1136">
        <v>0</v>
      </c>
      <c r="G305" s="1136">
        <v>0</v>
      </c>
      <c r="H305" s="1119"/>
      <c r="I305" s="1119"/>
      <c r="J305" s="1119"/>
      <c r="K305" s="1119"/>
    </row>
    <row r="306" spans="1:11" ht="14.1" customHeight="1" x14ac:dyDescent="0.25">
      <c r="A306" s="1119"/>
      <c r="B306" s="1119"/>
      <c r="C306" s="1135" t="s">
        <v>1062</v>
      </c>
      <c r="D306" s="1136">
        <v>0</v>
      </c>
      <c r="E306" s="1136">
        <v>0</v>
      </c>
      <c r="F306" s="1136">
        <v>0</v>
      </c>
      <c r="G306" s="1136">
        <v>0</v>
      </c>
      <c r="H306" s="1119"/>
      <c r="I306" s="1119"/>
      <c r="J306" s="1119"/>
      <c r="K306" s="1119"/>
    </row>
    <row r="307" spans="1:11" ht="14.1" customHeight="1" x14ac:dyDescent="0.25">
      <c r="A307" s="1119"/>
      <c r="B307" s="1119"/>
      <c r="C307" s="1135" t="s">
        <v>1048</v>
      </c>
      <c r="D307" s="1136">
        <v>0</v>
      </c>
      <c r="E307" s="1136">
        <v>0</v>
      </c>
      <c r="F307" s="1136">
        <v>0</v>
      </c>
      <c r="G307" s="1136">
        <v>0</v>
      </c>
      <c r="H307" s="1119"/>
      <c r="I307" s="1119"/>
      <c r="J307" s="1119"/>
      <c r="K307" s="1119"/>
    </row>
    <row r="308" spans="1:11" ht="14.1" customHeight="1" x14ac:dyDescent="0.25">
      <c r="A308" s="1119"/>
      <c r="B308" s="1119"/>
      <c r="C308" s="1135" t="s">
        <v>1057</v>
      </c>
      <c r="D308" s="1136">
        <v>0</v>
      </c>
      <c r="E308" s="1136">
        <v>0</v>
      </c>
      <c r="F308" s="1136">
        <v>0</v>
      </c>
      <c r="G308" s="1136">
        <v>0</v>
      </c>
      <c r="H308" s="1119"/>
      <c r="I308" s="1119"/>
      <c r="J308" s="1119"/>
      <c r="K308" s="1119"/>
    </row>
    <row r="309" spans="1:11" ht="14.1" customHeight="1" x14ac:dyDescent="0.25">
      <c r="A309" s="1119"/>
      <c r="B309" s="1119"/>
      <c r="C309" s="1135" t="s">
        <v>1058</v>
      </c>
      <c r="D309" s="1136">
        <v>0</v>
      </c>
      <c r="E309" s="1136">
        <v>0</v>
      </c>
      <c r="F309" s="1136">
        <v>0</v>
      </c>
      <c r="G309" s="1136">
        <v>0</v>
      </c>
      <c r="H309" s="1119"/>
      <c r="I309" s="1119"/>
      <c r="J309" s="1119"/>
      <c r="K309" s="1119"/>
    </row>
    <row r="310" spans="1:11" ht="14.1" customHeight="1" x14ac:dyDescent="0.25">
      <c r="A310" s="1119"/>
      <c r="B310" s="1119"/>
      <c r="C310" s="1135" t="s">
        <v>1059</v>
      </c>
      <c r="D310" s="1136">
        <v>0</v>
      </c>
      <c r="E310" s="1136">
        <v>0</v>
      </c>
      <c r="F310" s="1136">
        <v>0</v>
      </c>
      <c r="G310" s="1136">
        <v>0</v>
      </c>
      <c r="H310" s="1119"/>
      <c r="I310" s="1119"/>
      <c r="J310" s="1119"/>
      <c r="K310" s="1119"/>
    </row>
    <row r="311" spans="1:11" ht="14.1" customHeight="1" x14ac:dyDescent="0.25">
      <c r="A311" s="1119"/>
      <c r="B311" s="1119"/>
      <c r="C311" s="1135" t="s">
        <v>1060</v>
      </c>
      <c r="D311" s="1136">
        <v>0</v>
      </c>
      <c r="E311" s="1136">
        <v>0</v>
      </c>
      <c r="F311" s="1136">
        <v>0</v>
      </c>
      <c r="G311" s="1136">
        <v>0</v>
      </c>
      <c r="H311" s="1119"/>
      <c r="I311" s="1119"/>
      <c r="J311" s="1119"/>
      <c r="K311" s="1119"/>
    </row>
    <row r="312" spans="1:11" ht="14.1" customHeight="1" x14ac:dyDescent="0.25">
      <c r="A312" s="1119"/>
      <c r="B312" s="1119"/>
      <c r="C312" s="1135" t="s">
        <v>1063</v>
      </c>
      <c r="D312" s="1136">
        <v>0</v>
      </c>
      <c r="E312" s="1136">
        <v>0</v>
      </c>
      <c r="F312" s="1136">
        <v>0</v>
      </c>
      <c r="G312" s="1136">
        <v>0</v>
      </c>
      <c r="H312" s="1119"/>
      <c r="I312" s="1119"/>
      <c r="J312" s="1119"/>
      <c r="K312" s="1119"/>
    </row>
    <row r="313" spans="1:11" ht="14.1" customHeight="1" x14ac:dyDescent="0.25">
      <c r="A313" s="1119"/>
      <c r="B313" s="1119"/>
      <c r="C313" s="1135" t="s">
        <v>1064</v>
      </c>
      <c r="D313" s="1136">
        <v>0</v>
      </c>
      <c r="E313" s="1136">
        <v>0</v>
      </c>
      <c r="F313" s="1136">
        <v>0</v>
      </c>
      <c r="G313" s="1136">
        <v>0</v>
      </c>
      <c r="H313" s="1119"/>
      <c r="I313" s="1119"/>
      <c r="J313" s="1119"/>
      <c r="K313" s="1119"/>
    </row>
    <row r="314" spans="1:11" ht="14.1" customHeight="1" x14ac:dyDescent="0.25">
      <c r="A314" s="1119"/>
      <c r="B314" s="1119"/>
      <c r="C314" s="1137" t="s">
        <v>572</v>
      </c>
      <c r="D314" s="1136">
        <v>0</v>
      </c>
      <c r="E314" s="1136">
        <v>3800000</v>
      </c>
      <c r="F314" s="1136">
        <v>0</v>
      </c>
      <c r="G314" s="1136">
        <v>0</v>
      </c>
      <c r="H314" s="1119"/>
      <c r="I314" s="1119"/>
      <c r="J314" s="1119"/>
      <c r="K314" s="1119"/>
    </row>
    <row r="315" spans="1:11" ht="15" customHeight="1" x14ac:dyDescent="0.25">
      <c r="A315" s="1119"/>
      <c r="B315" s="1119"/>
      <c r="C315" s="1138" t="s">
        <v>1038</v>
      </c>
      <c r="D315" s="1139" t="s">
        <v>1038</v>
      </c>
      <c r="E315" s="1139" t="s">
        <v>1038</v>
      </c>
      <c r="F315" s="1139" t="s">
        <v>1038</v>
      </c>
      <c r="G315" s="1139" t="s">
        <v>1038</v>
      </c>
      <c r="H315" s="1119"/>
      <c r="I315" s="1119"/>
      <c r="J315" s="1119"/>
      <c r="K315" s="1119"/>
    </row>
    <row r="316" spans="1:11" ht="15" customHeight="1" x14ac:dyDescent="0.25">
      <c r="A316" s="1119"/>
      <c r="B316" s="1119"/>
      <c r="C316" s="1122" t="s">
        <v>1154</v>
      </c>
      <c r="D316" s="1140">
        <v>0</v>
      </c>
      <c r="E316" s="1140">
        <v>119698000</v>
      </c>
      <c r="F316" s="1140">
        <v>110898000</v>
      </c>
      <c r="G316" s="1140">
        <v>110898000</v>
      </c>
      <c r="H316" s="1119"/>
      <c r="I316" s="1119"/>
      <c r="J316" s="1119"/>
      <c r="K316" s="1119"/>
    </row>
    <row r="317" spans="1:11" ht="15" customHeight="1" x14ac:dyDescent="0.25">
      <c r="A317" s="1119"/>
      <c r="B317" s="1119"/>
      <c r="C317" s="1123" t="s">
        <v>1047</v>
      </c>
      <c r="D317" s="1141">
        <v>0</v>
      </c>
      <c r="E317" s="1141">
        <v>79180000</v>
      </c>
      <c r="F317" s="1141">
        <v>79180000</v>
      </c>
      <c r="G317" s="1141">
        <v>79180000</v>
      </c>
      <c r="H317" s="1119"/>
      <c r="I317" s="1119"/>
      <c r="J317" s="1119"/>
      <c r="K317" s="1119"/>
    </row>
    <row r="318" spans="1:11" ht="15" customHeight="1" x14ac:dyDescent="0.25">
      <c r="A318" s="1119"/>
      <c r="B318" s="1119"/>
      <c r="C318" s="1123" t="s">
        <v>1048</v>
      </c>
      <c r="D318" s="1141">
        <v>0</v>
      </c>
      <c r="E318" s="1141">
        <v>79180000</v>
      </c>
      <c r="F318" s="1141">
        <v>79180000</v>
      </c>
      <c r="G318" s="1141">
        <v>79180000</v>
      </c>
      <c r="H318" s="1119"/>
      <c r="I318" s="1119"/>
      <c r="J318" s="1119"/>
      <c r="K318" s="1119"/>
    </row>
    <row r="319" spans="1:11" ht="15" customHeight="1" x14ac:dyDescent="0.25">
      <c r="A319" s="1119"/>
      <c r="B319" s="1119"/>
      <c r="C319" s="1123" t="s">
        <v>1049</v>
      </c>
      <c r="D319" s="1141">
        <v>0</v>
      </c>
      <c r="E319" s="1141">
        <v>0</v>
      </c>
      <c r="F319" s="1141">
        <v>0</v>
      </c>
      <c r="G319" s="1141">
        <v>0</v>
      </c>
      <c r="H319" s="1119"/>
      <c r="I319" s="1119"/>
      <c r="J319" s="1119"/>
      <c r="K319" s="1119"/>
    </row>
    <row r="320" spans="1:11" ht="15" customHeight="1" x14ac:dyDescent="0.25">
      <c r="A320" s="1119"/>
      <c r="B320" s="1119"/>
      <c r="C320" s="1123" t="s">
        <v>1050</v>
      </c>
      <c r="D320" s="1141">
        <v>0</v>
      </c>
      <c r="E320" s="1141">
        <v>13218000</v>
      </c>
      <c r="F320" s="1141">
        <v>13218000</v>
      </c>
      <c r="G320" s="1141">
        <v>13218000</v>
      </c>
      <c r="H320" s="1119"/>
      <c r="I320" s="1119"/>
      <c r="J320" s="1119"/>
      <c r="K320" s="1119"/>
    </row>
    <row r="321" spans="1:11" ht="15" customHeight="1" x14ac:dyDescent="0.25">
      <c r="A321" s="1119"/>
      <c r="B321" s="1119"/>
      <c r="C321" s="1123" t="s">
        <v>1048</v>
      </c>
      <c r="D321" s="1141">
        <v>0</v>
      </c>
      <c r="E321" s="1141">
        <v>13218000</v>
      </c>
      <c r="F321" s="1141">
        <v>13218000</v>
      </c>
      <c r="G321" s="1141">
        <v>13218000</v>
      </c>
      <c r="H321" s="1119"/>
      <c r="I321" s="1119"/>
      <c r="J321" s="1119"/>
      <c r="K321" s="1119"/>
    </row>
    <row r="322" spans="1:11" ht="15" customHeight="1" x14ac:dyDescent="0.25">
      <c r="A322" s="1119"/>
      <c r="B322" s="1119"/>
      <c r="C322" s="1123" t="s">
        <v>1049</v>
      </c>
      <c r="D322" s="1141">
        <v>0</v>
      </c>
      <c r="E322" s="1141">
        <v>0</v>
      </c>
      <c r="F322" s="1141">
        <v>0</v>
      </c>
      <c r="G322" s="1141">
        <v>0</v>
      </c>
      <c r="H322" s="1119"/>
      <c r="I322" s="1119"/>
      <c r="J322" s="1119"/>
      <c r="K322" s="1119"/>
    </row>
    <row r="323" spans="1:11" ht="15" customHeight="1" x14ac:dyDescent="0.25">
      <c r="A323" s="1119"/>
      <c r="B323" s="1119"/>
      <c r="C323" s="1123" t="s">
        <v>1051</v>
      </c>
      <c r="D323" s="1141">
        <v>0</v>
      </c>
      <c r="E323" s="1141">
        <v>21000000</v>
      </c>
      <c r="F323" s="1141">
        <v>17200000</v>
      </c>
      <c r="G323" s="1141">
        <v>17200000</v>
      </c>
      <c r="H323" s="1119"/>
      <c r="I323" s="1119"/>
      <c r="J323" s="1119"/>
      <c r="K323" s="1119"/>
    </row>
    <row r="324" spans="1:11" ht="15" customHeight="1" x14ac:dyDescent="0.25">
      <c r="A324" s="1119"/>
      <c r="B324" s="1119"/>
      <c r="C324" s="1123" t="s">
        <v>1048</v>
      </c>
      <c r="D324" s="1141">
        <v>0</v>
      </c>
      <c r="E324" s="1141">
        <v>21000000</v>
      </c>
      <c r="F324" s="1141">
        <v>17200000</v>
      </c>
      <c r="G324" s="1141">
        <v>17200000</v>
      </c>
      <c r="H324" s="1119"/>
      <c r="I324" s="1119"/>
      <c r="J324" s="1119"/>
      <c r="K324" s="1119"/>
    </row>
    <row r="325" spans="1:11" ht="15" customHeight="1" x14ac:dyDescent="0.25">
      <c r="A325" s="1119"/>
      <c r="B325" s="1119"/>
      <c r="C325" s="1123" t="s">
        <v>1049</v>
      </c>
      <c r="D325" s="1141">
        <v>0</v>
      </c>
      <c r="E325" s="1141">
        <v>0</v>
      </c>
      <c r="F325" s="1141">
        <v>0</v>
      </c>
      <c r="G325" s="1141">
        <v>0</v>
      </c>
      <c r="H325" s="1119"/>
      <c r="I325" s="1119"/>
      <c r="J325" s="1119"/>
      <c r="K325" s="1119"/>
    </row>
    <row r="326" spans="1:11" ht="15" customHeight="1" x14ac:dyDescent="0.25">
      <c r="A326" s="1119"/>
      <c r="B326" s="1119"/>
      <c r="C326" s="1123" t="s">
        <v>1052</v>
      </c>
      <c r="D326" s="1141">
        <v>0</v>
      </c>
      <c r="E326" s="1141">
        <v>0</v>
      </c>
      <c r="F326" s="1141">
        <v>0</v>
      </c>
      <c r="G326" s="1141">
        <v>0</v>
      </c>
      <c r="H326" s="1119"/>
      <c r="I326" s="1119"/>
      <c r="J326" s="1119"/>
      <c r="K326" s="1119"/>
    </row>
    <row r="327" spans="1:11" ht="15" customHeight="1" x14ac:dyDescent="0.25">
      <c r="A327" s="1119"/>
      <c r="B327" s="1119"/>
      <c r="C327" s="1123" t="s">
        <v>1048</v>
      </c>
      <c r="D327" s="1141">
        <v>0</v>
      </c>
      <c r="E327" s="1141">
        <v>0</v>
      </c>
      <c r="F327" s="1141">
        <v>0</v>
      </c>
      <c r="G327" s="1141">
        <v>0</v>
      </c>
      <c r="H327" s="1119"/>
      <c r="I327" s="1119"/>
      <c r="J327" s="1119"/>
      <c r="K327" s="1119"/>
    </row>
    <row r="328" spans="1:11" ht="15" customHeight="1" x14ac:dyDescent="0.25">
      <c r="A328" s="1119"/>
      <c r="B328" s="1119"/>
      <c r="C328" s="1123" t="s">
        <v>1049</v>
      </c>
      <c r="D328" s="1141">
        <v>0</v>
      </c>
      <c r="E328" s="1141">
        <v>0</v>
      </c>
      <c r="F328" s="1141">
        <v>0</v>
      </c>
      <c r="G328" s="1141">
        <v>0</v>
      </c>
      <c r="H328" s="1119"/>
      <c r="I328" s="1119"/>
      <c r="J328" s="1119"/>
      <c r="K328" s="1119"/>
    </row>
    <row r="329" spans="1:11" ht="20.100000000000001" customHeight="1" x14ac:dyDescent="0.25">
      <c r="A329" s="1119"/>
      <c r="B329" s="1119"/>
      <c r="C329" s="1123" t="s">
        <v>1155</v>
      </c>
      <c r="D329" s="1142">
        <v>0</v>
      </c>
      <c r="E329" s="1142">
        <v>0</v>
      </c>
      <c r="F329" s="1142">
        <v>0</v>
      </c>
      <c r="G329" s="1142">
        <v>0</v>
      </c>
      <c r="H329" s="1119"/>
      <c r="I329" s="1119"/>
      <c r="J329" s="1119"/>
      <c r="K329" s="1119"/>
    </row>
    <row r="330" spans="1:11" ht="15" customHeight="1" x14ac:dyDescent="0.25">
      <c r="A330" s="1119"/>
      <c r="B330" s="1119"/>
      <c r="C330" s="1123" t="s">
        <v>1048</v>
      </c>
      <c r="D330" s="1141">
        <v>0</v>
      </c>
      <c r="E330" s="1141">
        <v>0</v>
      </c>
      <c r="F330" s="1141">
        <v>0</v>
      </c>
      <c r="G330" s="1141">
        <v>0</v>
      </c>
      <c r="H330" s="1119"/>
      <c r="I330" s="1119"/>
      <c r="J330" s="1119"/>
      <c r="K330" s="1119"/>
    </row>
    <row r="331" spans="1:11" ht="15" customHeight="1" x14ac:dyDescent="0.25">
      <c r="A331" s="1119"/>
      <c r="B331" s="1119"/>
      <c r="C331" s="1123" t="s">
        <v>1049</v>
      </c>
      <c r="D331" s="1141">
        <v>0</v>
      </c>
      <c r="E331" s="1141">
        <v>0</v>
      </c>
      <c r="F331" s="1141">
        <v>0</v>
      </c>
      <c r="G331" s="1141">
        <v>0</v>
      </c>
      <c r="H331" s="1119"/>
      <c r="I331" s="1119"/>
      <c r="J331" s="1119"/>
      <c r="K331" s="1119"/>
    </row>
    <row r="332" spans="1:11" ht="15" customHeight="1" x14ac:dyDescent="0.25">
      <c r="A332" s="1119"/>
      <c r="B332" s="1119"/>
      <c r="C332" s="1123" t="s">
        <v>1054</v>
      </c>
      <c r="D332" s="1141">
        <v>0</v>
      </c>
      <c r="E332" s="1141">
        <v>0</v>
      </c>
      <c r="F332" s="1141">
        <v>0</v>
      </c>
      <c r="G332" s="1141">
        <v>0</v>
      </c>
      <c r="H332" s="1119"/>
      <c r="I332" s="1119"/>
      <c r="J332" s="1119"/>
      <c r="K332" s="1119"/>
    </row>
    <row r="333" spans="1:11" ht="15" customHeight="1" x14ac:dyDescent="0.25">
      <c r="A333" s="1119"/>
      <c r="B333" s="1119"/>
      <c r="C333" s="1123" t="s">
        <v>1048</v>
      </c>
      <c r="D333" s="1141">
        <v>0</v>
      </c>
      <c r="E333" s="1141">
        <v>0</v>
      </c>
      <c r="F333" s="1141">
        <v>0</v>
      </c>
      <c r="G333" s="1141">
        <v>0</v>
      </c>
      <c r="H333" s="1119"/>
      <c r="I333" s="1119"/>
      <c r="J333" s="1119"/>
      <c r="K333" s="1119"/>
    </row>
    <row r="334" spans="1:11" ht="15" customHeight="1" x14ac:dyDescent="0.25">
      <c r="A334" s="1119"/>
      <c r="B334" s="1119"/>
      <c r="C334" s="1123" t="s">
        <v>1049</v>
      </c>
      <c r="D334" s="1141">
        <v>0</v>
      </c>
      <c r="E334" s="1141">
        <v>0</v>
      </c>
      <c r="F334" s="1141">
        <v>0</v>
      </c>
      <c r="G334" s="1141">
        <v>0</v>
      </c>
      <c r="H334" s="1119"/>
      <c r="I334" s="1119"/>
      <c r="J334" s="1119"/>
      <c r="K334" s="1119"/>
    </row>
    <row r="335" spans="1:11" ht="15" customHeight="1" x14ac:dyDescent="0.25">
      <c r="A335" s="1119"/>
      <c r="B335" s="1119"/>
      <c r="C335" s="1123" t="s">
        <v>1055</v>
      </c>
      <c r="D335" s="1141">
        <v>0</v>
      </c>
      <c r="E335" s="1141">
        <v>300000</v>
      </c>
      <c r="F335" s="1141">
        <v>300000</v>
      </c>
      <c r="G335" s="1141">
        <v>300000</v>
      </c>
      <c r="H335" s="1119"/>
      <c r="I335" s="1119"/>
      <c r="J335" s="1119"/>
      <c r="K335" s="1119"/>
    </row>
    <row r="336" spans="1:11" ht="15" customHeight="1" x14ac:dyDescent="0.25">
      <c r="A336" s="1119"/>
      <c r="B336" s="1119"/>
      <c r="C336" s="1123" t="s">
        <v>1048</v>
      </c>
      <c r="D336" s="1141">
        <v>0</v>
      </c>
      <c r="E336" s="1141">
        <v>300000</v>
      </c>
      <c r="F336" s="1141">
        <v>300000</v>
      </c>
      <c r="G336" s="1141">
        <v>300000</v>
      </c>
      <c r="H336" s="1119"/>
      <c r="I336" s="1119"/>
      <c r="J336" s="1119"/>
      <c r="K336" s="1119"/>
    </row>
    <row r="337" spans="1:11" ht="15" customHeight="1" x14ac:dyDescent="0.25">
      <c r="A337" s="1119"/>
      <c r="B337" s="1119"/>
      <c r="C337" s="1123" t="s">
        <v>1049</v>
      </c>
      <c r="D337" s="1141">
        <v>0</v>
      </c>
      <c r="E337" s="1141">
        <v>0</v>
      </c>
      <c r="F337" s="1141">
        <v>0</v>
      </c>
      <c r="G337" s="1141">
        <v>0</v>
      </c>
      <c r="H337" s="1119"/>
      <c r="I337" s="1119"/>
      <c r="J337" s="1119"/>
      <c r="K337" s="1119"/>
    </row>
    <row r="338" spans="1:11" ht="15" customHeight="1" x14ac:dyDescent="0.25">
      <c r="A338" s="1119"/>
      <c r="B338" s="1119"/>
      <c r="C338" s="1123" t="s">
        <v>1056</v>
      </c>
      <c r="D338" s="1141">
        <v>0</v>
      </c>
      <c r="E338" s="1141">
        <v>1000000</v>
      </c>
      <c r="F338" s="1141">
        <v>1000000</v>
      </c>
      <c r="G338" s="1141">
        <v>1000000</v>
      </c>
      <c r="H338" s="1119"/>
      <c r="I338" s="1119"/>
      <c r="J338" s="1119"/>
      <c r="K338" s="1119"/>
    </row>
    <row r="339" spans="1:11" ht="15" customHeight="1" x14ac:dyDescent="0.25">
      <c r="A339" s="1119"/>
      <c r="B339" s="1119"/>
      <c r="C339" s="1123" t="s">
        <v>1048</v>
      </c>
      <c r="D339" s="1141">
        <v>0</v>
      </c>
      <c r="E339" s="1141">
        <v>1000000</v>
      </c>
      <c r="F339" s="1141">
        <v>1000000</v>
      </c>
      <c r="G339" s="1141">
        <v>1000000</v>
      </c>
      <c r="H339" s="1119"/>
      <c r="I339" s="1119"/>
      <c r="J339" s="1119"/>
      <c r="K339" s="1119"/>
    </row>
    <row r="340" spans="1:11" ht="15" customHeight="1" x14ac:dyDescent="0.25">
      <c r="A340" s="1119"/>
      <c r="B340" s="1119"/>
      <c r="C340" s="1123" t="s">
        <v>1057</v>
      </c>
      <c r="D340" s="1141">
        <v>0</v>
      </c>
      <c r="E340" s="1141">
        <v>0</v>
      </c>
      <c r="F340" s="1141">
        <v>0</v>
      </c>
      <c r="G340" s="1141">
        <v>0</v>
      </c>
      <c r="H340" s="1119"/>
      <c r="I340" s="1119"/>
      <c r="J340" s="1119"/>
      <c r="K340" s="1119"/>
    </row>
    <row r="341" spans="1:11" ht="15" customHeight="1" x14ac:dyDescent="0.25">
      <c r="A341" s="1119"/>
      <c r="B341" s="1119"/>
      <c r="C341" s="1123" t="s">
        <v>1058</v>
      </c>
      <c r="D341" s="1141">
        <v>0</v>
      </c>
      <c r="E341" s="1141">
        <v>0</v>
      </c>
      <c r="F341" s="1141">
        <v>0</v>
      </c>
      <c r="G341" s="1141">
        <v>0</v>
      </c>
      <c r="H341" s="1119"/>
      <c r="I341" s="1119"/>
      <c r="J341" s="1119"/>
      <c r="K341" s="1119"/>
    </row>
    <row r="342" spans="1:11" ht="15" customHeight="1" x14ac:dyDescent="0.25">
      <c r="A342" s="1119"/>
      <c r="B342" s="1119"/>
      <c r="C342" s="1123" t="s">
        <v>1059</v>
      </c>
      <c r="D342" s="1141">
        <v>0</v>
      </c>
      <c r="E342" s="1141">
        <v>0</v>
      </c>
      <c r="F342" s="1141">
        <v>0</v>
      </c>
      <c r="G342" s="1141">
        <v>0</v>
      </c>
      <c r="H342" s="1119"/>
      <c r="I342" s="1119"/>
      <c r="J342" s="1119"/>
      <c r="K342" s="1119"/>
    </row>
    <row r="343" spans="1:11" ht="15" customHeight="1" x14ac:dyDescent="0.25">
      <c r="A343" s="1119"/>
      <c r="B343" s="1119"/>
      <c r="C343" s="1123" t="s">
        <v>1060</v>
      </c>
      <c r="D343" s="1141">
        <v>0</v>
      </c>
      <c r="E343" s="1141">
        <v>0</v>
      </c>
      <c r="F343" s="1141">
        <v>0</v>
      </c>
      <c r="G343" s="1141">
        <v>0</v>
      </c>
      <c r="H343" s="1119"/>
      <c r="I343" s="1119"/>
      <c r="J343" s="1119"/>
      <c r="K343" s="1119"/>
    </row>
    <row r="344" spans="1:11" ht="15" customHeight="1" x14ac:dyDescent="0.25">
      <c r="A344" s="1119"/>
      <c r="B344" s="1119"/>
      <c r="C344" s="1123" t="s">
        <v>1061</v>
      </c>
      <c r="D344" s="1141">
        <v>0</v>
      </c>
      <c r="E344" s="1141">
        <v>5000000</v>
      </c>
      <c r="F344" s="1141">
        <v>0</v>
      </c>
      <c r="G344" s="1141">
        <v>0</v>
      </c>
      <c r="H344" s="1119"/>
      <c r="I344" s="1119"/>
      <c r="J344" s="1119"/>
      <c r="K344" s="1119"/>
    </row>
    <row r="345" spans="1:11" ht="15" customHeight="1" x14ac:dyDescent="0.25">
      <c r="A345" s="1119"/>
      <c r="B345" s="1119"/>
      <c r="C345" s="1123" t="s">
        <v>1048</v>
      </c>
      <c r="D345" s="1141">
        <v>0</v>
      </c>
      <c r="E345" s="1141">
        <v>5000000</v>
      </c>
      <c r="F345" s="1141">
        <v>0</v>
      </c>
      <c r="G345" s="1141">
        <v>0</v>
      </c>
      <c r="H345" s="1119"/>
      <c r="I345" s="1119"/>
      <c r="J345" s="1119"/>
      <c r="K345" s="1119"/>
    </row>
    <row r="346" spans="1:11" ht="15" customHeight="1" x14ac:dyDescent="0.25">
      <c r="A346" s="1119"/>
      <c r="B346" s="1119"/>
      <c r="C346" s="1123" t="s">
        <v>1057</v>
      </c>
      <c r="D346" s="1141">
        <v>0</v>
      </c>
      <c r="E346" s="1141">
        <v>0</v>
      </c>
      <c r="F346" s="1141">
        <v>0</v>
      </c>
      <c r="G346" s="1141">
        <v>0</v>
      </c>
      <c r="H346" s="1119"/>
      <c r="I346" s="1119"/>
      <c r="J346" s="1119"/>
      <c r="K346" s="1119"/>
    </row>
    <row r="347" spans="1:11" ht="15" customHeight="1" x14ac:dyDescent="0.25">
      <c r="A347" s="1119"/>
      <c r="B347" s="1119"/>
      <c r="C347" s="1123" t="s">
        <v>1058</v>
      </c>
      <c r="D347" s="1141">
        <v>0</v>
      </c>
      <c r="E347" s="1141">
        <v>0</v>
      </c>
      <c r="F347" s="1141">
        <v>0</v>
      </c>
      <c r="G347" s="1141">
        <v>0</v>
      </c>
      <c r="H347" s="1119"/>
      <c r="I347" s="1119"/>
      <c r="J347" s="1119"/>
      <c r="K347" s="1119"/>
    </row>
    <row r="348" spans="1:11" ht="15" customHeight="1" x14ac:dyDescent="0.25">
      <c r="A348" s="1119"/>
      <c r="B348" s="1119"/>
      <c r="C348" s="1123" t="s">
        <v>1059</v>
      </c>
      <c r="D348" s="1141">
        <v>0</v>
      </c>
      <c r="E348" s="1141">
        <v>0</v>
      </c>
      <c r="F348" s="1141">
        <v>0</v>
      </c>
      <c r="G348" s="1141">
        <v>0</v>
      </c>
      <c r="H348" s="1119"/>
      <c r="I348" s="1119"/>
      <c r="J348" s="1119"/>
      <c r="K348" s="1119"/>
    </row>
    <row r="349" spans="1:11" ht="15" customHeight="1" x14ac:dyDescent="0.25">
      <c r="A349" s="1119"/>
      <c r="B349" s="1119"/>
      <c r="C349" s="1123" t="s">
        <v>1060</v>
      </c>
      <c r="D349" s="1141">
        <v>0</v>
      </c>
      <c r="E349" s="1141">
        <v>0</v>
      </c>
      <c r="F349" s="1141">
        <v>0</v>
      </c>
      <c r="G349" s="1141">
        <v>0</v>
      </c>
      <c r="H349" s="1119"/>
      <c r="I349" s="1119"/>
      <c r="J349" s="1119"/>
      <c r="K349" s="1119"/>
    </row>
    <row r="350" spans="1:11" ht="15" customHeight="1" x14ac:dyDescent="0.25">
      <c r="A350" s="1119"/>
      <c r="B350" s="1119"/>
      <c r="C350" s="1123" t="s">
        <v>1062</v>
      </c>
      <c r="D350" s="1141">
        <v>0</v>
      </c>
      <c r="E350" s="1141">
        <v>0</v>
      </c>
      <c r="F350" s="1141">
        <v>0</v>
      </c>
      <c r="G350" s="1141">
        <v>0</v>
      </c>
      <c r="H350" s="1119"/>
      <c r="I350" s="1119"/>
      <c r="J350" s="1119"/>
      <c r="K350" s="1119"/>
    </row>
    <row r="351" spans="1:11" ht="15" customHeight="1" x14ac:dyDescent="0.25">
      <c r="A351" s="1119"/>
      <c r="B351" s="1119"/>
      <c r="C351" s="1123" t="s">
        <v>1048</v>
      </c>
      <c r="D351" s="1141">
        <v>0</v>
      </c>
      <c r="E351" s="1141">
        <v>0</v>
      </c>
      <c r="F351" s="1141">
        <v>0</v>
      </c>
      <c r="G351" s="1141">
        <v>0</v>
      </c>
      <c r="H351" s="1119"/>
      <c r="I351" s="1119"/>
      <c r="J351" s="1119"/>
      <c r="K351" s="1119"/>
    </row>
    <row r="352" spans="1:11" ht="15" customHeight="1" x14ac:dyDescent="0.25">
      <c r="A352" s="1119"/>
      <c r="B352" s="1119"/>
      <c r="C352" s="1123" t="s">
        <v>1057</v>
      </c>
      <c r="D352" s="1141">
        <v>0</v>
      </c>
      <c r="E352" s="1141">
        <v>0</v>
      </c>
      <c r="F352" s="1141">
        <v>0</v>
      </c>
      <c r="G352" s="1141">
        <v>0</v>
      </c>
      <c r="H352" s="1119"/>
      <c r="I352" s="1119"/>
      <c r="J352" s="1119"/>
      <c r="K352" s="1119"/>
    </row>
    <row r="353" spans="1:11" ht="15" customHeight="1" x14ac:dyDescent="0.25">
      <c r="A353" s="1119"/>
      <c r="B353" s="1119"/>
      <c r="C353" s="1123" t="s">
        <v>1058</v>
      </c>
      <c r="D353" s="1141">
        <v>0</v>
      </c>
      <c r="E353" s="1141">
        <v>0</v>
      </c>
      <c r="F353" s="1141">
        <v>0</v>
      </c>
      <c r="G353" s="1141">
        <v>0</v>
      </c>
      <c r="H353" s="1119"/>
      <c r="I353" s="1119"/>
      <c r="J353" s="1119"/>
      <c r="K353" s="1119"/>
    </row>
    <row r="354" spans="1:11" ht="15" customHeight="1" x14ac:dyDescent="0.25">
      <c r="A354" s="1119"/>
      <c r="B354" s="1119"/>
      <c r="C354" s="1123" t="s">
        <v>1059</v>
      </c>
      <c r="D354" s="1141">
        <v>0</v>
      </c>
      <c r="E354" s="1141">
        <v>0</v>
      </c>
      <c r="F354" s="1141">
        <v>0</v>
      </c>
      <c r="G354" s="1141">
        <v>0</v>
      </c>
      <c r="H354" s="1119"/>
      <c r="I354" s="1119"/>
      <c r="J354" s="1119"/>
      <c r="K354" s="1119"/>
    </row>
    <row r="355" spans="1:11" ht="15" customHeight="1" x14ac:dyDescent="0.25">
      <c r="A355" s="1119"/>
      <c r="B355" s="1119"/>
      <c r="C355" s="1123" t="s">
        <v>1060</v>
      </c>
      <c r="D355" s="1141">
        <v>0</v>
      </c>
      <c r="E355" s="1141">
        <v>0</v>
      </c>
      <c r="F355" s="1141">
        <v>0</v>
      </c>
      <c r="G355" s="1141">
        <v>0</v>
      </c>
      <c r="H355" s="1119"/>
      <c r="I355" s="1119"/>
      <c r="J355" s="1119"/>
      <c r="K355" s="1119"/>
    </row>
    <row r="356" spans="1:11" ht="15" customHeight="1" x14ac:dyDescent="0.25">
      <c r="A356" s="1119"/>
      <c r="B356" s="1119"/>
      <c r="C356" s="1123" t="s">
        <v>1063</v>
      </c>
      <c r="D356" s="1141">
        <v>0</v>
      </c>
      <c r="E356" s="1141">
        <v>0</v>
      </c>
      <c r="F356" s="1141">
        <v>0</v>
      </c>
      <c r="G356" s="1141">
        <v>0</v>
      </c>
      <c r="H356" s="1119"/>
      <c r="I356" s="1119"/>
      <c r="J356" s="1119"/>
      <c r="K356" s="1119"/>
    </row>
    <row r="357" spans="1:11" ht="15" customHeight="1" x14ac:dyDescent="0.25">
      <c r="A357" s="1119"/>
      <c r="B357" s="1119"/>
      <c r="C357" s="1123" t="s">
        <v>1064</v>
      </c>
      <c r="D357" s="1141">
        <v>0</v>
      </c>
      <c r="E357" s="1141">
        <v>0</v>
      </c>
      <c r="F357" s="1141">
        <v>0</v>
      </c>
      <c r="G357" s="1141">
        <v>0</v>
      </c>
      <c r="H357" s="1119"/>
      <c r="I357" s="1119"/>
      <c r="J357" s="1119"/>
      <c r="K357" s="1119"/>
    </row>
    <row r="358" spans="1:11" ht="20.100000000000001" customHeight="1" x14ac:dyDescent="0.25">
      <c r="A358" s="1119"/>
      <c r="B358" s="1119"/>
      <c r="C358" s="1143" t="s">
        <v>1038</v>
      </c>
      <c r="D358" s="1119"/>
      <c r="E358" s="1119"/>
      <c r="F358" s="1119"/>
      <c r="G358" s="1119"/>
      <c r="H358" s="1119"/>
      <c r="I358" s="1119"/>
      <c r="J358" s="1119"/>
      <c r="K358" s="1119"/>
    </row>
  </sheetData>
  <mergeCells count="44">
    <mergeCell ref="C19:G19"/>
    <mergeCell ref="C1:G1"/>
    <mergeCell ref="C2:G2"/>
    <mergeCell ref="D3:G3"/>
    <mergeCell ref="D4:G4"/>
    <mergeCell ref="D5:G5"/>
    <mergeCell ref="D6:G6"/>
    <mergeCell ref="D7:G7"/>
    <mergeCell ref="C8:G8"/>
    <mergeCell ref="C9:G9"/>
    <mergeCell ref="D10:G10"/>
    <mergeCell ref="D14:G14"/>
    <mergeCell ref="D135:G135"/>
    <mergeCell ref="D20:G20"/>
    <mergeCell ref="D21:G21"/>
    <mergeCell ref="D22:G22"/>
    <mergeCell ref="D23:G23"/>
    <mergeCell ref="C32:G32"/>
    <mergeCell ref="C77:G77"/>
    <mergeCell ref="D78:G78"/>
    <mergeCell ref="D79:G79"/>
    <mergeCell ref="D80:G80"/>
    <mergeCell ref="D81:G81"/>
    <mergeCell ref="C90:G90"/>
    <mergeCell ref="C210:G210"/>
    <mergeCell ref="C139:G139"/>
    <mergeCell ref="D140:G140"/>
    <mergeCell ref="D141:G141"/>
    <mergeCell ref="D142:G142"/>
    <mergeCell ref="D143:G143"/>
    <mergeCell ref="C152:G152"/>
    <mergeCell ref="C197:G197"/>
    <mergeCell ref="D198:G198"/>
    <mergeCell ref="D199:G199"/>
    <mergeCell ref="D200:G200"/>
    <mergeCell ref="D201:G201"/>
    <mergeCell ref="D261:G261"/>
    <mergeCell ref="C270:G270"/>
    <mergeCell ref="D255:G255"/>
    <mergeCell ref="D256:G256"/>
    <mergeCell ref="C257:G257"/>
    <mergeCell ref="D258:G258"/>
    <mergeCell ref="D259:G259"/>
    <mergeCell ref="D260:G260"/>
  </mergeCells>
  <pageMargins left="0" right="0" top="0" bottom="0" header="0" footer="0"/>
  <pageSetup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FC820-7DF9-4A1D-94F0-2FB8998AE07D}">
  <sheetPr>
    <outlinePr summaryBelow="0"/>
  </sheetPr>
  <dimension ref="A1:K297"/>
  <sheetViews>
    <sheetView workbookViewId="0">
      <selection activeCell="I14" sqref="I14"/>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2045</v>
      </c>
      <c r="E3" s="1265"/>
      <c r="F3" s="1265"/>
      <c r="G3" s="1265"/>
      <c r="H3" s="1145"/>
      <c r="I3" s="1145"/>
      <c r="J3" s="1145"/>
      <c r="K3" s="1145"/>
    </row>
    <row r="4" spans="1:11" ht="14.1" customHeight="1" x14ac:dyDescent="0.25">
      <c r="A4" s="1145"/>
      <c r="B4" s="1145"/>
      <c r="C4" s="1121" t="s">
        <v>984</v>
      </c>
      <c r="D4" s="1264" t="s">
        <v>1228</v>
      </c>
      <c r="E4" s="1265"/>
      <c r="F4" s="1265"/>
      <c r="G4" s="1265"/>
      <c r="H4" s="1145"/>
      <c r="I4" s="1145"/>
      <c r="J4" s="1145"/>
      <c r="K4" s="1145"/>
    </row>
    <row r="5" spans="1:11" ht="14.1" customHeight="1" x14ac:dyDescent="0.25">
      <c r="A5" s="1145"/>
      <c r="B5" s="1145"/>
      <c r="C5" s="1121" t="s">
        <v>2</v>
      </c>
      <c r="D5" s="1264" t="s">
        <v>1316</v>
      </c>
      <c r="E5" s="1265"/>
      <c r="F5" s="1265"/>
      <c r="G5" s="1265"/>
      <c r="H5" s="1145"/>
      <c r="I5" s="1145"/>
      <c r="J5" s="1145"/>
      <c r="K5" s="1145"/>
    </row>
    <row r="6" spans="1:11" ht="14.1" customHeight="1" x14ac:dyDescent="0.25">
      <c r="A6" s="1145"/>
      <c r="B6" s="1145"/>
      <c r="C6" s="1121" t="s">
        <v>4</v>
      </c>
      <c r="D6" s="1264" t="s">
        <v>986</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72.95" customHeight="1" x14ac:dyDescent="0.25">
      <c r="A9" s="1145"/>
      <c r="B9" s="1145"/>
      <c r="C9" s="1270" t="s">
        <v>2046</v>
      </c>
      <c r="D9" s="1271"/>
      <c r="E9" s="1271"/>
      <c r="F9" s="1271"/>
      <c r="G9" s="1271"/>
      <c r="H9" s="1145"/>
      <c r="I9" s="1145"/>
      <c r="J9" s="1145"/>
      <c r="K9" s="1145"/>
    </row>
    <row r="10" spans="1:11" ht="99.95" customHeight="1" x14ac:dyDescent="0.25">
      <c r="A10" s="1145"/>
      <c r="B10" s="1145"/>
      <c r="C10" s="1122" t="s">
        <v>10</v>
      </c>
      <c r="D10" s="1258" t="s">
        <v>2047</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72.95" customHeight="1" x14ac:dyDescent="0.25">
      <c r="A13" s="1145"/>
      <c r="B13" s="1145"/>
      <c r="C13" s="1123" t="s">
        <v>2048</v>
      </c>
      <c r="D13" s="1127" t="s">
        <v>1226</v>
      </c>
      <c r="E13" s="1127" t="s">
        <v>1226</v>
      </c>
      <c r="F13" s="1127" t="s">
        <v>1226</v>
      </c>
      <c r="G13" s="1127" t="s">
        <v>1226</v>
      </c>
      <c r="H13" s="1145"/>
      <c r="I13" s="1145"/>
      <c r="J13" s="1145"/>
      <c r="K13" s="1145"/>
    </row>
    <row r="14" spans="1:11" ht="252" customHeight="1" x14ac:dyDescent="0.25">
      <c r="A14" s="1145"/>
      <c r="B14" s="1145"/>
      <c r="C14" s="1122" t="s">
        <v>646</v>
      </c>
      <c r="D14" s="1258" t="s">
        <v>2049</v>
      </c>
      <c r="E14" s="1259"/>
      <c r="F14" s="1259"/>
      <c r="G14" s="1259"/>
      <c r="H14" s="1145"/>
      <c r="I14" s="1145"/>
      <c r="J14" s="1145"/>
      <c r="K14" s="1145"/>
    </row>
    <row r="15" spans="1:11" ht="27.95" customHeight="1" x14ac:dyDescent="0.25">
      <c r="A15" s="1145"/>
      <c r="B15" s="1145"/>
      <c r="C15" s="1123" t="s">
        <v>1005</v>
      </c>
      <c r="D15" s="1124">
        <v>2024</v>
      </c>
      <c r="E15" s="1124">
        <v>2025</v>
      </c>
      <c r="F15" s="1124">
        <v>2026</v>
      </c>
      <c r="G15" s="1124">
        <v>2027</v>
      </c>
      <c r="H15" s="1145"/>
      <c r="I15" s="1145"/>
      <c r="J15" s="1145"/>
      <c r="K15" s="1145"/>
    </row>
    <row r="16" spans="1:11" ht="14.1" customHeight="1" x14ac:dyDescent="0.25">
      <c r="A16" s="1145"/>
      <c r="B16" s="1145"/>
      <c r="C16" s="1125"/>
      <c r="D16" s="1126" t="s">
        <v>13</v>
      </c>
      <c r="E16" s="1126" t="s">
        <v>14</v>
      </c>
      <c r="F16" s="1126" t="s">
        <v>14</v>
      </c>
      <c r="G16" s="1126" t="s">
        <v>14</v>
      </c>
      <c r="H16" s="1145"/>
      <c r="I16" s="1145"/>
      <c r="J16" s="1145"/>
      <c r="K16" s="1145"/>
    </row>
    <row r="17" spans="1:11" ht="14.1" customHeight="1" x14ac:dyDescent="0.25">
      <c r="A17" s="1145"/>
      <c r="B17" s="1145"/>
      <c r="C17" s="1123" t="s">
        <v>2050</v>
      </c>
      <c r="D17" s="1127" t="s">
        <v>1483</v>
      </c>
      <c r="E17" s="1127" t="s">
        <v>1483</v>
      </c>
      <c r="F17" s="1127" t="s">
        <v>1483</v>
      </c>
      <c r="G17" s="1127" t="s">
        <v>1483</v>
      </c>
      <c r="H17" s="1145"/>
      <c r="I17" s="1145"/>
      <c r="J17" s="1145"/>
      <c r="K17" s="1145"/>
    </row>
    <row r="18" spans="1:11" ht="14.1" customHeight="1" x14ac:dyDescent="0.25">
      <c r="A18" s="1145"/>
      <c r="B18" s="1145"/>
      <c r="C18" s="1123" t="s">
        <v>2051</v>
      </c>
      <c r="D18" s="1127" t="s">
        <v>2052</v>
      </c>
      <c r="E18" s="1127" t="s">
        <v>2052</v>
      </c>
      <c r="F18" s="1127" t="s">
        <v>2052</v>
      </c>
      <c r="G18" s="1127" t="s">
        <v>2052</v>
      </c>
      <c r="H18" s="1145"/>
      <c r="I18" s="1145"/>
      <c r="J18" s="1145"/>
      <c r="K18" s="1145"/>
    </row>
    <row r="19" spans="1:11" ht="14.1" customHeight="1" x14ac:dyDescent="0.25">
      <c r="A19" s="1145"/>
      <c r="B19" s="1145"/>
      <c r="C19" s="1123" t="s">
        <v>2053</v>
      </c>
      <c r="D19" s="1127" t="s">
        <v>1477</v>
      </c>
      <c r="E19" s="1127" t="s">
        <v>1477</v>
      </c>
      <c r="F19" s="1127" t="s">
        <v>1477</v>
      </c>
      <c r="G19" s="1127" t="s">
        <v>1477</v>
      </c>
      <c r="H19" s="1145"/>
      <c r="I19" s="1145"/>
      <c r="J19" s="1145"/>
      <c r="K19" s="1145"/>
    </row>
    <row r="20" spans="1:11" ht="20.100000000000001" customHeight="1" x14ac:dyDescent="0.25">
      <c r="A20" s="1145"/>
      <c r="B20" s="1145"/>
      <c r="C20" s="1123" t="s">
        <v>2054</v>
      </c>
      <c r="D20" s="1127" t="s">
        <v>2055</v>
      </c>
      <c r="E20" s="1127" t="s">
        <v>2055</v>
      </c>
      <c r="F20" s="1127" t="s">
        <v>2055</v>
      </c>
      <c r="G20" s="1127" t="s">
        <v>2055</v>
      </c>
      <c r="H20" s="1145"/>
      <c r="I20" s="1145"/>
      <c r="J20" s="1145"/>
      <c r="K20" s="1145"/>
    </row>
    <row r="21" spans="1:11" ht="72.95" customHeight="1" x14ac:dyDescent="0.25">
      <c r="A21" s="1145"/>
      <c r="B21" s="1145"/>
      <c r="C21" s="1123" t="s">
        <v>2056</v>
      </c>
      <c r="D21" s="1127" t="s">
        <v>2057</v>
      </c>
      <c r="E21" s="1127" t="s">
        <v>2057</v>
      </c>
      <c r="F21" s="1127" t="s">
        <v>2057</v>
      </c>
      <c r="G21" s="1127" t="s">
        <v>2057</v>
      </c>
      <c r="H21" s="1145"/>
      <c r="I21" s="1145"/>
      <c r="J21" s="1145"/>
      <c r="K21" s="1145"/>
    </row>
    <row r="22" spans="1:11" ht="14.1" customHeight="1" x14ac:dyDescent="0.25">
      <c r="A22" s="1145"/>
      <c r="B22" s="1145"/>
      <c r="C22" s="1123" t="s">
        <v>2058</v>
      </c>
      <c r="D22" s="1127" t="s">
        <v>2059</v>
      </c>
      <c r="E22" s="1127" t="s">
        <v>2059</v>
      </c>
      <c r="F22" s="1127" t="s">
        <v>2059</v>
      </c>
      <c r="G22" s="1127" t="s">
        <v>2059</v>
      </c>
      <c r="H22" s="1145"/>
      <c r="I22" s="1145"/>
      <c r="J22" s="1145"/>
      <c r="K22" s="1145"/>
    </row>
    <row r="23" spans="1:11" ht="30.95" customHeight="1" x14ac:dyDescent="0.25">
      <c r="A23" s="1145"/>
      <c r="B23" s="1145"/>
      <c r="C23" s="1123" t="s">
        <v>2060</v>
      </c>
      <c r="D23" s="1127" t="s">
        <v>1372</v>
      </c>
      <c r="E23" s="1127" t="s">
        <v>1372</v>
      </c>
      <c r="F23" s="1127" t="s">
        <v>1372</v>
      </c>
      <c r="G23" s="1127" t="s">
        <v>1372</v>
      </c>
      <c r="H23" s="1145"/>
      <c r="I23" s="1145"/>
      <c r="J23" s="1145"/>
      <c r="K23" s="1145"/>
    </row>
    <row r="24" spans="1:11" ht="14.1" customHeight="1" x14ac:dyDescent="0.25">
      <c r="A24" s="1145"/>
      <c r="B24" s="1145"/>
      <c r="C24" s="1123" t="s">
        <v>2061</v>
      </c>
      <c r="D24" s="1127" t="s">
        <v>1700</v>
      </c>
      <c r="E24" s="1127" t="s">
        <v>1700</v>
      </c>
      <c r="F24" s="1127" t="s">
        <v>1700</v>
      </c>
      <c r="G24" s="1127" t="s">
        <v>1700</v>
      </c>
      <c r="H24" s="1145"/>
      <c r="I24" s="1145"/>
      <c r="J24" s="1145"/>
      <c r="K24" s="1145"/>
    </row>
    <row r="25" spans="1:11" ht="30.95" customHeight="1" x14ac:dyDescent="0.25">
      <c r="A25" s="1145"/>
      <c r="B25" s="1145"/>
      <c r="C25" s="1123" t="s">
        <v>2062</v>
      </c>
      <c r="D25" s="1127" t="s">
        <v>2063</v>
      </c>
      <c r="E25" s="1127" t="s">
        <v>2064</v>
      </c>
      <c r="F25" s="1127" t="s">
        <v>2064</v>
      </c>
      <c r="G25" s="1127" t="s">
        <v>2064</v>
      </c>
      <c r="H25" s="1145"/>
      <c r="I25" s="1145"/>
      <c r="J25" s="1145"/>
      <c r="K25" s="1145"/>
    </row>
    <row r="26" spans="1:11" ht="14.1" customHeight="1" x14ac:dyDescent="0.25">
      <c r="A26" s="1145"/>
      <c r="B26" s="1145"/>
      <c r="C26" s="1256" t="s">
        <v>1019</v>
      </c>
      <c r="D26" s="1257"/>
      <c r="E26" s="1257"/>
      <c r="F26" s="1257"/>
      <c r="G26" s="1257"/>
      <c r="H26" s="1145"/>
      <c r="I26" s="1145"/>
      <c r="J26" s="1145"/>
      <c r="K26" s="1145"/>
    </row>
    <row r="27" spans="1:11" ht="14.1" customHeight="1" x14ac:dyDescent="0.25">
      <c r="A27" s="1145"/>
      <c r="B27" s="1145"/>
      <c r="C27" s="1128" t="s">
        <v>2065</v>
      </c>
      <c r="D27" s="1256" t="s">
        <v>2066</v>
      </c>
      <c r="E27" s="1257"/>
      <c r="F27" s="1257"/>
      <c r="G27" s="1257"/>
      <c r="H27" s="1145"/>
      <c r="I27" s="1145"/>
      <c r="J27" s="1145"/>
      <c r="K27" s="1145"/>
    </row>
    <row r="28" spans="1:11" ht="41.1" customHeight="1" x14ac:dyDescent="0.25">
      <c r="A28" s="1145"/>
      <c r="B28" s="1145"/>
      <c r="C28" s="1129" t="s">
        <v>1022</v>
      </c>
      <c r="D28" s="1252" t="s">
        <v>2067</v>
      </c>
      <c r="E28" s="1253"/>
      <c r="F28" s="1253"/>
      <c r="G28" s="1253"/>
      <c r="H28" s="1145"/>
      <c r="I28" s="1145"/>
      <c r="J28" s="1145"/>
      <c r="K28" s="1145"/>
    </row>
    <row r="29" spans="1:11" ht="41.1" customHeight="1" x14ac:dyDescent="0.25">
      <c r="A29" s="1145"/>
      <c r="B29" s="1145"/>
      <c r="C29" s="1130" t="s">
        <v>1024</v>
      </c>
      <c r="D29" s="1254" t="s">
        <v>2068</v>
      </c>
      <c r="E29" s="1255"/>
      <c r="F29" s="1255"/>
      <c r="G29" s="1255"/>
      <c r="H29" s="1145"/>
      <c r="I29" s="1145"/>
      <c r="J29" s="1145"/>
      <c r="K29" s="1145"/>
    </row>
    <row r="30" spans="1:11" ht="41.1" customHeight="1" x14ac:dyDescent="0.25">
      <c r="A30" s="1145"/>
      <c r="B30" s="1145"/>
      <c r="C30" s="1130" t="s">
        <v>31</v>
      </c>
      <c r="D30" s="1254" t="s">
        <v>188</v>
      </c>
      <c r="E30" s="1255"/>
      <c r="F30" s="1255"/>
      <c r="G30" s="1255"/>
      <c r="H30" s="1145"/>
      <c r="I30" s="1145"/>
      <c r="J30" s="1145"/>
      <c r="K30" s="1145"/>
    </row>
    <row r="31" spans="1:11" ht="15" customHeight="1" x14ac:dyDescent="0.25">
      <c r="A31" s="1145"/>
      <c r="B31" s="1145"/>
      <c r="C31" s="1146"/>
      <c r="D31" s="1132">
        <v>2024</v>
      </c>
      <c r="E31" s="1132">
        <v>2025</v>
      </c>
      <c r="F31" s="1132">
        <v>2026</v>
      </c>
      <c r="G31" s="1132">
        <v>2027</v>
      </c>
      <c r="H31" s="1145"/>
      <c r="I31" s="1145"/>
      <c r="J31" s="1145"/>
      <c r="K31" s="1145"/>
    </row>
    <row r="32" spans="1:11" ht="15" customHeight="1" x14ac:dyDescent="0.25">
      <c r="A32" s="1145"/>
      <c r="B32" s="1145"/>
      <c r="C32" s="1147"/>
      <c r="D32" s="1134" t="s">
        <v>13</v>
      </c>
      <c r="E32" s="1134" t="s">
        <v>14</v>
      </c>
      <c r="F32" s="1134" t="s">
        <v>14</v>
      </c>
      <c r="G32" s="1134" t="s">
        <v>14</v>
      </c>
      <c r="H32" s="1145"/>
      <c r="I32" s="1145"/>
      <c r="J32" s="1145"/>
      <c r="K32" s="1145"/>
    </row>
    <row r="33" spans="1:11" ht="14.1" customHeight="1" x14ac:dyDescent="0.25">
      <c r="A33" s="1145"/>
      <c r="B33" s="1145"/>
      <c r="C33" s="1123" t="s">
        <v>33</v>
      </c>
      <c r="D33" s="1127" t="s">
        <v>2069</v>
      </c>
      <c r="E33" s="1127" t="s">
        <v>2069</v>
      </c>
      <c r="F33" s="1127" t="s">
        <v>2069</v>
      </c>
      <c r="G33" s="1127" t="s">
        <v>2069</v>
      </c>
      <c r="H33" s="1145"/>
      <c r="I33" s="1145"/>
      <c r="J33" s="1145"/>
      <c r="K33" s="1145"/>
    </row>
    <row r="34" spans="1:11" ht="14.1" customHeight="1" x14ac:dyDescent="0.25">
      <c r="A34" s="1145"/>
      <c r="B34" s="1145"/>
      <c r="C34" s="1123" t="s">
        <v>1029</v>
      </c>
      <c r="D34" s="1127" t="s">
        <v>2070</v>
      </c>
      <c r="E34" s="1127" t="s">
        <v>2071</v>
      </c>
      <c r="F34" s="1127" t="s">
        <v>2071</v>
      </c>
      <c r="G34" s="1127" t="s">
        <v>2072</v>
      </c>
      <c r="H34" s="1145"/>
      <c r="I34" s="1145"/>
      <c r="J34" s="1145"/>
      <c r="K34" s="1145"/>
    </row>
    <row r="35" spans="1:11" ht="14.1" customHeight="1" x14ac:dyDescent="0.25">
      <c r="A35" s="1145"/>
      <c r="B35" s="1145"/>
      <c r="C35" s="1123" t="s">
        <v>1032</v>
      </c>
      <c r="D35" s="1127" t="s">
        <v>2073</v>
      </c>
      <c r="E35" s="1127" t="s">
        <v>2074</v>
      </c>
      <c r="F35" s="1127" t="s">
        <v>2074</v>
      </c>
      <c r="G35" s="1127" t="s">
        <v>2075</v>
      </c>
      <c r="H35" s="1145"/>
      <c r="I35" s="1145"/>
      <c r="J35" s="1145"/>
      <c r="K35" s="1145"/>
    </row>
    <row r="36" spans="1:11" ht="14.1" customHeight="1" x14ac:dyDescent="0.25">
      <c r="A36" s="1145"/>
      <c r="B36" s="1145"/>
      <c r="C36" s="1123" t="s">
        <v>1037</v>
      </c>
      <c r="D36" s="1127" t="s">
        <v>1038</v>
      </c>
      <c r="E36" s="1127" t="s">
        <v>1039</v>
      </c>
      <c r="F36" s="1127" t="s">
        <v>1039</v>
      </c>
      <c r="G36" s="1127" t="s">
        <v>1039</v>
      </c>
      <c r="H36" s="1145"/>
      <c r="I36" s="1145"/>
      <c r="J36" s="1145"/>
      <c r="K36" s="1145"/>
    </row>
    <row r="37" spans="1:11" ht="14.1" customHeight="1" x14ac:dyDescent="0.25">
      <c r="A37" s="1145"/>
      <c r="B37" s="1145"/>
      <c r="C37" s="1123" t="s">
        <v>1042</v>
      </c>
      <c r="D37" s="1127" t="s">
        <v>1038</v>
      </c>
      <c r="E37" s="1127" t="s">
        <v>2076</v>
      </c>
      <c r="F37" s="1127" t="s">
        <v>1039</v>
      </c>
      <c r="G37" s="1127" t="s">
        <v>2077</v>
      </c>
      <c r="H37" s="1145"/>
      <c r="I37" s="1145"/>
      <c r="J37" s="1145"/>
      <c r="K37" s="1145"/>
    </row>
    <row r="38" spans="1:11" ht="14.1" customHeight="1" x14ac:dyDescent="0.25">
      <c r="A38" s="1145"/>
      <c r="B38" s="1145"/>
      <c r="C38" s="1123" t="s">
        <v>39</v>
      </c>
      <c r="D38" s="1127" t="s">
        <v>1038</v>
      </c>
      <c r="E38" s="1127" t="s">
        <v>2076</v>
      </c>
      <c r="F38" s="1127" t="s">
        <v>1039</v>
      </c>
      <c r="G38" s="1127" t="s">
        <v>2077</v>
      </c>
      <c r="H38" s="1145"/>
      <c r="I38" s="1145"/>
      <c r="J38" s="1145"/>
      <c r="K38" s="1145"/>
    </row>
    <row r="39" spans="1:11" ht="14.1" customHeight="1" x14ac:dyDescent="0.25">
      <c r="A39" s="1145"/>
      <c r="B39" s="1145"/>
      <c r="C39" s="1250" t="s">
        <v>1046</v>
      </c>
      <c r="D39" s="1251"/>
      <c r="E39" s="1251"/>
      <c r="F39" s="1251"/>
      <c r="G39" s="1251"/>
      <c r="H39" s="1145"/>
      <c r="I39" s="1145"/>
      <c r="J39" s="1145"/>
      <c r="K39" s="1145"/>
    </row>
    <row r="40" spans="1:11" ht="14.1" customHeight="1" x14ac:dyDescent="0.25">
      <c r="A40" s="1145"/>
      <c r="B40" s="1145"/>
      <c r="C40" s="1146"/>
      <c r="D40" s="1132">
        <v>2024</v>
      </c>
      <c r="E40" s="1132">
        <v>2025</v>
      </c>
      <c r="F40" s="1132">
        <v>2026</v>
      </c>
      <c r="G40" s="1132">
        <v>2027</v>
      </c>
      <c r="H40" s="1145"/>
      <c r="I40" s="1145"/>
      <c r="J40" s="1145"/>
      <c r="K40" s="1145"/>
    </row>
    <row r="41" spans="1:11" ht="14.1" customHeight="1" x14ac:dyDescent="0.25">
      <c r="A41" s="1145"/>
      <c r="B41" s="1145"/>
      <c r="C41" s="1147"/>
      <c r="D41" s="1134" t="s">
        <v>13</v>
      </c>
      <c r="E41" s="1134" t="s">
        <v>14</v>
      </c>
      <c r="F41" s="1134" t="s">
        <v>14</v>
      </c>
      <c r="G41" s="1134" t="s">
        <v>14</v>
      </c>
      <c r="H41" s="1145"/>
      <c r="I41" s="1145"/>
      <c r="J41" s="1145"/>
      <c r="K41" s="1145"/>
    </row>
    <row r="42" spans="1:11" ht="14.1" customHeight="1" x14ac:dyDescent="0.25">
      <c r="A42" s="1145"/>
      <c r="B42" s="1145"/>
      <c r="C42" s="1135" t="s">
        <v>1047</v>
      </c>
      <c r="D42" s="1136">
        <v>0</v>
      </c>
      <c r="E42" s="1136">
        <v>51758000</v>
      </c>
      <c r="F42" s="1136">
        <v>51758000</v>
      </c>
      <c r="G42" s="1136">
        <v>51758000</v>
      </c>
      <c r="H42" s="1145"/>
      <c r="I42" s="1145"/>
      <c r="J42" s="1145"/>
      <c r="K42" s="1145"/>
    </row>
    <row r="43" spans="1:11" ht="14.1" customHeight="1" x14ac:dyDescent="0.25">
      <c r="A43" s="1145"/>
      <c r="B43" s="1145"/>
      <c r="C43" s="1135" t="s">
        <v>1048</v>
      </c>
      <c r="D43" s="1136">
        <v>0</v>
      </c>
      <c r="E43" s="1136">
        <v>51758000</v>
      </c>
      <c r="F43" s="1136">
        <v>51758000</v>
      </c>
      <c r="G43" s="1136">
        <v>51758000</v>
      </c>
      <c r="H43" s="1145"/>
      <c r="I43" s="1145"/>
      <c r="J43" s="1145"/>
      <c r="K43" s="1145"/>
    </row>
    <row r="44" spans="1:11" ht="14.1" customHeight="1" x14ac:dyDescent="0.25">
      <c r="A44" s="1145"/>
      <c r="B44" s="1145"/>
      <c r="C44" s="1135" t="s">
        <v>1049</v>
      </c>
      <c r="D44" s="1136">
        <v>0</v>
      </c>
      <c r="E44" s="1136">
        <v>0</v>
      </c>
      <c r="F44" s="1136">
        <v>0</v>
      </c>
      <c r="G44" s="1136">
        <v>0</v>
      </c>
      <c r="H44" s="1145"/>
      <c r="I44" s="1145"/>
      <c r="J44" s="1145"/>
      <c r="K44" s="1145"/>
    </row>
    <row r="45" spans="1:11" ht="14.1" customHeight="1" x14ac:dyDescent="0.25">
      <c r="A45" s="1145"/>
      <c r="B45" s="1145"/>
      <c r="C45" s="1135" t="s">
        <v>1050</v>
      </c>
      <c r="D45" s="1136">
        <v>0</v>
      </c>
      <c r="E45" s="1136">
        <v>8972000</v>
      </c>
      <c r="F45" s="1136">
        <v>8972000</v>
      </c>
      <c r="G45" s="1136">
        <v>8972000</v>
      </c>
      <c r="H45" s="1145"/>
      <c r="I45" s="1145"/>
      <c r="J45" s="1145"/>
      <c r="K45" s="1145"/>
    </row>
    <row r="46" spans="1:11" ht="14.1" customHeight="1" x14ac:dyDescent="0.25">
      <c r="A46" s="1145"/>
      <c r="B46" s="1145"/>
      <c r="C46" s="1135" t="s">
        <v>1048</v>
      </c>
      <c r="D46" s="1136">
        <v>0</v>
      </c>
      <c r="E46" s="1136">
        <v>8972000</v>
      </c>
      <c r="F46" s="1136">
        <v>8972000</v>
      </c>
      <c r="G46" s="1136">
        <v>8972000</v>
      </c>
      <c r="H46" s="1145"/>
      <c r="I46" s="1145"/>
      <c r="J46" s="1145"/>
      <c r="K46" s="1145"/>
    </row>
    <row r="47" spans="1:11" ht="14.1" customHeight="1" x14ac:dyDescent="0.25">
      <c r="A47" s="1145"/>
      <c r="B47" s="1145"/>
      <c r="C47" s="1135" t="s">
        <v>1049</v>
      </c>
      <c r="D47" s="1136">
        <v>0</v>
      </c>
      <c r="E47" s="1136">
        <v>0</v>
      </c>
      <c r="F47" s="1136">
        <v>0</v>
      </c>
      <c r="G47" s="1136">
        <v>0</v>
      </c>
      <c r="H47" s="1145"/>
      <c r="I47" s="1145"/>
      <c r="J47" s="1145"/>
      <c r="K47" s="1145"/>
    </row>
    <row r="48" spans="1:11" ht="14.1" customHeight="1" x14ac:dyDescent="0.25">
      <c r="A48" s="1145"/>
      <c r="B48" s="1145"/>
      <c r="C48" s="1135" t="s">
        <v>1051</v>
      </c>
      <c r="D48" s="1136">
        <v>0</v>
      </c>
      <c r="E48" s="1136">
        <v>7880000</v>
      </c>
      <c r="F48" s="1136">
        <v>7880000</v>
      </c>
      <c r="G48" s="1136">
        <v>8380000</v>
      </c>
      <c r="H48" s="1145"/>
      <c r="I48" s="1145"/>
      <c r="J48" s="1145"/>
      <c r="K48" s="1145"/>
    </row>
    <row r="49" spans="1:11" ht="14.1" customHeight="1" x14ac:dyDescent="0.25">
      <c r="A49" s="1145"/>
      <c r="B49" s="1145"/>
      <c r="C49" s="1135" t="s">
        <v>1048</v>
      </c>
      <c r="D49" s="1136">
        <v>0</v>
      </c>
      <c r="E49" s="1136">
        <v>7880000</v>
      </c>
      <c r="F49" s="1136">
        <v>7880000</v>
      </c>
      <c r="G49" s="1136">
        <v>8380000</v>
      </c>
      <c r="H49" s="1145"/>
      <c r="I49" s="1145"/>
      <c r="J49" s="1145"/>
      <c r="K49" s="1145"/>
    </row>
    <row r="50" spans="1:11" ht="14.1" customHeight="1" x14ac:dyDescent="0.25">
      <c r="A50" s="1145"/>
      <c r="B50" s="1145"/>
      <c r="C50" s="1135" t="s">
        <v>1049</v>
      </c>
      <c r="D50" s="1136">
        <v>0</v>
      </c>
      <c r="E50" s="1136">
        <v>0</v>
      </c>
      <c r="F50" s="1136">
        <v>0</v>
      </c>
      <c r="G50" s="1136">
        <v>0</v>
      </c>
      <c r="H50" s="1145"/>
      <c r="I50" s="1145"/>
      <c r="J50" s="1145"/>
      <c r="K50" s="1145"/>
    </row>
    <row r="51" spans="1:11" ht="14.1" customHeight="1" x14ac:dyDescent="0.25">
      <c r="A51" s="1145"/>
      <c r="B51" s="1145"/>
      <c r="C51" s="1135" t="s">
        <v>1052</v>
      </c>
      <c r="D51" s="1136">
        <v>0</v>
      </c>
      <c r="E51" s="1136">
        <v>0</v>
      </c>
      <c r="F51" s="1136">
        <v>0</v>
      </c>
      <c r="G51" s="1136">
        <v>0</v>
      </c>
      <c r="H51" s="1145"/>
      <c r="I51" s="1145"/>
      <c r="J51" s="1145"/>
      <c r="K51" s="1145"/>
    </row>
    <row r="52" spans="1:11" ht="14.1" customHeight="1" x14ac:dyDescent="0.25">
      <c r="A52" s="1145"/>
      <c r="B52" s="1145"/>
      <c r="C52" s="1135" t="s">
        <v>1048</v>
      </c>
      <c r="D52" s="1136">
        <v>0</v>
      </c>
      <c r="E52" s="1136">
        <v>0</v>
      </c>
      <c r="F52" s="1136">
        <v>0</v>
      </c>
      <c r="G52" s="1136">
        <v>0</v>
      </c>
      <c r="H52" s="1145"/>
      <c r="I52" s="1145"/>
      <c r="J52" s="1145"/>
      <c r="K52" s="1145"/>
    </row>
    <row r="53" spans="1:11" ht="14.1" customHeight="1" x14ac:dyDescent="0.25">
      <c r="A53" s="1145"/>
      <c r="B53" s="1145"/>
      <c r="C53" s="1135" t="s">
        <v>1049</v>
      </c>
      <c r="D53" s="1136">
        <v>0</v>
      </c>
      <c r="E53" s="1136">
        <v>0</v>
      </c>
      <c r="F53" s="1136">
        <v>0</v>
      </c>
      <c r="G53" s="1136">
        <v>0</v>
      </c>
      <c r="H53" s="1145"/>
      <c r="I53" s="1145"/>
      <c r="J53" s="1145"/>
      <c r="K53" s="1145"/>
    </row>
    <row r="54" spans="1:11" ht="14.1" customHeight="1" x14ac:dyDescent="0.25">
      <c r="A54" s="1145"/>
      <c r="B54" s="1145"/>
      <c r="C54" s="1135" t="s">
        <v>1053</v>
      </c>
      <c r="D54" s="1136">
        <v>0</v>
      </c>
      <c r="E54" s="1136">
        <v>0</v>
      </c>
      <c r="F54" s="1136">
        <v>0</v>
      </c>
      <c r="G54" s="1136">
        <v>0</v>
      </c>
      <c r="H54" s="1145"/>
      <c r="I54" s="1145"/>
      <c r="J54" s="1145"/>
      <c r="K54" s="1145"/>
    </row>
    <row r="55" spans="1:11" ht="14.1" customHeight="1" x14ac:dyDescent="0.25">
      <c r="A55" s="1145"/>
      <c r="B55" s="1145"/>
      <c r="C55" s="1135" t="s">
        <v>1048</v>
      </c>
      <c r="D55" s="1136">
        <v>0</v>
      </c>
      <c r="E55" s="1136">
        <v>0</v>
      </c>
      <c r="F55" s="1136">
        <v>0</v>
      </c>
      <c r="G55" s="1136">
        <v>0</v>
      </c>
      <c r="H55" s="1145"/>
      <c r="I55" s="1145"/>
      <c r="J55" s="1145"/>
      <c r="K55" s="1145"/>
    </row>
    <row r="56" spans="1:11" ht="14.1" customHeight="1" x14ac:dyDescent="0.25">
      <c r="A56" s="1145"/>
      <c r="B56" s="1145"/>
      <c r="C56" s="1135" t="s">
        <v>1049</v>
      </c>
      <c r="D56" s="1136">
        <v>0</v>
      </c>
      <c r="E56" s="1136">
        <v>0</v>
      </c>
      <c r="F56" s="1136">
        <v>0</v>
      </c>
      <c r="G56" s="1136">
        <v>0</v>
      </c>
      <c r="H56" s="1145"/>
      <c r="I56" s="1145"/>
      <c r="J56" s="1145"/>
      <c r="K56" s="1145"/>
    </row>
    <row r="57" spans="1:11" ht="14.1" customHeight="1" x14ac:dyDescent="0.25">
      <c r="A57" s="1145"/>
      <c r="B57" s="1145"/>
      <c r="C57" s="1135" t="s">
        <v>1054</v>
      </c>
      <c r="D57" s="1136">
        <v>0</v>
      </c>
      <c r="E57" s="1136">
        <v>0</v>
      </c>
      <c r="F57" s="1136">
        <v>0</v>
      </c>
      <c r="G57" s="1136">
        <v>0</v>
      </c>
      <c r="H57" s="1145"/>
      <c r="I57" s="1145"/>
      <c r="J57" s="1145"/>
      <c r="K57" s="1145"/>
    </row>
    <row r="58" spans="1:11" ht="14.1" customHeight="1" x14ac:dyDescent="0.25">
      <c r="A58" s="1145"/>
      <c r="B58" s="1145"/>
      <c r="C58" s="1135" t="s">
        <v>1048</v>
      </c>
      <c r="D58" s="1136">
        <v>0</v>
      </c>
      <c r="E58" s="1136">
        <v>0</v>
      </c>
      <c r="F58" s="1136">
        <v>0</v>
      </c>
      <c r="G58" s="1136">
        <v>0</v>
      </c>
      <c r="H58" s="1145"/>
      <c r="I58" s="1145"/>
      <c r="J58" s="1145"/>
      <c r="K58" s="1145"/>
    </row>
    <row r="59" spans="1:11" ht="14.1" customHeight="1" x14ac:dyDescent="0.25">
      <c r="A59" s="1145"/>
      <c r="B59" s="1145"/>
      <c r="C59" s="1135" t="s">
        <v>1049</v>
      </c>
      <c r="D59" s="1136">
        <v>0</v>
      </c>
      <c r="E59" s="1136">
        <v>0</v>
      </c>
      <c r="F59" s="1136">
        <v>0</v>
      </c>
      <c r="G59" s="1136">
        <v>0</v>
      </c>
      <c r="H59" s="1145"/>
      <c r="I59" s="1145"/>
      <c r="J59" s="1145"/>
      <c r="K59" s="1145"/>
    </row>
    <row r="60" spans="1:11" ht="14.1" customHeight="1" x14ac:dyDescent="0.25">
      <c r="A60" s="1145"/>
      <c r="B60" s="1145"/>
      <c r="C60" s="1135" t="s">
        <v>1055</v>
      </c>
      <c r="D60" s="1136">
        <v>0</v>
      </c>
      <c r="E60" s="1136">
        <v>240000</v>
      </c>
      <c r="F60" s="1136">
        <v>240000</v>
      </c>
      <c r="G60" s="1136">
        <v>240000</v>
      </c>
      <c r="H60" s="1145"/>
      <c r="I60" s="1145"/>
      <c r="J60" s="1145"/>
      <c r="K60" s="1145"/>
    </row>
    <row r="61" spans="1:11" ht="14.1" customHeight="1" x14ac:dyDescent="0.25">
      <c r="A61" s="1145"/>
      <c r="B61" s="1145"/>
      <c r="C61" s="1135" t="s">
        <v>1048</v>
      </c>
      <c r="D61" s="1136">
        <v>0</v>
      </c>
      <c r="E61" s="1136">
        <v>240000</v>
      </c>
      <c r="F61" s="1136">
        <v>240000</v>
      </c>
      <c r="G61" s="1136">
        <v>240000</v>
      </c>
      <c r="H61" s="1145"/>
      <c r="I61" s="1145"/>
      <c r="J61" s="1145"/>
      <c r="K61" s="1145"/>
    </row>
    <row r="62" spans="1:11" ht="14.1" customHeight="1" x14ac:dyDescent="0.25">
      <c r="A62" s="1145"/>
      <c r="B62" s="1145"/>
      <c r="C62" s="1135" t="s">
        <v>1049</v>
      </c>
      <c r="D62" s="1136">
        <v>0</v>
      </c>
      <c r="E62" s="1136">
        <v>0</v>
      </c>
      <c r="F62" s="1136">
        <v>0</v>
      </c>
      <c r="G62" s="1136">
        <v>0</v>
      </c>
      <c r="H62" s="1145"/>
      <c r="I62" s="1145"/>
      <c r="J62" s="1145"/>
      <c r="K62" s="1145"/>
    </row>
    <row r="63" spans="1:11" ht="14.1" customHeight="1" x14ac:dyDescent="0.25">
      <c r="A63" s="1145"/>
      <c r="B63" s="1145"/>
      <c r="C63" s="1135" t="s">
        <v>1056</v>
      </c>
      <c r="D63" s="1136">
        <v>0</v>
      </c>
      <c r="E63" s="1136">
        <v>0</v>
      </c>
      <c r="F63" s="1136">
        <v>0</v>
      </c>
      <c r="G63" s="1136">
        <v>0</v>
      </c>
      <c r="H63" s="1145"/>
      <c r="I63" s="1145"/>
      <c r="J63" s="1145"/>
      <c r="K63" s="1145"/>
    </row>
    <row r="64" spans="1:11" ht="14.1" customHeight="1" x14ac:dyDescent="0.25">
      <c r="A64" s="1145"/>
      <c r="B64" s="1145"/>
      <c r="C64" s="1135" t="s">
        <v>1048</v>
      </c>
      <c r="D64" s="1136">
        <v>0</v>
      </c>
      <c r="E64" s="1136">
        <v>0</v>
      </c>
      <c r="F64" s="1136">
        <v>0</v>
      </c>
      <c r="G64" s="1136">
        <v>0</v>
      </c>
      <c r="H64" s="1145"/>
      <c r="I64" s="1145"/>
      <c r="J64" s="1145"/>
      <c r="K64" s="1145"/>
    </row>
    <row r="65" spans="1:11" ht="14.1" customHeight="1" x14ac:dyDescent="0.25">
      <c r="A65" s="1145"/>
      <c r="B65" s="1145"/>
      <c r="C65" s="1135" t="s">
        <v>1057</v>
      </c>
      <c r="D65" s="1136">
        <v>0</v>
      </c>
      <c r="E65" s="1136">
        <v>0</v>
      </c>
      <c r="F65" s="1136">
        <v>0</v>
      </c>
      <c r="G65" s="1136">
        <v>0</v>
      </c>
      <c r="H65" s="1145"/>
      <c r="I65" s="1145"/>
      <c r="J65" s="1145"/>
      <c r="K65" s="1145"/>
    </row>
    <row r="66" spans="1:11" ht="14.1" customHeight="1" x14ac:dyDescent="0.25">
      <c r="A66" s="1145"/>
      <c r="B66" s="1145"/>
      <c r="C66" s="1135" t="s">
        <v>1058</v>
      </c>
      <c r="D66" s="1136">
        <v>0</v>
      </c>
      <c r="E66" s="1136">
        <v>0</v>
      </c>
      <c r="F66" s="1136">
        <v>0</v>
      </c>
      <c r="G66" s="1136">
        <v>0</v>
      </c>
      <c r="H66" s="1145"/>
      <c r="I66" s="1145"/>
      <c r="J66" s="1145"/>
      <c r="K66" s="1145"/>
    </row>
    <row r="67" spans="1:11" ht="14.1" customHeight="1" x14ac:dyDescent="0.25">
      <c r="A67" s="1145"/>
      <c r="B67" s="1145"/>
      <c r="C67" s="1135" t="s">
        <v>1059</v>
      </c>
      <c r="D67" s="1136">
        <v>0</v>
      </c>
      <c r="E67" s="1136">
        <v>0</v>
      </c>
      <c r="F67" s="1136">
        <v>0</v>
      </c>
      <c r="G67" s="1136">
        <v>0</v>
      </c>
      <c r="H67" s="1145"/>
      <c r="I67" s="1145"/>
      <c r="J67" s="1145"/>
      <c r="K67" s="1145"/>
    </row>
    <row r="68" spans="1:11" ht="14.1" customHeight="1" x14ac:dyDescent="0.25">
      <c r="A68" s="1145"/>
      <c r="B68" s="1145"/>
      <c r="C68" s="1135" t="s">
        <v>1060</v>
      </c>
      <c r="D68" s="1136">
        <v>0</v>
      </c>
      <c r="E68" s="1136">
        <v>0</v>
      </c>
      <c r="F68" s="1136">
        <v>0</v>
      </c>
      <c r="G68" s="1136">
        <v>0</v>
      </c>
      <c r="H68" s="1145"/>
      <c r="I68" s="1145"/>
      <c r="J68" s="1145"/>
      <c r="K68" s="1145"/>
    </row>
    <row r="69" spans="1:11" ht="14.1" customHeight="1" x14ac:dyDescent="0.25">
      <c r="A69" s="1145"/>
      <c r="B69" s="1145"/>
      <c r="C69" s="1135" t="s">
        <v>1061</v>
      </c>
      <c r="D69" s="1136">
        <v>0</v>
      </c>
      <c r="E69" s="1136">
        <v>0</v>
      </c>
      <c r="F69" s="1136">
        <v>0</v>
      </c>
      <c r="G69" s="1136">
        <v>0</v>
      </c>
      <c r="H69" s="1145"/>
      <c r="I69" s="1145"/>
      <c r="J69" s="1145"/>
      <c r="K69" s="1145"/>
    </row>
    <row r="70" spans="1:11" ht="14.1" customHeight="1" x14ac:dyDescent="0.25">
      <c r="A70" s="1145"/>
      <c r="B70" s="1145"/>
      <c r="C70" s="1135" t="s">
        <v>1048</v>
      </c>
      <c r="D70" s="1136">
        <v>0</v>
      </c>
      <c r="E70" s="1136">
        <v>0</v>
      </c>
      <c r="F70" s="1136">
        <v>0</v>
      </c>
      <c r="G70" s="1136">
        <v>0</v>
      </c>
      <c r="H70" s="1145"/>
      <c r="I70" s="1145"/>
      <c r="J70" s="1145"/>
      <c r="K70" s="1145"/>
    </row>
    <row r="71" spans="1:11" ht="14.1" customHeight="1" x14ac:dyDescent="0.25">
      <c r="A71" s="1145"/>
      <c r="B71" s="1145"/>
      <c r="C71" s="1135" t="s">
        <v>1057</v>
      </c>
      <c r="D71" s="1136">
        <v>0</v>
      </c>
      <c r="E71" s="1136">
        <v>0</v>
      </c>
      <c r="F71" s="1136">
        <v>0</v>
      </c>
      <c r="G71" s="1136">
        <v>0</v>
      </c>
      <c r="H71" s="1145"/>
      <c r="I71" s="1145"/>
      <c r="J71" s="1145"/>
      <c r="K71" s="1145"/>
    </row>
    <row r="72" spans="1:11" ht="14.1" customHeight="1" x14ac:dyDescent="0.25">
      <c r="A72" s="1145"/>
      <c r="B72" s="1145"/>
      <c r="C72" s="1135" t="s">
        <v>1058</v>
      </c>
      <c r="D72" s="1136">
        <v>0</v>
      </c>
      <c r="E72" s="1136">
        <v>0</v>
      </c>
      <c r="F72" s="1136">
        <v>0</v>
      </c>
      <c r="G72" s="1136">
        <v>0</v>
      </c>
      <c r="H72" s="1145"/>
      <c r="I72" s="1145"/>
      <c r="J72" s="1145"/>
      <c r="K72" s="1145"/>
    </row>
    <row r="73" spans="1:11" ht="14.1" customHeight="1" x14ac:dyDescent="0.25">
      <c r="A73" s="1145"/>
      <c r="B73" s="1145"/>
      <c r="C73" s="1135" t="s">
        <v>1059</v>
      </c>
      <c r="D73" s="1136">
        <v>0</v>
      </c>
      <c r="E73" s="1136">
        <v>0</v>
      </c>
      <c r="F73" s="1136">
        <v>0</v>
      </c>
      <c r="G73" s="1136">
        <v>0</v>
      </c>
      <c r="H73" s="1145"/>
      <c r="I73" s="1145"/>
      <c r="J73" s="1145"/>
      <c r="K73" s="1145"/>
    </row>
    <row r="74" spans="1:11" ht="14.1" customHeight="1" x14ac:dyDescent="0.25">
      <c r="A74" s="1145"/>
      <c r="B74" s="1145"/>
      <c r="C74" s="1135" t="s">
        <v>1060</v>
      </c>
      <c r="D74" s="1136">
        <v>0</v>
      </c>
      <c r="E74" s="1136">
        <v>0</v>
      </c>
      <c r="F74" s="1136">
        <v>0</v>
      </c>
      <c r="G74" s="1136">
        <v>0</v>
      </c>
      <c r="H74" s="1145"/>
      <c r="I74" s="1145"/>
      <c r="J74" s="1145"/>
      <c r="K74" s="1145"/>
    </row>
    <row r="75" spans="1:11" ht="14.1" customHeight="1" x14ac:dyDescent="0.25">
      <c r="A75" s="1145"/>
      <c r="B75" s="1145"/>
      <c r="C75" s="1135" t="s">
        <v>1062</v>
      </c>
      <c r="D75" s="1136">
        <v>0</v>
      </c>
      <c r="E75" s="1136">
        <v>0</v>
      </c>
      <c r="F75" s="1136">
        <v>0</v>
      </c>
      <c r="G75" s="1136">
        <v>0</v>
      </c>
      <c r="H75" s="1145"/>
      <c r="I75" s="1145"/>
      <c r="J75" s="1145"/>
      <c r="K75" s="1145"/>
    </row>
    <row r="76" spans="1:11" ht="14.1" customHeight="1" x14ac:dyDescent="0.25">
      <c r="A76" s="1145"/>
      <c r="B76" s="1145"/>
      <c r="C76" s="1135" t="s">
        <v>1048</v>
      </c>
      <c r="D76" s="1136">
        <v>0</v>
      </c>
      <c r="E76" s="1136">
        <v>0</v>
      </c>
      <c r="F76" s="1136">
        <v>0</v>
      </c>
      <c r="G76" s="1136">
        <v>0</v>
      </c>
      <c r="H76" s="1145"/>
      <c r="I76" s="1145"/>
      <c r="J76" s="1145"/>
      <c r="K76" s="1145"/>
    </row>
    <row r="77" spans="1:11" ht="14.1" customHeight="1" x14ac:dyDescent="0.25">
      <c r="A77" s="1145"/>
      <c r="B77" s="1145"/>
      <c r="C77" s="1135" t="s">
        <v>1057</v>
      </c>
      <c r="D77" s="1136">
        <v>0</v>
      </c>
      <c r="E77" s="1136">
        <v>0</v>
      </c>
      <c r="F77" s="1136">
        <v>0</v>
      </c>
      <c r="G77" s="1136">
        <v>0</v>
      </c>
      <c r="H77" s="1145"/>
      <c r="I77" s="1145"/>
      <c r="J77" s="1145"/>
      <c r="K77" s="1145"/>
    </row>
    <row r="78" spans="1:11" ht="14.1" customHeight="1" x14ac:dyDescent="0.25">
      <c r="A78" s="1145"/>
      <c r="B78" s="1145"/>
      <c r="C78" s="1135" t="s">
        <v>1058</v>
      </c>
      <c r="D78" s="1136">
        <v>0</v>
      </c>
      <c r="E78" s="1136">
        <v>0</v>
      </c>
      <c r="F78" s="1136">
        <v>0</v>
      </c>
      <c r="G78" s="1136">
        <v>0</v>
      </c>
      <c r="H78" s="1145"/>
      <c r="I78" s="1145"/>
      <c r="J78" s="1145"/>
      <c r="K78" s="1145"/>
    </row>
    <row r="79" spans="1:11" ht="14.1" customHeight="1" x14ac:dyDescent="0.25">
      <c r="A79" s="1145"/>
      <c r="B79" s="1145"/>
      <c r="C79" s="1135" t="s">
        <v>1059</v>
      </c>
      <c r="D79" s="1136">
        <v>0</v>
      </c>
      <c r="E79" s="1136">
        <v>0</v>
      </c>
      <c r="F79" s="1136">
        <v>0</v>
      </c>
      <c r="G79" s="1136">
        <v>0</v>
      </c>
      <c r="H79" s="1145"/>
      <c r="I79" s="1145"/>
      <c r="J79" s="1145"/>
      <c r="K79" s="1145"/>
    </row>
    <row r="80" spans="1:11" ht="14.1" customHeight="1" x14ac:dyDescent="0.25">
      <c r="A80" s="1145"/>
      <c r="B80" s="1145"/>
      <c r="C80" s="1135" t="s">
        <v>1060</v>
      </c>
      <c r="D80" s="1136">
        <v>0</v>
      </c>
      <c r="E80" s="1136">
        <v>0</v>
      </c>
      <c r="F80" s="1136">
        <v>0</v>
      </c>
      <c r="G80" s="1136">
        <v>0</v>
      </c>
      <c r="H80" s="1145"/>
      <c r="I80" s="1145"/>
      <c r="J80" s="1145"/>
      <c r="K80" s="1145"/>
    </row>
    <row r="81" spans="1:11" ht="14.1" customHeight="1" x14ac:dyDescent="0.25">
      <c r="A81" s="1145"/>
      <c r="B81" s="1145"/>
      <c r="C81" s="1135" t="s">
        <v>1063</v>
      </c>
      <c r="D81" s="1136">
        <v>0</v>
      </c>
      <c r="E81" s="1136">
        <v>0</v>
      </c>
      <c r="F81" s="1136">
        <v>0</v>
      </c>
      <c r="G81" s="1136">
        <v>0</v>
      </c>
      <c r="H81" s="1145"/>
      <c r="I81" s="1145"/>
      <c r="J81" s="1145"/>
      <c r="K81" s="1145"/>
    </row>
    <row r="82" spans="1:11" ht="14.1" customHeight="1" x14ac:dyDescent="0.25">
      <c r="A82" s="1145"/>
      <c r="B82" s="1145"/>
      <c r="C82" s="1135" t="s">
        <v>1064</v>
      </c>
      <c r="D82" s="1136">
        <v>0</v>
      </c>
      <c r="E82" s="1136">
        <v>0</v>
      </c>
      <c r="F82" s="1136">
        <v>0</v>
      </c>
      <c r="G82" s="1136">
        <v>0</v>
      </c>
      <c r="H82" s="1145"/>
      <c r="I82" s="1145"/>
      <c r="J82" s="1145"/>
      <c r="K82" s="1145"/>
    </row>
    <row r="83" spans="1:11" ht="14.1" customHeight="1" x14ac:dyDescent="0.25">
      <c r="A83" s="1145"/>
      <c r="B83" s="1145"/>
      <c r="C83" s="1137" t="s">
        <v>572</v>
      </c>
      <c r="D83" s="1136">
        <v>0</v>
      </c>
      <c r="E83" s="1136">
        <v>68850000</v>
      </c>
      <c r="F83" s="1136">
        <v>68850000</v>
      </c>
      <c r="G83" s="1136">
        <v>69350000</v>
      </c>
      <c r="H83" s="1145"/>
      <c r="I83" s="1145"/>
      <c r="J83" s="1145"/>
      <c r="K83" s="1145"/>
    </row>
    <row r="84" spans="1:11" ht="18" customHeight="1" x14ac:dyDescent="0.25">
      <c r="A84" s="1145"/>
      <c r="B84" s="1145"/>
      <c r="C84" s="1129" t="s">
        <v>1022</v>
      </c>
      <c r="D84" s="1252" t="s">
        <v>2078</v>
      </c>
      <c r="E84" s="1253"/>
      <c r="F84" s="1253"/>
      <c r="G84" s="1253"/>
      <c r="H84" s="1145"/>
      <c r="I84" s="1145"/>
      <c r="J84" s="1145"/>
      <c r="K84" s="1145"/>
    </row>
    <row r="85" spans="1:11" ht="18" customHeight="1" x14ac:dyDescent="0.25">
      <c r="A85" s="1145"/>
      <c r="B85" s="1145"/>
      <c r="C85" s="1130" t="s">
        <v>1024</v>
      </c>
      <c r="D85" s="1254" t="s">
        <v>2079</v>
      </c>
      <c r="E85" s="1255"/>
      <c r="F85" s="1255"/>
      <c r="G85" s="1255"/>
      <c r="H85" s="1145"/>
      <c r="I85" s="1145"/>
      <c r="J85" s="1145"/>
      <c r="K85" s="1145"/>
    </row>
    <row r="86" spans="1:11" ht="18" customHeight="1" x14ac:dyDescent="0.25">
      <c r="A86" s="1145"/>
      <c r="B86" s="1145"/>
      <c r="C86" s="1130" t="s">
        <v>31</v>
      </c>
      <c r="D86" s="1254" t="s">
        <v>188</v>
      </c>
      <c r="E86" s="1255"/>
      <c r="F86" s="1255"/>
      <c r="G86" s="1255"/>
      <c r="H86" s="1145"/>
      <c r="I86" s="1145"/>
      <c r="J86" s="1145"/>
      <c r="K86" s="1145"/>
    </row>
    <row r="87" spans="1:11" ht="15" customHeight="1" x14ac:dyDescent="0.25">
      <c r="A87" s="1145"/>
      <c r="B87" s="1145"/>
      <c r="C87" s="1146"/>
      <c r="D87" s="1132">
        <v>2024</v>
      </c>
      <c r="E87" s="1132">
        <v>2025</v>
      </c>
      <c r="F87" s="1132">
        <v>2026</v>
      </c>
      <c r="G87" s="1132">
        <v>2027</v>
      </c>
      <c r="H87" s="1145"/>
      <c r="I87" s="1145"/>
      <c r="J87" s="1145"/>
      <c r="K87" s="1145"/>
    </row>
    <row r="88" spans="1:11" ht="15" customHeight="1" x14ac:dyDescent="0.25">
      <c r="A88" s="1145"/>
      <c r="B88" s="1145"/>
      <c r="C88" s="1147"/>
      <c r="D88" s="1134" t="s">
        <v>13</v>
      </c>
      <c r="E88" s="1134" t="s">
        <v>14</v>
      </c>
      <c r="F88" s="1134" t="s">
        <v>14</v>
      </c>
      <c r="G88" s="1134" t="s">
        <v>14</v>
      </c>
      <c r="H88" s="1145"/>
      <c r="I88" s="1145"/>
      <c r="J88" s="1145"/>
      <c r="K88" s="1145"/>
    </row>
    <row r="89" spans="1:11" ht="14.1" customHeight="1" x14ac:dyDescent="0.25">
      <c r="A89" s="1145"/>
      <c r="B89" s="1145"/>
      <c r="C89" s="1123" t="s">
        <v>33</v>
      </c>
      <c r="D89" s="1127" t="s">
        <v>2080</v>
      </c>
      <c r="E89" s="1127" t="s">
        <v>2080</v>
      </c>
      <c r="F89" s="1127" t="s">
        <v>2080</v>
      </c>
      <c r="G89" s="1127" t="s">
        <v>2080</v>
      </c>
      <c r="H89" s="1145"/>
      <c r="I89" s="1145"/>
      <c r="J89" s="1145"/>
      <c r="K89" s="1145"/>
    </row>
    <row r="90" spans="1:11" ht="14.1" customHeight="1" x14ac:dyDescent="0.25">
      <c r="A90" s="1145"/>
      <c r="B90" s="1145"/>
      <c r="C90" s="1123" t="s">
        <v>1029</v>
      </c>
      <c r="D90" s="1127" t="s">
        <v>2081</v>
      </c>
      <c r="E90" s="1127" t="s">
        <v>2081</v>
      </c>
      <c r="F90" s="1127" t="s">
        <v>2081</v>
      </c>
      <c r="G90" s="1127" t="s">
        <v>2081</v>
      </c>
      <c r="H90" s="1145"/>
      <c r="I90" s="1145"/>
      <c r="J90" s="1145"/>
      <c r="K90" s="1145"/>
    </row>
    <row r="91" spans="1:11" ht="14.1" customHeight="1" x14ac:dyDescent="0.25">
      <c r="A91" s="1145"/>
      <c r="B91" s="1145"/>
      <c r="C91" s="1123" t="s">
        <v>1032</v>
      </c>
      <c r="D91" s="1127" t="s">
        <v>2082</v>
      </c>
      <c r="E91" s="1127" t="s">
        <v>2082</v>
      </c>
      <c r="F91" s="1127" t="s">
        <v>2082</v>
      </c>
      <c r="G91" s="1127" t="s">
        <v>2082</v>
      </c>
      <c r="H91" s="1145"/>
      <c r="I91" s="1145"/>
      <c r="J91" s="1145"/>
      <c r="K91" s="1145"/>
    </row>
    <row r="92" spans="1:11" ht="14.1" customHeight="1" x14ac:dyDescent="0.25">
      <c r="A92" s="1145"/>
      <c r="B92" s="1145"/>
      <c r="C92" s="1123" t="s">
        <v>1037</v>
      </c>
      <c r="D92" s="1127" t="s">
        <v>1038</v>
      </c>
      <c r="E92" s="1127" t="s">
        <v>1039</v>
      </c>
      <c r="F92" s="1127" t="s">
        <v>1039</v>
      </c>
      <c r="G92" s="1127" t="s">
        <v>1039</v>
      </c>
      <c r="H92" s="1145"/>
      <c r="I92" s="1145"/>
      <c r="J92" s="1145"/>
      <c r="K92" s="1145"/>
    </row>
    <row r="93" spans="1:11" ht="14.1" customHeight="1" x14ac:dyDescent="0.25">
      <c r="A93" s="1145"/>
      <c r="B93" s="1145"/>
      <c r="C93" s="1123" t="s">
        <v>1042</v>
      </c>
      <c r="D93" s="1127" t="s">
        <v>1038</v>
      </c>
      <c r="E93" s="1127" t="s">
        <v>1039</v>
      </c>
      <c r="F93" s="1127" t="s">
        <v>1039</v>
      </c>
      <c r="G93" s="1127" t="s">
        <v>1039</v>
      </c>
      <c r="H93" s="1145"/>
      <c r="I93" s="1145"/>
      <c r="J93" s="1145"/>
      <c r="K93" s="1145"/>
    </row>
    <row r="94" spans="1:11" ht="14.1" customHeight="1" x14ac:dyDescent="0.25">
      <c r="A94" s="1145"/>
      <c r="B94" s="1145"/>
      <c r="C94" s="1123" t="s">
        <v>39</v>
      </c>
      <c r="D94" s="1127" t="s">
        <v>1038</v>
      </c>
      <c r="E94" s="1127" t="s">
        <v>1039</v>
      </c>
      <c r="F94" s="1127" t="s">
        <v>1039</v>
      </c>
      <c r="G94" s="1127" t="s">
        <v>1039</v>
      </c>
      <c r="H94" s="1145"/>
      <c r="I94" s="1145"/>
      <c r="J94" s="1145"/>
      <c r="K94" s="1145"/>
    </row>
    <row r="95" spans="1:11" ht="14.1" customHeight="1" x14ac:dyDescent="0.25">
      <c r="A95" s="1145"/>
      <c r="B95" s="1145"/>
      <c r="C95" s="1250" t="s">
        <v>1046</v>
      </c>
      <c r="D95" s="1251"/>
      <c r="E95" s="1251"/>
      <c r="F95" s="1251"/>
      <c r="G95" s="1251"/>
      <c r="H95" s="1145"/>
      <c r="I95" s="1145"/>
      <c r="J95" s="1145"/>
      <c r="K95" s="1145"/>
    </row>
    <row r="96" spans="1:11" ht="14.1" customHeight="1" x14ac:dyDescent="0.25">
      <c r="A96" s="1145"/>
      <c r="B96" s="1145"/>
      <c r="C96" s="1146"/>
      <c r="D96" s="1132">
        <v>2024</v>
      </c>
      <c r="E96" s="1132">
        <v>2025</v>
      </c>
      <c r="F96" s="1132">
        <v>2026</v>
      </c>
      <c r="G96" s="1132">
        <v>2027</v>
      </c>
      <c r="H96" s="1145"/>
      <c r="I96" s="1145"/>
      <c r="J96" s="1145"/>
      <c r="K96" s="1145"/>
    </row>
    <row r="97" spans="1:11" ht="14.1" customHeight="1" x14ac:dyDescent="0.25">
      <c r="A97" s="1145"/>
      <c r="B97" s="1145"/>
      <c r="C97" s="1147"/>
      <c r="D97" s="1134" t="s">
        <v>13</v>
      </c>
      <c r="E97" s="1134" t="s">
        <v>14</v>
      </c>
      <c r="F97" s="1134" t="s">
        <v>14</v>
      </c>
      <c r="G97" s="1134" t="s">
        <v>14</v>
      </c>
      <c r="H97" s="1145"/>
      <c r="I97" s="1145"/>
      <c r="J97" s="1145"/>
      <c r="K97" s="1145"/>
    </row>
    <row r="98" spans="1:11" ht="14.1" customHeight="1" x14ac:dyDescent="0.25">
      <c r="A98" s="1145"/>
      <c r="B98" s="1145"/>
      <c r="C98" s="1135" t="s">
        <v>1047</v>
      </c>
      <c r="D98" s="1136">
        <v>0</v>
      </c>
      <c r="E98" s="1136">
        <v>0</v>
      </c>
      <c r="F98" s="1136">
        <v>0</v>
      </c>
      <c r="G98" s="1136">
        <v>0</v>
      </c>
      <c r="H98" s="1145"/>
      <c r="I98" s="1145"/>
      <c r="J98" s="1145"/>
      <c r="K98" s="1145"/>
    </row>
    <row r="99" spans="1:11" ht="14.1" customHeight="1" x14ac:dyDescent="0.25">
      <c r="A99" s="1145"/>
      <c r="B99" s="1145"/>
      <c r="C99" s="1135" t="s">
        <v>1048</v>
      </c>
      <c r="D99" s="1136">
        <v>0</v>
      </c>
      <c r="E99" s="1136">
        <v>0</v>
      </c>
      <c r="F99" s="1136">
        <v>0</v>
      </c>
      <c r="G99" s="1136">
        <v>0</v>
      </c>
      <c r="H99" s="1145"/>
      <c r="I99" s="1145"/>
      <c r="J99" s="1145"/>
      <c r="K99" s="1145"/>
    </row>
    <row r="100" spans="1:11" ht="14.1" customHeight="1" x14ac:dyDescent="0.25">
      <c r="A100" s="1145"/>
      <c r="B100" s="1145"/>
      <c r="C100" s="1135" t="s">
        <v>1049</v>
      </c>
      <c r="D100" s="1136">
        <v>0</v>
      </c>
      <c r="E100" s="1136">
        <v>0</v>
      </c>
      <c r="F100" s="1136">
        <v>0</v>
      </c>
      <c r="G100" s="1136">
        <v>0</v>
      </c>
      <c r="H100" s="1145"/>
      <c r="I100" s="1145"/>
      <c r="J100" s="1145"/>
      <c r="K100" s="1145"/>
    </row>
    <row r="101" spans="1:11" ht="14.1" customHeight="1" x14ac:dyDescent="0.25">
      <c r="A101" s="1145"/>
      <c r="B101" s="1145"/>
      <c r="C101" s="1135" t="s">
        <v>1050</v>
      </c>
      <c r="D101" s="1136">
        <v>0</v>
      </c>
      <c r="E101" s="1136">
        <v>0</v>
      </c>
      <c r="F101" s="1136">
        <v>0</v>
      </c>
      <c r="G101" s="1136">
        <v>0</v>
      </c>
      <c r="H101" s="1145"/>
      <c r="I101" s="1145"/>
      <c r="J101" s="1145"/>
      <c r="K101" s="1145"/>
    </row>
    <row r="102" spans="1:11" ht="14.1" customHeight="1" x14ac:dyDescent="0.25">
      <c r="A102" s="1145"/>
      <c r="B102" s="1145"/>
      <c r="C102" s="1135" t="s">
        <v>1048</v>
      </c>
      <c r="D102" s="1136">
        <v>0</v>
      </c>
      <c r="E102" s="1136">
        <v>0</v>
      </c>
      <c r="F102" s="1136">
        <v>0</v>
      </c>
      <c r="G102" s="1136">
        <v>0</v>
      </c>
      <c r="H102" s="1145"/>
      <c r="I102" s="1145"/>
      <c r="J102" s="1145"/>
      <c r="K102" s="1145"/>
    </row>
    <row r="103" spans="1:11" ht="14.1" customHeight="1" x14ac:dyDescent="0.25">
      <c r="A103" s="1145"/>
      <c r="B103" s="1145"/>
      <c r="C103" s="1135" t="s">
        <v>1049</v>
      </c>
      <c r="D103" s="1136">
        <v>0</v>
      </c>
      <c r="E103" s="1136">
        <v>0</v>
      </c>
      <c r="F103" s="1136">
        <v>0</v>
      </c>
      <c r="G103" s="1136">
        <v>0</v>
      </c>
      <c r="H103" s="1145"/>
      <c r="I103" s="1145"/>
      <c r="J103" s="1145"/>
      <c r="K103" s="1145"/>
    </row>
    <row r="104" spans="1:11" ht="14.1" customHeight="1" x14ac:dyDescent="0.25">
      <c r="A104" s="1145"/>
      <c r="B104" s="1145"/>
      <c r="C104" s="1135" t="s">
        <v>1051</v>
      </c>
      <c r="D104" s="1136">
        <v>0</v>
      </c>
      <c r="E104" s="1136">
        <v>5000000</v>
      </c>
      <c r="F104" s="1136">
        <v>5000000</v>
      </c>
      <c r="G104" s="1136">
        <v>5000000</v>
      </c>
      <c r="H104" s="1145"/>
      <c r="I104" s="1145"/>
      <c r="J104" s="1145"/>
      <c r="K104" s="1145"/>
    </row>
    <row r="105" spans="1:11" ht="14.1" customHeight="1" x14ac:dyDescent="0.25">
      <c r="A105" s="1145"/>
      <c r="B105" s="1145"/>
      <c r="C105" s="1135" t="s">
        <v>1048</v>
      </c>
      <c r="D105" s="1136">
        <v>0</v>
      </c>
      <c r="E105" s="1136">
        <v>5000000</v>
      </c>
      <c r="F105" s="1136">
        <v>5000000</v>
      </c>
      <c r="G105" s="1136">
        <v>5000000</v>
      </c>
      <c r="H105" s="1145"/>
      <c r="I105" s="1145"/>
      <c r="J105" s="1145"/>
      <c r="K105" s="1145"/>
    </row>
    <row r="106" spans="1:11" ht="14.1" customHeight="1" x14ac:dyDescent="0.25">
      <c r="A106" s="1145"/>
      <c r="B106" s="1145"/>
      <c r="C106" s="1135" t="s">
        <v>1049</v>
      </c>
      <c r="D106" s="1136">
        <v>0</v>
      </c>
      <c r="E106" s="1136">
        <v>0</v>
      </c>
      <c r="F106" s="1136">
        <v>0</v>
      </c>
      <c r="G106" s="1136">
        <v>0</v>
      </c>
      <c r="H106" s="1145"/>
      <c r="I106" s="1145"/>
      <c r="J106" s="1145"/>
      <c r="K106" s="1145"/>
    </row>
    <row r="107" spans="1:11" ht="14.1" customHeight="1" x14ac:dyDescent="0.25">
      <c r="A107" s="1145"/>
      <c r="B107" s="1145"/>
      <c r="C107" s="1135" t="s">
        <v>1052</v>
      </c>
      <c r="D107" s="1136">
        <v>0</v>
      </c>
      <c r="E107" s="1136">
        <v>0</v>
      </c>
      <c r="F107" s="1136">
        <v>0</v>
      </c>
      <c r="G107" s="1136">
        <v>0</v>
      </c>
      <c r="H107" s="1145"/>
      <c r="I107" s="1145"/>
      <c r="J107" s="1145"/>
      <c r="K107" s="1145"/>
    </row>
    <row r="108" spans="1:11" ht="14.1" customHeight="1" x14ac:dyDescent="0.25">
      <c r="A108" s="1145"/>
      <c r="B108" s="1145"/>
      <c r="C108" s="1135" t="s">
        <v>1048</v>
      </c>
      <c r="D108" s="1136">
        <v>0</v>
      </c>
      <c r="E108" s="1136">
        <v>0</v>
      </c>
      <c r="F108" s="1136">
        <v>0</v>
      </c>
      <c r="G108" s="1136">
        <v>0</v>
      </c>
      <c r="H108" s="1145"/>
      <c r="I108" s="1145"/>
      <c r="J108" s="1145"/>
      <c r="K108" s="1145"/>
    </row>
    <row r="109" spans="1:11" ht="14.1" customHeight="1" x14ac:dyDescent="0.25">
      <c r="A109" s="1145"/>
      <c r="B109" s="1145"/>
      <c r="C109" s="1135" t="s">
        <v>1049</v>
      </c>
      <c r="D109" s="1136">
        <v>0</v>
      </c>
      <c r="E109" s="1136">
        <v>0</v>
      </c>
      <c r="F109" s="1136">
        <v>0</v>
      </c>
      <c r="G109" s="1136">
        <v>0</v>
      </c>
      <c r="H109" s="1145"/>
      <c r="I109" s="1145"/>
      <c r="J109" s="1145"/>
      <c r="K109" s="1145"/>
    </row>
    <row r="110" spans="1:11" ht="14.1" customHeight="1" x14ac:dyDescent="0.25">
      <c r="A110" s="1145"/>
      <c r="B110" s="1145"/>
      <c r="C110" s="1135" t="s">
        <v>1053</v>
      </c>
      <c r="D110" s="1136">
        <v>0</v>
      </c>
      <c r="E110" s="1136">
        <v>0</v>
      </c>
      <c r="F110" s="1136">
        <v>0</v>
      </c>
      <c r="G110" s="1136">
        <v>0</v>
      </c>
      <c r="H110" s="1145"/>
      <c r="I110" s="1145"/>
      <c r="J110" s="1145"/>
      <c r="K110" s="1145"/>
    </row>
    <row r="111" spans="1:11" ht="14.1" customHeight="1" x14ac:dyDescent="0.25">
      <c r="A111" s="1145"/>
      <c r="B111" s="1145"/>
      <c r="C111" s="1135" t="s">
        <v>1048</v>
      </c>
      <c r="D111" s="1136">
        <v>0</v>
      </c>
      <c r="E111" s="1136">
        <v>0</v>
      </c>
      <c r="F111" s="1136">
        <v>0</v>
      </c>
      <c r="G111" s="1136">
        <v>0</v>
      </c>
      <c r="H111" s="1145"/>
      <c r="I111" s="1145"/>
      <c r="J111" s="1145"/>
      <c r="K111" s="1145"/>
    </row>
    <row r="112" spans="1:11" ht="14.1" customHeight="1" x14ac:dyDescent="0.25">
      <c r="A112" s="1145"/>
      <c r="B112" s="1145"/>
      <c r="C112" s="1135" t="s">
        <v>1049</v>
      </c>
      <c r="D112" s="1136">
        <v>0</v>
      </c>
      <c r="E112" s="1136">
        <v>0</v>
      </c>
      <c r="F112" s="1136">
        <v>0</v>
      </c>
      <c r="G112" s="1136">
        <v>0</v>
      </c>
      <c r="H112" s="1145"/>
      <c r="I112" s="1145"/>
      <c r="J112" s="1145"/>
      <c r="K112" s="1145"/>
    </row>
    <row r="113" spans="1:11" ht="14.1" customHeight="1" x14ac:dyDescent="0.25">
      <c r="A113" s="1145"/>
      <c r="B113" s="1145"/>
      <c r="C113" s="1135" t="s">
        <v>1054</v>
      </c>
      <c r="D113" s="1136">
        <v>0</v>
      </c>
      <c r="E113" s="1136">
        <v>0</v>
      </c>
      <c r="F113" s="1136">
        <v>0</v>
      </c>
      <c r="G113" s="1136">
        <v>0</v>
      </c>
      <c r="H113" s="1145"/>
      <c r="I113" s="1145"/>
      <c r="J113" s="1145"/>
      <c r="K113" s="1145"/>
    </row>
    <row r="114" spans="1:11" ht="14.1" customHeight="1" x14ac:dyDescent="0.25">
      <c r="A114" s="1145"/>
      <c r="B114" s="1145"/>
      <c r="C114" s="1135" t="s">
        <v>1048</v>
      </c>
      <c r="D114" s="1136">
        <v>0</v>
      </c>
      <c r="E114" s="1136">
        <v>0</v>
      </c>
      <c r="F114" s="1136">
        <v>0</v>
      </c>
      <c r="G114" s="1136">
        <v>0</v>
      </c>
      <c r="H114" s="1145"/>
      <c r="I114" s="1145"/>
      <c r="J114" s="1145"/>
      <c r="K114" s="1145"/>
    </row>
    <row r="115" spans="1:11" ht="14.1" customHeight="1" x14ac:dyDescent="0.25">
      <c r="A115" s="1145"/>
      <c r="B115" s="1145"/>
      <c r="C115" s="1135" t="s">
        <v>1049</v>
      </c>
      <c r="D115" s="1136">
        <v>0</v>
      </c>
      <c r="E115" s="1136">
        <v>0</v>
      </c>
      <c r="F115" s="1136">
        <v>0</v>
      </c>
      <c r="G115" s="1136">
        <v>0</v>
      </c>
      <c r="H115" s="1145"/>
      <c r="I115" s="1145"/>
      <c r="J115" s="1145"/>
      <c r="K115" s="1145"/>
    </row>
    <row r="116" spans="1:11" ht="14.1" customHeight="1" x14ac:dyDescent="0.25">
      <c r="A116" s="1145"/>
      <c r="B116" s="1145"/>
      <c r="C116" s="1135" t="s">
        <v>1055</v>
      </c>
      <c r="D116" s="1136">
        <v>0</v>
      </c>
      <c r="E116" s="1136">
        <v>0</v>
      </c>
      <c r="F116" s="1136">
        <v>0</v>
      </c>
      <c r="G116" s="1136">
        <v>0</v>
      </c>
      <c r="H116" s="1145"/>
      <c r="I116" s="1145"/>
      <c r="J116" s="1145"/>
      <c r="K116" s="1145"/>
    </row>
    <row r="117" spans="1:11" ht="14.1" customHeight="1" x14ac:dyDescent="0.25">
      <c r="A117" s="1145"/>
      <c r="B117" s="1145"/>
      <c r="C117" s="1135" t="s">
        <v>1048</v>
      </c>
      <c r="D117" s="1136">
        <v>0</v>
      </c>
      <c r="E117" s="1136">
        <v>0</v>
      </c>
      <c r="F117" s="1136">
        <v>0</v>
      </c>
      <c r="G117" s="1136">
        <v>0</v>
      </c>
      <c r="H117" s="1145"/>
      <c r="I117" s="1145"/>
      <c r="J117" s="1145"/>
      <c r="K117" s="1145"/>
    </row>
    <row r="118" spans="1:11" ht="14.1" customHeight="1" x14ac:dyDescent="0.25">
      <c r="A118" s="1145"/>
      <c r="B118" s="1145"/>
      <c r="C118" s="1135" t="s">
        <v>1049</v>
      </c>
      <c r="D118" s="1136">
        <v>0</v>
      </c>
      <c r="E118" s="1136">
        <v>0</v>
      </c>
      <c r="F118" s="1136">
        <v>0</v>
      </c>
      <c r="G118" s="1136">
        <v>0</v>
      </c>
      <c r="H118" s="1145"/>
      <c r="I118" s="1145"/>
      <c r="J118" s="1145"/>
      <c r="K118" s="1145"/>
    </row>
    <row r="119" spans="1:11" ht="14.1" customHeight="1" x14ac:dyDescent="0.25">
      <c r="A119" s="1145"/>
      <c r="B119" s="1145"/>
      <c r="C119" s="1135" t="s">
        <v>1056</v>
      </c>
      <c r="D119" s="1136">
        <v>0</v>
      </c>
      <c r="E119" s="1136">
        <v>0</v>
      </c>
      <c r="F119" s="1136">
        <v>0</v>
      </c>
      <c r="G119" s="1136">
        <v>0</v>
      </c>
      <c r="H119" s="1145"/>
      <c r="I119" s="1145"/>
      <c r="J119" s="1145"/>
      <c r="K119" s="1145"/>
    </row>
    <row r="120" spans="1:11" ht="14.1" customHeight="1" x14ac:dyDescent="0.25">
      <c r="A120" s="1145"/>
      <c r="B120" s="1145"/>
      <c r="C120" s="1135" t="s">
        <v>1048</v>
      </c>
      <c r="D120" s="1136">
        <v>0</v>
      </c>
      <c r="E120" s="1136">
        <v>0</v>
      </c>
      <c r="F120" s="1136">
        <v>0</v>
      </c>
      <c r="G120" s="1136">
        <v>0</v>
      </c>
      <c r="H120" s="1145"/>
      <c r="I120" s="1145"/>
      <c r="J120" s="1145"/>
      <c r="K120" s="1145"/>
    </row>
    <row r="121" spans="1:11" ht="14.1" customHeight="1" x14ac:dyDescent="0.25">
      <c r="A121" s="1145"/>
      <c r="B121" s="1145"/>
      <c r="C121" s="1135" t="s">
        <v>1057</v>
      </c>
      <c r="D121" s="1136">
        <v>0</v>
      </c>
      <c r="E121" s="1136">
        <v>0</v>
      </c>
      <c r="F121" s="1136">
        <v>0</v>
      </c>
      <c r="G121" s="1136">
        <v>0</v>
      </c>
      <c r="H121" s="1145"/>
      <c r="I121" s="1145"/>
      <c r="J121" s="1145"/>
      <c r="K121" s="1145"/>
    </row>
    <row r="122" spans="1:11" ht="14.1" customHeight="1" x14ac:dyDescent="0.25">
      <c r="A122" s="1145"/>
      <c r="B122" s="1145"/>
      <c r="C122" s="1135" t="s">
        <v>1058</v>
      </c>
      <c r="D122" s="1136">
        <v>0</v>
      </c>
      <c r="E122" s="1136">
        <v>0</v>
      </c>
      <c r="F122" s="1136">
        <v>0</v>
      </c>
      <c r="G122" s="1136">
        <v>0</v>
      </c>
      <c r="H122" s="1145"/>
      <c r="I122" s="1145"/>
      <c r="J122" s="1145"/>
      <c r="K122" s="1145"/>
    </row>
    <row r="123" spans="1:11" ht="14.1" customHeight="1" x14ac:dyDescent="0.25">
      <c r="A123" s="1145"/>
      <c r="B123" s="1145"/>
      <c r="C123" s="1135" t="s">
        <v>1059</v>
      </c>
      <c r="D123" s="1136">
        <v>0</v>
      </c>
      <c r="E123" s="1136">
        <v>0</v>
      </c>
      <c r="F123" s="1136">
        <v>0</v>
      </c>
      <c r="G123" s="1136">
        <v>0</v>
      </c>
      <c r="H123" s="1145"/>
      <c r="I123" s="1145"/>
      <c r="J123" s="1145"/>
      <c r="K123" s="1145"/>
    </row>
    <row r="124" spans="1:11" ht="14.1" customHeight="1" x14ac:dyDescent="0.25">
      <c r="A124" s="1145"/>
      <c r="B124" s="1145"/>
      <c r="C124" s="1135" t="s">
        <v>1060</v>
      </c>
      <c r="D124" s="1136">
        <v>0</v>
      </c>
      <c r="E124" s="1136">
        <v>0</v>
      </c>
      <c r="F124" s="1136">
        <v>0</v>
      </c>
      <c r="G124" s="1136">
        <v>0</v>
      </c>
      <c r="H124" s="1145"/>
      <c r="I124" s="1145"/>
      <c r="J124" s="1145"/>
      <c r="K124" s="1145"/>
    </row>
    <row r="125" spans="1:11" ht="14.1" customHeight="1" x14ac:dyDescent="0.25">
      <c r="A125" s="1145"/>
      <c r="B125" s="1145"/>
      <c r="C125" s="1135" t="s">
        <v>1061</v>
      </c>
      <c r="D125" s="1136">
        <v>0</v>
      </c>
      <c r="E125" s="1136">
        <v>0</v>
      </c>
      <c r="F125" s="1136">
        <v>0</v>
      </c>
      <c r="G125" s="1136">
        <v>0</v>
      </c>
      <c r="H125" s="1145"/>
      <c r="I125" s="1145"/>
      <c r="J125" s="1145"/>
      <c r="K125" s="1145"/>
    </row>
    <row r="126" spans="1:11" ht="14.1" customHeight="1" x14ac:dyDescent="0.25">
      <c r="A126" s="1145"/>
      <c r="B126" s="1145"/>
      <c r="C126" s="1135" t="s">
        <v>1048</v>
      </c>
      <c r="D126" s="1136">
        <v>0</v>
      </c>
      <c r="E126" s="1136">
        <v>0</v>
      </c>
      <c r="F126" s="1136">
        <v>0</v>
      </c>
      <c r="G126" s="1136">
        <v>0</v>
      </c>
      <c r="H126" s="1145"/>
      <c r="I126" s="1145"/>
      <c r="J126" s="1145"/>
      <c r="K126" s="1145"/>
    </row>
    <row r="127" spans="1:11" ht="14.1" customHeight="1" x14ac:dyDescent="0.25">
      <c r="A127" s="1145"/>
      <c r="B127" s="1145"/>
      <c r="C127" s="1135" t="s">
        <v>1057</v>
      </c>
      <c r="D127" s="1136">
        <v>0</v>
      </c>
      <c r="E127" s="1136">
        <v>0</v>
      </c>
      <c r="F127" s="1136">
        <v>0</v>
      </c>
      <c r="G127" s="1136">
        <v>0</v>
      </c>
      <c r="H127" s="1145"/>
      <c r="I127" s="1145"/>
      <c r="J127" s="1145"/>
      <c r="K127" s="1145"/>
    </row>
    <row r="128" spans="1:11" ht="14.1" customHeight="1" x14ac:dyDescent="0.25">
      <c r="A128" s="1145"/>
      <c r="B128" s="1145"/>
      <c r="C128" s="1135" t="s">
        <v>1058</v>
      </c>
      <c r="D128" s="1136">
        <v>0</v>
      </c>
      <c r="E128" s="1136">
        <v>0</v>
      </c>
      <c r="F128" s="1136">
        <v>0</v>
      </c>
      <c r="G128" s="1136">
        <v>0</v>
      </c>
      <c r="H128" s="1145"/>
      <c r="I128" s="1145"/>
      <c r="J128" s="1145"/>
      <c r="K128" s="1145"/>
    </row>
    <row r="129" spans="1:11" ht="14.1" customHeight="1" x14ac:dyDescent="0.25">
      <c r="A129" s="1145"/>
      <c r="B129" s="1145"/>
      <c r="C129" s="1135" t="s">
        <v>1059</v>
      </c>
      <c r="D129" s="1136">
        <v>0</v>
      </c>
      <c r="E129" s="1136">
        <v>0</v>
      </c>
      <c r="F129" s="1136">
        <v>0</v>
      </c>
      <c r="G129" s="1136">
        <v>0</v>
      </c>
      <c r="H129" s="1145"/>
      <c r="I129" s="1145"/>
      <c r="J129" s="1145"/>
      <c r="K129" s="1145"/>
    </row>
    <row r="130" spans="1:11" ht="14.1" customHeight="1" x14ac:dyDescent="0.25">
      <c r="A130" s="1145"/>
      <c r="B130" s="1145"/>
      <c r="C130" s="1135" t="s">
        <v>1060</v>
      </c>
      <c r="D130" s="1136">
        <v>0</v>
      </c>
      <c r="E130" s="1136">
        <v>0</v>
      </c>
      <c r="F130" s="1136">
        <v>0</v>
      </c>
      <c r="G130" s="1136">
        <v>0</v>
      </c>
      <c r="H130" s="1145"/>
      <c r="I130" s="1145"/>
      <c r="J130" s="1145"/>
      <c r="K130" s="1145"/>
    </row>
    <row r="131" spans="1:11" ht="14.1" customHeight="1" x14ac:dyDescent="0.25">
      <c r="A131" s="1145"/>
      <c r="B131" s="1145"/>
      <c r="C131" s="1135" t="s">
        <v>1062</v>
      </c>
      <c r="D131" s="1136">
        <v>0</v>
      </c>
      <c r="E131" s="1136">
        <v>0</v>
      </c>
      <c r="F131" s="1136">
        <v>0</v>
      </c>
      <c r="G131" s="1136">
        <v>0</v>
      </c>
      <c r="H131" s="1145"/>
      <c r="I131" s="1145"/>
      <c r="J131" s="1145"/>
      <c r="K131" s="1145"/>
    </row>
    <row r="132" spans="1:11" ht="14.1" customHeight="1" x14ac:dyDescent="0.25">
      <c r="A132" s="1145"/>
      <c r="B132" s="1145"/>
      <c r="C132" s="1135" t="s">
        <v>1048</v>
      </c>
      <c r="D132" s="1136">
        <v>0</v>
      </c>
      <c r="E132" s="1136">
        <v>0</v>
      </c>
      <c r="F132" s="1136">
        <v>0</v>
      </c>
      <c r="G132" s="1136">
        <v>0</v>
      </c>
      <c r="H132" s="1145"/>
      <c r="I132" s="1145"/>
      <c r="J132" s="1145"/>
      <c r="K132" s="1145"/>
    </row>
    <row r="133" spans="1:11" ht="14.1" customHeight="1" x14ac:dyDescent="0.25">
      <c r="A133" s="1145"/>
      <c r="B133" s="1145"/>
      <c r="C133" s="1135" t="s">
        <v>1057</v>
      </c>
      <c r="D133" s="1136">
        <v>0</v>
      </c>
      <c r="E133" s="1136">
        <v>0</v>
      </c>
      <c r="F133" s="1136">
        <v>0</v>
      </c>
      <c r="G133" s="1136">
        <v>0</v>
      </c>
      <c r="H133" s="1145"/>
      <c r="I133" s="1145"/>
      <c r="J133" s="1145"/>
      <c r="K133" s="1145"/>
    </row>
    <row r="134" spans="1:11" ht="14.1" customHeight="1" x14ac:dyDescent="0.25">
      <c r="A134" s="1145"/>
      <c r="B134" s="1145"/>
      <c r="C134" s="1135" t="s">
        <v>1058</v>
      </c>
      <c r="D134" s="1136">
        <v>0</v>
      </c>
      <c r="E134" s="1136">
        <v>0</v>
      </c>
      <c r="F134" s="1136">
        <v>0</v>
      </c>
      <c r="G134" s="1136">
        <v>0</v>
      </c>
      <c r="H134" s="1145"/>
      <c r="I134" s="1145"/>
      <c r="J134" s="1145"/>
      <c r="K134" s="1145"/>
    </row>
    <row r="135" spans="1:11" ht="14.1" customHeight="1" x14ac:dyDescent="0.25">
      <c r="A135" s="1145"/>
      <c r="B135" s="1145"/>
      <c r="C135" s="1135" t="s">
        <v>1059</v>
      </c>
      <c r="D135" s="1136">
        <v>0</v>
      </c>
      <c r="E135" s="1136">
        <v>0</v>
      </c>
      <c r="F135" s="1136">
        <v>0</v>
      </c>
      <c r="G135" s="1136">
        <v>0</v>
      </c>
      <c r="H135" s="1145"/>
      <c r="I135" s="1145"/>
      <c r="J135" s="1145"/>
      <c r="K135" s="1145"/>
    </row>
    <row r="136" spans="1:11" ht="14.1" customHeight="1" x14ac:dyDescent="0.25">
      <c r="A136" s="1145"/>
      <c r="B136" s="1145"/>
      <c r="C136" s="1135" t="s">
        <v>1060</v>
      </c>
      <c r="D136" s="1136">
        <v>0</v>
      </c>
      <c r="E136" s="1136">
        <v>0</v>
      </c>
      <c r="F136" s="1136">
        <v>0</v>
      </c>
      <c r="G136" s="1136">
        <v>0</v>
      </c>
      <c r="H136" s="1145"/>
      <c r="I136" s="1145"/>
      <c r="J136" s="1145"/>
      <c r="K136" s="1145"/>
    </row>
    <row r="137" spans="1:11" ht="14.1" customHeight="1" x14ac:dyDescent="0.25">
      <c r="A137" s="1145"/>
      <c r="B137" s="1145"/>
      <c r="C137" s="1135" t="s">
        <v>1063</v>
      </c>
      <c r="D137" s="1136">
        <v>0</v>
      </c>
      <c r="E137" s="1136">
        <v>0</v>
      </c>
      <c r="F137" s="1136">
        <v>0</v>
      </c>
      <c r="G137" s="1136">
        <v>0</v>
      </c>
      <c r="H137" s="1145"/>
      <c r="I137" s="1145"/>
      <c r="J137" s="1145"/>
      <c r="K137" s="1145"/>
    </row>
    <row r="138" spans="1:11" ht="14.1" customHeight="1" x14ac:dyDescent="0.25">
      <c r="A138" s="1145"/>
      <c r="B138" s="1145"/>
      <c r="C138" s="1135" t="s">
        <v>1064</v>
      </c>
      <c r="D138" s="1136">
        <v>0</v>
      </c>
      <c r="E138" s="1136">
        <v>0</v>
      </c>
      <c r="F138" s="1136">
        <v>0</v>
      </c>
      <c r="G138" s="1136">
        <v>0</v>
      </c>
      <c r="H138" s="1145"/>
      <c r="I138" s="1145"/>
      <c r="J138" s="1145"/>
      <c r="K138" s="1145"/>
    </row>
    <row r="139" spans="1:11" ht="14.1" customHeight="1" x14ac:dyDescent="0.25">
      <c r="A139" s="1145"/>
      <c r="B139" s="1145"/>
      <c r="C139" s="1137" t="s">
        <v>572</v>
      </c>
      <c r="D139" s="1136">
        <v>0</v>
      </c>
      <c r="E139" s="1136">
        <v>5000000</v>
      </c>
      <c r="F139" s="1136">
        <v>5000000</v>
      </c>
      <c r="G139" s="1136">
        <v>5000000</v>
      </c>
      <c r="H139" s="1145"/>
      <c r="I139" s="1145"/>
      <c r="J139" s="1145"/>
      <c r="K139" s="1145"/>
    </row>
    <row r="140" spans="1:11" ht="14.1" customHeight="1" x14ac:dyDescent="0.25">
      <c r="A140" s="1145"/>
      <c r="B140" s="1145"/>
      <c r="C140" s="1256" t="s">
        <v>51</v>
      </c>
      <c r="D140" s="1257"/>
      <c r="E140" s="1257"/>
      <c r="F140" s="1257"/>
      <c r="G140" s="1257"/>
      <c r="H140" s="1145"/>
      <c r="I140" s="1145"/>
      <c r="J140" s="1145"/>
      <c r="K140" s="1145"/>
    </row>
    <row r="141" spans="1:11" ht="14.1" customHeight="1" x14ac:dyDescent="0.25">
      <c r="A141" s="1145"/>
      <c r="B141" s="1145"/>
      <c r="C141" s="1128" t="s">
        <v>2083</v>
      </c>
      <c r="D141" s="1256" t="s">
        <v>697</v>
      </c>
      <c r="E141" s="1257"/>
      <c r="F141" s="1257"/>
      <c r="G141" s="1257"/>
      <c r="H141" s="1145"/>
      <c r="I141" s="1145"/>
      <c r="J141" s="1145"/>
      <c r="K141" s="1145"/>
    </row>
    <row r="142" spans="1:11" ht="14.1" customHeight="1" x14ac:dyDescent="0.25">
      <c r="A142" s="1145"/>
      <c r="B142" s="1145"/>
      <c r="C142" s="1129" t="s">
        <v>1022</v>
      </c>
      <c r="D142" s="1252" t="s">
        <v>2084</v>
      </c>
      <c r="E142" s="1253"/>
      <c r="F142" s="1253"/>
      <c r="G142" s="1253"/>
      <c r="H142" s="1145"/>
      <c r="I142" s="1145"/>
      <c r="J142" s="1145"/>
      <c r="K142" s="1145"/>
    </row>
    <row r="143" spans="1:11" ht="14.1" customHeight="1" x14ac:dyDescent="0.25">
      <c r="A143" s="1145"/>
      <c r="B143" s="1145"/>
      <c r="C143" s="1130" t="s">
        <v>1024</v>
      </c>
      <c r="D143" s="1254" t="s">
        <v>2085</v>
      </c>
      <c r="E143" s="1255"/>
      <c r="F143" s="1255"/>
      <c r="G143" s="1255"/>
      <c r="H143" s="1145"/>
      <c r="I143" s="1145"/>
      <c r="J143" s="1145"/>
      <c r="K143" s="1145"/>
    </row>
    <row r="144" spans="1:11" ht="14.1" customHeight="1" x14ac:dyDescent="0.25">
      <c r="A144" s="1145"/>
      <c r="B144" s="1145"/>
      <c r="C144" s="1130" t="s">
        <v>31</v>
      </c>
      <c r="D144" s="1254" t="s">
        <v>2086</v>
      </c>
      <c r="E144" s="1255"/>
      <c r="F144" s="1255"/>
      <c r="G144" s="1255"/>
      <c r="H144" s="1145"/>
      <c r="I144" s="1145"/>
      <c r="J144" s="1145"/>
      <c r="K144" s="1145"/>
    </row>
    <row r="145" spans="1:11" ht="15" customHeight="1" x14ac:dyDescent="0.25">
      <c r="A145" s="1145"/>
      <c r="B145" s="1145"/>
      <c r="C145" s="1146"/>
      <c r="D145" s="1132">
        <v>2024</v>
      </c>
      <c r="E145" s="1132">
        <v>2025</v>
      </c>
      <c r="F145" s="1132">
        <v>2026</v>
      </c>
      <c r="G145" s="1132">
        <v>2027</v>
      </c>
      <c r="H145" s="1145"/>
      <c r="I145" s="1145"/>
      <c r="J145" s="1145"/>
      <c r="K145" s="1145"/>
    </row>
    <row r="146" spans="1:11" ht="15" customHeight="1" x14ac:dyDescent="0.25">
      <c r="A146" s="1145"/>
      <c r="B146" s="1145"/>
      <c r="C146" s="1147"/>
      <c r="D146" s="1134" t="s">
        <v>13</v>
      </c>
      <c r="E146" s="1134" t="s">
        <v>14</v>
      </c>
      <c r="F146" s="1134" t="s">
        <v>14</v>
      </c>
      <c r="G146" s="1134" t="s">
        <v>14</v>
      </c>
      <c r="H146" s="1145"/>
      <c r="I146" s="1145"/>
      <c r="J146" s="1145"/>
      <c r="K146" s="1145"/>
    </row>
    <row r="147" spans="1:11" ht="14.1" customHeight="1" x14ac:dyDescent="0.25">
      <c r="A147" s="1145"/>
      <c r="B147" s="1145"/>
      <c r="C147" s="1123" t="s">
        <v>33</v>
      </c>
      <c r="D147" s="1127" t="s">
        <v>1480</v>
      </c>
      <c r="E147" s="1127" t="s">
        <v>1480</v>
      </c>
      <c r="F147" s="1127" t="s">
        <v>1480</v>
      </c>
      <c r="G147" s="1127" t="s">
        <v>1480</v>
      </c>
      <c r="H147" s="1145"/>
      <c r="I147" s="1145"/>
      <c r="J147" s="1145"/>
      <c r="K147" s="1145"/>
    </row>
    <row r="148" spans="1:11" ht="14.1" customHeight="1" x14ac:dyDescent="0.25">
      <c r="A148" s="1145"/>
      <c r="B148" s="1145"/>
      <c r="C148" s="1123" t="s">
        <v>1029</v>
      </c>
      <c r="D148" s="1127" t="s">
        <v>2087</v>
      </c>
      <c r="E148" s="1127" t="s">
        <v>1620</v>
      </c>
      <c r="F148" s="1127" t="s">
        <v>1620</v>
      </c>
      <c r="G148" s="1127" t="s">
        <v>1620</v>
      </c>
      <c r="H148" s="1145"/>
      <c r="I148" s="1145"/>
      <c r="J148" s="1145"/>
      <c r="K148" s="1145"/>
    </row>
    <row r="149" spans="1:11" ht="14.1" customHeight="1" x14ac:dyDescent="0.25">
      <c r="A149" s="1145"/>
      <c r="B149" s="1145"/>
      <c r="C149" s="1123" t="s">
        <v>1032</v>
      </c>
      <c r="D149" s="1127" t="s">
        <v>2088</v>
      </c>
      <c r="E149" s="1127" t="s">
        <v>1521</v>
      </c>
      <c r="F149" s="1127" t="s">
        <v>1521</v>
      </c>
      <c r="G149" s="1127" t="s">
        <v>1521</v>
      </c>
      <c r="H149" s="1145"/>
      <c r="I149" s="1145"/>
      <c r="J149" s="1145"/>
      <c r="K149" s="1145"/>
    </row>
    <row r="150" spans="1:11" ht="14.1" customHeight="1" x14ac:dyDescent="0.25">
      <c r="A150" s="1145"/>
      <c r="B150" s="1145"/>
      <c r="C150" s="1123" t="s">
        <v>1037</v>
      </c>
      <c r="D150" s="1127" t="s">
        <v>1038</v>
      </c>
      <c r="E150" s="1127" t="s">
        <v>1039</v>
      </c>
      <c r="F150" s="1127" t="s">
        <v>1039</v>
      </c>
      <c r="G150" s="1127" t="s">
        <v>1039</v>
      </c>
      <c r="H150" s="1145"/>
      <c r="I150" s="1145"/>
      <c r="J150" s="1145"/>
      <c r="K150" s="1145"/>
    </row>
    <row r="151" spans="1:11" ht="14.1" customHeight="1" x14ac:dyDescent="0.25">
      <c r="A151" s="1145"/>
      <c r="B151" s="1145"/>
      <c r="C151" s="1123" t="s">
        <v>1042</v>
      </c>
      <c r="D151" s="1127" t="s">
        <v>1038</v>
      </c>
      <c r="E151" s="1127" t="s">
        <v>2089</v>
      </c>
      <c r="F151" s="1127" t="s">
        <v>1039</v>
      </c>
      <c r="G151" s="1127" t="s">
        <v>1039</v>
      </c>
      <c r="H151" s="1145"/>
      <c r="I151" s="1145"/>
      <c r="J151" s="1145"/>
      <c r="K151" s="1145"/>
    </row>
    <row r="152" spans="1:11" ht="14.1" customHeight="1" x14ac:dyDescent="0.25">
      <c r="A152" s="1145"/>
      <c r="B152" s="1145"/>
      <c r="C152" s="1123" t="s">
        <v>39</v>
      </c>
      <c r="D152" s="1127" t="s">
        <v>1038</v>
      </c>
      <c r="E152" s="1127" t="s">
        <v>2089</v>
      </c>
      <c r="F152" s="1127" t="s">
        <v>1039</v>
      </c>
      <c r="G152" s="1127" t="s">
        <v>1039</v>
      </c>
      <c r="H152" s="1145"/>
      <c r="I152" s="1145"/>
      <c r="J152" s="1145"/>
      <c r="K152" s="1145"/>
    </row>
    <row r="153" spans="1:11" ht="14.1" customHeight="1" x14ac:dyDescent="0.25">
      <c r="A153" s="1145"/>
      <c r="B153" s="1145"/>
      <c r="C153" s="1250" t="s">
        <v>1046</v>
      </c>
      <c r="D153" s="1251"/>
      <c r="E153" s="1251"/>
      <c r="F153" s="1251"/>
      <c r="G153" s="1251"/>
      <c r="H153" s="1145"/>
      <c r="I153" s="1145"/>
      <c r="J153" s="1145"/>
      <c r="K153" s="1145"/>
    </row>
    <row r="154" spans="1:11" ht="14.1" customHeight="1" x14ac:dyDescent="0.25">
      <c r="A154" s="1145"/>
      <c r="B154" s="1145"/>
      <c r="C154" s="1146"/>
      <c r="D154" s="1132">
        <v>2024</v>
      </c>
      <c r="E154" s="1132">
        <v>2025</v>
      </c>
      <c r="F154" s="1132">
        <v>2026</v>
      </c>
      <c r="G154" s="1132">
        <v>2027</v>
      </c>
      <c r="H154" s="1145"/>
      <c r="I154" s="1145"/>
      <c r="J154" s="1145"/>
      <c r="K154" s="1145"/>
    </row>
    <row r="155" spans="1:11" ht="14.1" customHeight="1" x14ac:dyDescent="0.25">
      <c r="A155" s="1145"/>
      <c r="B155" s="1145"/>
      <c r="C155" s="1147"/>
      <c r="D155" s="1134" t="s">
        <v>13</v>
      </c>
      <c r="E155" s="1134" t="s">
        <v>14</v>
      </c>
      <c r="F155" s="1134" t="s">
        <v>14</v>
      </c>
      <c r="G155" s="1134" t="s">
        <v>14</v>
      </c>
      <c r="H155" s="1145"/>
      <c r="I155" s="1145"/>
      <c r="J155" s="1145"/>
      <c r="K155" s="1145"/>
    </row>
    <row r="156" spans="1:11" ht="14.1" customHeight="1" x14ac:dyDescent="0.25">
      <c r="A156" s="1145"/>
      <c r="B156" s="1145"/>
      <c r="C156" s="1135" t="s">
        <v>1047</v>
      </c>
      <c r="D156" s="1136">
        <v>0</v>
      </c>
      <c r="E156" s="1136">
        <v>0</v>
      </c>
      <c r="F156" s="1136">
        <v>0</v>
      </c>
      <c r="G156" s="1136">
        <v>0</v>
      </c>
      <c r="H156" s="1145"/>
      <c r="I156" s="1145"/>
      <c r="J156" s="1145"/>
      <c r="K156" s="1145"/>
    </row>
    <row r="157" spans="1:11" ht="14.1" customHeight="1" x14ac:dyDescent="0.25">
      <c r="A157" s="1145"/>
      <c r="B157" s="1145"/>
      <c r="C157" s="1135" t="s">
        <v>1048</v>
      </c>
      <c r="D157" s="1136">
        <v>0</v>
      </c>
      <c r="E157" s="1136">
        <v>0</v>
      </c>
      <c r="F157" s="1136">
        <v>0</v>
      </c>
      <c r="G157" s="1136">
        <v>0</v>
      </c>
      <c r="H157" s="1145"/>
      <c r="I157" s="1145"/>
      <c r="J157" s="1145"/>
      <c r="K157" s="1145"/>
    </row>
    <row r="158" spans="1:11" ht="14.1" customHeight="1" x14ac:dyDescent="0.25">
      <c r="A158" s="1145"/>
      <c r="B158" s="1145"/>
      <c r="C158" s="1135" t="s">
        <v>1049</v>
      </c>
      <c r="D158" s="1136">
        <v>0</v>
      </c>
      <c r="E158" s="1136">
        <v>0</v>
      </c>
      <c r="F158" s="1136">
        <v>0</v>
      </c>
      <c r="G158" s="1136">
        <v>0</v>
      </c>
      <c r="H158" s="1145"/>
      <c r="I158" s="1145"/>
      <c r="J158" s="1145"/>
      <c r="K158" s="1145"/>
    </row>
    <row r="159" spans="1:11" ht="14.1" customHeight="1" x14ac:dyDescent="0.25">
      <c r="A159" s="1145"/>
      <c r="B159" s="1145"/>
      <c r="C159" s="1135" t="s">
        <v>1050</v>
      </c>
      <c r="D159" s="1136">
        <v>0</v>
      </c>
      <c r="E159" s="1136">
        <v>0</v>
      </c>
      <c r="F159" s="1136">
        <v>0</v>
      </c>
      <c r="G159" s="1136">
        <v>0</v>
      </c>
      <c r="H159" s="1145"/>
      <c r="I159" s="1145"/>
      <c r="J159" s="1145"/>
      <c r="K159" s="1145"/>
    </row>
    <row r="160" spans="1:11" ht="14.1" customHeight="1" x14ac:dyDescent="0.25">
      <c r="A160" s="1145"/>
      <c r="B160" s="1145"/>
      <c r="C160" s="1135" t="s">
        <v>1048</v>
      </c>
      <c r="D160" s="1136">
        <v>0</v>
      </c>
      <c r="E160" s="1136">
        <v>0</v>
      </c>
      <c r="F160" s="1136">
        <v>0</v>
      </c>
      <c r="G160" s="1136">
        <v>0</v>
      </c>
      <c r="H160" s="1145"/>
      <c r="I160" s="1145"/>
      <c r="J160" s="1145"/>
      <c r="K160" s="1145"/>
    </row>
    <row r="161" spans="1:11" ht="14.1" customHeight="1" x14ac:dyDescent="0.25">
      <c r="A161" s="1145"/>
      <c r="B161" s="1145"/>
      <c r="C161" s="1135" t="s">
        <v>1049</v>
      </c>
      <c r="D161" s="1136">
        <v>0</v>
      </c>
      <c r="E161" s="1136">
        <v>0</v>
      </c>
      <c r="F161" s="1136">
        <v>0</v>
      </c>
      <c r="G161" s="1136">
        <v>0</v>
      </c>
      <c r="H161" s="1145"/>
      <c r="I161" s="1145"/>
      <c r="J161" s="1145"/>
      <c r="K161" s="1145"/>
    </row>
    <row r="162" spans="1:11" ht="14.1" customHeight="1" x14ac:dyDescent="0.25">
      <c r="A162" s="1145"/>
      <c r="B162" s="1145"/>
      <c r="C162" s="1135" t="s">
        <v>1051</v>
      </c>
      <c r="D162" s="1136">
        <v>0</v>
      </c>
      <c r="E162" s="1136">
        <v>0</v>
      </c>
      <c r="F162" s="1136">
        <v>0</v>
      </c>
      <c r="G162" s="1136">
        <v>0</v>
      </c>
      <c r="H162" s="1145"/>
      <c r="I162" s="1145"/>
      <c r="J162" s="1145"/>
      <c r="K162" s="1145"/>
    </row>
    <row r="163" spans="1:11" ht="14.1" customHeight="1" x14ac:dyDescent="0.25">
      <c r="A163" s="1145"/>
      <c r="B163" s="1145"/>
      <c r="C163" s="1135" t="s">
        <v>1048</v>
      </c>
      <c r="D163" s="1136">
        <v>0</v>
      </c>
      <c r="E163" s="1136">
        <v>0</v>
      </c>
      <c r="F163" s="1136">
        <v>0</v>
      </c>
      <c r="G163" s="1136">
        <v>0</v>
      </c>
      <c r="H163" s="1145"/>
      <c r="I163" s="1145"/>
      <c r="J163" s="1145"/>
      <c r="K163" s="1145"/>
    </row>
    <row r="164" spans="1:11" ht="14.1" customHeight="1" x14ac:dyDescent="0.25">
      <c r="A164" s="1145"/>
      <c r="B164" s="1145"/>
      <c r="C164" s="1135" t="s">
        <v>1049</v>
      </c>
      <c r="D164" s="1136">
        <v>0</v>
      </c>
      <c r="E164" s="1136">
        <v>0</v>
      </c>
      <c r="F164" s="1136">
        <v>0</v>
      </c>
      <c r="G164" s="1136">
        <v>0</v>
      </c>
      <c r="H164" s="1145"/>
      <c r="I164" s="1145"/>
      <c r="J164" s="1145"/>
      <c r="K164" s="1145"/>
    </row>
    <row r="165" spans="1:11" ht="14.1" customHeight="1" x14ac:dyDescent="0.25">
      <c r="A165" s="1145"/>
      <c r="B165" s="1145"/>
      <c r="C165" s="1135" t="s">
        <v>1052</v>
      </c>
      <c r="D165" s="1136">
        <v>0</v>
      </c>
      <c r="E165" s="1136">
        <v>0</v>
      </c>
      <c r="F165" s="1136">
        <v>0</v>
      </c>
      <c r="G165" s="1136">
        <v>0</v>
      </c>
      <c r="H165" s="1145"/>
      <c r="I165" s="1145"/>
      <c r="J165" s="1145"/>
      <c r="K165" s="1145"/>
    </row>
    <row r="166" spans="1:11" ht="14.1" customHeight="1" x14ac:dyDescent="0.25">
      <c r="A166" s="1145"/>
      <c r="B166" s="1145"/>
      <c r="C166" s="1135" t="s">
        <v>1048</v>
      </c>
      <c r="D166" s="1136">
        <v>0</v>
      </c>
      <c r="E166" s="1136">
        <v>0</v>
      </c>
      <c r="F166" s="1136">
        <v>0</v>
      </c>
      <c r="G166" s="1136">
        <v>0</v>
      </c>
      <c r="H166" s="1145"/>
      <c r="I166" s="1145"/>
      <c r="J166" s="1145"/>
      <c r="K166" s="1145"/>
    </row>
    <row r="167" spans="1:11" ht="14.1" customHeight="1" x14ac:dyDescent="0.25">
      <c r="A167" s="1145"/>
      <c r="B167" s="1145"/>
      <c r="C167" s="1135" t="s">
        <v>1049</v>
      </c>
      <c r="D167" s="1136">
        <v>0</v>
      </c>
      <c r="E167" s="1136">
        <v>0</v>
      </c>
      <c r="F167" s="1136">
        <v>0</v>
      </c>
      <c r="G167" s="1136">
        <v>0</v>
      </c>
      <c r="H167" s="1145"/>
      <c r="I167" s="1145"/>
      <c r="J167" s="1145"/>
      <c r="K167" s="1145"/>
    </row>
    <row r="168" spans="1:11" ht="14.1" customHeight="1" x14ac:dyDescent="0.25">
      <c r="A168" s="1145"/>
      <c r="B168" s="1145"/>
      <c r="C168" s="1135" t="s">
        <v>1053</v>
      </c>
      <c r="D168" s="1136">
        <v>0</v>
      </c>
      <c r="E168" s="1136">
        <v>0</v>
      </c>
      <c r="F168" s="1136">
        <v>0</v>
      </c>
      <c r="G168" s="1136">
        <v>0</v>
      </c>
      <c r="H168" s="1145"/>
      <c r="I168" s="1145"/>
      <c r="J168" s="1145"/>
      <c r="K168" s="1145"/>
    </row>
    <row r="169" spans="1:11" ht="14.1" customHeight="1" x14ac:dyDescent="0.25">
      <c r="A169" s="1145"/>
      <c r="B169" s="1145"/>
      <c r="C169" s="1135" t="s">
        <v>1048</v>
      </c>
      <c r="D169" s="1136">
        <v>0</v>
      </c>
      <c r="E169" s="1136">
        <v>0</v>
      </c>
      <c r="F169" s="1136">
        <v>0</v>
      </c>
      <c r="G169" s="1136">
        <v>0</v>
      </c>
      <c r="H169" s="1145"/>
      <c r="I169" s="1145"/>
      <c r="J169" s="1145"/>
      <c r="K169" s="1145"/>
    </row>
    <row r="170" spans="1:11" ht="14.1" customHeight="1" x14ac:dyDescent="0.25">
      <c r="A170" s="1145"/>
      <c r="B170" s="1145"/>
      <c r="C170" s="1135" t="s">
        <v>1049</v>
      </c>
      <c r="D170" s="1136">
        <v>0</v>
      </c>
      <c r="E170" s="1136">
        <v>0</v>
      </c>
      <c r="F170" s="1136">
        <v>0</v>
      </c>
      <c r="G170" s="1136">
        <v>0</v>
      </c>
      <c r="H170" s="1145"/>
      <c r="I170" s="1145"/>
      <c r="J170" s="1145"/>
      <c r="K170" s="1145"/>
    </row>
    <row r="171" spans="1:11" ht="14.1" customHeight="1" x14ac:dyDescent="0.25">
      <c r="A171" s="1145"/>
      <c r="B171" s="1145"/>
      <c r="C171" s="1135" t="s">
        <v>1054</v>
      </c>
      <c r="D171" s="1136">
        <v>0</v>
      </c>
      <c r="E171" s="1136">
        <v>0</v>
      </c>
      <c r="F171" s="1136">
        <v>0</v>
      </c>
      <c r="G171" s="1136">
        <v>0</v>
      </c>
      <c r="H171" s="1145"/>
      <c r="I171" s="1145"/>
      <c r="J171" s="1145"/>
      <c r="K171" s="1145"/>
    </row>
    <row r="172" spans="1:11" ht="14.1" customHeight="1" x14ac:dyDescent="0.25">
      <c r="A172" s="1145"/>
      <c r="B172" s="1145"/>
      <c r="C172" s="1135" t="s">
        <v>1048</v>
      </c>
      <c r="D172" s="1136">
        <v>0</v>
      </c>
      <c r="E172" s="1136">
        <v>0</v>
      </c>
      <c r="F172" s="1136">
        <v>0</v>
      </c>
      <c r="G172" s="1136">
        <v>0</v>
      </c>
      <c r="H172" s="1145"/>
      <c r="I172" s="1145"/>
      <c r="J172" s="1145"/>
      <c r="K172" s="1145"/>
    </row>
    <row r="173" spans="1:11" ht="14.1" customHeight="1" x14ac:dyDescent="0.25">
      <c r="A173" s="1145"/>
      <c r="B173" s="1145"/>
      <c r="C173" s="1135" t="s">
        <v>1049</v>
      </c>
      <c r="D173" s="1136">
        <v>0</v>
      </c>
      <c r="E173" s="1136">
        <v>0</v>
      </c>
      <c r="F173" s="1136">
        <v>0</v>
      </c>
      <c r="G173" s="1136">
        <v>0</v>
      </c>
      <c r="H173" s="1145"/>
      <c r="I173" s="1145"/>
      <c r="J173" s="1145"/>
      <c r="K173" s="1145"/>
    </row>
    <row r="174" spans="1:11" ht="14.1" customHeight="1" x14ac:dyDescent="0.25">
      <c r="A174" s="1145"/>
      <c r="B174" s="1145"/>
      <c r="C174" s="1135" t="s">
        <v>1055</v>
      </c>
      <c r="D174" s="1136">
        <v>0</v>
      </c>
      <c r="E174" s="1136">
        <v>0</v>
      </c>
      <c r="F174" s="1136">
        <v>0</v>
      </c>
      <c r="G174" s="1136">
        <v>0</v>
      </c>
      <c r="H174" s="1145"/>
      <c r="I174" s="1145"/>
      <c r="J174" s="1145"/>
      <c r="K174" s="1145"/>
    </row>
    <row r="175" spans="1:11" ht="14.1" customHeight="1" x14ac:dyDescent="0.25">
      <c r="A175" s="1145"/>
      <c r="B175" s="1145"/>
      <c r="C175" s="1135" t="s">
        <v>1048</v>
      </c>
      <c r="D175" s="1136">
        <v>0</v>
      </c>
      <c r="E175" s="1136">
        <v>0</v>
      </c>
      <c r="F175" s="1136">
        <v>0</v>
      </c>
      <c r="G175" s="1136">
        <v>0</v>
      </c>
      <c r="H175" s="1145"/>
      <c r="I175" s="1145"/>
      <c r="J175" s="1145"/>
      <c r="K175" s="1145"/>
    </row>
    <row r="176" spans="1:11" ht="14.1" customHeight="1" x14ac:dyDescent="0.25">
      <c r="A176" s="1145"/>
      <c r="B176" s="1145"/>
      <c r="C176" s="1135" t="s">
        <v>1049</v>
      </c>
      <c r="D176" s="1136">
        <v>0</v>
      </c>
      <c r="E176" s="1136">
        <v>0</v>
      </c>
      <c r="F176" s="1136">
        <v>0</v>
      </c>
      <c r="G176" s="1136">
        <v>0</v>
      </c>
      <c r="H176" s="1145"/>
      <c r="I176" s="1145"/>
      <c r="J176" s="1145"/>
      <c r="K176" s="1145"/>
    </row>
    <row r="177" spans="1:11" ht="14.1" customHeight="1" x14ac:dyDescent="0.25">
      <c r="A177" s="1145"/>
      <c r="B177" s="1145"/>
      <c r="C177" s="1135" t="s">
        <v>1056</v>
      </c>
      <c r="D177" s="1136">
        <v>0</v>
      </c>
      <c r="E177" s="1136">
        <v>0</v>
      </c>
      <c r="F177" s="1136">
        <v>0</v>
      </c>
      <c r="G177" s="1136">
        <v>0</v>
      </c>
      <c r="H177" s="1145"/>
      <c r="I177" s="1145"/>
      <c r="J177" s="1145"/>
      <c r="K177" s="1145"/>
    </row>
    <row r="178" spans="1:11" ht="14.1" customHeight="1" x14ac:dyDescent="0.25">
      <c r="A178" s="1145"/>
      <c r="B178" s="1145"/>
      <c r="C178" s="1135" t="s">
        <v>1048</v>
      </c>
      <c r="D178" s="1136">
        <v>0</v>
      </c>
      <c r="E178" s="1136">
        <v>0</v>
      </c>
      <c r="F178" s="1136">
        <v>0</v>
      </c>
      <c r="G178" s="1136">
        <v>0</v>
      </c>
      <c r="H178" s="1145"/>
      <c r="I178" s="1145"/>
      <c r="J178" s="1145"/>
      <c r="K178" s="1145"/>
    </row>
    <row r="179" spans="1:11" ht="14.1" customHeight="1" x14ac:dyDescent="0.25">
      <c r="A179" s="1145"/>
      <c r="B179" s="1145"/>
      <c r="C179" s="1135" t="s">
        <v>1057</v>
      </c>
      <c r="D179" s="1136">
        <v>0</v>
      </c>
      <c r="E179" s="1136">
        <v>0</v>
      </c>
      <c r="F179" s="1136">
        <v>0</v>
      </c>
      <c r="G179" s="1136">
        <v>0</v>
      </c>
      <c r="H179" s="1145"/>
      <c r="I179" s="1145"/>
      <c r="J179" s="1145"/>
      <c r="K179" s="1145"/>
    </row>
    <row r="180" spans="1:11" ht="14.1" customHeight="1" x14ac:dyDescent="0.25">
      <c r="A180" s="1145"/>
      <c r="B180" s="1145"/>
      <c r="C180" s="1135" t="s">
        <v>1058</v>
      </c>
      <c r="D180" s="1136">
        <v>0</v>
      </c>
      <c r="E180" s="1136">
        <v>0</v>
      </c>
      <c r="F180" s="1136">
        <v>0</v>
      </c>
      <c r="G180" s="1136">
        <v>0</v>
      </c>
      <c r="H180" s="1145"/>
      <c r="I180" s="1145"/>
      <c r="J180" s="1145"/>
      <c r="K180" s="1145"/>
    </row>
    <row r="181" spans="1:11" ht="14.1" customHeight="1" x14ac:dyDescent="0.25">
      <c r="A181" s="1145"/>
      <c r="B181" s="1145"/>
      <c r="C181" s="1135" t="s">
        <v>1059</v>
      </c>
      <c r="D181" s="1136">
        <v>0</v>
      </c>
      <c r="E181" s="1136">
        <v>0</v>
      </c>
      <c r="F181" s="1136">
        <v>0</v>
      </c>
      <c r="G181" s="1136">
        <v>0</v>
      </c>
      <c r="H181" s="1145"/>
      <c r="I181" s="1145"/>
      <c r="J181" s="1145"/>
      <c r="K181" s="1145"/>
    </row>
    <row r="182" spans="1:11" ht="14.1" customHeight="1" x14ac:dyDescent="0.25">
      <c r="A182" s="1145"/>
      <c r="B182" s="1145"/>
      <c r="C182" s="1135" t="s">
        <v>1060</v>
      </c>
      <c r="D182" s="1136">
        <v>0</v>
      </c>
      <c r="E182" s="1136">
        <v>0</v>
      </c>
      <c r="F182" s="1136">
        <v>0</v>
      </c>
      <c r="G182" s="1136">
        <v>0</v>
      </c>
      <c r="H182" s="1145"/>
      <c r="I182" s="1145"/>
      <c r="J182" s="1145"/>
      <c r="K182" s="1145"/>
    </row>
    <row r="183" spans="1:11" ht="14.1" customHeight="1" x14ac:dyDescent="0.25">
      <c r="A183" s="1145"/>
      <c r="B183" s="1145"/>
      <c r="C183" s="1135" t="s">
        <v>1061</v>
      </c>
      <c r="D183" s="1136">
        <v>0</v>
      </c>
      <c r="E183" s="1136">
        <v>600000</v>
      </c>
      <c r="F183" s="1136">
        <v>600000</v>
      </c>
      <c r="G183" s="1136">
        <v>600000</v>
      </c>
      <c r="H183" s="1145"/>
      <c r="I183" s="1145"/>
      <c r="J183" s="1145"/>
      <c r="K183" s="1145"/>
    </row>
    <row r="184" spans="1:11" ht="14.1" customHeight="1" x14ac:dyDescent="0.25">
      <c r="A184" s="1145"/>
      <c r="B184" s="1145"/>
      <c r="C184" s="1135" t="s">
        <v>1048</v>
      </c>
      <c r="D184" s="1136">
        <v>0</v>
      </c>
      <c r="E184" s="1136">
        <v>600000</v>
      </c>
      <c r="F184" s="1136">
        <v>600000</v>
      </c>
      <c r="G184" s="1136">
        <v>600000</v>
      </c>
      <c r="H184" s="1145"/>
      <c r="I184" s="1145"/>
      <c r="J184" s="1145"/>
      <c r="K184" s="1145"/>
    </row>
    <row r="185" spans="1:11" ht="14.1" customHeight="1" x14ac:dyDescent="0.25">
      <c r="A185" s="1145"/>
      <c r="B185" s="1145"/>
      <c r="C185" s="1135" t="s">
        <v>1057</v>
      </c>
      <c r="D185" s="1136">
        <v>0</v>
      </c>
      <c r="E185" s="1136">
        <v>0</v>
      </c>
      <c r="F185" s="1136">
        <v>0</v>
      </c>
      <c r="G185" s="1136">
        <v>0</v>
      </c>
      <c r="H185" s="1145"/>
      <c r="I185" s="1145"/>
      <c r="J185" s="1145"/>
      <c r="K185" s="1145"/>
    </row>
    <row r="186" spans="1:11" ht="14.1" customHeight="1" x14ac:dyDescent="0.25">
      <c r="A186" s="1145"/>
      <c r="B186" s="1145"/>
      <c r="C186" s="1135" t="s">
        <v>1058</v>
      </c>
      <c r="D186" s="1136">
        <v>0</v>
      </c>
      <c r="E186" s="1136">
        <v>0</v>
      </c>
      <c r="F186" s="1136">
        <v>0</v>
      </c>
      <c r="G186" s="1136">
        <v>0</v>
      </c>
      <c r="H186" s="1145"/>
      <c r="I186" s="1145"/>
      <c r="J186" s="1145"/>
      <c r="K186" s="1145"/>
    </row>
    <row r="187" spans="1:11" ht="14.1" customHeight="1" x14ac:dyDescent="0.25">
      <c r="A187" s="1145"/>
      <c r="B187" s="1145"/>
      <c r="C187" s="1135" t="s">
        <v>1059</v>
      </c>
      <c r="D187" s="1136">
        <v>0</v>
      </c>
      <c r="E187" s="1136">
        <v>0</v>
      </c>
      <c r="F187" s="1136">
        <v>0</v>
      </c>
      <c r="G187" s="1136">
        <v>0</v>
      </c>
      <c r="H187" s="1145"/>
      <c r="I187" s="1145"/>
      <c r="J187" s="1145"/>
      <c r="K187" s="1145"/>
    </row>
    <row r="188" spans="1:11" ht="14.1" customHeight="1" x14ac:dyDescent="0.25">
      <c r="A188" s="1145"/>
      <c r="B188" s="1145"/>
      <c r="C188" s="1135" t="s">
        <v>1060</v>
      </c>
      <c r="D188" s="1136">
        <v>0</v>
      </c>
      <c r="E188" s="1136">
        <v>0</v>
      </c>
      <c r="F188" s="1136">
        <v>0</v>
      </c>
      <c r="G188" s="1136">
        <v>0</v>
      </c>
      <c r="H188" s="1145"/>
      <c r="I188" s="1145"/>
      <c r="J188" s="1145"/>
      <c r="K188" s="1145"/>
    </row>
    <row r="189" spans="1:11" ht="14.1" customHeight="1" x14ac:dyDescent="0.25">
      <c r="A189" s="1145"/>
      <c r="B189" s="1145"/>
      <c r="C189" s="1135" t="s">
        <v>1062</v>
      </c>
      <c r="D189" s="1136">
        <v>0</v>
      </c>
      <c r="E189" s="1136">
        <v>0</v>
      </c>
      <c r="F189" s="1136">
        <v>0</v>
      </c>
      <c r="G189" s="1136">
        <v>0</v>
      </c>
      <c r="H189" s="1145"/>
      <c r="I189" s="1145"/>
      <c r="J189" s="1145"/>
      <c r="K189" s="1145"/>
    </row>
    <row r="190" spans="1:11" ht="14.1" customHeight="1" x14ac:dyDescent="0.25">
      <c r="A190" s="1145"/>
      <c r="B190" s="1145"/>
      <c r="C190" s="1135" t="s">
        <v>1048</v>
      </c>
      <c r="D190" s="1136">
        <v>0</v>
      </c>
      <c r="E190" s="1136">
        <v>0</v>
      </c>
      <c r="F190" s="1136">
        <v>0</v>
      </c>
      <c r="G190" s="1136">
        <v>0</v>
      </c>
      <c r="H190" s="1145"/>
      <c r="I190" s="1145"/>
      <c r="J190" s="1145"/>
      <c r="K190" s="1145"/>
    </row>
    <row r="191" spans="1:11" ht="14.1" customHeight="1" x14ac:dyDescent="0.25">
      <c r="A191" s="1145"/>
      <c r="B191" s="1145"/>
      <c r="C191" s="1135" t="s">
        <v>1057</v>
      </c>
      <c r="D191" s="1136">
        <v>0</v>
      </c>
      <c r="E191" s="1136">
        <v>0</v>
      </c>
      <c r="F191" s="1136">
        <v>0</v>
      </c>
      <c r="G191" s="1136">
        <v>0</v>
      </c>
      <c r="H191" s="1145"/>
      <c r="I191" s="1145"/>
      <c r="J191" s="1145"/>
      <c r="K191" s="1145"/>
    </row>
    <row r="192" spans="1:11" ht="14.1" customHeight="1" x14ac:dyDescent="0.25">
      <c r="A192" s="1145"/>
      <c r="B192" s="1145"/>
      <c r="C192" s="1135" t="s">
        <v>1058</v>
      </c>
      <c r="D192" s="1136">
        <v>0</v>
      </c>
      <c r="E192" s="1136">
        <v>0</v>
      </c>
      <c r="F192" s="1136">
        <v>0</v>
      </c>
      <c r="G192" s="1136">
        <v>0</v>
      </c>
      <c r="H192" s="1145"/>
      <c r="I192" s="1145"/>
      <c r="J192" s="1145"/>
      <c r="K192" s="1145"/>
    </row>
    <row r="193" spans="1:11" ht="14.1" customHeight="1" x14ac:dyDescent="0.25">
      <c r="A193" s="1145"/>
      <c r="B193" s="1145"/>
      <c r="C193" s="1135" t="s">
        <v>1059</v>
      </c>
      <c r="D193" s="1136">
        <v>0</v>
      </c>
      <c r="E193" s="1136">
        <v>0</v>
      </c>
      <c r="F193" s="1136">
        <v>0</v>
      </c>
      <c r="G193" s="1136">
        <v>0</v>
      </c>
      <c r="H193" s="1145"/>
      <c r="I193" s="1145"/>
      <c r="J193" s="1145"/>
      <c r="K193" s="1145"/>
    </row>
    <row r="194" spans="1:11" ht="14.1" customHeight="1" x14ac:dyDescent="0.25">
      <c r="A194" s="1145"/>
      <c r="B194" s="1145"/>
      <c r="C194" s="1135" t="s">
        <v>1060</v>
      </c>
      <c r="D194" s="1136">
        <v>0</v>
      </c>
      <c r="E194" s="1136">
        <v>0</v>
      </c>
      <c r="F194" s="1136">
        <v>0</v>
      </c>
      <c r="G194" s="1136">
        <v>0</v>
      </c>
      <c r="H194" s="1145"/>
      <c r="I194" s="1145"/>
      <c r="J194" s="1145"/>
      <c r="K194" s="1145"/>
    </row>
    <row r="195" spans="1:11" ht="14.1" customHeight="1" x14ac:dyDescent="0.25">
      <c r="A195" s="1145"/>
      <c r="B195" s="1145"/>
      <c r="C195" s="1135" t="s">
        <v>1063</v>
      </c>
      <c r="D195" s="1136">
        <v>0</v>
      </c>
      <c r="E195" s="1136">
        <v>0</v>
      </c>
      <c r="F195" s="1136">
        <v>0</v>
      </c>
      <c r="G195" s="1136">
        <v>0</v>
      </c>
      <c r="H195" s="1145"/>
      <c r="I195" s="1145"/>
      <c r="J195" s="1145"/>
      <c r="K195" s="1145"/>
    </row>
    <row r="196" spans="1:11" ht="14.1" customHeight="1" x14ac:dyDescent="0.25">
      <c r="A196" s="1145"/>
      <c r="B196" s="1145"/>
      <c r="C196" s="1135" t="s">
        <v>1064</v>
      </c>
      <c r="D196" s="1136">
        <v>0</v>
      </c>
      <c r="E196" s="1136">
        <v>0</v>
      </c>
      <c r="F196" s="1136">
        <v>0</v>
      </c>
      <c r="G196" s="1136">
        <v>0</v>
      </c>
      <c r="H196" s="1145"/>
      <c r="I196" s="1145"/>
      <c r="J196" s="1145"/>
      <c r="K196" s="1145"/>
    </row>
    <row r="197" spans="1:11" ht="14.1" customHeight="1" x14ac:dyDescent="0.25">
      <c r="A197" s="1145"/>
      <c r="B197" s="1145"/>
      <c r="C197" s="1137" t="s">
        <v>572</v>
      </c>
      <c r="D197" s="1136">
        <v>0</v>
      </c>
      <c r="E197" s="1136">
        <v>600000</v>
      </c>
      <c r="F197" s="1136">
        <v>600000</v>
      </c>
      <c r="G197" s="1136">
        <v>600000</v>
      </c>
      <c r="H197" s="1145"/>
      <c r="I197" s="1145"/>
      <c r="J197" s="1145"/>
      <c r="K197" s="1145"/>
    </row>
    <row r="198" spans="1:11" ht="14.1" customHeight="1" x14ac:dyDescent="0.25">
      <c r="A198" s="1145"/>
      <c r="B198" s="1145"/>
      <c r="C198" s="1129" t="s">
        <v>1022</v>
      </c>
      <c r="D198" s="1252" t="s">
        <v>2090</v>
      </c>
      <c r="E198" s="1253"/>
      <c r="F198" s="1253"/>
      <c r="G198" s="1253"/>
      <c r="H198" s="1145"/>
      <c r="I198" s="1145"/>
      <c r="J198" s="1145"/>
      <c r="K198" s="1145"/>
    </row>
    <row r="199" spans="1:11" ht="14.1" customHeight="1" x14ac:dyDescent="0.25">
      <c r="A199" s="1145"/>
      <c r="B199" s="1145"/>
      <c r="C199" s="1130" t="s">
        <v>1024</v>
      </c>
      <c r="D199" s="1254" t="s">
        <v>2091</v>
      </c>
      <c r="E199" s="1255"/>
      <c r="F199" s="1255"/>
      <c r="G199" s="1255"/>
      <c r="H199" s="1145"/>
      <c r="I199" s="1145"/>
      <c r="J199" s="1145"/>
      <c r="K199" s="1145"/>
    </row>
    <row r="200" spans="1:11" ht="14.1" customHeight="1" x14ac:dyDescent="0.25">
      <c r="A200" s="1145"/>
      <c r="B200" s="1145"/>
      <c r="C200" s="1130" t="s">
        <v>31</v>
      </c>
      <c r="D200" s="1254" t="s">
        <v>2092</v>
      </c>
      <c r="E200" s="1255"/>
      <c r="F200" s="1255"/>
      <c r="G200" s="1255"/>
      <c r="H200" s="1145"/>
      <c r="I200" s="1145"/>
      <c r="J200" s="1145"/>
      <c r="K200" s="1145"/>
    </row>
    <row r="201" spans="1:11" ht="15" customHeight="1" x14ac:dyDescent="0.25">
      <c r="A201" s="1145"/>
      <c r="B201" s="1145"/>
      <c r="C201" s="1146"/>
      <c r="D201" s="1132">
        <v>2024</v>
      </c>
      <c r="E201" s="1132">
        <v>2025</v>
      </c>
      <c r="F201" s="1132">
        <v>2026</v>
      </c>
      <c r="G201" s="1132">
        <v>2027</v>
      </c>
      <c r="H201" s="1145"/>
      <c r="I201" s="1145"/>
      <c r="J201" s="1145"/>
      <c r="K201" s="1145"/>
    </row>
    <row r="202" spans="1:11" ht="15" customHeight="1" x14ac:dyDescent="0.25">
      <c r="A202" s="1145"/>
      <c r="B202" s="1145"/>
      <c r="C202" s="1147"/>
      <c r="D202" s="1134" t="s">
        <v>13</v>
      </c>
      <c r="E202" s="1134" t="s">
        <v>14</v>
      </c>
      <c r="F202" s="1134" t="s">
        <v>14</v>
      </c>
      <c r="G202" s="1134" t="s">
        <v>14</v>
      </c>
      <c r="H202" s="1145"/>
      <c r="I202" s="1145"/>
      <c r="J202" s="1145"/>
      <c r="K202" s="1145"/>
    </row>
    <row r="203" spans="1:11" ht="14.1" customHeight="1" x14ac:dyDescent="0.25">
      <c r="A203" s="1145"/>
      <c r="B203" s="1145"/>
      <c r="C203" s="1123" t="s">
        <v>33</v>
      </c>
      <c r="D203" s="1127" t="s">
        <v>1519</v>
      </c>
      <c r="E203" s="1127" t="s">
        <v>1519</v>
      </c>
      <c r="F203" s="1127" t="s">
        <v>1519</v>
      </c>
      <c r="G203" s="1127" t="s">
        <v>1519</v>
      </c>
      <c r="H203" s="1145"/>
      <c r="I203" s="1145"/>
      <c r="J203" s="1145"/>
      <c r="K203" s="1145"/>
    </row>
    <row r="204" spans="1:11" ht="14.1" customHeight="1" x14ac:dyDescent="0.25">
      <c r="A204" s="1145"/>
      <c r="B204" s="1145"/>
      <c r="C204" s="1123" t="s">
        <v>1029</v>
      </c>
      <c r="D204" s="1127" t="s">
        <v>2093</v>
      </c>
      <c r="E204" s="1127" t="s">
        <v>2094</v>
      </c>
      <c r="F204" s="1127" t="s">
        <v>2094</v>
      </c>
      <c r="G204" s="1127" t="s">
        <v>2094</v>
      </c>
      <c r="H204" s="1145"/>
      <c r="I204" s="1145"/>
      <c r="J204" s="1145"/>
      <c r="K204" s="1145"/>
    </row>
    <row r="205" spans="1:11" ht="14.1" customHeight="1" x14ac:dyDescent="0.25">
      <c r="A205" s="1145"/>
      <c r="B205" s="1145"/>
      <c r="C205" s="1123" t="s">
        <v>1032</v>
      </c>
      <c r="D205" s="1127" t="s">
        <v>2095</v>
      </c>
      <c r="E205" s="1127" t="s">
        <v>1641</v>
      </c>
      <c r="F205" s="1127" t="s">
        <v>1641</v>
      </c>
      <c r="G205" s="1127" t="s">
        <v>1641</v>
      </c>
      <c r="H205" s="1145"/>
      <c r="I205" s="1145"/>
      <c r="J205" s="1145"/>
      <c r="K205" s="1145"/>
    </row>
    <row r="206" spans="1:11" ht="14.1" customHeight="1" x14ac:dyDescent="0.25">
      <c r="A206" s="1145"/>
      <c r="B206" s="1145"/>
      <c r="C206" s="1123" t="s">
        <v>1037</v>
      </c>
      <c r="D206" s="1127" t="s">
        <v>1038</v>
      </c>
      <c r="E206" s="1127" t="s">
        <v>1039</v>
      </c>
      <c r="F206" s="1127" t="s">
        <v>1039</v>
      </c>
      <c r="G206" s="1127" t="s">
        <v>1039</v>
      </c>
      <c r="H206" s="1145"/>
      <c r="I206" s="1145"/>
      <c r="J206" s="1145"/>
      <c r="K206" s="1145"/>
    </row>
    <row r="207" spans="1:11" ht="14.1" customHeight="1" x14ac:dyDescent="0.25">
      <c r="A207" s="1145"/>
      <c r="B207" s="1145"/>
      <c r="C207" s="1123" t="s">
        <v>1042</v>
      </c>
      <c r="D207" s="1127" t="s">
        <v>1038</v>
      </c>
      <c r="E207" s="1127" t="s">
        <v>2096</v>
      </c>
      <c r="F207" s="1127" t="s">
        <v>1039</v>
      </c>
      <c r="G207" s="1127" t="s">
        <v>1039</v>
      </c>
      <c r="H207" s="1145"/>
      <c r="I207" s="1145"/>
      <c r="J207" s="1145"/>
      <c r="K207" s="1145"/>
    </row>
    <row r="208" spans="1:11" ht="14.1" customHeight="1" x14ac:dyDescent="0.25">
      <c r="A208" s="1145"/>
      <c r="B208" s="1145"/>
      <c r="C208" s="1123" t="s">
        <v>39</v>
      </c>
      <c r="D208" s="1127" t="s">
        <v>1038</v>
      </c>
      <c r="E208" s="1127" t="s">
        <v>2096</v>
      </c>
      <c r="F208" s="1127" t="s">
        <v>1039</v>
      </c>
      <c r="G208" s="1127" t="s">
        <v>1039</v>
      </c>
      <c r="H208" s="1145"/>
      <c r="I208" s="1145"/>
      <c r="J208" s="1145"/>
      <c r="K208" s="1145"/>
    </row>
    <row r="209" spans="1:11" ht="14.1" customHeight="1" x14ac:dyDescent="0.25">
      <c r="A209" s="1145"/>
      <c r="B209" s="1145"/>
      <c r="C209" s="1250" t="s">
        <v>1046</v>
      </c>
      <c r="D209" s="1251"/>
      <c r="E209" s="1251"/>
      <c r="F209" s="1251"/>
      <c r="G209" s="1251"/>
      <c r="H209" s="1145"/>
      <c r="I209" s="1145"/>
      <c r="J209" s="1145"/>
      <c r="K209" s="1145"/>
    </row>
    <row r="210" spans="1:11" ht="14.1" customHeight="1" x14ac:dyDescent="0.25">
      <c r="A210" s="1145"/>
      <c r="B210" s="1145"/>
      <c r="C210" s="1146"/>
      <c r="D210" s="1132">
        <v>2024</v>
      </c>
      <c r="E210" s="1132">
        <v>2025</v>
      </c>
      <c r="F210" s="1132">
        <v>2026</v>
      </c>
      <c r="G210" s="1132">
        <v>2027</v>
      </c>
      <c r="H210" s="1145"/>
      <c r="I210" s="1145"/>
      <c r="J210" s="1145"/>
      <c r="K210" s="1145"/>
    </row>
    <row r="211" spans="1:11" ht="14.1" customHeight="1" x14ac:dyDescent="0.25">
      <c r="A211" s="1145"/>
      <c r="B211" s="1145"/>
      <c r="C211" s="1147"/>
      <c r="D211" s="1134" t="s">
        <v>13</v>
      </c>
      <c r="E211" s="1134" t="s">
        <v>14</v>
      </c>
      <c r="F211" s="1134" t="s">
        <v>14</v>
      </c>
      <c r="G211" s="1134" t="s">
        <v>14</v>
      </c>
      <c r="H211" s="1145"/>
      <c r="I211" s="1145"/>
      <c r="J211" s="1145"/>
      <c r="K211" s="1145"/>
    </row>
    <row r="212" spans="1:11" ht="14.1" customHeight="1" x14ac:dyDescent="0.25">
      <c r="A212" s="1145"/>
      <c r="B212" s="1145"/>
      <c r="C212" s="1135" t="s">
        <v>1047</v>
      </c>
      <c r="D212" s="1136">
        <v>0</v>
      </c>
      <c r="E212" s="1136">
        <v>0</v>
      </c>
      <c r="F212" s="1136">
        <v>0</v>
      </c>
      <c r="G212" s="1136">
        <v>0</v>
      </c>
      <c r="H212" s="1145"/>
      <c r="I212" s="1145"/>
      <c r="J212" s="1145"/>
      <c r="K212" s="1145"/>
    </row>
    <row r="213" spans="1:11" ht="14.1" customHeight="1" x14ac:dyDescent="0.25">
      <c r="A213" s="1145"/>
      <c r="B213" s="1145"/>
      <c r="C213" s="1135" t="s">
        <v>1048</v>
      </c>
      <c r="D213" s="1136">
        <v>0</v>
      </c>
      <c r="E213" s="1136">
        <v>0</v>
      </c>
      <c r="F213" s="1136">
        <v>0</v>
      </c>
      <c r="G213" s="1136">
        <v>0</v>
      </c>
      <c r="H213" s="1145"/>
      <c r="I213" s="1145"/>
      <c r="J213" s="1145"/>
      <c r="K213" s="1145"/>
    </row>
    <row r="214" spans="1:11" ht="14.1" customHeight="1" x14ac:dyDescent="0.25">
      <c r="A214" s="1145"/>
      <c r="B214" s="1145"/>
      <c r="C214" s="1135" t="s">
        <v>1049</v>
      </c>
      <c r="D214" s="1136">
        <v>0</v>
      </c>
      <c r="E214" s="1136">
        <v>0</v>
      </c>
      <c r="F214" s="1136">
        <v>0</v>
      </c>
      <c r="G214" s="1136">
        <v>0</v>
      </c>
      <c r="H214" s="1145"/>
      <c r="I214" s="1145"/>
      <c r="J214" s="1145"/>
      <c r="K214" s="1145"/>
    </row>
    <row r="215" spans="1:11" ht="14.1" customHeight="1" x14ac:dyDescent="0.25">
      <c r="A215" s="1145"/>
      <c r="B215" s="1145"/>
      <c r="C215" s="1135" t="s">
        <v>1050</v>
      </c>
      <c r="D215" s="1136">
        <v>0</v>
      </c>
      <c r="E215" s="1136">
        <v>0</v>
      </c>
      <c r="F215" s="1136">
        <v>0</v>
      </c>
      <c r="G215" s="1136">
        <v>0</v>
      </c>
      <c r="H215" s="1145"/>
      <c r="I215" s="1145"/>
      <c r="J215" s="1145"/>
      <c r="K215" s="1145"/>
    </row>
    <row r="216" spans="1:11" ht="14.1" customHeight="1" x14ac:dyDescent="0.25">
      <c r="A216" s="1145"/>
      <c r="B216" s="1145"/>
      <c r="C216" s="1135" t="s">
        <v>1048</v>
      </c>
      <c r="D216" s="1136">
        <v>0</v>
      </c>
      <c r="E216" s="1136">
        <v>0</v>
      </c>
      <c r="F216" s="1136">
        <v>0</v>
      </c>
      <c r="G216" s="1136">
        <v>0</v>
      </c>
      <c r="H216" s="1145"/>
      <c r="I216" s="1145"/>
      <c r="J216" s="1145"/>
      <c r="K216" s="1145"/>
    </row>
    <row r="217" spans="1:11" ht="14.1" customHeight="1" x14ac:dyDescent="0.25">
      <c r="A217" s="1145"/>
      <c r="B217" s="1145"/>
      <c r="C217" s="1135" t="s">
        <v>1049</v>
      </c>
      <c r="D217" s="1136">
        <v>0</v>
      </c>
      <c r="E217" s="1136">
        <v>0</v>
      </c>
      <c r="F217" s="1136">
        <v>0</v>
      </c>
      <c r="G217" s="1136">
        <v>0</v>
      </c>
      <c r="H217" s="1145"/>
      <c r="I217" s="1145"/>
      <c r="J217" s="1145"/>
      <c r="K217" s="1145"/>
    </row>
    <row r="218" spans="1:11" ht="14.1" customHeight="1" x14ac:dyDescent="0.25">
      <c r="A218" s="1145"/>
      <c r="B218" s="1145"/>
      <c r="C218" s="1135" t="s">
        <v>1051</v>
      </c>
      <c r="D218" s="1136">
        <v>0</v>
      </c>
      <c r="E218" s="1136">
        <v>0</v>
      </c>
      <c r="F218" s="1136">
        <v>0</v>
      </c>
      <c r="G218" s="1136">
        <v>0</v>
      </c>
      <c r="H218" s="1145"/>
      <c r="I218" s="1145"/>
      <c r="J218" s="1145"/>
      <c r="K218" s="1145"/>
    </row>
    <row r="219" spans="1:11" ht="14.1" customHeight="1" x14ac:dyDescent="0.25">
      <c r="A219" s="1145"/>
      <c r="B219" s="1145"/>
      <c r="C219" s="1135" t="s">
        <v>1048</v>
      </c>
      <c r="D219" s="1136">
        <v>0</v>
      </c>
      <c r="E219" s="1136">
        <v>0</v>
      </c>
      <c r="F219" s="1136">
        <v>0</v>
      </c>
      <c r="G219" s="1136">
        <v>0</v>
      </c>
      <c r="H219" s="1145"/>
      <c r="I219" s="1145"/>
      <c r="J219" s="1145"/>
      <c r="K219" s="1145"/>
    </row>
    <row r="220" spans="1:11" ht="14.1" customHeight="1" x14ac:dyDescent="0.25">
      <c r="A220" s="1145"/>
      <c r="B220" s="1145"/>
      <c r="C220" s="1135" t="s">
        <v>1049</v>
      </c>
      <c r="D220" s="1136">
        <v>0</v>
      </c>
      <c r="E220" s="1136">
        <v>0</v>
      </c>
      <c r="F220" s="1136">
        <v>0</v>
      </c>
      <c r="G220" s="1136">
        <v>0</v>
      </c>
      <c r="H220" s="1145"/>
      <c r="I220" s="1145"/>
      <c r="J220" s="1145"/>
      <c r="K220" s="1145"/>
    </row>
    <row r="221" spans="1:11" ht="14.1" customHeight="1" x14ac:dyDescent="0.25">
      <c r="A221" s="1145"/>
      <c r="B221" s="1145"/>
      <c r="C221" s="1135" t="s">
        <v>1052</v>
      </c>
      <c r="D221" s="1136">
        <v>0</v>
      </c>
      <c r="E221" s="1136">
        <v>0</v>
      </c>
      <c r="F221" s="1136">
        <v>0</v>
      </c>
      <c r="G221" s="1136">
        <v>0</v>
      </c>
      <c r="H221" s="1145"/>
      <c r="I221" s="1145"/>
      <c r="J221" s="1145"/>
      <c r="K221" s="1145"/>
    </row>
    <row r="222" spans="1:11" ht="14.1" customHeight="1" x14ac:dyDescent="0.25">
      <c r="A222" s="1145"/>
      <c r="B222" s="1145"/>
      <c r="C222" s="1135" t="s">
        <v>1048</v>
      </c>
      <c r="D222" s="1136">
        <v>0</v>
      </c>
      <c r="E222" s="1136">
        <v>0</v>
      </c>
      <c r="F222" s="1136">
        <v>0</v>
      </c>
      <c r="G222" s="1136">
        <v>0</v>
      </c>
      <c r="H222" s="1145"/>
      <c r="I222" s="1145"/>
      <c r="J222" s="1145"/>
      <c r="K222" s="1145"/>
    </row>
    <row r="223" spans="1:11" ht="14.1" customHeight="1" x14ac:dyDescent="0.25">
      <c r="A223" s="1145"/>
      <c r="B223" s="1145"/>
      <c r="C223" s="1135" t="s">
        <v>1049</v>
      </c>
      <c r="D223" s="1136">
        <v>0</v>
      </c>
      <c r="E223" s="1136">
        <v>0</v>
      </c>
      <c r="F223" s="1136">
        <v>0</v>
      </c>
      <c r="G223" s="1136">
        <v>0</v>
      </c>
      <c r="H223" s="1145"/>
      <c r="I223" s="1145"/>
      <c r="J223" s="1145"/>
      <c r="K223" s="1145"/>
    </row>
    <row r="224" spans="1:11" ht="14.1" customHeight="1" x14ac:dyDescent="0.25">
      <c r="A224" s="1145"/>
      <c r="B224" s="1145"/>
      <c r="C224" s="1135" t="s">
        <v>1053</v>
      </c>
      <c r="D224" s="1136">
        <v>0</v>
      </c>
      <c r="E224" s="1136">
        <v>0</v>
      </c>
      <c r="F224" s="1136">
        <v>0</v>
      </c>
      <c r="G224" s="1136">
        <v>0</v>
      </c>
      <c r="H224" s="1145"/>
      <c r="I224" s="1145"/>
      <c r="J224" s="1145"/>
      <c r="K224" s="1145"/>
    </row>
    <row r="225" spans="1:11" ht="14.1" customHeight="1" x14ac:dyDescent="0.25">
      <c r="A225" s="1145"/>
      <c r="B225" s="1145"/>
      <c r="C225" s="1135" t="s">
        <v>1048</v>
      </c>
      <c r="D225" s="1136">
        <v>0</v>
      </c>
      <c r="E225" s="1136">
        <v>0</v>
      </c>
      <c r="F225" s="1136">
        <v>0</v>
      </c>
      <c r="G225" s="1136">
        <v>0</v>
      </c>
      <c r="H225" s="1145"/>
      <c r="I225" s="1145"/>
      <c r="J225" s="1145"/>
      <c r="K225" s="1145"/>
    </row>
    <row r="226" spans="1:11" ht="14.1" customHeight="1" x14ac:dyDescent="0.25">
      <c r="A226" s="1145"/>
      <c r="B226" s="1145"/>
      <c r="C226" s="1135" t="s">
        <v>1049</v>
      </c>
      <c r="D226" s="1136">
        <v>0</v>
      </c>
      <c r="E226" s="1136">
        <v>0</v>
      </c>
      <c r="F226" s="1136">
        <v>0</v>
      </c>
      <c r="G226" s="1136">
        <v>0</v>
      </c>
      <c r="H226" s="1145"/>
      <c r="I226" s="1145"/>
      <c r="J226" s="1145"/>
      <c r="K226" s="1145"/>
    </row>
    <row r="227" spans="1:11" ht="14.1" customHeight="1" x14ac:dyDescent="0.25">
      <c r="A227" s="1145"/>
      <c r="B227" s="1145"/>
      <c r="C227" s="1135" t="s">
        <v>1054</v>
      </c>
      <c r="D227" s="1136">
        <v>0</v>
      </c>
      <c r="E227" s="1136">
        <v>0</v>
      </c>
      <c r="F227" s="1136">
        <v>0</v>
      </c>
      <c r="G227" s="1136">
        <v>0</v>
      </c>
      <c r="H227" s="1145"/>
      <c r="I227" s="1145"/>
      <c r="J227" s="1145"/>
      <c r="K227" s="1145"/>
    </row>
    <row r="228" spans="1:11" ht="14.1" customHeight="1" x14ac:dyDescent="0.25">
      <c r="A228" s="1145"/>
      <c r="B228" s="1145"/>
      <c r="C228" s="1135" t="s">
        <v>1048</v>
      </c>
      <c r="D228" s="1136">
        <v>0</v>
      </c>
      <c r="E228" s="1136">
        <v>0</v>
      </c>
      <c r="F228" s="1136">
        <v>0</v>
      </c>
      <c r="G228" s="1136">
        <v>0</v>
      </c>
      <c r="H228" s="1145"/>
      <c r="I228" s="1145"/>
      <c r="J228" s="1145"/>
      <c r="K228" s="1145"/>
    </row>
    <row r="229" spans="1:11" ht="14.1" customHeight="1" x14ac:dyDescent="0.25">
      <c r="A229" s="1145"/>
      <c r="B229" s="1145"/>
      <c r="C229" s="1135" t="s">
        <v>1049</v>
      </c>
      <c r="D229" s="1136">
        <v>0</v>
      </c>
      <c r="E229" s="1136">
        <v>0</v>
      </c>
      <c r="F229" s="1136">
        <v>0</v>
      </c>
      <c r="G229" s="1136">
        <v>0</v>
      </c>
      <c r="H229" s="1145"/>
      <c r="I229" s="1145"/>
      <c r="J229" s="1145"/>
      <c r="K229" s="1145"/>
    </row>
    <row r="230" spans="1:11" ht="14.1" customHeight="1" x14ac:dyDescent="0.25">
      <c r="A230" s="1145"/>
      <c r="B230" s="1145"/>
      <c r="C230" s="1135" t="s">
        <v>1055</v>
      </c>
      <c r="D230" s="1136">
        <v>0</v>
      </c>
      <c r="E230" s="1136">
        <v>0</v>
      </c>
      <c r="F230" s="1136">
        <v>0</v>
      </c>
      <c r="G230" s="1136">
        <v>0</v>
      </c>
      <c r="H230" s="1145"/>
      <c r="I230" s="1145"/>
      <c r="J230" s="1145"/>
      <c r="K230" s="1145"/>
    </row>
    <row r="231" spans="1:11" ht="14.1" customHeight="1" x14ac:dyDescent="0.25">
      <c r="A231" s="1145"/>
      <c r="B231" s="1145"/>
      <c r="C231" s="1135" t="s">
        <v>1048</v>
      </c>
      <c r="D231" s="1136">
        <v>0</v>
      </c>
      <c r="E231" s="1136">
        <v>0</v>
      </c>
      <c r="F231" s="1136">
        <v>0</v>
      </c>
      <c r="G231" s="1136">
        <v>0</v>
      </c>
      <c r="H231" s="1145"/>
      <c r="I231" s="1145"/>
      <c r="J231" s="1145"/>
      <c r="K231" s="1145"/>
    </row>
    <row r="232" spans="1:11" ht="14.1" customHeight="1" x14ac:dyDescent="0.25">
      <c r="A232" s="1145"/>
      <c r="B232" s="1145"/>
      <c r="C232" s="1135" t="s">
        <v>1049</v>
      </c>
      <c r="D232" s="1136">
        <v>0</v>
      </c>
      <c r="E232" s="1136">
        <v>0</v>
      </c>
      <c r="F232" s="1136">
        <v>0</v>
      </c>
      <c r="G232" s="1136">
        <v>0</v>
      </c>
      <c r="H232" s="1145"/>
      <c r="I232" s="1145"/>
      <c r="J232" s="1145"/>
      <c r="K232" s="1145"/>
    </row>
    <row r="233" spans="1:11" ht="14.1" customHeight="1" x14ac:dyDescent="0.25">
      <c r="A233" s="1145"/>
      <c r="B233" s="1145"/>
      <c r="C233" s="1135" t="s">
        <v>1056</v>
      </c>
      <c r="D233" s="1136">
        <v>0</v>
      </c>
      <c r="E233" s="1136">
        <v>0</v>
      </c>
      <c r="F233" s="1136">
        <v>0</v>
      </c>
      <c r="G233" s="1136">
        <v>0</v>
      </c>
      <c r="H233" s="1145"/>
      <c r="I233" s="1145"/>
      <c r="J233" s="1145"/>
      <c r="K233" s="1145"/>
    </row>
    <row r="234" spans="1:11" ht="14.1" customHeight="1" x14ac:dyDescent="0.25">
      <c r="A234" s="1145"/>
      <c r="B234" s="1145"/>
      <c r="C234" s="1135" t="s">
        <v>1048</v>
      </c>
      <c r="D234" s="1136">
        <v>0</v>
      </c>
      <c r="E234" s="1136">
        <v>0</v>
      </c>
      <c r="F234" s="1136">
        <v>0</v>
      </c>
      <c r="G234" s="1136">
        <v>0</v>
      </c>
      <c r="H234" s="1145"/>
      <c r="I234" s="1145"/>
      <c r="J234" s="1145"/>
      <c r="K234" s="1145"/>
    </row>
    <row r="235" spans="1:11" ht="14.1" customHeight="1" x14ac:dyDescent="0.25">
      <c r="A235" s="1145"/>
      <c r="B235" s="1145"/>
      <c r="C235" s="1135" t="s">
        <v>1057</v>
      </c>
      <c r="D235" s="1136">
        <v>0</v>
      </c>
      <c r="E235" s="1136">
        <v>0</v>
      </c>
      <c r="F235" s="1136">
        <v>0</v>
      </c>
      <c r="G235" s="1136">
        <v>0</v>
      </c>
      <c r="H235" s="1145"/>
      <c r="I235" s="1145"/>
      <c r="J235" s="1145"/>
      <c r="K235" s="1145"/>
    </row>
    <row r="236" spans="1:11" ht="14.1" customHeight="1" x14ac:dyDescent="0.25">
      <c r="A236" s="1145"/>
      <c r="B236" s="1145"/>
      <c r="C236" s="1135" t="s">
        <v>1058</v>
      </c>
      <c r="D236" s="1136">
        <v>0</v>
      </c>
      <c r="E236" s="1136">
        <v>0</v>
      </c>
      <c r="F236" s="1136">
        <v>0</v>
      </c>
      <c r="G236" s="1136">
        <v>0</v>
      </c>
      <c r="H236" s="1145"/>
      <c r="I236" s="1145"/>
      <c r="J236" s="1145"/>
      <c r="K236" s="1145"/>
    </row>
    <row r="237" spans="1:11" ht="14.1" customHeight="1" x14ac:dyDescent="0.25">
      <c r="A237" s="1145"/>
      <c r="B237" s="1145"/>
      <c r="C237" s="1135" t="s">
        <v>1059</v>
      </c>
      <c r="D237" s="1136">
        <v>0</v>
      </c>
      <c r="E237" s="1136">
        <v>0</v>
      </c>
      <c r="F237" s="1136">
        <v>0</v>
      </c>
      <c r="G237" s="1136">
        <v>0</v>
      </c>
      <c r="H237" s="1145"/>
      <c r="I237" s="1145"/>
      <c r="J237" s="1145"/>
      <c r="K237" s="1145"/>
    </row>
    <row r="238" spans="1:11" ht="14.1" customHeight="1" x14ac:dyDescent="0.25">
      <c r="A238" s="1145"/>
      <c r="B238" s="1145"/>
      <c r="C238" s="1135" t="s">
        <v>1060</v>
      </c>
      <c r="D238" s="1136">
        <v>0</v>
      </c>
      <c r="E238" s="1136">
        <v>0</v>
      </c>
      <c r="F238" s="1136">
        <v>0</v>
      </c>
      <c r="G238" s="1136">
        <v>0</v>
      </c>
      <c r="H238" s="1145"/>
      <c r="I238" s="1145"/>
      <c r="J238" s="1145"/>
      <c r="K238" s="1145"/>
    </row>
    <row r="239" spans="1:11" ht="14.1" customHeight="1" x14ac:dyDescent="0.25">
      <c r="A239" s="1145"/>
      <c r="B239" s="1145"/>
      <c r="C239" s="1135" t="s">
        <v>1061</v>
      </c>
      <c r="D239" s="1136">
        <v>0</v>
      </c>
      <c r="E239" s="1136">
        <v>400000</v>
      </c>
      <c r="F239" s="1136">
        <v>400000</v>
      </c>
      <c r="G239" s="1136">
        <v>400000</v>
      </c>
      <c r="H239" s="1145"/>
      <c r="I239" s="1145"/>
      <c r="J239" s="1145"/>
      <c r="K239" s="1145"/>
    </row>
    <row r="240" spans="1:11" ht="14.1" customHeight="1" x14ac:dyDescent="0.25">
      <c r="A240" s="1145"/>
      <c r="B240" s="1145"/>
      <c r="C240" s="1135" t="s">
        <v>1048</v>
      </c>
      <c r="D240" s="1136">
        <v>0</v>
      </c>
      <c r="E240" s="1136">
        <v>400000</v>
      </c>
      <c r="F240" s="1136">
        <v>400000</v>
      </c>
      <c r="G240" s="1136">
        <v>400000</v>
      </c>
      <c r="H240" s="1145"/>
      <c r="I240" s="1145"/>
      <c r="J240" s="1145"/>
      <c r="K240" s="1145"/>
    </row>
    <row r="241" spans="1:11" ht="14.1" customHeight="1" x14ac:dyDescent="0.25">
      <c r="A241" s="1145"/>
      <c r="B241" s="1145"/>
      <c r="C241" s="1135" t="s">
        <v>1057</v>
      </c>
      <c r="D241" s="1136">
        <v>0</v>
      </c>
      <c r="E241" s="1136">
        <v>0</v>
      </c>
      <c r="F241" s="1136">
        <v>0</v>
      </c>
      <c r="G241" s="1136">
        <v>0</v>
      </c>
      <c r="H241" s="1145"/>
      <c r="I241" s="1145"/>
      <c r="J241" s="1145"/>
      <c r="K241" s="1145"/>
    </row>
    <row r="242" spans="1:11" ht="14.1" customHeight="1" x14ac:dyDescent="0.25">
      <c r="A242" s="1145"/>
      <c r="B242" s="1145"/>
      <c r="C242" s="1135" t="s">
        <v>1058</v>
      </c>
      <c r="D242" s="1136">
        <v>0</v>
      </c>
      <c r="E242" s="1136">
        <v>0</v>
      </c>
      <c r="F242" s="1136">
        <v>0</v>
      </c>
      <c r="G242" s="1136">
        <v>0</v>
      </c>
      <c r="H242" s="1145"/>
      <c r="I242" s="1145"/>
      <c r="J242" s="1145"/>
      <c r="K242" s="1145"/>
    </row>
    <row r="243" spans="1:11" ht="14.1" customHeight="1" x14ac:dyDescent="0.25">
      <c r="A243" s="1145"/>
      <c r="B243" s="1145"/>
      <c r="C243" s="1135" t="s">
        <v>1059</v>
      </c>
      <c r="D243" s="1136">
        <v>0</v>
      </c>
      <c r="E243" s="1136">
        <v>0</v>
      </c>
      <c r="F243" s="1136">
        <v>0</v>
      </c>
      <c r="G243" s="1136">
        <v>0</v>
      </c>
      <c r="H243" s="1145"/>
      <c r="I243" s="1145"/>
      <c r="J243" s="1145"/>
      <c r="K243" s="1145"/>
    </row>
    <row r="244" spans="1:11" ht="14.1" customHeight="1" x14ac:dyDescent="0.25">
      <c r="A244" s="1145"/>
      <c r="B244" s="1145"/>
      <c r="C244" s="1135" t="s">
        <v>1060</v>
      </c>
      <c r="D244" s="1136">
        <v>0</v>
      </c>
      <c r="E244" s="1136">
        <v>0</v>
      </c>
      <c r="F244" s="1136">
        <v>0</v>
      </c>
      <c r="G244" s="1136">
        <v>0</v>
      </c>
      <c r="H244" s="1145"/>
      <c r="I244" s="1145"/>
      <c r="J244" s="1145"/>
      <c r="K244" s="1145"/>
    </row>
    <row r="245" spans="1:11" ht="14.1" customHeight="1" x14ac:dyDescent="0.25">
      <c r="A245" s="1145"/>
      <c r="B245" s="1145"/>
      <c r="C245" s="1135" t="s">
        <v>1062</v>
      </c>
      <c r="D245" s="1136">
        <v>0</v>
      </c>
      <c r="E245" s="1136">
        <v>0</v>
      </c>
      <c r="F245" s="1136">
        <v>0</v>
      </c>
      <c r="G245" s="1136">
        <v>0</v>
      </c>
      <c r="H245" s="1145"/>
      <c r="I245" s="1145"/>
      <c r="J245" s="1145"/>
      <c r="K245" s="1145"/>
    </row>
    <row r="246" spans="1:11" ht="14.1" customHeight="1" x14ac:dyDescent="0.25">
      <c r="A246" s="1145"/>
      <c r="B246" s="1145"/>
      <c r="C246" s="1135" t="s">
        <v>1048</v>
      </c>
      <c r="D246" s="1136">
        <v>0</v>
      </c>
      <c r="E246" s="1136">
        <v>0</v>
      </c>
      <c r="F246" s="1136">
        <v>0</v>
      </c>
      <c r="G246" s="1136">
        <v>0</v>
      </c>
      <c r="H246" s="1145"/>
      <c r="I246" s="1145"/>
      <c r="J246" s="1145"/>
      <c r="K246" s="1145"/>
    </row>
    <row r="247" spans="1:11" ht="14.1" customHeight="1" x14ac:dyDescent="0.25">
      <c r="A247" s="1145"/>
      <c r="B247" s="1145"/>
      <c r="C247" s="1135" t="s">
        <v>1057</v>
      </c>
      <c r="D247" s="1136">
        <v>0</v>
      </c>
      <c r="E247" s="1136">
        <v>0</v>
      </c>
      <c r="F247" s="1136">
        <v>0</v>
      </c>
      <c r="G247" s="1136">
        <v>0</v>
      </c>
      <c r="H247" s="1145"/>
      <c r="I247" s="1145"/>
      <c r="J247" s="1145"/>
      <c r="K247" s="1145"/>
    </row>
    <row r="248" spans="1:11" ht="14.1" customHeight="1" x14ac:dyDescent="0.25">
      <c r="A248" s="1145"/>
      <c r="B248" s="1145"/>
      <c r="C248" s="1135" t="s">
        <v>1058</v>
      </c>
      <c r="D248" s="1136">
        <v>0</v>
      </c>
      <c r="E248" s="1136">
        <v>0</v>
      </c>
      <c r="F248" s="1136">
        <v>0</v>
      </c>
      <c r="G248" s="1136">
        <v>0</v>
      </c>
      <c r="H248" s="1145"/>
      <c r="I248" s="1145"/>
      <c r="J248" s="1145"/>
      <c r="K248" s="1145"/>
    </row>
    <row r="249" spans="1:11" ht="14.1" customHeight="1" x14ac:dyDescent="0.25">
      <c r="A249" s="1145"/>
      <c r="B249" s="1145"/>
      <c r="C249" s="1135" t="s">
        <v>1059</v>
      </c>
      <c r="D249" s="1136">
        <v>0</v>
      </c>
      <c r="E249" s="1136">
        <v>0</v>
      </c>
      <c r="F249" s="1136">
        <v>0</v>
      </c>
      <c r="G249" s="1136">
        <v>0</v>
      </c>
      <c r="H249" s="1145"/>
      <c r="I249" s="1145"/>
      <c r="J249" s="1145"/>
      <c r="K249" s="1145"/>
    </row>
    <row r="250" spans="1:11" ht="14.1" customHeight="1" x14ac:dyDescent="0.25">
      <c r="A250" s="1145"/>
      <c r="B250" s="1145"/>
      <c r="C250" s="1135" t="s">
        <v>1060</v>
      </c>
      <c r="D250" s="1136">
        <v>0</v>
      </c>
      <c r="E250" s="1136">
        <v>0</v>
      </c>
      <c r="F250" s="1136">
        <v>0</v>
      </c>
      <c r="G250" s="1136">
        <v>0</v>
      </c>
      <c r="H250" s="1145"/>
      <c r="I250" s="1145"/>
      <c r="J250" s="1145"/>
      <c r="K250" s="1145"/>
    </row>
    <row r="251" spans="1:11" ht="14.1" customHeight="1" x14ac:dyDescent="0.25">
      <c r="A251" s="1145"/>
      <c r="B251" s="1145"/>
      <c r="C251" s="1135" t="s">
        <v>1063</v>
      </c>
      <c r="D251" s="1136">
        <v>0</v>
      </c>
      <c r="E251" s="1136">
        <v>0</v>
      </c>
      <c r="F251" s="1136">
        <v>0</v>
      </c>
      <c r="G251" s="1136">
        <v>0</v>
      </c>
      <c r="H251" s="1145"/>
      <c r="I251" s="1145"/>
      <c r="J251" s="1145"/>
      <c r="K251" s="1145"/>
    </row>
    <row r="252" spans="1:11" ht="14.1" customHeight="1" x14ac:dyDescent="0.25">
      <c r="A252" s="1145"/>
      <c r="B252" s="1145"/>
      <c r="C252" s="1135" t="s">
        <v>1064</v>
      </c>
      <c r="D252" s="1136">
        <v>0</v>
      </c>
      <c r="E252" s="1136">
        <v>0</v>
      </c>
      <c r="F252" s="1136">
        <v>0</v>
      </c>
      <c r="G252" s="1136">
        <v>0</v>
      </c>
      <c r="H252" s="1145"/>
      <c r="I252" s="1145"/>
      <c r="J252" s="1145"/>
      <c r="K252" s="1145"/>
    </row>
    <row r="253" spans="1:11" ht="14.1" customHeight="1" x14ac:dyDescent="0.25">
      <c r="A253" s="1145"/>
      <c r="B253" s="1145"/>
      <c r="C253" s="1137" t="s">
        <v>572</v>
      </c>
      <c r="D253" s="1136">
        <v>0</v>
      </c>
      <c r="E253" s="1136">
        <v>400000</v>
      </c>
      <c r="F253" s="1136">
        <v>400000</v>
      </c>
      <c r="G253" s="1136">
        <v>400000</v>
      </c>
      <c r="H253" s="1145"/>
      <c r="I253" s="1145"/>
      <c r="J253" s="1145"/>
      <c r="K253" s="1145"/>
    </row>
    <row r="254" spans="1:11" ht="15" customHeight="1" x14ac:dyDescent="0.25">
      <c r="A254" s="1145"/>
      <c r="B254" s="1145"/>
      <c r="C254" s="1138" t="s">
        <v>1038</v>
      </c>
      <c r="D254" s="1139" t="s">
        <v>1038</v>
      </c>
      <c r="E254" s="1139" t="s">
        <v>1038</v>
      </c>
      <c r="F254" s="1139" t="s">
        <v>1038</v>
      </c>
      <c r="G254" s="1139" t="s">
        <v>1038</v>
      </c>
      <c r="H254" s="1145"/>
      <c r="I254" s="1145"/>
      <c r="J254" s="1145"/>
      <c r="K254" s="1145"/>
    </row>
    <row r="255" spans="1:11" ht="15" customHeight="1" x14ac:dyDescent="0.25">
      <c r="A255" s="1145"/>
      <c r="B255" s="1145"/>
      <c r="C255" s="1122" t="s">
        <v>1154</v>
      </c>
      <c r="D255" s="1140">
        <v>0</v>
      </c>
      <c r="E255" s="1140">
        <v>74850000</v>
      </c>
      <c r="F255" s="1140">
        <v>74850000</v>
      </c>
      <c r="G255" s="1140">
        <v>75350000</v>
      </c>
      <c r="H255" s="1145"/>
      <c r="I255" s="1145"/>
      <c r="J255" s="1145"/>
      <c r="K255" s="1145"/>
    </row>
    <row r="256" spans="1:11" ht="15" customHeight="1" x14ac:dyDescent="0.25">
      <c r="A256" s="1145"/>
      <c r="B256" s="1145"/>
      <c r="C256" s="1123" t="s">
        <v>1047</v>
      </c>
      <c r="D256" s="1141">
        <v>0</v>
      </c>
      <c r="E256" s="1141">
        <v>51758000</v>
      </c>
      <c r="F256" s="1141">
        <v>51758000</v>
      </c>
      <c r="G256" s="1141">
        <v>51758000</v>
      </c>
      <c r="H256" s="1145"/>
      <c r="I256" s="1145"/>
      <c r="J256" s="1145"/>
      <c r="K256" s="1145"/>
    </row>
    <row r="257" spans="1:11" ht="15" customHeight="1" x14ac:dyDescent="0.25">
      <c r="A257" s="1145"/>
      <c r="B257" s="1145"/>
      <c r="C257" s="1123" t="s">
        <v>1048</v>
      </c>
      <c r="D257" s="1141">
        <v>0</v>
      </c>
      <c r="E257" s="1141">
        <v>51758000</v>
      </c>
      <c r="F257" s="1141">
        <v>51758000</v>
      </c>
      <c r="G257" s="1141">
        <v>51758000</v>
      </c>
      <c r="H257" s="1145"/>
      <c r="I257" s="1145"/>
      <c r="J257" s="1145"/>
      <c r="K257" s="1145"/>
    </row>
    <row r="258" spans="1:11" ht="15" customHeight="1" x14ac:dyDescent="0.25">
      <c r="A258" s="1145"/>
      <c r="B258" s="1145"/>
      <c r="C258" s="1123" t="s">
        <v>1049</v>
      </c>
      <c r="D258" s="1141">
        <v>0</v>
      </c>
      <c r="E258" s="1141">
        <v>0</v>
      </c>
      <c r="F258" s="1141">
        <v>0</v>
      </c>
      <c r="G258" s="1141">
        <v>0</v>
      </c>
      <c r="H258" s="1145"/>
      <c r="I258" s="1145"/>
      <c r="J258" s="1145"/>
      <c r="K258" s="1145"/>
    </row>
    <row r="259" spans="1:11" ht="15" customHeight="1" x14ac:dyDescent="0.25">
      <c r="A259" s="1145"/>
      <c r="B259" s="1145"/>
      <c r="C259" s="1123" t="s">
        <v>1050</v>
      </c>
      <c r="D259" s="1141">
        <v>0</v>
      </c>
      <c r="E259" s="1141">
        <v>8972000</v>
      </c>
      <c r="F259" s="1141">
        <v>8972000</v>
      </c>
      <c r="G259" s="1141">
        <v>8972000</v>
      </c>
      <c r="H259" s="1145"/>
      <c r="I259" s="1145"/>
      <c r="J259" s="1145"/>
      <c r="K259" s="1145"/>
    </row>
    <row r="260" spans="1:11" ht="15" customHeight="1" x14ac:dyDescent="0.25">
      <c r="A260" s="1145"/>
      <c r="B260" s="1145"/>
      <c r="C260" s="1123" t="s">
        <v>1048</v>
      </c>
      <c r="D260" s="1141">
        <v>0</v>
      </c>
      <c r="E260" s="1141">
        <v>8972000</v>
      </c>
      <c r="F260" s="1141">
        <v>8972000</v>
      </c>
      <c r="G260" s="1141">
        <v>8972000</v>
      </c>
      <c r="H260" s="1145"/>
      <c r="I260" s="1145"/>
      <c r="J260" s="1145"/>
      <c r="K260" s="1145"/>
    </row>
    <row r="261" spans="1:11" ht="15" customHeight="1" x14ac:dyDescent="0.25">
      <c r="A261" s="1145"/>
      <c r="B261" s="1145"/>
      <c r="C261" s="1123" t="s">
        <v>1049</v>
      </c>
      <c r="D261" s="1141">
        <v>0</v>
      </c>
      <c r="E261" s="1141">
        <v>0</v>
      </c>
      <c r="F261" s="1141">
        <v>0</v>
      </c>
      <c r="G261" s="1141">
        <v>0</v>
      </c>
      <c r="H261" s="1145"/>
      <c r="I261" s="1145"/>
      <c r="J261" s="1145"/>
      <c r="K261" s="1145"/>
    </row>
    <row r="262" spans="1:11" ht="15" customHeight="1" x14ac:dyDescent="0.25">
      <c r="A262" s="1145"/>
      <c r="B262" s="1145"/>
      <c r="C262" s="1123" t="s">
        <v>1051</v>
      </c>
      <c r="D262" s="1141">
        <v>0</v>
      </c>
      <c r="E262" s="1141">
        <v>12880000</v>
      </c>
      <c r="F262" s="1141">
        <v>12880000</v>
      </c>
      <c r="G262" s="1141">
        <v>13380000</v>
      </c>
      <c r="H262" s="1145"/>
      <c r="I262" s="1145"/>
      <c r="J262" s="1145"/>
      <c r="K262" s="1145"/>
    </row>
    <row r="263" spans="1:11" ht="15" customHeight="1" x14ac:dyDescent="0.25">
      <c r="A263" s="1145"/>
      <c r="B263" s="1145"/>
      <c r="C263" s="1123" t="s">
        <v>1048</v>
      </c>
      <c r="D263" s="1141">
        <v>0</v>
      </c>
      <c r="E263" s="1141">
        <v>12880000</v>
      </c>
      <c r="F263" s="1141">
        <v>12880000</v>
      </c>
      <c r="G263" s="1141">
        <v>13380000</v>
      </c>
      <c r="H263" s="1145"/>
      <c r="I263" s="1145"/>
      <c r="J263" s="1145"/>
      <c r="K263" s="1145"/>
    </row>
    <row r="264" spans="1:11" ht="15" customHeight="1" x14ac:dyDescent="0.25">
      <c r="A264" s="1145"/>
      <c r="B264" s="1145"/>
      <c r="C264" s="1123" t="s">
        <v>1049</v>
      </c>
      <c r="D264" s="1141">
        <v>0</v>
      </c>
      <c r="E264" s="1141">
        <v>0</v>
      </c>
      <c r="F264" s="1141">
        <v>0</v>
      </c>
      <c r="G264" s="1141">
        <v>0</v>
      </c>
      <c r="H264" s="1145"/>
      <c r="I264" s="1145"/>
      <c r="J264" s="1145"/>
      <c r="K264" s="1145"/>
    </row>
    <row r="265" spans="1:11" ht="15" customHeight="1" x14ac:dyDescent="0.25">
      <c r="A265" s="1145"/>
      <c r="B265" s="1145"/>
      <c r="C265" s="1123" t="s">
        <v>1052</v>
      </c>
      <c r="D265" s="1141">
        <v>0</v>
      </c>
      <c r="E265" s="1141">
        <v>0</v>
      </c>
      <c r="F265" s="1141">
        <v>0</v>
      </c>
      <c r="G265" s="1141">
        <v>0</v>
      </c>
      <c r="H265" s="1145"/>
      <c r="I265" s="1145"/>
      <c r="J265" s="1145"/>
      <c r="K265" s="1145"/>
    </row>
    <row r="266" spans="1:11" ht="15" customHeight="1" x14ac:dyDescent="0.25">
      <c r="A266" s="1145"/>
      <c r="B266" s="1145"/>
      <c r="C266" s="1123" t="s">
        <v>1048</v>
      </c>
      <c r="D266" s="1141">
        <v>0</v>
      </c>
      <c r="E266" s="1141">
        <v>0</v>
      </c>
      <c r="F266" s="1141">
        <v>0</v>
      </c>
      <c r="G266" s="1141">
        <v>0</v>
      </c>
      <c r="H266" s="1145"/>
      <c r="I266" s="1145"/>
      <c r="J266" s="1145"/>
      <c r="K266" s="1145"/>
    </row>
    <row r="267" spans="1:11" ht="15" customHeight="1" x14ac:dyDescent="0.25">
      <c r="A267" s="1145"/>
      <c r="B267" s="1145"/>
      <c r="C267" s="1123" t="s">
        <v>1049</v>
      </c>
      <c r="D267" s="1141">
        <v>0</v>
      </c>
      <c r="E267" s="1141">
        <v>0</v>
      </c>
      <c r="F267" s="1141">
        <v>0</v>
      </c>
      <c r="G267" s="1141">
        <v>0</v>
      </c>
      <c r="H267" s="1145"/>
      <c r="I267" s="1145"/>
      <c r="J267" s="1145"/>
      <c r="K267" s="1145"/>
    </row>
    <row r="268" spans="1:11" ht="20.100000000000001" customHeight="1" x14ac:dyDescent="0.25">
      <c r="A268" s="1145"/>
      <c r="B268" s="1145"/>
      <c r="C268" s="1123" t="s">
        <v>1155</v>
      </c>
      <c r="D268" s="1142">
        <v>0</v>
      </c>
      <c r="E268" s="1142">
        <v>0</v>
      </c>
      <c r="F268" s="1142">
        <v>0</v>
      </c>
      <c r="G268" s="1142">
        <v>0</v>
      </c>
      <c r="H268" s="1145"/>
      <c r="I268" s="1145"/>
      <c r="J268" s="1145"/>
      <c r="K268" s="1145"/>
    </row>
    <row r="269" spans="1:11" ht="15" customHeight="1" x14ac:dyDescent="0.25">
      <c r="A269" s="1145"/>
      <c r="B269" s="1145"/>
      <c r="C269" s="1123" t="s">
        <v>1048</v>
      </c>
      <c r="D269" s="1141">
        <v>0</v>
      </c>
      <c r="E269" s="1141">
        <v>0</v>
      </c>
      <c r="F269" s="1141">
        <v>0</v>
      </c>
      <c r="G269" s="1141">
        <v>0</v>
      </c>
      <c r="H269" s="1145"/>
      <c r="I269" s="1145"/>
      <c r="J269" s="1145"/>
      <c r="K269" s="1145"/>
    </row>
    <row r="270" spans="1:11" ht="15" customHeight="1" x14ac:dyDescent="0.25">
      <c r="A270" s="1145"/>
      <c r="B270" s="1145"/>
      <c r="C270" s="1123" t="s">
        <v>1049</v>
      </c>
      <c r="D270" s="1141">
        <v>0</v>
      </c>
      <c r="E270" s="1141">
        <v>0</v>
      </c>
      <c r="F270" s="1141">
        <v>0</v>
      </c>
      <c r="G270" s="1141">
        <v>0</v>
      </c>
      <c r="H270" s="1145"/>
      <c r="I270" s="1145"/>
      <c r="J270" s="1145"/>
      <c r="K270" s="1145"/>
    </row>
    <row r="271" spans="1:11" ht="15" customHeight="1" x14ac:dyDescent="0.25">
      <c r="A271" s="1145"/>
      <c r="B271" s="1145"/>
      <c r="C271" s="1123" t="s">
        <v>1054</v>
      </c>
      <c r="D271" s="1141">
        <v>0</v>
      </c>
      <c r="E271" s="1141">
        <v>0</v>
      </c>
      <c r="F271" s="1141">
        <v>0</v>
      </c>
      <c r="G271" s="1141">
        <v>0</v>
      </c>
      <c r="H271" s="1145"/>
      <c r="I271" s="1145"/>
      <c r="J271" s="1145"/>
      <c r="K271" s="1145"/>
    </row>
    <row r="272" spans="1:11" ht="15" customHeight="1" x14ac:dyDescent="0.25">
      <c r="A272" s="1145"/>
      <c r="B272" s="1145"/>
      <c r="C272" s="1123" t="s">
        <v>1048</v>
      </c>
      <c r="D272" s="1141">
        <v>0</v>
      </c>
      <c r="E272" s="1141">
        <v>0</v>
      </c>
      <c r="F272" s="1141">
        <v>0</v>
      </c>
      <c r="G272" s="1141">
        <v>0</v>
      </c>
      <c r="H272" s="1145"/>
      <c r="I272" s="1145"/>
      <c r="J272" s="1145"/>
      <c r="K272" s="1145"/>
    </row>
    <row r="273" spans="1:11" ht="15" customHeight="1" x14ac:dyDescent="0.25">
      <c r="A273" s="1145"/>
      <c r="B273" s="1145"/>
      <c r="C273" s="1123" t="s">
        <v>1049</v>
      </c>
      <c r="D273" s="1141">
        <v>0</v>
      </c>
      <c r="E273" s="1141">
        <v>0</v>
      </c>
      <c r="F273" s="1141">
        <v>0</v>
      </c>
      <c r="G273" s="1141">
        <v>0</v>
      </c>
      <c r="H273" s="1145"/>
      <c r="I273" s="1145"/>
      <c r="J273" s="1145"/>
      <c r="K273" s="1145"/>
    </row>
    <row r="274" spans="1:11" ht="15" customHeight="1" x14ac:dyDescent="0.25">
      <c r="A274" s="1145"/>
      <c r="B274" s="1145"/>
      <c r="C274" s="1123" t="s">
        <v>1055</v>
      </c>
      <c r="D274" s="1141">
        <v>0</v>
      </c>
      <c r="E274" s="1141">
        <v>240000</v>
      </c>
      <c r="F274" s="1141">
        <v>240000</v>
      </c>
      <c r="G274" s="1141">
        <v>240000</v>
      </c>
      <c r="H274" s="1145"/>
      <c r="I274" s="1145"/>
      <c r="J274" s="1145"/>
      <c r="K274" s="1145"/>
    </row>
    <row r="275" spans="1:11" ht="15" customHeight="1" x14ac:dyDescent="0.25">
      <c r="A275" s="1145"/>
      <c r="B275" s="1145"/>
      <c r="C275" s="1123" t="s">
        <v>1048</v>
      </c>
      <c r="D275" s="1141">
        <v>0</v>
      </c>
      <c r="E275" s="1141">
        <v>240000</v>
      </c>
      <c r="F275" s="1141">
        <v>240000</v>
      </c>
      <c r="G275" s="1141">
        <v>240000</v>
      </c>
      <c r="H275" s="1145"/>
      <c r="I275" s="1145"/>
      <c r="J275" s="1145"/>
      <c r="K275" s="1145"/>
    </row>
    <row r="276" spans="1:11" ht="15" customHeight="1" x14ac:dyDescent="0.25">
      <c r="A276" s="1145"/>
      <c r="B276" s="1145"/>
      <c r="C276" s="1123" t="s">
        <v>1049</v>
      </c>
      <c r="D276" s="1141">
        <v>0</v>
      </c>
      <c r="E276" s="1141">
        <v>0</v>
      </c>
      <c r="F276" s="1141">
        <v>0</v>
      </c>
      <c r="G276" s="1141">
        <v>0</v>
      </c>
      <c r="H276" s="1145"/>
      <c r="I276" s="1145"/>
      <c r="J276" s="1145"/>
      <c r="K276" s="1145"/>
    </row>
    <row r="277" spans="1:11" ht="15" customHeight="1" x14ac:dyDescent="0.25">
      <c r="A277" s="1145"/>
      <c r="B277" s="1145"/>
      <c r="C277" s="1123" t="s">
        <v>1056</v>
      </c>
      <c r="D277" s="1141">
        <v>0</v>
      </c>
      <c r="E277" s="1141">
        <v>0</v>
      </c>
      <c r="F277" s="1141">
        <v>0</v>
      </c>
      <c r="G277" s="1141">
        <v>0</v>
      </c>
      <c r="H277" s="1145"/>
      <c r="I277" s="1145"/>
      <c r="J277" s="1145"/>
      <c r="K277" s="1145"/>
    </row>
    <row r="278" spans="1:11" ht="15" customHeight="1" x14ac:dyDescent="0.25">
      <c r="A278" s="1145"/>
      <c r="B278" s="1145"/>
      <c r="C278" s="1123" t="s">
        <v>1048</v>
      </c>
      <c r="D278" s="1141">
        <v>0</v>
      </c>
      <c r="E278" s="1141">
        <v>0</v>
      </c>
      <c r="F278" s="1141">
        <v>0</v>
      </c>
      <c r="G278" s="1141">
        <v>0</v>
      </c>
      <c r="H278" s="1145"/>
      <c r="I278" s="1145"/>
      <c r="J278" s="1145"/>
      <c r="K278" s="1145"/>
    </row>
    <row r="279" spans="1:11" ht="15" customHeight="1" x14ac:dyDescent="0.25">
      <c r="A279" s="1145"/>
      <c r="B279" s="1145"/>
      <c r="C279" s="1123" t="s">
        <v>1057</v>
      </c>
      <c r="D279" s="1141">
        <v>0</v>
      </c>
      <c r="E279" s="1141">
        <v>0</v>
      </c>
      <c r="F279" s="1141">
        <v>0</v>
      </c>
      <c r="G279" s="1141">
        <v>0</v>
      </c>
      <c r="H279" s="1145"/>
      <c r="I279" s="1145"/>
      <c r="J279" s="1145"/>
      <c r="K279" s="1145"/>
    </row>
    <row r="280" spans="1:11" ht="15" customHeight="1" x14ac:dyDescent="0.25">
      <c r="A280" s="1145"/>
      <c r="B280" s="1145"/>
      <c r="C280" s="1123" t="s">
        <v>1058</v>
      </c>
      <c r="D280" s="1141">
        <v>0</v>
      </c>
      <c r="E280" s="1141">
        <v>0</v>
      </c>
      <c r="F280" s="1141">
        <v>0</v>
      </c>
      <c r="G280" s="1141">
        <v>0</v>
      </c>
      <c r="H280" s="1145"/>
      <c r="I280" s="1145"/>
      <c r="J280" s="1145"/>
      <c r="K280" s="1145"/>
    </row>
    <row r="281" spans="1:11" ht="15" customHeight="1" x14ac:dyDescent="0.25">
      <c r="A281" s="1145"/>
      <c r="B281" s="1145"/>
      <c r="C281" s="1123" t="s">
        <v>1059</v>
      </c>
      <c r="D281" s="1141">
        <v>0</v>
      </c>
      <c r="E281" s="1141">
        <v>0</v>
      </c>
      <c r="F281" s="1141">
        <v>0</v>
      </c>
      <c r="G281" s="1141">
        <v>0</v>
      </c>
      <c r="H281" s="1145"/>
      <c r="I281" s="1145"/>
      <c r="J281" s="1145"/>
      <c r="K281" s="1145"/>
    </row>
    <row r="282" spans="1:11" ht="15" customHeight="1" x14ac:dyDescent="0.25">
      <c r="A282" s="1145"/>
      <c r="B282" s="1145"/>
      <c r="C282" s="1123" t="s">
        <v>1060</v>
      </c>
      <c r="D282" s="1141">
        <v>0</v>
      </c>
      <c r="E282" s="1141">
        <v>0</v>
      </c>
      <c r="F282" s="1141">
        <v>0</v>
      </c>
      <c r="G282" s="1141">
        <v>0</v>
      </c>
      <c r="H282" s="1145"/>
      <c r="I282" s="1145"/>
      <c r="J282" s="1145"/>
      <c r="K282" s="1145"/>
    </row>
    <row r="283" spans="1:11" ht="15" customHeight="1" x14ac:dyDescent="0.25">
      <c r="A283" s="1145"/>
      <c r="B283" s="1145"/>
      <c r="C283" s="1123" t="s">
        <v>1061</v>
      </c>
      <c r="D283" s="1141">
        <v>0</v>
      </c>
      <c r="E283" s="1141">
        <v>1000000</v>
      </c>
      <c r="F283" s="1141">
        <v>1000000</v>
      </c>
      <c r="G283" s="1141">
        <v>1000000</v>
      </c>
      <c r="H283" s="1145"/>
      <c r="I283" s="1145"/>
      <c r="J283" s="1145"/>
      <c r="K283" s="1145"/>
    </row>
    <row r="284" spans="1:11" ht="15" customHeight="1" x14ac:dyDescent="0.25">
      <c r="A284" s="1145"/>
      <c r="B284" s="1145"/>
      <c r="C284" s="1123" t="s">
        <v>1048</v>
      </c>
      <c r="D284" s="1141">
        <v>0</v>
      </c>
      <c r="E284" s="1141">
        <v>1000000</v>
      </c>
      <c r="F284" s="1141">
        <v>1000000</v>
      </c>
      <c r="G284" s="1141">
        <v>1000000</v>
      </c>
      <c r="H284" s="1145"/>
      <c r="I284" s="1145"/>
      <c r="J284" s="1145"/>
      <c r="K284" s="1145"/>
    </row>
    <row r="285" spans="1:11" ht="15" customHeight="1" x14ac:dyDescent="0.25">
      <c r="A285" s="1145"/>
      <c r="B285" s="1145"/>
      <c r="C285" s="1123" t="s">
        <v>1057</v>
      </c>
      <c r="D285" s="1141">
        <v>0</v>
      </c>
      <c r="E285" s="1141">
        <v>0</v>
      </c>
      <c r="F285" s="1141">
        <v>0</v>
      </c>
      <c r="G285" s="1141">
        <v>0</v>
      </c>
      <c r="H285" s="1145"/>
      <c r="I285" s="1145"/>
      <c r="J285" s="1145"/>
      <c r="K285" s="1145"/>
    </row>
    <row r="286" spans="1:11" ht="15" customHeight="1" x14ac:dyDescent="0.25">
      <c r="A286" s="1145"/>
      <c r="B286" s="1145"/>
      <c r="C286" s="1123" t="s">
        <v>1058</v>
      </c>
      <c r="D286" s="1141">
        <v>0</v>
      </c>
      <c r="E286" s="1141">
        <v>0</v>
      </c>
      <c r="F286" s="1141">
        <v>0</v>
      </c>
      <c r="G286" s="1141">
        <v>0</v>
      </c>
      <c r="H286" s="1145"/>
      <c r="I286" s="1145"/>
      <c r="J286" s="1145"/>
      <c r="K286" s="1145"/>
    </row>
    <row r="287" spans="1:11" ht="15" customHeight="1" x14ac:dyDescent="0.25">
      <c r="A287" s="1145"/>
      <c r="B287" s="1145"/>
      <c r="C287" s="1123" t="s">
        <v>1059</v>
      </c>
      <c r="D287" s="1141">
        <v>0</v>
      </c>
      <c r="E287" s="1141">
        <v>0</v>
      </c>
      <c r="F287" s="1141">
        <v>0</v>
      </c>
      <c r="G287" s="1141">
        <v>0</v>
      </c>
      <c r="H287" s="1145"/>
      <c r="I287" s="1145"/>
      <c r="J287" s="1145"/>
      <c r="K287" s="1145"/>
    </row>
    <row r="288" spans="1:11" ht="15" customHeight="1" x14ac:dyDescent="0.25">
      <c r="A288" s="1145"/>
      <c r="B288" s="1145"/>
      <c r="C288" s="1123" t="s">
        <v>1060</v>
      </c>
      <c r="D288" s="1141">
        <v>0</v>
      </c>
      <c r="E288" s="1141">
        <v>0</v>
      </c>
      <c r="F288" s="1141">
        <v>0</v>
      </c>
      <c r="G288" s="1141">
        <v>0</v>
      </c>
      <c r="H288" s="1145"/>
      <c r="I288" s="1145"/>
      <c r="J288" s="1145"/>
      <c r="K288" s="1145"/>
    </row>
    <row r="289" spans="1:11" ht="15" customHeight="1" x14ac:dyDescent="0.25">
      <c r="A289" s="1145"/>
      <c r="B289" s="1145"/>
      <c r="C289" s="1123" t="s">
        <v>1062</v>
      </c>
      <c r="D289" s="1141">
        <v>0</v>
      </c>
      <c r="E289" s="1141">
        <v>0</v>
      </c>
      <c r="F289" s="1141">
        <v>0</v>
      </c>
      <c r="G289" s="1141">
        <v>0</v>
      </c>
      <c r="H289" s="1145"/>
      <c r="I289" s="1145"/>
      <c r="J289" s="1145"/>
      <c r="K289" s="1145"/>
    </row>
    <row r="290" spans="1:11" ht="15" customHeight="1" x14ac:dyDescent="0.25">
      <c r="A290" s="1145"/>
      <c r="B290" s="1145"/>
      <c r="C290" s="1123" t="s">
        <v>1048</v>
      </c>
      <c r="D290" s="1141">
        <v>0</v>
      </c>
      <c r="E290" s="1141">
        <v>0</v>
      </c>
      <c r="F290" s="1141">
        <v>0</v>
      </c>
      <c r="G290" s="1141">
        <v>0</v>
      </c>
      <c r="H290" s="1145"/>
      <c r="I290" s="1145"/>
      <c r="J290" s="1145"/>
      <c r="K290" s="1145"/>
    </row>
    <row r="291" spans="1:11" ht="15" customHeight="1" x14ac:dyDescent="0.25">
      <c r="A291" s="1145"/>
      <c r="B291" s="1145"/>
      <c r="C291" s="1123" t="s">
        <v>1057</v>
      </c>
      <c r="D291" s="1141">
        <v>0</v>
      </c>
      <c r="E291" s="1141">
        <v>0</v>
      </c>
      <c r="F291" s="1141">
        <v>0</v>
      </c>
      <c r="G291" s="1141">
        <v>0</v>
      </c>
      <c r="H291" s="1145"/>
      <c r="I291" s="1145"/>
      <c r="J291" s="1145"/>
      <c r="K291" s="1145"/>
    </row>
    <row r="292" spans="1:11" ht="15" customHeight="1" x14ac:dyDescent="0.25">
      <c r="A292" s="1145"/>
      <c r="B292" s="1145"/>
      <c r="C292" s="1123" t="s">
        <v>1058</v>
      </c>
      <c r="D292" s="1141">
        <v>0</v>
      </c>
      <c r="E292" s="1141">
        <v>0</v>
      </c>
      <c r="F292" s="1141">
        <v>0</v>
      </c>
      <c r="G292" s="1141">
        <v>0</v>
      </c>
      <c r="H292" s="1145"/>
      <c r="I292" s="1145"/>
      <c r="J292" s="1145"/>
      <c r="K292" s="1145"/>
    </row>
    <row r="293" spans="1:11" ht="15" customHeight="1" x14ac:dyDescent="0.25">
      <c r="A293" s="1145"/>
      <c r="B293" s="1145"/>
      <c r="C293" s="1123" t="s">
        <v>1059</v>
      </c>
      <c r="D293" s="1141">
        <v>0</v>
      </c>
      <c r="E293" s="1141">
        <v>0</v>
      </c>
      <c r="F293" s="1141">
        <v>0</v>
      </c>
      <c r="G293" s="1141">
        <v>0</v>
      </c>
      <c r="H293" s="1145"/>
      <c r="I293" s="1145"/>
      <c r="J293" s="1145"/>
      <c r="K293" s="1145"/>
    </row>
    <row r="294" spans="1:11" ht="15" customHeight="1" x14ac:dyDescent="0.25">
      <c r="A294" s="1145"/>
      <c r="B294" s="1145"/>
      <c r="C294" s="1123" t="s">
        <v>1060</v>
      </c>
      <c r="D294" s="1141">
        <v>0</v>
      </c>
      <c r="E294" s="1141">
        <v>0</v>
      </c>
      <c r="F294" s="1141">
        <v>0</v>
      </c>
      <c r="G294" s="1141">
        <v>0</v>
      </c>
      <c r="H294" s="1145"/>
      <c r="I294" s="1145"/>
      <c r="J294" s="1145"/>
      <c r="K294" s="1145"/>
    </row>
    <row r="295" spans="1:11" ht="15" customHeight="1" x14ac:dyDescent="0.25">
      <c r="A295" s="1145"/>
      <c r="B295" s="1145"/>
      <c r="C295" s="1123" t="s">
        <v>1063</v>
      </c>
      <c r="D295" s="1141">
        <v>0</v>
      </c>
      <c r="E295" s="1141">
        <v>0</v>
      </c>
      <c r="F295" s="1141">
        <v>0</v>
      </c>
      <c r="G295" s="1141">
        <v>0</v>
      </c>
      <c r="H295" s="1145"/>
      <c r="I295" s="1145"/>
      <c r="J295" s="1145"/>
      <c r="K295" s="1145"/>
    </row>
    <row r="296" spans="1:11" ht="15" customHeight="1" x14ac:dyDescent="0.25">
      <c r="A296" s="1145"/>
      <c r="B296" s="1145"/>
      <c r="C296" s="1123" t="s">
        <v>1064</v>
      </c>
      <c r="D296" s="1141">
        <v>0</v>
      </c>
      <c r="E296" s="1141">
        <v>0</v>
      </c>
      <c r="F296" s="1141">
        <v>0</v>
      </c>
      <c r="G296" s="1141">
        <v>0</v>
      </c>
      <c r="H296" s="1145"/>
      <c r="I296" s="1145"/>
      <c r="J296" s="1145"/>
      <c r="K296" s="1145"/>
    </row>
    <row r="297" spans="1:11" ht="20.100000000000001" customHeight="1" x14ac:dyDescent="0.25">
      <c r="A297" s="1145"/>
      <c r="B297" s="1145"/>
      <c r="C297" s="1143" t="s">
        <v>1038</v>
      </c>
      <c r="D297" s="1145"/>
      <c r="E297" s="1145"/>
      <c r="F297" s="1145"/>
      <c r="G297" s="1145"/>
      <c r="H297" s="1145"/>
      <c r="I297" s="1145"/>
      <c r="J297" s="1145"/>
      <c r="K297" s="1145"/>
    </row>
  </sheetData>
  <mergeCells count="31">
    <mergeCell ref="C26:G26"/>
    <mergeCell ref="C1:G1"/>
    <mergeCell ref="C2:G2"/>
    <mergeCell ref="D3:G3"/>
    <mergeCell ref="D4:G4"/>
    <mergeCell ref="D5:G5"/>
    <mergeCell ref="D6:G6"/>
    <mergeCell ref="D7:G7"/>
    <mergeCell ref="C8:G8"/>
    <mergeCell ref="C9:G9"/>
    <mergeCell ref="D10:G10"/>
    <mergeCell ref="D14:G14"/>
    <mergeCell ref="D142:G142"/>
    <mergeCell ref="D27:G27"/>
    <mergeCell ref="D28:G28"/>
    <mergeCell ref="D29:G29"/>
    <mergeCell ref="D30:G30"/>
    <mergeCell ref="C39:G39"/>
    <mergeCell ref="D84:G84"/>
    <mergeCell ref="D85:G85"/>
    <mergeCell ref="D86:G86"/>
    <mergeCell ref="C95:G95"/>
    <mergeCell ref="C140:G140"/>
    <mergeCell ref="D141:G141"/>
    <mergeCell ref="C209:G209"/>
    <mergeCell ref="D143:G143"/>
    <mergeCell ref="D144:G144"/>
    <mergeCell ref="C153:G153"/>
    <mergeCell ref="D198:G198"/>
    <mergeCell ref="D199:G199"/>
    <mergeCell ref="D200:G200"/>
  </mergeCells>
  <pageMargins left="0" right="0" top="0" bottom="0" header="0" footer="0"/>
  <pageSetup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A1F27-B738-491A-BB73-C4FC7D3809FC}">
  <sheetPr>
    <outlinePr summaryBelow="0"/>
  </sheetPr>
  <dimension ref="A1:K633"/>
  <sheetViews>
    <sheetView workbookViewId="0">
      <selection activeCell="I21" sqref="I21"/>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1579</v>
      </c>
      <c r="E3" s="1265"/>
      <c r="F3" s="1265"/>
      <c r="G3" s="1265"/>
      <c r="H3" s="1119"/>
      <c r="I3" s="1119"/>
      <c r="J3" s="1119"/>
      <c r="K3" s="1119"/>
    </row>
    <row r="4" spans="1:11" ht="14.1" customHeight="1" x14ac:dyDescent="0.25">
      <c r="A4" s="1119"/>
      <c r="B4" s="1119"/>
      <c r="C4" s="1121" t="s">
        <v>984</v>
      </c>
      <c r="D4" s="1264" t="s">
        <v>1580</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30.95" customHeight="1" x14ac:dyDescent="0.25">
      <c r="A9" s="1119"/>
      <c r="B9" s="1119"/>
      <c r="C9" s="1270" t="s">
        <v>1581</v>
      </c>
      <c r="D9" s="1271"/>
      <c r="E9" s="1271"/>
      <c r="F9" s="1271"/>
      <c r="G9" s="1271"/>
      <c r="H9" s="1119"/>
      <c r="I9" s="1119"/>
      <c r="J9" s="1119"/>
      <c r="K9" s="1119"/>
    </row>
    <row r="10" spans="1:11" ht="34.5" customHeight="1" x14ac:dyDescent="0.25">
      <c r="A10" s="1119"/>
      <c r="B10" s="1119"/>
      <c r="C10" s="1122" t="s">
        <v>10</v>
      </c>
      <c r="D10" s="1258" t="s">
        <v>1582</v>
      </c>
      <c r="E10" s="1259"/>
      <c r="F10" s="1259"/>
      <c r="G10" s="1259"/>
      <c r="H10" s="1119"/>
      <c r="I10" s="1119"/>
      <c r="J10" s="1119"/>
      <c r="K10" s="1119"/>
    </row>
    <row r="11" spans="1:11" ht="22.5"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41.1" customHeight="1" x14ac:dyDescent="0.25">
      <c r="A13" s="1119"/>
      <c r="B13" s="1119"/>
      <c r="C13" s="1123" t="s">
        <v>1583</v>
      </c>
      <c r="D13" s="1127" t="s">
        <v>1340</v>
      </c>
      <c r="E13" s="1127" t="s">
        <v>1340</v>
      </c>
      <c r="F13" s="1127" t="s">
        <v>1584</v>
      </c>
      <c r="G13" s="1127" t="s">
        <v>1584</v>
      </c>
      <c r="H13" s="1119"/>
      <c r="I13" s="1119"/>
      <c r="J13" s="1119"/>
      <c r="K13" s="1119"/>
    </row>
    <row r="14" spans="1:11" ht="30.95" customHeight="1" x14ac:dyDescent="0.25">
      <c r="A14" s="1119"/>
      <c r="B14" s="1119"/>
      <c r="C14" s="1123" t="s">
        <v>1585</v>
      </c>
      <c r="D14" s="1127" t="s">
        <v>1038</v>
      </c>
      <c r="E14" s="1127" t="s">
        <v>1230</v>
      </c>
      <c r="F14" s="1127" t="s">
        <v>1230</v>
      </c>
      <c r="G14" s="1127" t="s">
        <v>1038</v>
      </c>
      <c r="H14" s="1119"/>
      <c r="I14" s="1119"/>
      <c r="J14" s="1119"/>
      <c r="K14" s="1119"/>
    </row>
    <row r="15" spans="1:11" ht="30.95" customHeight="1" x14ac:dyDescent="0.25">
      <c r="A15" s="1119"/>
      <c r="B15" s="1119"/>
      <c r="C15" s="1123" t="s">
        <v>1586</v>
      </c>
      <c r="D15" s="1127" t="s">
        <v>1038</v>
      </c>
      <c r="E15" s="1127" t="s">
        <v>1094</v>
      </c>
      <c r="F15" s="1127" t="s">
        <v>1094</v>
      </c>
      <c r="G15" s="1127" t="s">
        <v>1038</v>
      </c>
      <c r="H15" s="1119"/>
      <c r="I15" s="1119"/>
      <c r="J15" s="1119"/>
      <c r="K15" s="1119"/>
    </row>
    <row r="16" spans="1:11" ht="27.75" customHeight="1" x14ac:dyDescent="0.25">
      <c r="A16" s="1119"/>
      <c r="B16" s="1119"/>
      <c r="C16" s="1122" t="s">
        <v>646</v>
      </c>
      <c r="D16" s="1258" t="s">
        <v>1587</v>
      </c>
      <c r="E16" s="1259"/>
      <c r="F16" s="1259"/>
      <c r="G16" s="1259"/>
      <c r="H16" s="1119"/>
      <c r="I16" s="1119"/>
      <c r="J16" s="1119"/>
      <c r="K16" s="1119"/>
    </row>
    <row r="17" spans="1:11" x14ac:dyDescent="0.25">
      <c r="A17" s="1119"/>
      <c r="B17" s="1119"/>
      <c r="C17" s="1123" t="s">
        <v>1005</v>
      </c>
      <c r="D17" s="1124">
        <v>2024</v>
      </c>
      <c r="E17" s="1124">
        <v>2025</v>
      </c>
      <c r="F17" s="1124">
        <v>2026</v>
      </c>
      <c r="G17" s="1124">
        <v>2027</v>
      </c>
      <c r="H17" s="1119"/>
      <c r="I17" s="1119"/>
      <c r="J17" s="1119"/>
      <c r="K17" s="1119"/>
    </row>
    <row r="18" spans="1:11" ht="14.1" customHeight="1" x14ac:dyDescent="0.25">
      <c r="A18" s="1119"/>
      <c r="B18" s="1119"/>
      <c r="C18" s="1125"/>
      <c r="D18" s="1126" t="s">
        <v>13</v>
      </c>
      <c r="E18" s="1126" t="s">
        <v>14</v>
      </c>
      <c r="F18" s="1126" t="s">
        <v>14</v>
      </c>
      <c r="G18" s="1126" t="s">
        <v>14</v>
      </c>
      <c r="H18" s="1119"/>
      <c r="I18" s="1119"/>
      <c r="J18" s="1119"/>
      <c r="K18" s="1119"/>
    </row>
    <row r="19" spans="1:11" ht="30.95" customHeight="1" x14ac:dyDescent="0.25">
      <c r="A19" s="1119"/>
      <c r="B19" s="1119"/>
      <c r="C19" s="1123" t="s">
        <v>1588</v>
      </c>
      <c r="D19" s="1127" t="s">
        <v>1038</v>
      </c>
      <c r="E19" s="1127" t="s">
        <v>1321</v>
      </c>
      <c r="F19" s="1127" t="s">
        <v>1321</v>
      </c>
      <c r="G19" s="1127" t="s">
        <v>1321</v>
      </c>
      <c r="H19" s="1119"/>
      <c r="I19" s="1119"/>
      <c r="J19" s="1119"/>
      <c r="K19" s="1119"/>
    </row>
    <row r="20" spans="1:11" ht="14.1" customHeight="1" x14ac:dyDescent="0.25">
      <c r="A20" s="1119"/>
      <c r="B20" s="1119"/>
      <c r="C20" s="1256" t="s">
        <v>1019</v>
      </c>
      <c r="D20" s="1257"/>
      <c r="E20" s="1257"/>
      <c r="F20" s="1257"/>
      <c r="G20" s="1257"/>
      <c r="H20" s="1119"/>
      <c r="I20" s="1119"/>
      <c r="J20" s="1119"/>
      <c r="K20" s="1119"/>
    </row>
    <row r="21" spans="1:11" ht="14.1" customHeight="1" x14ac:dyDescent="0.25">
      <c r="A21" s="1119"/>
      <c r="B21" s="1119"/>
      <c r="C21" s="1128" t="s">
        <v>1589</v>
      </c>
      <c r="D21" s="1256" t="s">
        <v>1590</v>
      </c>
      <c r="E21" s="1257"/>
      <c r="F21" s="1257"/>
      <c r="G21" s="1257"/>
      <c r="H21" s="1119"/>
      <c r="I21" s="1119"/>
      <c r="J21" s="1119"/>
      <c r="K21" s="1119"/>
    </row>
    <row r="22" spans="1:11" x14ac:dyDescent="0.25">
      <c r="A22" s="1119"/>
      <c r="B22" s="1119"/>
      <c r="C22" s="1129" t="s">
        <v>1022</v>
      </c>
      <c r="D22" s="1252" t="s">
        <v>1591</v>
      </c>
      <c r="E22" s="1253"/>
      <c r="F22" s="1253"/>
      <c r="G22" s="1253"/>
      <c r="H22" s="1119"/>
      <c r="I22" s="1119"/>
      <c r="J22" s="1119"/>
      <c r="K22" s="1119"/>
    </row>
    <row r="23" spans="1:11" ht="36.950000000000003" customHeight="1" x14ac:dyDescent="0.25">
      <c r="A23" s="1119"/>
      <c r="B23" s="1119"/>
      <c r="C23" s="1130" t="s">
        <v>1024</v>
      </c>
      <c r="D23" s="1254" t="s">
        <v>1592</v>
      </c>
      <c r="E23" s="1255"/>
      <c r="F23" s="1255"/>
      <c r="G23" s="1255"/>
      <c r="H23" s="1119"/>
      <c r="I23" s="1119"/>
      <c r="J23" s="1119"/>
      <c r="K23" s="1119"/>
    </row>
    <row r="24" spans="1:11" x14ac:dyDescent="0.25">
      <c r="A24" s="1119"/>
      <c r="B24" s="1119"/>
      <c r="C24" s="1130" t="s">
        <v>31</v>
      </c>
      <c r="D24" s="1254" t="s">
        <v>507</v>
      </c>
      <c r="E24" s="1255"/>
      <c r="F24" s="1255"/>
      <c r="G24" s="1255"/>
      <c r="H24" s="1119"/>
      <c r="I24" s="1119"/>
      <c r="J24" s="1119"/>
      <c r="K24" s="1119"/>
    </row>
    <row r="25" spans="1:11" ht="15" customHeight="1" x14ac:dyDescent="0.25">
      <c r="A25" s="1119"/>
      <c r="B25" s="1119"/>
      <c r="C25" s="1131"/>
      <c r="D25" s="1132">
        <v>2024</v>
      </c>
      <c r="E25" s="1132">
        <v>2025</v>
      </c>
      <c r="F25" s="1132">
        <v>2026</v>
      </c>
      <c r="G25" s="1132">
        <v>2027</v>
      </c>
      <c r="H25" s="1119"/>
      <c r="I25" s="1119"/>
      <c r="J25" s="1119"/>
      <c r="K25" s="1119"/>
    </row>
    <row r="26" spans="1:11" ht="15" customHeight="1" x14ac:dyDescent="0.25">
      <c r="A26" s="1119"/>
      <c r="B26" s="1119"/>
      <c r="C26" s="1133"/>
      <c r="D26" s="1134" t="s">
        <v>13</v>
      </c>
      <c r="E26" s="1134" t="s">
        <v>14</v>
      </c>
      <c r="F26" s="1134" t="s">
        <v>14</v>
      </c>
      <c r="G26" s="1134" t="s">
        <v>14</v>
      </c>
      <c r="H26" s="1119"/>
      <c r="I26" s="1119"/>
      <c r="J26" s="1119"/>
      <c r="K26" s="1119"/>
    </row>
    <row r="27" spans="1:11" ht="14.1" customHeight="1" x14ac:dyDescent="0.25">
      <c r="A27" s="1119"/>
      <c r="B27" s="1119"/>
      <c r="C27" s="1123" t="s">
        <v>33</v>
      </c>
      <c r="D27" s="1127" t="s">
        <v>1012</v>
      </c>
      <c r="E27" s="1127" t="s">
        <v>1593</v>
      </c>
      <c r="F27" s="1127" t="s">
        <v>1593</v>
      </c>
      <c r="G27" s="1127" t="s">
        <v>1593</v>
      </c>
      <c r="H27" s="1119"/>
      <c r="I27" s="1119"/>
      <c r="J27" s="1119"/>
      <c r="K27" s="1119"/>
    </row>
    <row r="28" spans="1:11" ht="14.1" customHeight="1" x14ac:dyDescent="0.25">
      <c r="A28" s="1119"/>
      <c r="B28" s="1119"/>
      <c r="C28" s="1123" t="s">
        <v>1029</v>
      </c>
      <c r="D28" s="1127" t="s">
        <v>1594</v>
      </c>
      <c r="E28" s="1127" t="s">
        <v>1595</v>
      </c>
      <c r="F28" s="1127" t="s">
        <v>1596</v>
      </c>
      <c r="G28" s="1127" t="s">
        <v>1596</v>
      </c>
      <c r="H28" s="1119"/>
      <c r="I28" s="1119"/>
      <c r="J28" s="1119"/>
      <c r="K28" s="1119"/>
    </row>
    <row r="29" spans="1:11" ht="14.1" customHeight="1" x14ac:dyDescent="0.25">
      <c r="A29" s="1119"/>
      <c r="B29" s="1119"/>
      <c r="C29" s="1123" t="s">
        <v>1032</v>
      </c>
      <c r="D29" s="1127" t="s">
        <v>1597</v>
      </c>
      <c r="E29" s="1127" t="s">
        <v>1598</v>
      </c>
      <c r="F29" s="1127" t="s">
        <v>1599</v>
      </c>
      <c r="G29" s="1127" t="s">
        <v>1599</v>
      </c>
      <c r="H29" s="1119"/>
      <c r="I29" s="1119"/>
      <c r="J29" s="1119"/>
      <c r="K29" s="1119"/>
    </row>
    <row r="30" spans="1:11" ht="14.1" customHeight="1" x14ac:dyDescent="0.25">
      <c r="A30" s="1119"/>
      <c r="B30" s="1119"/>
      <c r="C30" s="1123" t="s">
        <v>1037</v>
      </c>
      <c r="D30" s="1127" t="s">
        <v>1038</v>
      </c>
      <c r="E30" s="1127" t="s">
        <v>1600</v>
      </c>
      <c r="F30" s="1127" t="s">
        <v>1039</v>
      </c>
      <c r="G30" s="1127" t="s">
        <v>1039</v>
      </c>
      <c r="H30" s="1119"/>
      <c r="I30" s="1119"/>
      <c r="J30" s="1119"/>
      <c r="K30" s="1119"/>
    </row>
    <row r="31" spans="1:11" ht="14.1" customHeight="1" x14ac:dyDescent="0.25">
      <c r="A31" s="1119"/>
      <c r="B31" s="1119"/>
      <c r="C31" s="1123" t="s">
        <v>1042</v>
      </c>
      <c r="D31" s="1127" t="s">
        <v>1038</v>
      </c>
      <c r="E31" s="1127" t="s">
        <v>1601</v>
      </c>
      <c r="F31" s="1127" t="s">
        <v>1602</v>
      </c>
      <c r="G31" s="1127" t="s">
        <v>1039</v>
      </c>
      <c r="H31" s="1119"/>
      <c r="I31" s="1119"/>
      <c r="J31" s="1119"/>
      <c r="K31" s="1119"/>
    </row>
    <row r="32" spans="1:11" ht="14.1" customHeight="1" x14ac:dyDescent="0.25">
      <c r="A32" s="1119"/>
      <c r="B32" s="1119"/>
      <c r="C32" s="1123" t="s">
        <v>39</v>
      </c>
      <c r="D32" s="1127" t="s">
        <v>1038</v>
      </c>
      <c r="E32" s="1127" t="s">
        <v>1603</v>
      </c>
      <c r="F32" s="1127" t="s">
        <v>1602</v>
      </c>
      <c r="G32" s="1127" t="s">
        <v>1039</v>
      </c>
      <c r="H32" s="1119"/>
      <c r="I32" s="1119"/>
      <c r="J32" s="1119"/>
      <c r="K32" s="1119"/>
    </row>
    <row r="33" spans="1:11" ht="14.1" customHeight="1" x14ac:dyDescent="0.25">
      <c r="A33" s="1119"/>
      <c r="B33" s="1119"/>
      <c r="C33" s="1250" t="s">
        <v>1046</v>
      </c>
      <c r="D33" s="1251"/>
      <c r="E33" s="1251"/>
      <c r="F33" s="1251"/>
      <c r="G33" s="1251"/>
      <c r="H33" s="1119"/>
      <c r="I33" s="1119"/>
      <c r="J33" s="1119"/>
      <c r="K33" s="1119"/>
    </row>
    <row r="34" spans="1:11" ht="14.1" customHeight="1" x14ac:dyDescent="0.25">
      <c r="A34" s="1119"/>
      <c r="B34" s="1119"/>
      <c r="C34" s="1131"/>
      <c r="D34" s="1132">
        <v>2024</v>
      </c>
      <c r="E34" s="1132">
        <v>2025</v>
      </c>
      <c r="F34" s="1132">
        <v>2026</v>
      </c>
      <c r="G34" s="1132">
        <v>2027</v>
      </c>
      <c r="H34" s="1119"/>
      <c r="I34" s="1119"/>
      <c r="J34" s="1119"/>
      <c r="K34" s="1119"/>
    </row>
    <row r="35" spans="1:11" ht="14.1" customHeight="1" x14ac:dyDescent="0.25">
      <c r="A35" s="1119"/>
      <c r="B35" s="1119"/>
      <c r="C35" s="1133"/>
      <c r="D35" s="1134" t="s">
        <v>13</v>
      </c>
      <c r="E35" s="1134" t="s">
        <v>14</v>
      </c>
      <c r="F35" s="1134" t="s">
        <v>14</v>
      </c>
      <c r="G35" s="1134" t="s">
        <v>14</v>
      </c>
      <c r="H35" s="1119"/>
      <c r="I35" s="1119"/>
      <c r="J35" s="1119"/>
      <c r="K35" s="1119"/>
    </row>
    <row r="36" spans="1:11" ht="14.1" customHeight="1" x14ac:dyDescent="0.25">
      <c r="A36" s="1119"/>
      <c r="B36" s="1119"/>
      <c r="C36" s="1135" t="s">
        <v>1047</v>
      </c>
      <c r="D36" s="1136">
        <v>0</v>
      </c>
      <c r="E36" s="1136">
        <v>36570000</v>
      </c>
      <c r="F36" s="1136">
        <v>36570000</v>
      </c>
      <c r="G36" s="1136">
        <v>36570000</v>
      </c>
      <c r="H36" s="1119"/>
      <c r="I36" s="1119"/>
      <c r="J36" s="1119"/>
      <c r="K36" s="1119"/>
    </row>
    <row r="37" spans="1:11" ht="14.1" customHeight="1" x14ac:dyDescent="0.25">
      <c r="A37" s="1119"/>
      <c r="B37" s="1119"/>
      <c r="C37" s="1135" t="s">
        <v>1048</v>
      </c>
      <c r="D37" s="1136">
        <v>0</v>
      </c>
      <c r="E37" s="1136">
        <v>36570000</v>
      </c>
      <c r="F37" s="1136">
        <v>36570000</v>
      </c>
      <c r="G37" s="1136">
        <v>36570000</v>
      </c>
      <c r="H37" s="1119"/>
      <c r="I37" s="1119"/>
      <c r="J37" s="1119"/>
      <c r="K37" s="1119"/>
    </row>
    <row r="38" spans="1:11" ht="14.1" customHeight="1" x14ac:dyDescent="0.25">
      <c r="A38" s="1119"/>
      <c r="B38" s="1119"/>
      <c r="C38" s="1135" t="s">
        <v>1049</v>
      </c>
      <c r="D38" s="1136">
        <v>0</v>
      </c>
      <c r="E38" s="1136">
        <v>0</v>
      </c>
      <c r="F38" s="1136">
        <v>0</v>
      </c>
      <c r="G38" s="1136">
        <v>0</v>
      </c>
      <c r="H38" s="1119"/>
      <c r="I38" s="1119"/>
      <c r="J38" s="1119"/>
      <c r="K38" s="1119"/>
    </row>
    <row r="39" spans="1:11" ht="14.1" customHeight="1" x14ac:dyDescent="0.25">
      <c r="A39" s="1119"/>
      <c r="B39" s="1119"/>
      <c r="C39" s="1135" t="s">
        <v>1050</v>
      </c>
      <c r="D39" s="1136">
        <v>0</v>
      </c>
      <c r="E39" s="1136">
        <v>5400000</v>
      </c>
      <c r="F39" s="1136">
        <v>5400000</v>
      </c>
      <c r="G39" s="1136">
        <v>5400000</v>
      </c>
      <c r="H39" s="1119"/>
      <c r="I39" s="1119"/>
      <c r="J39" s="1119"/>
      <c r="K39" s="1119"/>
    </row>
    <row r="40" spans="1:11" ht="14.1" customHeight="1" x14ac:dyDescent="0.25">
      <c r="A40" s="1119"/>
      <c r="B40" s="1119"/>
      <c r="C40" s="1135" t="s">
        <v>1048</v>
      </c>
      <c r="D40" s="1136">
        <v>0</v>
      </c>
      <c r="E40" s="1136">
        <v>5400000</v>
      </c>
      <c r="F40" s="1136">
        <v>5400000</v>
      </c>
      <c r="G40" s="1136">
        <v>5400000</v>
      </c>
      <c r="H40" s="1119"/>
      <c r="I40" s="1119"/>
      <c r="J40" s="1119"/>
      <c r="K40" s="1119"/>
    </row>
    <row r="41" spans="1:11" ht="14.1" customHeight="1" x14ac:dyDescent="0.25">
      <c r="A41" s="1119"/>
      <c r="B41" s="1119"/>
      <c r="C41" s="1135" t="s">
        <v>1049</v>
      </c>
      <c r="D41" s="1136">
        <v>0</v>
      </c>
      <c r="E41" s="1136">
        <v>0</v>
      </c>
      <c r="F41" s="1136">
        <v>0</v>
      </c>
      <c r="G41" s="1136">
        <v>0</v>
      </c>
      <c r="H41" s="1119"/>
      <c r="I41" s="1119"/>
      <c r="J41" s="1119"/>
      <c r="K41" s="1119"/>
    </row>
    <row r="42" spans="1:11" ht="14.1" customHeight="1" x14ac:dyDescent="0.25">
      <c r="A42" s="1119"/>
      <c r="B42" s="1119"/>
      <c r="C42" s="1135" t="s">
        <v>1051</v>
      </c>
      <c r="D42" s="1136">
        <v>0</v>
      </c>
      <c r="E42" s="1136">
        <v>13220000</v>
      </c>
      <c r="F42" s="1136">
        <v>14720000</v>
      </c>
      <c r="G42" s="1136">
        <v>14720000</v>
      </c>
      <c r="H42" s="1119"/>
      <c r="I42" s="1119"/>
      <c r="J42" s="1119"/>
      <c r="K42" s="1119"/>
    </row>
    <row r="43" spans="1:11" ht="14.1" customHeight="1" x14ac:dyDescent="0.25">
      <c r="A43" s="1119"/>
      <c r="B43" s="1119"/>
      <c r="C43" s="1135" t="s">
        <v>1048</v>
      </c>
      <c r="D43" s="1136">
        <v>0</v>
      </c>
      <c r="E43" s="1136">
        <v>13220000</v>
      </c>
      <c r="F43" s="1136">
        <v>14720000</v>
      </c>
      <c r="G43" s="1136">
        <v>14720000</v>
      </c>
      <c r="H43" s="1119"/>
      <c r="I43" s="1119"/>
      <c r="J43" s="1119"/>
      <c r="K43" s="1119"/>
    </row>
    <row r="44" spans="1:11" ht="14.1" customHeight="1" x14ac:dyDescent="0.25">
      <c r="A44" s="1119"/>
      <c r="B44" s="1119"/>
      <c r="C44" s="1135" t="s">
        <v>1049</v>
      </c>
      <c r="D44" s="1136">
        <v>0</v>
      </c>
      <c r="E44" s="1136">
        <v>0</v>
      </c>
      <c r="F44" s="1136">
        <v>0</v>
      </c>
      <c r="G44" s="1136">
        <v>0</v>
      </c>
      <c r="H44" s="1119"/>
      <c r="I44" s="1119"/>
      <c r="J44" s="1119"/>
      <c r="K44" s="1119"/>
    </row>
    <row r="45" spans="1:11" ht="14.1" customHeight="1" x14ac:dyDescent="0.25">
      <c r="A45" s="1119"/>
      <c r="B45" s="1119"/>
      <c r="C45" s="1135" t="s">
        <v>1052</v>
      </c>
      <c r="D45" s="1136">
        <v>0</v>
      </c>
      <c r="E45" s="1136">
        <v>0</v>
      </c>
      <c r="F45" s="1136">
        <v>0</v>
      </c>
      <c r="G45" s="1136">
        <v>0</v>
      </c>
      <c r="H45" s="1119"/>
      <c r="I45" s="1119"/>
      <c r="J45" s="1119"/>
      <c r="K45" s="1119"/>
    </row>
    <row r="46" spans="1:11" ht="14.1" customHeight="1" x14ac:dyDescent="0.25">
      <c r="A46" s="1119"/>
      <c r="B46" s="1119"/>
      <c r="C46" s="1135" t="s">
        <v>1048</v>
      </c>
      <c r="D46" s="1136">
        <v>0</v>
      </c>
      <c r="E46" s="1136">
        <v>0</v>
      </c>
      <c r="F46" s="1136">
        <v>0</v>
      </c>
      <c r="G46" s="1136">
        <v>0</v>
      </c>
      <c r="H46" s="1119"/>
      <c r="I46" s="1119"/>
      <c r="J46" s="1119"/>
      <c r="K46" s="1119"/>
    </row>
    <row r="47" spans="1:11" ht="14.1" customHeight="1" x14ac:dyDescent="0.25">
      <c r="A47" s="1119"/>
      <c r="B47" s="1119"/>
      <c r="C47" s="1135" t="s">
        <v>1049</v>
      </c>
      <c r="D47" s="1136">
        <v>0</v>
      </c>
      <c r="E47" s="1136">
        <v>0</v>
      </c>
      <c r="F47" s="1136">
        <v>0</v>
      </c>
      <c r="G47" s="1136">
        <v>0</v>
      </c>
      <c r="H47" s="1119"/>
      <c r="I47" s="1119"/>
      <c r="J47" s="1119"/>
      <c r="K47" s="1119"/>
    </row>
    <row r="48" spans="1:11" ht="14.1" customHeight="1" x14ac:dyDescent="0.25">
      <c r="A48" s="1119"/>
      <c r="B48" s="1119"/>
      <c r="C48" s="1135" t="s">
        <v>1053</v>
      </c>
      <c r="D48" s="1136">
        <v>0</v>
      </c>
      <c r="E48" s="1136">
        <v>0</v>
      </c>
      <c r="F48" s="1136">
        <v>0</v>
      </c>
      <c r="G48" s="1136">
        <v>0</v>
      </c>
      <c r="H48" s="1119"/>
      <c r="I48" s="1119"/>
      <c r="J48" s="1119"/>
      <c r="K48" s="1119"/>
    </row>
    <row r="49" spans="1:11" ht="14.1" customHeight="1" x14ac:dyDescent="0.25">
      <c r="A49" s="1119"/>
      <c r="B49" s="1119"/>
      <c r="C49" s="1135" t="s">
        <v>1048</v>
      </c>
      <c r="D49" s="1136">
        <v>0</v>
      </c>
      <c r="E49" s="1136">
        <v>0</v>
      </c>
      <c r="F49" s="1136">
        <v>0</v>
      </c>
      <c r="G49" s="1136">
        <v>0</v>
      </c>
      <c r="H49" s="1119"/>
      <c r="I49" s="1119"/>
      <c r="J49" s="1119"/>
      <c r="K49" s="1119"/>
    </row>
    <row r="50" spans="1:11" ht="14.1" customHeight="1" x14ac:dyDescent="0.25">
      <c r="A50" s="1119"/>
      <c r="B50" s="1119"/>
      <c r="C50" s="1135" t="s">
        <v>1049</v>
      </c>
      <c r="D50" s="1136">
        <v>0</v>
      </c>
      <c r="E50" s="1136">
        <v>0</v>
      </c>
      <c r="F50" s="1136">
        <v>0</v>
      </c>
      <c r="G50" s="1136">
        <v>0</v>
      </c>
      <c r="H50" s="1119"/>
      <c r="I50" s="1119"/>
      <c r="J50" s="1119"/>
      <c r="K50" s="1119"/>
    </row>
    <row r="51" spans="1:11" ht="14.1" customHeight="1" x14ac:dyDescent="0.25">
      <c r="A51" s="1119"/>
      <c r="B51" s="1119"/>
      <c r="C51" s="1135" t="s">
        <v>1054</v>
      </c>
      <c r="D51" s="1136">
        <v>0</v>
      </c>
      <c r="E51" s="1136">
        <v>0</v>
      </c>
      <c r="F51" s="1136">
        <v>0</v>
      </c>
      <c r="G51" s="1136">
        <v>0</v>
      </c>
      <c r="H51" s="1119"/>
      <c r="I51" s="1119"/>
      <c r="J51" s="1119"/>
      <c r="K51" s="1119"/>
    </row>
    <row r="52" spans="1:11" ht="14.1" customHeight="1" x14ac:dyDescent="0.25">
      <c r="A52" s="1119"/>
      <c r="B52" s="1119"/>
      <c r="C52" s="1135" t="s">
        <v>1048</v>
      </c>
      <c r="D52" s="1136">
        <v>0</v>
      </c>
      <c r="E52" s="1136">
        <v>0</v>
      </c>
      <c r="F52" s="1136">
        <v>0</v>
      </c>
      <c r="G52" s="1136">
        <v>0</v>
      </c>
      <c r="H52" s="1119"/>
      <c r="I52" s="1119"/>
      <c r="J52" s="1119"/>
      <c r="K52" s="1119"/>
    </row>
    <row r="53" spans="1:11" ht="14.1" customHeight="1" x14ac:dyDescent="0.25">
      <c r="A53" s="1119"/>
      <c r="B53" s="1119"/>
      <c r="C53" s="1135" t="s">
        <v>1049</v>
      </c>
      <c r="D53" s="1136">
        <v>0</v>
      </c>
      <c r="E53" s="1136">
        <v>0</v>
      </c>
      <c r="F53" s="1136">
        <v>0</v>
      </c>
      <c r="G53" s="1136">
        <v>0</v>
      </c>
      <c r="H53" s="1119"/>
      <c r="I53" s="1119"/>
      <c r="J53" s="1119"/>
      <c r="K53" s="1119"/>
    </row>
    <row r="54" spans="1:11" ht="14.1" customHeight="1" x14ac:dyDescent="0.25">
      <c r="A54" s="1119"/>
      <c r="B54" s="1119"/>
      <c r="C54" s="1135" t="s">
        <v>1055</v>
      </c>
      <c r="D54" s="1136">
        <v>0</v>
      </c>
      <c r="E54" s="1136">
        <v>120000</v>
      </c>
      <c r="F54" s="1136">
        <v>120000</v>
      </c>
      <c r="G54" s="1136">
        <v>120000</v>
      </c>
      <c r="H54" s="1119"/>
      <c r="I54" s="1119"/>
      <c r="J54" s="1119"/>
      <c r="K54" s="1119"/>
    </row>
    <row r="55" spans="1:11" ht="14.1" customHeight="1" x14ac:dyDescent="0.25">
      <c r="A55" s="1119"/>
      <c r="B55" s="1119"/>
      <c r="C55" s="1135" t="s">
        <v>1048</v>
      </c>
      <c r="D55" s="1136">
        <v>0</v>
      </c>
      <c r="E55" s="1136">
        <v>120000</v>
      </c>
      <c r="F55" s="1136">
        <v>120000</v>
      </c>
      <c r="G55" s="1136">
        <v>120000</v>
      </c>
      <c r="H55" s="1119"/>
      <c r="I55" s="1119"/>
      <c r="J55" s="1119"/>
      <c r="K55" s="1119"/>
    </row>
    <row r="56" spans="1:11" ht="14.1" customHeight="1" x14ac:dyDescent="0.25">
      <c r="A56" s="1119"/>
      <c r="B56" s="1119"/>
      <c r="C56" s="1135" t="s">
        <v>1049</v>
      </c>
      <c r="D56" s="1136">
        <v>0</v>
      </c>
      <c r="E56" s="1136">
        <v>0</v>
      </c>
      <c r="F56" s="1136">
        <v>0</v>
      </c>
      <c r="G56" s="1136">
        <v>0</v>
      </c>
      <c r="H56" s="1119"/>
      <c r="I56" s="1119"/>
      <c r="J56" s="1119"/>
      <c r="K56" s="1119"/>
    </row>
    <row r="57" spans="1:11" ht="14.1" customHeight="1" x14ac:dyDescent="0.25">
      <c r="A57" s="1119"/>
      <c r="B57" s="1119"/>
      <c r="C57" s="1135" t="s">
        <v>1056</v>
      </c>
      <c r="D57" s="1136">
        <v>0</v>
      </c>
      <c r="E57" s="1136">
        <v>0</v>
      </c>
      <c r="F57" s="1136">
        <v>0</v>
      </c>
      <c r="G57" s="1136">
        <v>0</v>
      </c>
      <c r="H57" s="1119"/>
      <c r="I57" s="1119"/>
      <c r="J57" s="1119"/>
      <c r="K57" s="1119"/>
    </row>
    <row r="58" spans="1:11" ht="14.1" customHeight="1" x14ac:dyDescent="0.25">
      <c r="A58" s="1119"/>
      <c r="B58" s="1119"/>
      <c r="C58" s="1135" t="s">
        <v>1048</v>
      </c>
      <c r="D58" s="1136">
        <v>0</v>
      </c>
      <c r="E58" s="1136">
        <v>0</v>
      </c>
      <c r="F58" s="1136">
        <v>0</v>
      </c>
      <c r="G58" s="1136">
        <v>0</v>
      </c>
      <c r="H58" s="1119"/>
      <c r="I58" s="1119"/>
      <c r="J58" s="1119"/>
      <c r="K58" s="1119"/>
    </row>
    <row r="59" spans="1:11" ht="14.1" customHeight="1" x14ac:dyDescent="0.25">
      <c r="A59" s="1119"/>
      <c r="B59" s="1119"/>
      <c r="C59" s="1135" t="s">
        <v>1057</v>
      </c>
      <c r="D59" s="1136">
        <v>0</v>
      </c>
      <c r="E59" s="1136">
        <v>0</v>
      </c>
      <c r="F59" s="1136">
        <v>0</v>
      </c>
      <c r="G59" s="1136">
        <v>0</v>
      </c>
      <c r="H59" s="1119"/>
      <c r="I59" s="1119"/>
      <c r="J59" s="1119"/>
      <c r="K59" s="1119"/>
    </row>
    <row r="60" spans="1:11" ht="14.1" customHeight="1" x14ac:dyDescent="0.25">
      <c r="A60" s="1119"/>
      <c r="B60" s="1119"/>
      <c r="C60" s="1135" t="s">
        <v>1058</v>
      </c>
      <c r="D60" s="1136">
        <v>0</v>
      </c>
      <c r="E60" s="1136">
        <v>0</v>
      </c>
      <c r="F60" s="1136">
        <v>0</v>
      </c>
      <c r="G60" s="1136">
        <v>0</v>
      </c>
      <c r="H60" s="1119"/>
      <c r="I60" s="1119"/>
      <c r="J60" s="1119"/>
      <c r="K60" s="1119"/>
    </row>
    <row r="61" spans="1:11" ht="14.1" customHeight="1" x14ac:dyDescent="0.25">
      <c r="A61" s="1119"/>
      <c r="B61" s="1119"/>
      <c r="C61" s="1135" t="s">
        <v>1059</v>
      </c>
      <c r="D61" s="1136">
        <v>0</v>
      </c>
      <c r="E61" s="1136">
        <v>0</v>
      </c>
      <c r="F61" s="1136">
        <v>0</v>
      </c>
      <c r="G61" s="1136">
        <v>0</v>
      </c>
      <c r="H61" s="1119"/>
      <c r="I61" s="1119"/>
      <c r="J61" s="1119"/>
      <c r="K61" s="1119"/>
    </row>
    <row r="62" spans="1:11" ht="14.1" customHeight="1" x14ac:dyDescent="0.25">
      <c r="A62" s="1119"/>
      <c r="B62" s="1119"/>
      <c r="C62" s="1135" t="s">
        <v>1060</v>
      </c>
      <c r="D62" s="1136">
        <v>0</v>
      </c>
      <c r="E62" s="1136">
        <v>0</v>
      </c>
      <c r="F62" s="1136">
        <v>0</v>
      </c>
      <c r="G62" s="1136">
        <v>0</v>
      </c>
      <c r="H62" s="1119"/>
      <c r="I62" s="1119"/>
      <c r="J62" s="1119"/>
      <c r="K62" s="1119"/>
    </row>
    <row r="63" spans="1:11" ht="14.1" customHeight="1" x14ac:dyDescent="0.25">
      <c r="A63" s="1119"/>
      <c r="B63" s="1119"/>
      <c r="C63" s="1135" t="s">
        <v>1061</v>
      </c>
      <c r="D63" s="1136">
        <v>0</v>
      </c>
      <c r="E63" s="1136">
        <v>0</v>
      </c>
      <c r="F63" s="1136">
        <v>0</v>
      </c>
      <c r="G63" s="1136">
        <v>0</v>
      </c>
      <c r="H63" s="1119"/>
      <c r="I63" s="1119"/>
      <c r="J63" s="1119"/>
      <c r="K63" s="1119"/>
    </row>
    <row r="64" spans="1:11" ht="14.1" customHeight="1" x14ac:dyDescent="0.25">
      <c r="A64" s="1119"/>
      <c r="B64" s="1119"/>
      <c r="C64" s="1135" t="s">
        <v>1048</v>
      </c>
      <c r="D64" s="1136">
        <v>0</v>
      </c>
      <c r="E64" s="1136">
        <v>0</v>
      </c>
      <c r="F64" s="1136">
        <v>0</v>
      </c>
      <c r="G64" s="1136">
        <v>0</v>
      </c>
      <c r="H64" s="1119"/>
      <c r="I64" s="1119"/>
      <c r="J64" s="1119"/>
      <c r="K64" s="1119"/>
    </row>
    <row r="65" spans="1:11" ht="14.1" customHeight="1" x14ac:dyDescent="0.25">
      <c r="A65" s="1119"/>
      <c r="B65" s="1119"/>
      <c r="C65" s="1135" t="s">
        <v>1057</v>
      </c>
      <c r="D65" s="1136">
        <v>0</v>
      </c>
      <c r="E65" s="1136">
        <v>0</v>
      </c>
      <c r="F65" s="1136">
        <v>0</v>
      </c>
      <c r="G65" s="1136">
        <v>0</v>
      </c>
      <c r="H65" s="1119"/>
      <c r="I65" s="1119"/>
      <c r="J65" s="1119"/>
      <c r="K65" s="1119"/>
    </row>
    <row r="66" spans="1:11" ht="14.1" customHeight="1" x14ac:dyDescent="0.25">
      <c r="A66" s="1119"/>
      <c r="B66" s="1119"/>
      <c r="C66" s="1135" t="s">
        <v>1058</v>
      </c>
      <c r="D66" s="1136">
        <v>0</v>
      </c>
      <c r="E66" s="1136">
        <v>0</v>
      </c>
      <c r="F66" s="1136">
        <v>0</v>
      </c>
      <c r="G66" s="1136">
        <v>0</v>
      </c>
      <c r="H66" s="1119"/>
      <c r="I66" s="1119"/>
      <c r="J66" s="1119"/>
      <c r="K66" s="1119"/>
    </row>
    <row r="67" spans="1:11" ht="14.1" customHeight="1" x14ac:dyDescent="0.25">
      <c r="A67" s="1119"/>
      <c r="B67" s="1119"/>
      <c r="C67" s="1135" t="s">
        <v>1059</v>
      </c>
      <c r="D67" s="1136">
        <v>0</v>
      </c>
      <c r="E67" s="1136">
        <v>0</v>
      </c>
      <c r="F67" s="1136">
        <v>0</v>
      </c>
      <c r="G67" s="1136">
        <v>0</v>
      </c>
      <c r="H67" s="1119"/>
      <c r="I67" s="1119"/>
      <c r="J67" s="1119"/>
      <c r="K67" s="1119"/>
    </row>
    <row r="68" spans="1:11" ht="14.1" customHeight="1" x14ac:dyDescent="0.25">
      <c r="A68" s="1119"/>
      <c r="B68" s="1119"/>
      <c r="C68" s="1135" t="s">
        <v>1060</v>
      </c>
      <c r="D68" s="1136">
        <v>0</v>
      </c>
      <c r="E68" s="1136">
        <v>0</v>
      </c>
      <c r="F68" s="1136">
        <v>0</v>
      </c>
      <c r="G68" s="1136">
        <v>0</v>
      </c>
      <c r="H68" s="1119"/>
      <c r="I68" s="1119"/>
      <c r="J68" s="1119"/>
      <c r="K68" s="1119"/>
    </row>
    <row r="69" spans="1:11" ht="14.1" customHeight="1" x14ac:dyDescent="0.25">
      <c r="A69" s="1119"/>
      <c r="B69" s="1119"/>
      <c r="C69" s="1135" t="s">
        <v>1062</v>
      </c>
      <c r="D69" s="1136">
        <v>0</v>
      </c>
      <c r="E69" s="1136">
        <v>0</v>
      </c>
      <c r="F69" s="1136">
        <v>0</v>
      </c>
      <c r="G69" s="1136">
        <v>0</v>
      </c>
      <c r="H69" s="1119"/>
      <c r="I69" s="1119"/>
      <c r="J69" s="1119"/>
      <c r="K69" s="1119"/>
    </row>
    <row r="70" spans="1:11" ht="14.1" customHeight="1" x14ac:dyDescent="0.25">
      <c r="A70" s="1119"/>
      <c r="B70" s="1119"/>
      <c r="C70" s="1135" t="s">
        <v>1048</v>
      </c>
      <c r="D70" s="1136">
        <v>0</v>
      </c>
      <c r="E70" s="1136">
        <v>0</v>
      </c>
      <c r="F70" s="1136">
        <v>0</v>
      </c>
      <c r="G70" s="1136">
        <v>0</v>
      </c>
      <c r="H70" s="1119"/>
      <c r="I70" s="1119"/>
      <c r="J70" s="1119"/>
      <c r="K70" s="1119"/>
    </row>
    <row r="71" spans="1:11" ht="14.1" customHeight="1" x14ac:dyDescent="0.25">
      <c r="A71" s="1119"/>
      <c r="B71" s="1119"/>
      <c r="C71" s="1135" t="s">
        <v>1057</v>
      </c>
      <c r="D71" s="1136">
        <v>0</v>
      </c>
      <c r="E71" s="1136">
        <v>0</v>
      </c>
      <c r="F71" s="1136">
        <v>0</v>
      </c>
      <c r="G71" s="1136">
        <v>0</v>
      </c>
      <c r="H71" s="1119"/>
      <c r="I71" s="1119"/>
      <c r="J71" s="1119"/>
      <c r="K71" s="1119"/>
    </row>
    <row r="72" spans="1:11" ht="14.1" customHeight="1" x14ac:dyDescent="0.25">
      <c r="A72" s="1119"/>
      <c r="B72" s="1119"/>
      <c r="C72" s="1135" t="s">
        <v>1058</v>
      </c>
      <c r="D72" s="1136">
        <v>0</v>
      </c>
      <c r="E72" s="1136">
        <v>0</v>
      </c>
      <c r="F72" s="1136">
        <v>0</v>
      </c>
      <c r="G72" s="1136">
        <v>0</v>
      </c>
      <c r="H72" s="1119"/>
      <c r="I72" s="1119"/>
      <c r="J72" s="1119"/>
      <c r="K72" s="1119"/>
    </row>
    <row r="73" spans="1:11" ht="14.1" customHeight="1" x14ac:dyDescent="0.25">
      <c r="A73" s="1119"/>
      <c r="B73" s="1119"/>
      <c r="C73" s="1135" t="s">
        <v>1059</v>
      </c>
      <c r="D73" s="1136">
        <v>0</v>
      </c>
      <c r="E73" s="1136">
        <v>0</v>
      </c>
      <c r="F73" s="1136">
        <v>0</v>
      </c>
      <c r="G73" s="1136">
        <v>0</v>
      </c>
      <c r="H73" s="1119"/>
      <c r="I73" s="1119"/>
      <c r="J73" s="1119"/>
      <c r="K73" s="1119"/>
    </row>
    <row r="74" spans="1:11" ht="14.1" customHeight="1" x14ac:dyDescent="0.25">
      <c r="A74" s="1119"/>
      <c r="B74" s="1119"/>
      <c r="C74" s="1135" t="s">
        <v>1060</v>
      </c>
      <c r="D74" s="1136">
        <v>0</v>
      </c>
      <c r="E74" s="1136">
        <v>0</v>
      </c>
      <c r="F74" s="1136">
        <v>0</v>
      </c>
      <c r="G74" s="1136">
        <v>0</v>
      </c>
      <c r="H74" s="1119"/>
      <c r="I74" s="1119"/>
      <c r="J74" s="1119"/>
      <c r="K74" s="1119"/>
    </row>
    <row r="75" spans="1:11" ht="14.1" customHeight="1" x14ac:dyDescent="0.25">
      <c r="A75" s="1119"/>
      <c r="B75" s="1119"/>
      <c r="C75" s="1135" t="s">
        <v>1063</v>
      </c>
      <c r="D75" s="1136">
        <v>0</v>
      </c>
      <c r="E75" s="1136">
        <v>0</v>
      </c>
      <c r="F75" s="1136">
        <v>0</v>
      </c>
      <c r="G75" s="1136">
        <v>0</v>
      </c>
      <c r="H75" s="1119"/>
      <c r="I75" s="1119"/>
      <c r="J75" s="1119"/>
      <c r="K75" s="1119"/>
    </row>
    <row r="76" spans="1:11" ht="14.1" customHeight="1" x14ac:dyDescent="0.25">
      <c r="A76" s="1119"/>
      <c r="B76" s="1119"/>
      <c r="C76" s="1135" t="s">
        <v>1064</v>
      </c>
      <c r="D76" s="1136">
        <v>0</v>
      </c>
      <c r="E76" s="1136">
        <v>0</v>
      </c>
      <c r="F76" s="1136">
        <v>0</v>
      </c>
      <c r="G76" s="1136">
        <v>0</v>
      </c>
      <c r="H76" s="1119"/>
      <c r="I76" s="1119"/>
      <c r="J76" s="1119"/>
      <c r="K76" s="1119"/>
    </row>
    <row r="77" spans="1:11" ht="14.1" customHeight="1" x14ac:dyDescent="0.25">
      <c r="A77" s="1119"/>
      <c r="B77" s="1119"/>
      <c r="C77" s="1137" t="s">
        <v>572</v>
      </c>
      <c r="D77" s="1136">
        <v>0</v>
      </c>
      <c r="E77" s="1136">
        <v>55310000</v>
      </c>
      <c r="F77" s="1136">
        <v>56810000</v>
      </c>
      <c r="G77" s="1136">
        <v>56810000</v>
      </c>
      <c r="H77" s="1119"/>
      <c r="I77" s="1119"/>
      <c r="J77" s="1119"/>
      <c r="K77" s="1119"/>
    </row>
    <row r="78" spans="1:11" x14ac:dyDescent="0.25">
      <c r="A78" s="1119"/>
      <c r="B78" s="1119"/>
      <c r="C78" s="1129" t="s">
        <v>1022</v>
      </c>
      <c r="D78" s="1252" t="s">
        <v>1604</v>
      </c>
      <c r="E78" s="1253"/>
      <c r="F78" s="1253"/>
      <c r="G78" s="1253"/>
      <c r="H78" s="1119"/>
      <c r="I78" s="1119"/>
      <c r="J78" s="1119"/>
      <c r="K78" s="1119"/>
    </row>
    <row r="79" spans="1:11" ht="21.95" customHeight="1" x14ac:dyDescent="0.25">
      <c r="A79" s="1119"/>
      <c r="B79" s="1119"/>
      <c r="C79" s="1130" t="s">
        <v>1024</v>
      </c>
      <c r="D79" s="1254" t="s">
        <v>1605</v>
      </c>
      <c r="E79" s="1255"/>
      <c r="F79" s="1255"/>
      <c r="G79" s="1255"/>
      <c r="H79" s="1119"/>
      <c r="I79" s="1119"/>
      <c r="J79" s="1119"/>
      <c r="K79" s="1119"/>
    </row>
    <row r="80" spans="1:11" x14ac:dyDescent="0.25">
      <c r="A80" s="1119"/>
      <c r="B80" s="1119"/>
      <c r="C80" s="1130" t="s">
        <v>31</v>
      </c>
      <c r="D80" s="1254" t="s">
        <v>1606</v>
      </c>
      <c r="E80" s="1255"/>
      <c r="F80" s="1255"/>
      <c r="G80" s="1255"/>
      <c r="H80" s="1119"/>
      <c r="I80" s="1119"/>
      <c r="J80" s="1119"/>
      <c r="K80" s="1119"/>
    </row>
    <row r="81" spans="1:11" ht="15" customHeight="1" x14ac:dyDescent="0.25">
      <c r="A81" s="1119"/>
      <c r="B81" s="1119"/>
      <c r="C81" s="1131"/>
      <c r="D81" s="1132">
        <v>2024</v>
      </c>
      <c r="E81" s="1132">
        <v>2025</v>
      </c>
      <c r="F81" s="1132">
        <v>2026</v>
      </c>
      <c r="G81" s="1132">
        <v>2027</v>
      </c>
      <c r="H81" s="1119"/>
      <c r="I81" s="1119"/>
      <c r="J81" s="1119"/>
      <c r="K81" s="1119"/>
    </row>
    <row r="82" spans="1:11" ht="15" customHeight="1" x14ac:dyDescent="0.25">
      <c r="A82" s="1119"/>
      <c r="B82" s="1119"/>
      <c r="C82" s="1133"/>
      <c r="D82" s="1134" t="s">
        <v>13</v>
      </c>
      <c r="E82" s="1134" t="s">
        <v>14</v>
      </c>
      <c r="F82" s="1134" t="s">
        <v>14</v>
      </c>
      <c r="G82" s="1134" t="s">
        <v>14</v>
      </c>
      <c r="H82" s="1119"/>
      <c r="I82" s="1119"/>
      <c r="J82" s="1119"/>
      <c r="K82" s="1119"/>
    </row>
    <row r="83" spans="1:11" ht="14.1" customHeight="1" x14ac:dyDescent="0.25">
      <c r="A83" s="1119"/>
      <c r="B83" s="1119"/>
      <c r="C83" s="1123" t="s">
        <v>33</v>
      </c>
      <c r="D83" s="1127" t="s">
        <v>1519</v>
      </c>
      <c r="E83" s="1127" t="s">
        <v>1480</v>
      </c>
      <c r="F83" s="1127" t="s">
        <v>1480</v>
      </c>
      <c r="G83" s="1127" t="s">
        <v>1480</v>
      </c>
      <c r="H83" s="1119"/>
      <c r="I83" s="1119"/>
      <c r="J83" s="1119"/>
      <c r="K83" s="1119"/>
    </row>
    <row r="84" spans="1:11" ht="14.1" customHeight="1" x14ac:dyDescent="0.25">
      <c r="A84" s="1119"/>
      <c r="B84" s="1119"/>
      <c r="C84" s="1123" t="s">
        <v>1029</v>
      </c>
      <c r="D84" s="1127" t="s">
        <v>1607</v>
      </c>
      <c r="E84" s="1127" t="s">
        <v>1608</v>
      </c>
      <c r="F84" s="1127" t="s">
        <v>1152</v>
      </c>
      <c r="G84" s="1127" t="s">
        <v>1152</v>
      </c>
      <c r="H84" s="1119"/>
      <c r="I84" s="1119"/>
      <c r="J84" s="1119"/>
      <c r="K84" s="1119"/>
    </row>
    <row r="85" spans="1:11" ht="14.1" customHeight="1" x14ac:dyDescent="0.25">
      <c r="A85" s="1119"/>
      <c r="B85" s="1119"/>
      <c r="C85" s="1123" t="s">
        <v>1032</v>
      </c>
      <c r="D85" s="1127" t="s">
        <v>1609</v>
      </c>
      <c r="E85" s="1127" t="s">
        <v>1610</v>
      </c>
      <c r="F85" s="1127" t="s">
        <v>1611</v>
      </c>
      <c r="G85" s="1127" t="s">
        <v>1611</v>
      </c>
      <c r="H85" s="1119"/>
      <c r="I85" s="1119"/>
      <c r="J85" s="1119"/>
      <c r="K85" s="1119"/>
    </row>
    <row r="86" spans="1:11" ht="14.1" customHeight="1" x14ac:dyDescent="0.25">
      <c r="A86" s="1119"/>
      <c r="B86" s="1119"/>
      <c r="C86" s="1123" t="s">
        <v>1037</v>
      </c>
      <c r="D86" s="1127" t="s">
        <v>1038</v>
      </c>
      <c r="E86" s="1127" t="s">
        <v>1612</v>
      </c>
      <c r="F86" s="1127" t="s">
        <v>1039</v>
      </c>
      <c r="G86" s="1127" t="s">
        <v>1039</v>
      </c>
      <c r="H86" s="1119"/>
      <c r="I86" s="1119"/>
      <c r="J86" s="1119"/>
      <c r="K86" s="1119"/>
    </row>
    <row r="87" spans="1:11" ht="14.1" customHeight="1" x14ac:dyDescent="0.25">
      <c r="A87" s="1119"/>
      <c r="B87" s="1119"/>
      <c r="C87" s="1123" t="s">
        <v>1042</v>
      </c>
      <c r="D87" s="1127" t="s">
        <v>1038</v>
      </c>
      <c r="E87" s="1127" t="s">
        <v>1613</v>
      </c>
      <c r="F87" s="1127" t="s">
        <v>1614</v>
      </c>
      <c r="G87" s="1127" t="s">
        <v>1039</v>
      </c>
      <c r="H87" s="1119"/>
      <c r="I87" s="1119"/>
      <c r="J87" s="1119"/>
      <c r="K87" s="1119"/>
    </row>
    <row r="88" spans="1:11" ht="14.1" customHeight="1" x14ac:dyDescent="0.25">
      <c r="A88" s="1119"/>
      <c r="B88" s="1119"/>
      <c r="C88" s="1123" t="s">
        <v>39</v>
      </c>
      <c r="D88" s="1127" t="s">
        <v>1038</v>
      </c>
      <c r="E88" s="1127" t="s">
        <v>1615</v>
      </c>
      <c r="F88" s="1127" t="s">
        <v>1614</v>
      </c>
      <c r="G88" s="1127" t="s">
        <v>1039</v>
      </c>
      <c r="H88" s="1119"/>
      <c r="I88" s="1119"/>
      <c r="J88" s="1119"/>
      <c r="K88" s="1119"/>
    </row>
    <row r="89" spans="1:11" ht="14.1" customHeight="1" x14ac:dyDescent="0.25">
      <c r="A89" s="1119"/>
      <c r="B89" s="1119"/>
      <c r="C89" s="1250" t="s">
        <v>1046</v>
      </c>
      <c r="D89" s="1251"/>
      <c r="E89" s="1251"/>
      <c r="F89" s="1251"/>
      <c r="G89" s="1251"/>
      <c r="H89" s="1119"/>
      <c r="I89" s="1119"/>
      <c r="J89" s="1119"/>
      <c r="K89" s="1119"/>
    </row>
    <row r="90" spans="1:11" ht="14.1" customHeight="1" x14ac:dyDescent="0.25">
      <c r="A90" s="1119"/>
      <c r="B90" s="1119"/>
      <c r="C90" s="1131"/>
      <c r="D90" s="1132">
        <v>2024</v>
      </c>
      <c r="E90" s="1132">
        <v>2025</v>
      </c>
      <c r="F90" s="1132">
        <v>2026</v>
      </c>
      <c r="G90" s="1132">
        <v>2027</v>
      </c>
      <c r="H90" s="1119"/>
      <c r="I90" s="1119"/>
      <c r="J90" s="1119"/>
      <c r="K90" s="1119"/>
    </row>
    <row r="91" spans="1:11" ht="14.1" customHeight="1" x14ac:dyDescent="0.25">
      <c r="A91" s="1119"/>
      <c r="B91" s="1119"/>
      <c r="C91" s="1133"/>
      <c r="D91" s="1134" t="s">
        <v>13</v>
      </c>
      <c r="E91" s="1134" t="s">
        <v>14</v>
      </c>
      <c r="F91" s="1134" t="s">
        <v>14</v>
      </c>
      <c r="G91" s="1134" t="s">
        <v>14</v>
      </c>
      <c r="H91" s="1119"/>
      <c r="I91" s="1119"/>
      <c r="J91" s="1119"/>
      <c r="K91" s="1119"/>
    </row>
    <row r="92" spans="1:11" ht="14.1" customHeight="1" x14ac:dyDescent="0.25">
      <c r="A92" s="1119"/>
      <c r="B92" s="1119"/>
      <c r="C92" s="1135" t="s">
        <v>1047</v>
      </c>
      <c r="D92" s="1136">
        <v>0</v>
      </c>
      <c r="E92" s="1136">
        <v>0</v>
      </c>
      <c r="F92" s="1136">
        <v>0</v>
      </c>
      <c r="G92" s="1136">
        <v>0</v>
      </c>
      <c r="H92" s="1119"/>
      <c r="I92" s="1119"/>
      <c r="J92" s="1119"/>
      <c r="K92" s="1119"/>
    </row>
    <row r="93" spans="1:11" ht="14.1" customHeight="1" x14ac:dyDescent="0.25">
      <c r="A93" s="1119"/>
      <c r="B93" s="1119"/>
      <c r="C93" s="1135" t="s">
        <v>1048</v>
      </c>
      <c r="D93" s="1136">
        <v>0</v>
      </c>
      <c r="E93" s="1136">
        <v>0</v>
      </c>
      <c r="F93" s="1136">
        <v>0</v>
      </c>
      <c r="G93" s="1136">
        <v>0</v>
      </c>
      <c r="H93" s="1119"/>
      <c r="I93" s="1119"/>
      <c r="J93" s="1119"/>
      <c r="K93" s="1119"/>
    </row>
    <row r="94" spans="1:11" ht="14.1" customHeight="1" x14ac:dyDescent="0.25">
      <c r="A94" s="1119"/>
      <c r="B94" s="1119"/>
      <c r="C94" s="1135" t="s">
        <v>1049</v>
      </c>
      <c r="D94" s="1136">
        <v>0</v>
      </c>
      <c r="E94" s="1136">
        <v>0</v>
      </c>
      <c r="F94" s="1136">
        <v>0</v>
      </c>
      <c r="G94" s="1136">
        <v>0</v>
      </c>
      <c r="H94" s="1119"/>
      <c r="I94" s="1119"/>
      <c r="J94" s="1119"/>
      <c r="K94" s="1119"/>
    </row>
    <row r="95" spans="1:11" ht="14.1" customHeight="1" x14ac:dyDescent="0.25">
      <c r="A95" s="1119"/>
      <c r="B95" s="1119"/>
      <c r="C95" s="1135" t="s">
        <v>1050</v>
      </c>
      <c r="D95" s="1136">
        <v>0</v>
      </c>
      <c r="E95" s="1136">
        <v>0</v>
      </c>
      <c r="F95" s="1136">
        <v>0</v>
      </c>
      <c r="G95" s="1136">
        <v>0</v>
      </c>
      <c r="H95" s="1119"/>
      <c r="I95" s="1119"/>
      <c r="J95" s="1119"/>
      <c r="K95" s="1119"/>
    </row>
    <row r="96" spans="1:11" ht="14.1" customHeight="1" x14ac:dyDescent="0.25">
      <c r="A96" s="1119"/>
      <c r="B96" s="1119"/>
      <c r="C96" s="1135" t="s">
        <v>1048</v>
      </c>
      <c r="D96" s="1136">
        <v>0</v>
      </c>
      <c r="E96" s="1136">
        <v>0</v>
      </c>
      <c r="F96" s="1136">
        <v>0</v>
      </c>
      <c r="G96" s="1136">
        <v>0</v>
      </c>
      <c r="H96" s="1119"/>
      <c r="I96" s="1119"/>
      <c r="J96" s="1119"/>
      <c r="K96" s="1119"/>
    </row>
    <row r="97" spans="1:11" ht="14.1" customHeight="1" x14ac:dyDescent="0.25">
      <c r="A97" s="1119"/>
      <c r="B97" s="1119"/>
      <c r="C97" s="1135" t="s">
        <v>1049</v>
      </c>
      <c r="D97" s="1136">
        <v>0</v>
      </c>
      <c r="E97" s="1136">
        <v>0</v>
      </c>
      <c r="F97" s="1136">
        <v>0</v>
      </c>
      <c r="G97" s="1136">
        <v>0</v>
      </c>
      <c r="H97" s="1119"/>
      <c r="I97" s="1119"/>
      <c r="J97" s="1119"/>
      <c r="K97" s="1119"/>
    </row>
    <row r="98" spans="1:11" ht="14.1" customHeight="1" x14ac:dyDescent="0.25">
      <c r="A98" s="1119"/>
      <c r="B98" s="1119"/>
      <c r="C98" s="1135" t="s">
        <v>1051</v>
      </c>
      <c r="D98" s="1136">
        <v>0</v>
      </c>
      <c r="E98" s="1136">
        <v>2500000</v>
      </c>
      <c r="F98" s="1136">
        <v>2000000</v>
      </c>
      <c r="G98" s="1136">
        <v>2000000</v>
      </c>
      <c r="H98" s="1119"/>
      <c r="I98" s="1119"/>
      <c r="J98" s="1119"/>
      <c r="K98" s="1119"/>
    </row>
    <row r="99" spans="1:11" ht="14.1" customHeight="1" x14ac:dyDescent="0.25">
      <c r="A99" s="1119"/>
      <c r="B99" s="1119"/>
      <c r="C99" s="1135" t="s">
        <v>1048</v>
      </c>
      <c r="D99" s="1136">
        <v>0</v>
      </c>
      <c r="E99" s="1136">
        <v>2500000</v>
      </c>
      <c r="F99" s="1136">
        <v>2000000</v>
      </c>
      <c r="G99" s="1136">
        <v>2000000</v>
      </c>
      <c r="H99" s="1119"/>
      <c r="I99" s="1119"/>
      <c r="J99" s="1119"/>
      <c r="K99" s="1119"/>
    </row>
    <row r="100" spans="1:11" ht="14.1" customHeight="1" x14ac:dyDescent="0.25">
      <c r="A100" s="1119"/>
      <c r="B100" s="1119"/>
      <c r="C100" s="1135" t="s">
        <v>1049</v>
      </c>
      <c r="D100" s="1136">
        <v>0</v>
      </c>
      <c r="E100" s="1136">
        <v>0</v>
      </c>
      <c r="F100" s="1136">
        <v>0</v>
      </c>
      <c r="G100" s="1136">
        <v>0</v>
      </c>
      <c r="H100" s="1119"/>
      <c r="I100" s="1119"/>
      <c r="J100" s="1119"/>
      <c r="K100" s="1119"/>
    </row>
    <row r="101" spans="1:11" ht="14.1" customHeight="1" x14ac:dyDescent="0.25">
      <c r="A101" s="1119"/>
      <c r="B101" s="1119"/>
      <c r="C101" s="1135" t="s">
        <v>1052</v>
      </c>
      <c r="D101" s="1136">
        <v>0</v>
      </c>
      <c r="E101" s="1136">
        <v>0</v>
      </c>
      <c r="F101" s="1136">
        <v>0</v>
      </c>
      <c r="G101" s="1136">
        <v>0</v>
      </c>
      <c r="H101" s="1119"/>
      <c r="I101" s="1119"/>
      <c r="J101" s="1119"/>
      <c r="K101" s="1119"/>
    </row>
    <row r="102" spans="1:11" ht="14.1" customHeight="1" x14ac:dyDescent="0.25">
      <c r="A102" s="1119"/>
      <c r="B102" s="1119"/>
      <c r="C102" s="1135" t="s">
        <v>1048</v>
      </c>
      <c r="D102" s="1136">
        <v>0</v>
      </c>
      <c r="E102" s="1136">
        <v>0</v>
      </c>
      <c r="F102" s="1136">
        <v>0</v>
      </c>
      <c r="G102" s="1136">
        <v>0</v>
      </c>
      <c r="H102" s="1119"/>
      <c r="I102" s="1119"/>
      <c r="J102" s="1119"/>
      <c r="K102" s="1119"/>
    </row>
    <row r="103" spans="1:11" ht="14.1" customHeight="1" x14ac:dyDescent="0.25">
      <c r="A103" s="1119"/>
      <c r="B103" s="1119"/>
      <c r="C103" s="1135" t="s">
        <v>1049</v>
      </c>
      <c r="D103" s="1136">
        <v>0</v>
      </c>
      <c r="E103" s="1136">
        <v>0</v>
      </c>
      <c r="F103" s="1136">
        <v>0</v>
      </c>
      <c r="G103" s="1136">
        <v>0</v>
      </c>
      <c r="H103" s="1119"/>
      <c r="I103" s="1119"/>
      <c r="J103" s="1119"/>
      <c r="K103" s="1119"/>
    </row>
    <row r="104" spans="1:11" ht="14.1" customHeight="1" x14ac:dyDescent="0.25">
      <c r="A104" s="1119"/>
      <c r="B104" s="1119"/>
      <c r="C104" s="1135" t="s">
        <v>1053</v>
      </c>
      <c r="D104" s="1136">
        <v>0</v>
      </c>
      <c r="E104" s="1136">
        <v>0</v>
      </c>
      <c r="F104" s="1136">
        <v>0</v>
      </c>
      <c r="G104" s="1136">
        <v>0</v>
      </c>
      <c r="H104" s="1119"/>
      <c r="I104" s="1119"/>
      <c r="J104" s="1119"/>
      <c r="K104" s="1119"/>
    </row>
    <row r="105" spans="1:11" ht="14.1" customHeight="1" x14ac:dyDescent="0.25">
      <c r="A105" s="1119"/>
      <c r="B105" s="1119"/>
      <c r="C105" s="1135" t="s">
        <v>1048</v>
      </c>
      <c r="D105" s="1136">
        <v>0</v>
      </c>
      <c r="E105" s="1136">
        <v>0</v>
      </c>
      <c r="F105" s="1136">
        <v>0</v>
      </c>
      <c r="G105" s="1136">
        <v>0</v>
      </c>
      <c r="H105" s="1119"/>
      <c r="I105" s="1119"/>
      <c r="J105" s="1119"/>
      <c r="K105" s="1119"/>
    </row>
    <row r="106" spans="1:11" ht="14.1" customHeight="1" x14ac:dyDescent="0.25">
      <c r="A106" s="1119"/>
      <c r="B106" s="1119"/>
      <c r="C106" s="1135" t="s">
        <v>1049</v>
      </c>
      <c r="D106" s="1136">
        <v>0</v>
      </c>
      <c r="E106" s="1136">
        <v>0</v>
      </c>
      <c r="F106" s="1136">
        <v>0</v>
      </c>
      <c r="G106" s="1136">
        <v>0</v>
      </c>
      <c r="H106" s="1119"/>
      <c r="I106" s="1119"/>
      <c r="J106" s="1119"/>
      <c r="K106" s="1119"/>
    </row>
    <row r="107" spans="1:11" ht="14.1" customHeight="1" x14ac:dyDescent="0.25">
      <c r="A107" s="1119"/>
      <c r="B107" s="1119"/>
      <c r="C107" s="1135" t="s">
        <v>1054</v>
      </c>
      <c r="D107" s="1136">
        <v>0</v>
      </c>
      <c r="E107" s="1136">
        <v>0</v>
      </c>
      <c r="F107" s="1136">
        <v>0</v>
      </c>
      <c r="G107" s="1136">
        <v>0</v>
      </c>
      <c r="H107" s="1119"/>
      <c r="I107" s="1119"/>
      <c r="J107" s="1119"/>
      <c r="K107" s="1119"/>
    </row>
    <row r="108" spans="1:11" ht="14.1" customHeight="1" x14ac:dyDescent="0.25">
      <c r="A108" s="1119"/>
      <c r="B108" s="1119"/>
      <c r="C108" s="1135" t="s">
        <v>1048</v>
      </c>
      <c r="D108" s="1136">
        <v>0</v>
      </c>
      <c r="E108" s="1136">
        <v>0</v>
      </c>
      <c r="F108" s="1136">
        <v>0</v>
      </c>
      <c r="G108" s="1136">
        <v>0</v>
      </c>
      <c r="H108" s="1119"/>
      <c r="I108" s="1119"/>
      <c r="J108" s="1119"/>
      <c r="K108" s="1119"/>
    </row>
    <row r="109" spans="1:11" ht="14.1" customHeight="1" x14ac:dyDescent="0.25">
      <c r="A109" s="1119"/>
      <c r="B109" s="1119"/>
      <c r="C109" s="1135" t="s">
        <v>1049</v>
      </c>
      <c r="D109" s="1136">
        <v>0</v>
      </c>
      <c r="E109" s="1136">
        <v>0</v>
      </c>
      <c r="F109" s="1136">
        <v>0</v>
      </c>
      <c r="G109" s="1136">
        <v>0</v>
      </c>
      <c r="H109" s="1119"/>
      <c r="I109" s="1119"/>
      <c r="J109" s="1119"/>
      <c r="K109" s="1119"/>
    </row>
    <row r="110" spans="1:11" ht="14.1" customHeight="1" x14ac:dyDescent="0.25">
      <c r="A110" s="1119"/>
      <c r="B110" s="1119"/>
      <c r="C110" s="1135" t="s">
        <v>1055</v>
      </c>
      <c r="D110" s="1136">
        <v>0</v>
      </c>
      <c r="E110" s="1136">
        <v>0</v>
      </c>
      <c r="F110" s="1136">
        <v>0</v>
      </c>
      <c r="G110" s="1136">
        <v>0</v>
      </c>
      <c r="H110" s="1119"/>
      <c r="I110" s="1119"/>
      <c r="J110" s="1119"/>
      <c r="K110" s="1119"/>
    </row>
    <row r="111" spans="1:11" ht="14.1" customHeight="1" x14ac:dyDescent="0.25">
      <c r="A111" s="1119"/>
      <c r="B111" s="1119"/>
      <c r="C111" s="1135" t="s">
        <v>1048</v>
      </c>
      <c r="D111" s="1136">
        <v>0</v>
      </c>
      <c r="E111" s="1136">
        <v>0</v>
      </c>
      <c r="F111" s="1136">
        <v>0</v>
      </c>
      <c r="G111" s="1136">
        <v>0</v>
      </c>
      <c r="H111" s="1119"/>
      <c r="I111" s="1119"/>
      <c r="J111" s="1119"/>
      <c r="K111" s="1119"/>
    </row>
    <row r="112" spans="1:11" ht="14.1" customHeight="1" x14ac:dyDescent="0.25">
      <c r="A112" s="1119"/>
      <c r="B112" s="1119"/>
      <c r="C112" s="1135" t="s">
        <v>1049</v>
      </c>
      <c r="D112" s="1136">
        <v>0</v>
      </c>
      <c r="E112" s="1136">
        <v>0</v>
      </c>
      <c r="F112" s="1136">
        <v>0</v>
      </c>
      <c r="G112" s="1136">
        <v>0</v>
      </c>
      <c r="H112" s="1119"/>
      <c r="I112" s="1119"/>
      <c r="J112" s="1119"/>
      <c r="K112" s="1119"/>
    </row>
    <row r="113" spans="1:11" ht="14.1" customHeight="1" x14ac:dyDescent="0.25">
      <c r="A113" s="1119"/>
      <c r="B113" s="1119"/>
      <c r="C113" s="1135" t="s">
        <v>1056</v>
      </c>
      <c r="D113" s="1136">
        <v>0</v>
      </c>
      <c r="E113" s="1136">
        <v>0</v>
      </c>
      <c r="F113" s="1136">
        <v>0</v>
      </c>
      <c r="G113" s="1136">
        <v>0</v>
      </c>
      <c r="H113" s="1119"/>
      <c r="I113" s="1119"/>
      <c r="J113" s="1119"/>
      <c r="K113" s="1119"/>
    </row>
    <row r="114" spans="1:11" ht="14.1" customHeight="1" x14ac:dyDescent="0.25">
      <c r="A114" s="1119"/>
      <c r="B114" s="1119"/>
      <c r="C114" s="1135" t="s">
        <v>1048</v>
      </c>
      <c r="D114" s="1136">
        <v>0</v>
      </c>
      <c r="E114" s="1136">
        <v>0</v>
      </c>
      <c r="F114" s="1136">
        <v>0</v>
      </c>
      <c r="G114" s="1136">
        <v>0</v>
      </c>
      <c r="H114" s="1119"/>
      <c r="I114" s="1119"/>
      <c r="J114" s="1119"/>
      <c r="K114" s="1119"/>
    </row>
    <row r="115" spans="1:11" ht="14.1" customHeight="1" x14ac:dyDescent="0.25">
      <c r="A115" s="1119"/>
      <c r="B115" s="1119"/>
      <c r="C115" s="1135" t="s">
        <v>1057</v>
      </c>
      <c r="D115" s="1136">
        <v>0</v>
      </c>
      <c r="E115" s="1136">
        <v>0</v>
      </c>
      <c r="F115" s="1136">
        <v>0</v>
      </c>
      <c r="G115" s="1136">
        <v>0</v>
      </c>
      <c r="H115" s="1119"/>
      <c r="I115" s="1119"/>
      <c r="J115" s="1119"/>
      <c r="K115" s="1119"/>
    </row>
    <row r="116" spans="1:11" ht="14.1" customHeight="1" x14ac:dyDescent="0.25">
      <c r="A116" s="1119"/>
      <c r="B116" s="1119"/>
      <c r="C116" s="1135" t="s">
        <v>1058</v>
      </c>
      <c r="D116" s="1136">
        <v>0</v>
      </c>
      <c r="E116" s="1136">
        <v>0</v>
      </c>
      <c r="F116" s="1136">
        <v>0</v>
      </c>
      <c r="G116" s="1136">
        <v>0</v>
      </c>
      <c r="H116" s="1119"/>
      <c r="I116" s="1119"/>
      <c r="J116" s="1119"/>
      <c r="K116" s="1119"/>
    </row>
    <row r="117" spans="1:11" ht="14.1" customHeight="1" x14ac:dyDescent="0.25">
      <c r="A117" s="1119"/>
      <c r="B117" s="1119"/>
      <c r="C117" s="1135" t="s">
        <v>1059</v>
      </c>
      <c r="D117" s="1136">
        <v>0</v>
      </c>
      <c r="E117" s="1136">
        <v>0</v>
      </c>
      <c r="F117" s="1136">
        <v>0</v>
      </c>
      <c r="G117" s="1136">
        <v>0</v>
      </c>
      <c r="H117" s="1119"/>
      <c r="I117" s="1119"/>
      <c r="J117" s="1119"/>
      <c r="K117" s="1119"/>
    </row>
    <row r="118" spans="1:11" ht="14.1" customHeight="1" x14ac:dyDescent="0.25">
      <c r="A118" s="1119"/>
      <c r="B118" s="1119"/>
      <c r="C118" s="1135" t="s">
        <v>1060</v>
      </c>
      <c r="D118" s="1136">
        <v>0</v>
      </c>
      <c r="E118" s="1136">
        <v>0</v>
      </c>
      <c r="F118" s="1136">
        <v>0</v>
      </c>
      <c r="G118" s="1136">
        <v>0</v>
      </c>
      <c r="H118" s="1119"/>
      <c r="I118" s="1119"/>
      <c r="J118" s="1119"/>
      <c r="K118" s="1119"/>
    </row>
    <row r="119" spans="1:11" ht="14.1" customHeight="1" x14ac:dyDescent="0.25">
      <c r="A119" s="1119"/>
      <c r="B119" s="1119"/>
      <c r="C119" s="1135" t="s">
        <v>1061</v>
      </c>
      <c r="D119" s="1136">
        <v>0</v>
      </c>
      <c r="E119" s="1136">
        <v>0</v>
      </c>
      <c r="F119" s="1136">
        <v>0</v>
      </c>
      <c r="G119" s="1136">
        <v>0</v>
      </c>
      <c r="H119" s="1119"/>
      <c r="I119" s="1119"/>
      <c r="J119" s="1119"/>
      <c r="K119" s="1119"/>
    </row>
    <row r="120" spans="1:11" ht="14.1" customHeight="1" x14ac:dyDescent="0.25">
      <c r="A120" s="1119"/>
      <c r="B120" s="1119"/>
      <c r="C120" s="1135" t="s">
        <v>1048</v>
      </c>
      <c r="D120" s="1136">
        <v>0</v>
      </c>
      <c r="E120" s="1136">
        <v>0</v>
      </c>
      <c r="F120" s="1136">
        <v>0</v>
      </c>
      <c r="G120" s="1136">
        <v>0</v>
      </c>
      <c r="H120" s="1119"/>
      <c r="I120" s="1119"/>
      <c r="J120" s="1119"/>
      <c r="K120" s="1119"/>
    </row>
    <row r="121" spans="1:11" ht="14.1" customHeight="1" x14ac:dyDescent="0.25">
      <c r="A121" s="1119"/>
      <c r="B121" s="1119"/>
      <c r="C121" s="1135" t="s">
        <v>1057</v>
      </c>
      <c r="D121" s="1136">
        <v>0</v>
      </c>
      <c r="E121" s="1136">
        <v>0</v>
      </c>
      <c r="F121" s="1136">
        <v>0</v>
      </c>
      <c r="G121" s="1136">
        <v>0</v>
      </c>
      <c r="H121" s="1119"/>
      <c r="I121" s="1119"/>
      <c r="J121" s="1119"/>
      <c r="K121" s="1119"/>
    </row>
    <row r="122" spans="1:11" ht="14.1" customHeight="1" x14ac:dyDescent="0.25">
      <c r="A122" s="1119"/>
      <c r="B122" s="1119"/>
      <c r="C122" s="1135" t="s">
        <v>1058</v>
      </c>
      <c r="D122" s="1136">
        <v>0</v>
      </c>
      <c r="E122" s="1136">
        <v>0</v>
      </c>
      <c r="F122" s="1136">
        <v>0</v>
      </c>
      <c r="G122" s="1136">
        <v>0</v>
      </c>
      <c r="H122" s="1119"/>
      <c r="I122" s="1119"/>
      <c r="J122" s="1119"/>
      <c r="K122" s="1119"/>
    </row>
    <row r="123" spans="1:11" ht="14.1" customHeight="1" x14ac:dyDescent="0.25">
      <c r="A123" s="1119"/>
      <c r="B123" s="1119"/>
      <c r="C123" s="1135" t="s">
        <v>1059</v>
      </c>
      <c r="D123" s="1136">
        <v>0</v>
      </c>
      <c r="E123" s="1136">
        <v>0</v>
      </c>
      <c r="F123" s="1136">
        <v>0</v>
      </c>
      <c r="G123" s="1136">
        <v>0</v>
      </c>
      <c r="H123" s="1119"/>
      <c r="I123" s="1119"/>
      <c r="J123" s="1119"/>
      <c r="K123" s="1119"/>
    </row>
    <row r="124" spans="1:11" ht="14.1" customHeight="1" x14ac:dyDescent="0.25">
      <c r="A124" s="1119"/>
      <c r="B124" s="1119"/>
      <c r="C124" s="1135" t="s">
        <v>1060</v>
      </c>
      <c r="D124" s="1136">
        <v>0</v>
      </c>
      <c r="E124" s="1136">
        <v>0</v>
      </c>
      <c r="F124" s="1136">
        <v>0</v>
      </c>
      <c r="G124" s="1136">
        <v>0</v>
      </c>
      <c r="H124" s="1119"/>
      <c r="I124" s="1119"/>
      <c r="J124" s="1119"/>
      <c r="K124" s="1119"/>
    </row>
    <row r="125" spans="1:11" ht="14.1" customHeight="1" x14ac:dyDescent="0.25">
      <c r="A125" s="1119"/>
      <c r="B125" s="1119"/>
      <c r="C125" s="1135" t="s">
        <v>1062</v>
      </c>
      <c r="D125" s="1136">
        <v>0</v>
      </c>
      <c r="E125" s="1136">
        <v>0</v>
      </c>
      <c r="F125" s="1136">
        <v>0</v>
      </c>
      <c r="G125" s="1136">
        <v>0</v>
      </c>
      <c r="H125" s="1119"/>
      <c r="I125" s="1119"/>
      <c r="J125" s="1119"/>
      <c r="K125" s="1119"/>
    </row>
    <row r="126" spans="1:11" ht="14.1" customHeight="1" x14ac:dyDescent="0.25">
      <c r="A126" s="1119"/>
      <c r="B126" s="1119"/>
      <c r="C126" s="1135" t="s">
        <v>1048</v>
      </c>
      <c r="D126" s="1136">
        <v>0</v>
      </c>
      <c r="E126" s="1136">
        <v>0</v>
      </c>
      <c r="F126" s="1136">
        <v>0</v>
      </c>
      <c r="G126" s="1136">
        <v>0</v>
      </c>
      <c r="H126" s="1119"/>
      <c r="I126" s="1119"/>
      <c r="J126" s="1119"/>
      <c r="K126" s="1119"/>
    </row>
    <row r="127" spans="1:11" ht="14.1" customHeight="1" x14ac:dyDescent="0.25">
      <c r="A127" s="1119"/>
      <c r="B127" s="1119"/>
      <c r="C127" s="1135" t="s">
        <v>1057</v>
      </c>
      <c r="D127" s="1136">
        <v>0</v>
      </c>
      <c r="E127" s="1136">
        <v>0</v>
      </c>
      <c r="F127" s="1136">
        <v>0</v>
      </c>
      <c r="G127" s="1136">
        <v>0</v>
      </c>
      <c r="H127" s="1119"/>
      <c r="I127" s="1119"/>
      <c r="J127" s="1119"/>
      <c r="K127" s="1119"/>
    </row>
    <row r="128" spans="1:11" ht="14.1" customHeight="1" x14ac:dyDescent="0.25">
      <c r="A128" s="1119"/>
      <c r="B128" s="1119"/>
      <c r="C128" s="1135" t="s">
        <v>1058</v>
      </c>
      <c r="D128" s="1136">
        <v>0</v>
      </c>
      <c r="E128" s="1136">
        <v>0</v>
      </c>
      <c r="F128" s="1136">
        <v>0</v>
      </c>
      <c r="G128" s="1136">
        <v>0</v>
      </c>
      <c r="H128" s="1119"/>
      <c r="I128" s="1119"/>
      <c r="J128" s="1119"/>
      <c r="K128" s="1119"/>
    </row>
    <row r="129" spans="1:11" ht="14.1" customHeight="1" x14ac:dyDescent="0.25">
      <c r="A129" s="1119"/>
      <c r="B129" s="1119"/>
      <c r="C129" s="1135" t="s">
        <v>1059</v>
      </c>
      <c r="D129" s="1136">
        <v>0</v>
      </c>
      <c r="E129" s="1136">
        <v>0</v>
      </c>
      <c r="F129" s="1136">
        <v>0</v>
      </c>
      <c r="G129" s="1136">
        <v>0</v>
      </c>
      <c r="H129" s="1119"/>
      <c r="I129" s="1119"/>
      <c r="J129" s="1119"/>
      <c r="K129" s="1119"/>
    </row>
    <row r="130" spans="1:11" ht="14.1" customHeight="1" x14ac:dyDescent="0.25">
      <c r="A130" s="1119"/>
      <c r="B130" s="1119"/>
      <c r="C130" s="1135" t="s">
        <v>1060</v>
      </c>
      <c r="D130" s="1136">
        <v>0</v>
      </c>
      <c r="E130" s="1136">
        <v>0</v>
      </c>
      <c r="F130" s="1136">
        <v>0</v>
      </c>
      <c r="G130" s="1136">
        <v>0</v>
      </c>
      <c r="H130" s="1119"/>
      <c r="I130" s="1119"/>
      <c r="J130" s="1119"/>
      <c r="K130" s="1119"/>
    </row>
    <row r="131" spans="1:11" ht="14.1" customHeight="1" x14ac:dyDescent="0.25">
      <c r="A131" s="1119"/>
      <c r="B131" s="1119"/>
      <c r="C131" s="1135" t="s">
        <v>1063</v>
      </c>
      <c r="D131" s="1136">
        <v>0</v>
      </c>
      <c r="E131" s="1136">
        <v>0</v>
      </c>
      <c r="F131" s="1136">
        <v>0</v>
      </c>
      <c r="G131" s="1136">
        <v>0</v>
      </c>
      <c r="H131" s="1119"/>
      <c r="I131" s="1119"/>
      <c r="J131" s="1119"/>
      <c r="K131" s="1119"/>
    </row>
    <row r="132" spans="1:11" ht="14.1" customHeight="1" x14ac:dyDescent="0.25">
      <c r="A132" s="1119"/>
      <c r="B132" s="1119"/>
      <c r="C132" s="1135" t="s">
        <v>1064</v>
      </c>
      <c r="D132" s="1136">
        <v>0</v>
      </c>
      <c r="E132" s="1136">
        <v>0</v>
      </c>
      <c r="F132" s="1136">
        <v>0</v>
      </c>
      <c r="G132" s="1136">
        <v>0</v>
      </c>
      <c r="H132" s="1119"/>
      <c r="I132" s="1119"/>
      <c r="J132" s="1119"/>
      <c r="K132" s="1119"/>
    </row>
    <row r="133" spans="1:11" ht="14.1" customHeight="1" x14ac:dyDescent="0.25">
      <c r="A133" s="1119"/>
      <c r="B133" s="1119"/>
      <c r="C133" s="1137" t="s">
        <v>572</v>
      </c>
      <c r="D133" s="1136">
        <v>0</v>
      </c>
      <c r="E133" s="1136">
        <v>2500000</v>
      </c>
      <c r="F133" s="1136">
        <v>2000000</v>
      </c>
      <c r="G133" s="1136">
        <v>2000000</v>
      </c>
      <c r="H133" s="1119"/>
      <c r="I133" s="1119"/>
      <c r="J133" s="1119"/>
      <c r="K133" s="1119"/>
    </row>
    <row r="134" spans="1:11" ht="14.1" customHeight="1" x14ac:dyDescent="0.25">
      <c r="A134" s="1119"/>
      <c r="B134" s="1119"/>
      <c r="C134" s="1256" t="s">
        <v>51</v>
      </c>
      <c r="D134" s="1257"/>
      <c r="E134" s="1257"/>
      <c r="F134" s="1257"/>
      <c r="G134" s="1257"/>
      <c r="H134" s="1119"/>
      <c r="I134" s="1119"/>
      <c r="J134" s="1119"/>
      <c r="K134" s="1119"/>
    </row>
    <row r="135" spans="1:11" ht="14.1" customHeight="1" x14ac:dyDescent="0.25">
      <c r="A135" s="1119"/>
      <c r="B135" s="1119"/>
      <c r="C135" s="1128" t="s">
        <v>1616</v>
      </c>
      <c r="D135" s="1256" t="s">
        <v>1617</v>
      </c>
      <c r="E135" s="1257"/>
      <c r="F135" s="1257"/>
      <c r="G135" s="1257"/>
      <c r="H135" s="1119"/>
      <c r="I135" s="1119"/>
      <c r="J135" s="1119"/>
      <c r="K135" s="1119"/>
    </row>
    <row r="136" spans="1:11" ht="18" customHeight="1" x14ac:dyDescent="0.25">
      <c r="A136" s="1119"/>
      <c r="B136" s="1119"/>
      <c r="C136" s="1129" t="s">
        <v>1022</v>
      </c>
      <c r="D136" s="1252" t="s">
        <v>1618</v>
      </c>
      <c r="E136" s="1253"/>
      <c r="F136" s="1253"/>
      <c r="G136" s="1253"/>
      <c r="H136" s="1119"/>
      <c r="I136" s="1119"/>
      <c r="J136" s="1119"/>
      <c r="K136" s="1119"/>
    </row>
    <row r="137" spans="1:11" ht="18" customHeight="1" x14ac:dyDescent="0.25">
      <c r="A137" s="1119"/>
      <c r="B137" s="1119"/>
      <c r="C137" s="1130" t="s">
        <v>1024</v>
      </c>
      <c r="D137" s="1254" t="s">
        <v>1619</v>
      </c>
      <c r="E137" s="1255"/>
      <c r="F137" s="1255"/>
      <c r="G137" s="1255"/>
      <c r="H137" s="1119"/>
      <c r="I137" s="1119"/>
      <c r="J137" s="1119"/>
      <c r="K137" s="1119"/>
    </row>
    <row r="138" spans="1:11" ht="18" customHeight="1" x14ac:dyDescent="0.25">
      <c r="A138" s="1119"/>
      <c r="B138" s="1119"/>
      <c r="C138" s="1130" t="s">
        <v>31</v>
      </c>
      <c r="D138" s="1254" t="s">
        <v>507</v>
      </c>
      <c r="E138" s="1255"/>
      <c r="F138" s="1255"/>
      <c r="G138" s="1255"/>
      <c r="H138" s="1119"/>
      <c r="I138" s="1119"/>
      <c r="J138" s="1119"/>
      <c r="K138" s="1119"/>
    </row>
    <row r="139" spans="1:11" ht="15" customHeight="1" x14ac:dyDescent="0.25">
      <c r="A139" s="1119"/>
      <c r="B139" s="1119"/>
      <c r="C139" s="1131"/>
      <c r="D139" s="1132">
        <v>2024</v>
      </c>
      <c r="E139" s="1132">
        <v>2025</v>
      </c>
      <c r="F139" s="1132">
        <v>2026</v>
      </c>
      <c r="G139" s="1132">
        <v>2027</v>
      </c>
      <c r="H139" s="1119"/>
      <c r="I139" s="1119"/>
      <c r="J139" s="1119"/>
      <c r="K139" s="1119"/>
    </row>
    <row r="140" spans="1:11" ht="15" customHeight="1" x14ac:dyDescent="0.25">
      <c r="A140" s="1119"/>
      <c r="B140" s="1119"/>
      <c r="C140" s="1133"/>
      <c r="D140" s="1134" t="s">
        <v>13</v>
      </c>
      <c r="E140" s="1134" t="s">
        <v>14</v>
      </c>
      <c r="F140" s="1134" t="s">
        <v>14</v>
      </c>
      <c r="G140" s="1134" t="s">
        <v>14</v>
      </c>
      <c r="H140" s="1119"/>
      <c r="I140" s="1119"/>
      <c r="J140" s="1119"/>
      <c r="K140" s="1119"/>
    </row>
    <row r="141" spans="1:11" ht="14.1" customHeight="1" x14ac:dyDescent="0.25">
      <c r="A141" s="1119"/>
      <c r="B141" s="1119"/>
      <c r="C141" s="1123" t="s">
        <v>33</v>
      </c>
      <c r="D141" s="1127" t="s">
        <v>1519</v>
      </c>
      <c r="E141" s="1127" t="s">
        <v>1230</v>
      </c>
      <c r="F141" s="1127" t="s">
        <v>1230</v>
      </c>
      <c r="G141" s="1127" t="s">
        <v>1230</v>
      </c>
      <c r="H141" s="1119"/>
      <c r="I141" s="1119"/>
      <c r="J141" s="1119"/>
      <c r="K141" s="1119"/>
    </row>
    <row r="142" spans="1:11" ht="14.1" customHeight="1" x14ac:dyDescent="0.25">
      <c r="A142" s="1119"/>
      <c r="B142" s="1119"/>
      <c r="C142" s="1123" t="s">
        <v>1029</v>
      </c>
      <c r="D142" s="1127" t="s">
        <v>1620</v>
      </c>
      <c r="E142" s="1127" t="s">
        <v>1620</v>
      </c>
      <c r="F142" s="1127" t="s">
        <v>1620</v>
      </c>
      <c r="G142" s="1127" t="s">
        <v>1620</v>
      </c>
      <c r="H142" s="1119"/>
      <c r="I142" s="1119"/>
      <c r="J142" s="1119"/>
      <c r="K142" s="1119"/>
    </row>
    <row r="143" spans="1:11" ht="14.1" customHeight="1" x14ac:dyDescent="0.25">
      <c r="A143" s="1119"/>
      <c r="B143" s="1119"/>
      <c r="C143" s="1123" t="s">
        <v>1032</v>
      </c>
      <c r="D143" s="1127" t="s">
        <v>1621</v>
      </c>
      <c r="E143" s="1127" t="s">
        <v>1263</v>
      </c>
      <c r="F143" s="1127" t="s">
        <v>1263</v>
      </c>
      <c r="G143" s="1127" t="s">
        <v>1263</v>
      </c>
      <c r="H143" s="1119"/>
      <c r="I143" s="1119"/>
      <c r="J143" s="1119"/>
      <c r="K143" s="1119"/>
    </row>
    <row r="144" spans="1:11" ht="14.1" customHeight="1" x14ac:dyDescent="0.25">
      <c r="A144" s="1119"/>
      <c r="B144" s="1119"/>
      <c r="C144" s="1123" t="s">
        <v>1037</v>
      </c>
      <c r="D144" s="1127" t="s">
        <v>1038</v>
      </c>
      <c r="E144" s="1127" t="s">
        <v>1092</v>
      </c>
      <c r="F144" s="1127" t="s">
        <v>1039</v>
      </c>
      <c r="G144" s="1127" t="s">
        <v>1039</v>
      </c>
      <c r="H144" s="1119"/>
      <c r="I144" s="1119"/>
      <c r="J144" s="1119"/>
      <c r="K144" s="1119"/>
    </row>
    <row r="145" spans="1:11" ht="14.1" customHeight="1" x14ac:dyDescent="0.25">
      <c r="A145" s="1119"/>
      <c r="B145" s="1119"/>
      <c r="C145" s="1123" t="s">
        <v>1042</v>
      </c>
      <c r="D145" s="1127" t="s">
        <v>1038</v>
      </c>
      <c r="E145" s="1127" t="s">
        <v>1039</v>
      </c>
      <c r="F145" s="1127" t="s">
        <v>1039</v>
      </c>
      <c r="G145" s="1127" t="s">
        <v>1039</v>
      </c>
      <c r="H145" s="1119"/>
      <c r="I145" s="1119"/>
      <c r="J145" s="1119"/>
      <c r="K145" s="1119"/>
    </row>
    <row r="146" spans="1:11" ht="14.1" customHeight="1" x14ac:dyDescent="0.25">
      <c r="A146" s="1119"/>
      <c r="B146" s="1119"/>
      <c r="C146" s="1123" t="s">
        <v>39</v>
      </c>
      <c r="D146" s="1127" t="s">
        <v>1038</v>
      </c>
      <c r="E146" s="1127" t="s">
        <v>1365</v>
      </c>
      <c r="F146" s="1127" t="s">
        <v>1039</v>
      </c>
      <c r="G146" s="1127" t="s">
        <v>1039</v>
      </c>
      <c r="H146" s="1119"/>
      <c r="I146" s="1119"/>
      <c r="J146" s="1119"/>
      <c r="K146" s="1119"/>
    </row>
    <row r="147" spans="1:11" ht="14.1" customHeight="1" x14ac:dyDescent="0.25">
      <c r="A147" s="1119"/>
      <c r="B147" s="1119"/>
      <c r="C147" s="1250" t="s">
        <v>1046</v>
      </c>
      <c r="D147" s="1251"/>
      <c r="E147" s="1251"/>
      <c r="F147" s="1251"/>
      <c r="G147" s="1251"/>
      <c r="H147" s="1119"/>
      <c r="I147" s="1119"/>
      <c r="J147" s="1119"/>
      <c r="K147" s="1119"/>
    </row>
    <row r="148" spans="1:11" ht="14.1" customHeight="1" x14ac:dyDescent="0.25">
      <c r="A148" s="1119"/>
      <c r="B148" s="1119"/>
      <c r="C148" s="1131"/>
      <c r="D148" s="1132">
        <v>2024</v>
      </c>
      <c r="E148" s="1132">
        <v>2025</v>
      </c>
      <c r="F148" s="1132">
        <v>2026</v>
      </c>
      <c r="G148" s="1132">
        <v>2027</v>
      </c>
      <c r="H148" s="1119"/>
      <c r="I148" s="1119"/>
      <c r="J148" s="1119"/>
      <c r="K148" s="1119"/>
    </row>
    <row r="149" spans="1:11" ht="14.1" customHeight="1" x14ac:dyDescent="0.25">
      <c r="A149" s="1119"/>
      <c r="B149" s="1119"/>
      <c r="C149" s="1133"/>
      <c r="D149" s="1134" t="s">
        <v>13</v>
      </c>
      <c r="E149" s="1134" t="s">
        <v>14</v>
      </c>
      <c r="F149" s="1134" t="s">
        <v>14</v>
      </c>
      <c r="G149" s="1134" t="s">
        <v>14</v>
      </c>
      <c r="H149" s="1119"/>
      <c r="I149" s="1119"/>
      <c r="J149" s="1119"/>
      <c r="K149" s="1119"/>
    </row>
    <row r="150" spans="1:11" ht="14.1" customHeight="1" x14ac:dyDescent="0.25">
      <c r="A150" s="1119"/>
      <c r="B150" s="1119"/>
      <c r="C150" s="1135" t="s">
        <v>1047</v>
      </c>
      <c r="D150" s="1136">
        <v>0</v>
      </c>
      <c r="E150" s="1136">
        <v>0</v>
      </c>
      <c r="F150" s="1136">
        <v>0</v>
      </c>
      <c r="G150" s="1136">
        <v>0</v>
      </c>
      <c r="H150" s="1119"/>
      <c r="I150" s="1119"/>
      <c r="J150" s="1119"/>
      <c r="K150" s="1119"/>
    </row>
    <row r="151" spans="1:11" ht="14.1" customHeight="1" x14ac:dyDescent="0.25">
      <c r="A151" s="1119"/>
      <c r="B151" s="1119"/>
      <c r="C151" s="1135" t="s">
        <v>1048</v>
      </c>
      <c r="D151" s="1136">
        <v>0</v>
      </c>
      <c r="E151" s="1136">
        <v>0</v>
      </c>
      <c r="F151" s="1136">
        <v>0</v>
      </c>
      <c r="G151" s="1136">
        <v>0</v>
      </c>
      <c r="H151" s="1119"/>
      <c r="I151" s="1119"/>
      <c r="J151" s="1119"/>
      <c r="K151" s="1119"/>
    </row>
    <row r="152" spans="1:11" ht="14.1" customHeight="1" x14ac:dyDescent="0.25">
      <c r="A152" s="1119"/>
      <c r="B152" s="1119"/>
      <c r="C152" s="1135" t="s">
        <v>1049</v>
      </c>
      <c r="D152" s="1136">
        <v>0</v>
      </c>
      <c r="E152" s="1136">
        <v>0</v>
      </c>
      <c r="F152" s="1136">
        <v>0</v>
      </c>
      <c r="G152" s="1136">
        <v>0</v>
      </c>
      <c r="H152" s="1119"/>
      <c r="I152" s="1119"/>
      <c r="J152" s="1119"/>
      <c r="K152" s="1119"/>
    </row>
    <row r="153" spans="1:11" ht="14.1" customHeight="1" x14ac:dyDescent="0.25">
      <c r="A153" s="1119"/>
      <c r="B153" s="1119"/>
      <c r="C153" s="1135" t="s">
        <v>1050</v>
      </c>
      <c r="D153" s="1136">
        <v>0</v>
      </c>
      <c r="E153" s="1136">
        <v>0</v>
      </c>
      <c r="F153" s="1136">
        <v>0</v>
      </c>
      <c r="G153" s="1136">
        <v>0</v>
      </c>
      <c r="H153" s="1119"/>
      <c r="I153" s="1119"/>
      <c r="J153" s="1119"/>
      <c r="K153" s="1119"/>
    </row>
    <row r="154" spans="1:11" ht="14.1" customHeight="1" x14ac:dyDescent="0.25">
      <c r="A154" s="1119"/>
      <c r="B154" s="1119"/>
      <c r="C154" s="1135" t="s">
        <v>1048</v>
      </c>
      <c r="D154" s="1136">
        <v>0</v>
      </c>
      <c r="E154" s="1136">
        <v>0</v>
      </c>
      <c r="F154" s="1136">
        <v>0</v>
      </c>
      <c r="G154" s="1136">
        <v>0</v>
      </c>
      <c r="H154" s="1119"/>
      <c r="I154" s="1119"/>
      <c r="J154" s="1119"/>
      <c r="K154" s="1119"/>
    </row>
    <row r="155" spans="1:11" ht="14.1" customHeight="1" x14ac:dyDescent="0.25">
      <c r="A155" s="1119"/>
      <c r="B155" s="1119"/>
      <c r="C155" s="1135" t="s">
        <v>1049</v>
      </c>
      <c r="D155" s="1136">
        <v>0</v>
      </c>
      <c r="E155" s="1136">
        <v>0</v>
      </c>
      <c r="F155" s="1136">
        <v>0</v>
      </c>
      <c r="G155" s="1136">
        <v>0</v>
      </c>
      <c r="H155" s="1119"/>
      <c r="I155" s="1119"/>
      <c r="J155" s="1119"/>
      <c r="K155" s="1119"/>
    </row>
    <row r="156" spans="1:11" ht="14.1" customHeight="1" x14ac:dyDescent="0.25">
      <c r="A156" s="1119"/>
      <c r="B156" s="1119"/>
      <c r="C156" s="1135" t="s">
        <v>1051</v>
      </c>
      <c r="D156" s="1136">
        <v>0</v>
      </c>
      <c r="E156" s="1136">
        <v>0</v>
      </c>
      <c r="F156" s="1136">
        <v>0</v>
      </c>
      <c r="G156" s="1136">
        <v>0</v>
      </c>
      <c r="H156" s="1119"/>
      <c r="I156" s="1119"/>
      <c r="J156" s="1119"/>
      <c r="K156" s="1119"/>
    </row>
    <row r="157" spans="1:11" ht="14.1" customHeight="1" x14ac:dyDescent="0.25">
      <c r="A157" s="1119"/>
      <c r="B157" s="1119"/>
      <c r="C157" s="1135" t="s">
        <v>1048</v>
      </c>
      <c r="D157" s="1136">
        <v>0</v>
      </c>
      <c r="E157" s="1136">
        <v>0</v>
      </c>
      <c r="F157" s="1136">
        <v>0</v>
      </c>
      <c r="G157" s="1136">
        <v>0</v>
      </c>
      <c r="H157" s="1119"/>
      <c r="I157" s="1119"/>
      <c r="J157" s="1119"/>
      <c r="K157" s="1119"/>
    </row>
    <row r="158" spans="1:11" ht="14.1" customHeight="1" x14ac:dyDescent="0.25">
      <c r="A158" s="1119"/>
      <c r="B158" s="1119"/>
      <c r="C158" s="1135" t="s">
        <v>1049</v>
      </c>
      <c r="D158" s="1136">
        <v>0</v>
      </c>
      <c r="E158" s="1136">
        <v>0</v>
      </c>
      <c r="F158" s="1136">
        <v>0</v>
      </c>
      <c r="G158" s="1136">
        <v>0</v>
      </c>
      <c r="H158" s="1119"/>
      <c r="I158" s="1119"/>
      <c r="J158" s="1119"/>
      <c r="K158" s="1119"/>
    </row>
    <row r="159" spans="1:11" ht="14.1" customHeight="1" x14ac:dyDescent="0.25">
      <c r="A159" s="1119"/>
      <c r="B159" s="1119"/>
      <c r="C159" s="1135" t="s">
        <v>1052</v>
      </c>
      <c r="D159" s="1136">
        <v>0</v>
      </c>
      <c r="E159" s="1136">
        <v>0</v>
      </c>
      <c r="F159" s="1136">
        <v>0</v>
      </c>
      <c r="G159" s="1136">
        <v>0</v>
      </c>
      <c r="H159" s="1119"/>
      <c r="I159" s="1119"/>
      <c r="J159" s="1119"/>
      <c r="K159" s="1119"/>
    </row>
    <row r="160" spans="1:11" ht="14.1" customHeight="1" x14ac:dyDescent="0.25">
      <c r="A160" s="1119"/>
      <c r="B160" s="1119"/>
      <c r="C160" s="1135" t="s">
        <v>1048</v>
      </c>
      <c r="D160" s="1136">
        <v>0</v>
      </c>
      <c r="E160" s="1136">
        <v>0</v>
      </c>
      <c r="F160" s="1136">
        <v>0</v>
      </c>
      <c r="G160" s="1136">
        <v>0</v>
      </c>
      <c r="H160" s="1119"/>
      <c r="I160" s="1119"/>
      <c r="J160" s="1119"/>
      <c r="K160" s="1119"/>
    </row>
    <row r="161" spans="1:11" ht="14.1" customHeight="1" x14ac:dyDescent="0.25">
      <c r="A161" s="1119"/>
      <c r="B161" s="1119"/>
      <c r="C161" s="1135" t="s">
        <v>1049</v>
      </c>
      <c r="D161" s="1136">
        <v>0</v>
      </c>
      <c r="E161" s="1136">
        <v>0</v>
      </c>
      <c r="F161" s="1136">
        <v>0</v>
      </c>
      <c r="G161" s="1136">
        <v>0</v>
      </c>
      <c r="H161" s="1119"/>
      <c r="I161" s="1119"/>
      <c r="J161" s="1119"/>
      <c r="K161" s="1119"/>
    </row>
    <row r="162" spans="1:11" ht="14.1" customHeight="1" x14ac:dyDescent="0.25">
      <c r="A162" s="1119"/>
      <c r="B162" s="1119"/>
      <c r="C162" s="1135" t="s">
        <v>1053</v>
      </c>
      <c r="D162" s="1136">
        <v>0</v>
      </c>
      <c r="E162" s="1136">
        <v>0</v>
      </c>
      <c r="F162" s="1136">
        <v>0</v>
      </c>
      <c r="G162" s="1136">
        <v>0</v>
      </c>
      <c r="H162" s="1119"/>
      <c r="I162" s="1119"/>
      <c r="J162" s="1119"/>
      <c r="K162" s="1119"/>
    </row>
    <row r="163" spans="1:11" ht="14.1" customHeight="1" x14ac:dyDescent="0.25">
      <c r="A163" s="1119"/>
      <c r="B163" s="1119"/>
      <c r="C163" s="1135" t="s">
        <v>1048</v>
      </c>
      <c r="D163" s="1136">
        <v>0</v>
      </c>
      <c r="E163" s="1136">
        <v>0</v>
      </c>
      <c r="F163" s="1136">
        <v>0</v>
      </c>
      <c r="G163" s="1136">
        <v>0</v>
      </c>
      <c r="H163" s="1119"/>
      <c r="I163" s="1119"/>
      <c r="J163" s="1119"/>
      <c r="K163" s="1119"/>
    </row>
    <row r="164" spans="1:11" ht="14.1" customHeight="1" x14ac:dyDescent="0.25">
      <c r="A164" s="1119"/>
      <c r="B164" s="1119"/>
      <c r="C164" s="1135" t="s">
        <v>1049</v>
      </c>
      <c r="D164" s="1136">
        <v>0</v>
      </c>
      <c r="E164" s="1136">
        <v>0</v>
      </c>
      <c r="F164" s="1136">
        <v>0</v>
      </c>
      <c r="G164" s="1136">
        <v>0</v>
      </c>
      <c r="H164" s="1119"/>
      <c r="I164" s="1119"/>
      <c r="J164" s="1119"/>
      <c r="K164" s="1119"/>
    </row>
    <row r="165" spans="1:11" ht="14.1" customHeight="1" x14ac:dyDescent="0.25">
      <c r="A165" s="1119"/>
      <c r="B165" s="1119"/>
      <c r="C165" s="1135" t="s">
        <v>1054</v>
      </c>
      <c r="D165" s="1136">
        <v>0</v>
      </c>
      <c r="E165" s="1136">
        <v>0</v>
      </c>
      <c r="F165" s="1136">
        <v>0</v>
      </c>
      <c r="G165" s="1136">
        <v>0</v>
      </c>
      <c r="H165" s="1119"/>
      <c r="I165" s="1119"/>
      <c r="J165" s="1119"/>
      <c r="K165" s="1119"/>
    </row>
    <row r="166" spans="1:11" ht="14.1" customHeight="1" x14ac:dyDescent="0.25">
      <c r="A166" s="1119"/>
      <c r="B166" s="1119"/>
      <c r="C166" s="1135" t="s">
        <v>1048</v>
      </c>
      <c r="D166" s="1136">
        <v>0</v>
      </c>
      <c r="E166" s="1136">
        <v>0</v>
      </c>
      <c r="F166" s="1136">
        <v>0</v>
      </c>
      <c r="G166" s="1136">
        <v>0</v>
      </c>
      <c r="H166" s="1119"/>
      <c r="I166" s="1119"/>
      <c r="J166" s="1119"/>
      <c r="K166" s="1119"/>
    </row>
    <row r="167" spans="1:11" ht="14.1" customHeight="1" x14ac:dyDescent="0.25">
      <c r="A167" s="1119"/>
      <c r="B167" s="1119"/>
      <c r="C167" s="1135" t="s">
        <v>1049</v>
      </c>
      <c r="D167" s="1136">
        <v>0</v>
      </c>
      <c r="E167" s="1136">
        <v>0</v>
      </c>
      <c r="F167" s="1136">
        <v>0</v>
      </c>
      <c r="G167" s="1136">
        <v>0</v>
      </c>
      <c r="H167" s="1119"/>
      <c r="I167" s="1119"/>
      <c r="J167" s="1119"/>
      <c r="K167" s="1119"/>
    </row>
    <row r="168" spans="1:11" ht="14.1" customHeight="1" x14ac:dyDescent="0.25">
      <c r="A168" s="1119"/>
      <c r="B168" s="1119"/>
      <c r="C168" s="1135" t="s">
        <v>1055</v>
      </c>
      <c r="D168" s="1136">
        <v>0</v>
      </c>
      <c r="E168" s="1136">
        <v>0</v>
      </c>
      <c r="F168" s="1136">
        <v>0</v>
      </c>
      <c r="G168" s="1136">
        <v>0</v>
      </c>
      <c r="H168" s="1119"/>
      <c r="I168" s="1119"/>
      <c r="J168" s="1119"/>
      <c r="K168" s="1119"/>
    </row>
    <row r="169" spans="1:11" ht="14.1" customHeight="1" x14ac:dyDescent="0.25">
      <c r="A169" s="1119"/>
      <c r="B169" s="1119"/>
      <c r="C169" s="1135" t="s">
        <v>1048</v>
      </c>
      <c r="D169" s="1136">
        <v>0</v>
      </c>
      <c r="E169" s="1136">
        <v>0</v>
      </c>
      <c r="F169" s="1136">
        <v>0</v>
      </c>
      <c r="G169" s="1136">
        <v>0</v>
      </c>
      <c r="H169" s="1119"/>
      <c r="I169" s="1119"/>
      <c r="J169" s="1119"/>
      <c r="K169" s="1119"/>
    </row>
    <row r="170" spans="1:11" ht="14.1" customHeight="1" x14ac:dyDescent="0.25">
      <c r="A170" s="1119"/>
      <c r="B170" s="1119"/>
      <c r="C170" s="1135" t="s">
        <v>1049</v>
      </c>
      <c r="D170" s="1136">
        <v>0</v>
      </c>
      <c r="E170" s="1136">
        <v>0</v>
      </c>
      <c r="F170" s="1136">
        <v>0</v>
      </c>
      <c r="G170" s="1136">
        <v>0</v>
      </c>
      <c r="H170" s="1119"/>
      <c r="I170" s="1119"/>
      <c r="J170" s="1119"/>
      <c r="K170" s="1119"/>
    </row>
    <row r="171" spans="1:11" ht="14.1" customHeight="1" x14ac:dyDescent="0.25">
      <c r="A171" s="1119"/>
      <c r="B171" s="1119"/>
      <c r="C171" s="1135" t="s">
        <v>1056</v>
      </c>
      <c r="D171" s="1136">
        <v>0</v>
      </c>
      <c r="E171" s="1136">
        <v>0</v>
      </c>
      <c r="F171" s="1136">
        <v>0</v>
      </c>
      <c r="G171" s="1136">
        <v>0</v>
      </c>
      <c r="H171" s="1119"/>
      <c r="I171" s="1119"/>
      <c r="J171" s="1119"/>
      <c r="K171" s="1119"/>
    </row>
    <row r="172" spans="1:11" ht="14.1" customHeight="1" x14ac:dyDescent="0.25">
      <c r="A172" s="1119"/>
      <c r="B172" s="1119"/>
      <c r="C172" s="1135" t="s">
        <v>1048</v>
      </c>
      <c r="D172" s="1136">
        <v>0</v>
      </c>
      <c r="E172" s="1136">
        <v>0</v>
      </c>
      <c r="F172" s="1136">
        <v>0</v>
      </c>
      <c r="G172" s="1136">
        <v>0</v>
      </c>
      <c r="H172" s="1119"/>
      <c r="I172" s="1119"/>
      <c r="J172" s="1119"/>
      <c r="K172" s="1119"/>
    </row>
    <row r="173" spans="1:11" ht="14.1" customHeight="1" x14ac:dyDescent="0.25">
      <c r="A173" s="1119"/>
      <c r="B173" s="1119"/>
      <c r="C173" s="1135" t="s">
        <v>1057</v>
      </c>
      <c r="D173" s="1136">
        <v>0</v>
      </c>
      <c r="E173" s="1136">
        <v>0</v>
      </c>
      <c r="F173" s="1136">
        <v>0</v>
      </c>
      <c r="G173" s="1136">
        <v>0</v>
      </c>
      <c r="H173" s="1119"/>
      <c r="I173" s="1119"/>
      <c r="J173" s="1119"/>
      <c r="K173" s="1119"/>
    </row>
    <row r="174" spans="1:11" ht="14.1" customHeight="1" x14ac:dyDescent="0.25">
      <c r="A174" s="1119"/>
      <c r="B174" s="1119"/>
      <c r="C174" s="1135" t="s">
        <v>1058</v>
      </c>
      <c r="D174" s="1136">
        <v>0</v>
      </c>
      <c r="E174" s="1136">
        <v>0</v>
      </c>
      <c r="F174" s="1136">
        <v>0</v>
      </c>
      <c r="G174" s="1136">
        <v>0</v>
      </c>
      <c r="H174" s="1119"/>
      <c r="I174" s="1119"/>
      <c r="J174" s="1119"/>
      <c r="K174" s="1119"/>
    </row>
    <row r="175" spans="1:11" ht="14.1" customHeight="1" x14ac:dyDescent="0.25">
      <c r="A175" s="1119"/>
      <c r="B175" s="1119"/>
      <c r="C175" s="1135" t="s">
        <v>1059</v>
      </c>
      <c r="D175" s="1136">
        <v>0</v>
      </c>
      <c r="E175" s="1136">
        <v>0</v>
      </c>
      <c r="F175" s="1136">
        <v>0</v>
      </c>
      <c r="G175" s="1136">
        <v>0</v>
      </c>
      <c r="H175" s="1119"/>
      <c r="I175" s="1119"/>
      <c r="J175" s="1119"/>
      <c r="K175" s="1119"/>
    </row>
    <row r="176" spans="1:11" ht="14.1" customHeight="1" x14ac:dyDescent="0.25">
      <c r="A176" s="1119"/>
      <c r="B176" s="1119"/>
      <c r="C176" s="1135" t="s">
        <v>1060</v>
      </c>
      <c r="D176" s="1136">
        <v>0</v>
      </c>
      <c r="E176" s="1136">
        <v>0</v>
      </c>
      <c r="F176" s="1136">
        <v>0</v>
      </c>
      <c r="G176" s="1136">
        <v>0</v>
      </c>
      <c r="H176" s="1119"/>
      <c r="I176" s="1119"/>
      <c r="J176" s="1119"/>
      <c r="K176" s="1119"/>
    </row>
    <row r="177" spans="1:11" ht="14.1" customHeight="1" x14ac:dyDescent="0.25">
      <c r="A177" s="1119"/>
      <c r="B177" s="1119"/>
      <c r="C177" s="1135" t="s">
        <v>1061</v>
      </c>
      <c r="D177" s="1136">
        <v>0</v>
      </c>
      <c r="E177" s="1136">
        <v>600000</v>
      </c>
      <c r="F177" s="1136">
        <v>600000</v>
      </c>
      <c r="G177" s="1136">
        <v>600000</v>
      </c>
      <c r="H177" s="1119"/>
      <c r="I177" s="1119"/>
      <c r="J177" s="1119"/>
      <c r="K177" s="1119"/>
    </row>
    <row r="178" spans="1:11" ht="14.1" customHeight="1" x14ac:dyDescent="0.25">
      <c r="A178" s="1119"/>
      <c r="B178" s="1119"/>
      <c r="C178" s="1135" t="s">
        <v>1048</v>
      </c>
      <c r="D178" s="1136">
        <v>0</v>
      </c>
      <c r="E178" s="1136">
        <v>600000</v>
      </c>
      <c r="F178" s="1136">
        <v>600000</v>
      </c>
      <c r="G178" s="1136">
        <v>600000</v>
      </c>
      <c r="H178" s="1119"/>
      <c r="I178" s="1119"/>
      <c r="J178" s="1119"/>
      <c r="K178" s="1119"/>
    </row>
    <row r="179" spans="1:11" ht="14.1" customHeight="1" x14ac:dyDescent="0.25">
      <c r="A179" s="1119"/>
      <c r="B179" s="1119"/>
      <c r="C179" s="1135" t="s">
        <v>1057</v>
      </c>
      <c r="D179" s="1136">
        <v>0</v>
      </c>
      <c r="E179" s="1136">
        <v>0</v>
      </c>
      <c r="F179" s="1136">
        <v>0</v>
      </c>
      <c r="G179" s="1136">
        <v>0</v>
      </c>
      <c r="H179" s="1119"/>
      <c r="I179" s="1119"/>
      <c r="J179" s="1119"/>
      <c r="K179" s="1119"/>
    </row>
    <row r="180" spans="1:11" ht="14.1" customHeight="1" x14ac:dyDescent="0.25">
      <c r="A180" s="1119"/>
      <c r="B180" s="1119"/>
      <c r="C180" s="1135" t="s">
        <v>1058</v>
      </c>
      <c r="D180" s="1136">
        <v>0</v>
      </c>
      <c r="E180" s="1136">
        <v>0</v>
      </c>
      <c r="F180" s="1136">
        <v>0</v>
      </c>
      <c r="G180" s="1136">
        <v>0</v>
      </c>
      <c r="H180" s="1119"/>
      <c r="I180" s="1119"/>
      <c r="J180" s="1119"/>
      <c r="K180" s="1119"/>
    </row>
    <row r="181" spans="1:11" ht="14.1" customHeight="1" x14ac:dyDescent="0.25">
      <c r="A181" s="1119"/>
      <c r="B181" s="1119"/>
      <c r="C181" s="1135" t="s">
        <v>1059</v>
      </c>
      <c r="D181" s="1136">
        <v>0</v>
      </c>
      <c r="E181" s="1136">
        <v>0</v>
      </c>
      <c r="F181" s="1136">
        <v>0</v>
      </c>
      <c r="G181" s="1136">
        <v>0</v>
      </c>
      <c r="H181" s="1119"/>
      <c r="I181" s="1119"/>
      <c r="J181" s="1119"/>
      <c r="K181" s="1119"/>
    </row>
    <row r="182" spans="1:11" ht="14.1" customHeight="1" x14ac:dyDescent="0.25">
      <c r="A182" s="1119"/>
      <c r="B182" s="1119"/>
      <c r="C182" s="1135" t="s">
        <v>1060</v>
      </c>
      <c r="D182" s="1136">
        <v>0</v>
      </c>
      <c r="E182" s="1136">
        <v>0</v>
      </c>
      <c r="F182" s="1136">
        <v>0</v>
      </c>
      <c r="G182" s="1136">
        <v>0</v>
      </c>
      <c r="H182" s="1119"/>
      <c r="I182" s="1119"/>
      <c r="J182" s="1119"/>
      <c r="K182" s="1119"/>
    </row>
    <row r="183" spans="1:11" ht="14.1" customHeight="1" x14ac:dyDescent="0.25">
      <c r="A183" s="1119"/>
      <c r="B183" s="1119"/>
      <c r="C183" s="1135" t="s">
        <v>1062</v>
      </c>
      <c r="D183" s="1136">
        <v>0</v>
      </c>
      <c r="E183" s="1136">
        <v>0</v>
      </c>
      <c r="F183" s="1136">
        <v>0</v>
      </c>
      <c r="G183" s="1136">
        <v>0</v>
      </c>
      <c r="H183" s="1119"/>
      <c r="I183" s="1119"/>
      <c r="J183" s="1119"/>
      <c r="K183" s="1119"/>
    </row>
    <row r="184" spans="1:11" ht="14.1" customHeight="1" x14ac:dyDescent="0.25">
      <c r="A184" s="1119"/>
      <c r="B184" s="1119"/>
      <c r="C184" s="1135" t="s">
        <v>1048</v>
      </c>
      <c r="D184" s="1136">
        <v>0</v>
      </c>
      <c r="E184" s="1136">
        <v>0</v>
      </c>
      <c r="F184" s="1136">
        <v>0</v>
      </c>
      <c r="G184" s="1136">
        <v>0</v>
      </c>
      <c r="H184" s="1119"/>
      <c r="I184" s="1119"/>
      <c r="J184" s="1119"/>
      <c r="K184" s="1119"/>
    </row>
    <row r="185" spans="1:11" ht="14.1" customHeight="1" x14ac:dyDescent="0.25">
      <c r="A185" s="1119"/>
      <c r="B185" s="1119"/>
      <c r="C185" s="1135" t="s">
        <v>1057</v>
      </c>
      <c r="D185" s="1136">
        <v>0</v>
      </c>
      <c r="E185" s="1136">
        <v>0</v>
      </c>
      <c r="F185" s="1136">
        <v>0</v>
      </c>
      <c r="G185" s="1136">
        <v>0</v>
      </c>
      <c r="H185" s="1119"/>
      <c r="I185" s="1119"/>
      <c r="J185" s="1119"/>
      <c r="K185" s="1119"/>
    </row>
    <row r="186" spans="1:11" ht="14.1" customHeight="1" x14ac:dyDescent="0.25">
      <c r="A186" s="1119"/>
      <c r="B186" s="1119"/>
      <c r="C186" s="1135" t="s">
        <v>1058</v>
      </c>
      <c r="D186" s="1136">
        <v>0</v>
      </c>
      <c r="E186" s="1136">
        <v>0</v>
      </c>
      <c r="F186" s="1136">
        <v>0</v>
      </c>
      <c r="G186" s="1136">
        <v>0</v>
      </c>
      <c r="H186" s="1119"/>
      <c r="I186" s="1119"/>
      <c r="J186" s="1119"/>
      <c r="K186" s="1119"/>
    </row>
    <row r="187" spans="1:11" ht="14.1" customHeight="1" x14ac:dyDescent="0.25">
      <c r="A187" s="1119"/>
      <c r="B187" s="1119"/>
      <c r="C187" s="1135" t="s">
        <v>1059</v>
      </c>
      <c r="D187" s="1136">
        <v>0</v>
      </c>
      <c r="E187" s="1136">
        <v>0</v>
      </c>
      <c r="F187" s="1136">
        <v>0</v>
      </c>
      <c r="G187" s="1136">
        <v>0</v>
      </c>
      <c r="H187" s="1119"/>
      <c r="I187" s="1119"/>
      <c r="J187" s="1119"/>
      <c r="K187" s="1119"/>
    </row>
    <row r="188" spans="1:11" ht="14.1" customHeight="1" x14ac:dyDescent="0.25">
      <c r="A188" s="1119"/>
      <c r="B188" s="1119"/>
      <c r="C188" s="1135" t="s">
        <v>1060</v>
      </c>
      <c r="D188" s="1136">
        <v>0</v>
      </c>
      <c r="E188" s="1136">
        <v>0</v>
      </c>
      <c r="F188" s="1136">
        <v>0</v>
      </c>
      <c r="G188" s="1136">
        <v>0</v>
      </c>
      <c r="H188" s="1119"/>
      <c r="I188" s="1119"/>
      <c r="J188" s="1119"/>
      <c r="K188" s="1119"/>
    </row>
    <row r="189" spans="1:11" ht="14.1" customHeight="1" x14ac:dyDescent="0.25">
      <c r="A189" s="1119"/>
      <c r="B189" s="1119"/>
      <c r="C189" s="1135" t="s">
        <v>1063</v>
      </c>
      <c r="D189" s="1136">
        <v>0</v>
      </c>
      <c r="E189" s="1136">
        <v>0</v>
      </c>
      <c r="F189" s="1136">
        <v>0</v>
      </c>
      <c r="G189" s="1136">
        <v>0</v>
      </c>
      <c r="H189" s="1119"/>
      <c r="I189" s="1119"/>
      <c r="J189" s="1119"/>
      <c r="K189" s="1119"/>
    </row>
    <row r="190" spans="1:11" ht="14.1" customHeight="1" x14ac:dyDescent="0.25">
      <c r="A190" s="1119"/>
      <c r="B190" s="1119"/>
      <c r="C190" s="1135" t="s">
        <v>1064</v>
      </c>
      <c r="D190" s="1136">
        <v>0</v>
      </c>
      <c r="E190" s="1136">
        <v>0</v>
      </c>
      <c r="F190" s="1136">
        <v>0</v>
      </c>
      <c r="G190" s="1136">
        <v>0</v>
      </c>
      <c r="H190" s="1119"/>
      <c r="I190" s="1119"/>
      <c r="J190" s="1119"/>
      <c r="K190" s="1119"/>
    </row>
    <row r="191" spans="1:11" ht="14.1" customHeight="1" x14ac:dyDescent="0.25">
      <c r="A191" s="1119"/>
      <c r="B191" s="1119"/>
      <c r="C191" s="1137" t="s">
        <v>572</v>
      </c>
      <c r="D191" s="1136">
        <v>0</v>
      </c>
      <c r="E191" s="1136">
        <v>600000</v>
      </c>
      <c r="F191" s="1136">
        <v>600000</v>
      </c>
      <c r="G191" s="1136">
        <v>600000</v>
      </c>
      <c r="H191" s="1119"/>
      <c r="I191" s="1119"/>
      <c r="J191" s="1119"/>
      <c r="K191" s="1119"/>
    </row>
    <row r="192" spans="1:11" x14ac:dyDescent="0.25">
      <c r="A192" s="1119"/>
      <c r="B192" s="1119"/>
      <c r="C192" s="1129" t="s">
        <v>1022</v>
      </c>
      <c r="D192" s="1252" t="s">
        <v>1622</v>
      </c>
      <c r="E192" s="1253"/>
      <c r="F192" s="1253"/>
      <c r="G192" s="1253"/>
      <c r="H192" s="1119"/>
      <c r="I192" s="1119"/>
      <c r="J192" s="1119"/>
      <c r="K192" s="1119"/>
    </row>
    <row r="193" spans="1:11" ht="18" customHeight="1" x14ac:dyDescent="0.25">
      <c r="A193" s="1119"/>
      <c r="B193" s="1119"/>
      <c r="C193" s="1130" t="s">
        <v>1024</v>
      </c>
      <c r="D193" s="1254" t="s">
        <v>1623</v>
      </c>
      <c r="E193" s="1255"/>
      <c r="F193" s="1255"/>
      <c r="G193" s="1255"/>
      <c r="H193" s="1119"/>
      <c r="I193" s="1119"/>
      <c r="J193" s="1119"/>
      <c r="K193" s="1119"/>
    </row>
    <row r="194" spans="1:11" x14ac:dyDescent="0.25">
      <c r="A194" s="1119"/>
      <c r="B194" s="1119"/>
      <c r="C194" s="1130" t="s">
        <v>31</v>
      </c>
      <c r="D194" s="1254" t="s">
        <v>1624</v>
      </c>
      <c r="E194" s="1255"/>
      <c r="F194" s="1255"/>
      <c r="G194" s="1255"/>
      <c r="H194" s="1119"/>
      <c r="I194" s="1119"/>
      <c r="J194" s="1119"/>
      <c r="K194" s="1119"/>
    </row>
    <row r="195" spans="1:11" ht="15" customHeight="1" x14ac:dyDescent="0.25">
      <c r="A195" s="1119"/>
      <c r="B195" s="1119"/>
      <c r="C195" s="1131"/>
      <c r="D195" s="1132">
        <v>2024</v>
      </c>
      <c r="E195" s="1132">
        <v>2025</v>
      </c>
      <c r="F195" s="1132">
        <v>2026</v>
      </c>
      <c r="G195" s="1132">
        <v>2027</v>
      </c>
      <c r="H195" s="1119"/>
      <c r="I195" s="1119"/>
      <c r="J195" s="1119"/>
      <c r="K195" s="1119"/>
    </row>
    <row r="196" spans="1:11" ht="15" customHeight="1" x14ac:dyDescent="0.25">
      <c r="A196" s="1119"/>
      <c r="B196" s="1119"/>
      <c r="C196" s="1133"/>
      <c r="D196" s="1134" t="s">
        <v>13</v>
      </c>
      <c r="E196" s="1134" t="s">
        <v>14</v>
      </c>
      <c r="F196" s="1134" t="s">
        <v>14</v>
      </c>
      <c r="G196" s="1134" t="s">
        <v>14</v>
      </c>
      <c r="H196" s="1119"/>
      <c r="I196" s="1119"/>
      <c r="J196" s="1119"/>
      <c r="K196" s="1119"/>
    </row>
    <row r="197" spans="1:11" ht="14.1" customHeight="1" x14ac:dyDescent="0.25">
      <c r="A197" s="1119"/>
      <c r="B197" s="1119"/>
      <c r="C197" s="1123" t="s">
        <v>33</v>
      </c>
      <c r="D197" s="1127" t="s">
        <v>1094</v>
      </c>
      <c r="E197" s="1127" t="s">
        <v>1094</v>
      </c>
      <c r="F197" s="1127" t="s">
        <v>1094</v>
      </c>
      <c r="G197" s="1127" t="s">
        <v>1094</v>
      </c>
      <c r="H197" s="1119"/>
      <c r="I197" s="1119"/>
      <c r="J197" s="1119"/>
      <c r="K197" s="1119"/>
    </row>
    <row r="198" spans="1:11" ht="14.1" customHeight="1" x14ac:dyDescent="0.25">
      <c r="A198" s="1119"/>
      <c r="B198" s="1119"/>
      <c r="C198" s="1123" t="s">
        <v>1029</v>
      </c>
      <c r="D198" s="1127" t="s">
        <v>1625</v>
      </c>
      <c r="E198" s="1127" t="s">
        <v>1625</v>
      </c>
      <c r="F198" s="1127" t="s">
        <v>1625</v>
      </c>
      <c r="G198" s="1127" t="s">
        <v>1625</v>
      </c>
      <c r="H198" s="1119"/>
      <c r="I198" s="1119"/>
      <c r="J198" s="1119"/>
      <c r="K198" s="1119"/>
    </row>
    <row r="199" spans="1:11" ht="14.1" customHeight="1" x14ac:dyDescent="0.25">
      <c r="A199" s="1119"/>
      <c r="B199" s="1119"/>
      <c r="C199" s="1123" t="s">
        <v>1032</v>
      </c>
      <c r="D199" s="1127" t="s">
        <v>1521</v>
      </c>
      <c r="E199" s="1127" t="s">
        <v>1521</v>
      </c>
      <c r="F199" s="1127" t="s">
        <v>1521</v>
      </c>
      <c r="G199" s="1127" t="s">
        <v>1521</v>
      </c>
      <c r="H199" s="1119"/>
      <c r="I199" s="1119"/>
      <c r="J199" s="1119"/>
      <c r="K199" s="1119"/>
    </row>
    <row r="200" spans="1:11" ht="14.1" customHeight="1" x14ac:dyDescent="0.25">
      <c r="A200" s="1119"/>
      <c r="B200" s="1119"/>
      <c r="C200" s="1123" t="s">
        <v>1037</v>
      </c>
      <c r="D200" s="1127" t="s">
        <v>1038</v>
      </c>
      <c r="E200" s="1127" t="s">
        <v>1039</v>
      </c>
      <c r="F200" s="1127" t="s">
        <v>1039</v>
      </c>
      <c r="G200" s="1127" t="s">
        <v>1039</v>
      </c>
      <c r="H200" s="1119"/>
      <c r="I200" s="1119"/>
      <c r="J200" s="1119"/>
      <c r="K200" s="1119"/>
    </row>
    <row r="201" spans="1:11" ht="14.1" customHeight="1" x14ac:dyDescent="0.25">
      <c r="A201" s="1119"/>
      <c r="B201" s="1119"/>
      <c r="C201" s="1123" t="s">
        <v>1042</v>
      </c>
      <c r="D201" s="1127" t="s">
        <v>1038</v>
      </c>
      <c r="E201" s="1127" t="s">
        <v>1039</v>
      </c>
      <c r="F201" s="1127" t="s">
        <v>1039</v>
      </c>
      <c r="G201" s="1127" t="s">
        <v>1039</v>
      </c>
      <c r="H201" s="1119"/>
      <c r="I201" s="1119"/>
      <c r="J201" s="1119"/>
      <c r="K201" s="1119"/>
    </row>
    <row r="202" spans="1:11" ht="14.1" customHeight="1" x14ac:dyDescent="0.25">
      <c r="A202" s="1119"/>
      <c r="B202" s="1119"/>
      <c r="C202" s="1123" t="s">
        <v>39</v>
      </c>
      <c r="D202" s="1127" t="s">
        <v>1038</v>
      </c>
      <c r="E202" s="1127" t="s">
        <v>1039</v>
      </c>
      <c r="F202" s="1127" t="s">
        <v>1039</v>
      </c>
      <c r="G202" s="1127" t="s">
        <v>1039</v>
      </c>
      <c r="H202" s="1119"/>
      <c r="I202" s="1119"/>
      <c r="J202" s="1119"/>
      <c r="K202" s="1119"/>
    </row>
    <row r="203" spans="1:11" ht="14.1" customHeight="1" x14ac:dyDescent="0.25">
      <c r="A203" s="1119"/>
      <c r="B203" s="1119"/>
      <c r="C203" s="1250" t="s">
        <v>1046</v>
      </c>
      <c r="D203" s="1251"/>
      <c r="E203" s="1251"/>
      <c r="F203" s="1251"/>
      <c r="G203" s="1251"/>
      <c r="H203" s="1119"/>
      <c r="I203" s="1119"/>
      <c r="J203" s="1119"/>
      <c r="K203" s="1119"/>
    </row>
    <row r="204" spans="1:11" ht="14.1" customHeight="1" x14ac:dyDescent="0.25">
      <c r="A204" s="1119"/>
      <c r="B204" s="1119"/>
      <c r="C204" s="1131"/>
      <c r="D204" s="1132">
        <v>2024</v>
      </c>
      <c r="E204" s="1132">
        <v>2025</v>
      </c>
      <c r="F204" s="1132">
        <v>2026</v>
      </c>
      <c r="G204" s="1132">
        <v>2027</v>
      </c>
      <c r="H204" s="1119"/>
      <c r="I204" s="1119"/>
      <c r="J204" s="1119"/>
      <c r="K204" s="1119"/>
    </row>
    <row r="205" spans="1:11" ht="14.1" customHeight="1" x14ac:dyDescent="0.25">
      <c r="A205" s="1119"/>
      <c r="B205" s="1119"/>
      <c r="C205" s="1133"/>
      <c r="D205" s="1134" t="s">
        <v>13</v>
      </c>
      <c r="E205" s="1134" t="s">
        <v>14</v>
      </c>
      <c r="F205" s="1134" t="s">
        <v>14</v>
      </c>
      <c r="G205" s="1134" t="s">
        <v>14</v>
      </c>
      <c r="H205" s="1119"/>
      <c r="I205" s="1119"/>
      <c r="J205" s="1119"/>
      <c r="K205" s="1119"/>
    </row>
    <row r="206" spans="1:11" ht="14.1" customHeight="1" x14ac:dyDescent="0.25">
      <c r="A206" s="1119"/>
      <c r="B206" s="1119"/>
      <c r="C206" s="1135" t="s">
        <v>1047</v>
      </c>
      <c r="D206" s="1136">
        <v>0</v>
      </c>
      <c r="E206" s="1136">
        <v>0</v>
      </c>
      <c r="F206" s="1136">
        <v>0</v>
      </c>
      <c r="G206" s="1136">
        <v>0</v>
      </c>
      <c r="H206" s="1119"/>
      <c r="I206" s="1119"/>
      <c r="J206" s="1119"/>
      <c r="K206" s="1119"/>
    </row>
    <row r="207" spans="1:11" ht="14.1" customHeight="1" x14ac:dyDescent="0.25">
      <c r="A207" s="1119"/>
      <c r="B207" s="1119"/>
      <c r="C207" s="1135" t="s">
        <v>1048</v>
      </c>
      <c r="D207" s="1136">
        <v>0</v>
      </c>
      <c r="E207" s="1136">
        <v>0</v>
      </c>
      <c r="F207" s="1136">
        <v>0</v>
      </c>
      <c r="G207" s="1136">
        <v>0</v>
      </c>
      <c r="H207" s="1119"/>
      <c r="I207" s="1119"/>
      <c r="J207" s="1119"/>
      <c r="K207" s="1119"/>
    </row>
    <row r="208" spans="1:11" ht="14.1" customHeight="1" x14ac:dyDescent="0.25">
      <c r="A208" s="1119"/>
      <c r="B208" s="1119"/>
      <c r="C208" s="1135" t="s">
        <v>1049</v>
      </c>
      <c r="D208" s="1136">
        <v>0</v>
      </c>
      <c r="E208" s="1136">
        <v>0</v>
      </c>
      <c r="F208" s="1136">
        <v>0</v>
      </c>
      <c r="G208" s="1136">
        <v>0</v>
      </c>
      <c r="H208" s="1119"/>
      <c r="I208" s="1119"/>
      <c r="J208" s="1119"/>
      <c r="K208" s="1119"/>
    </row>
    <row r="209" spans="1:11" ht="14.1" customHeight="1" x14ac:dyDescent="0.25">
      <c r="A209" s="1119"/>
      <c r="B209" s="1119"/>
      <c r="C209" s="1135" t="s">
        <v>1050</v>
      </c>
      <c r="D209" s="1136">
        <v>0</v>
      </c>
      <c r="E209" s="1136">
        <v>0</v>
      </c>
      <c r="F209" s="1136">
        <v>0</v>
      </c>
      <c r="G209" s="1136">
        <v>0</v>
      </c>
      <c r="H209" s="1119"/>
      <c r="I209" s="1119"/>
      <c r="J209" s="1119"/>
      <c r="K209" s="1119"/>
    </row>
    <row r="210" spans="1:11" ht="14.1" customHeight="1" x14ac:dyDescent="0.25">
      <c r="A210" s="1119"/>
      <c r="B210" s="1119"/>
      <c r="C210" s="1135" t="s">
        <v>1048</v>
      </c>
      <c r="D210" s="1136">
        <v>0</v>
      </c>
      <c r="E210" s="1136">
        <v>0</v>
      </c>
      <c r="F210" s="1136">
        <v>0</v>
      </c>
      <c r="G210" s="1136">
        <v>0</v>
      </c>
      <c r="H210" s="1119"/>
      <c r="I210" s="1119"/>
      <c r="J210" s="1119"/>
      <c r="K210" s="1119"/>
    </row>
    <row r="211" spans="1:11" ht="14.1" customHeight="1" x14ac:dyDescent="0.25">
      <c r="A211" s="1119"/>
      <c r="B211" s="1119"/>
      <c r="C211" s="1135" t="s">
        <v>1049</v>
      </c>
      <c r="D211" s="1136">
        <v>0</v>
      </c>
      <c r="E211" s="1136">
        <v>0</v>
      </c>
      <c r="F211" s="1136">
        <v>0</v>
      </c>
      <c r="G211" s="1136">
        <v>0</v>
      </c>
      <c r="H211" s="1119"/>
      <c r="I211" s="1119"/>
      <c r="J211" s="1119"/>
      <c r="K211" s="1119"/>
    </row>
    <row r="212" spans="1:11" ht="14.1" customHeight="1" x14ac:dyDescent="0.25">
      <c r="A212" s="1119"/>
      <c r="B212" s="1119"/>
      <c r="C212" s="1135" t="s">
        <v>1051</v>
      </c>
      <c r="D212" s="1136">
        <v>0</v>
      </c>
      <c r="E212" s="1136">
        <v>0</v>
      </c>
      <c r="F212" s="1136">
        <v>0</v>
      </c>
      <c r="G212" s="1136">
        <v>0</v>
      </c>
      <c r="H212" s="1119"/>
      <c r="I212" s="1119"/>
      <c r="J212" s="1119"/>
      <c r="K212" s="1119"/>
    </row>
    <row r="213" spans="1:11" ht="14.1" customHeight="1" x14ac:dyDescent="0.25">
      <c r="A213" s="1119"/>
      <c r="B213" s="1119"/>
      <c r="C213" s="1135" t="s">
        <v>1048</v>
      </c>
      <c r="D213" s="1136">
        <v>0</v>
      </c>
      <c r="E213" s="1136">
        <v>0</v>
      </c>
      <c r="F213" s="1136">
        <v>0</v>
      </c>
      <c r="G213" s="1136">
        <v>0</v>
      </c>
      <c r="H213" s="1119"/>
      <c r="I213" s="1119"/>
      <c r="J213" s="1119"/>
      <c r="K213" s="1119"/>
    </row>
    <row r="214" spans="1:11" ht="14.1" customHeight="1" x14ac:dyDescent="0.25">
      <c r="A214" s="1119"/>
      <c r="B214" s="1119"/>
      <c r="C214" s="1135" t="s">
        <v>1049</v>
      </c>
      <c r="D214" s="1136">
        <v>0</v>
      </c>
      <c r="E214" s="1136">
        <v>0</v>
      </c>
      <c r="F214" s="1136">
        <v>0</v>
      </c>
      <c r="G214" s="1136">
        <v>0</v>
      </c>
      <c r="H214" s="1119"/>
      <c r="I214" s="1119"/>
      <c r="J214" s="1119"/>
      <c r="K214" s="1119"/>
    </row>
    <row r="215" spans="1:11" ht="14.1" customHeight="1" x14ac:dyDescent="0.25">
      <c r="A215" s="1119"/>
      <c r="B215" s="1119"/>
      <c r="C215" s="1135" t="s">
        <v>1052</v>
      </c>
      <c r="D215" s="1136">
        <v>0</v>
      </c>
      <c r="E215" s="1136">
        <v>0</v>
      </c>
      <c r="F215" s="1136">
        <v>0</v>
      </c>
      <c r="G215" s="1136">
        <v>0</v>
      </c>
      <c r="H215" s="1119"/>
      <c r="I215" s="1119"/>
      <c r="J215" s="1119"/>
      <c r="K215" s="1119"/>
    </row>
    <row r="216" spans="1:11" ht="14.1" customHeight="1" x14ac:dyDescent="0.25">
      <c r="A216" s="1119"/>
      <c r="B216" s="1119"/>
      <c r="C216" s="1135" t="s">
        <v>1048</v>
      </c>
      <c r="D216" s="1136">
        <v>0</v>
      </c>
      <c r="E216" s="1136">
        <v>0</v>
      </c>
      <c r="F216" s="1136">
        <v>0</v>
      </c>
      <c r="G216" s="1136">
        <v>0</v>
      </c>
      <c r="H216" s="1119"/>
      <c r="I216" s="1119"/>
      <c r="J216" s="1119"/>
      <c r="K216" s="1119"/>
    </row>
    <row r="217" spans="1:11" ht="14.1" customHeight="1" x14ac:dyDescent="0.25">
      <c r="A217" s="1119"/>
      <c r="B217" s="1119"/>
      <c r="C217" s="1135" t="s">
        <v>1049</v>
      </c>
      <c r="D217" s="1136">
        <v>0</v>
      </c>
      <c r="E217" s="1136">
        <v>0</v>
      </c>
      <c r="F217" s="1136">
        <v>0</v>
      </c>
      <c r="G217" s="1136">
        <v>0</v>
      </c>
      <c r="H217" s="1119"/>
      <c r="I217" s="1119"/>
      <c r="J217" s="1119"/>
      <c r="K217" s="1119"/>
    </row>
    <row r="218" spans="1:11" ht="14.1" customHeight="1" x14ac:dyDescent="0.25">
      <c r="A218" s="1119"/>
      <c r="B218" s="1119"/>
      <c r="C218" s="1135" t="s">
        <v>1053</v>
      </c>
      <c r="D218" s="1136">
        <v>0</v>
      </c>
      <c r="E218" s="1136">
        <v>0</v>
      </c>
      <c r="F218" s="1136">
        <v>0</v>
      </c>
      <c r="G218" s="1136">
        <v>0</v>
      </c>
      <c r="H218" s="1119"/>
      <c r="I218" s="1119"/>
      <c r="J218" s="1119"/>
      <c r="K218" s="1119"/>
    </row>
    <row r="219" spans="1:11" ht="14.1" customHeight="1" x14ac:dyDescent="0.25">
      <c r="A219" s="1119"/>
      <c r="B219" s="1119"/>
      <c r="C219" s="1135" t="s">
        <v>1048</v>
      </c>
      <c r="D219" s="1136">
        <v>0</v>
      </c>
      <c r="E219" s="1136">
        <v>0</v>
      </c>
      <c r="F219" s="1136">
        <v>0</v>
      </c>
      <c r="G219" s="1136">
        <v>0</v>
      </c>
      <c r="H219" s="1119"/>
      <c r="I219" s="1119"/>
      <c r="J219" s="1119"/>
      <c r="K219" s="1119"/>
    </row>
    <row r="220" spans="1:11" ht="14.1" customHeight="1" x14ac:dyDescent="0.25">
      <c r="A220" s="1119"/>
      <c r="B220" s="1119"/>
      <c r="C220" s="1135" t="s">
        <v>1049</v>
      </c>
      <c r="D220" s="1136">
        <v>0</v>
      </c>
      <c r="E220" s="1136">
        <v>0</v>
      </c>
      <c r="F220" s="1136">
        <v>0</v>
      </c>
      <c r="G220" s="1136">
        <v>0</v>
      </c>
      <c r="H220" s="1119"/>
      <c r="I220" s="1119"/>
      <c r="J220" s="1119"/>
      <c r="K220" s="1119"/>
    </row>
    <row r="221" spans="1:11" ht="14.1" customHeight="1" x14ac:dyDescent="0.25">
      <c r="A221" s="1119"/>
      <c r="B221" s="1119"/>
      <c r="C221" s="1135" t="s">
        <v>1054</v>
      </c>
      <c r="D221" s="1136">
        <v>0</v>
      </c>
      <c r="E221" s="1136">
        <v>0</v>
      </c>
      <c r="F221" s="1136">
        <v>0</v>
      </c>
      <c r="G221" s="1136">
        <v>0</v>
      </c>
      <c r="H221" s="1119"/>
      <c r="I221" s="1119"/>
      <c r="J221" s="1119"/>
      <c r="K221" s="1119"/>
    </row>
    <row r="222" spans="1:11" ht="14.1" customHeight="1" x14ac:dyDescent="0.25">
      <c r="A222" s="1119"/>
      <c r="B222" s="1119"/>
      <c r="C222" s="1135" t="s">
        <v>1048</v>
      </c>
      <c r="D222" s="1136">
        <v>0</v>
      </c>
      <c r="E222" s="1136">
        <v>0</v>
      </c>
      <c r="F222" s="1136">
        <v>0</v>
      </c>
      <c r="G222" s="1136">
        <v>0</v>
      </c>
      <c r="H222" s="1119"/>
      <c r="I222" s="1119"/>
      <c r="J222" s="1119"/>
      <c r="K222" s="1119"/>
    </row>
    <row r="223" spans="1:11" ht="14.1" customHeight="1" x14ac:dyDescent="0.25">
      <c r="A223" s="1119"/>
      <c r="B223" s="1119"/>
      <c r="C223" s="1135" t="s">
        <v>1049</v>
      </c>
      <c r="D223" s="1136">
        <v>0</v>
      </c>
      <c r="E223" s="1136">
        <v>0</v>
      </c>
      <c r="F223" s="1136">
        <v>0</v>
      </c>
      <c r="G223" s="1136">
        <v>0</v>
      </c>
      <c r="H223" s="1119"/>
      <c r="I223" s="1119"/>
      <c r="J223" s="1119"/>
      <c r="K223" s="1119"/>
    </row>
    <row r="224" spans="1:11" ht="14.1" customHeight="1" x14ac:dyDescent="0.25">
      <c r="A224" s="1119"/>
      <c r="B224" s="1119"/>
      <c r="C224" s="1135" t="s">
        <v>1055</v>
      </c>
      <c r="D224" s="1136">
        <v>0</v>
      </c>
      <c r="E224" s="1136">
        <v>0</v>
      </c>
      <c r="F224" s="1136">
        <v>0</v>
      </c>
      <c r="G224" s="1136">
        <v>0</v>
      </c>
      <c r="H224" s="1119"/>
      <c r="I224" s="1119"/>
      <c r="J224" s="1119"/>
      <c r="K224" s="1119"/>
    </row>
    <row r="225" spans="1:11" ht="14.1" customHeight="1" x14ac:dyDescent="0.25">
      <c r="A225" s="1119"/>
      <c r="B225" s="1119"/>
      <c r="C225" s="1135" t="s">
        <v>1048</v>
      </c>
      <c r="D225" s="1136">
        <v>0</v>
      </c>
      <c r="E225" s="1136">
        <v>0</v>
      </c>
      <c r="F225" s="1136">
        <v>0</v>
      </c>
      <c r="G225" s="1136">
        <v>0</v>
      </c>
      <c r="H225" s="1119"/>
      <c r="I225" s="1119"/>
      <c r="J225" s="1119"/>
      <c r="K225" s="1119"/>
    </row>
    <row r="226" spans="1:11" ht="14.1" customHeight="1" x14ac:dyDescent="0.25">
      <c r="A226" s="1119"/>
      <c r="B226" s="1119"/>
      <c r="C226" s="1135" t="s">
        <v>1049</v>
      </c>
      <c r="D226" s="1136">
        <v>0</v>
      </c>
      <c r="E226" s="1136">
        <v>0</v>
      </c>
      <c r="F226" s="1136">
        <v>0</v>
      </c>
      <c r="G226" s="1136">
        <v>0</v>
      </c>
      <c r="H226" s="1119"/>
      <c r="I226" s="1119"/>
      <c r="J226" s="1119"/>
      <c r="K226" s="1119"/>
    </row>
    <row r="227" spans="1:11" ht="14.1" customHeight="1" x14ac:dyDescent="0.25">
      <c r="A227" s="1119"/>
      <c r="B227" s="1119"/>
      <c r="C227" s="1135" t="s">
        <v>1056</v>
      </c>
      <c r="D227" s="1136">
        <v>0</v>
      </c>
      <c r="E227" s="1136">
        <v>0</v>
      </c>
      <c r="F227" s="1136">
        <v>0</v>
      </c>
      <c r="G227" s="1136">
        <v>0</v>
      </c>
      <c r="H227" s="1119"/>
      <c r="I227" s="1119"/>
      <c r="J227" s="1119"/>
      <c r="K227" s="1119"/>
    </row>
    <row r="228" spans="1:11" ht="14.1" customHeight="1" x14ac:dyDescent="0.25">
      <c r="A228" s="1119"/>
      <c r="B228" s="1119"/>
      <c r="C228" s="1135" t="s">
        <v>1048</v>
      </c>
      <c r="D228" s="1136">
        <v>0</v>
      </c>
      <c r="E228" s="1136">
        <v>0</v>
      </c>
      <c r="F228" s="1136">
        <v>0</v>
      </c>
      <c r="G228" s="1136">
        <v>0</v>
      </c>
      <c r="H228" s="1119"/>
      <c r="I228" s="1119"/>
      <c r="J228" s="1119"/>
      <c r="K228" s="1119"/>
    </row>
    <row r="229" spans="1:11" ht="14.1" customHeight="1" x14ac:dyDescent="0.25">
      <c r="A229" s="1119"/>
      <c r="B229" s="1119"/>
      <c r="C229" s="1135" t="s">
        <v>1057</v>
      </c>
      <c r="D229" s="1136">
        <v>0</v>
      </c>
      <c r="E229" s="1136">
        <v>0</v>
      </c>
      <c r="F229" s="1136">
        <v>0</v>
      </c>
      <c r="G229" s="1136">
        <v>0</v>
      </c>
      <c r="H229" s="1119"/>
      <c r="I229" s="1119"/>
      <c r="J229" s="1119"/>
      <c r="K229" s="1119"/>
    </row>
    <row r="230" spans="1:11" ht="14.1" customHeight="1" x14ac:dyDescent="0.25">
      <c r="A230" s="1119"/>
      <c r="B230" s="1119"/>
      <c r="C230" s="1135" t="s">
        <v>1058</v>
      </c>
      <c r="D230" s="1136">
        <v>0</v>
      </c>
      <c r="E230" s="1136">
        <v>0</v>
      </c>
      <c r="F230" s="1136">
        <v>0</v>
      </c>
      <c r="G230" s="1136">
        <v>0</v>
      </c>
      <c r="H230" s="1119"/>
      <c r="I230" s="1119"/>
      <c r="J230" s="1119"/>
      <c r="K230" s="1119"/>
    </row>
    <row r="231" spans="1:11" ht="14.1" customHeight="1" x14ac:dyDescent="0.25">
      <c r="A231" s="1119"/>
      <c r="B231" s="1119"/>
      <c r="C231" s="1135" t="s">
        <v>1059</v>
      </c>
      <c r="D231" s="1136">
        <v>0</v>
      </c>
      <c r="E231" s="1136">
        <v>0</v>
      </c>
      <c r="F231" s="1136">
        <v>0</v>
      </c>
      <c r="G231" s="1136">
        <v>0</v>
      </c>
      <c r="H231" s="1119"/>
      <c r="I231" s="1119"/>
      <c r="J231" s="1119"/>
      <c r="K231" s="1119"/>
    </row>
    <row r="232" spans="1:11" ht="14.1" customHeight="1" x14ac:dyDescent="0.25">
      <c r="A232" s="1119"/>
      <c r="B232" s="1119"/>
      <c r="C232" s="1135" t="s">
        <v>1060</v>
      </c>
      <c r="D232" s="1136">
        <v>0</v>
      </c>
      <c r="E232" s="1136">
        <v>0</v>
      </c>
      <c r="F232" s="1136">
        <v>0</v>
      </c>
      <c r="G232" s="1136">
        <v>0</v>
      </c>
      <c r="H232" s="1119"/>
      <c r="I232" s="1119"/>
      <c r="J232" s="1119"/>
      <c r="K232" s="1119"/>
    </row>
    <row r="233" spans="1:11" ht="14.1" customHeight="1" x14ac:dyDescent="0.25">
      <c r="A233" s="1119"/>
      <c r="B233" s="1119"/>
      <c r="C233" s="1135" t="s">
        <v>1061</v>
      </c>
      <c r="D233" s="1136">
        <v>0</v>
      </c>
      <c r="E233" s="1136">
        <v>300000</v>
      </c>
      <c r="F233" s="1136">
        <v>300000</v>
      </c>
      <c r="G233" s="1136">
        <v>300000</v>
      </c>
      <c r="H233" s="1119"/>
      <c r="I233" s="1119"/>
      <c r="J233" s="1119"/>
      <c r="K233" s="1119"/>
    </row>
    <row r="234" spans="1:11" ht="14.1" customHeight="1" x14ac:dyDescent="0.25">
      <c r="A234" s="1119"/>
      <c r="B234" s="1119"/>
      <c r="C234" s="1135" t="s">
        <v>1048</v>
      </c>
      <c r="D234" s="1136">
        <v>0</v>
      </c>
      <c r="E234" s="1136">
        <v>300000</v>
      </c>
      <c r="F234" s="1136">
        <v>300000</v>
      </c>
      <c r="G234" s="1136">
        <v>300000</v>
      </c>
      <c r="H234" s="1119"/>
      <c r="I234" s="1119"/>
      <c r="J234" s="1119"/>
      <c r="K234" s="1119"/>
    </row>
    <row r="235" spans="1:11" ht="14.1" customHeight="1" x14ac:dyDescent="0.25">
      <c r="A235" s="1119"/>
      <c r="B235" s="1119"/>
      <c r="C235" s="1135" t="s">
        <v>1057</v>
      </c>
      <c r="D235" s="1136">
        <v>0</v>
      </c>
      <c r="E235" s="1136">
        <v>0</v>
      </c>
      <c r="F235" s="1136">
        <v>0</v>
      </c>
      <c r="G235" s="1136">
        <v>0</v>
      </c>
      <c r="H235" s="1119"/>
      <c r="I235" s="1119"/>
      <c r="J235" s="1119"/>
      <c r="K235" s="1119"/>
    </row>
    <row r="236" spans="1:11" ht="14.1" customHeight="1" x14ac:dyDescent="0.25">
      <c r="A236" s="1119"/>
      <c r="B236" s="1119"/>
      <c r="C236" s="1135" t="s">
        <v>1058</v>
      </c>
      <c r="D236" s="1136">
        <v>0</v>
      </c>
      <c r="E236" s="1136">
        <v>0</v>
      </c>
      <c r="F236" s="1136">
        <v>0</v>
      </c>
      <c r="G236" s="1136">
        <v>0</v>
      </c>
      <c r="H236" s="1119"/>
      <c r="I236" s="1119"/>
      <c r="J236" s="1119"/>
      <c r="K236" s="1119"/>
    </row>
    <row r="237" spans="1:11" ht="14.1" customHeight="1" x14ac:dyDescent="0.25">
      <c r="A237" s="1119"/>
      <c r="B237" s="1119"/>
      <c r="C237" s="1135" t="s">
        <v>1059</v>
      </c>
      <c r="D237" s="1136">
        <v>0</v>
      </c>
      <c r="E237" s="1136">
        <v>0</v>
      </c>
      <c r="F237" s="1136">
        <v>0</v>
      </c>
      <c r="G237" s="1136">
        <v>0</v>
      </c>
      <c r="H237" s="1119"/>
      <c r="I237" s="1119"/>
      <c r="J237" s="1119"/>
      <c r="K237" s="1119"/>
    </row>
    <row r="238" spans="1:11" ht="14.1" customHeight="1" x14ac:dyDescent="0.25">
      <c r="A238" s="1119"/>
      <c r="B238" s="1119"/>
      <c r="C238" s="1135" t="s">
        <v>1060</v>
      </c>
      <c r="D238" s="1136">
        <v>0</v>
      </c>
      <c r="E238" s="1136">
        <v>0</v>
      </c>
      <c r="F238" s="1136">
        <v>0</v>
      </c>
      <c r="G238" s="1136">
        <v>0</v>
      </c>
      <c r="H238" s="1119"/>
      <c r="I238" s="1119"/>
      <c r="J238" s="1119"/>
      <c r="K238" s="1119"/>
    </row>
    <row r="239" spans="1:11" ht="14.1" customHeight="1" x14ac:dyDescent="0.25">
      <c r="A239" s="1119"/>
      <c r="B239" s="1119"/>
      <c r="C239" s="1135" t="s">
        <v>1062</v>
      </c>
      <c r="D239" s="1136">
        <v>0</v>
      </c>
      <c r="E239" s="1136">
        <v>0</v>
      </c>
      <c r="F239" s="1136">
        <v>0</v>
      </c>
      <c r="G239" s="1136">
        <v>0</v>
      </c>
      <c r="H239" s="1119"/>
      <c r="I239" s="1119"/>
      <c r="J239" s="1119"/>
      <c r="K239" s="1119"/>
    </row>
    <row r="240" spans="1:11" ht="14.1" customHeight="1" x14ac:dyDescent="0.25">
      <c r="A240" s="1119"/>
      <c r="B240" s="1119"/>
      <c r="C240" s="1135" t="s">
        <v>1048</v>
      </c>
      <c r="D240" s="1136">
        <v>0</v>
      </c>
      <c r="E240" s="1136">
        <v>0</v>
      </c>
      <c r="F240" s="1136">
        <v>0</v>
      </c>
      <c r="G240" s="1136">
        <v>0</v>
      </c>
      <c r="H240" s="1119"/>
      <c r="I240" s="1119"/>
      <c r="J240" s="1119"/>
      <c r="K240" s="1119"/>
    </row>
    <row r="241" spans="1:11" ht="14.1" customHeight="1" x14ac:dyDescent="0.25">
      <c r="A241" s="1119"/>
      <c r="B241" s="1119"/>
      <c r="C241" s="1135" t="s">
        <v>1057</v>
      </c>
      <c r="D241" s="1136">
        <v>0</v>
      </c>
      <c r="E241" s="1136">
        <v>0</v>
      </c>
      <c r="F241" s="1136">
        <v>0</v>
      </c>
      <c r="G241" s="1136">
        <v>0</v>
      </c>
      <c r="H241" s="1119"/>
      <c r="I241" s="1119"/>
      <c r="J241" s="1119"/>
      <c r="K241" s="1119"/>
    </row>
    <row r="242" spans="1:11" ht="14.1" customHeight="1" x14ac:dyDescent="0.25">
      <c r="A242" s="1119"/>
      <c r="B242" s="1119"/>
      <c r="C242" s="1135" t="s">
        <v>1058</v>
      </c>
      <c r="D242" s="1136">
        <v>0</v>
      </c>
      <c r="E242" s="1136">
        <v>0</v>
      </c>
      <c r="F242" s="1136">
        <v>0</v>
      </c>
      <c r="G242" s="1136">
        <v>0</v>
      </c>
      <c r="H242" s="1119"/>
      <c r="I242" s="1119"/>
      <c r="J242" s="1119"/>
      <c r="K242" s="1119"/>
    </row>
    <row r="243" spans="1:11" ht="14.1" customHeight="1" x14ac:dyDescent="0.25">
      <c r="A243" s="1119"/>
      <c r="B243" s="1119"/>
      <c r="C243" s="1135" t="s">
        <v>1059</v>
      </c>
      <c r="D243" s="1136">
        <v>0</v>
      </c>
      <c r="E243" s="1136">
        <v>0</v>
      </c>
      <c r="F243" s="1136">
        <v>0</v>
      </c>
      <c r="G243" s="1136">
        <v>0</v>
      </c>
      <c r="H243" s="1119"/>
      <c r="I243" s="1119"/>
      <c r="J243" s="1119"/>
      <c r="K243" s="1119"/>
    </row>
    <row r="244" spans="1:11" ht="14.1" customHeight="1" x14ac:dyDescent="0.25">
      <c r="A244" s="1119"/>
      <c r="B244" s="1119"/>
      <c r="C244" s="1135" t="s">
        <v>1060</v>
      </c>
      <c r="D244" s="1136">
        <v>0</v>
      </c>
      <c r="E244" s="1136">
        <v>0</v>
      </c>
      <c r="F244" s="1136">
        <v>0</v>
      </c>
      <c r="G244" s="1136">
        <v>0</v>
      </c>
      <c r="H244" s="1119"/>
      <c r="I244" s="1119"/>
      <c r="J244" s="1119"/>
      <c r="K244" s="1119"/>
    </row>
    <row r="245" spans="1:11" ht="14.1" customHeight="1" x14ac:dyDescent="0.25">
      <c r="A245" s="1119"/>
      <c r="B245" s="1119"/>
      <c r="C245" s="1135" t="s">
        <v>1063</v>
      </c>
      <c r="D245" s="1136">
        <v>0</v>
      </c>
      <c r="E245" s="1136">
        <v>0</v>
      </c>
      <c r="F245" s="1136">
        <v>0</v>
      </c>
      <c r="G245" s="1136">
        <v>0</v>
      </c>
      <c r="H245" s="1119"/>
      <c r="I245" s="1119"/>
      <c r="J245" s="1119"/>
      <c r="K245" s="1119"/>
    </row>
    <row r="246" spans="1:11" ht="14.1" customHeight="1" x14ac:dyDescent="0.25">
      <c r="A246" s="1119"/>
      <c r="B246" s="1119"/>
      <c r="C246" s="1135" t="s">
        <v>1064</v>
      </c>
      <c r="D246" s="1136">
        <v>0</v>
      </c>
      <c r="E246" s="1136">
        <v>0</v>
      </c>
      <c r="F246" s="1136">
        <v>0</v>
      </c>
      <c r="G246" s="1136">
        <v>0</v>
      </c>
      <c r="H246" s="1119"/>
      <c r="I246" s="1119"/>
      <c r="J246" s="1119"/>
      <c r="K246" s="1119"/>
    </row>
    <row r="247" spans="1:11" ht="14.1" customHeight="1" x14ac:dyDescent="0.25">
      <c r="A247" s="1119"/>
      <c r="B247" s="1119"/>
      <c r="C247" s="1137" t="s">
        <v>572</v>
      </c>
      <c r="D247" s="1136">
        <v>0</v>
      </c>
      <c r="E247" s="1136">
        <v>300000</v>
      </c>
      <c r="F247" s="1136">
        <v>300000</v>
      </c>
      <c r="G247" s="1136">
        <v>300000</v>
      </c>
      <c r="H247" s="1119"/>
      <c r="I247" s="1119"/>
      <c r="J247" s="1119"/>
      <c r="K247" s="1119"/>
    </row>
    <row r="248" spans="1:11" x14ac:dyDescent="0.25">
      <c r="A248" s="1119"/>
      <c r="B248" s="1119"/>
      <c r="C248" s="1129" t="s">
        <v>1022</v>
      </c>
      <c r="D248" s="1252" t="s">
        <v>1626</v>
      </c>
      <c r="E248" s="1253"/>
      <c r="F248" s="1253"/>
      <c r="G248" s="1253"/>
      <c r="H248" s="1119"/>
      <c r="I248" s="1119"/>
      <c r="J248" s="1119"/>
      <c r="K248" s="1119"/>
    </row>
    <row r="249" spans="1:11" ht="18" customHeight="1" x14ac:dyDescent="0.25">
      <c r="A249" s="1119"/>
      <c r="B249" s="1119"/>
      <c r="C249" s="1130" t="s">
        <v>1024</v>
      </c>
      <c r="D249" s="1254" t="s">
        <v>1627</v>
      </c>
      <c r="E249" s="1255"/>
      <c r="F249" s="1255"/>
      <c r="G249" s="1255"/>
      <c r="H249" s="1119"/>
      <c r="I249" s="1119"/>
      <c r="J249" s="1119"/>
      <c r="K249" s="1119"/>
    </row>
    <row r="250" spans="1:11" x14ac:dyDescent="0.25">
      <c r="A250" s="1119"/>
      <c r="B250" s="1119"/>
      <c r="C250" s="1130" t="s">
        <v>31</v>
      </c>
      <c r="D250" s="1254" t="s">
        <v>318</v>
      </c>
      <c r="E250" s="1255"/>
      <c r="F250" s="1255"/>
      <c r="G250" s="1255"/>
      <c r="H250" s="1119"/>
      <c r="I250" s="1119"/>
      <c r="J250" s="1119"/>
      <c r="K250" s="1119"/>
    </row>
    <row r="251" spans="1:11" ht="15" customHeight="1" x14ac:dyDescent="0.25">
      <c r="A251" s="1119"/>
      <c r="B251" s="1119"/>
      <c r="C251" s="1131"/>
      <c r="D251" s="1132">
        <v>2024</v>
      </c>
      <c r="E251" s="1132">
        <v>2025</v>
      </c>
      <c r="F251" s="1132">
        <v>2026</v>
      </c>
      <c r="G251" s="1132">
        <v>2027</v>
      </c>
      <c r="H251" s="1119"/>
      <c r="I251" s="1119"/>
      <c r="J251" s="1119"/>
      <c r="K251" s="1119"/>
    </row>
    <row r="252" spans="1:11" ht="15" customHeight="1" x14ac:dyDescent="0.25">
      <c r="A252" s="1119"/>
      <c r="B252" s="1119"/>
      <c r="C252" s="1133"/>
      <c r="D252" s="1134" t="s">
        <v>13</v>
      </c>
      <c r="E252" s="1134" t="s">
        <v>14</v>
      </c>
      <c r="F252" s="1134" t="s">
        <v>14</v>
      </c>
      <c r="G252" s="1134" t="s">
        <v>14</v>
      </c>
      <c r="H252" s="1119"/>
      <c r="I252" s="1119"/>
      <c r="J252" s="1119"/>
      <c r="K252" s="1119"/>
    </row>
    <row r="253" spans="1:11" ht="14.1" customHeight="1" x14ac:dyDescent="0.25">
      <c r="A253" s="1119"/>
      <c r="B253" s="1119"/>
      <c r="C253" s="1123" t="s">
        <v>33</v>
      </c>
      <c r="D253" s="1127" t="s">
        <v>1628</v>
      </c>
      <c r="E253" s="1127" t="s">
        <v>1017</v>
      </c>
      <c r="F253" s="1127" t="s">
        <v>1017</v>
      </c>
      <c r="G253" s="1127" t="s">
        <v>1017</v>
      </c>
      <c r="H253" s="1119"/>
      <c r="I253" s="1119"/>
      <c r="J253" s="1119"/>
      <c r="K253" s="1119"/>
    </row>
    <row r="254" spans="1:11" ht="14.1" customHeight="1" x14ac:dyDescent="0.25">
      <c r="A254" s="1119"/>
      <c r="B254" s="1119"/>
      <c r="C254" s="1123" t="s">
        <v>1029</v>
      </c>
      <c r="D254" s="1127" t="s">
        <v>1038</v>
      </c>
      <c r="E254" s="1127" t="s">
        <v>1521</v>
      </c>
      <c r="F254" s="1127" t="s">
        <v>1521</v>
      </c>
      <c r="G254" s="1127" t="s">
        <v>1521</v>
      </c>
      <c r="H254" s="1119"/>
      <c r="I254" s="1119"/>
      <c r="J254" s="1119"/>
      <c r="K254" s="1119"/>
    </row>
    <row r="255" spans="1:11" ht="14.1" customHeight="1" x14ac:dyDescent="0.25">
      <c r="A255" s="1119"/>
      <c r="B255" s="1119"/>
      <c r="C255" s="1123" t="s">
        <v>1032</v>
      </c>
      <c r="D255" s="1127" t="s">
        <v>1039</v>
      </c>
      <c r="E255" s="1127" t="s">
        <v>1009</v>
      </c>
      <c r="F255" s="1127" t="s">
        <v>1009</v>
      </c>
      <c r="G255" s="1127" t="s">
        <v>1009</v>
      </c>
      <c r="H255" s="1119"/>
      <c r="I255" s="1119"/>
      <c r="J255" s="1119"/>
      <c r="K255" s="1119"/>
    </row>
    <row r="256" spans="1:11" ht="14.1" customHeight="1" x14ac:dyDescent="0.25">
      <c r="A256" s="1119"/>
      <c r="B256" s="1119"/>
      <c r="C256" s="1123" t="s">
        <v>1037</v>
      </c>
      <c r="D256" s="1127" t="s">
        <v>1038</v>
      </c>
      <c r="E256" s="1127" t="s">
        <v>1577</v>
      </c>
      <c r="F256" s="1127" t="s">
        <v>1039</v>
      </c>
      <c r="G256" s="1127" t="s">
        <v>1039</v>
      </c>
      <c r="H256" s="1119"/>
      <c r="I256" s="1119"/>
      <c r="J256" s="1119"/>
      <c r="K256" s="1119"/>
    </row>
    <row r="257" spans="1:11" ht="14.1" customHeight="1" x14ac:dyDescent="0.25">
      <c r="A257" s="1119"/>
      <c r="B257" s="1119"/>
      <c r="C257" s="1123" t="s">
        <v>1042</v>
      </c>
      <c r="D257" s="1127" t="s">
        <v>1038</v>
      </c>
      <c r="E257" s="1127" t="s">
        <v>1038</v>
      </c>
      <c r="F257" s="1127" t="s">
        <v>1039</v>
      </c>
      <c r="G257" s="1127" t="s">
        <v>1039</v>
      </c>
      <c r="H257" s="1119"/>
      <c r="I257" s="1119"/>
      <c r="J257" s="1119"/>
      <c r="K257" s="1119"/>
    </row>
    <row r="258" spans="1:11" ht="14.1" customHeight="1" x14ac:dyDescent="0.25">
      <c r="A258" s="1119"/>
      <c r="B258" s="1119"/>
      <c r="C258" s="1123" t="s">
        <v>39</v>
      </c>
      <c r="D258" s="1127" t="s">
        <v>1038</v>
      </c>
      <c r="E258" s="1127" t="s">
        <v>1038</v>
      </c>
      <c r="F258" s="1127" t="s">
        <v>1039</v>
      </c>
      <c r="G258" s="1127" t="s">
        <v>1039</v>
      </c>
      <c r="H258" s="1119"/>
      <c r="I258" s="1119"/>
      <c r="J258" s="1119"/>
      <c r="K258" s="1119"/>
    </row>
    <row r="259" spans="1:11" ht="14.1" customHeight="1" x14ac:dyDescent="0.25">
      <c r="A259" s="1119"/>
      <c r="B259" s="1119"/>
      <c r="C259" s="1250" t="s">
        <v>1046</v>
      </c>
      <c r="D259" s="1251"/>
      <c r="E259" s="1251"/>
      <c r="F259" s="1251"/>
      <c r="G259" s="1251"/>
      <c r="H259" s="1119"/>
      <c r="I259" s="1119"/>
      <c r="J259" s="1119"/>
      <c r="K259" s="1119"/>
    </row>
    <row r="260" spans="1:11" ht="14.1" customHeight="1" x14ac:dyDescent="0.25">
      <c r="A260" s="1119"/>
      <c r="B260" s="1119"/>
      <c r="C260" s="1131"/>
      <c r="D260" s="1132">
        <v>2024</v>
      </c>
      <c r="E260" s="1132">
        <v>2025</v>
      </c>
      <c r="F260" s="1132">
        <v>2026</v>
      </c>
      <c r="G260" s="1132">
        <v>2027</v>
      </c>
      <c r="H260" s="1119"/>
      <c r="I260" s="1119"/>
      <c r="J260" s="1119"/>
      <c r="K260" s="1119"/>
    </row>
    <row r="261" spans="1:11" ht="14.1" customHeight="1" x14ac:dyDescent="0.25">
      <c r="A261" s="1119"/>
      <c r="B261" s="1119"/>
      <c r="C261" s="1133"/>
      <c r="D261" s="1134" t="s">
        <v>13</v>
      </c>
      <c r="E261" s="1134" t="s">
        <v>14</v>
      </c>
      <c r="F261" s="1134" t="s">
        <v>14</v>
      </c>
      <c r="G261" s="1134" t="s">
        <v>14</v>
      </c>
      <c r="H261" s="1119"/>
      <c r="I261" s="1119"/>
      <c r="J261" s="1119"/>
      <c r="K261" s="1119"/>
    </row>
    <row r="262" spans="1:11" ht="14.1" customHeight="1" x14ac:dyDescent="0.25">
      <c r="A262" s="1119"/>
      <c r="B262" s="1119"/>
      <c r="C262" s="1135" t="s">
        <v>1047</v>
      </c>
      <c r="D262" s="1144" t="s">
        <v>1038</v>
      </c>
      <c r="E262" s="1136">
        <v>0</v>
      </c>
      <c r="F262" s="1136">
        <v>0</v>
      </c>
      <c r="G262" s="1136">
        <v>0</v>
      </c>
      <c r="H262" s="1119"/>
      <c r="I262" s="1119"/>
      <c r="J262" s="1119"/>
      <c r="K262" s="1119"/>
    </row>
    <row r="263" spans="1:11" ht="14.1" customHeight="1" x14ac:dyDescent="0.25">
      <c r="A263" s="1119"/>
      <c r="B263" s="1119"/>
      <c r="C263" s="1135" t="s">
        <v>1048</v>
      </c>
      <c r="D263" s="1144" t="s">
        <v>1038</v>
      </c>
      <c r="E263" s="1136">
        <v>0</v>
      </c>
      <c r="F263" s="1136">
        <v>0</v>
      </c>
      <c r="G263" s="1136">
        <v>0</v>
      </c>
      <c r="H263" s="1119"/>
      <c r="I263" s="1119"/>
      <c r="J263" s="1119"/>
      <c r="K263" s="1119"/>
    </row>
    <row r="264" spans="1:11" ht="14.1" customHeight="1" x14ac:dyDescent="0.25">
      <c r="A264" s="1119"/>
      <c r="B264" s="1119"/>
      <c r="C264" s="1135" t="s">
        <v>1049</v>
      </c>
      <c r="D264" s="1144" t="s">
        <v>1038</v>
      </c>
      <c r="E264" s="1136">
        <v>0</v>
      </c>
      <c r="F264" s="1136">
        <v>0</v>
      </c>
      <c r="G264" s="1136">
        <v>0</v>
      </c>
      <c r="H264" s="1119"/>
      <c r="I264" s="1119"/>
      <c r="J264" s="1119"/>
      <c r="K264" s="1119"/>
    </row>
    <row r="265" spans="1:11" ht="14.1" customHeight="1" x14ac:dyDescent="0.25">
      <c r="A265" s="1119"/>
      <c r="B265" s="1119"/>
      <c r="C265" s="1135" t="s">
        <v>1050</v>
      </c>
      <c r="D265" s="1144" t="s">
        <v>1038</v>
      </c>
      <c r="E265" s="1136">
        <v>0</v>
      </c>
      <c r="F265" s="1136">
        <v>0</v>
      </c>
      <c r="G265" s="1136">
        <v>0</v>
      </c>
      <c r="H265" s="1119"/>
      <c r="I265" s="1119"/>
      <c r="J265" s="1119"/>
      <c r="K265" s="1119"/>
    </row>
    <row r="266" spans="1:11" ht="14.1" customHeight="1" x14ac:dyDescent="0.25">
      <c r="A266" s="1119"/>
      <c r="B266" s="1119"/>
      <c r="C266" s="1135" t="s">
        <v>1048</v>
      </c>
      <c r="D266" s="1144" t="s">
        <v>1038</v>
      </c>
      <c r="E266" s="1136">
        <v>0</v>
      </c>
      <c r="F266" s="1136">
        <v>0</v>
      </c>
      <c r="G266" s="1136">
        <v>0</v>
      </c>
      <c r="H266" s="1119"/>
      <c r="I266" s="1119"/>
      <c r="J266" s="1119"/>
      <c r="K266" s="1119"/>
    </row>
    <row r="267" spans="1:11" ht="14.1" customHeight="1" x14ac:dyDescent="0.25">
      <c r="A267" s="1119"/>
      <c r="B267" s="1119"/>
      <c r="C267" s="1135" t="s">
        <v>1049</v>
      </c>
      <c r="D267" s="1144" t="s">
        <v>1038</v>
      </c>
      <c r="E267" s="1136">
        <v>0</v>
      </c>
      <c r="F267" s="1136">
        <v>0</v>
      </c>
      <c r="G267" s="1136">
        <v>0</v>
      </c>
      <c r="H267" s="1119"/>
      <c r="I267" s="1119"/>
      <c r="J267" s="1119"/>
      <c r="K267" s="1119"/>
    </row>
    <row r="268" spans="1:11" ht="14.1" customHeight="1" x14ac:dyDescent="0.25">
      <c r="A268" s="1119"/>
      <c r="B268" s="1119"/>
      <c r="C268" s="1135" t="s">
        <v>1051</v>
      </c>
      <c r="D268" s="1144" t="s">
        <v>1038</v>
      </c>
      <c r="E268" s="1136">
        <v>0</v>
      </c>
      <c r="F268" s="1136">
        <v>0</v>
      </c>
      <c r="G268" s="1136">
        <v>0</v>
      </c>
      <c r="H268" s="1119"/>
      <c r="I268" s="1119"/>
      <c r="J268" s="1119"/>
      <c r="K268" s="1119"/>
    </row>
    <row r="269" spans="1:11" ht="14.1" customHeight="1" x14ac:dyDescent="0.25">
      <c r="A269" s="1119"/>
      <c r="B269" s="1119"/>
      <c r="C269" s="1135" t="s">
        <v>1048</v>
      </c>
      <c r="D269" s="1144" t="s">
        <v>1038</v>
      </c>
      <c r="E269" s="1136">
        <v>0</v>
      </c>
      <c r="F269" s="1136">
        <v>0</v>
      </c>
      <c r="G269" s="1136">
        <v>0</v>
      </c>
      <c r="H269" s="1119"/>
      <c r="I269" s="1119"/>
      <c r="J269" s="1119"/>
      <c r="K269" s="1119"/>
    </row>
    <row r="270" spans="1:11" ht="14.1" customHeight="1" x14ac:dyDescent="0.25">
      <c r="A270" s="1119"/>
      <c r="B270" s="1119"/>
      <c r="C270" s="1135" t="s">
        <v>1049</v>
      </c>
      <c r="D270" s="1144" t="s">
        <v>1038</v>
      </c>
      <c r="E270" s="1136">
        <v>0</v>
      </c>
      <c r="F270" s="1136">
        <v>0</v>
      </c>
      <c r="G270" s="1136">
        <v>0</v>
      </c>
      <c r="H270" s="1119"/>
      <c r="I270" s="1119"/>
      <c r="J270" s="1119"/>
      <c r="K270" s="1119"/>
    </row>
    <row r="271" spans="1:11" ht="14.1" customHeight="1" x14ac:dyDescent="0.25">
      <c r="A271" s="1119"/>
      <c r="B271" s="1119"/>
      <c r="C271" s="1135" t="s">
        <v>1052</v>
      </c>
      <c r="D271" s="1144" t="s">
        <v>1038</v>
      </c>
      <c r="E271" s="1136">
        <v>0</v>
      </c>
      <c r="F271" s="1136">
        <v>0</v>
      </c>
      <c r="G271" s="1136">
        <v>0</v>
      </c>
      <c r="H271" s="1119"/>
      <c r="I271" s="1119"/>
      <c r="J271" s="1119"/>
      <c r="K271" s="1119"/>
    </row>
    <row r="272" spans="1:11" ht="14.1" customHeight="1" x14ac:dyDescent="0.25">
      <c r="A272" s="1119"/>
      <c r="B272" s="1119"/>
      <c r="C272" s="1135" t="s">
        <v>1048</v>
      </c>
      <c r="D272" s="1144" t="s">
        <v>1038</v>
      </c>
      <c r="E272" s="1136">
        <v>0</v>
      </c>
      <c r="F272" s="1136">
        <v>0</v>
      </c>
      <c r="G272" s="1136">
        <v>0</v>
      </c>
      <c r="H272" s="1119"/>
      <c r="I272" s="1119"/>
      <c r="J272" s="1119"/>
      <c r="K272" s="1119"/>
    </row>
    <row r="273" spans="1:11" ht="14.1" customHeight="1" x14ac:dyDescent="0.25">
      <c r="A273" s="1119"/>
      <c r="B273" s="1119"/>
      <c r="C273" s="1135" t="s">
        <v>1049</v>
      </c>
      <c r="D273" s="1144" t="s">
        <v>1038</v>
      </c>
      <c r="E273" s="1136">
        <v>0</v>
      </c>
      <c r="F273" s="1136">
        <v>0</v>
      </c>
      <c r="G273" s="1136">
        <v>0</v>
      </c>
      <c r="H273" s="1119"/>
      <c r="I273" s="1119"/>
      <c r="J273" s="1119"/>
      <c r="K273" s="1119"/>
    </row>
    <row r="274" spans="1:11" ht="14.1" customHeight="1" x14ac:dyDescent="0.25">
      <c r="A274" s="1119"/>
      <c r="B274" s="1119"/>
      <c r="C274" s="1135" t="s">
        <v>1053</v>
      </c>
      <c r="D274" s="1144" t="s">
        <v>1038</v>
      </c>
      <c r="E274" s="1136">
        <v>0</v>
      </c>
      <c r="F274" s="1136">
        <v>0</v>
      </c>
      <c r="G274" s="1136">
        <v>0</v>
      </c>
      <c r="H274" s="1119"/>
      <c r="I274" s="1119"/>
      <c r="J274" s="1119"/>
      <c r="K274" s="1119"/>
    </row>
    <row r="275" spans="1:11" ht="14.1" customHeight="1" x14ac:dyDescent="0.25">
      <c r="A275" s="1119"/>
      <c r="B275" s="1119"/>
      <c r="C275" s="1135" t="s">
        <v>1048</v>
      </c>
      <c r="D275" s="1144" t="s">
        <v>1038</v>
      </c>
      <c r="E275" s="1136">
        <v>0</v>
      </c>
      <c r="F275" s="1136">
        <v>0</v>
      </c>
      <c r="G275" s="1136">
        <v>0</v>
      </c>
      <c r="H275" s="1119"/>
      <c r="I275" s="1119"/>
      <c r="J275" s="1119"/>
      <c r="K275" s="1119"/>
    </row>
    <row r="276" spans="1:11" ht="14.1" customHeight="1" x14ac:dyDescent="0.25">
      <c r="A276" s="1119"/>
      <c r="B276" s="1119"/>
      <c r="C276" s="1135" t="s">
        <v>1049</v>
      </c>
      <c r="D276" s="1144" t="s">
        <v>1038</v>
      </c>
      <c r="E276" s="1136">
        <v>0</v>
      </c>
      <c r="F276" s="1136">
        <v>0</v>
      </c>
      <c r="G276" s="1136">
        <v>0</v>
      </c>
      <c r="H276" s="1119"/>
      <c r="I276" s="1119"/>
      <c r="J276" s="1119"/>
      <c r="K276" s="1119"/>
    </row>
    <row r="277" spans="1:11" ht="14.1" customHeight="1" x14ac:dyDescent="0.25">
      <c r="A277" s="1119"/>
      <c r="B277" s="1119"/>
      <c r="C277" s="1135" t="s">
        <v>1054</v>
      </c>
      <c r="D277" s="1144" t="s">
        <v>1038</v>
      </c>
      <c r="E277" s="1136">
        <v>0</v>
      </c>
      <c r="F277" s="1136">
        <v>0</v>
      </c>
      <c r="G277" s="1136">
        <v>0</v>
      </c>
      <c r="H277" s="1119"/>
      <c r="I277" s="1119"/>
      <c r="J277" s="1119"/>
      <c r="K277" s="1119"/>
    </row>
    <row r="278" spans="1:11" ht="14.1" customHeight="1" x14ac:dyDescent="0.25">
      <c r="A278" s="1119"/>
      <c r="B278" s="1119"/>
      <c r="C278" s="1135" t="s">
        <v>1048</v>
      </c>
      <c r="D278" s="1144" t="s">
        <v>1038</v>
      </c>
      <c r="E278" s="1136">
        <v>0</v>
      </c>
      <c r="F278" s="1136">
        <v>0</v>
      </c>
      <c r="G278" s="1136">
        <v>0</v>
      </c>
      <c r="H278" s="1119"/>
      <c r="I278" s="1119"/>
      <c r="J278" s="1119"/>
      <c r="K278" s="1119"/>
    </row>
    <row r="279" spans="1:11" ht="14.1" customHeight="1" x14ac:dyDescent="0.25">
      <c r="A279" s="1119"/>
      <c r="B279" s="1119"/>
      <c r="C279" s="1135" t="s">
        <v>1049</v>
      </c>
      <c r="D279" s="1144" t="s">
        <v>1038</v>
      </c>
      <c r="E279" s="1136">
        <v>0</v>
      </c>
      <c r="F279" s="1136">
        <v>0</v>
      </c>
      <c r="G279" s="1136">
        <v>0</v>
      </c>
      <c r="H279" s="1119"/>
      <c r="I279" s="1119"/>
      <c r="J279" s="1119"/>
      <c r="K279" s="1119"/>
    </row>
    <row r="280" spans="1:11" ht="14.1" customHeight="1" x14ac:dyDescent="0.25">
      <c r="A280" s="1119"/>
      <c r="B280" s="1119"/>
      <c r="C280" s="1135" t="s">
        <v>1055</v>
      </c>
      <c r="D280" s="1144" t="s">
        <v>1038</v>
      </c>
      <c r="E280" s="1136">
        <v>0</v>
      </c>
      <c r="F280" s="1136">
        <v>0</v>
      </c>
      <c r="G280" s="1136">
        <v>0</v>
      </c>
      <c r="H280" s="1119"/>
      <c r="I280" s="1119"/>
      <c r="J280" s="1119"/>
      <c r="K280" s="1119"/>
    </row>
    <row r="281" spans="1:11" ht="14.1" customHeight="1" x14ac:dyDescent="0.25">
      <c r="A281" s="1119"/>
      <c r="B281" s="1119"/>
      <c r="C281" s="1135" t="s">
        <v>1048</v>
      </c>
      <c r="D281" s="1144" t="s">
        <v>1038</v>
      </c>
      <c r="E281" s="1136">
        <v>0</v>
      </c>
      <c r="F281" s="1136">
        <v>0</v>
      </c>
      <c r="G281" s="1136">
        <v>0</v>
      </c>
      <c r="H281" s="1119"/>
      <c r="I281" s="1119"/>
      <c r="J281" s="1119"/>
      <c r="K281" s="1119"/>
    </row>
    <row r="282" spans="1:11" ht="14.1" customHeight="1" x14ac:dyDescent="0.25">
      <c r="A282" s="1119"/>
      <c r="B282" s="1119"/>
      <c r="C282" s="1135" t="s">
        <v>1049</v>
      </c>
      <c r="D282" s="1144" t="s">
        <v>1038</v>
      </c>
      <c r="E282" s="1136">
        <v>0</v>
      </c>
      <c r="F282" s="1136">
        <v>0</v>
      </c>
      <c r="G282" s="1136">
        <v>0</v>
      </c>
      <c r="H282" s="1119"/>
      <c r="I282" s="1119"/>
      <c r="J282" s="1119"/>
      <c r="K282" s="1119"/>
    </row>
    <row r="283" spans="1:11" ht="14.1" customHeight="1" x14ac:dyDescent="0.25">
      <c r="A283" s="1119"/>
      <c r="B283" s="1119"/>
      <c r="C283" s="1135" t="s">
        <v>1056</v>
      </c>
      <c r="D283" s="1144" t="s">
        <v>1038</v>
      </c>
      <c r="E283" s="1136">
        <v>0</v>
      </c>
      <c r="F283" s="1136">
        <v>0</v>
      </c>
      <c r="G283" s="1136">
        <v>0</v>
      </c>
      <c r="H283" s="1119"/>
      <c r="I283" s="1119"/>
      <c r="J283" s="1119"/>
      <c r="K283" s="1119"/>
    </row>
    <row r="284" spans="1:11" ht="14.1" customHeight="1" x14ac:dyDescent="0.25">
      <c r="A284" s="1119"/>
      <c r="B284" s="1119"/>
      <c r="C284" s="1135" t="s">
        <v>1048</v>
      </c>
      <c r="D284" s="1144" t="s">
        <v>1038</v>
      </c>
      <c r="E284" s="1136">
        <v>0</v>
      </c>
      <c r="F284" s="1136">
        <v>0</v>
      </c>
      <c r="G284" s="1136">
        <v>0</v>
      </c>
      <c r="H284" s="1119"/>
      <c r="I284" s="1119"/>
      <c r="J284" s="1119"/>
      <c r="K284" s="1119"/>
    </row>
    <row r="285" spans="1:11" ht="14.1" customHeight="1" x14ac:dyDescent="0.25">
      <c r="A285" s="1119"/>
      <c r="B285" s="1119"/>
      <c r="C285" s="1135" t="s">
        <v>1057</v>
      </c>
      <c r="D285" s="1144" t="s">
        <v>1038</v>
      </c>
      <c r="E285" s="1136">
        <v>0</v>
      </c>
      <c r="F285" s="1136">
        <v>0</v>
      </c>
      <c r="G285" s="1136">
        <v>0</v>
      </c>
      <c r="H285" s="1119"/>
      <c r="I285" s="1119"/>
      <c r="J285" s="1119"/>
      <c r="K285" s="1119"/>
    </row>
    <row r="286" spans="1:11" ht="14.1" customHeight="1" x14ac:dyDescent="0.25">
      <c r="A286" s="1119"/>
      <c r="B286" s="1119"/>
      <c r="C286" s="1135" t="s">
        <v>1058</v>
      </c>
      <c r="D286" s="1144" t="s">
        <v>1038</v>
      </c>
      <c r="E286" s="1136">
        <v>0</v>
      </c>
      <c r="F286" s="1136">
        <v>0</v>
      </c>
      <c r="G286" s="1136">
        <v>0</v>
      </c>
      <c r="H286" s="1119"/>
      <c r="I286" s="1119"/>
      <c r="J286" s="1119"/>
      <c r="K286" s="1119"/>
    </row>
    <row r="287" spans="1:11" ht="14.1" customHeight="1" x14ac:dyDescent="0.25">
      <c r="A287" s="1119"/>
      <c r="B287" s="1119"/>
      <c r="C287" s="1135" t="s">
        <v>1059</v>
      </c>
      <c r="D287" s="1144" t="s">
        <v>1038</v>
      </c>
      <c r="E287" s="1136">
        <v>0</v>
      </c>
      <c r="F287" s="1136">
        <v>0</v>
      </c>
      <c r="G287" s="1136">
        <v>0</v>
      </c>
      <c r="H287" s="1119"/>
      <c r="I287" s="1119"/>
      <c r="J287" s="1119"/>
      <c r="K287" s="1119"/>
    </row>
    <row r="288" spans="1:11" ht="14.1" customHeight="1" x14ac:dyDescent="0.25">
      <c r="A288" s="1119"/>
      <c r="B288" s="1119"/>
      <c r="C288" s="1135" t="s">
        <v>1060</v>
      </c>
      <c r="D288" s="1144" t="s">
        <v>1038</v>
      </c>
      <c r="E288" s="1136">
        <v>0</v>
      </c>
      <c r="F288" s="1136">
        <v>0</v>
      </c>
      <c r="G288" s="1136">
        <v>0</v>
      </c>
      <c r="H288" s="1119"/>
      <c r="I288" s="1119"/>
      <c r="J288" s="1119"/>
      <c r="K288" s="1119"/>
    </row>
    <row r="289" spans="1:11" ht="14.1" customHeight="1" x14ac:dyDescent="0.25">
      <c r="A289" s="1119"/>
      <c r="B289" s="1119"/>
      <c r="C289" s="1135" t="s">
        <v>1061</v>
      </c>
      <c r="D289" s="1144" t="s">
        <v>1038</v>
      </c>
      <c r="E289" s="1136">
        <v>100000</v>
      </c>
      <c r="F289" s="1136">
        <v>100000</v>
      </c>
      <c r="G289" s="1136">
        <v>100000</v>
      </c>
      <c r="H289" s="1119"/>
      <c r="I289" s="1119"/>
      <c r="J289" s="1119"/>
      <c r="K289" s="1119"/>
    </row>
    <row r="290" spans="1:11" ht="14.1" customHeight="1" x14ac:dyDescent="0.25">
      <c r="A290" s="1119"/>
      <c r="B290" s="1119"/>
      <c r="C290" s="1135" t="s">
        <v>1048</v>
      </c>
      <c r="D290" s="1144" t="s">
        <v>1038</v>
      </c>
      <c r="E290" s="1136">
        <v>100000</v>
      </c>
      <c r="F290" s="1136">
        <v>100000</v>
      </c>
      <c r="G290" s="1136">
        <v>100000</v>
      </c>
      <c r="H290" s="1119"/>
      <c r="I290" s="1119"/>
      <c r="J290" s="1119"/>
      <c r="K290" s="1119"/>
    </row>
    <row r="291" spans="1:11" ht="14.1" customHeight="1" x14ac:dyDescent="0.25">
      <c r="A291" s="1119"/>
      <c r="B291" s="1119"/>
      <c r="C291" s="1135" t="s">
        <v>1057</v>
      </c>
      <c r="D291" s="1144" t="s">
        <v>1038</v>
      </c>
      <c r="E291" s="1136">
        <v>0</v>
      </c>
      <c r="F291" s="1136">
        <v>0</v>
      </c>
      <c r="G291" s="1136">
        <v>0</v>
      </c>
      <c r="H291" s="1119"/>
      <c r="I291" s="1119"/>
      <c r="J291" s="1119"/>
      <c r="K291" s="1119"/>
    </row>
    <row r="292" spans="1:11" ht="14.1" customHeight="1" x14ac:dyDescent="0.25">
      <c r="A292" s="1119"/>
      <c r="B292" s="1119"/>
      <c r="C292" s="1135" t="s">
        <v>1058</v>
      </c>
      <c r="D292" s="1144" t="s">
        <v>1038</v>
      </c>
      <c r="E292" s="1136">
        <v>0</v>
      </c>
      <c r="F292" s="1136">
        <v>0</v>
      </c>
      <c r="G292" s="1136">
        <v>0</v>
      </c>
      <c r="H292" s="1119"/>
      <c r="I292" s="1119"/>
      <c r="J292" s="1119"/>
      <c r="K292" s="1119"/>
    </row>
    <row r="293" spans="1:11" ht="14.1" customHeight="1" x14ac:dyDescent="0.25">
      <c r="A293" s="1119"/>
      <c r="B293" s="1119"/>
      <c r="C293" s="1135" t="s">
        <v>1059</v>
      </c>
      <c r="D293" s="1144" t="s">
        <v>1038</v>
      </c>
      <c r="E293" s="1136">
        <v>0</v>
      </c>
      <c r="F293" s="1136">
        <v>0</v>
      </c>
      <c r="G293" s="1136">
        <v>0</v>
      </c>
      <c r="H293" s="1119"/>
      <c r="I293" s="1119"/>
      <c r="J293" s="1119"/>
      <c r="K293" s="1119"/>
    </row>
    <row r="294" spans="1:11" ht="14.1" customHeight="1" x14ac:dyDescent="0.25">
      <c r="A294" s="1119"/>
      <c r="B294" s="1119"/>
      <c r="C294" s="1135" t="s">
        <v>1060</v>
      </c>
      <c r="D294" s="1144" t="s">
        <v>1038</v>
      </c>
      <c r="E294" s="1136">
        <v>0</v>
      </c>
      <c r="F294" s="1136">
        <v>0</v>
      </c>
      <c r="G294" s="1136">
        <v>0</v>
      </c>
      <c r="H294" s="1119"/>
      <c r="I294" s="1119"/>
      <c r="J294" s="1119"/>
      <c r="K294" s="1119"/>
    </row>
    <row r="295" spans="1:11" ht="14.1" customHeight="1" x14ac:dyDescent="0.25">
      <c r="A295" s="1119"/>
      <c r="B295" s="1119"/>
      <c r="C295" s="1135" t="s">
        <v>1062</v>
      </c>
      <c r="D295" s="1144" t="s">
        <v>1038</v>
      </c>
      <c r="E295" s="1136">
        <v>0</v>
      </c>
      <c r="F295" s="1136">
        <v>0</v>
      </c>
      <c r="G295" s="1136">
        <v>0</v>
      </c>
      <c r="H295" s="1119"/>
      <c r="I295" s="1119"/>
      <c r="J295" s="1119"/>
      <c r="K295" s="1119"/>
    </row>
    <row r="296" spans="1:11" ht="14.1" customHeight="1" x14ac:dyDescent="0.25">
      <c r="A296" s="1119"/>
      <c r="B296" s="1119"/>
      <c r="C296" s="1135" t="s">
        <v>1048</v>
      </c>
      <c r="D296" s="1144" t="s">
        <v>1038</v>
      </c>
      <c r="E296" s="1136">
        <v>0</v>
      </c>
      <c r="F296" s="1136">
        <v>0</v>
      </c>
      <c r="G296" s="1136">
        <v>0</v>
      </c>
      <c r="H296" s="1119"/>
      <c r="I296" s="1119"/>
      <c r="J296" s="1119"/>
      <c r="K296" s="1119"/>
    </row>
    <row r="297" spans="1:11" ht="14.1" customHeight="1" x14ac:dyDescent="0.25">
      <c r="A297" s="1119"/>
      <c r="B297" s="1119"/>
      <c r="C297" s="1135" t="s">
        <v>1057</v>
      </c>
      <c r="D297" s="1144" t="s">
        <v>1038</v>
      </c>
      <c r="E297" s="1136">
        <v>0</v>
      </c>
      <c r="F297" s="1136">
        <v>0</v>
      </c>
      <c r="G297" s="1136">
        <v>0</v>
      </c>
      <c r="H297" s="1119"/>
      <c r="I297" s="1119"/>
      <c r="J297" s="1119"/>
      <c r="K297" s="1119"/>
    </row>
    <row r="298" spans="1:11" ht="14.1" customHeight="1" x14ac:dyDescent="0.25">
      <c r="A298" s="1119"/>
      <c r="B298" s="1119"/>
      <c r="C298" s="1135" t="s">
        <v>1058</v>
      </c>
      <c r="D298" s="1144" t="s">
        <v>1038</v>
      </c>
      <c r="E298" s="1136">
        <v>0</v>
      </c>
      <c r="F298" s="1136">
        <v>0</v>
      </c>
      <c r="G298" s="1136">
        <v>0</v>
      </c>
      <c r="H298" s="1119"/>
      <c r="I298" s="1119"/>
      <c r="J298" s="1119"/>
      <c r="K298" s="1119"/>
    </row>
    <row r="299" spans="1:11" ht="14.1" customHeight="1" x14ac:dyDescent="0.25">
      <c r="A299" s="1119"/>
      <c r="B299" s="1119"/>
      <c r="C299" s="1135" t="s">
        <v>1059</v>
      </c>
      <c r="D299" s="1144" t="s">
        <v>1038</v>
      </c>
      <c r="E299" s="1136">
        <v>0</v>
      </c>
      <c r="F299" s="1136">
        <v>0</v>
      </c>
      <c r="G299" s="1136">
        <v>0</v>
      </c>
      <c r="H299" s="1119"/>
      <c r="I299" s="1119"/>
      <c r="J299" s="1119"/>
      <c r="K299" s="1119"/>
    </row>
    <row r="300" spans="1:11" ht="14.1" customHeight="1" x14ac:dyDescent="0.25">
      <c r="A300" s="1119"/>
      <c r="B300" s="1119"/>
      <c r="C300" s="1135" t="s">
        <v>1060</v>
      </c>
      <c r="D300" s="1144" t="s">
        <v>1038</v>
      </c>
      <c r="E300" s="1136">
        <v>0</v>
      </c>
      <c r="F300" s="1136">
        <v>0</v>
      </c>
      <c r="G300" s="1136">
        <v>0</v>
      </c>
      <c r="H300" s="1119"/>
      <c r="I300" s="1119"/>
      <c r="J300" s="1119"/>
      <c r="K300" s="1119"/>
    </row>
    <row r="301" spans="1:11" ht="14.1" customHeight="1" x14ac:dyDescent="0.25">
      <c r="A301" s="1119"/>
      <c r="B301" s="1119"/>
      <c r="C301" s="1135" t="s">
        <v>1063</v>
      </c>
      <c r="D301" s="1144" t="s">
        <v>1038</v>
      </c>
      <c r="E301" s="1136">
        <v>0</v>
      </c>
      <c r="F301" s="1136">
        <v>0</v>
      </c>
      <c r="G301" s="1136">
        <v>0</v>
      </c>
      <c r="H301" s="1119"/>
      <c r="I301" s="1119"/>
      <c r="J301" s="1119"/>
      <c r="K301" s="1119"/>
    </row>
    <row r="302" spans="1:11" ht="14.1" customHeight="1" x14ac:dyDescent="0.25">
      <c r="A302" s="1119"/>
      <c r="B302" s="1119"/>
      <c r="C302" s="1135" t="s">
        <v>1064</v>
      </c>
      <c r="D302" s="1144" t="s">
        <v>1038</v>
      </c>
      <c r="E302" s="1136">
        <v>0</v>
      </c>
      <c r="F302" s="1136">
        <v>0</v>
      </c>
      <c r="G302" s="1136">
        <v>0</v>
      </c>
      <c r="H302" s="1119"/>
      <c r="I302" s="1119"/>
      <c r="J302" s="1119"/>
      <c r="K302" s="1119"/>
    </row>
    <row r="303" spans="1:11" ht="14.1" customHeight="1" x14ac:dyDescent="0.25">
      <c r="A303" s="1119"/>
      <c r="B303" s="1119"/>
      <c r="C303" s="1137" t="s">
        <v>572</v>
      </c>
      <c r="D303" s="1136">
        <v>0</v>
      </c>
      <c r="E303" s="1136">
        <v>100000</v>
      </c>
      <c r="F303" s="1136">
        <v>100000</v>
      </c>
      <c r="G303" s="1136">
        <v>100000</v>
      </c>
      <c r="H303" s="1119"/>
      <c r="I303" s="1119"/>
      <c r="J303" s="1119"/>
      <c r="K303" s="1119"/>
    </row>
    <row r="304" spans="1:11" ht="27" customHeight="1" x14ac:dyDescent="0.25">
      <c r="A304" s="1119"/>
      <c r="B304" s="1119"/>
      <c r="C304" s="1122" t="s">
        <v>10</v>
      </c>
      <c r="D304" s="1258" t="s">
        <v>1629</v>
      </c>
      <c r="E304" s="1259"/>
      <c r="F304" s="1259"/>
      <c r="G304" s="1259"/>
      <c r="H304" s="1119"/>
      <c r="I304" s="1119"/>
      <c r="J304" s="1119"/>
      <c r="K304" s="1119"/>
    </row>
    <row r="305" spans="1:11" ht="26.1" customHeight="1" x14ac:dyDescent="0.25">
      <c r="A305" s="1119"/>
      <c r="B305" s="1119"/>
      <c r="C305" s="1122" t="s">
        <v>646</v>
      </c>
      <c r="D305" s="1258" t="s">
        <v>1038</v>
      </c>
      <c r="E305" s="1259"/>
      <c r="F305" s="1259"/>
      <c r="G305" s="1259"/>
      <c r="H305" s="1119"/>
      <c r="I305" s="1119"/>
      <c r="J305" s="1119"/>
      <c r="K305" s="1119"/>
    </row>
    <row r="306" spans="1:11" ht="14.1" customHeight="1" x14ac:dyDescent="0.25">
      <c r="A306" s="1119"/>
      <c r="B306" s="1119"/>
      <c r="C306" s="1256" t="s">
        <v>1019</v>
      </c>
      <c r="D306" s="1257"/>
      <c r="E306" s="1257"/>
      <c r="F306" s="1257"/>
      <c r="G306" s="1257"/>
      <c r="H306" s="1119"/>
      <c r="I306" s="1119"/>
      <c r="J306" s="1119"/>
      <c r="K306" s="1119"/>
    </row>
    <row r="307" spans="1:11" ht="14.1" customHeight="1" x14ac:dyDescent="0.25">
      <c r="A307" s="1119"/>
      <c r="B307" s="1119"/>
      <c r="C307" s="1128" t="s">
        <v>1589</v>
      </c>
      <c r="D307" s="1256" t="s">
        <v>1590</v>
      </c>
      <c r="E307" s="1257"/>
      <c r="F307" s="1257"/>
      <c r="G307" s="1257"/>
      <c r="H307" s="1119"/>
      <c r="I307" s="1119"/>
      <c r="J307" s="1119"/>
      <c r="K307" s="1119"/>
    </row>
    <row r="308" spans="1:11" ht="36.950000000000003" customHeight="1" x14ac:dyDescent="0.25">
      <c r="A308" s="1119"/>
      <c r="B308" s="1119"/>
      <c r="C308" s="1129" t="s">
        <v>1022</v>
      </c>
      <c r="D308" s="1252" t="s">
        <v>1591</v>
      </c>
      <c r="E308" s="1253"/>
      <c r="F308" s="1253"/>
      <c r="G308" s="1253"/>
      <c r="H308" s="1119"/>
      <c r="I308" s="1119"/>
      <c r="J308" s="1119"/>
      <c r="K308" s="1119"/>
    </row>
    <row r="309" spans="1:11" ht="36.950000000000003" customHeight="1" x14ac:dyDescent="0.25">
      <c r="A309" s="1119"/>
      <c r="B309" s="1119"/>
      <c r="C309" s="1130" t="s">
        <v>1024</v>
      </c>
      <c r="D309" s="1254" t="s">
        <v>1592</v>
      </c>
      <c r="E309" s="1255"/>
      <c r="F309" s="1255"/>
      <c r="G309" s="1255"/>
      <c r="H309" s="1119"/>
      <c r="I309" s="1119"/>
      <c r="J309" s="1119"/>
      <c r="K309" s="1119"/>
    </row>
    <row r="310" spans="1:11" ht="36.950000000000003" customHeight="1" x14ac:dyDescent="0.25">
      <c r="A310" s="1119"/>
      <c r="B310" s="1119"/>
      <c r="C310" s="1130" t="s">
        <v>31</v>
      </c>
      <c r="D310" s="1254" t="s">
        <v>507</v>
      </c>
      <c r="E310" s="1255"/>
      <c r="F310" s="1255"/>
      <c r="G310" s="1255"/>
      <c r="H310" s="1119"/>
      <c r="I310" s="1119"/>
      <c r="J310" s="1119"/>
      <c r="K310" s="1119"/>
    </row>
    <row r="311" spans="1:11" ht="15" customHeight="1" x14ac:dyDescent="0.25">
      <c r="A311" s="1119"/>
      <c r="B311" s="1119"/>
      <c r="C311" s="1131"/>
      <c r="D311" s="1132">
        <v>2024</v>
      </c>
      <c r="E311" s="1132">
        <v>2025</v>
      </c>
      <c r="F311" s="1132">
        <v>2026</v>
      </c>
      <c r="G311" s="1132">
        <v>2027</v>
      </c>
      <c r="H311" s="1119"/>
      <c r="I311" s="1119"/>
      <c r="J311" s="1119"/>
      <c r="K311" s="1119"/>
    </row>
    <row r="312" spans="1:11" ht="15" customHeight="1" x14ac:dyDescent="0.25">
      <c r="A312" s="1119"/>
      <c r="B312" s="1119"/>
      <c r="C312" s="1133"/>
      <c r="D312" s="1134" t="s">
        <v>13</v>
      </c>
      <c r="E312" s="1134" t="s">
        <v>14</v>
      </c>
      <c r="F312" s="1134" t="s">
        <v>14</v>
      </c>
      <c r="G312" s="1134" t="s">
        <v>14</v>
      </c>
      <c r="H312" s="1119"/>
      <c r="I312" s="1119"/>
      <c r="J312" s="1119"/>
      <c r="K312" s="1119"/>
    </row>
    <row r="313" spans="1:11" ht="14.1" customHeight="1" x14ac:dyDescent="0.25">
      <c r="A313" s="1119"/>
      <c r="B313" s="1119"/>
      <c r="C313" s="1123" t="s">
        <v>33</v>
      </c>
      <c r="D313" s="1127" t="s">
        <v>1012</v>
      </c>
      <c r="E313" s="1127" t="s">
        <v>1593</v>
      </c>
      <c r="F313" s="1127" t="s">
        <v>1593</v>
      </c>
      <c r="G313" s="1127" t="s">
        <v>1593</v>
      </c>
      <c r="H313" s="1119"/>
      <c r="I313" s="1119"/>
      <c r="J313" s="1119"/>
      <c r="K313" s="1119"/>
    </row>
    <row r="314" spans="1:11" ht="14.1" customHeight="1" x14ac:dyDescent="0.25">
      <c r="A314" s="1119"/>
      <c r="B314" s="1119"/>
      <c r="C314" s="1123" t="s">
        <v>1029</v>
      </c>
      <c r="D314" s="1127" t="s">
        <v>1594</v>
      </c>
      <c r="E314" s="1127" t="s">
        <v>1595</v>
      </c>
      <c r="F314" s="1127" t="s">
        <v>1596</v>
      </c>
      <c r="G314" s="1127" t="s">
        <v>1596</v>
      </c>
      <c r="H314" s="1119"/>
      <c r="I314" s="1119"/>
      <c r="J314" s="1119"/>
      <c r="K314" s="1119"/>
    </row>
    <row r="315" spans="1:11" ht="14.1" customHeight="1" x14ac:dyDescent="0.25">
      <c r="A315" s="1119"/>
      <c r="B315" s="1119"/>
      <c r="C315" s="1123" t="s">
        <v>1032</v>
      </c>
      <c r="D315" s="1127" t="s">
        <v>1597</v>
      </c>
      <c r="E315" s="1127" t="s">
        <v>1598</v>
      </c>
      <c r="F315" s="1127" t="s">
        <v>1599</v>
      </c>
      <c r="G315" s="1127" t="s">
        <v>1599</v>
      </c>
      <c r="H315" s="1119"/>
      <c r="I315" s="1119"/>
      <c r="J315" s="1119"/>
      <c r="K315" s="1119"/>
    </row>
    <row r="316" spans="1:11" ht="14.1" customHeight="1" x14ac:dyDescent="0.25">
      <c r="A316" s="1119"/>
      <c r="B316" s="1119"/>
      <c r="C316" s="1123" t="s">
        <v>1037</v>
      </c>
      <c r="D316" s="1127" t="s">
        <v>1038</v>
      </c>
      <c r="E316" s="1127" t="s">
        <v>1600</v>
      </c>
      <c r="F316" s="1127" t="s">
        <v>1039</v>
      </c>
      <c r="G316" s="1127" t="s">
        <v>1039</v>
      </c>
      <c r="H316" s="1119"/>
      <c r="I316" s="1119"/>
      <c r="J316" s="1119"/>
      <c r="K316" s="1119"/>
    </row>
    <row r="317" spans="1:11" ht="14.1" customHeight="1" x14ac:dyDescent="0.25">
      <c r="A317" s="1119"/>
      <c r="B317" s="1119"/>
      <c r="C317" s="1123" t="s">
        <v>1042</v>
      </c>
      <c r="D317" s="1127" t="s">
        <v>1038</v>
      </c>
      <c r="E317" s="1127" t="s">
        <v>1601</v>
      </c>
      <c r="F317" s="1127" t="s">
        <v>1602</v>
      </c>
      <c r="G317" s="1127" t="s">
        <v>1039</v>
      </c>
      <c r="H317" s="1119"/>
      <c r="I317" s="1119"/>
      <c r="J317" s="1119"/>
      <c r="K317" s="1119"/>
    </row>
    <row r="318" spans="1:11" ht="14.1" customHeight="1" x14ac:dyDescent="0.25">
      <c r="A318" s="1119"/>
      <c r="B318" s="1119"/>
      <c r="C318" s="1123" t="s">
        <v>39</v>
      </c>
      <c r="D318" s="1127" t="s">
        <v>1038</v>
      </c>
      <c r="E318" s="1127" t="s">
        <v>1603</v>
      </c>
      <c r="F318" s="1127" t="s">
        <v>1602</v>
      </c>
      <c r="G318" s="1127" t="s">
        <v>1039</v>
      </c>
      <c r="H318" s="1119"/>
      <c r="I318" s="1119"/>
      <c r="J318" s="1119"/>
      <c r="K318" s="1119"/>
    </row>
    <row r="319" spans="1:11" ht="14.1" customHeight="1" x14ac:dyDescent="0.25">
      <c r="A319" s="1119"/>
      <c r="B319" s="1119"/>
      <c r="C319" s="1250" t="s">
        <v>1046</v>
      </c>
      <c r="D319" s="1251"/>
      <c r="E319" s="1251"/>
      <c r="F319" s="1251"/>
      <c r="G319" s="1251"/>
      <c r="H319" s="1119"/>
      <c r="I319" s="1119"/>
      <c r="J319" s="1119"/>
      <c r="K319" s="1119"/>
    </row>
    <row r="320" spans="1:11" ht="14.1" customHeight="1" x14ac:dyDescent="0.25">
      <c r="A320" s="1119"/>
      <c r="B320" s="1119"/>
      <c r="C320" s="1131"/>
      <c r="D320" s="1132">
        <v>2024</v>
      </c>
      <c r="E320" s="1132">
        <v>2025</v>
      </c>
      <c r="F320" s="1132">
        <v>2026</v>
      </c>
      <c r="G320" s="1132">
        <v>2027</v>
      </c>
      <c r="H320" s="1119"/>
      <c r="I320" s="1119"/>
      <c r="J320" s="1119"/>
      <c r="K320" s="1119"/>
    </row>
    <row r="321" spans="1:11" ht="14.1" customHeight="1" x14ac:dyDescent="0.25">
      <c r="A321" s="1119"/>
      <c r="B321" s="1119"/>
      <c r="C321" s="1133"/>
      <c r="D321" s="1134" t="s">
        <v>13</v>
      </c>
      <c r="E321" s="1134" t="s">
        <v>14</v>
      </c>
      <c r="F321" s="1134" t="s">
        <v>14</v>
      </c>
      <c r="G321" s="1134" t="s">
        <v>14</v>
      </c>
      <c r="H321" s="1119"/>
      <c r="I321" s="1119"/>
      <c r="J321" s="1119"/>
      <c r="K321" s="1119"/>
    </row>
    <row r="322" spans="1:11" ht="14.1" customHeight="1" x14ac:dyDescent="0.25">
      <c r="A322" s="1119"/>
      <c r="B322" s="1119"/>
      <c r="C322" s="1135" t="s">
        <v>1047</v>
      </c>
      <c r="D322" s="1136">
        <v>0</v>
      </c>
      <c r="E322" s="1136">
        <v>36570000</v>
      </c>
      <c r="F322" s="1136">
        <v>36570000</v>
      </c>
      <c r="G322" s="1136">
        <v>36570000</v>
      </c>
      <c r="H322" s="1119"/>
      <c r="I322" s="1119"/>
      <c r="J322" s="1119"/>
      <c r="K322" s="1119"/>
    </row>
    <row r="323" spans="1:11" ht="14.1" customHeight="1" x14ac:dyDescent="0.25">
      <c r="A323" s="1119"/>
      <c r="B323" s="1119"/>
      <c r="C323" s="1135" t="s">
        <v>1048</v>
      </c>
      <c r="D323" s="1136">
        <v>0</v>
      </c>
      <c r="E323" s="1136">
        <v>36570000</v>
      </c>
      <c r="F323" s="1136">
        <v>36570000</v>
      </c>
      <c r="G323" s="1136">
        <v>36570000</v>
      </c>
      <c r="H323" s="1119"/>
      <c r="I323" s="1119"/>
      <c r="J323" s="1119"/>
      <c r="K323" s="1119"/>
    </row>
    <row r="324" spans="1:11" ht="14.1" customHeight="1" x14ac:dyDescent="0.25">
      <c r="A324" s="1119"/>
      <c r="B324" s="1119"/>
      <c r="C324" s="1135" t="s">
        <v>1049</v>
      </c>
      <c r="D324" s="1136">
        <v>0</v>
      </c>
      <c r="E324" s="1136">
        <v>0</v>
      </c>
      <c r="F324" s="1136">
        <v>0</v>
      </c>
      <c r="G324" s="1136">
        <v>0</v>
      </c>
      <c r="H324" s="1119"/>
      <c r="I324" s="1119"/>
      <c r="J324" s="1119"/>
      <c r="K324" s="1119"/>
    </row>
    <row r="325" spans="1:11" ht="14.1" customHeight="1" x14ac:dyDescent="0.25">
      <c r="A325" s="1119"/>
      <c r="B325" s="1119"/>
      <c r="C325" s="1135" t="s">
        <v>1050</v>
      </c>
      <c r="D325" s="1136">
        <v>0</v>
      </c>
      <c r="E325" s="1136">
        <v>5400000</v>
      </c>
      <c r="F325" s="1136">
        <v>5400000</v>
      </c>
      <c r="G325" s="1136">
        <v>5400000</v>
      </c>
      <c r="H325" s="1119"/>
      <c r="I325" s="1119"/>
      <c r="J325" s="1119"/>
      <c r="K325" s="1119"/>
    </row>
    <row r="326" spans="1:11" ht="14.1" customHeight="1" x14ac:dyDescent="0.25">
      <c r="A326" s="1119"/>
      <c r="B326" s="1119"/>
      <c r="C326" s="1135" t="s">
        <v>1048</v>
      </c>
      <c r="D326" s="1136">
        <v>0</v>
      </c>
      <c r="E326" s="1136">
        <v>5400000</v>
      </c>
      <c r="F326" s="1136">
        <v>5400000</v>
      </c>
      <c r="G326" s="1136">
        <v>5400000</v>
      </c>
      <c r="H326" s="1119"/>
      <c r="I326" s="1119"/>
      <c r="J326" s="1119"/>
      <c r="K326" s="1119"/>
    </row>
    <row r="327" spans="1:11" ht="14.1" customHeight="1" x14ac:dyDescent="0.25">
      <c r="A327" s="1119"/>
      <c r="B327" s="1119"/>
      <c r="C327" s="1135" t="s">
        <v>1049</v>
      </c>
      <c r="D327" s="1136">
        <v>0</v>
      </c>
      <c r="E327" s="1136">
        <v>0</v>
      </c>
      <c r="F327" s="1136">
        <v>0</v>
      </c>
      <c r="G327" s="1136">
        <v>0</v>
      </c>
      <c r="H327" s="1119"/>
      <c r="I327" s="1119"/>
      <c r="J327" s="1119"/>
      <c r="K327" s="1119"/>
    </row>
    <row r="328" spans="1:11" ht="14.1" customHeight="1" x14ac:dyDescent="0.25">
      <c r="A328" s="1119"/>
      <c r="B328" s="1119"/>
      <c r="C328" s="1135" t="s">
        <v>1051</v>
      </c>
      <c r="D328" s="1136">
        <v>0</v>
      </c>
      <c r="E328" s="1136">
        <v>13220000</v>
      </c>
      <c r="F328" s="1136">
        <v>14720000</v>
      </c>
      <c r="G328" s="1136">
        <v>14720000</v>
      </c>
      <c r="H328" s="1119"/>
      <c r="I328" s="1119"/>
      <c r="J328" s="1119"/>
      <c r="K328" s="1119"/>
    </row>
    <row r="329" spans="1:11" ht="14.1" customHeight="1" x14ac:dyDescent="0.25">
      <c r="A329" s="1119"/>
      <c r="B329" s="1119"/>
      <c r="C329" s="1135" t="s">
        <v>1048</v>
      </c>
      <c r="D329" s="1136">
        <v>0</v>
      </c>
      <c r="E329" s="1136">
        <v>13220000</v>
      </c>
      <c r="F329" s="1136">
        <v>14720000</v>
      </c>
      <c r="G329" s="1136">
        <v>14720000</v>
      </c>
      <c r="H329" s="1119"/>
      <c r="I329" s="1119"/>
      <c r="J329" s="1119"/>
      <c r="K329" s="1119"/>
    </row>
    <row r="330" spans="1:11" ht="14.1" customHeight="1" x14ac:dyDescent="0.25">
      <c r="A330" s="1119"/>
      <c r="B330" s="1119"/>
      <c r="C330" s="1135" t="s">
        <v>1049</v>
      </c>
      <c r="D330" s="1136">
        <v>0</v>
      </c>
      <c r="E330" s="1136">
        <v>0</v>
      </c>
      <c r="F330" s="1136">
        <v>0</v>
      </c>
      <c r="G330" s="1136">
        <v>0</v>
      </c>
      <c r="H330" s="1119"/>
      <c r="I330" s="1119"/>
      <c r="J330" s="1119"/>
      <c r="K330" s="1119"/>
    </row>
    <row r="331" spans="1:11" ht="14.1" customHeight="1" x14ac:dyDescent="0.25">
      <c r="A331" s="1119"/>
      <c r="B331" s="1119"/>
      <c r="C331" s="1135" t="s">
        <v>1052</v>
      </c>
      <c r="D331" s="1136">
        <v>0</v>
      </c>
      <c r="E331" s="1136">
        <v>0</v>
      </c>
      <c r="F331" s="1136">
        <v>0</v>
      </c>
      <c r="G331" s="1136">
        <v>0</v>
      </c>
      <c r="H331" s="1119"/>
      <c r="I331" s="1119"/>
      <c r="J331" s="1119"/>
      <c r="K331" s="1119"/>
    </row>
    <row r="332" spans="1:11" ht="14.1" customHeight="1" x14ac:dyDescent="0.25">
      <c r="A332" s="1119"/>
      <c r="B332" s="1119"/>
      <c r="C332" s="1135" t="s">
        <v>1048</v>
      </c>
      <c r="D332" s="1136">
        <v>0</v>
      </c>
      <c r="E332" s="1136">
        <v>0</v>
      </c>
      <c r="F332" s="1136">
        <v>0</v>
      </c>
      <c r="G332" s="1136">
        <v>0</v>
      </c>
      <c r="H332" s="1119"/>
      <c r="I332" s="1119"/>
      <c r="J332" s="1119"/>
      <c r="K332" s="1119"/>
    </row>
    <row r="333" spans="1:11" ht="14.1" customHeight="1" x14ac:dyDescent="0.25">
      <c r="A333" s="1119"/>
      <c r="B333" s="1119"/>
      <c r="C333" s="1135" t="s">
        <v>1049</v>
      </c>
      <c r="D333" s="1136">
        <v>0</v>
      </c>
      <c r="E333" s="1136">
        <v>0</v>
      </c>
      <c r="F333" s="1136">
        <v>0</v>
      </c>
      <c r="G333" s="1136">
        <v>0</v>
      </c>
      <c r="H333" s="1119"/>
      <c r="I333" s="1119"/>
      <c r="J333" s="1119"/>
      <c r="K333" s="1119"/>
    </row>
    <row r="334" spans="1:11" ht="14.1" customHeight="1" x14ac:dyDescent="0.25">
      <c r="A334" s="1119"/>
      <c r="B334" s="1119"/>
      <c r="C334" s="1135" t="s">
        <v>1053</v>
      </c>
      <c r="D334" s="1136">
        <v>0</v>
      </c>
      <c r="E334" s="1136">
        <v>0</v>
      </c>
      <c r="F334" s="1136">
        <v>0</v>
      </c>
      <c r="G334" s="1136">
        <v>0</v>
      </c>
      <c r="H334" s="1119"/>
      <c r="I334" s="1119"/>
      <c r="J334" s="1119"/>
      <c r="K334" s="1119"/>
    </row>
    <row r="335" spans="1:11" ht="14.1" customHeight="1" x14ac:dyDescent="0.25">
      <c r="A335" s="1119"/>
      <c r="B335" s="1119"/>
      <c r="C335" s="1135" t="s">
        <v>1048</v>
      </c>
      <c r="D335" s="1136">
        <v>0</v>
      </c>
      <c r="E335" s="1136">
        <v>0</v>
      </c>
      <c r="F335" s="1136">
        <v>0</v>
      </c>
      <c r="G335" s="1136">
        <v>0</v>
      </c>
      <c r="H335" s="1119"/>
      <c r="I335" s="1119"/>
      <c r="J335" s="1119"/>
      <c r="K335" s="1119"/>
    </row>
    <row r="336" spans="1:11" ht="14.1" customHeight="1" x14ac:dyDescent="0.25">
      <c r="A336" s="1119"/>
      <c r="B336" s="1119"/>
      <c r="C336" s="1135" t="s">
        <v>1049</v>
      </c>
      <c r="D336" s="1136">
        <v>0</v>
      </c>
      <c r="E336" s="1136">
        <v>0</v>
      </c>
      <c r="F336" s="1136">
        <v>0</v>
      </c>
      <c r="G336" s="1136">
        <v>0</v>
      </c>
      <c r="H336" s="1119"/>
      <c r="I336" s="1119"/>
      <c r="J336" s="1119"/>
      <c r="K336" s="1119"/>
    </row>
    <row r="337" spans="1:11" ht="14.1" customHeight="1" x14ac:dyDescent="0.25">
      <c r="A337" s="1119"/>
      <c r="B337" s="1119"/>
      <c r="C337" s="1135" t="s">
        <v>1054</v>
      </c>
      <c r="D337" s="1136">
        <v>0</v>
      </c>
      <c r="E337" s="1136">
        <v>0</v>
      </c>
      <c r="F337" s="1136">
        <v>0</v>
      </c>
      <c r="G337" s="1136">
        <v>0</v>
      </c>
      <c r="H337" s="1119"/>
      <c r="I337" s="1119"/>
      <c r="J337" s="1119"/>
      <c r="K337" s="1119"/>
    </row>
    <row r="338" spans="1:11" ht="14.1" customHeight="1" x14ac:dyDescent="0.25">
      <c r="A338" s="1119"/>
      <c r="B338" s="1119"/>
      <c r="C338" s="1135" t="s">
        <v>1048</v>
      </c>
      <c r="D338" s="1136">
        <v>0</v>
      </c>
      <c r="E338" s="1136">
        <v>0</v>
      </c>
      <c r="F338" s="1136">
        <v>0</v>
      </c>
      <c r="G338" s="1136">
        <v>0</v>
      </c>
      <c r="H338" s="1119"/>
      <c r="I338" s="1119"/>
      <c r="J338" s="1119"/>
      <c r="K338" s="1119"/>
    </row>
    <row r="339" spans="1:11" ht="14.1" customHeight="1" x14ac:dyDescent="0.25">
      <c r="A339" s="1119"/>
      <c r="B339" s="1119"/>
      <c r="C339" s="1135" t="s">
        <v>1049</v>
      </c>
      <c r="D339" s="1136">
        <v>0</v>
      </c>
      <c r="E339" s="1136">
        <v>0</v>
      </c>
      <c r="F339" s="1136">
        <v>0</v>
      </c>
      <c r="G339" s="1136">
        <v>0</v>
      </c>
      <c r="H339" s="1119"/>
      <c r="I339" s="1119"/>
      <c r="J339" s="1119"/>
      <c r="K339" s="1119"/>
    </row>
    <row r="340" spans="1:11" ht="14.1" customHeight="1" x14ac:dyDescent="0.25">
      <c r="A340" s="1119"/>
      <c r="B340" s="1119"/>
      <c r="C340" s="1135" t="s">
        <v>1055</v>
      </c>
      <c r="D340" s="1136">
        <v>0</v>
      </c>
      <c r="E340" s="1136">
        <v>120000</v>
      </c>
      <c r="F340" s="1136">
        <v>120000</v>
      </c>
      <c r="G340" s="1136">
        <v>120000</v>
      </c>
      <c r="H340" s="1119"/>
      <c r="I340" s="1119"/>
      <c r="J340" s="1119"/>
      <c r="K340" s="1119"/>
    </row>
    <row r="341" spans="1:11" ht="14.1" customHeight="1" x14ac:dyDescent="0.25">
      <c r="A341" s="1119"/>
      <c r="B341" s="1119"/>
      <c r="C341" s="1135" t="s">
        <v>1048</v>
      </c>
      <c r="D341" s="1136">
        <v>0</v>
      </c>
      <c r="E341" s="1136">
        <v>120000</v>
      </c>
      <c r="F341" s="1136">
        <v>120000</v>
      </c>
      <c r="G341" s="1136">
        <v>120000</v>
      </c>
      <c r="H341" s="1119"/>
      <c r="I341" s="1119"/>
      <c r="J341" s="1119"/>
      <c r="K341" s="1119"/>
    </row>
    <row r="342" spans="1:11" ht="14.1" customHeight="1" x14ac:dyDescent="0.25">
      <c r="A342" s="1119"/>
      <c r="B342" s="1119"/>
      <c r="C342" s="1135" t="s">
        <v>1049</v>
      </c>
      <c r="D342" s="1136">
        <v>0</v>
      </c>
      <c r="E342" s="1136">
        <v>0</v>
      </c>
      <c r="F342" s="1136">
        <v>0</v>
      </c>
      <c r="G342" s="1136">
        <v>0</v>
      </c>
      <c r="H342" s="1119"/>
      <c r="I342" s="1119"/>
      <c r="J342" s="1119"/>
      <c r="K342" s="1119"/>
    </row>
    <row r="343" spans="1:11" ht="14.1" customHeight="1" x14ac:dyDescent="0.25">
      <c r="A343" s="1119"/>
      <c r="B343" s="1119"/>
      <c r="C343" s="1135" t="s">
        <v>1056</v>
      </c>
      <c r="D343" s="1136">
        <v>0</v>
      </c>
      <c r="E343" s="1136">
        <v>0</v>
      </c>
      <c r="F343" s="1136">
        <v>0</v>
      </c>
      <c r="G343" s="1136">
        <v>0</v>
      </c>
      <c r="H343" s="1119"/>
      <c r="I343" s="1119"/>
      <c r="J343" s="1119"/>
      <c r="K343" s="1119"/>
    </row>
    <row r="344" spans="1:11" ht="14.1" customHeight="1" x14ac:dyDescent="0.25">
      <c r="A344" s="1119"/>
      <c r="B344" s="1119"/>
      <c r="C344" s="1135" t="s">
        <v>1048</v>
      </c>
      <c r="D344" s="1136">
        <v>0</v>
      </c>
      <c r="E344" s="1136">
        <v>0</v>
      </c>
      <c r="F344" s="1136">
        <v>0</v>
      </c>
      <c r="G344" s="1136">
        <v>0</v>
      </c>
      <c r="H344" s="1119"/>
      <c r="I344" s="1119"/>
      <c r="J344" s="1119"/>
      <c r="K344" s="1119"/>
    </row>
    <row r="345" spans="1:11" ht="14.1" customHeight="1" x14ac:dyDescent="0.25">
      <c r="A345" s="1119"/>
      <c r="B345" s="1119"/>
      <c r="C345" s="1135" t="s">
        <v>1057</v>
      </c>
      <c r="D345" s="1136">
        <v>0</v>
      </c>
      <c r="E345" s="1136">
        <v>0</v>
      </c>
      <c r="F345" s="1136">
        <v>0</v>
      </c>
      <c r="G345" s="1136">
        <v>0</v>
      </c>
      <c r="H345" s="1119"/>
      <c r="I345" s="1119"/>
      <c r="J345" s="1119"/>
      <c r="K345" s="1119"/>
    </row>
    <row r="346" spans="1:11" ht="14.1" customHeight="1" x14ac:dyDescent="0.25">
      <c r="A346" s="1119"/>
      <c r="B346" s="1119"/>
      <c r="C346" s="1135" t="s">
        <v>1058</v>
      </c>
      <c r="D346" s="1136">
        <v>0</v>
      </c>
      <c r="E346" s="1136">
        <v>0</v>
      </c>
      <c r="F346" s="1136">
        <v>0</v>
      </c>
      <c r="G346" s="1136">
        <v>0</v>
      </c>
      <c r="H346" s="1119"/>
      <c r="I346" s="1119"/>
      <c r="J346" s="1119"/>
      <c r="K346" s="1119"/>
    </row>
    <row r="347" spans="1:11" ht="14.1" customHeight="1" x14ac:dyDescent="0.25">
      <c r="A347" s="1119"/>
      <c r="B347" s="1119"/>
      <c r="C347" s="1135" t="s">
        <v>1059</v>
      </c>
      <c r="D347" s="1136">
        <v>0</v>
      </c>
      <c r="E347" s="1136">
        <v>0</v>
      </c>
      <c r="F347" s="1136">
        <v>0</v>
      </c>
      <c r="G347" s="1136">
        <v>0</v>
      </c>
      <c r="H347" s="1119"/>
      <c r="I347" s="1119"/>
      <c r="J347" s="1119"/>
      <c r="K347" s="1119"/>
    </row>
    <row r="348" spans="1:11" ht="14.1" customHeight="1" x14ac:dyDescent="0.25">
      <c r="A348" s="1119"/>
      <c r="B348" s="1119"/>
      <c r="C348" s="1135" t="s">
        <v>1060</v>
      </c>
      <c r="D348" s="1136">
        <v>0</v>
      </c>
      <c r="E348" s="1136">
        <v>0</v>
      </c>
      <c r="F348" s="1136">
        <v>0</v>
      </c>
      <c r="G348" s="1136">
        <v>0</v>
      </c>
      <c r="H348" s="1119"/>
      <c r="I348" s="1119"/>
      <c r="J348" s="1119"/>
      <c r="K348" s="1119"/>
    </row>
    <row r="349" spans="1:11" ht="14.1" customHeight="1" x14ac:dyDescent="0.25">
      <c r="A349" s="1119"/>
      <c r="B349" s="1119"/>
      <c r="C349" s="1135" t="s">
        <v>1061</v>
      </c>
      <c r="D349" s="1136">
        <v>0</v>
      </c>
      <c r="E349" s="1136">
        <v>0</v>
      </c>
      <c r="F349" s="1136">
        <v>0</v>
      </c>
      <c r="G349" s="1136">
        <v>0</v>
      </c>
      <c r="H349" s="1119"/>
      <c r="I349" s="1119"/>
      <c r="J349" s="1119"/>
      <c r="K349" s="1119"/>
    </row>
    <row r="350" spans="1:11" ht="14.1" customHeight="1" x14ac:dyDescent="0.25">
      <c r="A350" s="1119"/>
      <c r="B350" s="1119"/>
      <c r="C350" s="1135" t="s">
        <v>1048</v>
      </c>
      <c r="D350" s="1136">
        <v>0</v>
      </c>
      <c r="E350" s="1136">
        <v>0</v>
      </c>
      <c r="F350" s="1136">
        <v>0</v>
      </c>
      <c r="G350" s="1136">
        <v>0</v>
      </c>
      <c r="H350" s="1119"/>
      <c r="I350" s="1119"/>
      <c r="J350" s="1119"/>
      <c r="K350" s="1119"/>
    </row>
    <row r="351" spans="1:11" ht="14.1" customHeight="1" x14ac:dyDescent="0.25">
      <c r="A351" s="1119"/>
      <c r="B351" s="1119"/>
      <c r="C351" s="1135" t="s">
        <v>1057</v>
      </c>
      <c r="D351" s="1136">
        <v>0</v>
      </c>
      <c r="E351" s="1136">
        <v>0</v>
      </c>
      <c r="F351" s="1136">
        <v>0</v>
      </c>
      <c r="G351" s="1136">
        <v>0</v>
      </c>
      <c r="H351" s="1119"/>
      <c r="I351" s="1119"/>
      <c r="J351" s="1119"/>
      <c r="K351" s="1119"/>
    </row>
    <row r="352" spans="1:11" ht="14.1" customHeight="1" x14ac:dyDescent="0.25">
      <c r="A352" s="1119"/>
      <c r="B352" s="1119"/>
      <c r="C352" s="1135" t="s">
        <v>1058</v>
      </c>
      <c r="D352" s="1136">
        <v>0</v>
      </c>
      <c r="E352" s="1136">
        <v>0</v>
      </c>
      <c r="F352" s="1136">
        <v>0</v>
      </c>
      <c r="G352" s="1136">
        <v>0</v>
      </c>
      <c r="H352" s="1119"/>
      <c r="I352" s="1119"/>
      <c r="J352" s="1119"/>
      <c r="K352" s="1119"/>
    </row>
    <row r="353" spans="1:11" ht="14.1" customHeight="1" x14ac:dyDescent="0.25">
      <c r="A353" s="1119"/>
      <c r="B353" s="1119"/>
      <c r="C353" s="1135" t="s">
        <v>1059</v>
      </c>
      <c r="D353" s="1136">
        <v>0</v>
      </c>
      <c r="E353" s="1136">
        <v>0</v>
      </c>
      <c r="F353" s="1136">
        <v>0</v>
      </c>
      <c r="G353" s="1136">
        <v>0</v>
      </c>
      <c r="H353" s="1119"/>
      <c r="I353" s="1119"/>
      <c r="J353" s="1119"/>
      <c r="K353" s="1119"/>
    </row>
    <row r="354" spans="1:11" ht="14.1" customHeight="1" x14ac:dyDescent="0.25">
      <c r="A354" s="1119"/>
      <c r="B354" s="1119"/>
      <c r="C354" s="1135" t="s">
        <v>1060</v>
      </c>
      <c r="D354" s="1136">
        <v>0</v>
      </c>
      <c r="E354" s="1136">
        <v>0</v>
      </c>
      <c r="F354" s="1136">
        <v>0</v>
      </c>
      <c r="G354" s="1136">
        <v>0</v>
      </c>
      <c r="H354" s="1119"/>
      <c r="I354" s="1119"/>
      <c r="J354" s="1119"/>
      <c r="K354" s="1119"/>
    </row>
    <row r="355" spans="1:11" ht="14.1" customHeight="1" x14ac:dyDescent="0.25">
      <c r="A355" s="1119"/>
      <c r="B355" s="1119"/>
      <c r="C355" s="1135" t="s">
        <v>1062</v>
      </c>
      <c r="D355" s="1136">
        <v>0</v>
      </c>
      <c r="E355" s="1136">
        <v>0</v>
      </c>
      <c r="F355" s="1136">
        <v>0</v>
      </c>
      <c r="G355" s="1136">
        <v>0</v>
      </c>
      <c r="H355" s="1119"/>
      <c r="I355" s="1119"/>
      <c r="J355" s="1119"/>
      <c r="K355" s="1119"/>
    </row>
    <row r="356" spans="1:11" ht="14.1" customHeight="1" x14ac:dyDescent="0.25">
      <c r="A356" s="1119"/>
      <c r="B356" s="1119"/>
      <c r="C356" s="1135" t="s">
        <v>1048</v>
      </c>
      <c r="D356" s="1136">
        <v>0</v>
      </c>
      <c r="E356" s="1136">
        <v>0</v>
      </c>
      <c r="F356" s="1136">
        <v>0</v>
      </c>
      <c r="G356" s="1136">
        <v>0</v>
      </c>
      <c r="H356" s="1119"/>
      <c r="I356" s="1119"/>
      <c r="J356" s="1119"/>
      <c r="K356" s="1119"/>
    </row>
    <row r="357" spans="1:11" ht="14.1" customHeight="1" x14ac:dyDescent="0.25">
      <c r="A357" s="1119"/>
      <c r="B357" s="1119"/>
      <c r="C357" s="1135" t="s">
        <v>1057</v>
      </c>
      <c r="D357" s="1136">
        <v>0</v>
      </c>
      <c r="E357" s="1136">
        <v>0</v>
      </c>
      <c r="F357" s="1136">
        <v>0</v>
      </c>
      <c r="G357" s="1136">
        <v>0</v>
      </c>
      <c r="H357" s="1119"/>
      <c r="I357" s="1119"/>
      <c r="J357" s="1119"/>
      <c r="K357" s="1119"/>
    </row>
    <row r="358" spans="1:11" ht="14.1" customHeight="1" x14ac:dyDescent="0.25">
      <c r="A358" s="1119"/>
      <c r="B358" s="1119"/>
      <c r="C358" s="1135" t="s">
        <v>1058</v>
      </c>
      <c r="D358" s="1136">
        <v>0</v>
      </c>
      <c r="E358" s="1136">
        <v>0</v>
      </c>
      <c r="F358" s="1136">
        <v>0</v>
      </c>
      <c r="G358" s="1136">
        <v>0</v>
      </c>
      <c r="H358" s="1119"/>
      <c r="I358" s="1119"/>
      <c r="J358" s="1119"/>
      <c r="K358" s="1119"/>
    </row>
    <row r="359" spans="1:11" ht="14.1" customHeight="1" x14ac:dyDescent="0.25">
      <c r="A359" s="1119"/>
      <c r="B359" s="1119"/>
      <c r="C359" s="1135" t="s">
        <v>1059</v>
      </c>
      <c r="D359" s="1136">
        <v>0</v>
      </c>
      <c r="E359" s="1136">
        <v>0</v>
      </c>
      <c r="F359" s="1136">
        <v>0</v>
      </c>
      <c r="G359" s="1136">
        <v>0</v>
      </c>
      <c r="H359" s="1119"/>
      <c r="I359" s="1119"/>
      <c r="J359" s="1119"/>
      <c r="K359" s="1119"/>
    </row>
    <row r="360" spans="1:11" ht="14.1" customHeight="1" x14ac:dyDescent="0.25">
      <c r="A360" s="1119"/>
      <c r="B360" s="1119"/>
      <c r="C360" s="1135" t="s">
        <v>1060</v>
      </c>
      <c r="D360" s="1136">
        <v>0</v>
      </c>
      <c r="E360" s="1136">
        <v>0</v>
      </c>
      <c r="F360" s="1136">
        <v>0</v>
      </c>
      <c r="G360" s="1136">
        <v>0</v>
      </c>
      <c r="H360" s="1119"/>
      <c r="I360" s="1119"/>
      <c r="J360" s="1119"/>
      <c r="K360" s="1119"/>
    </row>
    <row r="361" spans="1:11" ht="14.1" customHeight="1" x14ac:dyDescent="0.25">
      <c r="A361" s="1119"/>
      <c r="B361" s="1119"/>
      <c r="C361" s="1135" t="s">
        <v>1063</v>
      </c>
      <c r="D361" s="1136">
        <v>0</v>
      </c>
      <c r="E361" s="1136">
        <v>0</v>
      </c>
      <c r="F361" s="1136">
        <v>0</v>
      </c>
      <c r="G361" s="1136">
        <v>0</v>
      </c>
      <c r="H361" s="1119"/>
      <c r="I361" s="1119"/>
      <c r="J361" s="1119"/>
      <c r="K361" s="1119"/>
    </row>
    <row r="362" spans="1:11" ht="14.1" customHeight="1" x14ac:dyDescent="0.25">
      <c r="A362" s="1119"/>
      <c r="B362" s="1119"/>
      <c r="C362" s="1135" t="s">
        <v>1064</v>
      </c>
      <c r="D362" s="1136">
        <v>0</v>
      </c>
      <c r="E362" s="1136">
        <v>0</v>
      </c>
      <c r="F362" s="1136">
        <v>0</v>
      </c>
      <c r="G362" s="1136">
        <v>0</v>
      </c>
      <c r="H362" s="1119"/>
      <c r="I362" s="1119"/>
      <c r="J362" s="1119"/>
      <c r="K362" s="1119"/>
    </row>
    <row r="363" spans="1:11" ht="14.1" customHeight="1" x14ac:dyDescent="0.25">
      <c r="A363" s="1119"/>
      <c r="B363" s="1119"/>
      <c r="C363" s="1137" t="s">
        <v>572</v>
      </c>
      <c r="D363" s="1136">
        <v>0</v>
      </c>
      <c r="E363" s="1136">
        <v>55310000</v>
      </c>
      <c r="F363" s="1136">
        <v>56810000</v>
      </c>
      <c r="G363" s="1136">
        <v>56810000</v>
      </c>
      <c r="H363" s="1119"/>
      <c r="I363" s="1119"/>
      <c r="J363" s="1119"/>
      <c r="K363" s="1119"/>
    </row>
    <row r="364" spans="1:11" x14ac:dyDescent="0.25">
      <c r="A364" s="1119"/>
      <c r="B364" s="1119"/>
      <c r="C364" s="1129" t="s">
        <v>1022</v>
      </c>
      <c r="D364" s="1252" t="s">
        <v>1604</v>
      </c>
      <c r="E364" s="1253"/>
      <c r="F364" s="1253"/>
      <c r="G364" s="1253"/>
      <c r="H364" s="1119"/>
      <c r="I364" s="1119"/>
      <c r="J364" s="1119"/>
      <c r="K364" s="1119"/>
    </row>
    <row r="365" spans="1:11" ht="21.95" customHeight="1" x14ac:dyDescent="0.25">
      <c r="A365" s="1119"/>
      <c r="B365" s="1119"/>
      <c r="C365" s="1130" t="s">
        <v>1024</v>
      </c>
      <c r="D365" s="1254" t="s">
        <v>1605</v>
      </c>
      <c r="E365" s="1255"/>
      <c r="F365" s="1255"/>
      <c r="G365" s="1255"/>
      <c r="H365" s="1119"/>
      <c r="I365" s="1119"/>
      <c r="J365" s="1119"/>
      <c r="K365" s="1119"/>
    </row>
    <row r="366" spans="1:11" x14ac:dyDescent="0.25">
      <c r="A366" s="1119"/>
      <c r="B366" s="1119"/>
      <c r="C366" s="1130" t="s">
        <v>31</v>
      </c>
      <c r="D366" s="1254" t="s">
        <v>1606</v>
      </c>
      <c r="E366" s="1255"/>
      <c r="F366" s="1255"/>
      <c r="G366" s="1255"/>
      <c r="H366" s="1119"/>
      <c r="I366" s="1119"/>
      <c r="J366" s="1119"/>
      <c r="K366" s="1119"/>
    </row>
    <row r="367" spans="1:11" ht="15" customHeight="1" x14ac:dyDescent="0.25">
      <c r="A367" s="1119"/>
      <c r="B367" s="1119"/>
      <c r="C367" s="1131"/>
      <c r="D367" s="1132">
        <v>2024</v>
      </c>
      <c r="E367" s="1132">
        <v>2025</v>
      </c>
      <c r="F367" s="1132">
        <v>2026</v>
      </c>
      <c r="G367" s="1132">
        <v>2027</v>
      </c>
      <c r="H367" s="1119"/>
      <c r="I367" s="1119"/>
      <c r="J367" s="1119"/>
      <c r="K367" s="1119"/>
    </row>
    <row r="368" spans="1:11" ht="15" customHeight="1" x14ac:dyDescent="0.25">
      <c r="A368" s="1119"/>
      <c r="B368" s="1119"/>
      <c r="C368" s="1133"/>
      <c r="D368" s="1134" t="s">
        <v>13</v>
      </c>
      <c r="E368" s="1134" t="s">
        <v>14</v>
      </c>
      <c r="F368" s="1134" t="s">
        <v>14</v>
      </c>
      <c r="G368" s="1134" t="s">
        <v>14</v>
      </c>
      <c r="H368" s="1119"/>
      <c r="I368" s="1119"/>
      <c r="J368" s="1119"/>
      <c r="K368" s="1119"/>
    </row>
    <row r="369" spans="1:11" ht="14.1" customHeight="1" x14ac:dyDescent="0.25">
      <c r="A369" s="1119"/>
      <c r="B369" s="1119"/>
      <c r="C369" s="1123" t="s">
        <v>33</v>
      </c>
      <c r="D369" s="1127" t="s">
        <v>1519</v>
      </c>
      <c r="E369" s="1127" t="s">
        <v>1480</v>
      </c>
      <c r="F369" s="1127" t="s">
        <v>1480</v>
      </c>
      <c r="G369" s="1127" t="s">
        <v>1480</v>
      </c>
      <c r="H369" s="1119"/>
      <c r="I369" s="1119"/>
      <c r="J369" s="1119"/>
      <c r="K369" s="1119"/>
    </row>
    <row r="370" spans="1:11" ht="14.1" customHeight="1" x14ac:dyDescent="0.25">
      <c r="A370" s="1119"/>
      <c r="B370" s="1119"/>
      <c r="C370" s="1123" t="s">
        <v>1029</v>
      </c>
      <c r="D370" s="1127" t="s">
        <v>1607</v>
      </c>
      <c r="E370" s="1127" t="s">
        <v>1608</v>
      </c>
      <c r="F370" s="1127" t="s">
        <v>1152</v>
      </c>
      <c r="G370" s="1127" t="s">
        <v>1152</v>
      </c>
      <c r="H370" s="1119"/>
      <c r="I370" s="1119"/>
      <c r="J370" s="1119"/>
      <c r="K370" s="1119"/>
    </row>
    <row r="371" spans="1:11" ht="14.1" customHeight="1" x14ac:dyDescent="0.25">
      <c r="A371" s="1119"/>
      <c r="B371" s="1119"/>
      <c r="C371" s="1123" t="s">
        <v>1032</v>
      </c>
      <c r="D371" s="1127" t="s">
        <v>1609</v>
      </c>
      <c r="E371" s="1127" t="s">
        <v>1610</v>
      </c>
      <c r="F371" s="1127" t="s">
        <v>1611</v>
      </c>
      <c r="G371" s="1127" t="s">
        <v>1611</v>
      </c>
      <c r="H371" s="1119"/>
      <c r="I371" s="1119"/>
      <c r="J371" s="1119"/>
      <c r="K371" s="1119"/>
    </row>
    <row r="372" spans="1:11" ht="14.1" customHeight="1" x14ac:dyDescent="0.25">
      <c r="A372" s="1119"/>
      <c r="B372" s="1119"/>
      <c r="C372" s="1123" t="s">
        <v>1037</v>
      </c>
      <c r="D372" s="1127" t="s">
        <v>1038</v>
      </c>
      <c r="E372" s="1127" t="s">
        <v>1612</v>
      </c>
      <c r="F372" s="1127" t="s">
        <v>1039</v>
      </c>
      <c r="G372" s="1127" t="s">
        <v>1039</v>
      </c>
      <c r="H372" s="1119"/>
      <c r="I372" s="1119"/>
      <c r="J372" s="1119"/>
      <c r="K372" s="1119"/>
    </row>
    <row r="373" spans="1:11" ht="14.1" customHeight="1" x14ac:dyDescent="0.25">
      <c r="A373" s="1119"/>
      <c r="B373" s="1119"/>
      <c r="C373" s="1123" t="s">
        <v>1042</v>
      </c>
      <c r="D373" s="1127" t="s">
        <v>1038</v>
      </c>
      <c r="E373" s="1127" t="s">
        <v>1613</v>
      </c>
      <c r="F373" s="1127" t="s">
        <v>1614</v>
      </c>
      <c r="G373" s="1127" t="s">
        <v>1039</v>
      </c>
      <c r="H373" s="1119"/>
      <c r="I373" s="1119"/>
      <c r="J373" s="1119"/>
      <c r="K373" s="1119"/>
    </row>
    <row r="374" spans="1:11" ht="14.1" customHeight="1" x14ac:dyDescent="0.25">
      <c r="A374" s="1119"/>
      <c r="B374" s="1119"/>
      <c r="C374" s="1123" t="s">
        <v>39</v>
      </c>
      <c r="D374" s="1127" t="s">
        <v>1038</v>
      </c>
      <c r="E374" s="1127" t="s">
        <v>1615</v>
      </c>
      <c r="F374" s="1127" t="s">
        <v>1614</v>
      </c>
      <c r="G374" s="1127" t="s">
        <v>1039</v>
      </c>
      <c r="H374" s="1119"/>
      <c r="I374" s="1119"/>
      <c r="J374" s="1119"/>
      <c r="K374" s="1119"/>
    </row>
    <row r="375" spans="1:11" ht="14.1" customHeight="1" x14ac:dyDescent="0.25">
      <c r="A375" s="1119"/>
      <c r="B375" s="1119"/>
      <c r="C375" s="1250" t="s">
        <v>1046</v>
      </c>
      <c r="D375" s="1251"/>
      <c r="E375" s="1251"/>
      <c r="F375" s="1251"/>
      <c r="G375" s="1251"/>
      <c r="H375" s="1119"/>
      <c r="I375" s="1119"/>
      <c r="J375" s="1119"/>
      <c r="K375" s="1119"/>
    </row>
    <row r="376" spans="1:11" ht="14.1" customHeight="1" x14ac:dyDescent="0.25">
      <c r="A376" s="1119"/>
      <c r="B376" s="1119"/>
      <c r="C376" s="1131"/>
      <c r="D376" s="1132">
        <v>2024</v>
      </c>
      <c r="E376" s="1132">
        <v>2025</v>
      </c>
      <c r="F376" s="1132">
        <v>2026</v>
      </c>
      <c r="G376" s="1132">
        <v>2027</v>
      </c>
      <c r="H376" s="1119"/>
      <c r="I376" s="1119"/>
      <c r="J376" s="1119"/>
      <c r="K376" s="1119"/>
    </row>
    <row r="377" spans="1:11" ht="14.1" customHeight="1" x14ac:dyDescent="0.25">
      <c r="A377" s="1119"/>
      <c r="B377" s="1119"/>
      <c r="C377" s="1133"/>
      <c r="D377" s="1134" t="s">
        <v>13</v>
      </c>
      <c r="E377" s="1134" t="s">
        <v>14</v>
      </c>
      <c r="F377" s="1134" t="s">
        <v>14</v>
      </c>
      <c r="G377" s="1134" t="s">
        <v>14</v>
      </c>
      <c r="H377" s="1119"/>
      <c r="I377" s="1119"/>
      <c r="J377" s="1119"/>
      <c r="K377" s="1119"/>
    </row>
    <row r="378" spans="1:11" ht="14.1" customHeight="1" x14ac:dyDescent="0.25">
      <c r="A378" s="1119"/>
      <c r="B378" s="1119"/>
      <c r="C378" s="1135" t="s">
        <v>1047</v>
      </c>
      <c r="D378" s="1136">
        <v>0</v>
      </c>
      <c r="E378" s="1136">
        <v>0</v>
      </c>
      <c r="F378" s="1136">
        <v>0</v>
      </c>
      <c r="G378" s="1136">
        <v>0</v>
      </c>
      <c r="H378" s="1119"/>
      <c r="I378" s="1119"/>
      <c r="J378" s="1119"/>
      <c r="K378" s="1119"/>
    </row>
    <row r="379" spans="1:11" ht="14.1" customHeight="1" x14ac:dyDescent="0.25">
      <c r="A379" s="1119"/>
      <c r="B379" s="1119"/>
      <c r="C379" s="1135" t="s">
        <v>1048</v>
      </c>
      <c r="D379" s="1136">
        <v>0</v>
      </c>
      <c r="E379" s="1136">
        <v>0</v>
      </c>
      <c r="F379" s="1136">
        <v>0</v>
      </c>
      <c r="G379" s="1136">
        <v>0</v>
      </c>
      <c r="H379" s="1119"/>
      <c r="I379" s="1119"/>
      <c r="J379" s="1119"/>
      <c r="K379" s="1119"/>
    </row>
    <row r="380" spans="1:11" ht="14.1" customHeight="1" x14ac:dyDescent="0.25">
      <c r="A380" s="1119"/>
      <c r="B380" s="1119"/>
      <c r="C380" s="1135" t="s">
        <v>1049</v>
      </c>
      <c r="D380" s="1136">
        <v>0</v>
      </c>
      <c r="E380" s="1136">
        <v>0</v>
      </c>
      <c r="F380" s="1136">
        <v>0</v>
      </c>
      <c r="G380" s="1136">
        <v>0</v>
      </c>
      <c r="H380" s="1119"/>
      <c r="I380" s="1119"/>
      <c r="J380" s="1119"/>
      <c r="K380" s="1119"/>
    </row>
    <row r="381" spans="1:11" ht="14.1" customHeight="1" x14ac:dyDescent="0.25">
      <c r="A381" s="1119"/>
      <c r="B381" s="1119"/>
      <c r="C381" s="1135" t="s">
        <v>1050</v>
      </c>
      <c r="D381" s="1136">
        <v>0</v>
      </c>
      <c r="E381" s="1136">
        <v>0</v>
      </c>
      <c r="F381" s="1136">
        <v>0</v>
      </c>
      <c r="G381" s="1136">
        <v>0</v>
      </c>
      <c r="H381" s="1119"/>
      <c r="I381" s="1119"/>
      <c r="J381" s="1119"/>
      <c r="K381" s="1119"/>
    </row>
    <row r="382" spans="1:11" ht="14.1" customHeight="1" x14ac:dyDescent="0.25">
      <c r="A382" s="1119"/>
      <c r="B382" s="1119"/>
      <c r="C382" s="1135" t="s">
        <v>1048</v>
      </c>
      <c r="D382" s="1136">
        <v>0</v>
      </c>
      <c r="E382" s="1136">
        <v>0</v>
      </c>
      <c r="F382" s="1136">
        <v>0</v>
      </c>
      <c r="G382" s="1136">
        <v>0</v>
      </c>
      <c r="H382" s="1119"/>
      <c r="I382" s="1119"/>
      <c r="J382" s="1119"/>
      <c r="K382" s="1119"/>
    </row>
    <row r="383" spans="1:11" ht="14.1" customHeight="1" x14ac:dyDescent="0.25">
      <c r="A383" s="1119"/>
      <c r="B383" s="1119"/>
      <c r="C383" s="1135" t="s">
        <v>1049</v>
      </c>
      <c r="D383" s="1136">
        <v>0</v>
      </c>
      <c r="E383" s="1136">
        <v>0</v>
      </c>
      <c r="F383" s="1136">
        <v>0</v>
      </c>
      <c r="G383" s="1136">
        <v>0</v>
      </c>
      <c r="H383" s="1119"/>
      <c r="I383" s="1119"/>
      <c r="J383" s="1119"/>
      <c r="K383" s="1119"/>
    </row>
    <row r="384" spans="1:11" ht="14.1" customHeight="1" x14ac:dyDescent="0.25">
      <c r="A384" s="1119"/>
      <c r="B384" s="1119"/>
      <c r="C384" s="1135" t="s">
        <v>1051</v>
      </c>
      <c r="D384" s="1136">
        <v>0</v>
      </c>
      <c r="E384" s="1136">
        <v>2500000</v>
      </c>
      <c r="F384" s="1136">
        <v>2000000</v>
      </c>
      <c r="G384" s="1136">
        <v>2000000</v>
      </c>
      <c r="H384" s="1119"/>
      <c r="I384" s="1119"/>
      <c r="J384" s="1119"/>
      <c r="K384" s="1119"/>
    </row>
    <row r="385" spans="1:11" ht="14.1" customHeight="1" x14ac:dyDescent="0.25">
      <c r="A385" s="1119"/>
      <c r="B385" s="1119"/>
      <c r="C385" s="1135" t="s">
        <v>1048</v>
      </c>
      <c r="D385" s="1136">
        <v>0</v>
      </c>
      <c r="E385" s="1136">
        <v>2500000</v>
      </c>
      <c r="F385" s="1136">
        <v>2000000</v>
      </c>
      <c r="G385" s="1136">
        <v>2000000</v>
      </c>
      <c r="H385" s="1119"/>
      <c r="I385" s="1119"/>
      <c r="J385" s="1119"/>
      <c r="K385" s="1119"/>
    </row>
    <row r="386" spans="1:11" ht="14.1" customHeight="1" x14ac:dyDescent="0.25">
      <c r="A386" s="1119"/>
      <c r="B386" s="1119"/>
      <c r="C386" s="1135" t="s">
        <v>1049</v>
      </c>
      <c r="D386" s="1136">
        <v>0</v>
      </c>
      <c r="E386" s="1136">
        <v>0</v>
      </c>
      <c r="F386" s="1136">
        <v>0</v>
      </c>
      <c r="G386" s="1136">
        <v>0</v>
      </c>
      <c r="H386" s="1119"/>
      <c r="I386" s="1119"/>
      <c r="J386" s="1119"/>
      <c r="K386" s="1119"/>
    </row>
    <row r="387" spans="1:11" ht="14.1" customHeight="1" x14ac:dyDescent="0.25">
      <c r="A387" s="1119"/>
      <c r="B387" s="1119"/>
      <c r="C387" s="1135" t="s">
        <v>1052</v>
      </c>
      <c r="D387" s="1136">
        <v>0</v>
      </c>
      <c r="E387" s="1136">
        <v>0</v>
      </c>
      <c r="F387" s="1136">
        <v>0</v>
      </c>
      <c r="G387" s="1136">
        <v>0</v>
      </c>
      <c r="H387" s="1119"/>
      <c r="I387" s="1119"/>
      <c r="J387" s="1119"/>
      <c r="K387" s="1119"/>
    </row>
    <row r="388" spans="1:11" ht="14.1" customHeight="1" x14ac:dyDescent="0.25">
      <c r="A388" s="1119"/>
      <c r="B388" s="1119"/>
      <c r="C388" s="1135" t="s">
        <v>1048</v>
      </c>
      <c r="D388" s="1136">
        <v>0</v>
      </c>
      <c r="E388" s="1136">
        <v>0</v>
      </c>
      <c r="F388" s="1136">
        <v>0</v>
      </c>
      <c r="G388" s="1136">
        <v>0</v>
      </c>
      <c r="H388" s="1119"/>
      <c r="I388" s="1119"/>
      <c r="J388" s="1119"/>
      <c r="K388" s="1119"/>
    </row>
    <row r="389" spans="1:11" ht="14.1" customHeight="1" x14ac:dyDescent="0.25">
      <c r="A389" s="1119"/>
      <c r="B389" s="1119"/>
      <c r="C389" s="1135" t="s">
        <v>1049</v>
      </c>
      <c r="D389" s="1136">
        <v>0</v>
      </c>
      <c r="E389" s="1136">
        <v>0</v>
      </c>
      <c r="F389" s="1136">
        <v>0</v>
      </c>
      <c r="G389" s="1136">
        <v>0</v>
      </c>
      <c r="H389" s="1119"/>
      <c r="I389" s="1119"/>
      <c r="J389" s="1119"/>
      <c r="K389" s="1119"/>
    </row>
    <row r="390" spans="1:11" ht="14.1" customHeight="1" x14ac:dyDescent="0.25">
      <c r="A390" s="1119"/>
      <c r="B390" s="1119"/>
      <c r="C390" s="1135" t="s">
        <v>1053</v>
      </c>
      <c r="D390" s="1136">
        <v>0</v>
      </c>
      <c r="E390" s="1136">
        <v>0</v>
      </c>
      <c r="F390" s="1136">
        <v>0</v>
      </c>
      <c r="G390" s="1136">
        <v>0</v>
      </c>
      <c r="H390" s="1119"/>
      <c r="I390" s="1119"/>
      <c r="J390" s="1119"/>
      <c r="K390" s="1119"/>
    </row>
    <row r="391" spans="1:11" ht="14.1" customHeight="1" x14ac:dyDescent="0.25">
      <c r="A391" s="1119"/>
      <c r="B391" s="1119"/>
      <c r="C391" s="1135" t="s">
        <v>1048</v>
      </c>
      <c r="D391" s="1136">
        <v>0</v>
      </c>
      <c r="E391" s="1136">
        <v>0</v>
      </c>
      <c r="F391" s="1136">
        <v>0</v>
      </c>
      <c r="G391" s="1136">
        <v>0</v>
      </c>
      <c r="H391" s="1119"/>
      <c r="I391" s="1119"/>
      <c r="J391" s="1119"/>
      <c r="K391" s="1119"/>
    </row>
    <row r="392" spans="1:11" ht="14.1" customHeight="1" x14ac:dyDescent="0.25">
      <c r="A392" s="1119"/>
      <c r="B392" s="1119"/>
      <c r="C392" s="1135" t="s">
        <v>1049</v>
      </c>
      <c r="D392" s="1136">
        <v>0</v>
      </c>
      <c r="E392" s="1136">
        <v>0</v>
      </c>
      <c r="F392" s="1136">
        <v>0</v>
      </c>
      <c r="G392" s="1136">
        <v>0</v>
      </c>
      <c r="H392" s="1119"/>
      <c r="I392" s="1119"/>
      <c r="J392" s="1119"/>
      <c r="K392" s="1119"/>
    </row>
    <row r="393" spans="1:11" ht="14.1" customHeight="1" x14ac:dyDescent="0.25">
      <c r="A393" s="1119"/>
      <c r="B393" s="1119"/>
      <c r="C393" s="1135" t="s">
        <v>1054</v>
      </c>
      <c r="D393" s="1136">
        <v>0</v>
      </c>
      <c r="E393" s="1136">
        <v>0</v>
      </c>
      <c r="F393" s="1136">
        <v>0</v>
      </c>
      <c r="G393" s="1136">
        <v>0</v>
      </c>
      <c r="H393" s="1119"/>
      <c r="I393" s="1119"/>
      <c r="J393" s="1119"/>
      <c r="K393" s="1119"/>
    </row>
    <row r="394" spans="1:11" ht="14.1" customHeight="1" x14ac:dyDescent="0.25">
      <c r="A394" s="1119"/>
      <c r="B394" s="1119"/>
      <c r="C394" s="1135" t="s">
        <v>1048</v>
      </c>
      <c r="D394" s="1136">
        <v>0</v>
      </c>
      <c r="E394" s="1136">
        <v>0</v>
      </c>
      <c r="F394" s="1136">
        <v>0</v>
      </c>
      <c r="G394" s="1136">
        <v>0</v>
      </c>
      <c r="H394" s="1119"/>
      <c r="I394" s="1119"/>
      <c r="J394" s="1119"/>
      <c r="K394" s="1119"/>
    </row>
    <row r="395" spans="1:11" ht="14.1" customHeight="1" x14ac:dyDescent="0.25">
      <c r="A395" s="1119"/>
      <c r="B395" s="1119"/>
      <c r="C395" s="1135" t="s">
        <v>1049</v>
      </c>
      <c r="D395" s="1136">
        <v>0</v>
      </c>
      <c r="E395" s="1136">
        <v>0</v>
      </c>
      <c r="F395" s="1136">
        <v>0</v>
      </c>
      <c r="G395" s="1136">
        <v>0</v>
      </c>
      <c r="H395" s="1119"/>
      <c r="I395" s="1119"/>
      <c r="J395" s="1119"/>
      <c r="K395" s="1119"/>
    </row>
    <row r="396" spans="1:11" ht="14.1" customHeight="1" x14ac:dyDescent="0.25">
      <c r="A396" s="1119"/>
      <c r="B396" s="1119"/>
      <c r="C396" s="1135" t="s">
        <v>1055</v>
      </c>
      <c r="D396" s="1136">
        <v>0</v>
      </c>
      <c r="E396" s="1136">
        <v>0</v>
      </c>
      <c r="F396" s="1136">
        <v>0</v>
      </c>
      <c r="G396" s="1136">
        <v>0</v>
      </c>
      <c r="H396" s="1119"/>
      <c r="I396" s="1119"/>
      <c r="J396" s="1119"/>
      <c r="K396" s="1119"/>
    </row>
    <row r="397" spans="1:11" ht="14.1" customHeight="1" x14ac:dyDescent="0.25">
      <c r="A397" s="1119"/>
      <c r="B397" s="1119"/>
      <c r="C397" s="1135" t="s">
        <v>1048</v>
      </c>
      <c r="D397" s="1136">
        <v>0</v>
      </c>
      <c r="E397" s="1136">
        <v>0</v>
      </c>
      <c r="F397" s="1136">
        <v>0</v>
      </c>
      <c r="G397" s="1136">
        <v>0</v>
      </c>
      <c r="H397" s="1119"/>
      <c r="I397" s="1119"/>
      <c r="J397" s="1119"/>
      <c r="K397" s="1119"/>
    </row>
    <row r="398" spans="1:11" ht="14.1" customHeight="1" x14ac:dyDescent="0.25">
      <c r="A398" s="1119"/>
      <c r="B398" s="1119"/>
      <c r="C398" s="1135" t="s">
        <v>1049</v>
      </c>
      <c r="D398" s="1136">
        <v>0</v>
      </c>
      <c r="E398" s="1136">
        <v>0</v>
      </c>
      <c r="F398" s="1136">
        <v>0</v>
      </c>
      <c r="G398" s="1136">
        <v>0</v>
      </c>
      <c r="H398" s="1119"/>
      <c r="I398" s="1119"/>
      <c r="J398" s="1119"/>
      <c r="K398" s="1119"/>
    </row>
    <row r="399" spans="1:11" ht="14.1" customHeight="1" x14ac:dyDescent="0.25">
      <c r="A399" s="1119"/>
      <c r="B399" s="1119"/>
      <c r="C399" s="1135" t="s">
        <v>1056</v>
      </c>
      <c r="D399" s="1136">
        <v>0</v>
      </c>
      <c r="E399" s="1136">
        <v>0</v>
      </c>
      <c r="F399" s="1136">
        <v>0</v>
      </c>
      <c r="G399" s="1136">
        <v>0</v>
      </c>
      <c r="H399" s="1119"/>
      <c r="I399" s="1119"/>
      <c r="J399" s="1119"/>
      <c r="K399" s="1119"/>
    </row>
    <row r="400" spans="1:11" ht="14.1" customHeight="1" x14ac:dyDescent="0.25">
      <c r="A400" s="1119"/>
      <c r="B400" s="1119"/>
      <c r="C400" s="1135" t="s">
        <v>1048</v>
      </c>
      <c r="D400" s="1136">
        <v>0</v>
      </c>
      <c r="E400" s="1136">
        <v>0</v>
      </c>
      <c r="F400" s="1136">
        <v>0</v>
      </c>
      <c r="G400" s="1136">
        <v>0</v>
      </c>
      <c r="H400" s="1119"/>
      <c r="I400" s="1119"/>
      <c r="J400" s="1119"/>
      <c r="K400" s="1119"/>
    </row>
    <row r="401" spans="1:11" ht="14.1" customHeight="1" x14ac:dyDescent="0.25">
      <c r="A401" s="1119"/>
      <c r="B401" s="1119"/>
      <c r="C401" s="1135" t="s">
        <v>1057</v>
      </c>
      <c r="D401" s="1136">
        <v>0</v>
      </c>
      <c r="E401" s="1136">
        <v>0</v>
      </c>
      <c r="F401" s="1136">
        <v>0</v>
      </c>
      <c r="G401" s="1136">
        <v>0</v>
      </c>
      <c r="H401" s="1119"/>
      <c r="I401" s="1119"/>
      <c r="J401" s="1119"/>
      <c r="K401" s="1119"/>
    </row>
    <row r="402" spans="1:11" ht="14.1" customHeight="1" x14ac:dyDescent="0.25">
      <c r="A402" s="1119"/>
      <c r="B402" s="1119"/>
      <c r="C402" s="1135" t="s">
        <v>1058</v>
      </c>
      <c r="D402" s="1136">
        <v>0</v>
      </c>
      <c r="E402" s="1136">
        <v>0</v>
      </c>
      <c r="F402" s="1136">
        <v>0</v>
      </c>
      <c r="G402" s="1136">
        <v>0</v>
      </c>
      <c r="H402" s="1119"/>
      <c r="I402" s="1119"/>
      <c r="J402" s="1119"/>
      <c r="K402" s="1119"/>
    </row>
    <row r="403" spans="1:11" ht="14.1" customHeight="1" x14ac:dyDescent="0.25">
      <c r="A403" s="1119"/>
      <c r="B403" s="1119"/>
      <c r="C403" s="1135" t="s">
        <v>1059</v>
      </c>
      <c r="D403" s="1136">
        <v>0</v>
      </c>
      <c r="E403" s="1136">
        <v>0</v>
      </c>
      <c r="F403" s="1136">
        <v>0</v>
      </c>
      <c r="G403" s="1136">
        <v>0</v>
      </c>
      <c r="H403" s="1119"/>
      <c r="I403" s="1119"/>
      <c r="J403" s="1119"/>
      <c r="K403" s="1119"/>
    </row>
    <row r="404" spans="1:11" ht="14.1" customHeight="1" x14ac:dyDescent="0.25">
      <c r="A404" s="1119"/>
      <c r="B404" s="1119"/>
      <c r="C404" s="1135" t="s">
        <v>1060</v>
      </c>
      <c r="D404" s="1136">
        <v>0</v>
      </c>
      <c r="E404" s="1136">
        <v>0</v>
      </c>
      <c r="F404" s="1136">
        <v>0</v>
      </c>
      <c r="G404" s="1136">
        <v>0</v>
      </c>
      <c r="H404" s="1119"/>
      <c r="I404" s="1119"/>
      <c r="J404" s="1119"/>
      <c r="K404" s="1119"/>
    </row>
    <row r="405" spans="1:11" ht="14.1" customHeight="1" x14ac:dyDescent="0.25">
      <c r="A405" s="1119"/>
      <c r="B405" s="1119"/>
      <c r="C405" s="1135" t="s">
        <v>1061</v>
      </c>
      <c r="D405" s="1136">
        <v>0</v>
      </c>
      <c r="E405" s="1136">
        <v>0</v>
      </c>
      <c r="F405" s="1136">
        <v>0</v>
      </c>
      <c r="G405" s="1136">
        <v>0</v>
      </c>
      <c r="H405" s="1119"/>
      <c r="I405" s="1119"/>
      <c r="J405" s="1119"/>
      <c r="K405" s="1119"/>
    </row>
    <row r="406" spans="1:11" ht="14.1" customHeight="1" x14ac:dyDescent="0.25">
      <c r="A406" s="1119"/>
      <c r="B406" s="1119"/>
      <c r="C406" s="1135" t="s">
        <v>1048</v>
      </c>
      <c r="D406" s="1136">
        <v>0</v>
      </c>
      <c r="E406" s="1136">
        <v>0</v>
      </c>
      <c r="F406" s="1136">
        <v>0</v>
      </c>
      <c r="G406" s="1136">
        <v>0</v>
      </c>
      <c r="H406" s="1119"/>
      <c r="I406" s="1119"/>
      <c r="J406" s="1119"/>
      <c r="K406" s="1119"/>
    </row>
    <row r="407" spans="1:11" ht="14.1" customHeight="1" x14ac:dyDescent="0.25">
      <c r="A407" s="1119"/>
      <c r="B407" s="1119"/>
      <c r="C407" s="1135" t="s">
        <v>1057</v>
      </c>
      <c r="D407" s="1136">
        <v>0</v>
      </c>
      <c r="E407" s="1136">
        <v>0</v>
      </c>
      <c r="F407" s="1136">
        <v>0</v>
      </c>
      <c r="G407" s="1136">
        <v>0</v>
      </c>
      <c r="H407" s="1119"/>
      <c r="I407" s="1119"/>
      <c r="J407" s="1119"/>
      <c r="K407" s="1119"/>
    </row>
    <row r="408" spans="1:11" ht="14.1" customHeight="1" x14ac:dyDescent="0.25">
      <c r="A408" s="1119"/>
      <c r="B408" s="1119"/>
      <c r="C408" s="1135" t="s">
        <v>1058</v>
      </c>
      <c r="D408" s="1136">
        <v>0</v>
      </c>
      <c r="E408" s="1136">
        <v>0</v>
      </c>
      <c r="F408" s="1136">
        <v>0</v>
      </c>
      <c r="G408" s="1136">
        <v>0</v>
      </c>
      <c r="H408" s="1119"/>
      <c r="I408" s="1119"/>
      <c r="J408" s="1119"/>
      <c r="K408" s="1119"/>
    </row>
    <row r="409" spans="1:11" ht="14.1" customHeight="1" x14ac:dyDescent="0.25">
      <c r="A409" s="1119"/>
      <c r="B409" s="1119"/>
      <c r="C409" s="1135" t="s">
        <v>1059</v>
      </c>
      <c r="D409" s="1136">
        <v>0</v>
      </c>
      <c r="E409" s="1136">
        <v>0</v>
      </c>
      <c r="F409" s="1136">
        <v>0</v>
      </c>
      <c r="G409" s="1136">
        <v>0</v>
      </c>
      <c r="H409" s="1119"/>
      <c r="I409" s="1119"/>
      <c r="J409" s="1119"/>
      <c r="K409" s="1119"/>
    </row>
    <row r="410" spans="1:11" ht="14.1" customHeight="1" x14ac:dyDescent="0.25">
      <c r="A410" s="1119"/>
      <c r="B410" s="1119"/>
      <c r="C410" s="1135" t="s">
        <v>1060</v>
      </c>
      <c r="D410" s="1136">
        <v>0</v>
      </c>
      <c r="E410" s="1136">
        <v>0</v>
      </c>
      <c r="F410" s="1136">
        <v>0</v>
      </c>
      <c r="G410" s="1136">
        <v>0</v>
      </c>
      <c r="H410" s="1119"/>
      <c r="I410" s="1119"/>
      <c r="J410" s="1119"/>
      <c r="K410" s="1119"/>
    </row>
    <row r="411" spans="1:11" ht="14.1" customHeight="1" x14ac:dyDescent="0.25">
      <c r="A411" s="1119"/>
      <c r="B411" s="1119"/>
      <c r="C411" s="1135" t="s">
        <v>1062</v>
      </c>
      <c r="D411" s="1136">
        <v>0</v>
      </c>
      <c r="E411" s="1136">
        <v>0</v>
      </c>
      <c r="F411" s="1136">
        <v>0</v>
      </c>
      <c r="G411" s="1136">
        <v>0</v>
      </c>
      <c r="H411" s="1119"/>
      <c r="I411" s="1119"/>
      <c r="J411" s="1119"/>
      <c r="K411" s="1119"/>
    </row>
    <row r="412" spans="1:11" ht="14.1" customHeight="1" x14ac:dyDescent="0.25">
      <c r="A412" s="1119"/>
      <c r="B412" s="1119"/>
      <c r="C412" s="1135" t="s">
        <v>1048</v>
      </c>
      <c r="D412" s="1136">
        <v>0</v>
      </c>
      <c r="E412" s="1136">
        <v>0</v>
      </c>
      <c r="F412" s="1136">
        <v>0</v>
      </c>
      <c r="G412" s="1136">
        <v>0</v>
      </c>
      <c r="H412" s="1119"/>
      <c r="I412" s="1119"/>
      <c r="J412" s="1119"/>
      <c r="K412" s="1119"/>
    </row>
    <row r="413" spans="1:11" ht="14.1" customHeight="1" x14ac:dyDescent="0.25">
      <c r="A413" s="1119"/>
      <c r="B413" s="1119"/>
      <c r="C413" s="1135" t="s">
        <v>1057</v>
      </c>
      <c r="D413" s="1136">
        <v>0</v>
      </c>
      <c r="E413" s="1136">
        <v>0</v>
      </c>
      <c r="F413" s="1136">
        <v>0</v>
      </c>
      <c r="G413" s="1136">
        <v>0</v>
      </c>
      <c r="H413" s="1119"/>
      <c r="I413" s="1119"/>
      <c r="J413" s="1119"/>
      <c r="K413" s="1119"/>
    </row>
    <row r="414" spans="1:11" ht="14.1" customHeight="1" x14ac:dyDescent="0.25">
      <c r="A414" s="1119"/>
      <c r="B414" s="1119"/>
      <c r="C414" s="1135" t="s">
        <v>1058</v>
      </c>
      <c r="D414" s="1136">
        <v>0</v>
      </c>
      <c r="E414" s="1136">
        <v>0</v>
      </c>
      <c r="F414" s="1136">
        <v>0</v>
      </c>
      <c r="G414" s="1136">
        <v>0</v>
      </c>
      <c r="H414" s="1119"/>
      <c r="I414" s="1119"/>
      <c r="J414" s="1119"/>
      <c r="K414" s="1119"/>
    </row>
    <row r="415" spans="1:11" ht="14.1" customHeight="1" x14ac:dyDescent="0.25">
      <c r="A415" s="1119"/>
      <c r="B415" s="1119"/>
      <c r="C415" s="1135" t="s">
        <v>1059</v>
      </c>
      <c r="D415" s="1136">
        <v>0</v>
      </c>
      <c r="E415" s="1136">
        <v>0</v>
      </c>
      <c r="F415" s="1136">
        <v>0</v>
      </c>
      <c r="G415" s="1136">
        <v>0</v>
      </c>
      <c r="H415" s="1119"/>
      <c r="I415" s="1119"/>
      <c r="J415" s="1119"/>
      <c r="K415" s="1119"/>
    </row>
    <row r="416" spans="1:11" ht="14.1" customHeight="1" x14ac:dyDescent="0.25">
      <c r="A416" s="1119"/>
      <c r="B416" s="1119"/>
      <c r="C416" s="1135" t="s">
        <v>1060</v>
      </c>
      <c r="D416" s="1136">
        <v>0</v>
      </c>
      <c r="E416" s="1136">
        <v>0</v>
      </c>
      <c r="F416" s="1136">
        <v>0</v>
      </c>
      <c r="G416" s="1136">
        <v>0</v>
      </c>
      <c r="H416" s="1119"/>
      <c r="I416" s="1119"/>
      <c r="J416" s="1119"/>
      <c r="K416" s="1119"/>
    </row>
    <row r="417" spans="1:11" ht="14.1" customHeight="1" x14ac:dyDescent="0.25">
      <c r="A417" s="1119"/>
      <c r="B417" s="1119"/>
      <c r="C417" s="1135" t="s">
        <v>1063</v>
      </c>
      <c r="D417" s="1136">
        <v>0</v>
      </c>
      <c r="E417" s="1136">
        <v>0</v>
      </c>
      <c r="F417" s="1136">
        <v>0</v>
      </c>
      <c r="G417" s="1136">
        <v>0</v>
      </c>
      <c r="H417" s="1119"/>
      <c r="I417" s="1119"/>
      <c r="J417" s="1119"/>
      <c r="K417" s="1119"/>
    </row>
    <row r="418" spans="1:11" ht="14.1" customHeight="1" x14ac:dyDescent="0.25">
      <c r="A418" s="1119"/>
      <c r="B418" s="1119"/>
      <c r="C418" s="1135" t="s">
        <v>1064</v>
      </c>
      <c r="D418" s="1136">
        <v>0</v>
      </c>
      <c r="E418" s="1136">
        <v>0</v>
      </c>
      <c r="F418" s="1136">
        <v>0</v>
      </c>
      <c r="G418" s="1136">
        <v>0</v>
      </c>
      <c r="H418" s="1119"/>
      <c r="I418" s="1119"/>
      <c r="J418" s="1119"/>
      <c r="K418" s="1119"/>
    </row>
    <row r="419" spans="1:11" ht="14.1" customHeight="1" x14ac:dyDescent="0.25">
      <c r="A419" s="1119"/>
      <c r="B419" s="1119"/>
      <c r="C419" s="1137" t="s">
        <v>572</v>
      </c>
      <c r="D419" s="1136">
        <v>0</v>
      </c>
      <c r="E419" s="1136">
        <v>2500000</v>
      </c>
      <c r="F419" s="1136">
        <v>2000000</v>
      </c>
      <c r="G419" s="1136">
        <v>2000000</v>
      </c>
      <c r="H419" s="1119"/>
      <c r="I419" s="1119"/>
      <c r="J419" s="1119"/>
      <c r="K419" s="1119"/>
    </row>
    <row r="420" spans="1:11" ht="14.1" customHeight="1" x14ac:dyDescent="0.25">
      <c r="A420" s="1119"/>
      <c r="B420" s="1119"/>
      <c r="C420" s="1256" t="s">
        <v>51</v>
      </c>
      <c r="D420" s="1257"/>
      <c r="E420" s="1257"/>
      <c r="F420" s="1257"/>
      <c r="G420" s="1257"/>
      <c r="H420" s="1119"/>
      <c r="I420" s="1119"/>
      <c r="J420" s="1119"/>
      <c r="K420" s="1119"/>
    </row>
    <row r="421" spans="1:11" ht="14.1" customHeight="1" x14ac:dyDescent="0.25">
      <c r="A421" s="1119"/>
      <c r="B421" s="1119"/>
      <c r="C421" s="1128" t="s">
        <v>1616</v>
      </c>
      <c r="D421" s="1256" t="s">
        <v>1617</v>
      </c>
      <c r="E421" s="1257"/>
      <c r="F421" s="1257"/>
      <c r="G421" s="1257"/>
      <c r="H421" s="1119"/>
      <c r="I421" s="1119"/>
      <c r="J421" s="1119"/>
      <c r="K421" s="1119"/>
    </row>
    <row r="422" spans="1:11" x14ac:dyDescent="0.25">
      <c r="A422" s="1119"/>
      <c r="B422" s="1119"/>
      <c r="C422" s="1129" t="s">
        <v>1022</v>
      </c>
      <c r="D422" s="1252" t="s">
        <v>1618</v>
      </c>
      <c r="E422" s="1253"/>
      <c r="F422" s="1253"/>
      <c r="G422" s="1253"/>
      <c r="H422" s="1119"/>
      <c r="I422" s="1119"/>
      <c r="J422" s="1119"/>
      <c r="K422" s="1119"/>
    </row>
    <row r="423" spans="1:11" x14ac:dyDescent="0.25">
      <c r="A423" s="1119"/>
      <c r="B423" s="1119"/>
      <c r="C423" s="1130" t="s">
        <v>1024</v>
      </c>
      <c r="D423" s="1254" t="s">
        <v>1619</v>
      </c>
      <c r="E423" s="1255"/>
      <c r="F423" s="1255"/>
      <c r="G423" s="1255"/>
      <c r="H423" s="1119"/>
      <c r="I423" s="1119"/>
      <c r="J423" s="1119"/>
      <c r="K423" s="1119"/>
    </row>
    <row r="424" spans="1:11" x14ac:dyDescent="0.25">
      <c r="A424" s="1119"/>
      <c r="B424" s="1119"/>
      <c r="C424" s="1130" t="s">
        <v>31</v>
      </c>
      <c r="D424" s="1254" t="s">
        <v>507</v>
      </c>
      <c r="E424" s="1255"/>
      <c r="F424" s="1255"/>
      <c r="G424" s="1255"/>
      <c r="H424" s="1119"/>
      <c r="I424" s="1119"/>
      <c r="J424" s="1119"/>
      <c r="K424" s="1119"/>
    </row>
    <row r="425" spans="1:11" ht="15" customHeight="1" x14ac:dyDescent="0.25">
      <c r="A425" s="1119"/>
      <c r="B425" s="1119"/>
      <c r="C425" s="1131"/>
      <c r="D425" s="1132">
        <v>2024</v>
      </c>
      <c r="E425" s="1132">
        <v>2025</v>
      </c>
      <c r="F425" s="1132">
        <v>2026</v>
      </c>
      <c r="G425" s="1132">
        <v>2027</v>
      </c>
      <c r="H425" s="1119"/>
      <c r="I425" s="1119"/>
      <c r="J425" s="1119"/>
      <c r="K425" s="1119"/>
    </row>
    <row r="426" spans="1:11" ht="15" customHeight="1" x14ac:dyDescent="0.25">
      <c r="A426" s="1119"/>
      <c r="B426" s="1119"/>
      <c r="C426" s="1133"/>
      <c r="D426" s="1134" t="s">
        <v>13</v>
      </c>
      <c r="E426" s="1134" t="s">
        <v>14</v>
      </c>
      <c r="F426" s="1134" t="s">
        <v>14</v>
      </c>
      <c r="G426" s="1134" t="s">
        <v>14</v>
      </c>
      <c r="H426" s="1119"/>
      <c r="I426" s="1119"/>
      <c r="J426" s="1119"/>
      <c r="K426" s="1119"/>
    </row>
    <row r="427" spans="1:11" ht="14.1" customHeight="1" x14ac:dyDescent="0.25">
      <c r="A427" s="1119"/>
      <c r="B427" s="1119"/>
      <c r="C427" s="1123" t="s">
        <v>33</v>
      </c>
      <c r="D427" s="1127" t="s">
        <v>1519</v>
      </c>
      <c r="E427" s="1127" t="s">
        <v>1230</v>
      </c>
      <c r="F427" s="1127" t="s">
        <v>1230</v>
      </c>
      <c r="G427" s="1127" t="s">
        <v>1230</v>
      </c>
      <c r="H427" s="1119"/>
      <c r="I427" s="1119"/>
      <c r="J427" s="1119"/>
      <c r="K427" s="1119"/>
    </row>
    <row r="428" spans="1:11" ht="14.1" customHeight="1" x14ac:dyDescent="0.25">
      <c r="A428" s="1119"/>
      <c r="B428" s="1119"/>
      <c r="C428" s="1123" t="s">
        <v>1029</v>
      </c>
      <c r="D428" s="1127" t="s">
        <v>1620</v>
      </c>
      <c r="E428" s="1127" t="s">
        <v>1620</v>
      </c>
      <c r="F428" s="1127" t="s">
        <v>1620</v>
      </c>
      <c r="G428" s="1127" t="s">
        <v>1620</v>
      </c>
      <c r="H428" s="1119"/>
      <c r="I428" s="1119"/>
      <c r="J428" s="1119"/>
      <c r="K428" s="1119"/>
    </row>
    <row r="429" spans="1:11" ht="14.1" customHeight="1" x14ac:dyDescent="0.25">
      <c r="A429" s="1119"/>
      <c r="B429" s="1119"/>
      <c r="C429" s="1123" t="s">
        <v>1032</v>
      </c>
      <c r="D429" s="1127" t="s">
        <v>1621</v>
      </c>
      <c r="E429" s="1127" t="s">
        <v>1263</v>
      </c>
      <c r="F429" s="1127" t="s">
        <v>1263</v>
      </c>
      <c r="G429" s="1127" t="s">
        <v>1263</v>
      </c>
      <c r="H429" s="1119"/>
      <c r="I429" s="1119"/>
      <c r="J429" s="1119"/>
      <c r="K429" s="1119"/>
    </row>
    <row r="430" spans="1:11" ht="14.1" customHeight="1" x14ac:dyDescent="0.25">
      <c r="A430" s="1119"/>
      <c r="B430" s="1119"/>
      <c r="C430" s="1123" t="s">
        <v>1037</v>
      </c>
      <c r="D430" s="1127" t="s">
        <v>1038</v>
      </c>
      <c r="E430" s="1127" t="s">
        <v>1092</v>
      </c>
      <c r="F430" s="1127" t="s">
        <v>1039</v>
      </c>
      <c r="G430" s="1127" t="s">
        <v>1039</v>
      </c>
      <c r="H430" s="1119"/>
      <c r="I430" s="1119"/>
      <c r="J430" s="1119"/>
      <c r="K430" s="1119"/>
    </row>
    <row r="431" spans="1:11" ht="14.1" customHeight="1" x14ac:dyDescent="0.25">
      <c r="A431" s="1119"/>
      <c r="B431" s="1119"/>
      <c r="C431" s="1123" t="s">
        <v>1042</v>
      </c>
      <c r="D431" s="1127" t="s">
        <v>1038</v>
      </c>
      <c r="E431" s="1127" t="s">
        <v>1039</v>
      </c>
      <c r="F431" s="1127" t="s">
        <v>1039</v>
      </c>
      <c r="G431" s="1127" t="s">
        <v>1039</v>
      </c>
      <c r="H431" s="1119"/>
      <c r="I431" s="1119"/>
      <c r="J431" s="1119"/>
      <c r="K431" s="1119"/>
    </row>
    <row r="432" spans="1:11" ht="14.1" customHeight="1" x14ac:dyDescent="0.25">
      <c r="A432" s="1119"/>
      <c r="B432" s="1119"/>
      <c r="C432" s="1123" t="s">
        <v>39</v>
      </c>
      <c r="D432" s="1127" t="s">
        <v>1038</v>
      </c>
      <c r="E432" s="1127" t="s">
        <v>1365</v>
      </c>
      <c r="F432" s="1127" t="s">
        <v>1039</v>
      </c>
      <c r="G432" s="1127" t="s">
        <v>1039</v>
      </c>
      <c r="H432" s="1119"/>
      <c r="I432" s="1119"/>
      <c r="J432" s="1119"/>
      <c r="K432" s="1119"/>
    </row>
    <row r="433" spans="1:11" ht="14.1" customHeight="1" x14ac:dyDescent="0.25">
      <c r="A433" s="1119"/>
      <c r="B433" s="1119"/>
      <c r="C433" s="1250" t="s">
        <v>1046</v>
      </c>
      <c r="D433" s="1251"/>
      <c r="E433" s="1251"/>
      <c r="F433" s="1251"/>
      <c r="G433" s="1251"/>
      <c r="H433" s="1119"/>
      <c r="I433" s="1119"/>
      <c r="J433" s="1119"/>
      <c r="K433" s="1119"/>
    </row>
    <row r="434" spans="1:11" ht="14.1" customHeight="1" x14ac:dyDescent="0.25">
      <c r="A434" s="1119"/>
      <c r="B434" s="1119"/>
      <c r="C434" s="1131"/>
      <c r="D434" s="1132">
        <v>2024</v>
      </c>
      <c r="E434" s="1132">
        <v>2025</v>
      </c>
      <c r="F434" s="1132">
        <v>2026</v>
      </c>
      <c r="G434" s="1132">
        <v>2027</v>
      </c>
      <c r="H434" s="1119"/>
      <c r="I434" s="1119"/>
      <c r="J434" s="1119"/>
      <c r="K434" s="1119"/>
    </row>
    <row r="435" spans="1:11" ht="14.1" customHeight="1" x14ac:dyDescent="0.25">
      <c r="A435" s="1119"/>
      <c r="B435" s="1119"/>
      <c r="C435" s="1133"/>
      <c r="D435" s="1134" t="s">
        <v>13</v>
      </c>
      <c r="E435" s="1134" t="s">
        <v>14</v>
      </c>
      <c r="F435" s="1134" t="s">
        <v>14</v>
      </c>
      <c r="G435" s="1134" t="s">
        <v>14</v>
      </c>
      <c r="H435" s="1119"/>
      <c r="I435" s="1119"/>
      <c r="J435" s="1119"/>
      <c r="K435" s="1119"/>
    </row>
    <row r="436" spans="1:11" ht="14.1" customHeight="1" x14ac:dyDescent="0.25">
      <c r="A436" s="1119"/>
      <c r="B436" s="1119"/>
      <c r="C436" s="1135" t="s">
        <v>1047</v>
      </c>
      <c r="D436" s="1136">
        <v>0</v>
      </c>
      <c r="E436" s="1136">
        <v>0</v>
      </c>
      <c r="F436" s="1136">
        <v>0</v>
      </c>
      <c r="G436" s="1136">
        <v>0</v>
      </c>
      <c r="H436" s="1119"/>
      <c r="I436" s="1119"/>
      <c r="J436" s="1119"/>
      <c r="K436" s="1119"/>
    </row>
    <row r="437" spans="1:11" ht="14.1" customHeight="1" x14ac:dyDescent="0.25">
      <c r="A437" s="1119"/>
      <c r="B437" s="1119"/>
      <c r="C437" s="1135" t="s">
        <v>1048</v>
      </c>
      <c r="D437" s="1136">
        <v>0</v>
      </c>
      <c r="E437" s="1136">
        <v>0</v>
      </c>
      <c r="F437" s="1136">
        <v>0</v>
      </c>
      <c r="G437" s="1136">
        <v>0</v>
      </c>
      <c r="H437" s="1119"/>
      <c r="I437" s="1119"/>
      <c r="J437" s="1119"/>
      <c r="K437" s="1119"/>
    </row>
    <row r="438" spans="1:11" ht="14.1" customHeight="1" x14ac:dyDescent="0.25">
      <c r="A438" s="1119"/>
      <c r="B438" s="1119"/>
      <c r="C438" s="1135" t="s">
        <v>1049</v>
      </c>
      <c r="D438" s="1136">
        <v>0</v>
      </c>
      <c r="E438" s="1136">
        <v>0</v>
      </c>
      <c r="F438" s="1136">
        <v>0</v>
      </c>
      <c r="G438" s="1136">
        <v>0</v>
      </c>
      <c r="H438" s="1119"/>
      <c r="I438" s="1119"/>
      <c r="J438" s="1119"/>
      <c r="K438" s="1119"/>
    </row>
    <row r="439" spans="1:11" ht="14.1" customHeight="1" x14ac:dyDescent="0.25">
      <c r="A439" s="1119"/>
      <c r="B439" s="1119"/>
      <c r="C439" s="1135" t="s">
        <v>1050</v>
      </c>
      <c r="D439" s="1136">
        <v>0</v>
      </c>
      <c r="E439" s="1136">
        <v>0</v>
      </c>
      <c r="F439" s="1136">
        <v>0</v>
      </c>
      <c r="G439" s="1136">
        <v>0</v>
      </c>
      <c r="H439" s="1119"/>
      <c r="I439" s="1119"/>
      <c r="J439" s="1119"/>
      <c r="K439" s="1119"/>
    </row>
    <row r="440" spans="1:11" ht="14.1" customHeight="1" x14ac:dyDescent="0.25">
      <c r="A440" s="1119"/>
      <c r="B440" s="1119"/>
      <c r="C440" s="1135" t="s">
        <v>1048</v>
      </c>
      <c r="D440" s="1136">
        <v>0</v>
      </c>
      <c r="E440" s="1136">
        <v>0</v>
      </c>
      <c r="F440" s="1136">
        <v>0</v>
      </c>
      <c r="G440" s="1136">
        <v>0</v>
      </c>
      <c r="H440" s="1119"/>
      <c r="I440" s="1119"/>
      <c r="J440" s="1119"/>
      <c r="K440" s="1119"/>
    </row>
    <row r="441" spans="1:11" ht="14.1" customHeight="1" x14ac:dyDescent="0.25">
      <c r="A441" s="1119"/>
      <c r="B441" s="1119"/>
      <c r="C441" s="1135" t="s">
        <v>1049</v>
      </c>
      <c r="D441" s="1136">
        <v>0</v>
      </c>
      <c r="E441" s="1136">
        <v>0</v>
      </c>
      <c r="F441" s="1136">
        <v>0</v>
      </c>
      <c r="G441" s="1136">
        <v>0</v>
      </c>
      <c r="H441" s="1119"/>
      <c r="I441" s="1119"/>
      <c r="J441" s="1119"/>
      <c r="K441" s="1119"/>
    </row>
    <row r="442" spans="1:11" ht="14.1" customHeight="1" x14ac:dyDescent="0.25">
      <c r="A442" s="1119"/>
      <c r="B442" s="1119"/>
      <c r="C442" s="1135" t="s">
        <v>1051</v>
      </c>
      <c r="D442" s="1136">
        <v>0</v>
      </c>
      <c r="E442" s="1136">
        <v>0</v>
      </c>
      <c r="F442" s="1136">
        <v>0</v>
      </c>
      <c r="G442" s="1136">
        <v>0</v>
      </c>
      <c r="H442" s="1119"/>
      <c r="I442" s="1119"/>
      <c r="J442" s="1119"/>
      <c r="K442" s="1119"/>
    </row>
    <row r="443" spans="1:11" ht="14.1" customHeight="1" x14ac:dyDescent="0.25">
      <c r="A443" s="1119"/>
      <c r="B443" s="1119"/>
      <c r="C443" s="1135" t="s">
        <v>1048</v>
      </c>
      <c r="D443" s="1136">
        <v>0</v>
      </c>
      <c r="E443" s="1136">
        <v>0</v>
      </c>
      <c r="F443" s="1136">
        <v>0</v>
      </c>
      <c r="G443" s="1136">
        <v>0</v>
      </c>
      <c r="H443" s="1119"/>
      <c r="I443" s="1119"/>
      <c r="J443" s="1119"/>
      <c r="K443" s="1119"/>
    </row>
    <row r="444" spans="1:11" ht="14.1" customHeight="1" x14ac:dyDescent="0.25">
      <c r="A444" s="1119"/>
      <c r="B444" s="1119"/>
      <c r="C444" s="1135" t="s">
        <v>1049</v>
      </c>
      <c r="D444" s="1136">
        <v>0</v>
      </c>
      <c r="E444" s="1136">
        <v>0</v>
      </c>
      <c r="F444" s="1136">
        <v>0</v>
      </c>
      <c r="G444" s="1136">
        <v>0</v>
      </c>
      <c r="H444" s="1119"/>
      <c r="I444" s="1119"/>
      <c r="J444" s="1119"/>
      <c r="K444" s="1119"/>
    </row>
    <row r="445" spans="1:11" ht="14.1" customHeight="1" x14ac:dyDescent="0.25">
      <c r="A445" s="1119"/>
      <c r="B445" s="1119"/>
      <c r="C445" s="1135" t="s">
        <v>1052</v>
      </c>
      <c r="D445" s="1136">
        <v>0</v>
      </c>
      <c r="E445" s="1136">
        <v>0</v>
      </c>
      <c r="F445" s="1136">
        <v>0</v>
      </c>
      <c r="G445" s="1136">
        <v>0</v>
      </c>
      <c r="H445" s="1119"/>
      <c r="I445" s="1119"/>
      <c r="J445" s="1119"/>
      <c r="K445" s="1119"/>
    </row>
    <row r="446" spans="1:11" ht="14.1" customHeight="1" x14ac:dyDescent="0.25">
      <c r="A446" s="1119"/>
      <c r="B446" s="1119"/>
      <c r="C446" s="1135" t="s">
        <v>1048</v>
      </c>
      <c r="D446" s="1136">
        <v>0</v>
      </c>
      <c r="E446" s="1136">
        <v>0</v>
      </c>
      <c r="F446" s="1136">
        <v>0</v>
      </c>
      <c r="G446" s="1136">
        <v>0</v>
      </c>
      <c r="H446" s="1119"/>
      <c r="I446" s="1119"/>
      <c r="J446" s="1119"/>
      <c r="K446" s="1119"/>
    </row>
    <row r="447" spans="1:11" ht="14.1" customHeight="1" x14ac:dyDescent="0.25">
      <c r="A447" s="1119"/>
      <c r="B447" s="1119"/>
      <c r="C447" s="1135" t="s">
        <v>1049</v>
      </c>
      <c r="D447" s="1136">
        <v>0</v>
      </c>
      <c r="E447" s="1136">
        <v>0</v>
      </c>
      <c r="F447" s="1136">
        <v>0</v>
      </c>
      <c r="G447" s="1136">
        <v>0</v>
      </c>
      <c r="H447" s="1119"/>
      <c r="I447" s="1119"/>
      <c r="J447" s="1119"/>
      <c r="K447" s="1119"/>
    </row>
    <row r="448" spans="1:11" ht="14.1" customHeight="1" x14ac:dyDescent="0.25">
      <c r="A448" s="1119"/>
      <c r="B448" s="1119"/>
      <c r="C448" s="1135" t="s">
        <v>1053</v>
      </c>
      <c r="D448" s="1136">
        <v>0</v>
      </c>
      <c r="E448" s="1136">
        <v>0</v>
      </c>
      <c r="F448" s="1136">
        <v>0</v>
      </c>
      <c r="G448" s="1136">
        <v>0</v>
      </c>
      <c r="H448" s="1119"/>
      <c r="I448" s="1119"/>
      <c r="J448" s="1119"/>
      <c r="K448" s="1119"/>
    </row>
    <row r="449" spans="1:11" ht="14.1" customHeight="1" x14ac:dyDescent="0.25">
      <c r="A449" s="1119"/>
      <c r="B449" s="1119"/>
      <c r="C449" s="1135" t="s">
        <v>1048</v>
      </c>
      <c r="D449" s="1136">
        <v>0</v>
      </c>
      <c r="E449" s="1136">
        <v>0</v>
      </c>
      <c r="F449" s="1136">
        <v>0</v>
      </c>
      <c r="G449" s="1136">
        <v>0</v>
      </c>
      <c r="H449" s="1119"/>
      <c r="I449" s="1119"/>
      <c r="J449" s="1119"/>
      <c r="K449" s="1119"/>
    </row>
    <row r="450" spans="1:11" ht="14.1" customHeight="1" x14ac:dyDescent="0.25">
      <c r="A450" s="1119"/>
      <c r="B450" s="1119"/>
      <c r="C450" s="1135" t="s">
        <v>1049</v>
      </c>
      <c r="D450" s="1136">
        <v>0</v>
      </c>
      <c r="E450" s="1136">
        <v>0</v>
      </c>
      <c r="F450" s="1136">
        <v>0</v>
      </c>
      <c r="G450" s="1136">
        <v>0</v>
      </c>
      <c r="H450" s="1119"/>
      <c r="I450" s="1119"/>
      <c r="J450" s="1119"/>
      <c r="K450" s="1119"/>
    </row>
    <row r="451" spans="1:11" ht="14.1" customHeight="1" x14ac:dyDescent="0.25">
      <c r="A451" s="1119"/>
      <c r="B451" s="1119"/>
      <c r="C451" s="1135" t="s">
        <v>1054</v>
      </c>
      <c r="D451" s="1136">
        <v>0</v>
      </c>
      <c r="E451" s="1136">
        <v>0</v>
      </c>
      <c r="F451" s="1136">
        <v>0</v>
      </c>
      <c r="G451" s="1136">
        <v>0</v>
      </c>
      <c r="H451" s="1119"/>
      <c r="I451" s="1119"/>
      <c r="J451" s="1119"/>
      <c r="K451" s="1119"/>
    </row>
    <row r="452" spans="1:11" ht="14.1" customHeight="1" x14ac:dyDescent="0.25">
      <c r="A452" s="1119"/>
      <c r="B452" s="1119"/>
      <c r="C452" s="1135" t="s">
        <v>1048</v>
      </c>
      <c r="D452" s="1136">
        <v>0</v>
      </c>
      <c r="E452" s="1136">
        <v>0</v>
      </c>
      <c r="F452" s="1136">
        <v>0</v>
      </c>
      <c r="G452" s="1136">
        <v>0</v>
      </c>
      <c r="H452" s="1119"/>
      <c r="I452" s="1119"/>
      <c r="J452" s="1119"/>
      <c r="K452" s="1119"/>
    </row>
    <row r="453" spans="1:11" ht="14.1" customHeight="1" x14ac:dyDescent="0.25">
      <c r="A453" s="1119"/>
      <c r="B453" s="1119"/>
      <c r="C453" s="1135" t="s">
        <v>1049</v>
      </c>
      <c r="D453" s="1136">
        <v>0</v>
      </c>
      <c r="E453" s="1136">
        <v>0</v>
      </c>
      <c r="F453" s="1136">
        <v>0</v>
      </c>
      <c r="G453" s="1136">
        <v>0</v>
      </c>
      <c r="H453" s="1119"/>
      <c r="I453" s="1119"/>
      <c r="J453" s="1119"/>
      <c r="K453" s="1119"/>
    </row>
    <row r="454" spans="1:11" ht="14.1" customHeight="1" x14ac:dyDescent="0.25">
      <c r="A454" s="1119"/>
      <c r="B454" s="1119"/>
      <c r="C454" s="1135" t="s">
        <v>1055</v>
      </c>
      <c r="D454" s="1136">
        <v>0</v>
      </c>
      <c r="E454" s="1136">
        <v>0</v>
      </c>
      <c r="F454" s="1136">
        <v>0</v>
      </c>
      <c r="G454" s="1136">
        <v>0</v>
      </c>
      <c r="H454" s="1119"/>
      <c r="I454" s="1119"/>
      <c r="J454" s="1119"/>
      <c r="K454" s="1119"/>
    </row>
    <row r="455" spans="1:11" ht="14.1" customHeight="1" x14ac:dyDescent="0.25">
      <c r="A455" s="1119"/>
      <c r="B455" s="1119"/>
      <c r="C455" s="1135" t="s">
        <v>1048</v>
      </c>
      <c r="D455" s="1136">
        <v>0</v>
      </c>
      <c r="E455" s="1136">
        <v>0</v>
      </c>
      <c r="F455" s="1136">
        <v>0</v>
      </c>
      <c r="G455" s="1136">
        <v>0</v>
      </c>
      <c r="H455" s="1119"/>
      <c r="I455" s="1119"/>
      <c r="J455" s="1119"/>
      <c r="K455" s="1119"/>
    </row>
    <row r="456" spans="1:11" ht="14.1" customHeight="1" x14ac:dyDescent="0.25">
      <c r="A456" s="1119"/>
      <c r="B456" s="1119"/>
      <c r="C456" s="1135" t="s">
        <v>1049</v>
      </c>
      <c r="D456" s="1136">
        <v>0</v>
      </c>
      <c r="E456" s="1136">
        <v>0</v>
      </c>
      <c r="F456" s="1136">
        <v>0</v>
      </c>
      <c r="G456" s="1136">
        <v>0</v>
      </c>
      <c r="H456" s="1119"/>
      <c r="I456" s="1119"/>
      <c r="J456" s="1119"/>
      <c r="K456" s="1119"/>
    </row>
    <row r="457" spans="1:11" ht="14.1" customHeight="1" x14ac:dyDescent="0.25">
      <c r="A457" s="1119"/>
      <c r="B457" s="1119"/>
      <c r="C457" s="1135" t="s">
        <v>1056</v>
      </c>
      <c r="D457" s="1136">
        <v>0</v>
      </c>
      <c r="E457" s="1136">
        <v>0</v>
      </c>
      <c r="F457" s="1136">
        <v>0</v>
      </c>
      <c r="G457" s="1136">
        <v>0</v>
      </c>
      <c r="H457" s="1119"/>
      <c r="I457" s="1119"/>
      <c r="J457" s="1119"/>
      <c r="K457" s="1119"/>
    </row>
    <row r="458" spans="1:11" ht="14.1" customHeight="1" x14ac:dyDescent="0.25">
      <c r="A458" s="1119"/>
      <c r="B458" s="1119"/>
      <c r="C458" s="1135" t="s">
        <v>1048</v>
      </c>
      <c r="D458" s="1136">
        <v>0</v>
      </c>
      <c r="E458" s="1136">
        <v>0</v>
      </c>
      <c r="F458" s="1136">
        <v>0</v>
      </c>
      <c r="G458" s="1136">
        <v>0</v>
      </c>
      <c r="H458" s="1119"/>
      <c r="I458" s="1119"/>
      <c r="J458" s="1119"/>
      <c r="K458" s="1119"/>
    </row>
    <row r="459" spans="1:11" ht="14.1" customHeight="1" x14ac:dyDescent="0.25">
      <c r="A459" s="1119"/>
      <c r="B459" s="1119"/>
      <c r="C459" s="1135" t="s">
        <v>1057</v>
      </c>
      <c r="D459" s="1136">
        <v>0</v>
      </c>
      <c r="E459" s="1136">
        <v>0</v>
      </c>
      <c r="F459" s="1136">
        <v>0</v>
      </c>
      <c r="G459" s="1136">
        <v>0</v>
      </c>
      <c r="H459" s="1119"/>
      <c r="I459" s="1119"/>
      <c r="J459" s="1119"/>
      <c r="K459" s="1119"/>
    </row>
    <row r="460" spans="1:11" ht="14.1" customHeight="1" x14ac:dyDescent="0.25">
      <c r="A460" s="1119"/>
      <c r="B460" s="1119"/>
      <c r="C460" s="1135" t="s">
        <v>1058</v>
      </c>
      <c r="D460" s="1136">
        <v>0</v>
      </c>
      <c r="E460" s="1136">
        <v>0</v>
      </c>
      <c r="F460" s="1136">
        <v>0</v>
      </c>
      <c r="G460" s="1136">
        <v>0</v>
      </c>
      <c r="H460" s="1119"/>
      <c r="I460" s="1119"/>
      <c r="J460" s="1119"/>
      <c r="K460" s="1119"/>
    </row>
    <row r="461" spans="1:11" ht="14.1" customHeight="1" x14ac:dyDescent="0.25">
      <c r="A461" s="1119"/>
      <c r="B461" s="1119"/>
      <c r="C461" s="1135" t="s">
        <v>1059</v>
      </c>
      <c r="D461" s="1136">
        <v>0</v>
      </c>
      <c r="E461" s="1136">
        <v>0</v>
      </c>
      <c r="F461" s="1136">
        <v>0</v>
      </c>
      <c r="G461" s="1136">
        <v>0</v>
      </c>
      <c r="H461" s="1119"/>
      <c r="I461" s="1119"/>
      <c r="J461" s="1119"/>
      <c r="K461" s="1119"/>
    </row>
    <row r="462" spans="1:11" ht="14.1" customHeight="1" x14ac:dyDescent="0.25">
      <c r="A462" s="1119"/>
      <c r="B462" s="1119"/>
      <c r="C462" s="1135" t="s">
        <v>1060</v>
      </c>
      <c r="D462" s="1136">
        <v>0</v>
      </c>
      <c r="E462" s="1136">
        <v>0</v>
      </c>
      <c r="F462" s="1136">
        <v>0</v>
      </c>
      <c r="G462" s="1136">
        <v>0</v>
      </c>
      <c r="H462" s="1119"/>
      <c r="I462" s="1119"/>
      <c r="J462" s="1119"/>
      <c r="K462" s="1119"/>
    </row>
    <row r="463" spans="1:11" ht="14.1" customHeight="1" x14ac:dyDescent="0.25">
      <c r="A463" s="1119"/>
      <c r="B463" s="1119"/>
      <c r="C463" s="1135" t="s">
        <v>1061</v>
      </c>
      <c r="D463" s="1136">
        <v>0</v>
      </c>
      <c r="E463" s="1136">
        <v>600000</v>
      </c>
      <c r="F463" s="1136">
        <v>600000</v>
      </c>
      <c r="G463" s="1136">
        <v>600000</v>
      </c>
      <c r="H463" s="1119"/>
      <c r="I463" s="1119"/>
      <c r="J463" s="1119"/>
      <c r="K463" s="1119"/>
    </row>
    <row r="464" spans="1:11" ht="14.1" customHeight="1" x14ac:dyDescent="0.25">
      <c r="A464" s="1119"/>
      <c r="B464" s="1119"/>
      <c r="C464" s="1135" t="s">
        <v>1048</v>
      </c>
      <c r="D464" s="1136">
        <v>0</v>
      </c>
      <c r="E464" s="1136">
        <v>600000</v>
      </c>
      <c r="F464" s="1136">
        <v>600000</v>
      </c>
      <c r="G464" s="1136">
        <v>600000</v>
      </c>
      <c r="H464" s="1119"/>
      <c r="I464" s="1119"/>
      <c r="J464" s="1119"/>
      <c r="K464" s="1119"/>
    </row>
    <row r="465" spans="1:11" ht="14.1" customHeight="1" x14ac:dyDescent="0.25">
      <c r="A465" s="1119"/>
      <c r="B465" s="1119"/>
      <c r="C465" s="1135" t="s">
        <v>1057</v>
      </c>
      <c r="D465" s="1136">
        <v>0</v>
      </c>
      <c r="E465" s="1136">
        <v>0</v>
      </c>
      <c r="F465" s="1136">
        <v>0</v>
      </c>
      <c r="G465" s="1136">
        <v>0</v>
      </c>
      <c r="H465" s="1119"/>
      <c r="I465" s="1119"/>
      <c r="J465" s="1119"/>
      <c r="K465" s="1119"/>
    </row>
    <row r="466" spans="1:11" ht="14.1" customHeight="1" x14ac:dyDescent="0.25">
      <c r="A466" s="1119"/>
      <c r="B466" s="1119"/>
      <c r="C466" s="1135" t="s">
        <v>1058</v>
      </c>
      <c r="D466" s="1136">
        <v>0</v>
      </c>
      <c r="E466" s="1136">
        <v>0</v>
      </c>
      <c r="F466" s="1136">
        <v>0</v>
      </c>
      <c r="G466" s="1136">
        <v>0</v>
      </c>
      <c r="H466" s="1119"/>
      <c r="I466" s="1119"/>
      <c r="J466" s="1119"/>
      <c r="K466" s="1119"/>
    </row>
    <row r="467" spans="1:11" ht="14.1" customHeight="1" x14ac:dyDescent="0.25">
      <c r="A467" s="1119"/>
      <c r="B467" s="1119"/>
      <c r="C467" s="1135" t="s">
        <v>1059</v>
      </c>
      <c r="D467" s="1136">
        <v>0</v>
      </c>
      <c r="E467" s="1136">
        <v>0</v>
      </c>
      <c r="F467" s="1136">
        <v>0</v>
      </c>
      <c r="G467" s="1136">
        <v>0</v>
      </c>
      <c r="H467" s="1119"/>
      <c r="I467" s="1119"/>
      <c r="J467" s="1119"/>
      <c r="K467" s="1119"/>
    </row>
    <row r="468" spans="1:11" ht="14.1" customHeight="1" x14ac:dyDescent="0.25">
      <c r="A468" s="1119"/>
      <c r="B468" s="1119"/>
      <c r="C468" s="1135" t="s">
        <v>1060</v>
      </c>
      <c r="D468" s="1136">
        <v>0</v>
      </c>
      <c r="E468" s="1136">
        <v>0</v>
      </c>
      <c r="F468" s="1136">
        <v>0</v>
      </c>
      <c r="G468" s="1136">
        <v>0</v>
      </c>
      <c r="H468" s="1119"/>
      <c r="I468" s="1119"/>
      <c r="J468" s="1119"/>
      <c r="K468" s="1119"/>
    </row>
    <row r="469" spans="1:11" ht="14.1" customHeight="1" x14ac:dyDescent="0.25">
      <c r="A469" s="1119"/>
      <c r="B469" s="1119"/>
      <c r="C469" s="1135" t="s">
        <v>1062</v>
      </c>
      <c r="D469" s="1136">
        <v>0</v>
      </c>
      <c r="E469" s="1136">
        <v>0</v>
      </c>
      <c r="F469" s="1136">
        <v>0</v>
      </c>
      <c r="G469" s="1136">
        <v>0</v>
      </c>
      <c r="H469" s="1119"/>
      <c r="I469" s="1119"/>
      <c r="J469" s="1119"/>
      <c r="K469" s="1119"/>
    </row>
    <row r="470" spans="1:11" ht="14.1" customHeight="1" x14ac:dyDescent="0.25">
      <c r="A470" s="1119"/>
      <c r="B470" s="1119"/>
      <c r="C470" s="1135" t="s">
        <v>1048</v>
      </c>
      <c r="D470" s="1136">
        <v>0</v>
      </c>
      <c r="E470" s="1136">
        <v>0</v>
      </c>
      <c r="F470" s="1136">
        <v>0</v>
      </c>
      <c r="G470" s="1136">
        <v>0</v>
      </c>
      <c r="H470" s="1119"/>
      <c r="I470" s="1119"/>
      <c r="J470" s="1119"/>
      <c r="K470" s="1119"/>
    </row>
    <row r="471" spans="1:11" ht="14.1" customHeight="1" x14ac:dyDescent="0.25">
      <c r="A471" s="1119"/>
      <c r="B471" s="1119"/>
      <c r="C471" s="1135" t="s">
        <v>1057</v>
      </c>
      <c r="D471" s="1136">
        <v>0</v>
      </c>
      <c r="E471" s="1136">
        <v>0</v>
      </c>
      <c r="F471" s="1136">
        <v>0</v>
      </c>
      <c r="G471" s="1136">
        <v>0</v>
      </c>
      <c r="H471" s="1119"/>
      <c r="I471" s="1119"/>
      <c r="J471" s="1119"/>
      <c r="K471" s="1119"/>
    </row>
    <row r="472" spans="1:11" ht="14.1" customHeight="1" x14ac:dyDescent="0.25">
      <c r="A472" s="1119"/>
      <c r="B472" s="1119"/>
      <c r="C472" s="1135" t="s">
        <v>1058</v>
      </c>
      <c r="D472" s="1136">
        <v>0</v>
      </c>
      <c r="E472" s="1136">
        <v>0</v>
      </c>
      <c r="F472" s="1136">
        <v>0</v>
      </c>
      <c r="G472" s="1136">
        <v>0</v>
      </c>
      <c r="H472" s="1119"/>
      <c r="I472" s="1119"/>
      <c r="J472" s="1119"/>
      <c r="K472" s="1119"/>
    </row>
    <row r="473" spans="1:11" ht="14.1" customHeight="1" x14ac:dyDescent="0.25">
      <c r="A473" s="1119"/>
      <c r="B473" s="1119"/>
      <c r="C473" s="1135" t="s">
        <v>1059</v>
      </c>
      <c r="D473" s="1136">
        <v>0</v>
      </c>
      <c r="E473" s="1136">
        <v>0</v>
      </c>
      <c r="F473" s="1136">
        <v>0</v>
      </c>
      <c r="G473" s="1136">
        <v>0</v>
      </c>
      <c r="H473" s="1119"/>
      <c r="I473" s="1119"/>
      <c r="J473" s="1119"/>
      <c r="K473" s="1119"/>
    </row>
    <row r="474" spans="1:11" ht="14.1" customHeight="1" x14ac:dyDescent="0.25">
      <c r="A474" s="1119"/>
      <c r="B474" s="1119"/>
      <c r="C474" s="1135" t="s">
        <v>1060</v>
      </c>
      <c r="D474" s="1136">
        <v>0</v>
      </c>
      <c r="E474" s="1136">
        <v>0</v>
      </c>
      <c r="F474" s="1136">
        <v>0</v>
      </c>
      <c r="G474" s="1136">
        <v>0</v>
      </c>
      <c r="H474" s="1119"/>
      <c r="I474" s="1119"/>
      <c r="J474" s="1119"/>
      <c r="K474" s="1119"/>
    </row>
    <row r="475" spans="1:11" ht="14.1" customHeight="1" x14ac:dyDescent="0.25">
      <c r="A475" s="1119"/>
      <c r="B475" s="1119"/>
      <c r="C475" s="1135" t="s">
        <v>1063</v>
      </c>
      <c r="D475" s="1136">
        <v>0</v>
      </c>
      <c r="E475" s="1136">
        <v>0</v>
      </c>
      <c r="F475" s="1136">
        <v>0</v>
      </c>
      <c r="G475" s="1136">
        <v>0</v>
      </c>
      <c r="H475" s="1119"/>
      <c r="I475" s="1119"/>
      <c r="J475" s="1119"/>
      <c r="K475" s="1119"/>
    </row>
    <row r="476" spans="1:11" ht="14.1" customHeight="1" x14ac:dyDescent="0.25">
      <c r="A476" s="1119"/>
      <c r="B476" s="1119"/>
      <c r="C476" s="1135" t="s">
        <v>1064</v>
      </c>
      <c r="D476" s="1136">
        <v>0</v>
      </c>
      <c r="E476" s="1136">
        <v>0</v>
      </c>
      <c r="F476" s="1136">
        <v>0</v>
      </c>
      <c r="G476" s="1136">
        <v>0</v>
      </c>
      <c r="H476" s="1119"/>
      <c r="I476" s="1119"/>
      <c r="J476" s="1119"/>
      <c r="K476" s="1119"/>
    </row>
    <row r="477" spans="1:11" ht="14.1" customHeight="1" x14ac:dyDescent="0.25">
      <c r="A477" s="1119"/>
      <c r="B477" s="1119"/>
      <c r="C477" s="1137" t="s">
        <v>572</v>
      </c>
      <c r="D477" s="1136">
        <v>0</v>
      </c>
      <c r="E477" s="1136">
        <v>600000</v>
      </c>
      <c r="F477" s="1136">
        <v>600000</v>
      </c>
      <c r="G477" s="1136">
        <v>600000</v>
      </c>
      <c r="H477" s="1119"/>
      <c r="I477" s="1119"/>
      <c r="J477" s="1119"/>
      <c r="K477" s="1119"/>
    </row>
    <row r="478" spans="1:11" x14ac:dyDescent="0.25">
      <c r="A478" s="1119"/>
      <c r="B478" s="1119"/>
      <c r="C478" s="1129" t="s">
        <v>1022</v>
      </c>
      <c r="D478" s="1252" t="s">
        <v>1622</v>
      </c>
      <c r="E478" s="1253"/>
      <c r="F478" s="1253"/>
      <c r="G478" s="1253"/>
      <c r="H478" s="1119"/>
      <c r="I478" s="1119"/>
      <c r="J478" s="1119"/>
      <c r="K478" s="1119"/>
    </row>
    <row r="479" spans="1:11" ht="18" customHeight="1" x14ac:dyDescent="0.25">
      <c r="A479" s="1119"/>
      <c r="B479" s="1119"/>
      <c r="C479" s="1130" t="s">
        <v>1024</v>
      </c>
      <c r="D479" s="1254" t="s">
        <v>1623</v>
      </c>
      <c r="E479" s="1255"/>
      <c r="F479" s="1255"/>
      <c r="G479" s="1255"/>
      <c r="H479" s="1119"/>
      <c r="I479" s="1119"/>
      <c r="J479" s="1119"/>
      <c r="K479" s="1119"/>
    </row>
    <row r="480" spans="1:11" x14ac:dyDescent="0.25">
      <c r="A480" s="1119"/>
      <c r="B480" s="1119"/>
      <c r="C480" s="1130" t="s">
        <v>31</v>
      </c>
      <c r="D480" s="1254" t="s">
        <v>1624</v>
      </c>
      <c r="E480" s="1255"/>
      <c r="F480" s="1255"/>
      <c r="G480" s="1255"/>
      <c r="H480" s="1119"/>
      <c r="I480" s="1119"/>
      <c r="J480" s="1119"/>
      <c r="K480" s="1119"/>
    </row>
    <row r="481" spans="1:11" ht="15" customHeight="1" x14ac:dyDescent="0.25">
      <c r="A481" s="1119"/>
      <c r="B481" s="1119"/>
      <c r="C481" s="1131"/>
      <c r="D481" s="1132">
        <v>2024</v>
      </c>
      <c r="E481" s="1132">
        <v>2025</v>
      </c>
      <c r="F481" s="1132">
        <v>2026</v>
      </c>
      <c r="G481" s="1132">
        <v>2027</v>
      </c>
      <c r="H481" s="1119"/>
      <c r="I481" s="1119"/>
      <c r="J481" s="1119"/>
      <c r="K481" s="1119"/>
    </row>
    <row r="482" spans="1:11" ht="15" customHeight="1" x14ac:dyDescent="0.25">
      <c r="A482" s="1119"/>
      <c r="B482" s="1119"/>
      <c r="C482" s="1133"/>
      <c r="D482" s="1134" t="s">
        <v>13</v>
      </c>
      <c r="E482" s="1134" t="s">
        <v>14</v>
      </c>
      <c r="F482" s="1134" t="s">
        <v>14</v>
      </c>
      <c r="G482" s="1134" t="s">
        <v>14</v>
      </c>
      <c r="H482" s="1119"/>
      <c r="I482" s="1119"/>
      <c r="J482" s="1119"/>
      <c r="K482" s="1119"/>
    </row>
    <row r="483" spans="1:11" ht="14.1" customHeight="1" x14ac:dyDescent="0.25">
      <c r="A483" s="1119"/>
      <c r="B483" s="1119"/>
      <c r="C483" s="1123" t="s">
        <v>33</v>
      </c>
      <c r="D483" s="1127" t="s">
        <v>1094</v>
      </c>
      <c r="E483" s="1127" t="s">
        <v>1094</v>
      </c>
      <c r="F483" s="1127" t="s">
        <v>1094</v>
      </c>
      <c r="G483" s="1127" t="s">
        <v>1094</v>
      </c>
      <c r="H483" s="1119"/>
      <c r="I483" s="1119"/>
      <c r="J483" s="1119"/>
      <c r="K483" s="1119"/>
    </row>
    <row r="484" spans="1:11" ht="14.1" customHeight="1" x14ac:dyDescent="0.25">
      <c r="A484" s="1119"/>
      <c r="B484" s="1119"/>
      <c r="C484" s="1123" t="s">
        <v>1029</v>
      </c>
      <c r="D484" s="1127" t="s">
        <v>1625</v>
      </c>
      <c r="E484" s="1127" t="s">
        <v>1625</v>
      </c>
      <c r="F484" s="1127" t="s">
        <v>1625</v>
      </c>
      <c r="G484" s="1127" t="s">
        <v>1625</v>
      </c>
      <c r="H484" s="1119"/>
      <c r="I484" s="1119"/>
      <c r="J484" s="1119"/>
      <c r="K484" s="1119"/>
    </row>
    <row r="485" spans="1:11" ht="14.1" customHeight="1" x14ac:dyDescent="0.25">
      <c r="A485" s="1119"/>
      <c r="B485" s="1119"/>
      <c r="C485" s="1123" t="s">
        <v>1032</v>
      </c>
      <c r="D485" s="1127" t="s">
        <v>1521</v>
      </c>
      <c r="E485" s="1127" t="s">
        <v>1521</v>
      </c>
      <c r="F485" s="1127" t="s">
        <v>1521</v>
      </c>
      <c r="G485" s="1127" t="s">
        <v>1521</v>
      </c>
      <c r="H485" s="1119"/>
      <c r="I485" s="1119"/>
      <c r="J485" s="1119"/>
      <c r="K485" s="1119"/>
    </row>
    <row r="486" spans="1:11" ht="14.1" customHeight="1" x14ac:dyDescent="0.25">
      <c r="A486" s="1119"/>
      <c r="B486" s="1119"/>
      <c r="C486" s="1123" t="s">
        <v>1037</v>
      </c>
      <c r="D486" s="1127" t="s">
        <v>1038</v>
      </c>
      <c r="E486" s="1127" t="s">
        <v>1039</v>
      </c>
      <c r="F486" s="1127" t="s">
        <v>1039</v>
      </c>
      <c r="G486" s="1127" t="s">
        <v>1039</v>
      </c>
      <c r="H486" s="1119"/>
      <c r="I486" s="1119"/>
      <c r="J486" s="1119"/>
      <c r="K486" s="1119"/>
    </row>
    <row r="487" spans="1:11" ht="14.1" customHeight="1" x14ac:dyDescent="0.25">
      <c r="A487" s="1119"/>
      <c r="B487" s="1119"/>
      <c r="C487" s="1123" t="s">
        <v>1042</v>
      </c>
      <c r="D487" s="1127" t="s">
        <v>1038</v>
      </c>
      <c r="E487" s="1127" t="s">
        <v>1039</v>
      </c>
      <c r="F487" s="1127" t="s">
        <v>1039</v>
      </c>
      <c r="G487" s="1127" t="s">
        <v>1039</v>
      </c>
      <c r="H487" s="1119"/>
      <c r="I487" s="1119"/>
      <c r="J487" s="1119"/>
      <c r="K487" s="1119"/>
    </row>
    <row r="488" spans="1:11" ht="14.1" customHeight="1" x14ac:dyDescent="0.25">
      <c r="A488" s="1119"/>
      <c r="B488" s="1119"/>
      <c r="C488" s="1123" t="s">
        <v>39</v>
      </c>
      <c r="D488" s="1127" t="s">
        <v>1038</v>
      </c>
      <c r="E488" s="1127" t="s">
        <v>1039</v>
      </c>
      <c r="F488" s="1127" t="s">
        <v>1039</v>
      </c>
      <c r="G488" s="1127" t="s">
        <v>1039</v>
      </c>
      <c r="H488" s="1119"/>
      <c r="I488" s="1119"/>
      <c r="J488" s="1119"/>
      <c r="K488" s="1119"/>
    </row>
    <row r="489" spans="1:11" ht="14.1" customHeight="1" x14ac:dyDescent="0.25">
      <c r="A489" s="1119"/>
      <c r="B489" s="1119"/>
      <c r="C489" s="1250" t="s">
        <v>1046</v>
      </c>
      <c r="D489" s="1251"/>
      <c r="E489" s="1251"/>
      <c r="F489" s="1251"/>
      <c r="G489" s="1251"/>
      <c r="H489" s="1119"/>
      <c r="I489" s="1119"/>
      <c r="J489" s="1119"/>
      <c r="K489" s="1119"/>
    </row>
    <row r="490" spans="1:11" ht="14.1" customHeight="1" x14ac:dyDescent="0.25">
      <c r="A490" s="1119"/>
      <c r="B490" s="1119"/>
      <c r="C490" s="1131"/>
      <c r="D490" s="1132">
        <v>2024</v>
      </c>
      <c r="E490" s="1132">
        <v>2025</v>
      </c>
      <c r="F490" s="1132">
        <v>2026</v>
      </c>
      <c r="G490" s="1132">
        <v>2027</v>
      </c>
      <c r="H490" s="1119"/>
      <c r="I490" s="1119"/>
      <c r="J490" s="1119"/>
      <c r="K490" s="1119"/>
    </row>
    <row r="491" spans="1:11" ht="14.1" customHeight="1" x14ac:dyDescent="0.25">
      <c r="A491" s="1119"/>
      <c r="B491" s="1119"/>
      <c r="C491" s="1133"/>
      <c r="D491" s="1134" t="s">
        <v>13</v>
      </c>
      <c r="E491" s="1134" t="s">
        <v>14</v>
      </c>
      <c r="F491" s="1134" t="s">
        <v>14</v>
      </c>
      <c r="G491" s="1134" t="s">
        <v>14</v>
      </c>
      <c r="H491" s="1119"/>
      <c r="I491" s="1119"/>
      <c r="J491" s="1119"/>
      <c r="K491" s="1119"/>
    </row>
    <row r="492" spans="1:11" ht="14.1" customHeight="1" x14ac:dyDescent="0.25">
      <c r="A492" s="1119"/>
      <c r="B492" s="1119"/>
      <c r="C492" s="1135" t="s">
        <v>1047</v>
      </c>
      <c r="D492" s="1136">
        <v>0</v>
      </c>
      <c r="E492" s="1136">
        <v>0</v>
      </c>
      <c r="F492" s="1136">
        <v>0</v>
      </c>
      <c r="G492" s="1136">
        <v>0</v>
      </c>
      <c r="H492" s="1119"/>
      <c r="I492" s="1119"/>
      <c r="J492" s="1119"/>
      <c r="K492" s="1119"/>
    </row>
    <row r="493" spans="1:11" ht="14.1" customHeight="1" x14ac:dyDescent="0.25">
      <c r="A493" s="1119"/>
      <c r="B493" s="1119"/>
      <c r="C493" s="1135" t="s">
        <v>1048</v>
      </c>
      <c r="D493" s="1136">
        <v>0</v>
      </c>
      <c r="E493" s="1136">
        <v>0</v>
      </c>
      <c r="F493" s="1136">
        <v>0</v>
      </c>
      <c r="G493" s="1136">
        <v>0</v>
      </c>
      <c r="H493" s="1119"/>
      <c r="I493" s="1119"/>
      <c r="J493" s="1119"/>
      <c r="K493" s="1119"/>
    </row>
    <row r="494" spans="1:11" ht="14.1" customHeight="1" x14ac:dyDescent="0.25">
      <c r="A494" s="1119"/>
      <c r="B494" s="1119"/>
      <c r="C494" s="1135" t="s">
        <v>1049</v>
      </c>
      <c r="D494" s="1136">
        <v>0</v>
      </c>
      <c r="E494" s="1136">
        <v>0</v>
      </c>
      <c r="F494" s="1136">
        <v>0</v>
      </c>
      <c r="G494" s="1136">
        <v>0</v>
      </c>
      <c r="H494" s="1119"/>
      <c r="I494" s="1119"/>
      <c r="J494" s="1119"/>
      <c r="K494" s="1119"/>
    </row>
    <row r="495" spans="1:11" ht="14.1" customHeight="1" x14ac:dyDescent="0.25">
      <c r="A495" s="1119"/>
      <c r="B495" s="1119"/>
      <c r="C495" s="1135" t="s">
        <v>1050</v>
      </c>
      <c r="D495" s="1136">
        <v>0</v>
      </c>
      <c r="E495" s="1136">
        <v>0</v>
      </c>
      <c r="F495" s="1136">
        <v>0</v>
      </c>
      <c r="G495" s="1136">
        <v>0</v>
      </c>
      <c r="H495" s="1119"/>
      <c r="I495" s="1119"/>
      <c r="J495" s="1119"/>
      <c r="K495" s="1119"/>
    </row>
    <row r="496" spans="1:11" ht="14.1" customHeight="1" x14ac:dyDescent="0.25">
      <c r="A496" s="1119"/>
      <c r="B496" s="1119"/>
      <c r="C496" s="1135" t="s">
        <v>1048</v>
      </c>
      <c r="D496" s="1136">
        <v>0</v>
      </c>
      <c r="E496" s="1136">
        <v>0</v>
      </c>
      <c r="F496" s="1136">
        <v>0</v>
      </c>
      <c r="G496" s="1136">
        <v>0</v>
      </c>
      <c r="H496" s="1119"/>
      <c r="I496" s="1119"/>
      <c r="J496" s="1119"/>
      <c r="K496" s="1119"/>
    </row>
    <row r="497" spans="1:11" ht="14.1" customHeight="1" x14ac:dyDescent="0.25">
      <c r="A497" s="1119"/>
      <c r="B497" s="1119"/>
      <c r="C497" s="1135" t="s">
        <v>1049</v>
      </c>
      <c r="D497" s="1136">
        <v>0</v>
      </c>
      <c r="E497" s="1136">
        <v>0</v>
      </c>
      <c r="F497" s="1136">
        <v>0</v>
      </c>
      <c r="G497" s="1136">
        <v>0</v>
      </c>
      <c r="H497" s="1119"/>
      <c r="I497" s="1119"/>
      <c r="J497" s="1119"/>
      <c r="K497" s="1119"/>
    </row>
    <row r="498" spans="1:11" ht="14.1" customHeight="1" x14ac:dyDescent="0.25">
      <c r="A498" s="1119"/>
      <c r="B498" s="1119"/>
      <c r="C498" s="1135" t="s">
        <v>1051</v>
      </c>
      <c r="D498" s="1136">
        <v>0</v>
      </c>
      <c r="E498" s="1136">
        <v>0</v>
      </c>
      <c r="F498" s="1136">
        <v>0</v>
      </c>
      <c r="G498" s="1136">
        <v>0</v>
      </c>
      <c r="H498" s="1119"/>
      <c r="I498" s="1119"/>
      <c r="J498" s="1119"/>
      <c r="K498" s="1119"/>
    </row>
    <row r="499" spans="1:11" ht="14.1" customHeight="1" x14ac:dyDescent="0.25">
      <c r="A499" s="1119"/>
      <c r="B499" s="1119"/>
      <c r="C499" s="1135" t="s">
        <v>1048</v>
      </c>
      <c r="D499" s="1136">
        <v>0</v>
      </c>
      <c r="E499" s="1136">
        <v>0</v>
      </c>
      <c r="F499" s="1136">
        <v>0</v>
      </c>
      <c r="G499" s="1136">
        <v>0</v>
      </c>
      <c r="H499" s="1119"/>
      <c r="I499" s="1119"/>
      <c r="J499" s="1119"/>
      <c r="K499" s="1119"/>
    </row>
    <row r="500" spans="1:11" ht="14.1" customHeight="1" x14ac:dyDescent="0.25">
      <c r="A500" s="1119"/>
      <c r="B500" s="1119"/>
      <c r="C500" s="1135" t="s">
        <v>1049</v>
      </c>
      <c r="D500" s="1136">
        <v>0</v>
      </c>
      <c r="E500" s="1136">
        <v>0</v>
      </c>
      <c r="F500" s="1136">
        <v>0</v>
      </c>
      <c r="G500" s="1136">
        <v>0</v>
      </c>
      <c r="H500" s="1119"/>
      <c r="I500" s="1119"/>
      <c r="J500" s="1119"/>
      <c r="K500" s="1119"/>
    </row>
    <row r="501" spans="1:11" ht="14.1" customHeight="1" x14ac:dyDescent="0.25">
      <c r="A501" s="1119"/>
      <c r="B501" s="1119"/>
      <c r="C501" s="1135" t="s">
        <v>1052</v>
      </c>
      <c r="D501" s="1136">
        <v>0</v>
      </c>
      <c r="E501" s="1136">
        <v>0</v>
      </c>
      <c r="F501" s="1136">
        <v>0</v>
      </c>
      <c r="G501" s="1136">
        <v>0</v>
      </c>
      <c r="H501" s="1119"/>
      <c r="I501" s="1119"/>
      <c r="J501" s="1119"/>
      <c r="K501" s="1119"/>
    </row>
    <row r="502" spans="1:11" ht="14.1" customHeight="1" x14ac:dyDescent="0.25">
      <c r="A502" s="1119"/>
      <c r="B502" s="1119"/>
      <c r="C502" s="1135" t="s">
        <v>1048</v>
      </c>
      <c r="D502" s="1136">
        <v>0</v>
      </c>
      <c r="E502" s="1136">
        <v>0</v>
      </c>
      <c r="F502" s="1136">
        <v>0</v>
      </c>
      <c r="G502" s="1136">
        <v>0</v>
      </c>
      <c r="H502" s="1119"/>
      <c r="I502" s="1119"/>
      <c r="J502" s="1119"/>
      <c r="K502" s="1119"/>
    </row>
    <row r="503" spans="1:11" ht="14.1" customHeight="1" x14ac:dyDescent="0.25">
      <c r="A503" s="1119"/>
      <c r="B503" s="1119"/>
      <c r="C503" s="1135" t="s">
        <v>1049</v>
      </c>
      <c r="D503" s="1136">
        <v>0</v>
      </c>
      <c r="E503" s="1136">
        <v>0</v>
      </c>
      <c r="F503" s="1136">
        <v>0</v>
      </c>
      <c r="G503" s="1136">
        <v>0</v>
      </c>
      <c r="H503" s="1119"/>
      <c r="I503" s="1119"/>
      <c r="J503" s="1119"/>
      <c r="K503" s="1119"/>
    </row>
    <row r="504" spans="1:11" ht="14.1" customHeight="1" x14ac:dyDescent="0.25">
      <c r="A504" s="1119"/>
      <c r="B504" s="1119"/>
      <c r="C504" s="1135" t="s">
        <v>1053</v>
      </c>
      <c r="D504" s="1136">
        <v>0</v>
      </c>
      <c r="E504" s="1136">
        <v>0</v>
      </c>
      <c r="F504" s="1136">
        <v>0</v>
      </c>
      <c r="G504" s="1136">
        <v>0</v>
      </c>
      <c r="H504" s="1119"/>
      <c r="I504" s="1119"/>
      <c r="J504" s="1119"/>
      <c r="K504" s="1119"/>
    </row>
    <row r="505" spans="1:11" ht="14.1" customHeight="1" x14ac:dyDescent="0.25">
      <c r="A505" s="1119"/>
      <c r="B505" s="1119"/>
      <c r="C505" s="1135" t="s">
        <v>1048</v>
      </c>
      <c r="D505" s="1136">
        <v>0</v>
      </c>
      <c r="E505" s="1136">
        <v>0</v>
      </c>
      <c r="F505" s="1136">
        <v>0</v>
      </c>
      <c r="G505" s="1136">
        <v>0</v>
      </c>
      <c r="H505" s="1119"/>
      <c r="I505" s="1119"/>
      <c r="J505" s="1119"/>
      <c r="K505" s="1119"/>
    </row>
    <row r="506" spans="1:11" ht="14.1" customHeight="1" x14ac:dyDescent="0.25">
      <c r="A506" s="1119"/>
      <c r="B506" s="1119"/>
      <c r="C506" s="1135" t="s">
        <v>1049</v>
      </c>
      <c r="D506" s="1136">
        <v>0</v>
      </c>
      <c r="E506" s="1136">
        <v>0</v>
      </c>
      <c r="F506" s="1136">
        <v>0</v>
      </c>
      <c r="G506" s="1136">
        <v>0</v>
      </c>
      <c r="H506" s="1119"/>
      <c r="I506" s="1119"/>
      <c r="J506" s="1119"/>
      <c r="K506" s="1119"/>
    </row>
    <row r="507" spans="1:11" ht="14.1" customHeight="1" x14ac:dyDescent="0.25">
      <c r="A507" s="1119"/>
      <c r="B507" s="1119"/>
      <c r="C507" s="1135" t="s">
        <v>1054</v>
      </c>
      <c r="D507" s="1136">
        <v>0</v>
      </c>
      <c r="E507" s="1136">
        <v>0</v>
      </c>
      <c r="F507" s="1136">
        <v>0</v>
      </c>
      <c r="G507" s="1136">
        <v>0</v>
      </c>
      <c r="H507" s="1119"/>
      <c r="I507" s="1119"/>
      <c r="J507" s="1119"/>
      <c r="K507" s="1119"/>
    </row>
    <row r="508" spans="1:11" ht="14.1" customHeight="1" x14ac:dyDescent="0.25">
      <c r="A508" s="1119"/>
      <c r="B508" s="1119"/>
      <c r="C508" s="1135" t="s">
        <v>1048</v>
      </c>
      <c r="D508" s="1136">
        <v>0</v>
      </c>
      <c r="E508" s="1136">
        <v>0</v>
      </c>
      <c r="F508" s="1136">
        <v>0</v>
      </c>
      <c r="G508" s="1136">
        <v>0</v>
      </c>
      <c r="H508" s="1119"/>
      <c r="I508" s="1119"/>
      <c r="J508" s="1119"/>
      <c r="K508" s="1119"/>
    </row>
    <row r="509" spans="1:11" ht="14.1" customHeight="1" x14ac:dyDescent="0.25">
      <c r="A509" s="1119"/>
      <c r="B509" s="1119"/>
      <c r="C509" s="1135" t="s">
        <v>1049</v>
      </c>
      <c r="D509" s="1136">
        <v>0</v>
      </c>
      <c r="E509" s="1136">
        <v>0</v>
      </c>
      <c r="F509" s="1136">
        <v>0</v>
      </c>
      <c r="G509" s="1136">
        <v>0</v>
      </c>
      <c r="H509" s="1119"/>
      <c r="I509" s="1119"/>
      <c r="J509" s="1119"/>
      <c r="K509" s="1119"/>
    </row>
    <row r="510" spans="1:11" ht="14.1" customHeight="1" x14ac:dyDescent="0.25">
      <c r="A510" s="1119"/>
      <c r="B510" s="1119"/>
      <c r="C510" s="1135" t="s">
        <v>1055</v>
      </c>
      <c r="D510" s="1136">
        <v>0</v>
      </c>
      <c r="E510" s="1136">
        <v>0</v>
      </c>
      <c r="F510" s="1136">
        <v>0</v>
      </c>
      <c r="G510" s="1136">
        <v>0</v>
      </c>
      <c r="H510" s="1119"/>
      <c r="I510" s="1119"/>
      <c r="J510" s="1119"/>
      <c r="K510" s="1119"/>
    </row>
    <row r="511" spans="1:11" ht="14.1" customHeight="1" x14ac:dyDescent="0.25">
      <c r="A511" s="1119"/>
      <c r="B511" s="1119"/>
      <c r="C511" s="1135" t="s">
        <v>1048</v>
      </c>
      <c r="D511" s="1136">
        <v>0</v>
      </c>
      <c r="E511" s="1136">
        <v>0</v>
      </c>
      <c r="F511" s="1136">
        <v>0</v>
      </c>
      <c r="G511" s="1136">
        <v>0</v>
      </c>
      <c r="H511" s="1119"/>
      <c r="I511" s="1119"/>
      <c r="J511" s="1119"/>
      <c r="K511" s="1119"/>
    </row>
    <row r="512" spans="1:11" ht="14.1" customHeight="1" x14ac:dyDescent="0.25">
      <c r="A512" s="1119"/>
      <c r="B512" s="1119"/>
      <c r="C512" s="1135" t="s">
        <v>1049</v>
      </c>
      <c r="D512" s="1136">
        <v>0</v>
      </c>
      <c r="E512" s="1136">
        <v>0</v>
      </c>
      <c r="F512" s="1136">
        <v>0</v>
      </c>
      <c r="G512" s="1136">
        <v>0</v>
      </c>
      <c r="H512" s="1119"/>
      <c r="I512" s="1119"/>
      <c r="J512" s="1119"/>
      <c r="K512" s="1119"/>
    </row>
    <row r="513" spans="1:11" ht="14.1" customHeight="1" x14ac:dyDescent="0.25">
      <c r="A513" s="1119"/>
      <c r="B513" s="1119"/>
      <c r="C513" s="1135" t="s">
        <v>1056</v>
      </c>
      <c r="D513" s="1136">
        <v>0</v>
      </c>
      <c r="E513" s="1136">
        <v>0</v>
      </c>
      <c r="F513" s="1136">
        <v>0</v>
      </c>
      <c r="G513" s="1136">
        <v>0</v>
      </c>
      <c r="H513" s="1119"/>
      <c r="I513" s="1119"/>
      <c r="J513" s="1119"/>
      <c r="K513" s="1119"/>
    </row>
    <row r="514" spans="1:11" ht="14.1" customHeight="1" x14ac:dyDescent="0.25">
      <c r="A514" s="1119"/>
      <c r="B514" s="1119"/>
      <c r="C514" s="1135" t="s">
        <v>1048</v>
      </c>
      <c r="D514" s="1136">
        <v>0</v>
      </c>
      <c r="E514" s="1136">
        <v>0</v>
      </c>
      <c r="F514" s="1136">
        <v>0</v>
      </c>
      <c r="G514" s="1136">
        <v>0</v>
      </c>
      <c r="H514" s="1119"/>
      <c r="I514" s="1119"/>
      <c r="J514" s="1119"/>
      <c r="K514" s="1119"/>
    </row>
    <row r="515" spans="1:11" ht="14.1" customHeight="1" x14ac:dyDescent="0.25">
      <c r="A515" s="1119"/>
      <c r="B515" s="1119"/>
      <c r="C515" s="1135" t="s">
        <v>1057</v>
      </c>
      <c r="D515" s="1136">
        <v>0</v>
      </c>
      <c r="E515" s="1136">
        <v>0</v>
      </c>
      <c r="F515" s="1136">
        <v>0</v>
      </c>
      <c r="G515" s="1136">
        <v>0</v>
      </c>
      <c r="H515" s="1119"/>
      <c r="I515" s="1119"/>
      <c r="J515" s="1119"/>
      <c r="K515" s="1119"/>
    </row>
    <row r="516" spans="1:11" ht="14.1" customHeight="1" x14ac:dyDescent="0.25">
      <c r="A516" s="1119"/>
      <c r="B516" s="1119"/>
      <c r="C516" s="1135" t="s">
        <v>1058</v>
      </c>
      <c r="D516" s="1136">
        <v>0</v>
      </c>
      <c r="E516" s="1136">
        <v>0</v>
      </c>
      <c r="F516" s="1136">
        <v>0</v>
      </c>
      <c r="G516" s="1136">
        <v>0</v>
      </c>
      <c r="H516" s="1119"/>
      <c r="I516" s="1119"/>
      <c r="J516" s="1119"/>
      <c r="K516" s="1119"/>
    </row>
    <row r="517" spans="1:11" ht="14.1" customHeight="1" x14ac:dyDescent="0.25">
      <c r="A517" s="1119"/>
      <c r="B517" s="1119"/>
      <c r="C517" s="1135" t="s">
        <v>1059</v>
      </c>
      <c r="D517" s="1136">
        <v>0</v>
      </c>
      <c r="E517" s="1136">
        <v>0</v>
      </c>
      <c r="F517" s="1136">
        <v>0</v>
      </c>
      <c r="G517" s="1136">
        <v>0</v>
      </c>
      <c r="H517" s="1119"/>
      <c r="I517" s="1119"/>
      <c r="J517" s="1119"/>
      <c r="K517" s="1119"/>
    </row>
    <row r="518" spans="1:11" ht="14.1" customHeight="1" x14ac:dyDescent="0.25">
      <c r="A518" s="1119"/>
      <c r="B518" s="1119"/>
      <c r="C518" s="1135" t="s">
        <v>1060</v>
      </c>
      <c r="D518" s="1136">
        <v>0</v>
      </c>
      <c r="E518" s="1136">
        <v>0</v>
      </c>
      <c r="F518" s="1136">
        <v>0</v>
      </c>
      <c r="G518" s="1136">
        <v>0</v>
      </c>
      <c r="H518" s="1119"/>
      <c r="I518" s="1119"/>
      <c r="J518" s="1119"/>
      <c r="K518" s="1119"/>
    </row>
    <row r="519" spans="1:11" ht="14.1" customHeight="1" x14ac:dyDescent="0.25">
      <c r="A519" s="1119"/>
      <c r="B519" s="1119"/>
      <c r="C519" s="1135" t="s">
        <v>1061</v>
      </c>
      <c r="D519" s="1136">
        <v>0</v>
      </c>
      <c r="E519" s="1136">
        <v>300000</v>
      </c>
      <c r="F519" s="1136">
        <v>300000</v>
      </c>
      <c r="G519" s="1136">
        <v>300000</v>
      </c>
      <c r="H519" s="1119"/>
      <c r="I519" s="1119"/>
      <c r="J519" s="1119"/>
      <c r="K519" s="1119"/>
    </row>
    <row r="520" spans="1:11" ht="14.1" customHeight="1" x14ac:dyDescent="0.25">
      <c r="A520" s="1119"/>
      <c r="B520" s="1119"/>
      <c r="C520" s="1135" t="s">
        <v>1048</v>
      </c>
      <c r="D520" s="1136">
        <v>0</v>
      </c>
      <c r="E520" s="1136">
        <v>300000</v>
      </c>
      <c r="F520" s="1136">
        <v>300000</v>
      </c>
      <c r="G520" s="1136">
        <v>300000</v>
      </c>
      <c r="H520" s="1119"/>
      <c r="I520" s="1119"/>
      <c r="J520" s="1119"/>
      <c r="K520" s="1119"/>
    </row>
    <row r="521" spans="1:11" ht="14.1" customHeight="1" x14ac:dyDescent="0.25">
      <c r="A521" s="1119"/>
      <c r="B521" s="1119"/>
      <c r="C521" s="1135" t="s">
        <v>1057</v>
      </c>
      <c r="D521" s="1136">
        <v>0</v>
      </c>
      <c r="E521" s="1136">
        <v>0</v>
      </c>
      <c r="F521" s="1136">
        <v>0</v>
      </c>
      <c r="G521" s="1136">
        <v>0</v>
      </c>
      <c r="H521" s="1119"/>
      <c r="I521" s="1119"/>
      <c r="J521" s="1119"/>
      <c r="K521" s="1119"/>
    </row>
    <row r="522" spans="1:11" ht="14.1" customHeight="1" x14ac:dyDescent="0.25">
      <c r="A522" s="1119"/>
      <c r="B522" s="1119"/>
      <c r="C522" s="1135" t="s">
        <v>1058</v>
      </c>
      <c r="D522" s="1136">
        <v>0</v>
      </c>
      <c r="E522" s="1136">
        <v>0</v>
      </c>
      <c r="F522" s="1136">
        <v>0</v>
      </c>
      <c r="G522" s="1136">
        <v>0</v>
      </c>
      <c r="H522" s="1119"/>
      <c r="I522" s="1119"/>
      <c r="J522" s="1119"/>
      <c r="K522" s="1119"/>
    </row>
    <row r="523" spans="1:11" ht="14.1" customHeight="1" x14ac:dyDescent="0.25">
      <c r="A523" s="1119"/>
      <c r="B523" s="1119"/>
      <c r="C523" s="1135" t="s">
        <v>1059</v>
      </c>
      <c r="D523" s="1136">
        <v>0</v>
      </c>
      <c r="E523" s="1136">
        <v>0</v>
      </c>
      <c r="F523" s="1136">
        <v>0</v>
      </c>
      <c r="G523" s="1136">
        <v>0</v>
      </c>
      <c r="H523" s="1119"/>
      <c r="I523" s="1119"/>
      <c r="J523" s="1119"/>
      <c r="K523" s="1119"/>
    </row>
    <row r="524" spans="1:11" ht="14.1" customHeight="1" x14ac:dyDescent="0.25">
      <c r="A524" s="1119"/>
      <c r="B524" s="1119"/>
      <c r="C524" s="1135" t="s">
        <v>1060</v>
      </c>
      <c r="D524" s="1136">
        <v>0</v>
      </c>
      <c r="E524" s="1136">
        <v>0</v>
      </c>
      <c r="F524" s="1136">
        <v>0</v>
      </c>
      <c r="G524" s="1136">
        <v>0</v>
      </c>
      <c r="H524" s="1119"/>
      <c r="I524" s="1119"/>
      <c r="J524" s="1119"/>
      <c r="K524" s="1119"/>
    </row>
    <row r="525" spans="1:11" ht="14.1" customHeight="1" x14ac:dyDescent="0.25">
      <c r="A525" s="1119"/>
      <c r="B525" s="1119"/>
      <c r="C525" s="1135" t="s">
        <v>1062</v>
      </c>
      <c r="D525" s="1136">
        <v>0</v>
      </c>
      <c r="E525" s="1136">
        <v>0</v>
      </c>
      <c r="F525" s="1136">
        <v>0</v>
      </c>
      <c r="G525" s="1136">
        <v>0</v>
      </c>
      <c r="H525" s="1119"/>
      <c r="I525" s="1119"/>
      <c r="J525" s="1119"/>
      <c r="K525" s="1119"/>
    </row>
    <row r="526" spans="1:11" ht="14.1" customHeight="1" x14ac:dyDescent="0.25">
      <c r="A526" s="1119"/>
      <c r="B526" s="1119"/>
      <c r="C526" s="1135" t="s">
        <v>1048</v>
      </c>
      <c r="D526" s="1136">
        <v>0</v>
      </c>
      <c r="E526" s="1136">
        <v>0</v>
      </c>
      <c r="F526" s="1136">
        <v>0</v>
      </c>
      <c r="G526" s="1136">
        <v>0</v>
      </c>
      <c r="H526" s="1119"/>
      <c r="I526" s="1119"/>
      <c r="J526" s="1119"/>
      <c r="K526" s="1119"/>
    </row>
    <row r="527" spans="1:11" ht="14.1" customHeight="1" x14ac:dyDescent="0.25">
      <c r="A527" s="1119"/>
      <c r="B527" s="1119"/>
      <c r="C527" s="1135" t="s">
        <v>1057</v>
      </c>
      <c r="D527" s="1136">
        <v>0</v>
      </c>
      <c r="E527" s="1136">
        <v>0</v>
      </c>
      <c r="F527" s="1136">
        <v>0</v>
      </c>
      <c r="G527" s="1136">
        <v>0</v>
      </c>
      <c r="H527" s="1119"/>
      <c r="I527" s="1119"/>
      <c r="J527" s="1119"/>
      <c r="K527" s="1119"/>
    </row>
    <row r="528" spans="1:11" ht="14.1" customHeight="1" x14ac:dyDescent="0.25">
      <c r="A528" s="1119"/>
      <c r="B528" s="1119"/>
      <c r="C528" s="1135" t="s">
        <v>1058</v>
      </c>
      <c r="D528" s="1136">
        <v>0</v>
      </c>
      <c r="E528" s="1136">
        <v>0</v>
      </c>
      <c r="F528" s="1136">
        <v>0</v>
      </c>
      <c r="G528" s="1136">
        <v>0</v>
      </c>
      <c r="H528" s="1119"/>
      <c r="I528" s="1119"/>
      <c r="J528" s="1119"/>
      <c r="K528" s="1119"/>
    </row>
    <row r="529" spans="1:11" ht="14.1" customHeight="1" x14ac:dyDescent="0.25">
      <c r="A529" s="1119"/>
      <c r="B529" s="1119"/>
      <c r="C529" s="1135" t="s">
        <v>1059</v>
      </c>
      <c r="D529" s="1136">
        <v>0</v>
      </c>
      <c r="E529" s="1136">
        <v>0</v>
      </c>
      <c r="F529" s="1136">
        <v>0</v>
      </c>
      <c r="G529" s="1136">
        <v>0</v>
      </c>
      <c r="H529" s="1119"/>
      <c r="I529" s="1119"/>
      <c r="J529" s="1119"/>
      <c r="K529" s="1119"/>
    </row>
    <row r="530" spans="1:11" ht="14.1" customHeight="1" x14ac:dyDescent="0.25">
      <c r="A530" s="1119"/>
      <c r="B530" s="1119"/>
      <c r="C530" s="1135" t="s">
        <v>1060</v>
      </c>
      <c r="D530" s="1136">
        <v>0</v>
      </c>
      <c r="E530" s="1136">
        <v>0</v>
      </c>
      <c r="F530" s="1136">
        <v>0</v>
      </c>
      <c r="G530" s="1136">
        <v>0</v>
      </c>
      <c r="H530" s="1119"/>
      <c r="I530" s="1119"/>
      <c r="J530" s="1119"/>
      <c r="K530" s="1119"/>
    </row>
    <row r="531" spans="1:11" ht="14.1" customHeight="1" x14ac:dyDescent="0.25">
      <c r="A531" s="1119"/>
      <c r="B531" s="1119"/>
      <c r="C531" s="1135" t="s">
        <v>1063</v>
      </c>
      <c r="D531" s="1136">
        <v>0</v>
      </c>
      <c r="E531" s="1136">
        <v>0</v>
      </c>
      <c r="F531" s="1136">
        <v>0</v>
      </c>
      <c r="G531" s="1136">
        <v>0</v>
      </c>
      <c r="H531" s="1119"/>
      <c r="I531" s="1119"/>
      <c r="J531" s="1119"/>
      <c r="K531" s="1119"/>
    </row>
    <row r="532" spans="1:11" ht="14.1" customHeight="1" x14ac:dyDescent="0.25">
      <c r="A532" s="1119"/>
      <c r="B532" s="1119"/>
      <c r="C532" s="1135" t="s">
        <v>1064</v>
      </c>
      <c r="D532" s="1136">
        <v>0</v>
      </c>
      <c r="E532" s="1136">
        <v>0</v>
      </c>
      <c r="F532" s="1136">
        <v>0</v>
      </c>
      <c r="G532" s="1136">
        <v>0</v>
      </c>
      <c r="H532" s="1119"/>
      <c r="I532" s="1119"/>
      <c r="J532" s="1119"/>
      <c r="K532" s="1119"/>
    </row>
    <row r="533" spans="1:11" ht="14.1" customHeight="1" x14ac:dyDescent="0.25">
      <c r="A533" s="1119"/>
      <c r="B533" s="1119"/>
      <c r="C533" s="1137" t="s">
        <v>572</v>
      </c>
      <c r="D533" s="1136">
        <v>0</v>
      </c>
      <c r="E533" s="1136">
        <v>300000</v>
      </c>
      <c r="F533" s="1136">
        <v>300000</v>
      </c>
      <c r="G533" s="1136">
        <v>300000</v>
      </c>
      <c r="H533" s="1119"/>
      <c r="I533" s="1119"/>
      <c r="J533" s="1119"/>
      <c r="K533" s="1119"/>
    </row>
    <row r="534" spans="1:11" x14ac:dyDescent="0.25">
      <c r="A534" s="1119"/>
      <c r="B534" s="1119"/>
      <c r="C534" s="1129" t="s">
        <v>1022</v>
      </c>
      <c r="D534" s="1252" t="s">
        <v>1626</v>
      </c>
      <c r="E534" s="1253"/>
      <c r="F534" s="1253"/>
      <c r="G534" s="1253"/>
      <c r="H534" s="1119"/>
      <c r="I534" s="1119"/>
      <c r="J534" s="1119"/>
      <c r="K534" s="1119"/>
    </row>
    <row r="535" spans="1:11" ht="18" customHeight="1" x14ac:dyDescent="0.25">
      <c r="A535" s="1119"/>
      <c r="B535" s="1119"/>
      <c r="C535" s="1130" t="s">
        <v>1024</v>
      </c>
      <c r="D535" s="1254" t="s">
        <v>1627</v>
      </c>
      <c r="E535" s="1255"/>
      <c r="F535" s="1255"/>
      <c r="G535" s="1255"/>
      <c r="H535" s="1119"/>
      <c r="I535" s="1119"/>
      <c r="J535" s="1119"/>
      <c r="K535" s="1119"/>
    </row>
    <row r="536" spans="1:11" x14ac:dyDescent="0.25">
      <c r="A536" s="1119"/>
      <c r="B536" s="1119"/>
      <c r="C536" s="1130" t="s">
        <v>31</v>
      </c>
      <c r="D536" s="1254" t="s">
        <v>318</v>
      </c>
      <c r="E536" s="1255"/>
      <c r="F536" s="1255"/>
      <c r="G536" s="1255"/>
      <c r="H536" s="1119"/>
      <c r="I536" s="1119"/>
      <c r="J536" s="1119"/>
      <c r="K536" s="1119"/>
    </row>
    <row r="537" spans="1:11" ht="15" customHeight="1" x14ac:dyDescent="0.25">
      <c r="A537" s="1119"/>
      <c r="B537" s="1119"/>
      <c r="C537" s="1131"/>
      <c r="D537" s="1132">
        <v>2024</v>
      </c>
      <c r="E537" s="1132">
        <v>2025</v>
      </c>
      <c r="F537" s="1132">
        <v>2026</v>
      </c>
      <c r="G537" s="1132">
        <v>2027</v>
      </c>
      <c r="H537" s="1119"/>
      <c r="I537" s="1119"/>
      <c r="J537" s="1119"/>
      <c r="K537" s="1119"/>
    </row>
    <row r="538" spans="1:11" ht="15" customHeight="1" x14ac:dyDescent="0.25">
      <c r="A538" s="1119"/>
      <c r="B538" s="1119"/>
      <c r="C538" s="1133"/>
      <c r="D538" s="1134" t="s">
        <v>13</v>
      </c>
      <c r="E538" s="1134" t="s">
        <v>14</v>
      </c>
      <c r="F538" s="1134" t="s">
        <v>14</v>
      </c>
      <c r="G538" s="1134" t="s">
        <v>14</v>
      </c>
      <c r="H538" s="1119"/>
      <c r="I538" s="1119"/>
      <c r="J538" s="1119"/>
      <c r="K538" s="1119"/>
    </row>
    <row r="539" spans="1:11" ht="14.1" customHeight="1" x14ac:dyDescent="0.25">
      <c r="A539" s="1119"/>
      <c r="B539" s="1119"/>
      <c r="C539" s="1123" t="s">
        <v>33</v>
      </c>
      <c r="D539" s="1127" t="s">
        <v>1628</v>
      </c>
      <c r="E539" s="1127" t="s">
        <v>1017</v>
      </c>
      <c r="F539" s="1127" t="s">
        <v>1017</v>
      </c>
      <c r="G539" s="1127" t="s">
        <v>1017</v>
      </c>
      <c r="H539" s="1119"/>
      <c r="I539" s="1119"/>
      <c r="J539" s="1119"/>
      <c r="K539" s="1119"/>
    </row>
    <row r="540" spans="1:11" ht="14.1" customHeight="1" x14ac:dyDescent="0.25">
      <c r="A540" s="1119"/>
      <c r="B540" s="1119"/>
      <c r="C540" s="1123" t="s">
        <v>1029</v>
      </c>
      <c r="D540" s="1127" t="s">
        <v>1038</v>
      </c>
      <c r="E540" s="1127" t="s">
        <v>1521</v>
      </c>
      <c r="F540" s="1127" t="s">
        <v>1521</v>
      </c>
      <c r="G540" s="1127" t="s">
        <v>1521</v>
      </c>
      <c r="H540" s="1119"/>
      <c r="I540" s="1119"/>
      <c r="J540" s="1119"/>
      <c r="K540" s="1119"/>
    </row>
    <row r="541" spans="1:11" ht="14.1" customHeight="1" x14ac:dyDescent="0.25">
      <c r="A541" s="1119"/>
      <c r="B541" s="1119"/>
      <c r="C541" s="1123" t="s">
        <v>1032</v>
      </c>
      <c r="D541" s="1127" t="s">
        <v>1039</v>
      </c>
      <c r="E541" s="1127" t="s">
        <v>1009</v>
      </c>
      <c r="F541" s="1127" t="s">
        <v>1009</v>
      </c>
      <c r="G541" s="1127" t="s">
        <v>1009</v>
      </c>
      <c r="H541" s="1119"/>
      <c r="I541" s="1119"/>
      <c r="J541" s="1119"/>
      <c r="K541" s="1119"/>
    </row>
    <row r="542" spans="1:11" ht="14.1" customHeight="1" x14ac:dyDescent="0.25">
      <c r="A542" s="1119"/>
      <c r="B542" s="1119"/>
      <c r="C542" s="1123" t="s">
        <v>1037</v>
      </c>
      <c r="D542" s="1127" t="s">
        <v>1038</v>
      </c>
      <c r="E542" s="1127" t="s">
        <v>1577</v>
      </c>
      <c r="F542" s="1127" t="s">
        <v>1039</v>
      </c>
      <c r="G542" s="1127" t="s">
        <v>1039</v>
      </c>
      <c r="H542" s="1119"/>
      <c r="I542" s="1119"/>
      <c r="J542" s="1119"/>
      <c r="K542" s="1119"/>
    </row>
    <row r="543" spans="1:11" ht="14.1" customHeight="1" x14ac:dyDescent="0.25">
      <c r="A543" s="1119"/>
      <c r="B543" s="1119"/>
      <c r="C543" s="1123" t="s">
        <v>1042</v>
      </c>
      <c r="D543" s="1127" t="s">
        <v>1038</v>
      </c>
      <c r="E543" s="1127" t="s">
        <v>1038</v>
      </c>
      <c r="F543" s="1127" t="s">
        <v>1039</v>
      </c>
      <c r="G543" s="1127" t="s">
        <v>1039</v>
      </c>
      <c r="H543" s="1119"/>
      <c r="I543" s="1119"/>
      <c r="J543" s="1119"/>
      <c r="K543" s="1119"/>
    </row>
    <row r="544" spans="1:11" ht="14.1" customHeight="1" x14ac:dyDescent="0.25">
      <c r="A544" s="1119"/>
      <c r="B544" s="1119"/>
      <c r="C544" s="1123" t="s">
        <v>39</v>
      </c>
      <c r="D544" s="1127" t="s">
        <v>1038</v>
      </c>
      <c r="E544" s="1127" t="s">
        <v>1038</v>
      </c>
      <c r="F544" s="1127" t="s">
        <v>1039</v>
      </c>
      <c r="G544" s="1127" t="s">
        <v>1039</v>
      </c>
      <c r="H544" s="1119"/>
      <c r="I544" s="1119"/>
      <c r="J544" s="1119"/>
      <c r="K544" s="1119"/>
    </row>
    <row r="545" spans="1:11" ht="14.1" customHeight="1" x14ac:dyDescent="0.25">
      <c r="A545" s="1119"/>
      <c r="B545" s="1119"/>
      <c r="C545" s="1250" t="s">
        <v>1046</v>
      </c>
      <c r="D545" s="1251"/>
      <c r="E545" s="1251"/>
      <c r="F545" s="1251"/>
      <c r="G545" s="1251"/>
      <c r="H545" s="1119"/>
      <c r="I545" s="1119"/>
      <c r="J545" s="1119"/>
      <c r="K545" s="1119"/>
    </row>
    <row r="546" spans="1:11" ht="14.1" customHeight="1" x14ac:dyDescent="0.25">
      <c r="A546" s="1119"/>
      <c r="B546" s="1119"/>
      <c r="C546" s="1131"/>
      <c r="D546" s="1132">
        <v>2024</v>
      </c>
      <c r="E546" s="1132">
        <v>2025</v>
      </c>
      <c r="F546" s="1132">
        <v>2026</v>
      </c>
      <c r="G546" s="1132">
        <v>2027</v>
      </c>
      <c r="H546" s="1119"/>
      <c r="I546" s="1119"/>
      <c r="J546" s="1119"/>
      <c r="K546" s="1119"/>
    </row>
    <row r="547" spans="1:11" ht="14.1" customHeight="1" x14ac:dyDescent="0.25">
      <c r="A547" s="1119"/>
      <c r="B547" s="1119"/>
      <c r="C547" s="1133"/>
      <c r="D547" s="1134" t="s">
        <v>13</v>
      </c>
      <c r="E547" s="1134" t="s">
        <v>14</v>
      </c>
      <c r="F547" s="1134" t="s">
        <v>14</v>
      </c>
      <c r="G547" s="1134" t="s">
        <v>14</v>
      </c>
      <c r="H547" s="1119"/>
      <c r="I547" s="1119"/>
      <c r="J547" s="1119"/>
      <c r="K547" s="1119"/>
    </row>
    <row r="548" spans="1:11" ht="14.1" customHeight="1" x14ac:dyDescent="0.25">
      <c r="A548" s="1119"/>
      <c r="B548" s="1119"/>
      <c r="C548" s="1135" t="s">
        <v>1047</v>
      </c>
      <c r="D548" s="1144" t="s">
        <v>1038</v>
      </c>
      <c r="E548" s="1136">
        <v>0</v>
      </c>
      <c r="F548" s="1136">
        <v>0</v>
      </c>
      <c r="G548" s="1136">
        <v>0</v>
      </c>
      <c r="H548" s="1119"/>
      <c r="I548" s="1119"/>
      <c r="J548" s="1119"/>
      <c r="K548" s="1119"/>
    </row>
    <row r="549" spans="1:11" ht="14.1" customHeight="1" x14ac:dyDescent="0.25">
      <c r="A549" s="1119"/>
      <c r="B549" s="1119"/>
      <c r="C549" s="1135" t="s">
        <v>1048</v>
      </c>
      <c r="D549" s="1144" t="s">
        <v>1038</v>
      </c>
      <c r="E549" s="1136">
        <v>0</v>
      </c>
      <c r="F549" s="1136">
        <v>0</v>
      </c>
      <c r="G549" s="1136">
        <v>0</v>
      </c>
      <c r="H549" s="1119"/>
      <c r="I549" s="1119"/>
      <c r="J549" s="1119"/>
      <c r="K549" s="1119"/>
    </row>
    <row r="550" spans="1:11" ht="14.1" customHeight="1" x14ac:dyDescent="0.25">
      <c r="A550" s="1119"/>
      <c r="B550" s="1119"/>
      <c r="C550" s="1135" t="s">
        <v>1049</v>
      </c>
      <c r="D550" s="1144" t="s">
        <v>1038</v>
      </c>
      <c r="E550" s="1136">
        <v>0</v>
      </c>
      <c r="F550" s="1136">
        <v>0</v>
      </c>
      <c r="G550" s="1136">
        <v>0</v>
      </c>
      <c r="H550" s="1119"/>
      <c r="I550" s="1119"/>
      <c r="J550" s="1119"/>
      <c r="K550" s="1119"/>
    </row>
    <row r="551" spans="1:11" ht="14.1" customHeight="1" x14ac:dyDescent="0.25">
      <c r="A551" s="1119"/>
      <c r="B551" s="1119"/>
      <c r="C551" s="1135" t="s">
        <v>1050</v>
      </c>
      <c r="D551" s="1144" t="s">
        <v>1038</v>
      </c>
      <c r="E551" s="1136">
        <v>0</v>
      </c>
      <c r="F551" s="1136">
        <v>0</v>
      </c>
      <c r="G551" s="1136">
        <v>0</v>
      </c>
      <c r="H551" s="1119"/>
      <c r="I551" s="1119"/>
      <c r="J551" s="1119"/>
      <c r="K551" s="1119"/>
    </row>
    <row r="552" spans="1:11" ht="14.1" customHeight="1" x14ac:dyDescent="0.25">
      <c r="A552" s="1119"/>
      <c r="B552" s="1119"/>
      <c r="C552" s="1135" t="s">
        <v>1048</v>
      </c>
      <c r="D552" s="1144" t="s">
        <v>1038</v>
      </c>
      <c r="E552" s="1136">
        <v>0</v>
      </c>
      <c r="F552" s="1136">
        <v>0</v>
      </c>
      <c r="G552" s="1136">
        <v>0</v>
      </c>
      <c r="H552" s="1119"/>
      <c r="I552" s="1119"/>
      <c r="J552" s="1119"/>
      <c r="K552" s="1119"/>
    </row>
    <row r="553" spans="1:11" ht="14.1" customHeight="1" x14ac:dyDescent="0.25">
      <c r="A553" s="1119"/>
      <c r="B553" s="1119"/>
      <c r="C553" s="1135" t="s">
        <v>1049</v>
      </c>
      <c r="D553" s="1144" t="s">
        <v>1038</v>
      </c>
      <c r="E553" s="1136">
        <v>0</v>
      </c>
      <c r="F553" s="1136">
        <v>0</v>
      </c>
      <c r="G553" s="1136">
        <v>0</v>
      </c>
      <c r="H553" s="1119"/>
      <c r="I553" s="1119"/>
      <c r="J553" s="1119"/>
      <c r="K553" s="1119"/>
    </row>
    <row r="554" spans="1:11" ht="14.1" customHeight="1" x14ac:dyDescent="0.25">
      <c r="A554" s="1119"/>
      <c r="B554" s="1119"/>
      <c r="C554" s="1135" t="s">
        <v>1051</v>
      </c>
      <c r="D554" s="1144" t="s">
        <v>1038</v>
      </c>
      <c r="E554" s="1136">
        <v>0</v>
      </c>
      <c r="F554" s="1136">
        <v>0</v>
      </c>
      <c r="G554" s="1136">
        <v>0</v>
      </c>
      <c r="H554" s="1119"/>
      <c r="I554" s="1119"/>
      <c r="J554" s="1119"/>
      <c r="K554" s="1119"/>
    </row>
    <row r="555" spans="1:11" ht="14.1" customHeight="1" x14ac:dyDescent="0.25">
      <c r="A555" s="1119"/>
      <c r="B555" s="1119"/>
      <c r="C555" s="1135" t="s">
        <v>1048</v>
      </c>
      <c r="D555" s="1144" t="s">
        <v>1038</v>
      </c>
      <c r="E555" s="1136">
        <v>0</v>
      </c>
      <c r="F555" s="1136">
        <v>0</v>
      </c>
      <c r="G555" s="1136">
        <v>0</v>
      </c>
      <c r="H555" s="1119"/>
      <c r="I555" s="1119"/>
      <c r="J555" s="1119"/>
      <c r="K555" s="1119"/>
    </row>
    <row r="556" spans="1:11" ht="14.1" customHeight="1" x14ac:dyDescent="0.25">
      <c r="A556" s="1119"/>
      <c r="B556" s="1119"/>
      <c r="C556" s="1135" t="s">
        <v>1049</v>
      </c>
      <c r="D556" s="1144" t="s">
        <v>1038</v>
      </c>
      <c r="E556" s="1136">
        <v>0</v>
      </c>
      <c r="F556" s="1136">
        <v>0</v>
      </c>
      <c r="G556" s="1136">
        <v>0</v>
      </c>
      <c r="H556" s="1119"/>
      <c r="I556" s="1119"/>
      <c r="J556" s="1119"/>
      <c r="K556" s="1119"/>
    </row>
    <row r="557" spans="1:11" ht="14.1" customHeight="1" x14ac:dyDescent="0.25">
      <c r="A557" s="1119"/>
      <c r="B557" s="1119"/>
      <c r="C557" s="1135" t="s">
        <v>1052</v>
      </c>
      <c r="D557" s="1144" t="s">
        <v>1038</v>
      </c>
      <c r="E557" s="1136">
        <v>0</v>
      </c>
      <c r="F557" s="1136">
        <v>0</v>
      </c>
      <c r="G557" s="1136">
        <v>0</v>
      </c>
      <c r="H557" s="1119"/>
      <c r="I557" s="1119"/>
      <c r="J557" s="1119"/>
      <c r="K557" s="1119"/>
    </row>
    <row r="558" spans="1:11" ht="14.1" customHeight="1" x14ac:dyDescent="0.25">
      <c r="A558" s="1119"/>
      <c r="B558" s="1119"/>
      <c r="C558" s="1135" t="s">
        <v>1048</v>
      </c>
      <c r="D558" s="1144" t="s">
        <v>1038</v>
      </c>
      <c r="E558" s="1136">
        <v>0</v>
      </c>
      <c r="F558" s="1136">
        <v>0</v>
      </c>
      <c r="G558" s="1136">
        <v>0</v>
      </c>
      <c r="H558" s="1119"/>
      <c r="I558" s="1119"/>
      <c r="J558" s="1119"/>
      <c r="K558" s="1119"/>
    </row>
    <row r="559" spans="1:11" ht="14.1" customHeight="1" x14ac:dyDescent="0.25">
      <c r="A559" s="1119"/>
      <c r="B559" s="1119"/>
      <c r="C559" s="1135" t="s">
        <v>1049</v>
      </c>
      <c r="D559" s="1144" t="s">
        <v>1038</v>
      </c>
      <c r="E559" s="1136">
        <v>0</v>
      </c>
      <c r="F559" s="1136">
        <v>0</v>
      </c>
      <c r="G559" s="1136">
        <v>0</v>
      </c>
      <c r="H559" s="1119"/>
      <c r="I559" s="1119"/>
      <c r="J559" s="1119"/>
      <c r="K559" s="1119"/>
    </row>
    <row r="560" spans="1:11" ht="14.1" customHeight="1" x14ac:dyDescent="0.25">
      <c r="A560" s="1119"/>
      <c r="B560" s="1119"/>
      <c r="C560" s="1135" t="s">
        <v>1053</v>
      </c>
      <c r="D560" s="1144" t="s">
        <v>1038</v>
      </c>
      <c r="E560" s="1136">
        <v>0</v>
      </c>
      <c r="F560" s="1136">
        <v>0</v>
      </c>
      <c r="G560" s="1136">
        <v>0</v>
      </c>
      <c r="H560" s="1119"/>
      <c r="I560" s="1119"/>
      <c r="J560" s="1119"/>
      <c r="K560" s="1119"/>
    </row>
    <row r="561" spans="1:11" ht="14.1" customHeight="1" x14ac:dyDescent="0.25">
      <c r="A561" s="1119"/>
      <c r="B561" s="1119"/>
      <c r="C561" s="1135" t="s">
        <v>1048</v>
      </c>
      <c r="D561" s="1144" t="s">
        <v>1038</v>
      </c>
      <c r="E561" s="1136">
        <v>0</v>
      </c>
      <c r="F561" s="1136">
        <v>0</v>
      </c>
      <c r="G561" s="1136">
        <v>0</v>
      </c>
      <c r="H561" s="1119"/>
      <c r="I561" s="1119"/>
      <c r="J561" s="1119"/>
      <c r="K561" s="1119"/>
    </row>
    <row r="562" spans="1:11" ht="14.1" customHeight="1" x14ac:dyDescent="0.25">
      <c r="A562" s="1119"/>
      <c r="B562" s="1119"/>
      <c r="C562" s="1135" t="s">
        <v>1049</v>
      </c>
      <c r="D562" s="1144" t="s">
        <v>1038</v>
      </c>
      <c r="E562" s="1136">
        <v>0</v>
      </c>
      <c r="F562" s="1136">
        <v>0</v>
      </c>
      <c r="G562" s="1136">
        <v>0</v>
      </c>
      <c r="H562" s="1119"/>
      <c r="I562" s="1119"/>
      <c r="J562" s="1119"/>
      <c r="K562" s="1119"/>
    </row>
    <row r="563" spans="1:11" ht="14.1" customHeight="1" x14ac:dyDescent="0.25">
      <c r="A563" s="1119"/>
      <c r="B563" s="1119"/>
      <c r="C563" s="1135" t="s">
        <v>1054</v>
      </c>
      <c r="D563" s="1144" t="s">
        <v>1038</v>
      </c>
      <c r="E563" s="1136">
        <v>0</v>
      </c>
      <c r="F563" s="1136">
        <v>0</v>
      </c>
      <c r="G563" s="1136">
        <v>0</v>
      </c>
      <c r="H563" s="1119"/>
      <c r="I563" s="1119"/>
      <c r="J563" s="1119"/>
      <c r="K563" s="1119"/>
    </row>
    <row r="564" spans="1:11" ht="14.1" customHeight="1" x14ac:dyDescent="0.25">
      <c r="A564" s="1119"/>
      <c r="B564" s="1119"/>
      <c r="C564" s="1135" t="s">
        <v>1048</v>
      </c>
      <c r="D564" s="1144" t="s">
        <v>1038</v>
      </c>
      <c r="E564" s="1136">
        <v>0</v>
      </c>
      <c r="F564" s="1136">
        <v>0</v>
      </c>
      <c r="G564" s="1136">
        <v>0</v>
      </c>
      <c r="H564" s="1119"/>
      <c r="I564" s="1119"/>
      <c r="J564" s="1119"/>
      <c r="K564" s="1119"/>
    </row>
    <row r="565" spans="1:11" ht="14.1" customHeight="1" x14ac:dyDescent="0.25">
      <c r="A565" s="1119"/>
      <c r="B565" s="1119"/>
      <c r="C565" s="1135" t="s">
        <v>1049</v>
      </c>
      <c r="D565" s="1144" t="s">
        <v>1038</v>
      </c>
      <c r="E565" s="1136">
        <v>0</v>
      </c>
      <c r="F565" s="1136">
        <v>0</v>
      </c>
      <c r="G565" s="1136">
        <v>0</v>
      </c>
      <c r="H565" s="1119"/>
      <c r="I565" s="1119"/>
      <c r="J565" s="1119"/>
      <c r="K565" s="1119"/>
    </row>
    <row r="566" spans="1:11" ht="14.1" customHeight="1" x14ac:dyDescent="0.25">
      <c r="A566" s="1119"/>
      <c r="B566" s="1119"/>
      <c r="C566" s="1135" t="s">
        <v>1055</v>
      </c>
      <c r="D566" s="1144" t="s">
        <v>1038</v>
      </c>
      <c r="E566" s="1136">
        <v>0</v>
      </c>
      <c r="F566" s="1136">
        <v>0</v>
      </c>
      <c r="G566" s="1136">
        <v>0</v>
      </c>
      <c r="H566" s="1119"/>
      <c r="I566" s="1119"/>
      <c r="J566" s="1119"/>
      <c r="K566" s="1119"/>
    </row>
    <row r="567" spans="1:11" ht="14.1" customHeight="1" x14ac:dyDescent="0.25">
      <c r="A567" s="1119"/>
      <c r="B567" s="1119"/>
      <c r="C567" s="1135" t="s">
        <v>1048</v>
      </c>
      <c r="D567" s="1144" t="s">
        <v>1038</v>
      </c>
      <c r="E567" s="1136">
        <v>0</v>
      </c>
      <c r="F567" s="1136">
        <v>0</v>
      </c>
      <c r="G567" s="1136">
        <v>0</v>
      </c>
      <c r="H567" s="1119"/>
      <c r="I567" s="1119"/>
      <c r="J567" s="1119"/>
      <c r="K567" s="1119"/>
    </row>
    <row r="568" spans="1:11" ht="14.1" customHeight="1" x14ac:dyDescent="0.25">
      <c r="A568" s="1119"/>
      <c r="B568" s="1119"/>
      <c r="C568" s="1135" t="s">
        <v>1049</v>
      </c>
      <c r="D568" s="1144" t="s">
        <v>1038</v>
      </c>
      <c r="E568" s="1136">
        <v>0</v>
      </c>
      <c r="F568" s="1136">
        <v>0</v>
      </c>
      <c r="G568" s="1136">
        <v>0</v>
      </c>
      <c r="H568" s="1119"/>
      <c r="I568" s="1119"/>
      <c r="J568" s="1119"/>
      <c r="K568" s="1119"/>
    </row>
    <row r="569" spans="1:11" ht="14.1" customHeight="1" x14ac:dyDescent="0.25">
      <c r="A569" s="1119"/>
      <c r="B569" s="1119"/>
      <c r="C569" s="1135" t="s">
        <v>1056</v>
      </c>
      <c r="D569" s="1144" t="s">
        <v>1038</v>
      </c>
      <c r="E569" s="1136">
        <v>0</v>
      </c>
      <c r="F569" s="1136">
        <v>0</v>
      </c>
      <c r="G569" s="1136">
        <v>0</v>
      </c>
      <c r="H569" s="1119"/>
      <c r="I569" s="1119"/>
      <c r="J569" s="1119"/>
      <c r="K569" s="1119"/>
    </row>
    <row r="570" spans="1:11" ht="14.1" customHeight="1" x14ac:dyDescent="0.25">
      <c r="A570" s="1119"/>
      <c r="B570" s="1119"/>
      <c r="C570" s="1135" t="s">
        <v>1048</v>
      </c>
      <c r="D570" s="1144" t="s">
        <v>1038</v>
      </c>
      <c r="E570" s="1136">
        <v>0</v>
      </c>
      <c r="F570" s="1136">
        <v>0</v>
      </c>
      <c r="G570" s="1136">
        <v>0</v>
      </c>
      <c r="H570" s="1119"/>
      <c r="I570" s="1119"/>
      <c r="J570" s="1119"/>
      <c r="K570" s="1119"/>
    </row>
    <row r="571" spans="1:11" ht="14.1" customHeight="1" x14ac:dyDescent="0.25">
      <c r="A571" s="1119"/>
      <c r="B571" s="1119"/>
      <c r="C571" s="1135" t="s">
        <v>1057</v>
      </c>
      <c r="D571" s="1144" t="s">
        <v>1038</v>
      </c>
      <c r="E571" s="1136">
        <v>0</v>
      </c>
      <c r="F571" s="1136">
        <v>0</v>
      </c>
      <c r="G571" s="1136">
        <v>0</v>
      </c>
      <c r="H571" s="1119"/>
      <c r="I571" s="1119"/>
      <c r="J571" s="1119"/>
      <c r="K571" s="1119"/>
    </row>
    <row r="572" spans="1:11" ht="14.1" customHeight="1" x14ac:dyDescent="0.25">
      <c r="A572" s="1119"/>
      <c r="B572" s="1119"/>
      <c r="C572" s="1135" t="s">
        <v>1058</v>
      </c>
      <c r="D572" s="1144" t="s">
        <v>1038</v>
      </c>
      <c r="E572" s="1136">
        <v>0</v>
      </c>
      <c r="F572" s="1136">
        <v>0</v>
      </c>
      <c r="G572" s="1136">
        <v>0</v>
      </c>
      <c r="H572" s="1119"/>
      <c r="I572" s="1119"/>
      <c r="J572" s="1119"/>
      <c r="K572" s="1119"/>
    </row>
    <row r="573" spans="1:11" ht="14.1" customHeight="1" x14ac:dyDescent="0.25">
      <c r="A573" s="1119"/>
      <c r="B573" s="1119"/>
      <c r="C573" s="1135" t="s">
        <v>1059</v>
      </c>
      <c r="D573" s="1144" t="s">
        <v>1038</v>
      </c>
      <c r="E573" s="1136">
        <v>0</v>
      </c>
      <c r="F573" s="1136">
        <v>0</v>
      </c>
      <c r="G573" s="1136">
        <v>0</v>
      </c>
      <c r="H573" s="1119"/>
      <c r="I573" s="1119"/>
      <c r="J573" s="1119"/>
      <c r="K573" s="1119"/>
    </row>
    <row r="574" spans="1:11" ht="14.1" customHeight="1" x14ac:dyDescent="0.25">
      <c r="A574" s="1119"/>
      <c r="B574" s="1119"/>
      <c r="C574" s="1135" t="s">
        <v>1060</v>
      </c>
      <c r="D574" s="1144" t="s">
        <v>1038</v>
      </c>
      <c r="E574" s="1136">
        <v>0</v>
      </c>
      <c r="F574" s="1136">
        <v>0</v>
      </c>
      <c r="G574" s="1136">
        <v>0</v>
      </c>
      <c r="H574" s="1119"/>
      <c r="I574" s="1119"/>
      <c r="J574" s="1119"/>
      <c r="K574" s="1119"/>
    </row>
    <row r="575" spans="1:11" ht="14.1" customHeight="1" x14ac:dyDescent="0.25">
      <c r="A575" s="1119"/>
      <c r="B575" s="1119"/>
      <c r="C575" s="1135" t="s">
        <v>1061</v>
      </c>
      <c r="D575" s="1144" t="s">
        <v>1038</v>
      </c>
      <c r="E575" s="1136">
        <v>100000</v>
      </c>
      <c r="F575" s="1136">
        <v>100000</v>
      </c>
      <c r="G575" s="1136">
        <v>100000</v>
      </c>
      <c r="H575" s="1119"/>
      <c r="I575" s="1119"/>
      <c r="J575" s="1119"/>
      <c r="K575" s="1119"/>
    </row>
    <row r="576" spans="1:11" ht="14.1" customHeight="1" x14ac:dyDescent="0.25">
      <c r="A576" s="1119"/>
      <c r="B576" s="1119"/>
      <c r="C576" s="1135" t="s">
        <v>1048</v>
      </c>
      <c r="D576" s="1144" t="s">
        <v>1038</v>
      </c>
      <c r="E576" s="1136">
        <v>100000</v>
      </c>
      <c r="F576" s="1136">
        <v>100000</v>
      </c>
      <c r="G576" s="1136">
        <v>100000</v>
      </c>
      <c r="H576" s="1119"/>
      <c r="I576" s="1119"/>
      <c r="J576" s="1119"/>
      <c r="K576" s="1119"/>
    </row>
    <row r="577" spans="1:11" ht="14.1" customHeight="1" x14ac:dyDescent="0.25">
      <c r="A577" s="1119"/>
      <c r="B577" s="1119"/>
      <c r="C577" s="1135" t="s">
        <v>1057</v>
      </c>
      <c r="D577" s="1144" t="s">
        <v>1038</v>
      </c>
      <c r="E577" s="1136">
        <v>0</v>
      </c>
      <c r="F577" s="1136">
        <v>0</v>
      </c>
      <c r="G577" s="1136">
        <v>0</v>
      </c>
      <c r="H577" s="1119"/>
      <c r="I577" s="1119"/>
      <c r="J577" s="1119"/>
      <c r="K577" s="1119"/>
    </row>
    <row r="578" spans="1:11" ht="14.1" customHeight="1" x14ac:dyDescent="0.25">
      <c r="A578" s="1119"/>
      <c r="B578" s="1119"/>
      <c r="C578" s="1135" t="s">
        <v>1058</v>
      </c>
      <c r="D578" s="1144" t="s">
        <v>1038</v>
      </c>
      <c r="E578" s="1136">
        <v>0</v>
      </c>
      <c r="F578" s="1136">
        <v>0</v>
      </c>
      <c r="G578" s="1136">
        <v>0</v>
      </c>
      <c r="H578" s="1119"/>
      <c r="I578" s="1119"/>
      <c r="J578" s="1119"/>
      <c r="K578" s="1119"/>
    </row>
    <row r="579" spans="1:11" ht="14.1" customHeight="1" x14ac:dyDescent="0.25">
      <c r="A579" s="1119"/>
      <c r="B579" s="1119"/>
      <c r="C579" s="1135" t="s">
        <v>1059</v>
      </c>
      <c r="D579" s="1144" t="s">
        <v>1038</v>
      </c>
      <c r="E579" s="1136">
        <v>0</v>
      </c>
      <c r="F579" s="1136">
        <v>0</v>
      </c>
      <c r="G579" s="1136">
        <v>0</v>
      </c>
      <c r="H579" s="1119"/>
      <c r="I579" s="1119"/>
      <c r="J579" s="1119"/>
      <c r="K579" s="1119"/>
    </row>
    <row r="580" spans="1:11" ht="14.1" customHeight="1" x14ac:dyDescent="0.25">
      <c r="A580" s="1119"/>
      <c r="B580" s="1119"/>
      <c r="C580" s="1135" t="s">
        <v>1060</v>
      </c>
      <c r="D580" s="1144" t="s">
        <v>1038</v>
      </c>
      <c r="E580" s="1136">
        <v>0</v>
      </c>
      <c r="F580" s="1136">
        <v>0</v>
      </c>
      <c r="G580" s="1136">
        <v>0</v>
      </c>
      <c r="H580" s="1119"/>
      <c r="I580" s="1119"/>
      <c r="J580" s="1119"/>
      <c r="K580" s="1119"/>
    </row>
    <row r="581" spans="1:11" ht="14.1" customHeight="1" x14ac:dyDescent="0.25">
      <c r="A581" s="1119"/>
      <c r="B581" s="1119"/>
      <c r="C581" s="1135" t="s">
        <v>1062</v>
      </c>
      <c r="D581" s="1144" t="s">
        <v>1038</v>
      </c>
      <c r="E581" s="1136">
        <v>0</v>
      </c>
      <c r="F581" s="1136">
        <v>0</v>
      </c>
      <c r="G581" s="1136">
        <v>0</v>
      </c>
      <c r="H581" s="1119"/>
      <c r="I581" s="1119"/>
      <c r="J581" s="1119"/>
      <c r="K581" s="1119"/>
    </row>
    <row r="582" spans="1:11" ht="14.1" customHeight="1" x14ac:dyDescent="0.25">
      <c r="A582" s="1119"/>
      <c r="B582" s="1119"/>
      <c r="C582" s="1135" t="s">
        <v>1048</v>
      </c>
      <c r="D582" s="1144" t="s">
        <v>1038</v>
      </c>
      <c r="E582" s="1136">
        <v>0</v>
      </c>
      <c r="F582" s="1136">
        <v>0</v>
      </c>
      <c r="G582" s="1136">
        <v>0</v>
      </c>
      <c r="H582" s="1119"/>
      <c r="I582" s="1119"/>
      <c r="J582" s="1119"/>
      <c r="K582" s="1119"/>
    </row>
    <row r="583" spans="1:11" ht="14.1" customHeight="1" x14ac:dyDescent="0.25">
      <c r="A583" s="1119"/>
      <c r="B583" s="1119"/>
      <c r="C583" s="1135" t="s">
        <v>1057</v>
      </c>
      <c r="D583" s="1144" t="s">
        <v>1038</v>
      </c>
      <c r="E583" s="1136">
        <v>0</v>
      </c>
      <c r="F583" s="1136">
        <v>0</v>
      </c>
      <c r="G583" s="1136">
        <v>0</v>
      </c>
      <c r="H583" s="1119"/>
      <c r="I583" s="1119"/>
      <c r="J583" s="1119"/>
      <c r="K583" s="1119"/>
    </row>
    <row r="584" spans="1:11" ht="14.1" customHeight="1" x14ac:dyDescent="0.25">
      <c r="A584" s="1119"/>
      <c r="B584" s="1119"/>
      <c r="C584" s="1135" t="s">
        <v>1058</v>
      </c>
      <c r="D584" s="1144" t="s">
        <v>1038</v>
      </c>
      <c r="E584" s="1136">
        <v>0</v>
      </c>
      <c r="F584" s="1136">
        <v>0</v>
      </c>
      <c r="G584" s="1136">
        <v>0</v>
      </c>
      <c r="H584" s="1119"/>
      <c r="I584" s="1119"/>
      <c r="J584" s="1119"/>
      <c r="K584" s="1119"/>
    </row>
    <row r="585" spans="1:11" ht="14.1" customHeight="1" x14ac:dyDescent="0.25">
      <c r="A585" s="1119"/>
      <c r="B585" s="1119"/>
      <c r="C585" s="1135" t="s">
        <v>1059</v>
      </c>
      <c r="D585" s="1144" t="s">
        <v>1038</v>
      </c>
      <c r="E585" s="1136">
        <v>0</v>
      </c>
      <c r="F585" s="1136">
        <v>0</v>
      </c>
      <c r="G585" s="1136">
        <v>0</v>
      </c>
      <c r="H585" s="1119"/>
      <c r="I585" s="1119"/>
      <c r="J585" s="1119"/>
      <c r="K585" s="1119"/>
    </row>
    <row r="586" spans="1:11" ht="14.1" customHeight="1" x14ac:dyDescent="0.25">
      <c r="A586" s="1119"/>
      <c r="B586" s="1119"/>
      <c r="C586" s="1135" t="s">
        <v>1060</v>
      </c>
      <c r="D586" s="1144" t="s">
        <v>1038</v>
      </c>
      <c r="E586" s="1136">
        <v>0</v>
      </c>
      <c r="F586" s="1136">
        <v>0</v>
      </c>
      <c r="G586" s="1136">
        <v>0</v>
      </c>
      <c r="H586" s="1119"/>
      <c r="I586" s="1119"/>
      <c r="J586" s="1119"/>
      <c r="K586" s="1119"/>
    </row>
    <row r="587" spans="1:11" ht="14.1" customHeight="1" x14ac:dyDescent="0.25">
      <c r="A587" s="1119"/>
      <c r="B587" s="1119"/>
      <c r="C587" s="1135" t="s">
        <v>1063</v>
      </c>
      <c r="D587" s="1144" t="s">
        <v>1038</v>
      </c>
      <c r="E587" s="1136">
        <v>0</v>
      </c>
      <c r="F587" s="1136">
        <v>0</v>
      </c>
      <c r="G587" s="1136">
        <v>0</v>
      </c>
      <c r="H587" s="1119"/>
      <c r="I587" s="1119"/>
      <c r="J587" s="1119"/>
      <c r="K587" s="1119"/>
    </row>
    <row r="588" spans="1:11" ht="14.1" customHeight="1" x14ac:dyDescent="0.25">
      <c r="A588" s="1119"/>
      <c r="B588" s="1119"/>
      <c r="C588" s="1135" t="s">
        <v>1064</v>
      </c>
      <c r="D588" s="1144" t="s">
        <v>1038</v>
      </c>
      <c r="E588" s="1136">
        <v>0</v>
      </c>
      <c r="F588" s="1136">
        <v>0</v>
      </c>
      <c r="G588" s="1136">
        <v>0</v>
      </c>
      <c r="H588" s="1119"/>
      <c r="I588" s="1119"/>
      <c r="J588" s="1119"/>
      <c r="K588" s="1119"/>
    </row>
    <row r="589" spans="1:11" ht="14.1" customHeight="1" x14ac:dyDescent="0.25">
      <c r="A589" s="1119"/>
      <c r="B589" s="1119"/>
      <c r="C589" s="1137" t="s">
        <v>572</v>
      </c>
      <c r="D589" s="1136">
        <v>0</v>
      </c>
      <c r="E589" s="1136">
        <v>100000</v>
      </c>
      <c r="F589" s="1136">
        <v>100000</v>
      </c>
      <c r="G589" s="1136">
        <v>100000</v>
      </c>
      <c r="H589" s="1119"/>
      <c r="I589" s="1119"/>
      <c r="J589" s="1119"/>
      <c r="K589" s="1119"/>
    </row>
    <row r="590" spans="1:11" ht="15" customHeight="1" x14ac:dyDescent="0.25">
      <c r="A590" s="1119"/>
      <c r="B590" s="1119"/>
      <c r="C590" s="1138" t="s">
        <v>1038</v>
      </c>
      <c r="D590" s="1139" t="s">
        <v>1038</v>
      </c>
      <c r="E590" s="1139" t="s">
        <v>1038</v>
      </c>
      <c r="F590" s="1139" t="s">
        <v>1038</v>
      </c>
      <c r="G590" s="1139" t="s">
        <v>1038</v>
      </c>
      <c r="H590" s="1119"/>
      <c r="I590" s="1119"/>
      <c r="J590" s="1119"/>
      <c r="K590" s="1119"/>
    </row>
    <row r="591" spans="1:11" ht="15" customHeight="1" x14ac:dyDescent="0.25">
      <c r="A591" s="1119"/>
      <c r="B591" s="1119"/>
      <c r="C591" s="1122" t="s">
        <v>1154</v>
      </c>
      <c r="D591" s="1140">
        <v>0</v>
      </c>
      <c r="E591" s="1140">
        <v>58810000</v>
      </c>
      <c r="F591" s="1140">
        <v>59810000</v>
      </c>
      <c r="G591" s="1140">
        <v>59810000</v>
      </c>
      <c r="H591" s="1119"/>
      <c r="I591" s="1119"/>
      <c r="J591" s="1119"/>
      <c r="K591" s="1119"/>
    </row>
    <row r="592" spans="1:11" ht="15" customHeight="1" x14ac:dyDescent="0.25">
      <c r="A592" s="1119"/>
      <c r="B592" s="1119"/>
      <c r="C592" s="1123" t="s">
        <v>1047</v>
      </c>
      <c r="D592" s="1141">
        <v>0</v>
      </c>
      <c r="E592" s="1141">
        <v>36570000</v>
      </c>
      <c r="F592" s="1141">
        <v>36570000</v>
      </c>
      <c r="G592" s="1141">
        <v>36570000</v>
      </c>
      <c r="H592" s="1119"/>
      <c r="I592" s="1119"/>
      <c r="J592" s="1119"/>
      <c r="K592" s="1119"/>
    </row>
    <row r="593" spans="1:11" ht="15" customHeight="1" x14ac:dyDescent="0.25">
      <c r="A593" s="1119"/>
      <c r="B593" s="1119"/>
      <c r="C593" s="1123" t="s">
        <v>1048</v>
      </c>
      <c r="D593" s="1141">
        <v>0</v>
      </c>
      <c r="E593" s="1141">
        <v>36570000</v>
      </c>
      <c r="F593" s="1141">
        <v>36570000</v>
      </c>
      <c r="G593" s="1141">
        <v>36570000</v>
      </c>
      <c r="H593" s="1119"/>
      <c r="I593" s="1119"/>
      <c r="J593" s="1119"/>
      <c r="K593" s="1119"/>
    </row>
    <row r="594" spans="1:11" ht="15" customHeight="1" x14ac:dyDescent="0.25">
      <c r="A594" s="1119"/>
      <c r="B594" s="1119"/>
      <c r="C594" s="1123" t="s">
        <v>1049</v>
      </c>
      <c r="D594" s="1141">
        <v>0</v>
      </c>
      <c r="E594" s="1141">
        <v>0</v>
      </c>
      <c r="F594" s="1141">
        <v>0</v>
      </c>
      <c r="G594" s="1141">
        <v>0</v>
      </c>
      <c r="H594" s="1119"/>
      <c r="I594" s="1119"/>
      <c r="J594" s="1119"/>
      <c r="K594" s="1119"/>
    </row>
    <row r="595" spans="1:11" ht="15" customHeight="1" x14ac:dyDescent="0.25">
      <c r="A595" s="1119"/>
      <c r="B595" s="1119"/>
      <c r="C595" s="1123" t="s">
        <v>1050</v>
      </c>
      <c r="D595" s="1141">
        <v>0</v>
      </c>
      <c r="E595" s="1141">
        <v>5400000</v>
      </c>
      <c r="F595" s="1141">
        <v>5400000</v>
      </c>
      <c r="G595" s="1141">
        <v>5400000</v>
      </c>
      <c r="H595" s="1119"/>
      <c r="I595" s="1119"/>
      <c r="J595" s="1119"/>
      <c r="K595" s="1119"/>
    </row>
    <row r="596" spans="1:11" ht="15" customHeight="1" x14ac:dyDescent="0.25">
      <c r="A596" s="1119"/>
      <c r="B596" s="1119"/>
      <c r="C596" s="1123" t="s">
        <v>1048</v>
      </c>
      <c r="D596" s="1141">
        <v>0</v>
      </c>
      <c r="E596" s="1141">
        <v>5400000</v>
      </c>
      <c r="F596" s="1141">
        <v>5400000</v>
      </c>
      <c r="G596" s="1141">
        <v>5400000</v>
      </c>
      <c r="H596" s="1119"/>
      <c r="I596" s="1119"/>
      <c r="J596" s="1119"/>
      <c r="K596" s="1119"/>
    </row>
    <row r="597" spans="1:11" ht="15" customHeight="1" x14ac:dyDescent="0.25">
      <c r="A597" s="1119"/>
      <c r="B597" s="1119"/>
      <c r="C597" s="1123" t="s">
        <v>1049</v>
      </c>
      <c r="D597" s="1141">
        <v>0</v>
      </c>
      <c r="E597" s="1141">
        <v>0</v>
      </c>
      <c r="F597" s="1141">
        <v>0</v>
      </c>
      <c r="G597" s="1141">
        <v>0</v>
      </c>
      <c r="H597" s="1119"/>
      <c r="I597" s="1119"/>
      <c r="J597" s="1119"/>
      <c r="K597" s="1119"/>
    </row>
    <row r="598" spans="1:11" ht="15" customHeight="1" x14ac:dyDescent="0.25">
      <c r="A598" s="1119"/>
      <c r="B598" s="1119"/>
      <c r="C598" s="1123" t="s">
        <v>1051</v>
      </c>
      <c r="D598" s="1141">
        <v>0</v>
      </c>
      <c r="E598" s="1141">
        <v>15720000</v>
      </c>
      <c r="F598" s="1141">
        <v>16720000</v>
      </c>
      <c r="G598" s="1141">
        <v>16720000</v>
      </c>
      <c r="H598" s="1119"/>
      <c r="I598" s="1119"/>
      <c r="J598" s="1119"/>
      <c r="K598" s="1119"/>
    </row>
    <row r="599" spans="1:11" ht="15" customHeight="1" x14ac:dyDescent="0.25">
      <c r="A599" s="1119"/>
      <c r="B599" s="1119"/>
      <c r="C599" s="1123" t="s">
        <v>1048</v>
      </c>
      <c r="D599" s="1141">
        <v>0</v>
      </c>
      <c r="E599" s="1141">
        <v>15720000</v>
      </c>
      <c r="F599" s="1141">
        <v>16720000</v>
      </c>
      <c r="G599" s="1141">
        <v>16720000</v>
      </c>
      <c r="H599" s="1119"/>
      <c r="I599" s="1119"/>
      <c r="J599" s="1119"/>
      <c r="K599" s="1119"/>
    </row>
    <row r="600" spans="1:11" ht="15" customHeight="1" x14ac:dyDescent="0.25">
      <c r="A600" s="1119"/>
      <c r="B600" s="1119"/>
      <c r="C600" s="1123" t="s">
        <v>1049</v>
      </c>
      <c r="D600" s="1141">
        <v>0</v>
      </c>
      <c r="E600" s="1141">
        <v>0</v>
      </c>
      <c r="F600" s="1141">
        <v>0</v>
      </c>
      <c r="G600" s="1141">
        <v>0</v>
      </c>
      <c r="H600" s="1119"/>
      <c r="I600" s="1119"/>
      <c r="J600" s="1119"/>
      <c r="K600" s="1119"/>
    </row>
    <row r="601" spans="1:11" ht="15" customHeight="1" x14ac:dyDescent="0.25">
      <c r="A601" s="1119"/>
      <c r="B601" s="1119"/>
      <c r="C601" s="1123" t="s">
        <v>1052</v>
      </c>
      <c r="D601" s="1141">
        <v>0</v>
      </c>
      <c r="E601" s="1141">
        <v>0</v>
      </c>
      <c r="F601" s="1141">
        <v>0</v>
      </c>
      <c r="G601" s="1141">
        <v>0</v>
      </c>
      <c r="H601" s="1119"/>
      <c r="I601" s="1119"/>
      <c r="J601" s="1119"/>
      <c r="K601" s="1119"/>
    </row>
    <row r="602" spans="1:11" ht="15" customHeight="1" x14ac:dyDescent="0.25">
      <c r="A602" s="1119"/>
      <c r="B602" s="1119"/>
      <c r="C602" s="1123" t="s">
        <v>1048</v>
      </c>
      <c r="D602" s="1141">
        <v>0</v>
      </c>
      <c r="E602" s="1141">
        <v>0</v>
      </c>
      <c r="F602" s="1141">
        <v>0</v>
      </c>
      <c r="G602" s="1141">
        <v>0</v>
      </c>
      <c r="H602" s="1119"/>
      <c r="I602" s="1119"/>
      <c r="J602" s="1119"/>
      <c r="K602" s="1119"/>
    </row>
    <row r="603" spans="1:11" ht="15" customHeight="1" x14ac:dyDescent="0.25">
      <c r="A603" s="1119"/>
      <c r="B603" s="1119"/>
      <c r="C603" s="1123" t="s">
        <v>1049</v>
      </c>
      <c r="D603" s="1141">
        <v>0</v>
      </c>
      <c r="E603" s="1141">
        <v>0</v>
      </c>
      <c r="F603" s="1141">
        <v>0</v>
      </c>
      <c r="G603" s="1141">
        <v>0</v>
      </c>
      <c r="H603" s="1119"/>
      <c r="I603" s="1119"/>
      <c r="J603" s="1119"/>
      <c r="K603" s="1119"/>
    </row>
    <row r="604" spans="1:11" ht="20.100000000000001" customHeight="1" x14ac:dyDescent="0.25">
      <c r="A604" s="1119"/>
      <c r="B604" s="1119"/>
      <c r="C604" s="1123" t="s">
        <v>1155</v>
      </c>
      <c r="D604" s="1142">
        <v>0</v>
      </c>
      <c r="E604" s="1142">
        <v>0</v>
      </c>
      <c r="F604" s="1142">
        <v>0</v>
      </c>
      <c r="G604" s="1142">
        <v>0</v>
      </c>
      <c r="H604" s="1119"/>
      <c r="I604" s="1119"/>
      <c r="J604" s="1119"/>
      <c r="K604" s="1119"/>
    </row>
    <row r="605" spans="1:11" ht="15" customHeight="1" x14ac:dyDescent="0.25">
      <c r="A605" s="1119"/>
      <c r="B605" s="1119"/>
      <c r="C605" s="1123" t="s">
        <v>1048</v>
      </c>
      <c r="D605" s="1141">
        <v>0</v>
      </c>
      <c r="E605" s="1141">
        <v>0</v>
      </c>
      <c r="F605" s="1141">
        <v>0</v>
      </c>
      <c r="G605" s="1141">
        <v>0</v>
      </c>
      <c r="H605" s="1119"/>
      <c r="I605" s="1119"/>
      <c r="J605" s="1119"/>
      <c r="K605" s="1119"/>
    </row>
    <row r="606" spans="1:11" ht="15" customHeight="1" x14ac:dyDescent="0.25">
      <c r="A606" s="1119"/>
      <c r="B606" s="1119"/>
      <c r="C606" s="1123" t="s">
        <v>1049</v>
      </c>
      <c r="D606" s="1141">
        <v>0</v>
      </c>
      <c r="E606" s="1141">
        <v>0</v>
      </c>
      <c r="F606" s="1141">
        <v>0</v>
      </c>
      <c r="G606" s="1141">
        <v>0</v>
      </c>
      <c r="H606" s="1119"/>
      <c r="I606" s="1119"/>
      <c r="J606" s="1119"/>
      <c r="K606" s="1119"/>
    </row>
    <row r="607" spans="1:11" ht="15" customHeight="1" x14ac:dyDescent="0.25">
      <c r="A607" s="1119"/>
      <c r="B607" s="1119"/>
      <c r="C607" s="1123" t="s">
        <v>1054</v>
      </c>
      <c r="D607" s="1141">
        <v>0</v>
      </c>
      <c r="E607" s="1141">
        <v>0</v>
      </c>
      <c r="F607" s="1141">
        <v>0</v>
      </c>
      <c r="G607" s="1141">
        <v>0</v>
      </c>
      <c r="H607" s="1119"/>
      <c r="I607" s="1119"/>
      <c r="J607" s="1119"/>
      <c r="K607" s="1119"/>
    </row>
    <row r="608" spans="1:11" ht="15" customHeight="1" x14ac:dyDescent="0.25">
      <c r="A608" s="1119"/>
      <c r="B608" s="1119"/>
      <c r="C608" s="1123" t="s">
        <v>1048</v>
      </c>
      <c r="D608" s="1141">
        <v>0</v>
      </c>
      <c r="E608" s="1141">
        <v>0</v>
      </c>
      <c r="F608" s="1141">
        <v>0</v>
      </c>
      <c r="G608" s="1141">
        <v>0</v>
      </c>
      <c r="H608" s="1119"/>
      <c r="I608" s="1119"/>
      <c r="J608" s="1119"/>
      <c r="K608" s="1119"/>
    </row>
    <row r="609" spans="1:11" ht="15" customHeight="1" x14ac:dyDescent="0.25">
      <c r="A609" s="1119"/>
      <c r="B609" s="1119"/>
      <c r="C609" s="1123" t="s">
        <v>1049</v>
      </c>
      <c r="D609" s="1141">
        <v>0</v>
      </c>
      <c r="E609" s="1141">
        <v>0</v>
      </c>
      <c r="F609" s="1141">
        <v>0</v>
      </c>
      <c r="G609" s="1141">
        <v>0</v>
      </c>
      <c r="H609" s="1119"/>
      <c r="I609" s="1119"/>
      <c r="J609" s="1119"/>
      <c r="K609" s="1119"/>
    </row>
    <row r="610" spans="1:11" ht="15" customHeight="1" x14ac:dyDescent="0.25">
      <c r="A610" s="1119"/>
      <c r="B610" s="1119"/>
      <c r="C610" s="1123" t="s">
        <v>1055</v>
      </c>
      <c r="D610" s="1141">
        <v>0</v>
      </c>
      <c r="E610" s="1141">
        <v>120000</v>
      </c>
      <c r="F610" s="1141">
        <v>120000</v>
      </c>
      <c r="G610" s="1141">
        <v>120000</v>
      </c>
      <c r="H610" s="1119"/>
      <c r="I610" s="1119"/>
      <c r="J610" s="1119"/>
      <c r="K610" s="1119"/>
    </row>
    <row r="611" spans="1:11" ht="15" customHeight="1" x14ac:dyDescent="0.25">
      <c r="A611" s="1119"/>
      <c r="B611" s="1119"/>
      <c r="C611" s="1123" t="s">
        <v>1048</v>
      </c>
      <c r="D611" s="1141">
        <v>0</v>
      </c>
      <c r="E611" s="1141">
        <v>120000</v>
      </c>
      <c r="F611" s="1141">
        <v>120000</v>
      </c>
      <c r="G611" s="1141">
        <v>120000</v>
      </c>
      <c r="H611" s="1119"/>
      <c r="I611" s="1119"/>
      <c r="J611" s="1119"/>
      <c r="K611" s="1119"/>
    </row>
    <row r="612" spans="1:11" ht="15" customHeight="1" x14ac:dyDescent="0.25">
      <c r="A612" s="1119"/>
      <c r="B612" s="1119"/>
      <c r="C612" s="1123" t="s">
        <v>1049</v>
      </c>
      <c r="D612" s="1141">
        <v>0</v>
      </c>
      <c r="E612" s="1141">
        <v>0</v>
      </c>
      <c r="F612" s="1141">
        <v>0</v>
      </c>
      <c r="G612" s="1141">
        <v>0</v>
      </c>
      <c r="H612" s="1119"/>
      <c r="I612" s="1119"/>
      <c r="J612" s="1119"/>
      <c r="K612" s="1119"/>
    </row>
    <row r="613" spans="1:11" ht="15" customHeight="1" x14ac:dyDescent="0.25">
      <c r="A613" s="1119"/>
      <c r="B613" s="1119"/>
      <c r="C613" s="1123" t="s">
        <v>1056</v>
      </c>
      <c r="D613" s="1141">
        <v>0</v>
      </c>
      <c r="E613" s="1141">
        <v>0</v>
      </c>
      <c r="F613" s="1141">
        <v>0</v>
      </c>
      <c r="G613" s="1141">
        <v>0</v>
      </c>
      <c r="H613" s="1119"/>
      <c r="I613" s="1119"/>
      <c r="J613" s="1119"/>
      <c r="K613" s="1119"/>
    </row>
    <row r="614" spans="1:11" ht="15" customHeight="1" x14ac:dyDescent="0.25">
      <c r="A614" s="1119"/>
      <c r="B614" s="1119"/>
      <c r="C614" s="1123" t="s">
        <v>1048</v>
      </c>
      <c r="D614" s="1141">
        <v>0</v>
      </c>
      <c r="E614" s="1141">
        <v>0</v>
      </c>
      <c r="F614" s="1141">
        <v>0</v>
      </c>
      <c r="G614" s="1141">
        <v>0</v>
      </c>
      <c r="H614" s="1119"/>
      <c r="I614" s="1119"/>
      <c r="J614" s="1119"/>
      <c r="K614" s="1119"/>
    </row>
    <row r="615" spans="1:11" ht="15" customHeight="1" x14ac:dyDescent="0.25">
      <c r="A615" s="1119"/>
      <c r="B615" s="1119"/>
      <c r="C615" s="1123" t="s">
        <v>1057</v>
      </c>
      <c r="D615" s="1141">
        <v>0</v>
      </c>
      <c r="E615" s="1141">
        <v>0</v>
      </c>
      <c r="F615" s="1141">
        <v>0</v>
      </c>
      <c r="G615" s="1141">
        <v>0</v>
      </c>
      <c r="H615" s="1119"/>
      <c r="I615" s="1119"/>
      <c r="J615" s="1119"/>
      <c r="K615" s="1119"/>
    </row>
    <row r="616" spans="1:11" ht="15" customHeight="1" x14ac:dyDescent="0.25">
      <c r="A616" s="1119"/>
      <c r="B616" s="1119"/>
      <c r="C616" s="1123" t="s">
        <v>1058</v>
      </c>
      <c r="D616" s="1141">
        <v>0</v>
      </c>
      <c r="E616" s="1141">
        <v>0</v>
      </c>
      <c r="F616" s="1141">
        <v>0</v>
      </c>
      <c r="G616" s="1141">
        <v>0</v>
      </c>
      <c r="H616" s="1119"/>
      <c r="I616" s="1119"/>
      <c r="J616" s="1119"/>
      <c r="K616" s="1119"/>
    </row>
    <row r="617" spans="1:11" ht="15" customHeight="1" x14ac:dyDescent="0.25">
      <c r="A617" s="1119"/>
      <c r="B617" s="1119"/>
      <c r="C617" s="1123" t="s">
        <v>1059</v>
      </c>
      <c r="D617" s="1141">
        <v>0</v>
      </c>
      <c r="E617" s="1141">
        <v>0</v>
      </c>
      <c r="F617" s="1141">
        <v>0</v>
      </c>
      <c r="G617" s="1141">
        <v>0</v>
      </c>
      <c r="H617" s="1119"/>
      <c r="I617" s="1119"/>
      <c r="J617" s="1119"/>
      <c r="K617" s="1119"/>
    </row>
    <row r="618" spans="1:11" ht="15" customHeight="1" x14ac:dyDescent="0.25">
      <c r="A618" s="1119"/>
      <c r="B618" s="1119"/>
      <c r="C618" s="1123" t="s">
        <v>1060</v>
      </c>
      <c r="D618" s="1141">
        <v>0</v>
      </c>
      <c r="E618" s="1141">
        <v>0</v>
      </c>
      <c r="F618" s="1141">
        <v>0</v>
      </c>
      <c r="G618" s="1141">
        <v>0</v>
      </c>
      <c r="H618" s="1119"/>
      <c r="I618" s="1119"/>
      <c r="J618" s="1119"/>
      <c r="K618" s="1119"/>
    </row>
    <row r="619" spans="1:11" ht="15" customHeight="1" x14ac:dyDescent="0.25">
      <c r="A619" s="1119"/>
      <c r="B619" s="1119"/>
      <c r="C619" s="1123" t="s">
        <v>1061</v>
      </c>
      <c r="D619" s="1141">
        <v>0</v>
      </c>
      <c r="E619" s="1141">
        <v>1000000</v>
      </c>
      <c r="F619" s="1141">
        <v>1000000</v>
      </c>
      <c r="G619" s="1141">
        <v>1000000</v>
      </c>
      <c r="H619" s="1119"/>
      <c r="I619" s="1119"/>
      <c r="J619" s="1119"/>
      <c r="K619" s="1119"/>
    </row>
    <row r="620" spans="1:11" ht="15" customHeight="1" x14ac:dyDescent="0.25">
      <c r="A620" s="1119"/>
      <c r="B620" s="1119"/>
      <c r="C620" s="1123" t="s">
        <v>1048</v>
      </c>
      <c r="D620" s="1141">
        <v>0</v>
      </c>
      <c r="E620" s="1141">
        <v>1000000</v>
      </c>
      <c r="F620" s="1141">
        <v>1000000</v>
      </c>
      <c r="G620" s="1141">
        <v>1000000</v>
      </c>
      <c r="H620" s="1119"/>
      <c r="I620" s="1119"/>
      <c r="J620" s="1119"/>
      <c r="K620" s="1119"/>
    </row>
    <row r="621" spans="1:11" ht="15" customHeight="1" x14ac:dyDescent="0.25">
      <c r="A621" s="1119"/>
      <c r="B621" s="1119"/>
      <c r="C621" s="1123" t="s">
        <v>1057</v>
      </c>
      <c r="D621" s="1141">
        <v>0</v>
      </c>
      <c r="E621" s="1141">
        <v>0</v>
      </c>
      <c r="F621" s="1141">
        <v>0</v>
      </c>
      <c r="G621" s="1141">
        <v>0</v>
      </c>
      <c r="H621" s="1119"/>
      <c r="I621" s="1119"/>
      <c r="J621" s="1119"/>
      <c r="K621" s="1119"/>
    </row>
    <row r="622" spans="1:11" ht="15" customHeight="1" x14ac:dyDescent="0.25">
      <c r="A622" s="1119"/>
      <c r="B622" s="1119"/>
      <c r="C622" s="1123" t="s">
        <v>1058</v>
      </c>
      <c r="D622" s="1141">
        <v>0</v>
      </c>
      <c r="E622" s="1141">
        <v>0</v>
      </c>
      <c r="F622" s="1141">
        <v>0</v>
      </c>
      <c r="G622" s="1141">
        <v>0</v>
      </c>
      <c r="H622" s="1119"/>
      <c r="I622" s="1119"/>
      <c r="J622" s="1119"/>
      <c r="K622" s="1119"/>
    </row>
    <row r="623" spans="1:11" ht="15" customHeight="1" x14ac:dyDescent="0.25">
      <c r="A623" s="1119"/>
      <c r="B623" s="1119"/>
      <c r="C623" s="1123" t="s">
        <v>1059</v>
      </c>
      <c r="D623" s="1141">
        <v>0</v>
      </c>
      <c r="E623" s="1141">
        <v>0</v>
      </c>
      <c r="F623" s="1141">
        <v>0</v>
      </c>
      <c r="G623" s="1141">
        <v>0</v>
      </c>
      <c r="H623" s="1119"/>
      <c r="I623" s="1119"/>
      <c r="J623" s="1119"/>
      <c r="K623" s="1119"/>
    </row>
    <row r="624" spans="1:11" ht="15" customHeight="1" x14ac:dyDescent="0.25">
      <c r="A624" s="1119"/>
      <c r="B624" s="1119"/>
      <c r="C624" s="1123" t="s">
        <v>1060</v>
      </c>
      <c r="D624" s="1141">
        <v>0</v>
      </c>
      <c r="E624" s="1141">
        <v>0</v>
      </c>
      <c r="F624" s="1141">
        <v>0</v>
      </c>
      <c r="G624" s="1141">
        <v>0</v>
      </c>
      <c r="H624" s="1119"/>
      <c r="I624" s="1119"/>
      <c r="J624" s="1119"/>
      <c r="K624" s="1119"/>
    </row>
    <row r="625" spans="1:11" ht="15" customHeight="1" x14ac:dyDescent="0.25">
      <c r="A625" s="1119"/>
      <c r="B625" s="1119"/>
      <c r="C625" s="1123" t="s">
        <v>1062</v>
      </c>
      <c r="D625" s="1141">
        <v>0</v>
      </c>
      <c r="E625" s="1141">
        <v>0</v>
      </c>
      <c r="F625" s="1141">
        <v>0</v>
      </c>
      <c r="G625" s="1141">
        <v>0</v>
      </c>
      <c r="H625" s="1119"/>
      <c r="I625" s="1119"/>
      <c r="J625" s="1119"/>
      <c r="K625" s="1119"/>
    </row>
    <row r="626" spans="1:11" ht="15" customHeight="1" x14ac:dyDescent="0.25">
      <c r="A626" s="1119"/>
      <c r="B626" s="1119"/>
      <c r="C626" s="1123" t="s">
        <v>1048</v>
      </c>
      <c r="D626" s="1141">
        <v>0</v>
      </c>
      <c r="E626" s="1141">
        <v>0</v>
      </c>
      <c r="F626" s="1141">
        <v>0</v>
      </c>
      <c r="G626" s="1141">
        <v>0</v>
      </c>
      <c r="H626" s="1119"/>
      <c r="I626" s="1119"/>
      <c r="J626" s="1119"/>
      <c r="K626" s="1119"/>
    </row>
    <row r="627" spans="1:11" ht="15" customHeight="1" x14ac:dyDescent="0.25">
      <c r="A627" s="1119"/>
      <c r="B627" s="1119"/>
      <c r="C627" s="1123" t="s">
        <v>1057</v>
      </c>
      <c r="D627" s="1141">
        <v>0</v>
      </c>
      <c r="E627" s="1141">
        <v>0</v>
      </c>
      <c r="F627" s="1141">
        <v>0</v>
      </c>
      <c r="G627" s="1141">
        <v>0</v>
      </c>
      <c r="H627" s="1119"/>
      <c r="I627" s="1119"/>
      <c r="J627" s="1119"/>
      <c r="K627" s="1119"/>
    </row>
    <row r="628" spans="1:11" ht="15" customHeight="1" x14ac:dyDescent="0.25">
      <c r="A628" s="1119"/>
      <c r="B628" s="1119"/>
      <c r="C628" s="1123" t="s">
        <v>1058</v>
      </c>
      <c r="D628" s="1141">
        <v>0</v>
      </c>
      <c r="E628" s="1141">
        <v>0</v>
      </c>
      <c r="F628" s="1141">
        <v>0</v>
      </c>
      <c r="G628" s="1141">
        <v>0</v>
      </c>
      <c r="H628" s="1119"/>
      <c r="I628" s="1119"/>
      <c r="J628" s="1119"/>
      <c r="K628" s="1119"/>
    </row>
    <row r="629" spans="1:11" ht="15" customHeight="1" x14ac:dyDescent="0.25">
      <c r="A629" s="1119"/>
      <c r="B629" s="1119"/>
      <c r="C629" s="1123" t="s">
        <v>1059</v>
      </c>
      <c r="D629" s="1141">
        <v>0</v>
      </c>
      <c r="E629" s="1141">
        <v>0</v>
      </c>
      <c r="F629" s="1141">
        <v>0</v>
      </c>
      <c r="G629" s="1141">
        <v>0</v>
      </c>
      <c r="H629" s="1119"/>
      <c r="I629" s="1119"/>
      <c r="J629" s="1119"/>
      <c r="K629" s="1119"/>
    </row>
    <row r="630" spans="1:11" ht="15" customHeight="1" x14ac:dyDescent="0.25">
      <c r="A630" s="1119"/>
      <c r="B630" s="1119"/>
      <c r="C630" s="1123" t="s">
        <v>1060</v>
      </c>
      <c r="D630" s="1141">
        <v>0</v>
      </c>
      <c r="E630" s="1141">
        <v>0</v>
      </c>
      <c r="F630" s="1141">
        <v>0</v>
      </c>
      <c r="G630" s="1141">
        <v>0</v>
      </c>
      <c r="H630" s="1119"/>
      <c r="I630" s="1119"/>
      <c r="J630" s="1119"/>
      <c r="K630" s="1119"/>
    </row>
    <row r="631" spans="1:11" ht="15" customHeight="1" x14ac:dyDescent="0.25">
      <c r="A631" s="1119"/>
      <c r="B631" s="1119"/>
      <c r="C631" s="1123" t="s">
        <v>1063</v>
      </c>
      <c r="D631" s="1141">
        <v>0</v>
      </c>
      <c r="E631" s="1141">
        <v>0</v>
      </c>
      <c r="F631" s="1141">
        <v>0</v>
      </c>
      <c r="G631" s="1141">
        <v>0</v>
      </c>
      <c r="H631" s="1119"/>
      <c r="I631" s="1119"/>
      <c r="J631" s="1119"/>
      <c r="K631" s="1119"/>
    </row>
    <row r="632" spans="1:11" ht="15" customHeight="1" x14ac:dyDescent="0.25">
      <c r="A632" s="1119"/>
      <c r="B632" s="1119"/>
      <c r="C632" s="1123" t="s">
        <v>1064</v>
      </c>
      <c r="D632" s="1141">
        <v>0</v>
      </c>
      <c r="E632" s="1141">
        <v>0</v>
      </c>
      <c r="F632" s="1141">
        <v>0</v>
      </c>
      <c r="G632" s="1141">
        <v>0</v>
      </c>
      <c r="H632" s="1119"/>
      <c r="I632" s="1119"/>
      <c r="J632" s="1119"/>
      <c r="K632" s="1119"/>
    </row>
    <row r="633" spans="1:11" ht="20.100000000000001" customHeight="1" x14ac:dyDescent="0.25">
      <c r="A633" s="1119"/>
      <c r="B633" s="1119"/>
      <c r="C633" s="1143" t="s">
        <v>1038</v>
      </c>
      <c r="D633" s="1119"/>
      <c r="E633" s="1119"/>
      <c r="F633" s="1119"/>
      <c r="G633" s="1119"/>
      <c r="H633" s="1119"/>
      <c r="I633" s="1119"/>
      <c r="J633" s="1119"/>
      <c r="K633" s="1119"/>
    </row>
  </sheetData>
  <mergeCells count="61">
    <mergeCell ref="D6:G6"/>
    <mergeCell ref="C1:G1"/>
    <mergeCell ref="C2:G2"/>
    <mergeCell ref="D3:G3"/>
    <mergeCell ref="D4:G4"/>
    <mergeCell ref="D5:G5"/>
    <mergeCell ref="D78:G78"/>
    <mergeCell ref="D7:G7"/>
    <mergeCell ref="C8:G8"/>
    <mergeCell ref="C9:G9"/>
    <mergeCell ref="D10:G10"/>
    <mergeCell ref="D16:G16"/>
    <mergeCell ref="C20:G20"/>
    <mergeCell ref="D21:G21"/>
    <mergeCell ref="D22:G22"/>
    <mergeCell ref="D23:G23"/>
    <mergeCell ref="D24:G24"/>
    <mergeCell ref="C33:G33"/>
    <mergeCell ref="D194:G194"/>
    <mergeCell ref="D79:G79"/>
    <mergeCell ref="D80:G80"/>
    <mergeCell ref="C89:G89"/>
    <mergeCell ref="C134:G134"/>
    <mergeCell ref="D135:G135"/>
    <mergeCell ref="D136:G136"/>
    <mergeCell ref="D137:G137"/>
    <mergeCell ref="D138:G138"/>
    <mergeCell ref="C147:G147"/>
    <mergeCell ref="D192:G192"/>
    <mergeCell ref="D193:G193"/>
    <mergeCell ref="D310:G310"/>
    <mergeCell ref="C203:G203"/>
    <mergeCell ref="D248:G248"/>
    <mergeCell ref="D249:G249"/>
    <mergeCell ref="D250:G250"/>
    <mergeCell ref="C259:G259"/>
    <mergeCell ref="D304:G304"/>
    <mergeCell ref="D305:G305"/>
    <mergeCell ref="C306:G306"/>
    <mergeCell ref="D307:G307"/>
    <mergeCell ref="D308:G308"/>
    <mergeCell ref="D309:G309"/>
    <mergeCell ref="D478:G478"/>
    <mergeCell ref="C319:G319"/>
    <mergeCell ref="D364:G364"/>
    <mergeCell ref="D365:G365"/>
    <mergeCell ref="D366:G366"/>
    <mergeCell ref="C375:G375"/>
    <mergeCell ref="C420:G420"/>
    <mergeCell ref="D421:G421"/>
    <mergeCell ref="D422:G422"/>
    <mergeCell ref="D423:G423"/>
    <mergeCell ref="D424:G424"/>
    <mergeCell ref="C433:G433"/>
    <mergeCell ref="C545:G545"/>
    <mergeCell ref="D479:G479"/>
    <mergeCell ref="D480:G480"/>
    <mergeCell ref="C489:G489"/>
    <mergeCell ref="D534:G534"/>
    <mergeCell ref="D535:G535"/>
    <mergeCell ref="D536:G536"/>
  </mergeCells>
  <pageMargins left="0" right="0" top="0" bottom="0" header="0" footer="0"/>
  <pageSetup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3B44-15E3-4FDF-AF5F-1AAD785087A2}">
  <sheetPr>
    <outlinePr summaryBelow="0"/>
  </sheetPr>
  <dimension ref="A1:K293"/>
  <sheetViews>
    <sheetView workbookViewId="0">
      <selection activeCell="E249" sqref="E249"/>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19"/>
      <c r="B1" s="1119"/>
      <c r="C1" s="1260" t="s">
        <v>980</v>
      </c>
      <c r="D1" s="1261"/>
      <c r="E1" s="1261"/>
      <c r="F1" s="1261"/>
      <c r="G1" s="1261"/>
      <c r="H1" s="1119"/>
      <c r="I1" s="1119"/>
      <c r="J1" s="1119"/>
      <c r="K1" s="1119"/>
    </row>
    <row r="2" spans="1:11" ht="24.95" customHeight="1" x14ac:dyDescent="0.25">
      <c r="A2" s="1119"/>
      <c r="B2" s="1119"/>
      <c r="C2" s="1262" t="s">
        <v>981</v>
      </c>
      <c r="D2" s="1263"/>
      <c r="E2" s="1263"/>
      <c r="F2" s="1263"/>
      <c r="G2" s="1263"/>
      <c r="H2" s="1119"/>
      <c r="I2" s="1119"/>
      <c r="J2" s="1119"/>
      <c r="K2" s="1119"/>
    </row>
    <row r="3" spans="1:11" ht="14.1" customHeight="1" x14ac:dyDescent="0.25">
      <c r="A3" s="1119"/>
      <c r="B3" s="1119"/>
      <c r="C3" s="1121" t="s">
        <v>982</v>
      </c>
      <c r="D3" s="1264" t="s">
        <v>1630</v>
      </c>
      <c r="E3" s="1265"/>
      <c r="F3" s="1265"/>
      <c r="G3" s="1265"/>
      <c r="H3" s="1119"/>
      <c r="I3" s="1119"/>
      <c r="J3" s="1119"/>
      <c r="K3" s="1119"/>
    </row>
    <row r="4" spans="1:11" ht="14.1" customHeight="1" x14ac:dyDescent="0.25">
      <c r="A4" s="1119"/>
      <c r="B4" s="1119"/>
      <c r="C4" s="1121" t="s">
        <v>984</v>
      </c>
      <c r="D4" s="1264" t="s">
        <v>1631</v>
      </c>
      <c r="E4" s="1265"/>
      <c r="F4" s="1265"/>
      <c r="G4" s="1265"/>
      <c r="H4" s="1119"/>
      <c r="I4" s="1119"/>
      <c r="J4" s="1119"/>
      <c r="K4" s="1119"/>
    </row>
    <row r="5" spans="1:11" ht="14.1" customHeight="1" x14ac:dyDescent="0.25">
      <c r="A5" s="1119"/>
      <c r="B5" s="1119"/>
      <c r="C5" s="1121" t="s">
        <v>2</v>
      </c>
      <c r="D5" s="1264" t="s">
        <v>1316</v>
      </c>
      <c r="E5" s="1265"/>
      <c r="F5" s="1265"/>
      <c r="G5" s="1265"/>
      <c r="H5" s="1119"/>
      <c r="I5" s="1119"/>
      <c r="J5" s="1119"/>
      <c r="K5" s="1119"/>
    </row>
    <row r="6" spans="1:11" ht="14.1" customHeight="1" x14ac:dyDescent="0.25">
      <c r="A6" s="1119"/>
      <c r="B6" s="1119"/>
      <c r="C6" s="1121" t="s">
        <v>4</v>
      </c>
      <c r="D6" s="1264" t="s">
        <v>986</v>
      </c>
      <c r="E6" s="1265"/>
      <c r="F6" s="1265"/>
      <c r="G6" s="1265"/>
      <c r="H6" s="1119"/>
      <c r="I6" s="1119"/>
      <c r="J6" s="1119"/>
      <c r="K6" s="1119"/>
    </row>
    <row r="7" spans="1:11" ht="14.1" customHeight="1" x14ac:dyDescent="0.25">
      <c r="A7" s="1119"/>
      <c r="B7" s="1119"/>
      <c r="C7" s="1121" t="s">
        <v>6</v>
      </c>
      <c r="D7" s="1266" t="s">
        <v>987</v>
      </c>
      <c r="E7" s="1267"/>
      <c r="F7" s="1267"/>
      <c r="G7" s="1267"/>
      <c r="H7" s="1119"/>
      <c r="I7" s="1119"/>
      <c r="J7" s="1119"/>
      <c r="K7" s="1119"/>
    </row>
    <row r="8" spans="1:11" ht="14.1" customHeight="1" x14ac:dyDescent="0.25">
      <c r="A8" s="1119"/>
      <c r="B8" s="1119"/>
      <c r="C8" s="1268" t="s">
        <v>8</v>
      </c>
      <c r="D8" s="1269"/>
      <c r="E8" s="1269"/>
      <c r="F8" s="1269"/>
      <c r="G8" s="1269"/>
      <c r="H8" s="1119"/>
      <c r="I8" s="1119"/>
      <c r="J8" s="1119"/>
      <c r="K8" s="1119"/>
    </row>
    <row r="9" spans="1:11" ht="30.95" customHeight="1" x14ac:dyDescent="0.25">
      <c r="A9" s="1119"/>
      <c r="B9" s="1119"/>
      <c r="C9" s="1270" t="s">
        <v>1632</v>
      </c>
      <c r="D9" s="1271"/>
      <c r="E9" s="1271"/>
      <c r="F9" s="1271"/>
      <c r="G9" s="1271"/>
      <c r="H9" s="1119"/>
      <c r="I9" s="1119"/>
      <c r="J9" s="1119"/>
      <c r="K9" s="1119"/>
    </row>
    <row r="10" spans="1:11" ht="133.5" customHeight="1" x14ac:dyDescent="0.25">
      <c r="A10" s="1119"/>
      <c r="B10" s="1119"/>
      <c r="C10" s="1122" t="s">
        <v>10</v>
      </c>
      <c r="D10" s="1258" t="s">
        <v>1633</v>
      </c>
      <c r="E10" s="1259"/>
      <c r="F10" s="1259"/>
      <c r="G10" s="1259"/>
      <c r="H10" s="1119"/>
      <c r="I10" s="1119"/>
      <c r="J10" s="1119"/>
      <c r="K10" s="1119"/>
    </row>
    <row r="11" spans="1:11" ht="22.5" x14ac:dyDescent="0.25">
      <c r="A11" s="1119"/>
      <c r="B11" s="1119"/>
      <c r="C11" s="1123" t="s">
        <v>12</v>
      </c>
      <c r="D11" s="1124">
        <v>2024</v>
      </c>
      <c r="E11" s="1124">
        <v>2025</v>
      </c>
      <c r="F11" s="1124">
        <v>2026</v>
      </c>
      <c r="G11" s="1124">
        <v>2027</v>
      </c>
      <c r="H11" s="1119"/>
      <c r="I11" s="1119"/>
      <c r="J11" s="1119"/>
      <c r="K11" s="1119"/>
    </row>
    <row r="12" spans="1:11" ht="14.1" customHeight="1" x14ac:dyDescent="0.25">
      <c r="A12" s="1119"/>
      <c r="B12" s="1119"/>
      <c r="C12" s="1125"/>
      <c r="D12" s="1126" t="s">
        <v>13</v>
      </c>
      <c r="E12" s="1126" t="s">
        <v>14</v>
      </c>
      <c r="F12" s="1126" t="s">
        <v>14</v>
      </c>
      <c r="G12" s="1126" t="s">
        <v>14</v>
      </c>
      <c r="H12" s="1119"/>
      <c r="I12" s="1119"/>
      <c r="J12" s="1119"/>
      <c r="K12" s="1119"/>
    </row>
    <row r="13" spans="1:11" ht="20.100000000000001" customHeight="1" x14ac:dyDescent="0.25">
      <c r="A13" s="1119"/>
      <c r="B13" s="1119"/>
      <c r="C13" s="1123" t="s">
        <v>1634</v>
      </c>
      <c r="D13" s="1127" t="s">
        <v>1631</v>
      </c>
      <c r="E13" s="1127" t="s">
        <v>1631</v>
      </c>
      <c r="F13" s="1127" t="s">
        <v>1631</v>
      </c>
      <c r="G13" s="1127" t="s">
        <v>1631</v>
      </c>
      <c r="H13" s="1119"/>
      <c r="I13" s="1119"/>
      <c r="J13" s="1119"/>
      <c r="K13" s="1119"/>
    </row>
    <row r="14" spans="1:11" ht="14.1" customHeight="1" x14ac:dyDescent="0.25">
      <c r="A14" s="1119"/>
      <c r="B14" s="1119"/>
      <c r="C14" s="1123" t="s">
        <v>1635</v>
      </c>
      <c r="D14" s="1127" t="s">
        <v>1636</v>
      </c>
      <c r="E14" s="1127" t="s">
        <v>1636</v>
      </c>
      <c r="F14" s="1127" t="s">
        <v>1636</v>
      </c>
      <c r="G14" s="1127" t="s">
        <v>1637</v>
      </c>
      <c r="H14" s="1119"/>
      <c r="I14" s="1119"/>
      <c r="J14" s="1119"/>
      <c r="K14" s="1119"/>
    </row>
    <row r="15" spans="1:11" ht="33.75" customHeight="1" x14ac:dyDescent="0.25">
      <c r="A15" s="1119"/>
      <c r="B15" s="1119"/>
      <c r="C15" s="1122" t="s">
        <v>646</v>
      </c>
      <c r="D15" s="1258" t="s">
        <v>1638</v>
      </c>
      <c r="E15" s="1259"/>
      <c r="F15" s="1259"/>
      <c r="G15" s="1259"/>
      <c r="H15" s="1119"/>
      <c r="I15" s="1119"/>
      <c r="J15" s="1119"/>
      <c r="K15" s="1119"/>
    </row>
    <row r="16" spans="1:11" x14ac:dyDescent="0.25">
      <c r="A16" s="1119"/>
      <c r="B16" s="1119"/>
      <c r="C16" s="1123" t="s">
        <v>1005</v>
      </c>
      <c r="D16" s="1124">
        <v>2024</v>
      </c>
      <c r="E16" s="1124">
        <v>2025</v>
      </c>
      <c r="F16" s="1124">
        <v>2026</v>
      </c>
      <c r="G16" s="1124">
        <v>2027</v>
      </c>
      <c r="H16" s="1119"/>
      <c r="I16" s="1119"/>
      <c r="J16" s="1119"/>
      <c r="K16" s="1119"/>
    </row>
    <row r="17" spans="1:11" ht="14.1" customHeight="1" x14ac:dyDescent="0.25">
      <c r="A17" s="1119"/>
      <c r="B17" s="1119"/>
      <c r="C17" s="1125"/>
      <c r="D17" s="1126" t="s">
        <v>13</v>
      </c>
      <c r="E17" s="1126" t="s">
        <v>14</v>
      </c>
      <c r="F17" s="1126" t="s">
        <v>14</v>
      </c>
      <c r="G17" s="1126" t="s">
        <v>14</v>
      </c>
      <c r="H17" s="1119"/>
      <c r="I17" s="1119"/>
      <c r="J17" s="1119"/>
      <c r="K17" s="1119"/>
    </row>
    <row r="18" spans="1:11" ht="14.1" customHeight="1" x14ac:dyDescent="0.25">
      <c r="A18" s="1119"/>
      <c r="B18" s="1119"/>
      <c r="C18" s="1123" t="s">
        <v>1639</v>
      </c>
      <c r="D18" s="1127" t="s">
        <v>1640</v>
      </c>
      <c r="E18" s="1127" t="s">
        <v>1641</v>
      </c>
      <c r="F18" s="1127" t="s">
        <v>1641</v>
      </c>
      <c r="G18" s="1127" t="s">
        <v>1641</v>
      </c>
      <c r="H18" s="1119"/>
      <c r="I18" s="1119"/>
      <c r="J18" s="1119"/>
      <c r="K18" s="1119"/>
    </row>
    <row r="19" spans="1:11" ht="14.1" customHeight="1" x14ac:dyDescent="0.25">
      <c r="A19" s="1119"/>
      <c r="B19" s="1119"/>
      <c r="C19" s="1123" t="s">
        <v>1642</v>
      </c>
      <c r="D19" s="1127" t="s">
        <v>1092</v>
      </c>
      <c r="E19" s="1127" t="s">
        <v>1039</v>
      </c>
      <c r="F19" s="1127" t="s">
        <v>1039</v>
      </c>
      <c r="G19" s="1127" t="s">
        <v>1039</v>
      </c>
      <c r="H19" s="1119"/>
      <c r="I19" s="1119"/>
      <c r="J19" s="1119"/>
      <c r="K19" s="1119"/>
    </row>
    <row r="20" spans="1:11" ht="30.95" customHeight="1" x14ac:dyDescent="0.25">
      <c r="A20" s="1119"/>
      <c r="B20" s="1119"/>
      <c r="C20" s="1123" t="s">
        <v>1643</v>
      </c>
      <c r="D20" s="1127" t="s">
        <v>1644</v>
      </c>
      <c r="E20" s="1127" t="s">
        <v>1644</v>
      </c>
      <c r="F20" s="1127" t="s">
        <v>1644</v>
      </c>
      <c r="G20" s="1127" t="s">
        <v>1644</v>
      </c>
      <c r="H20" s="1119"/>
      <c r="I20" s="1119"/>
      <c r="J20" s="1119"/>
      <c r="K20" s="1119"/>
    </row>
    <row r="21" spans="1:11" ht="30.95" customHeight="1" x14ac:dyDescent="0.25">
      <c r="A21" s="1119"/>
      <c r="B21" s="1119"/>
      <c r="C21" s="1123" t="s">
        <v>1645</v>
      </c>
      <c r="D21" s="1127" t="s">
        <v>1039</v>
      </c>
      <c r="E21" s="1127" t="s">
        <v>1039</v>
      </c>
      <c r="F21" s="1127" t="s">
        <v>1039</v>
      </c>
      <c r="G21" s="1127" t="s">
        <v>1039</v>
      </c>
      <c r="H21" s="1119"/>
      <c r="I21" s="1119"/>
      <c r="J21" s="1119"/>
      <c r="K21" s="1119"/>
    </row>
    <row r="22" spans="1:11" ht="14.1" customHeight="1" x14ac:dyDescent="0.25">
      <c r="A22" s="1119"/>
      <c r="B22" s="1119"/>
      <c r="C22" s="1256" t="s">
        <v>1019</v>
      </c>
      <c r="D22" s="1257"/>
      <c r="E22" s="1257"/>
      <c r="F22" s="1257"/>
      <c r="G22" s="1257"/>
      <c r="H22" s="1119"/>
      <c r="I22" s="1119"/>
      <c r="J22" s="1119"/>
      <c r="K22" s="1119"/>
    </row>
    <row r="23" spans="1:11" ht="14.1" customHeight="1" x14ac:dyDescent="0.25">
      <c r="A23" s="1119"/>
      <c r="B23" s="1119"/>
      <c r="C23" s="1128" t="s">
        <v>1646</v>
      </c>
      <c r="D23" s="1256" t="s">
        <v>1647</v>
      </c>
      <c r="E23" s="1257"/>
      <c r="F23" s="1257"/>
      <c r="G23" s="1257"/>
      <c r="H23" s="1119"/>
      <c r="I23" s="1119"/>
      <c r="J23" s="1119"/>
      <c r="K23" s="1119"/>
    </row>
    <row r="24" spans="1:11" x14ac:dyDescent="0.25">
      <c r="A24" s="1119"/>
      <c r="B24" s="1119"/>
      <c r="C24" s="1129" t="s">
        <v>1022</v>
      </c>
      <c r="D24" s="1252" t="s">
        <v>1648</v>
      </c>
      <c r="E24" s="1253"/>
      <c r="F24" s="1253"/>
      <c r="G24" s="1253"/>
      <c r="H24" s="1119"/>
      <c r="I24" s="1119"/>
      <c r="J24" s="1119"/>
      <c r="K24" s="1119"/>
    </row>
    <row r="25" spans="1:11" x14ac:dyDescent="0.25">
      <c r="A25" s="1119"/>
      <c r="B25" s="1119"/>
      <c r="C25" s="1130" t="s">
        <v>1024</v>
      </c>
      <c r="D25" s="1254" t="s">
        <v>1649</v>
      </c>
      <c r="E25" s="1255"/>
      <c r="F25" s="1255"/>
      <c r="G25" s="1255"/>
      <c r="H25" s="1119"/>
      <c r="I25" s="1119"/>
      <c r="J25" s="1119"/>
      <c r="K25" s="1119"/>
    </row>
    <row r="26" spans="1:11" x14ac:dyDescent="0.25">
      <c r="A26" s="1119"/>
      <c r="B26" s="1119"/>
      <c r="C26" s="1130" t="s">
        <v>31</v>
      </c>
      <c r="D26" s="1254" t="s">
        <v>1650</v>
      </c>
      <c r="E26" s="1255"/>
      <c r="F26" s="1255"/>
      <c r="G26" s="1255"/>
      <c r="H26" s="1119"/>
      <c r="I26" s="1119"/>
      <c r="J26" s="1119"/>
      <c r="K26" s="1119"/>
    </row>
    <row r="27" spans="1:11" ht="15" customHeight="1" x14ac:dyDescent="0.25">
      <c r="A27" s="1119"/>
      <c r="B27" s="1119"/>
      <c r="C27" s="1131"/>
      <c r="D27" s="1132">
        <v>2024</v>
      </c>
      <c r="E27" s="1132">
        <v>2025</v>
      </c>
      <c r="F27" s="1132">
        <v>2026</v>
      </c>
      <c r="G27" s="1132">
        <v>2027</v>
      </c>
      <c r="H27" s="1119"/>
      <c r="I27" s="1119"/>
      <c r="J27" s="1119"/>
      <c r="K27" s="1119"/>
    </row>
    <row r="28" spans="1:11" ht="15" customHeight="1" x14ac:dyDescent="0.25">
      <c r="A28" s="1119"/>
      <c r="B28" s="1119"/>
      <c r="C28" s="1133"/>
      <c r="D28" s="1134" t="s">
        <v>13</v>
      </c>
      <c r="E28" s="1134" t="s">
        <v>14</v>
      </c>
      <c r="F28" s="1134" t="s">
        <v>14</v>
      </c>
      <c r="G28" s="1134" t="s">
        <v>14</v>
      </c>
      <c r="H28" s="1119"/>
      <c r="I28" s="1119"/>
      <c r="J28" s="1119"/>
      <c r="K28" s="1119"/>
    </row>
    <row r="29" spans="1:11" ht="14.1" customHeight="1" x14ac:dyDescent="0.25">
      <c r="A29" s="1119"/>
      <c r="B29" s="1119"/>
      <c r="C29" s="1123" t="s">
        <v>33</v>
      </c>
      <c r="D29" s="1127" t="s">
        <v>1651</v>
      </c>
      <c r="E29" s="1127" t="s">
        <v>1651</v>
      </c>
      <c r="F29" s="1127" t="s">
        <v>1651</v>
      </c>
      <c r="G29" s="1127" t="s">
        <v>1651</v>
      </c>
      <c r="H29" s="1119"/>
      <c r="I29" s="1119"/>
      <c r="J29" s="1119"/>
      <c r="K29" s="1119"/>
    </row>
    <row r="30" spans="1:11" ht="14.1" customHeight="1" x14ac:dyDescent="0.25">
      <c r="A30" s="1119"/>
      <c r="B30" s="1119"/>
      <c r="C30" s="1123" t="s">
        <v>1029</v>
      </c>
      <c r="D30" s="1127" t="s">
        <v>1652</v>
      </c>
      <c r="E30" s="1127" t="s">
        <v>1653</v>
      </c>
      <c r="F30" s="1127" t="s">
        <v>1654</v>
      </c>
      <c r="G30" s="1127" t="s">
        <v>1654</v>
      </c>
      <c r="H30" s="1119"/>
      <c r="I30" s="1119"/>
      <c r="J30" s="1119"/>
      <c r="K30" s="1119"/>
    </row>
    <row r="31" spans="1:11" ht="14.1" customHeight="1" x14ac:dyDescent="0.25">
      <c r="A31" s="1119"/>
      <c r="B31" s="1119"/>
      <c r="C31" s="1123" t="s">
        <v>1032</v>
      </c>
      <c r="D31" s="1127" t="s">
        <v>1655</v>
      </c>
      <c r="E31" s="1127" t="s">
        <v>1656</v>
      </c>
      <c r="F31" s="1127" t="s">
        <v>1657</v>
      </c>
      <c r="G31" s="1127" t="s">
        <v>1657</v>
      </c>
      <c r="H31" s="1119"/>
      <c r="I31" s="1119"/>
      <c r="J31" s="1119"/>
      <c r="K31" s="1119"/>
    </row>
    <row r="32" spans="1:11" ht="14.1" customHeight="1" x14ac:dyDescent="0.25">
      <c r="A32" s="1119"/>
      <c r="B32" s="1119"/>
      <c r="C32" s="1123" t="s">
        <v>1037</v>
      </c>
      <c r="D32" s="1127" t="s">
        <v>1038</v>
      </c>
      <c r="E32" s="1127" t="s">
        <v>1039</v>
      </c>
      <c r="F32" s="1127" t="s">
        <v>1039</v>
      </c>
      <c r="G32" s="1127" t="s">
        <v>1039</v>
      </c>
      <c r="H32" s="1119"/>
      <c r="I32" s="1119"/>
      <c r="J32" s="1119"/>
      <c r="K32" s="1119"/>
    </row>
    <row r="33" spans="1:11" ht="14.1" customHeight="1" x14ac:dyDescent="0.25">
      <c r="A33" s="1119"/>
      <c r="B33" s="1119"/>
      <c r="C33" s="1123" t="s">
        <v>1042</v>
      </c>
      <c r="D33" s="1127" t="s">
        <v>1038</v>
      </c>
      <c r="E33" s="1127" t="s">
        <v>1658</v>
      </c>
      <c r="F33" s="1127" t="s">
        <v>1659</v>
      </c>
      <c r="G33" s="1127" t="s">
        <v>1039</v>
      </c>
      <c r="H33" s="1119"/>
      <c r="I33" s="1119"/>
      <c r="J33" s="1119"/>
      <c r="K33" s="1119"/>
    </row>
    <row r="34" spans="1:11" ht="14.1" customHeight="1" x14ac:dyDescent="0.25">
      <c r="A34" s="1119"/>
      <c r="B34" s="1119"/>
      <c r="C34" s="1123" t="s">
        <v>39</v>
      </c>
      <c r="D34" s="1127" t="s">
        <v>1038</v>
      </c>
      <c r="E34" s="1127" t="s">
        <v>1658</v>
      </c>
      <c r="F34" s="1127" t="s">
        <v>1659</v>
      </c>
      <c r="G34" s="1127" t="s">
        <v>1039</v>
      </c>
      <c r="H34" s="1119"/>
      <c r="I34" s="1119"/>
      <c r="J34" s="1119"/>
      <c r="K34" s="1119"/>
    </row>
    <row r="35" spans="1:11" ht="14.1" customHeight="1" x14ac:dyDescent="0.25">
      <c r="A35" s="1119"/>
      <c r="B35" s="1119"/>
      <c r="C35" s="1250" t="s">
        <v>1046</v>
      </c>
      <c r="D35" s="1251"/>
      <c r="E35" s="1251"/>
      <c r="F35" s="1251"/>
      <c r="G35" s="1251"/>
      <c r="H35" s="1119"/>
      <c r="I35" s="1119"/>
      <c r="J35" s="1119"/>
      <c r="K35" s="1119"/>
    </row>
    <row r="36" spans="1:11" ht="14.1" customHeight="1" x14ac:dyDescent="0.25">
      <c r="A36" s="1119"/>
      <c r="B36" s="1119"/>
      <c r="C36" s="1131"/>
      <c r="D36" s="1132">
        <v>2024</v>
      </c>
      <c r="E36" s="1132">
        <v>2025</v>
      </c>
      <c r="F36" s="1132">
        <v>2026</v>
      </c>
      <c r="G36" s="1132">
        <v>2027</v>
      </c>
      <c r="H36" s="1119"/>
      <c r="I36" s="1119"/>
      <c r="J36" s="1119"/>
      <c r="K36" s="1119"/>
    </row>
    <row r="37" spans="1:11" ht="14.1" customHeight="1" x14ac:dyDescent="0.25">
      <c r="A37" s="1119"/>
      <c r="B37" s="1119"/>
      <c r="C37" s="1133"/>
      <c r="D37" s="1134" t="s">
        <v>13</v>
      </c>
      <c r="E37" s="1134" t="s">
        <v>14</v>
      </c>
      <c r="F37" s="1134" t="s">
        <v>14</v>
      </c>
      <c r="G37" s="1134" t="s">
        <v>14</v>
      </c>
      <c r="H37" s="1119"/>
      <c r="I37" s="1119"/>
      <c r="J37" s="1119"/>
      <c r="K37" s="1119"/>
    </row>
    <row r="38" spans="1:11" ht="14.1" customHeight="1" x14ac:dyDescent="0.25">
      <c r="A38" s="1119"/>
      <c r="B38" s="1119"/>
      <c r="C38" s="1135" t="s">
        <v>1047</v>
      </c>
      <c r="D38" s="1136">
        <v>0</v>
      </c>
      <c r="E38" s="1136">
        <v>112900000</v>
      </c>
      <c r="F38" s="1136">
        <v>112900000</v>
      </c>
      <c r="G38" s="1136">
        <v>112900000</v>
      </c>
      <c r="H38" s="1119"/>
      <c r="I38" s="1119"/>
      <c r="J38" s="1119"/>
      <c r="K38" s="1119"/>
    </row>
    <row r="39" spans="1:11" ht="14.1" customHeight="1" x14ac:dyDescent="0.25">
      <c r="A39" s="1119"/>
      <c r="B39" s="1119"/>
      <c r="C39" s="1135" t="s">
        <v>1048</v>
      </c>
      <c r="D39" s="1136">
        <v>0</v>
      </c>
      <c r="E39" s="1136">
        <v>112900000</v>
      </c>
      <c r="F39" s="1136">
        <v>112900000</v>
      </c>
      <c r="G39" s="1136">
        <v>112900000</v>
      </c>
      <c r="H39" s="1119"/>
      <c r="I39" s="1119"/>
      <c r="J39" s="1119"/>
      <c r="K39" s="1119"/>
    </row>
    <row r="40" spans="1:11" ht="14.1" customHeight="1" x14ac:dyDescent="0.25">
      <c r="A40" s="1119"/>
      <c r="B40" s="1119"/>
      <c r="C40" s="1135" t="s">
        <v>1049</v>
      </c>
      <c r="D40" s="1136">
        <v>0</v>
      </c>
      <c r="E40" s="1136">
        <v>0</v>
      </c>
      <c r="F40" s="1136">
        <v>0</v>
      </c>
      <c r="G40" s="1136">
        <v>0</v>
      </c>
      <c r="H40" s="1119"/>
      <c r="I40" s="1119"/>
      <c r="J40" s="1119"/>
      <c r="K40" s="1119"/>
    </row>
    <row r="41" spans="1:11" ht="14.1" customHeight="1" x14ac:dyDescent="0.25">
      <c r="A41" s="1119"/>
      <c r="B41" s="1119"/>
      <c r="C41" s="1135" t="s">
        <v>1050</v>
      </c>
      <c r="D41" s="1136">
        <v>0</v>
      </c>
      <c r="E41" s="1136">
        <v>19200000</v>
      </c>
      <c r="F41" s="1136">
        <v>19200000</v>
      </c>
      <c r="G41" s="1136">
        <v>19200000</v>
      </c>
      <c r="H41" s="1119"/>
      <c r="I41" s="1119"/>
      <c r="J41" s="1119"/>
      <c r="K41" s="1119"/>
    </row>
    <row r="42" spans="1:11" ht="14.1" customHeight="1" x14ac:dyDescent="0.25">
      <c r="A42" s="1119"/>
      <c r="B42" s="1119"/>
      <c r="C42" s="1135" t="s">
        <v>1048</v>
      </c>
      <c r="D42" s="1136">
        <v>0</v>
      </c>
      <c r="E42" s="1136">
        <v>19200000</v>
      </c>
      <c r="F42" s="1136">
        <v>19200000</v>
      </c>
      <c r="G42" s="1136">
        <v>19200000</v>
      </c>
      <c r="H42" s="1119"/>
      <c r="I42" s="1119"/>
      <c r="J42" s="1119"/>
      <c r="K42" s="1119"/>
    </row>
    <row r="43" spans="1:11" ht="14.1" customHeight="1" x14ac:dyDescent="0.25">
      <c r="A43" s="1119"/>
      <c r="B43" s="1119"/>
      <c r="C43" s="1135" t="s">
        <v>1049</v>
      </c>
      <c r="D43" s="1136">
        <v>0</v>
      </c>
      <c r="E43" s="1136">
        <v>0</v>
      </c>
      <c r="F43" s="1136">
        <v>0</v>
      </c>
      <c r="G43" s="1136">
        <v>0</v>
      </c>
      <c r="H43" s="1119"/>
      <c r="I43" s="1119"/>
      <c r="J43" s="1119"/>
      <c r="K43" s="1119"/>
    </row>
    <row r="44" spans="1:11" ht="14.1" customHeight="1" x14ac:dyDescent="0.25">
      <c r="A44" s="1119"/>
      <c r="B44" s="1119"/>
      <c r="C44" s="1135" t="s">
        <v>1051</v>
      </c>
      <c r="D44" s="1136">
        <v>0</v>
      </c>
      <c r="E44" s="1136">
        <v>26100000</v>
      </c>
      <c r="F44" s="1136">
        <v>27100000</v>
      </c>
      <c r="G44" s="1136">
        <v>27100000</v>
      </c>
      <c r="H44" s="1119"/>
      <c r="I44" s="1119"/>
      <c r="J44" s="1119"/>
      <c r="K44" s="1119"/>
    </row>
    <row r="45" spans="1:11" ht="14.1" customHeight="1" x14ac:dyDescent="0.25">
      <c r="A45" s="1119"/>
      <c r="B45" s="1119"/>
      <c r="C45" s="1135" t="s">
        <v>1048</v>
      </c>
      <c r="D45" s="1136">
        <v>0</v>
      </c>
      <c r="E45" s="1136">
        <v>26100000</v>
      </c>
      <c r="F45" s="1136">
        <v>27100000</v>
      </c>
      <c r="G45" s="1136">
        <v>27100000</v>
      </c>
      <c r="H45" s="1119"/>
      <c r="I45" s="1119"/>
      <c r="J45" s="1119"/>
      <c r="K45" s="1119"/>
    </row>
    <row r="46" spans="1:11" ht="14.1" customHeight="1" x14ac:dyDescent="0.25">
      <c r="A46" s="1119"/>
      <c r="B46" s="1119"/>
      <c r="C46" s="1135" t="s">
        <v>1049</v>
      </c>
      <c r="D46" s="1136">
        <v>0</v>
      </c>
      <c r="E46" s="1136">
        <v>0</v>
      </c>
      <c r="F46" s="1136">
        <v>0</v>
      </c>
      <c r="G46" s="1136">
        <v>0</v>
      </c>
      <c r="H46" s="1119"/>
      <c r="I46" s="1119"/>
      <c r="J46" s="1119"/>
      <c r="K46" s="1119"/>
    </row>
    <row r="47" spans="1:11" ht="14.1" customHeight="1" x14ac:dyDescent="0.25">
      <c r="A47" s="1119"/>
      <c r="B47" s="1119"/>
      <c r="C47" s="1135" t="s">
        <v>1052</v>
      </c>
      <c r="D47" s="1136">
        <v>0</v>
      </c>
      <c r="E47" s="1136">
        <v>0</v>
      </c>
      <c r="F47" s="1136">
        <v>0</v>
      </c>
      <c r="G47" s="1136">
        <v>0</v>
      </c>
      <c r="H47" s="1119"/>
      <c r="I47" s="1119"/>
      <c r="J47" s="1119"/>
      <c r="K47" s="1119"/>
    </row>
    <row r="48" spans="1:11" ht="14.1" customHeight="1" x14ac:dyDescent="0.25">
      <c r="A48" s="1119"/>
      <c r="B48" s="1119"/>
      <c r="C48" s="1135" t="s">
        <v>1048</v>
      </c>
      <c r="D48" s="1136">
        <v>0</v>
      </c>
      <c r="E48" s="1136">
        <v>0</v>
      </c>
      <c r="F48" s="1136">
        <v>0</v>
      </c>
      <c r="G48" s="1136">
        <v>0</v>
      </c>
      <c r="H48" s="1119"/>
      <c r="I48" s="1119"/>
      <c r="J48" s="1119"/>
      <c r="K48" s="1119"/>
    </row>
    <row r="49" spans="1:11" ht="14.1" customHeight="1" x14ac:dyDescent="0.25">
      <c r="A49" s="1119"/>
      <c r="B49" s="1119"/>
      <c r="C49" s="1135" t="s">
        <v>1049</v>
      </c>
      <c r="D49" s="1136">
        <v>0</v>
      </c>
      <c r="E49" s="1136">
        <v>0</v>
      </c>
      <c r="F49" s="1136">
        <v>0</v>
      </c>
      <c r="G49" s="1136">
        <v>0</v>
      </c>
      <c r="H49" s="1119"/>
      <c r="I49" s="1119"/>
      <c r="J49" s="1119"/>
      <c r="K49" s="1119"/>
    </row>
    <row r="50" spans="1:11" ht="14.1" customHeight="1" x14ac:dyDescent="0.25">
      <c r="A50" s="1119"/>
      <c r="B50" s="1119"/>
      <c r="C50" s="1135" t="s">
        <v>1053</v>
      </c>
      <c r="D50" s="1136">
        <v>0</v>
      </c>
      <c r="E50" s="1136">
        <v>0</v>
      </c>
      <c r="F50" s="1136">
        <v>0</v>
      </c>
      <c r="G50" s="1136">
        <v>0</v>
      </c>
      <c r="H50" s="1119"/>
      <c r="I50" s="1119"/>
      <c r="J50" s="1119"/>
      <c r="K50" s="1119"/>
    </row>
    <row r="51" spans="1:11" ht="14.1" customHeight="1" x14ac:dyDescent="0.25">
      <c r="A51" s="1119"/>
      <c r="B51" s="1119"/>
      <c r="C51" s="1135" t="s">
        <v>1048</v>
      </c>
      <c r="D51" s="1136">
        <v>0</v>
      </c>
      <c r="E51" s="1136">
        <v>0</v>
      </c>
      <c r="F51" s="1136">
        <v>0</v>
      </c>
      <c r="G51" s="1136">
        <v>0</v>
      </c>
      <c r="H51" s="1119"/>
      <c r="I51" s="1119"/>
      <c r="J51" s="1119"/>
      <c r="K51" s="1119"/>
    </row>
    <row r="52" spans="1:11" ht="14.1" customHeight="1" x14ac:dyDescent="0.25">
      <c r="A52" s="1119"/>
      <c r="B52" s="1119"/>
      <c r="C52" s="1135" t="s">
        <v>1049</v>
      </c>
      <c r="D52" s="1136">
        <v>0</v>
      </c>
      <c r="E52" s="1136">
        <v>0</v>
      </c>
      <c r="F52" s="1136">
        <v>0</v>
      </c>
      <c r="G52" s="1136">
        <v>0</v>
      </c>
      <c r="H52" s="1119"/>
      <c r="I52" s="1119"/>
      <c r="J52" s="1119"/>
      <c r="K52" s="1119"/>
    </row>
    <row r="53" spans="1:11" ht="14.1" customHeight="1" x14ac:dyDescent="0.25">
      <c r="A53" s="1119"/>
      <c r="B53" s="1119"/>
      <c r="C53" s="1135" t="s">
        <v>1054</v>
      </c>
      <c r="D53" s="1136">
        <v>0</v>
      </c>
      <c r="E53" s="1136">
        <v>0</v>
      </c>
      <c r="F53" s="1136">
        <v>0</v>
      </c>
      <c r="G53" s="1136">
        <v>0</v>
      </c>
      <c r="H53" s="1119"/>
      <c r="I53" s="1119"/>
      <c r="J53" s="1119"/>
      <c r="K53" s="1119"/>
    </row>
    <row r="54" spans="1:11" ht="14.1" customHeight="1" x14ac:dyDescent="0.25">
      <c r="A54" s="1119"/>
      <c r="B54" s="1119"/>
      <c r="C54" s="1135" t="s">
        <v>1048</v>
      </c>
      <c r="D54" s="1136">
        <v>0</v>
      </c>
      <c r="E54" s="1136">
        <v>0</v>
      </c>
      <c r="F54" s="1136">
        <v>0</v>
      </c>
      <c r="G54" s="1136">
        <v>0</v>
      </c>
      <c r="H54" s="1119"/>
      <c r="I54" s="1119"/>
      <c r="J54" s="1119"/>
      <c r="K54" s="1119"/>
    </row>
    <row r="55" spans="1:11" ht="14.1" customHeight="1" x14ac:dyDescent="0.25">
      <c r="A55" s="1119"/>
      <c r="B55" s="1119"/>
      <c r="C55" s="1135" t="s">
        <v>1049</v>
      </c>
      <c r="D55" s="1136">
        <v>0</v>
      </c>
      <c r="E55" s="1136">
        <v>0</v>
      </c>
      <c r="F55" s="1136">
        <v>0</v>
      </c>
      <c r="G55" s="1136">
        <v>0</v>
      </c>
      <c r="H55" s="1119"/>
      <c r="I55" s="1119"/>
      <c r="J55" s="1119"/>
      <c r="K55" s="1119"/>
    </row>
    <row r="56" spans="1:11" ht="14.1" customHeight="1" x14ac:dyDescent="0.25">
      <c r="A56" s="1119"/>
      <c r="B56" s="1119"/>
      <c r="C56" s="1135" t="s">
        <v>1055</v>
      </c>
      <c r="D56" s="1136">
        <v>0</v>
      </c>
      <c r="E56" s="1136">
        <v>0</v>
      </c>
      <c r="F56" s="1136">
        <v>0</v>
      </c>
      <c r="G56" s="1136">
        <v>0</v>
      </c>
      <c r="H56" s="1119"/>
      <c r="I56" s="1119"/>
      <c r="J56" s="1119"/>
      <c r="K56" s="1119"/>
    </row>
    <row r="57" spans="1:11" ht="14.1" customHeight="1" x14ac:dyDescent="0.25">
      <c r="A57" s="1119"/>
      <c r="B57" s="1119"/>
      <c r="C57" s="1135" t="s">
        <v>1048</v>
      </c>
      <c r="D57" s="1136">
        <v>0</v>
      </c>
      <c r="E57" s="1136">
        <v>0</v>
      </c>
      <c r="F57" s="1136">
        <v>0</v>
      </c>
      <c r="G57" s="1136">
        <v>0</v>
      </c>
      <c r="H57" s="1119"/>
      <c r="I57" s="1119"/>
      <c r="J57" s="1119"/>
      <c r="K57" s="1119"/>
    </row>
    <row r="58" spans="1:11" ht="14.1" customHeight="1" x14ac:dyDescent="0.25">
      <c r="A58" s="1119"/>
      <c r="B58" s="1119"/>
      <c r="C58" s="1135" t="s">
        <v>1049</v>
      </c>
      <c r="D58" s="1136">
        <v>0</v>
      </c>
      <c r="E58" s="1136">
        <v>0</v>
      </c>
      <c r="F58" s="1136">
        <v>0</v>
      </c>
      <c r="G58" s="1136">
        <v>0</v>
      </c>
      <c r="H58" s="1119"/>
      <c r="I58" s="1119"/>
      <c r="J58" s="1119"/>
      <c r="K58" s="1119"/>
    </row>
    <row r="59" spans="1:11" ht="14.1" customHeight="1" x14ac:dyDescent="0.25">
      <c r="A59" s="1119"/>
      <c r="B59" s="1119"/>
      <c r="C59" s="1135" t="s">
        <v>1056</v>
      </c>
      <c r="D59" s="1136">
        <v>0</v>
      </c>
      <c r="E59" s="1136">
        <v>0</v>
      </c>
      <c r="F59" s="1136">
        <v>0</v>
      </c>
      <c r="G59" s="1136">
        <v>0</v>
      </c>
      <c r="H59" s="1119"/>
      <c r="I59" s="1119"/>
      <c r="J59" s="1119"/>
      <c r="K59" s="1119"/>
    </row>
    <row r="60" spans="1:11" ht="14.1" customHeight="1" x14ac:dyDescent="0.25">
      <c r="A60" s="1119"/>
      <c r="B60" s="1119"/>
      <c r="C60" s="1135" t="s">
        <v>1048</v>
      </c>
      <c r="D60" s="1136">
        <v>0</v>
      </c>
      <c r="E60" s="1136">
        <v>0</v>
      </c>
      <c r="F60" s="1136">
        <v>0</v>
      </c>
      <c r="G60" s="1136">
        <v>0</v>
      </c>
      <c r="H60" s="1119"/>
      <c r="I60" s="1119"/>
      <c r="J60" s="1119"/>
      <c r="K60" s="1119"/>
    </row>
    <row r="61" spans="1:11" ht="14.1" customHeight="1" x14ac:dyDescent="0.25">
      <c r="A61" s="1119"/>
      <c r="B61" s="1119"/>
      <c r="C61" s="1135" t="s">
        <v>1057</v>
      </c>
      <c r="D61" s="1136">
        <v>0</v>
      </c>
      <c r="E61" s="1136">
        <v>0</v>
      </c>
      <c r="F61" s="1136">
        <v>0</v>
      </c>
      <c r="G61" s="1136">
        <v>0</v>
      </c>
      <c r="H61" s="1119"/>
      <c r="I61" s="1119"/>
      <c r="J61" s="1119"/>
      <c r="K61" s="1119"/>
    </row>
    <row r="62" spans="1:11" ht="14.1" customHeight="1" x14ac:dyDescent="0.25">
      <c r="A62" s="1119"/>
      <c r="B62" s="1119"/>
      <c r="C62" s="1135" t="s">
        <v>1058</v>
      </c>
      <c r="D62" s="1136">
        <v>0</v>
      </c>
      <c r="E62" s="1136">
        <v>0</v>
      </c>
      <c r="F62" s="1136">
        <v>0</v>
      </c>
      <c r="G62" s="1136">
        <v>0</v>
      </c>
      <c r="H62" s="1119"/>
      <c r="I62" s="1119"/>
      <c r="J62" s="1119"/>
      <c r="K62" s="1119"/>
    </row>
    <row r="63" spans="1:11" ht="14.1" customHeight="1" x14ac:dyDescent="0.25">
      <c r="A63" s="1119"/>
      <c r="B63" s="1119"/>
      <c r="C63" s="1135" t="s">
        <v>1059</v>
      </c>
      <c r="D63" s="1136">
        <v>0</v>
      </c>
      <c r="E63" s="1136">
        <v>0</v>
      </c>
      <c r="F63" s="1136">
        <v>0</v>
      </c>
      <c r="G63" s="1136">
        <v>0</v>
      </c>
      <c r="H63" s="1119"/>
      <c r="I63" s="1119"/>
      <c r="J63" s="1119"/>
      <c r="K63" s="1119"/>
    </row>
    <row r="64" spans="1:11" ht="14.1" customHeight="1" x14ac:dyDescent="0.25">
      <c r="A64" s="1119"/>
      <c r="B64" s="1119"/>
      <c r="C64" s="1135" t="s">
        <v>1060</v>
      </c>
      <c r="D64" s="1136">
        <v>0</v>
      </c>
      <c r="E64" s="1136">
        <v>0</v>
      </c>
      <c r="F64" s="1136">
        <v>0</v>
      </c>
      <c r="G64" s="1136">
        <v>0</v>
      </c>
      <c r="H64" s="1119"/>
      <c r="I64" s="1119"/>
      <c r="J64" s="1119"/>
      <c r="K64" s="1119"/>
    </row>
    <row r="65" spans="1:11" ht="14.1" customHeight="1" x14ac:dyDescent="0.25">
      <c r="A65" s="1119"/>
      <c r="B65" s="1119"/>
      <c r="C65" s="1135" t="s">
        <v>1061</v>
      </c>
      <c r="D65" s="1136">
        <v>0</v>
      </c>
      <c r="E65" s="1136">
        <v>0</v>
      </c>
      <c r="F65" s="1136">
        <v>0</v>
      </c>
      <c r="G65" s="1136">
        <v>0</v>
      </c>
      <c r="H65" s="1119"/>
      <c r="I65" s="1119"/>
      <c r="J65" s="1119"/>
      <c r="K65" s="1119"/>
    </row>
    <row r="66" spans="1:11" ht="14.1" customHeight="1" x14ac:dyDescent="0.25">
      <c r="A66" s="1119"/>
      <c r="B66" s="1119"/>
      <c r="C66" s="1135" t="s">
        <v>1048</v>
      </c>
      <c r="D66" s="1136">
        <v>0</v>
      </c>
      <c r="E66" s="1136">
        <v>0</v>
      </c>
      <c r="F66" s="1136">
        <v>0</v>
      </c>
      <c r="G66" s="1136">
        <v>0</v>
      </c>
      <c r="H66" s="1119"/>
      <c r="I66" s="1119"/>
      <c r="J66" s="1119"/>
      <c r="K66" s="1119"/>
    </row>
    <row r="67" spans="1:11" ht="14.1" customHeight="1" x14ac:dyDescent="0.25">
      <c r="A67" s="1119"/>
      <c r="B67" s="1119"/>
      <c r="C67" s="1135" t="s">
        <v>1057</v>
      </c>
      <c r="D67" s="1136">
        <v>0</v>
      </c>
      <c r="E67" s="1136">
        <v>0</v>
      </c>
      <c r="F67" s="1136">
        <v>0</v>
      </c>
      <c r="G67" s="1136">
        <v>0</v>
      </c>
      <c r="H67" s="1119"/>
      <c r="I67" s="1119"/>
      <c r="J67" s="1119"/>
      <c r="K67" s="1119"/>
    </row>
    <row r="68" spans="1:11" ht="14.1" customHeight="1" x14ac:dyDescent="0.25">
      <c r="A68" s="1119"/>
      <c r="B68" s="1119"/>
      <c r="C68" s="1135" t="s">
        <v>1058</v>
      </c>
      <c r="D68" s="1136">
        <v>0</v>
      </c>
      <c r="E68" s="1136">
        <v>0</v>
      </c>
      <c r="F68" s="1136">
        <v>0</v>
      </c>
      <c r="G68" s="1136">
        <v>0</v>
      </c>
      <c r="H68" s="1119"/>
      <c r="I68" s="1119"/>
      <c r="J68" s="1119"/>
      <c r="K68" s="1119"/>
    </row>
    <row r="69" spans="1:11" ht="14.1" customHeight="1" x14ac:dyDescent="0.25">
      <c r="A69" s="1119"/>
      <c r="B69" s="1119"/>
      <c r="C69" s="1135" t="s">
        <v>1059</v>
      </c>
      <c r="D69" s="1136">
        <v>0</v>
      </c>
      <c r="E69" s="1136">
        <v>0</v>
      </c>
      <c r="F69" s="1136">
        <v>0</v>
      </c>
      <c r="G69" s="1136">
        <v>0</v>
      </c>
      <c r="H69" s="1119"/>
      <c r="I69" s="1119"/>
      <c r="J69" s="1119"/>
      <c r="K69" s="1119"/>
    </row>
    <row r="70" spans="1:11" ht="14.1" customHeight="1" x14ac:dyDescent="0.25">
      <c r="A70" s="1119"/>
      <c r="B70" s="1119"/>
      <c r="C70" s="1135" t="s">
        <v>1060</v>
      </c>
      <c r="D70" s="1136">
        <v>0</v>
      </c>
      <c r="E70" s="1136">
        <v>0</v>
      </c>
      <c r="F70" s="1136">
        <v>0</v>
      </c>
      <c r="G70" s="1136">
        <v>0</v>
      </c>
      <c r="H70" s="1119"/>
      <c r="I70" s="1119"/>
      <c r="J70" s="1119"/>
      <c r="K70" s="1119"/>
    </row>
    <row r="71" spans="1:11" ht="14.1" customHeight="1" x14ac:dyDescent="0.25">
      <c r="A71" s="1119"/>
      <c r="B71" s="1119"/>
      <c r="C71" s="1135" t="s">
        <v>1062</v>
      </c>
      <c r="D71" s="1136">
        <v>0</v>
      </c>
      <c r="E71" s="1136">
        <v>0</v>
      </c>
      <c r="F71" s="1136">
        <v>0</v>
      </c>
      <c r="G71" s="1136">
        <v>0</v>
      </c>
      <c r="H71" s="1119"/>
      <c r="I71" s="1119"/>
      <c r="J71" s="1119"/>
      <c r="K71" s="1119"/>
    </row>
    <row r="72" spans="1:11" ht="14.1" customHeight="1" x14ac:dyDescent="0.25">
      <c r="A72" s="1119"/>
      <c r="B72" s="1119"/>
      <c r="C72" s="1135" t="s">
        <v>1048</v>
      </c>
      <c r="D72" s="1136">
        <v>0</v>
      </c>
      <c r="E72" s="1136">
        <v>0</v>
      </c>
      <c r="F72" s="1136">
        <v>0</v>
      </c>
      <c r="G72" s="1136">
        <v>0</v>
      </c>
      <c r="H72" s="1119"/>
      <c r="I72" s="1119"/>
      <c r="J72" s="1119"/>
      <c r="K72" s="1119"/>
    </row>
    <row r="73" spans="1:11" ht="14.1" customHeight="1" x14ac:dyDescent="0.25">
      <c r="A73" s="1119"/>
      <c r="B73" s="1119"/>
      <c r="C73" s="1135" t="s">
        <v>1057</v>
      </c>
      <c r="D73" s="1136">
        <v>0</v>
      </c>
      <c r="E73" s="1136">
        <v>0</v>
      </c>
      <c r="F73" s="1136">
        <v>0</v>
      </c>
      <c r="G73" s="1136">
        <v>0</v>
      </c>
      <c r="H73" s="1119"/>
      <c r="I73" s="1119"/>
      <c r="J73" s="1119"/>
      <c r="K73" s="1119"/>
    </row>
    <row r="74" spans="1:11" ht="14.1" customHeight="1" x14ac:dyDescent="0.25">
      <c r="A74" s="1119"/>
      <c r="B74" s="1119"/>
      <c r="C74" s="1135" t="s">
        <v>1058</v>
      </c>
      <c r="D74" s="1136">
        <v>0</v>
      </c>
      <c r="E74" s="1136">
        <v>0</v>
      </c>
      <c r="F74" s="1136">
        <v>0</v>
      </c>
      <c r="G74" s="1136">
        <v>0</v>
      </c>
      <c r="H74" s="1119"/>
      <c r="I74" s="1119"/>
      <c r="J74" s="1119"/>
      <c r="K74" s="1119"/>
    </row>
    <row r="75" spans="1:11" ht="14.1" customHeight="1" x14ac:dyDescent="0.25">
      <c r="A75" s="1119"/>
      <c r="B75" s="1119"/>
      <c r="C75" s="1135" t="s">
        <v>1059</v>
      </c>
      <c r="D75" s="1136">
        <v>0</v>
      </c>
      <c r="E75" s="1136">
        <v>0</v>
      </c>
      <c r="F75" s="1136">
        <v>0</v>
      </c>
      <c r="G75" s="1136">
        <v>0</v>
      </c>
      <c r="H75" s="1119"/>
      <c r="I75" s="1119"/>
      <c r="J75" s="1119"/>
      <c r="K75" s="1119"/>
    </row>
    <row r="76" spans="1:11" ht="14.1" customHeight="1" x14ac:dyDescent="0.25">
      <c r="A76" s="1119"/>
      <c r="B76" s="1119"/>
      <c r="C76" s="1135" t="s">
        <v>1060</v>
      </c>
      <c r="D76" s="1136">
        <v>0</v>
      </c>
      <c r="E76" s="1136">
        <v>0</v>
      </c>
      <c r="F76" s="1136">
        <v>0</v>
      </c>
      <c r="G76" s="1136">
        <v>0</v>
      </c>
      <c r="H76" s="1119"/>
      <c r="I76" s="1119"/>
      <c r="J76" s="1119"/>
      <c r="K76" s="1119"/>
    </row>
    <row r="77" spans="1:11" ht="14.1" customHeight="1" x14ac:dyDescent="0.25">
      <c r="A77" s="1119"/>
      <c r="B77" s="1119"/>
      <c r="C77" s="1135" t="s">
        <v>1063</v>
      </c>
      <c r="D77" s="1136">
        <v>0</v>
      </c>
      <c r="E77" s="1136">
        <v>0</v>
      </c>
      <c r="F77" s="1136">
        <v>0</v>
      </c>
      <c r="G77" s="1136">
        <v>0</v>
      </c>
      <c r="H77" s="1119"/>
      <c r="I77" s="1119"/>
      <c r="J77" s="1119"/>
      <c r="K77" s="1119"/>
    </row>
    <row r="78" spans="1:11" ht="14.1" customHeight="1" x14ac:dyDescent="0.25">
      <c r="A78" s="1119"/>
      <c r="B78" s="1119"/>
      <c r="C78" s="1135" t="s">
        <v>1064</v>
      </c>
      <c r="D78" s="1136">
        <v>0</v>
      </c>
      <c r="E78" s="1136">
        <v>0</v>
      </c>
      <c r="F78" s="1136">
        <v>0</v>
      </c>
      <c r="G78" s="1136">
        <v>0</v>
      </c>
      <c r="H78" s="1119"/>
      <c r="I78" s="1119"/>
      <c r="J78" s="1119"/>
      <c r="K78" s="1119"/>
    </row>
    <row r="79" spans="1:11" ht="14.1" customHeight="1" x14ac:dyDescent="0.25">
      <c r="A79" s="1119"/>
      <c r="B79" s="1119"/>
      <c r="C79" s="1137" t="s">
        <v>572</v>
      </c>
      <c r="D79" s="1136">
        <v>0</v>
      </c>
      <c r="E79" s="1136">
        <v>158200000</v>
      </c>
      <c r="F79" s="1136">
        <v>159200000</v>
      </c>
      <c r="G79" s="1136">
        <v>159200000</v>
      </c>
      <c r="H79" s="1119"/>
      <c r="I79" s="1119"/>
      <c r="J79" s="1119"/>
      <c r="K79" s="1119"/>
    </row>
    <row r="80" spans="1:11" ht="14.1" customHeight="1" x14ac:dyDescent="0.25">
      <c r="A80" s="1119"/>
      <c r="B80" s="1119"/>
      <c r="C80" s="1256" t="s">
        <v>51</v>
      </c>
      <c r="D80" s="1257"/>
      <c r="E80" s="1257"/>
      <c r="F80" s="1257"/>
      <c r="G80" s="1257"/>
      <c r="H80" s="1119"/>
      <c r="I80" s="1119"/>
      <c r="J80" s="1119"/>
      <c r="K80" s="1119"/>
    </row>
    <row r="81" spans="1:11" ht="14.1" customHeight="1" x14ac:dyDescent="0.25">
      <c r="A81" s="1119"/>
      <c r="B81" s="1119"/>
      <c r="C81" s="1128" t="s">
        <v>1660</v>
      </c>
      <c r="D81" s="1256" t="s">
        <v>1661</v>
      </c>
      <c r="E81" s="1257"/>
      <c r="F81" s="1257"/>
      <c r="G81" s="1257"/>
      <c r="H81" s="1119"/>
      <c r="I81" s="1119"/>
      <c r="J81" s="1119"/>
      <c r="K81" s="1119"/>
    </row>
    <row r="82" spans="1:11" ht="14.1" customHeight="1" x14ac:dyDescent="0.25">
      <c r="A82" s="1119"/>
      <c r="B82" s="1119"/>
      <c r="C82" s="1129" t="s">
        <v>1022</v>
      </c>
      <c r="D82" s="1252" t="s">
        <v>1662</v>
      </c>
      <c r="E82" s="1253"/>
      <c r="F82" s="1253"/>
      <c r="G82" s="1253"/>
      <c r="H82" s="1119"/>
      <c r="I82" s="1119"/>
      <c r="J82" s="1119"/>
      <c r="K82" s="1119"/>
    </row>
    <row r="83" spans="1:11" ht="14.1" customHeight="1" x14ac:dyDescent="0.25">
      <c r="A83" s="1119"/>
      <c r="B83" s="1119"/>
      <c r="C83" s="1130" t="s">
        <v>1024</v>
      </c>
      <c r="D83" s="1254" t="s">
        <v>1663</v>
      </c>
      <c r="E83" s="1255"/>
      <c r="F83" s="1255"/>
      <c r="G83" s="1255"/>
      <c r="H83" s="1119"/>
      <c r="I83" s="1119"/>
      <c r="J83" s="1119"/>
      <c r="K83" s="1119"/>
    </row>
    <row r="84" spans="1:11" ht="14.1" customHeight="1" x14ac:dyDescent="0.25">
      <c r="A84" s="1119"/>
      <c r="B84" s="1119"/>
      <c r="C84" s="1130" t="s">
        <v>31</v>
      </c>
      <c r="D84" s="1254" t="s">
        <v>1624</v>
      </c>
      <c r="E84" s="1255"/>
      <c r="F84" s="1255"/>
      <c r="G84" s="1255"/>
      <c r="H84" s="1119"/>
      <c r="I84" s="1119"/>
      <c r="J84" s="1119"/>
      <c r="K84" s="1119"/>
    </row>
    <row r="85" spans="1:11" ht="15" customHeight="1" x14ac:dyDescent="0.25">
      <c r="A85" s="1119"/>
      <c r="B85" s="1119"/>
      <c r="C85" s="1131"/>
      <c r="D85" s="1132">
        <v>2024</v>
      </c>
      <c r="E85" s="1132">
        <v>2025</v>
      </c>
      <c r="F85" s="1132">
        <v>2026</v>
      </c>
      <c r="G85" s="1132">
        <v>2027</v>
      </c>
      <c r="H85" s="1119"/>
      <c r="I85" s="1119"/>
      <c r="J85" s="1119"/>
      <c r="K85" s="1119"/>
    </row>
    <row r="86" spans="1:11" ht="15" customHeight="1" x14ac:dyDescent="0.25">
      <c r="A86" s="1119"/>
      <c r="B86" s="1119"/>
      <c r="C86" s="1133"/>
      <c r="D86" s="1134" t="s">
        <v>13</v>
      </c>
      <c r="E86" s="1134" t="s">
        <v>14</v>
      </c>
      <c r="F86" s="1134" t="s">
        <v>14</v>
      </c>
      <c r="G86" s="1134" t="s">
        <v>14</v>
      </c>
      <c r="H86" s="1119"/>
      <c r="I86" s="1119"/>
      <c r="J86" s="1119"/>
      <c r="K86" s="1119"/>
    </row>
    <row r="87" spans="1:11" ht="14.1" customHeight="1" x14ac:dyDescent="0.25">
      <c r="A87" s="1119"/>
      <c r="B87" s="1119"/>
      <c r="C87" s="1123" t="s">
        <v>33</v>
      </c>
      <c r="D87" s="1127" t="s">
        <v>1519</v>
      </c>
      <c r="E87" s="1127" t="s">
        <v>1530</v>
      </c>
      <c r="F87" s="1127" t="s">
        <v>1664</v>
      </c>
      <c r="G87" s="1127" t="s">
        <v>1664</v>
      </c>
      <c r="H87" s="1119"/>
      <c r="I87" s="1119"/>
      <c r="J87" s="1119"/>
      <c r="K87" s="1119"/>
    </row>
    <row r="88" spans="1:11" ht="14.1" customHeight="1" x14ac:dyDescent="0.25">
      <c r="A88" s="1119"/>
      <c r="B88" s="1119"/>
      <c r="C88" s="1123" t="s">
        <v>1029</v>
      </c>
      <c r="D88" s="1127" t="s">
        <v>1665</v>
      </c>
      <c r="E88" s="1127" t="s">
        <v>1520</v>
      </c>
      <c r="F88" s="1127" t="s">
        <v>1520</v>
      </c>
      <c r="G88" s="1127" t="s">
        <v>1520</v>
      </c>
      <c r="H88" s="1119"/>
      <c r="I88" s="1119"/>
      <c r="J88" s="1119"/>
      <c r="K88" s="1119"/>
    </row>
    <row r="89" spans="1:11" ht="14.1" customHeight="1" x14ac:dyDescent="0.25">
      <c r="A89" s="1119"/>
      <c r="B89" s="1119"/>
      <c r="C89" s="1123" t="s">
        <v>1032</v>
      </c>
      <c r="D89" s="1127" t="s">
        <v>1666</v>
      </c>
      <c r="E89" s="1127" t="s">
        <v>1667</v>
      </c>
      <c r="F89" s="1127" t="s">
        <v>1668</v>
      </c>
      <c r="G89" s="1127" t="s">
        <v>1668</v>
      </c>
      <c r="H89" s="1119"/>
      <c r="I89" s="1119"/>
      <c r="J89" s="1119"/>
      <c r="K89" s="1119"/>
    </row>
    <row r="90" spans="1:11" ht="14.1" customHeight="1" x14ac:dyDescent="0.25">
      <c r="A90" s="1119"/>
      <c r="B90" s="1119"/>
      <c r="C90" s="1123" t="s">
        <v>1037</v>
      </c>
      <c r="D90" s="1127" t="s">
        <v>1038</v>
      </c>
      <c r="E90" s="1127" t="s">
        <v>1669</v>
      </c>
      <c r="F90" s="1127" t="s">
        <v>1670</v>
      </c>
      <c r="G90" s="1127" t="s">
        <v>1039</v>
      </c>
      <c r="H90" s="1119"/>
      <c r="I90" s="1119"/>
      <c r="J90" s="1119"/>
      <c r="K90" s="1119"/>
    </row>
    <row r="91" spans="1:11" ht="14.1" customHeight="1" x14ac:dyDescent="0.25">
      <c r="A91" s="1119"/>
      <c r="B91" s="1119"/>
      <c r="C91" s="1123" t="s">
        <v>1042</v>
      </c>
      <c r="D91" s="1127" t="s">
        <v>1038</v>
      </c>
      <c r="E91" s="1127" t="s">
        <v>1671</v>
      </c>
      <c r="F91" s="1127" t="s">
        <v>1039</v>
      </c>
      <c r="G91" s="1127" t="s">
        <v>1039</v>
      </c>
      <c r="H91" s="1119"/>
      <c r="I91" s="1119"/>
      <c r="J91" s="1119"/>
      <c r="K91" s="1119"/>
    </row>
    <row r="92" spans="1:11" ht="14.1" customHeight="1" x14ac:dyDescent="0.25">
      <c r="A92" s="1119"/>
      <c r="B92" s="1119"/>
      <c r="C92" s="1123" t="s">
        <v>39</v>
      </c>
      <c r="D92" s="1127" t="s">
        <v>1038</v>
      </c>
      <c r="E92" s="1127" t="s">
        <v>1672</v>
      </c>
      <c r="F92" s="1127" t="s">
        <v>1673</v>
      </c>
      <c r="G92" s="1127" t="s">
        <v>1039</v>
      </c>
      <c r="H92" s="1119"/>
      <c r="I92" s="1119"/>
      <c r="J92" s="1119"/>
      <c r="K92" s="1119"/>
    </row>
    <row r="93" spans="1:11" ht="14.1" customHeight="1" x14ac:dyDescent="0.25">
      <c r="A93" s="1119"/>
      <c r="B93" s="1119"/>
      <c r="C93" s="1250" t="s">
        <v>1046</v>
      </c>
      <c r="D93" s="1251"/>
      <c r="E93" s="1251"/>
      <c r="F93" s="1251"/>
      <c r="G93" s="1251"/>
      <c r="H93" s="1119"/>
      <c r="I93" s="1119"/>
      <c r="J93" s="1119"/>
      <c r="K93" s="1119"/>
    </row>
    <row r="94" spans="1:11" ht="14.1" customHeight="1" x14ac:dyDescent="0.25">
      <c r="A94" s="1119"/>
      <c r="B94" s="1119"/>
      <c r="C94" s="1131"/>
      <c r="D94" s="1132">
        <v>2024</v>
      </c>
      <c r="E94" s="1132">
        <v>2025</v>
      </c>
      <c r="F94" s="1132">
        <v>2026</v>
      </c>
      <c r="G94" s="1132">
        <v>2027</v>
      </c>
      <c r="H94" s="1119"/>
      <c r="I94" s="1119"/>
      <c r="J94" s="1119"/>
      <c r="K94" s="1119"/>
    </row>
    <row r="95" spans="1:11" ht="14.1" customHeight="1" x14ac:dyDescent="0.25">
      <c r="A95" s="1119"/>
      <c r="B95" s="1119"/>
      <c r="C95" s="1133"/>
      <c r="D95" s="1134" t="s">
        <v>13</v>
      </c>
      <c r="E95" s="1134" t="s">
        <v>14</v>
      </c>
      <c r="F95" s="1134" t="s">
        <v>14</v>
      </c>
      <c r="G95" s="1134" t="s">
        <v>14</v>
      </c>
      <c r="H95" s="1119"/>
      <c r="I95" s="1119"/>
      <c r="J95" s="1119"/>
      <c r="K95" s="1119"/>
    </row>
    <row r="96" spans="1:11" ht="14.1" customHeight="1" x14ac:dyDescent="0.25">
      <c r="A96" s="1119"/>
      <c r="B96" s="1119"/>
      <c r="C96" s="1135" t="s">
        <v>1047</v>
      </c>
      <c r="D96" s="1136">
        <v>0</v>
      </c>
      <c r="E96" s="1136">
        <v>0</v>
      </c>
      <c r="F96" s="1136">
        <v>0</v>
      </c>
      <c r="G96" s="1136">
        <v>0</v>
      </c>
      <c r="H96" s="1119"/>
      <c r="I96" s="1119"/>
      <c r="J96" s="1119"/>
      <c r="K96" s="1119"/>
    </row>
    <row r="97" spans="1:11" ht="14.1" customHeight="1" x14ac:dyDescent="0.25">
      <c r="A97" s="1119"/>
      <c r="B97" s="1119"/>
      <c r="C97" s="1135" t="s">
        <v>1048</v>
      </c>
      <c r="D97" s="1136">
        <v>0</v>
      </c>
      <c r="E97" s="1136">
        <v>0</v>
      </c>
      <c r="F97" s="1136">
        <v>0</v>
      </c>
      <c r="G97" s="1136">
        <v>0</v>
      </c>
      <c r="H97" s="1119"/>
      <c r="I97" s="1119"/>
      <c r="J97" s="1119"/>
      <c r="K97" s="1119"/>
    </row>
    <row r="98" spans="1:11" ht="14.1" customHeight="1" x14ac:dyDescent="0.25">
      <c r="A98" s="1119"/>
      <c r="B98" s="1119"/>
      <c r="C98" s="1135" t="s">
        <v>1049</v>
      </c>
      <c r="D98" s="1136">
        <v>0</v>
      </c>
      <c r="E98" s="1136">
        <v>0</v>
      </c>
      <c r="F98" s="1136">
        <v>0</v>
      </c>
      <c r="G98" s="1136">
        <v>0</v>
      </c>
      <c r="H98" s="1119"/>
      <c r="I98" s="1119"/>
      <c r="J98" s="1119"/>
      <c r="K98" s="1119"/>
    </row>
    <row r="99" spans="1:11" ht="14.1" customHeight="1" x14ac:dyDescent="0.25">
      <c r="A99" s="1119"/>
      <c r="B99" s="1119"/>
      <c r="C99" s="1135" t="s">
        <v>1050</v>
      </c>
      <c r="D99" s="1136">
        <v>0</v>
      </c>
      <c r="E99" s="1136">
        <v>0</v>
      </c>
      <c r="F99" s="1136">
        <v>0</v>
      </c>
      <c r="G99" s="1136">
        <v>0</v>
      </c>
      <c r="H99" s="1119"/>
      <c r="I99" s="1119"/>
      <c r="J99" s="1119"/>
      <c r="K99" s="1119"/>
    </row>
    <row r="100" spans="1:11" ht="14.1" customHeight="1" x14ac:dyDescent="0.25">
      <c r="A100" s="1119"/>
      <c r="B100" s="1119"/>
      <c r="C100" s="1135" t="s">
        <v>1048</v>
      </c>
      <c r="D100" s="1136">
        <v>0</v>
      </c>
      <c r="E100" s="1136">
        <v>0</v>
      </c>
      <c r="F100" s="1136">
        <v>0</v>
      </c>
      <c r="G100" s="1136">
        <v>0</v>
      </c>
      <c r="H100" s="1119"/>
      <c r="I100" s="1119"/>
      <c r="J100" s="1119"/>
      <c r="K100" s="1119"/>
    </row>
    <row r="101" spans="1:11" ht="14.1" customHeight="1" x14ac:dyDescent="0.25">
      <c r="A101" s="1119"/>
      <c r="B101" s="1119"/>
      <c r="C101" s="1135" t="s">
        <v>1049</v>
      </c>
      <c r="D101" s="1136">
        <v>0</v>
      </c>
      <c r="E101" s="1136">
        <v>0</v>
      </c>
      <c r="F101" s="1136">
        <v>0</v>
      </c>
      <c r="G101" s="1136">
        <v>0</v>
      </c>
      <c r="H101" s="1119"/>
      <c r="I101" s="1119"/>
      <c r="J101" s="1119"/>
      <c r="K101" s="1119"/>
    </row>
    <row r="102" spans="1:11" ht="14.1" customHeight="1" x14ac:dyDescent="0.25">
      <c r="A102" s="1119"/>
      <c r="B102" s="1119"/>
      <c r="C102" s="1135" t="s">
        <v>1051</v>
      </c>
      <c r="D102" s="1136">
        <v>0</v>
      </c>
      <c r="E102" s="1136">
        <v>0</v>
      </c>
      <c r="F102" s="1136">
        <v>0</v>
      </c>
      <c r="G102" s="1136">
        <v>0</v>
      </c>
      <c r="H102" s="1119"/>
      <c r="I102" s="1119"/>
      <c r="J102" s="1119"/>
      <c r="K102" s="1119"/>
    </row>
    <row r="103" spans="1:11" ht="14.1" customHeight="1" x14ac:dyDescent="0.25">
      <c r="A103" s="1119"/>
      <c r="B103" s="1119"/>
      <c r="C103" s="1135" t="s">
        <v>1048</v>
      </c>
      <c r="D103" s="1136">
        <v>0</v>
      </c>
      <c r="E103" s="1136">
        <v>0</v>
      </c>
      <c r="F103" s="1136">
        <v>0</v>
      </c>
      <c r="G103" s="1136">
        <v>0</v>
      </c>
      <c r="H103" s="1119"/>
      <c r="I103" s="1119"/>
      <c r="J103" s="1119"/>
      <c r="K103" s="1119"/>
    </row>
    <row r="104" spans="1:11" ht="14.1" customHeight="1" x14ac:dyDescent="0.25">
      <c r="A104" s="1119"/>
      <c r="B104" s="1119"/>
      <c r="C104" s="1135" t="s">
        <v>1049</v>
      </c>
      <c r="D104" s="1136">
        <v>0</v>
      </c>
      <c r="E104" s="1136">
        <v>0</v>
      </c>
      <c r="F104" s="1136">
        <v>0</v>
      </c>
      <c r="G104" s="1136">
        <v>0</v>
      </c>
      <c r="H104" s="1119"/>
      <c r="I104" s="1119"/>
      <c r="J104" s="1119"/>
      <c r="K104" s="1119"/>
    </row>
    <row r="105" spans="1:11" ht="14.1" customHeight="1" x14ac:dyDescent="0.25">
      <c r="A105" s="1119"/>
      <c r="B105" s="1119"/>
      <c r="C105" s="1135" t="s">
        <v>1052</v>
      </c>
      <c r="D105" s="1136">
        <v>0</v>
      </c>
      <c r="E105" s="1136">
        <v>0</v>
      </c>
      <c r="F105" s="1136">
        <v>0</v>
      </c>
      <c r="G105" s="1136">
        <v>0</v>
      </c>
      <c r="H105" s="1119"/>
      <c r="I105" s="1119"/>
      <c r="J105" s="1119"/>
      <c r="K105" s="1119"/>
    </row>
    <row r="106" spans="1:11" ht="14.1" customHeight="1" x14ac:dyDescent="0.25">
      <c r="A106" s="1119"/>
      <c r="B106" s="1119"/>
      <c r="C106" s="1135" t="s">
        <v>1048</v>
      </c>
      <c r="D106" s="1136">
        <v>0</v>
      </c>
      <c r="E106" s="1136">
        <v>0</v>
      </c>
      <c r="F106" s="1136">
        <v>0</v>
      </c>
      <c r="G106" s="1136">
        <v>0</v>
      </c>
      <c r="H106" s="1119"/>
      <c r="I106" s="1119"/>
      <c r="J106" s="1119"/>
      <c r="K106" s="1119"/>
    </row>
    <row r="107" spans="1:11" ht="14.1" customHeight="1" x14ac:dyDescent="0.25">
      <c r="A107" s="1119"/>
      <c r="B107" s="1119"/>
      <c r="C107" s="1135" t="s">
        <v>1049</v>
      </c>
      <c r="D107" s="1136">
        <v>0</v>
      </c>
      <c r="E107" s="1136">
        <v>0</v>
      </c>
      <c r="F107" s="1136">
        <v>0</v>
      </c>
      <c r="G107" s="1136">
        <v>0</v>
      </c>
      <c r="H107" s="1119"/>
      <c r="I107" s="1119"/>
      <c r="J107" s="1119"/>
      <c r="K107" s="1119"/>
    </row>
    <row r="108" spans="1:11" ht="14.1" customHeight="1" x14ac:dyDescent="0.25">
      <c r="A108" s="1119"/>
      <c r="B108" s="1119"/>
      <c r="C108" s="1135" t="s">
        <v>1053</v>
      </c>
      <c r="D108" s="1136">
        <v>0</v>
      </c>
      <c r="E108" s="1136">
        <v>0</v>
      </c>
      <c r="F108" s="1136">
        <v>0</v>
      </c>
      <c r="G108" s="1136">
        <v>0</v>
      </c>
      <c r="H108" s="1119"/>
      <c r="I108" s="1119"/>
      <c r="J108" s="1119"/>
      <c r="K108" s="1119"/>
    </row>
    <row r="109" spans="1:11" ht="14.1" customHeight="1" x14ac:dyDescent="0.25">
      <c r="A109" s="1119"/>
      <c r="B109" s="1119"/>
      <c r="C109" s="1135" t="s">
        <v>1048</v>
      </c>
      <c r="D109" s="1136">
        <v>0</v>
      </c>
      <c r="E109" s="1136">
        <v>0</v>
      </c>
      <c r="F109" s="1136">
        <v>0</v>
      </c>
      <c r="G109" s="1136">
        <v>0</v>
      </c>
      <c r="H109" s="1119"/>
      <c r="I109" s="1119"/>
      <c r="J109" s="1119"/>
      <c r="K109" s="1119"/>
    </row>
    <row r="110" spans="1:11" ht="14.1" customHeight="1" x14ac:dyDescent="0.25">
      <c r="A110" s="1119"/>
      <c r="B110" s="1119"/>
      <c r="C110" s="1135" t="s">
        <v>1049</v>
      </c>
      <c r="D110" s="1136">
        <v>0</v>
      </c>
      <c r="E110" s="1136">
        <v>0</v>
      </c>
      <c r="F110" s="1136">
        <v>0</v>
      </c>
      <c r="G110" s="1136">
        <v>0</v>
      </c>
      <c r="H110" s="1119"/>
      <c r="I110" s="1119"/>
      <c r="J110" s="1119"/>
      <c r="K110" s="1119"/>
    </row>
    <row r="111" spans="1:11" ht="14.1" customHeight="1" x14ac:dyDescent="0.25">
      <c r="A111" s="1119"/>
      <c r="B111" s="1119"/>
      <c r="C111" s="1135" t="s">
        <v>1054</v>
      </c>
      <c r="D111" s="1136">
        <v>0</v>
      </c>
      <c r="E111" s="1136">
        <v>0</v>
      </c>
      <c r="F111" s="1136">
        <v>0</v>
      </c>
      <c r="G111" s="1136">
        <v>0</v>
      </c>
      <c r="H111" s="1119"/>
      <c r="I111" s="1119"/>
      <c r="J111" s="1119"/>
      <c r="K111" s="1119"/>
    </row>
    <row r="112" spans="1:11" ht="14.1" customHeight="1" x14ac:dyDescent="0.25">
      <c r="A112" s="1119"/>
      <c r="B112" s="1119"/>
      <c r="C112" s="1135" t="s">
        <v>1048</v>
      </c>
      <c r="D112" s="1136">
        <v>0</v>
      </c>
      <c r="E112" s="1136">
        <v>0</v>
      </c>
      <c r="F112" s="1136">
        <v>0</v>
      </c>
      <c r="G112" s="1136">
        <v>0</v>
      </c>
      <c r="H112" s="1119"/>
      <c r="I112" s="1119"/>
      <c r="J112" s="1119"/>
      <c r="K112" s="1119"/>
    </row>
    <row r="113" spans="1:11" ht="14.1" customHeight="1" x14ac:dyDescent="0.25">
      <c r="A113" s="1119"/>
      <c r="B113" s="1119"/>
      <c r="C113" s="1135" t="s">
        <v>1049</v>
      </c>
      <c r="D113" s="1136">
        <v>0</v>
      </c>
      <c r="E113" s="1136">
        <v>0</v>
      </c>
      <c r="F113" s="1136">
        <v>0</v>
      </c>
      <c r="G113" s="1136">
        <v>0</v>
      </c>
      <c r="H113" s="1119"/>
      <c r="I113" s="1119"/>
      <c r="J113" s="1119"/>
      <c r="K113" s="1119"/>
    </row>
    <row r="114" spans="1:11" ht="14.1" customHeight="1" x14ac:dyDescent="0.25">
      <c r="A114" s="1119"/>
      <c r="B114" s="1119"/>
      <c r="C114" s="1135" t="s">
        <v>1055</v>
      </c>
      <c r="D114" s="1136">
        <v>0</v>
      </c>
      <c r="E114" s="1136">
        <v>0</v>
      </c>
      <c r="F114" s="1136">
        <v>0</v>
      </c>
      <c r="G114" s="1136">
        <v>0</v>
      </c>
      <c r="H114" s="1119"/>
      <c r="I114" s="1119"/>
      <c r="J114" s="1119"/>
      <c r="K114" s="1119"/>
    </row>
    <row r="115" spans="1:11" ht="14.1" customHeight="1" x14ac:dyDescent="0.25">
      <c r="A115" s="1119"/>
      <c r="B115" s="1119"/>
      <c r="C115" s="1135" t="s">
        <v>1048</v>
      </c>
      <c r="D115" s="1136">
        <v>0</v>
      </c>
      <c r="E115" s="1136">
        <v>0</v>
      </c>
      <c r="F115" s="1136">
        <v>0</v>
      </c>
      <c r="G115" s="1136">
        <v>0</v>
      </c>
      <c r="H115" s="1119"/>
      <c r="I115" s="1119"/>
      <c r="J115" s="1119"/>
      <c r="K115" s="1119"/>
    </row>
    <row r="116" spans="1:11" ht="14.1" customHeight="1" x14ac:dyDescent="0.25">
      <c r="A116" s="1119"/>
      <c r="B116" s="1119"/>
      <c r="C116" s="1135" t="s">
        <v>1049</v>
      </c>
      <c r="D116" s="1136">
        <v>0</v>
      </c>
      <c r="E116" s="1136">
        <v>0</v>
      </c>
      <c r="F116" s="1136">
        <v>0</v>
      </c>
      <c r="G116" s="1136">
        <v>0</v>
      </c>
      <c r="H116" s="1119"/>
      <c r="I116" s="1119"/>
      <c r="J116" s="1119"/>
      <c r="K116" s="1119"/>
    </row>
    <row r="117" spans="1:11" ht="14.1" customHeight="1" x14ac:dyDescent="0.25">
      <c r="A117" s="1119"/>
      <c r="B117" s="1119"/>
      <c r="C117" s="1135" t="s">
        <v>1056</v>
      </c>
      <c r="D117" s="1136">
        <v>0</v>
      </c>
      <c r="E117" s="1136">
        <v>0</v>
      </c>
      <c r="F117" s="1136">
        <v>0</v>
      </c>
      <c r="G117" s="1136">
        <v>0</v>
      </c>
      <c r="H117" s="1119"/>
      <c r="I117" s="1119"/>
      <c r="J117" s="1119"/>
      <c r="K117" s="1119"/>
    </row>
    <row r="118" spans="1:11" ht="14.1" customHeight="1" x14ac:dyDescent="0.25">
      <c r="A118" s="1119"/>
      <c r="B118" s="1119"/>
      <c r="C118" s="1135" t="s">
        <v>1048</v>
      </c>
      <c r="D118" s="1136">
        <v>0</v>
      </c>
      <c r="E118" s="1136">
        <v>0</v>
      </c>
      <c r="F118" s="1136">
        <v>0</v>
      </c>
      <c r="G118" s="1136">
        <v>0</v>
      </c>
      <c r="H118" s="1119"/>
      <c r="I118" s="1119"/>
      <c r="J118" s="1119"/>
      <c r="K118" s="1119"/>
    </row>
    <row r="119" spans="1:11" ht="14.1" customHeight="1" x14ac:dyDescent="0.25">
      <c r="A119" s="1119"/>
      <c r="B119" s="1119"/>
      <c r="C119" s="1135" t="s">
        <v>1057</v>
      </c>
      <c r="D119" s="1136">
        <v>0</v>
      </c>
      <c r="E119" s="1136">
        <v>0</v>
      </c>
      <c r="F119" s="1136">
        <v>0</v>
      </c>
      <c r="G119" s="1136">
        <v>0</v>
      </c>
      <c r="H119" s="1119"/>
      <c r="I119" s="1119"/>
      <c r="J119" s="1119"/>
      <c r="K119" s="1119"/>
    </row>
    <row r="120" spans="1:11" ht="14.1" customHeight="1" x14ac:dyDescent="0.25">
      <c r="A120" s="1119"/>
      <c r="B120" s="1119"/>
      <c r="C120" s="1135" t="s">
        <v>1058</v>
      </c>
      <c r="D120" s="1136">
        <v>0</v>
      </c>
      <c r="E120" s="1136">
        <v>0</v>
      </c>
      <c r="F120" s="1136">
        <v>0</v>
      </c>
      <c r="G120" s="1136">
        <v>0</v>
      </c>
      <c r="H120" s="1119"/>
      <c r="I120" s="1119"/>
      <c r="J120" s="1119"/>
      <c r="K120" s="1119"/>
    </row>
    <row r="121" spans="1:11" ht="14.1" customHeight="1" x14ac:dyDescent="0.25">
      <c r="A121" s="1119"/>
      <c r="B121" s="1119"/>
      <c r="C121" s="1135" t="s">
        <v>1059</v>
      </c>
      <c r="D121" s="1136">
        <v>0</v>
      </c>
      <c r="E121" s="1136">
        <v>0</v>
      </c>
      <c r="F121" s="1136">
        <v>0</v>
      </c>
      <c r="G121" s="1136">
        <v>0</v>
      </c>
      <c r="H121" s="1119"/>
      <c r="I121" s="1119"/>
      <c r="J121" s="1119"/>
      <c r="K121" s="1119"/>
    </row>
    <row r="122" spans="1:11" ht="14.1" customHeight="1" x14ac:dyDescent="0.25">
      <c r="A122" s="1119"/>
      <c r="B122" s="1119"/>
      <c r="C122" s="1135" t="s">
        <v>1060</v>
      </c>
      <c r="D122" s="1136">
        <v>0</v>
      </c>
      <c r="E122" s="1136">
        <v>0</v>
      </c>
      <c r="F122" s="1136">
        <v>0</v>
      </c>
      <c r="G122" s="1136">
        <v>0</v>
      </c>
      <c r="H122" s="1119"/>
      <c r="I122" s="1119"/>
      <c r="J122" s="1119"/>
      <c r="K122" s="1119"/>
    </row>
    <row r="123" spans="1:11" ht="14.1" customHeight="1" x14ac:dyDescent="0.25">
      <c r="A123" s="1119"/>
      <c r="B123" s="1119"/>
      <c r="C123" s="1135" t="s">
        <v>1061</v>
      </c>
      <c r="D123" s="1136">
        <v>0</v>
      </c>
      <c r="E123" s="1136">
        <v>1000000</v>
      </c>
      <c r="F123" s="1136">
        <v>1000000</v>
      </c>
      <c r="G123" s="1136">
        <v>1000000</v>
      </c>
      <c r="H123" s="1119"/>
      <c r="I123" s="1119"/>
      <c r="J123" s="1119"/>
      <c r="K123" s="1119"/>
    </row>
    <row r="124" spans="1:11" ht="14.1" customHeight="1" x14ac:dyDescent="0.25">
      <c r="A124" s="1119"/>
      <c r="B124" s="1119"/>
      <c r="C124" s="1135" t="s">
        <v>1048</v>
      </c>
      <c r="D124" s="1136">
        <v>0</v>
      </c>
      <c r="E124" s="1136">
        <v>1000000</v>
      </c>
      <c r="F124" s="1136">
        <v>1000000</v>
      </c>
      <c r="G124" s="1136">
        <v>1000000</v>
      </c>
      <c r="H124" s="1119"/>
      <c r="I124" s="1119"/>
      <c r="J124" s="1119"/>
      <c r="K124" s="1119"/>
    </row>
    <row r="125" spans="1:11" ht="14.1" customHeight="1" x14ac:dyDescent="0.25">
      <c r="A125" s="1119"/>
      <c r="B125" s="1119"/>
      <c r="C125" s="1135" t="s">
        <v>1057</v>
      </c>
      <c r="D125" s="1136">
        <v>0</v>
      </c>
      <c r="E125" s="1136">
        <v>0</v>
      </c>
      <c r="F125" s="1136">
        <v>0</v>
      </c>
      <c r="G125" s="1136">
        <v>0</v>
      </c>
      <c r="H125" s="1119"/>
      <c r="I125" s="1119"/>
      <c r="J125" s="1119"/>
      <c r="K125" s="1119"/>
    </row>
    <row r="126" spans="1:11" ht="14.1" customHeight="1" x14ac:dyDescent="0.25">
      <c r="A126" s="1119"/>
      <c r="B126" s="1119"/>
      <c r="C126" s="1135" t="s">
        <v>1058</v>
      </c>
      <c r="D126" s="1136">
        <v>0</v>
      </c>
      <c r="E126" s="1136">
        <v>0</v>
      </c>
      <c r="F126" s="1136">
        <v>0</v>
      </c>
      <c r="G126" s="1136">
        <v>0</v>
      </c>
      <c r="H126" s="1119"/>
      <c r="I126" s="1119"/>
      <c r="J126" s="1119"/>
      <c r="K126" s="1119"/>
    </row>
    <row r="127" spans="1:11" ht="14.1" customHeight="1" x14ac:dyDescent="0.25">
      <c r="A127" s="1119"/>
      <c r="B127" s="1119"/>
      <c r="C127" s="1135" t="s">
        <v>1059</v>
      </c>
      <c r="D127" s="1136">
        <v>0</v>
      </c>
      <c r="E127" s="1136">
        <v>0</v>
      </c>
      <c r="F127" s="1136">
        <v>0</v>
      </c>
      <c r="G127" s="1136">
        <v>0</v>
      </c>
      <c r="H127" s="1119"/>
      <c r="I127" s="1119"/>
      <c r="J127" s="1119"/>
      <c r="K127" s="1119"/>
    </row>
    <row r="128" spans="1:11" ht="14.1" customHeight="1" x14ac:dyDescent="0.25">
      <c r="A128" s="1119"/>
      <c r="B128" s="1119"/>
      <c r="C128" s="1135" t="s">
        <v>1060</v>
      </c>
      <c r="D128" s="1136">
        <v>0</v>
      </c>
      <c r="E128" s="1136">
        <v>0</v>
      </c>
      <c r="F128" s="1136">
        <v>0</v>
      </c>
      <c r="G128" s="1136">
        <v>0</v>
      </c>
      <c r="H128" s="1119"/>
      <c r="I128" s="1119"/>
      <c r="J128" s="1119"/>
      <c r="K128" s="1119"/>
    </row>
    <row r="129" spans="1:11" ht="14.1" customHeight="1" x14ac:dyDescent="0.25">
      <c r="A129" s="1119"/>
      <c r="B129" s="1119"/>
      <c r="C129" s="1135" t="s">
        <v>1062</v>
      </c>
      <c r="D129" s="1136">
        <v>0</v>
      </c>
      <c r="E129" s="1136">
        <v>0</v>
      </c>
      <c r="F129" s="1136">
        <v>0</v>
      </c>
      <c r="G129" s="1136">
        <v>0</v>
      </c>
      <c r="H129" s="1119"/>
      <c r="I129" s="1119"/>
      <c r="J129" s="1119"/>
      <c r="K129" s="1119"/>
    </row>
    <row r="130" spans="1:11" ht="14.1" customHeight="1" x14ac:dyDescent="0.25">
      <c r="A130" s="1119"/>
      <c r="B130" s="1119"/>
      <c r="C130" s="1135" t="s">
        <v>1048</v>
      </c>
      <c r="D130" s="1136">
        <v>0</v>
      </c>
      <c r="E130" s="1136">
        <v>0</v>
      </c>
      <c r="F130" s="1136">
        <v>0</v>
      </c>
      <c r="G130" s="1136">
        <v>0</v>
      </c>
      <c r="H130" s="1119"/>
      <c r="I130" s="1119"/>
      <c r="J130" s="1119"/>
      <c r="K130" s="1119"/>
    </row>
    <row r="131" spans="1:11" ht="14.1" customHeight="1" x14ac:dyDescent="0.25">
      <c r="A131" s="1119"/>
      <c r="B131" s="1119"/>
      <c r="C131" s="1135" t="s">
        <v>1057</v>
      </c>
      <c r="D131" s="1136">
        <v>0</v>
      </c>
      <c r="E131" s="1136">
        <v>0</v>
      </c>
      <c r="F131" s="1136">
        <v>0</v>
      </c>
      <c r="G131" s="1136">
        <v>0</v>
      </c>
      <c r="H131" s="1119"/>
      <c r="I131" s="1119"/>
      <c r="J131" s="1119"/>
      <c r="K131" s="1119"/>
    </row>
    <row r="132" spans="1:11" ht="14.1" customHeight="1" x14ac:dyDescent="0.25">
      <c r="A132" s="1119"/>
      <c r="B132" s="1119"/>
      <c r="C132" s="1135" t="s">
        <v>1058</v>
      </c>
      <c r="D132" s="1136">
        <v>0</v>
      </c>
      <c r="E132" s="1136">
        <v>0</v>
      </c>
      <c r="F132" s="1136">
        <v>0</v>
      </c>
      <c r="G132" s="1136">
        <v>0</v>
      </c>
      <c r="H132" s="1119"/>
      <c r="I132" s="1119"/>
      <c r="J132" s="1119"/>
      <c r="K132" s="1119"/>
    </row>
    <row r="133" spans="1:11" ht="14.1" customHeight="1" x14ac:dyDescent="0.25">
      <c r="A133" s="1119"/>
      <c r="B133" s="1119"/>
      <c r="C133" s="1135" t="s">
        <v>1059</v>
      </c>
      <c r="D133" s="1136">
        <v>0</v>
      </c>
      <c r="E133" s="1136">
        <v>0</v>
      </c>
      <c r="F133" s="1136">
        <v>0</v>
      </c>
      <c r="G133" s="1136">
        <v>0</v>
      </c>
      <c r="H133" s="1119"/>
      <c r="I133" s="1119"/>
      <c r="J133" s="1119"/>
      <c r="K133" s="1119"/>
    </row>
    <row r="134" spans="1:11" ht="14.1" customHeight="1" x14ac:dyDescent="0.25">
      <c r="A134" s="1119"/>
      <c r="B134" s="1119"/>
      <c r="C134" s="1135" t="s">
        <v>1060</v>
      </c>
      <c r="D134" s="1136">
        <v>0</v>
      </c>
      <c r="E134" s="1136">
        <v>0</v>
      </c>
      <c r="F134" s="1136">
        <v>0</v>
      </c>
      <c r="G134" s="1136">
        <v>0</v>
      </c>
      <c r="H134" s="1119"/>
      <c r="I134" s="1119"/>
      <c r="J134" s="1119"/>
      <c r="K134" s="1119"/>
    </row>
    <row r="135" spans="1:11" ht="14.1" customHeight="1" x14ac:dyDescent="0.25">
      <c r="A135" s="1119"/>
      <c r="B135" s="1119"/>
      <c r="C135" s="1135" t="s">
        <v>1063</v>
      </c>
      <c r="D135" s="1136">
        <v>0</v>
      </c>
      <c r="E135" s="1136">
        <v>0</v>
      </c>
      <c r="F135" s="1136">
        <v>0</v>
      </c>
      <c r="G135" s="1136">
        <v>0</v>
      </c>
      <c r="H135" s="1119"/>
      <c r="I135" s="1119"/>
      <c r="J135" s="1119"/>
      <c r="K135" s="1119"/>
    </row>
    <row r="136" spans="1:11" ht="14.1" customHeight="1" x14ac:dyDescent="0.25">
      <c r="A136" s="1119"/>
      <c r="B136" s="1119"/>
      <c r="C136" s="1135" t="s">
        <v>1064</v>
      </c>
      <c r="D136" s="1136">
        <v>0</v>
      </c>
      <c r="E136" s="1136">
        <v>0</v>
      </c>
      <c r="F136" s="1136">
        <v>0</v>
      </c>
      <c r="G136" s="1136">
        <v>0</v>
      </c>
      <c r="H136" s="1119"/>
      <c r="I136" s="1119"/>
      <c r="J136" s="1119"/>
      <c r="K136" s="1119"/>
    </row>
    <row r="137" spans="1:11" ht="14.1" customHeight="1" x14ac:dyDescent="0.25">
      <c r="A137" s="1119"/>
      <c r="B137" s="1119"/>
      <c r="C137" s="1137" t="s">
        <v>572</v>
      </c>
      <c r="D137" s="1136">
        <v>0</v>
      </c>
      <c r="E137" s="1136">
        <v>1000000</v>
      </c>
      <c r="F137" s="1136">
        <v>1000000</v>
      </c>
      <c r="G137" s="1136">
        <v>1000000</v>
      </c>
      <c r="H137" s="1119"/>
      <c r="I137" s="1119"/>
      <c r="J137" s="1119"/>
      <c r="K137" s="1119"/>
    </row>
    <row r="138" spans="1:11" ht="14.1" customHeight="1" x14ac:dyDescent="0.25">
      <c r="A138" s="1119"/>
      <c r="B138" s="1119"/>
      <c r="C138" s="1129" t="s">
        <v>1022</v>
      </c>
      <c r="D138" s="1252" t="s">
        <v>1674</v>
      </c>
      <c r="E138" s="1253"/>
      <c r="F138" s="1253"/>
      <c r="G138" s="1253"/>
      <c r="H138" s="1119"/>
      <c r="I138" s="1119"/>
      <c r="J138" s="1119"/>
      <c r="K138" s="1119"/>
    </row>
    <row r="139" spans="1:11" ht="14.1" customHeight="1" x14ac:dyDescent="0.25">
      <c r="A139" s="1119"/>
      <c r="B139" s="1119"/>
      <c r="C139" s="1130" t="s">
        <v>1024</v>
      </c>
      <c r="D139" s="1254" t="s">
        <v>1675</v>
      </c>
      <c r="E139" s="1255"/>
      <c r="F139" s="1255"/>
      <c r="G139" s="1255"/>
      <c r="H139" s="1119"/>
      <c r="I139" s="1119"/>
      <c r="J139" s="1119"/>
      <c r="K139" s="1119"/>
    </row>
    <row r="140" spans="1:11" ht="14.1" customHeight="1" x14ac:dyDescent="0.25">
      <c r="A140" s="1119"/>
      <c r="B140" s="1119"/>
      <c r="C140" s="1130" t="s">
        <v>31</v>
      </c>
      <c r="D140" s="1254" t="s">
        <v>1138</v>
      </c>
      <c r="E140" s="1255"/>
      <c r="F140" s="1255"/>
      <c r="G140" s="1255"/>
      <c r="H140" s="1119"/>
      <c r="I140" s="1119"/>
      <c r="J140" s="1119"/>
      <c r="K140" s="1119"/>
    </row>
    <row r="141" spans="1:11" ht="15" customHeight="1" x14ac:dyDescent="0.25">
      <c r="A141" s="1119"/>
      <c r="B141" s="1119"/>
      <c r="C141" s="1131"/>
      <c r="D141" s="1132">
        <v>2024</v>
      </c>
      <c r="E141" s="1132">
        <v>2025</v>
      </c>
      <c r="F141" s="1132">
        <v>2026</v>
      </c>
      <c r="G141" s="1132">
        <v>2027</v>
      </c>
      <c r="H141" s="1119"/>
      <c r="I141" s="1119"/>
      <c r="J141" s="1119"/>
      <c r="K141" s="1119"/>
    </row>
    <row r="142" spans="1:11" ht="15" customHeight="1" x14ac:dyDescent="0.25">
      <c r="A142" s="1119"/>
      <c r="B142" s="1119"/>
      <c r="C142" s="1133"/>
      <c r="D142" s="1134" t="s">
        <v>13</v>
      </c>
      <c r="E142" s="1134" t="s">
        <v>14</v>
      </c>
      <c r="F142" s="1134" t="s">
        <v>14</v>
      </c>
      <c r="G142" s="1134" t="s">
        <v>14</v>
      </c>
      <c r="H142" s="1119"/>
      <c r="I142" s="1119"/>
      <c r="J142" s="1119"/>
      <c r="K142" s="1119"/>
    </row>
    <row r="143" spans="1:11" ht="14.1" customHeight="1" x14ac:dyDescent="0.25">
      <c r="A143" s="1119"/>
      <c r="B143" s="1119"/>
      <c r="C143" s="1123" t="s">
        <v>33</v>
      </c>
      <c r="D143" s="1127" t="s">
        <v>992</v>
      </c>
      <c r="E143" s="1127" t="s">
        <v>1027</v>
      </c>
      <c r="F143" s="1127" t="s">
        <v>1676</v>
      </c>
      <c r="G143" s="1127" t="s">
        <v>993</v>
      </c>
      <c r="H143" s="1119"/>
      <c r="I143" s="1119"/>
      <c r="J143" s="1119"/>
      <c r="K143" s="1119"/>
    </row>
    <row r="144" spans="1:11" ht="14.1" customHeight="1" x14ac:dyDescent="0.25">
      <c r="A144" s="1119"/>
      <c r="B144" s="1119"/>
      <c r="C144" s="1123" t="s">
        <v>1029</v>
      </c>
      <c r="D144" s="1127" t="s">
        <v>1038</v>
      </c>
      <c r="E144" s="1127" t="s">
        <v>1520</v>
      </c>
      <c r="F144" s="1127" t="s">
        <v>1520</v>
      </c>
      <c r="G144" s="1127" t="s">
        <v>1520</v>
      </c>
      <c r="H144" s="1119"/>
      <c r="I144" s="1119"/>
      <c r="J144" s="1119"/>
      <c r="K144" s="1119"/>
    </row>
    <row r="145" spans="1:11" ht="14.1" customHeight="1" x14ac:dyDescent="0.25">
      <c r="A145" s="1119"/>
      <c r="B145" s="1119"/>
      <c r="C145" s="1123" t="s">
        <v>1032</v>
      </c>
      <c r="D145" s="1127" t="s">
        <v>1039</v>
      </c>
      <c r="E145" s="1127" t="s">
        <v>1564</v>
      </c>
      <c r="F145" s="1127" t="s">
        <v>1677</v>
      </c>
      <c r="G145" s="1127" t="s">
        <v>1678</v>
      </c>
      <c r="H145" s="1119"/>
      <c r="I145" s="1119"/>
      <c r="J145" s="1119"/>
      <c r="K145" s="1119"/>
    </row>
    <row r="146" spans="1:11" ht="14.1" customHeight="1" x14ac:dyDescent="0.25">
      <c r="A146" s="1119"/>
      <c r="B146" s="1119"/>
      <c r="C146" s="1123" t="s">
        <v>1037</v>
      </c>
      <c r="D146" s="1127" t="s">
        <v>1038</v>
      </c>
      <c r="E146" s="1127" t="s">
        <v>1296</v>
      </c>
      <c r="F146" s="1127" t="s">
        <v>1679</v>
      </c>
      <c r="G146" s="1127" t="s">
        <v>1680</v>
      </c>
      <c r="H146" s="1119"/>
      <c r="I146" s="1119"/>
      <c r="J146" s="1119"/>
      <c r="K146" s="1119"/>
    </row>
    <row r="147" spans="1:11" ht="14.1" customHeight="1" x14ac:dyDescent="0.25">
      <c r="A147" s="1119"/>
      <c r="B147" s="1119"/>
      <c r="C147" s="1123" t="s">
        <v>1042</v>
      </c>
      <c r="D147" s="1127" t="s">
        <v>1038</v>
      </c>
      <c r="E147" s="1127" t="s">
        <v>1038</v>
      </c>
      <c r="F147" s="1127" t="s">
        <v>1039</v>
      </c>
      <c r="G147" s="1127" t="s">
        <v>1039</v>
      </c>
      <c r="H147" s="1119"/>
      <c r="I147" s="1119"/>
      <c r="J147" s="1119"/>
      <c r="K147" s="1119"/>
    </row>
    <row r="148" spans="1:11" ht="14.1" customHeight="1" x14ac:dyDescent="0.25">
      <c r="A148" s="1119"/>
      <c r="B148" s="1119"/>
      <c r="C148" s="1123" t="s">
        <v>39</v>
      </c>
      <c r="D148" s="1127" t="s">
        <v>1038</v>
      </c>
      <c r="E148" s="1127" t="s">
        <v>1038</v>
      </c>
      <c r="F148" s="1127" t="s">
        <v>1681</v>
      </c>
      <c r="G148" s="1127" t="s">
        <v>1682</v>
      </c>
      <c r="H148" s="1119"/>
      <c r="I148" s="1119"/>
      <c r="J148" s="1119"/>
      <c r="K148" s="1119"/>
    </row>
    <row r="149" spans="1:11" ht="14.1" customHeight="1" x14ac:dyDescent="0.25">
      <c r="A149" s="1119"/>
      <c r="B149" s="1119"/>
      <c r="C149" s="1250" t="s">
        <v>1046</v>
      </c>
      <c r="D149" s="1251"/>
      <c r="E149" s="1251"/>
      <c r="F149" s="1251"/>
      <c r="G149" s="1251"/>
      <c r="H149" s="1119"/>
      <c r="I149" s="1119"/>
      <c r="J149" s="1119"/>
      <c r="K149" s="1119"/>
    </row>
    <row r="150" spans="1:11" ht="14.1" customHeight="1" x14ac:dyDescent="0.25">
      <c r="A150" s="1119"/>
      <c r="B150" s="1119"/>
      <c r="C150" s="1131"/>
      <c r="D150" s="1132">
        <v>2024</v>
      </c>
      <c r="E150" s="1132">
        <v>2025</v>
      </c>
      <c r="F150" s="1132">
        <v>2026</v>
      </c>
      <c r="G150" s="1132">
        <v>2027</v>
      </c>
      <c r="H150" s="1119"/>
      <c r="I150" s="1119"/>
      <c r="J150" s="1119"/>
      <c r="K150" s="1119"/>
    </row>
    <row r="151" spans="1:11" ht="14.1" customHeight="1" x14ac:dyDescent="0.25">
      <c r="A151" s="1119"/>
      <c r="B151" s="1119"/>
      <c r="C151" s="1133"/>
      <c r="D151" s="1134" t="s">
        <v>13</v>
      </c>
      <c r="E151" s="1134" t="s">
        <v>14</v>
      </c>
      <c r="F151" s="1134" t="s">
        <v>14</v>
      </c>
      <c r="G151" s="1134" t="s">
        <v>14</v>
      </c>
      <c r="H151" s="1119"/>
      <c r="I151" s="1119"/>
      <c r="J151" s="1119"/>
      <c r="K151" s="1119"/>
    </row>
    <row r="152" spans="1:11" ht="14.1" customHeight="1" x14ac:dyDescent="0.25">
      <c r="A152" s="1119"/>
      <c r="B152" s="1119"/>
      <c r="C152" s="1135" t="s">
        <v>1047</v>
      </c>
      <c r="D152" s="1144" t="s">
        <v>1038</v>
      </c>
      <c r="E152" s="1136">
        <v>0</v>
      </c>
      <c r="F152" s="1136">
        <v>0</v>
      </c>
      <c r="G152" s="1136">
        <v>0</v>
      </c>
      <c r="H152" s="1119"/>
      <c r="I152" s="1119"/>
      <c r="J152" s="1119"/>
      <c r="K152" s="1119"/>
    </row>
    <row r="153" spans="1:11" ht="14.1" customHeight="1" x14ac:dyDescent="0.25">
      <c r="A153" s="1119"/>
      <c r="B153" s="1119"/>
      <c r="C153" s="1135" t="s">
        <v>1048</v>
      </c>
      <c r="D153" s="1144" t="s">
        <v>1038</v>
      </c>
      <c r="E153" s="1136">
        <v>0</v>
      </c>
      <c r="F153" s="1136">
        <v>0</v>
      </c>
      <c r="G153" s="1136">
        <v>0</v>
      </c>
      <c r="H153" s="1119"/>
      <c r="I153" s="1119"/>
      <c r="J153" s="1119"/>
      <c r="K153" s="1119"/>
    </row>
    <row r="154" spans="1:11" ht="14.1" customHeight="1" x14ac:dyDescent="0.25">
      <c r="A154" s="1119"/>
      <c r="B154" s="1119"/>
      <c r="C154" s="1135" t="s">
        <v>1049</v>
      </c>
      <c r="D154" s="1144" t="s">
        <v>1038</v>
      </c>
      <c r="E154" s="1136">
        <v>0</v>
      </c>
      <c r="F154" s="1136">
        <v>0</v>
      </c>
      <c r="G154" s="1136">
        <v>0</v>
      </c>
      <c r="H154" s="1119"/>
      <c r="I154" s="1119"/>
      <c r="J154" s="1119"/>
      <c r="K154" s="1119"/>
    </row>
    <row r="155" spans="1:11" ht="14.1" customHeight="1" x14ac:dyDescent="0.25">
      <c r="A155" s="1119"/>
      <c r="B155" s="1119"/>
      <c r="C155" s="1135" t="s">
        <v>1050</v>
      </c>
      <c r="D155" s="1144" t="s">
        <v>1038</v>
      </c>
      <c r="E155" s="1136">
        <v>0</v>
      </c>
      <c r="F155" s="1136">
        <v>0</v>
      </c>
      <c r="G155" s="1136">
        <v>0</v>
      </c>
      <c r="H155" s="1119"/>
      <c r="I155" s="1119"/>
      <c r="J155" s="1119"/>
      <c r="K155" s="1119"/>
    </row>
    <row r="156" spans="1:11" ht="14.1" customHeight="1" x14ac:dyDescent="0.25">
      <c r="A156" s="1119"/>
      <c r="B156" s="1119"/>
      <c r="C156" s="1135" t="s">
        <v>1048</v>
      </c>
      <c r="D156" s="1144" t="s">
        <v>1038</v>
      </c>
      <c r="E156" s="1136">
        <v>0</v>
      </c>
      <c r="F156" s="1136">
        <v>0</v>
      </c>
      <c r="G156" s="1136">
        <v>0</v>
      </c>
      <c r="H156" s="1119"/>
      <c r="I156" s="1119"/>
      <c r="J156" s="1119"/>
      <c r="K156" s="1119"/>
    </row>
    <row r="157" spans="1:11" ht="14.1" customHeight="1" x14ac:dyDescent="0.25">
      <c r="A157" s="1119"/>
      <c r="B157" s="1119"/>
      <c r="C157" s="1135" t="s">
        <v>1049</v>
      </c>
      <c r="D157" s="1144" t="s">
        <v>1038</v>
      </c>
      <c r="E157" s="1136">
        <v>0</v>
      </c>
      <c r="F157" s="1136">
        <v>0</v>
      </c>
      <c r="G157" s="1136">
        <v>0</v>
      </c>
      <c r="H157" s="1119"/>
      <c r="I157" s="1119"/>
      <c r="J157" s="1119"/>
      <c r="K157" s="1119"/>
    </row>
    <row r="158" spans="1:11" ht="14.1" customHeight="1" x14ac:dyDescent="0.25">
      <c r="A158" s="1119"/>
      <c r="B158" s="1119"/>
      <c r="C158" s="1135" t="s">
        <v>1051</v>
      </c>
      <c r="D158" s="1144" t="s">
        <v>1038</v>
      </c>
      <c r="E158" s="1136">
        <v>0</v>
      </c>
      <c r="F158" s="1136">
        <v>0</v>
      </c>
      <c r="G158" s="1136">
        <v>0</v>
      </c>
      <c r="H158" s="1119"/>
      <c r="I158" s="1119"/>
      <c r="J158" s="1119"/>
      <c r="K158" s="1119"/>
    </row>
    <row r="159" spans="1:11" ht="14.1" customHeight="1" x14ac:dyDescent="0.25">
      <c r="A159" s="1119"/>
      <c r="B159" s="1119"/>
      <c r="C159" s="1135" t="s">
        <v>1048</v>
      </c>
      <c r="D159" s="1144" t="s">
        <v>1038</v>
      </c>
      <c r="E159" s="1136">
        <v>0</v>
      </c>
      <c r="F159" s="1136">
        <v>0</v>
      </c>
      <c r="G159" s="1136">
        <v>0</v>
      </c>
      <c r="H159" s="1119"/>
      <c r="I159" s="1119"/>
      <c r="J159" s="1119"/>
      <c r="K159" s="1119"/>
    </row>
    <row r="160" spans="1:11" ht="14.1" customHeight="1" x14ac:dyDescent="0.25">
      <c r="A160" s="1119"/>
      <c r="B160" s="1119"/>
      <c r="C160" s="1135" t="s">
        <v>1049</v>
      </c>
      <c r="D160" s="1144" t="s">
        <v>1038</v>
      </c>
      <c r="E160" s="1136">
        <v>0</v>
      </c>
      <c r="F160" s="1136">
        <v>0</v>
      </c>
      <c r="G160" s="1136">
        <v>0</v>
      </c>
      <c r="H160" s="1119"/>
      <c r="I160" s="1119"/>
      <c r="J160" s="1119"/>
      <c r="K160" s="1119"/>
    </row>
    <row r="161" spans="1:11" ht="14.1" customHeight="1" x14ac:dyDescent="0.25">
      <c r="A161" s="1119"/>
      <c r="B161" s="1119"/>
      <c r="C161" s="1135" t="s">
        <v>1052</v>
      </c>
      <c r="D161" s="1144" t="s">
        <v>1038</v>
      </c>
      <c r="E161" s="1136">
        <v>0</v>
      </c>
      <c r="F161" s="1136">
        <v>0</v>
      </c>
      <c r="G161" s="1136">
        <v>0</v>
      </c>
      <c r="H161" s="1119"/>
      <c r="I161" s="1119"/>
      <c r="J161" s="1119"/>
      <c r="K161" s="1119"/>
    </row>
    <row r="162" spans="1:11" ht="14.1" customHeight="1" x14ac:dyDescent="0.25">
      <c r="A162" s="1119"/>
      <c r="B162" s="1119"/>
      <c r="C162" s="1135" t="s">
        <v>1048</v>
      </c>
      <c r="D162" s="1144" t="s">
        <v>1038</v>
      </c>
      <c r="E162" s="1136">
        <v>0</v>
      </c>
      <c r="F162" s="1136">
        <v>0</v>
      </c>
      <c r="G162" s="1136">
        <v>0</v>
      </c>
      <c r="H162" s="1119"/>
      <c r="I162" s="1119"/>
      <c r="J162" s="1119"/>
      <c r="K162" s="1119"/>
    </row>
    <row r="163" spans="1:11" ht="14.1" customHeight="1" x14ac:dyDescent="0.25">
      <c r="A163" s="1119"/>
      <c r="B163" s="1119"/>
      <c r="C163" s="1135" t="s">
        <v>1049</v>
      </c>
      <c r="D163" s="1144" t="s">
        <v>1038</v>
      </c>
      <c r="E163" s="1136">
        <v>0</v>
      </c>
      <c r="F163" s="1136">
        <v>0</v>
      </c>
      <c r="G163" s="1136">
        <v>0</v>
      </c>
      <c r="H163" s="1119"/>
      <c r="I163" s="1119"/>
      <c r="J163" s="1119"/>
      <c r="K163" s="1119"/>
    </row>
    <row r="164" spans="1:11" ht="14.1" customHeight="1" x14ac:dyDescent="0.25">
      <c r="A164" s="1119"/>
      <c r="B164" s="1119"/>
      <c r="C164" s="1135" t="s">
        <v>1053</v>
      </c>
      <c r="D164" s="1144" t="s">
        <v>1038</v>
      </c>
      <c r="E164" s="1136">
        <v>0</v>
      </c>
      <c r="F164" s="1136">
        <v>0</v>
      </c>
      <c r="G164" s="1136">
        <v>0</v>
      </c>
      <c r="H164" s="1119"/>
      <c r="I164" s="1119"/>
      <c r="J164" s="1119"/>
      <c r="K164" s="1119"/>
    </row>
    <row r="165" spans="1:11" ht="14.1" customHeight="1" x14ac:dyDescent="0.25">
      <c r="A165" s="1119"/>
      <c r="B165" s="1119"/>
      <c r="C165" s="1135" t="s">
        <v>1048</v>
      </c>
      <c r="D165" s="1144" t="s">
        <v>1038</v>
      </c>
      <c r="E165" s="1136">
        <v>0</v>
      </c>
      <c r="F165" s="1136">
        <v>0</v>
      </c>
      <c r="G165" s="1136">
        <v>0</v>
      </c>
      <c r="H165" s="1119"/>
      <c r="I165" s="1119"/>
      <c r="J165" s="1119"/>
      <c r="K165" s="1119"/>
    </row>
    <row r="166" spans="1:11" ht="14.1" customHeight="1" x14ac:dyDescent="0.25">
      <c r="A166" s="1119"/>
      <c r="B166" s="1119"/>
      <c r="C166" s="1135" t="s">
        <v>1049</v>
      </c>
      <c r="D166" s="1144" t="s">
        <v>1038</v>
      </c>
      <c r="E166" s="1136">
        <v>0</v>
      </c>
      <c r="F166" s="1136">
        <v>0</v>
      </c>
      <c r="G166" s="1136">
        <v>0</v>
      </c>
      <c r="H166" s="1119"/>
      <c r="I166" s="1119"/>
      <c r="J166" s="1119"/>
      <c r="K166" s="1119"/>
    </row>
    <row r="167" spans="1:11" ht="14.1" customHeight="1" x14ac:dyDescent="0.25">
      <c r="A167" s="1119"/>
      <c r="B167" s="1119"/>
      <c r="C167" s="1135" t="s">
        <v>1054</v>
      </c>
      <c r="D167" s="1144" t="s">
        <v>1038</v>
      </c>
      <c r="E167" s="1136">
        <v>0</v>
      </c>
      <c r="F167" s="1136">
        <v>0</v>
      </c>
      <c r="G167" s="1136">
        <v>0</v>
      </c>
      <c r="H167" s="1119"/>
      <c r="I167" s="1119"/>
      <c r="J167" s="1119"/>
      <c r="K167" s="1119"/>
    </row>
    <row r="168" spans="1:11" ht="14.1" customHeight="1" x14ac:dyDescent="0.25">
      <c r="A168" s="1119"/>
      <c r="B168" s="1119"/>
      <c r="C168" s="1135" t="s">
        <v>1048</v>
      </c>
      <c r="D168" s="1144" t="s">
        <v>1038</v>
      </c>
      <c r="E168" s="1136">
        <v>0</v>
      </c>
      <c r="F168" s="1136">
        <v>0</v>
      </c>
      <c r="G168" s="1136">
        <v>0</v>
      </c>
      <c r="H168" s="1119"/>
      <c r="I168" s="1119"/>
      <c r="J168" s="1119"/>
      <c r="K168" s="1119"/>
    </row>
    <row r="169" spans="1:11" ht="14.1" customHeight="1" x14ac:dyDescent="0.25">
      <c r="A169" s="1119"/>
      <c r="B169" s="1119"/>
      <c r="C169" s="1135" t="s">
        <v>1049</v>
      </c>
      <c r="D169" s="1144" t="s">
        <v>1038</v>
      </c>
      <c r="E169" s="1136">
        <v>0</v>
      </c>
      <c r="F169" s="1136">
        <v>0</v>
      </c>
      <c r="G169" s="1136">
        <v>0</v>
      </c>
      <c r="H169" s="1119"/>
      <c r="I169" s="1119"/>
      <c r="J169" s="1119"/>
      <c r="K169" s="1119"/>
    </row>
    <row r="170" spans="1:11" ht="14.1" customHeight="1" x14ac:dyDescent="0.25">
      <c r="A170" s="1119"/>
      <c r="B170" s="1119"/>
      <c r="C170" s="1135" t="s">
        <v>1055</v>
      </c>
      <c r="D170" s="1144" t="s">
        <v>1038</v>
      </c>
      <c r="E170" s="1136">
        <v>0</v>
      </c>
      <c r="F170" s="1136">
        <v>0</v>
      </c>
      <c r="G170" s="1136">
        <v>0</v>
      </c>
      <c r="H170" s="1119"/>
      <c r="I170" s="1119"/>
      <c r="J170" s="1119"/>
      <c r="K170" s="1119"/>
    </row>
    <row r="171" spans="1:11" ht="14.1" customHeight="1" x14ac:dyDescent="0.25">
      <c r="A171" s="1119"/>
      <c r="B171" s="1119"/>
      <c r="C171" s="1135" t="s">
        <v>1048</v>
      </c>
      <c r="D171" s="1144" t="s">
        <v>1038</v>
      </c>
      <c r="E171" s="1136">
        <v>0</v>
      </c>
      <c r="F171" s="1136">
        <v>0</v>
      </c>
      <c r="G171" s="1136">
        <v>0</v>
      </c>
      <c r="H171" s="1119"/>
      <c r="I171" s="1119"/>
      <c r="J171" s="1119"/>
      <c r="K171" s="1119"/>
    </row>
    <row r="172" spans="1:11" ht="14.1" customHeight="1" x14ac:dyDescent="0.25">
      <c r="A172" s="1119"/>
      <c r="B172" s="1119"/>
      <c r="C172" s="1135" t="s">
        <v>1049</v>
      </c>
      <c r="D172" s="1144" t="s">
        <v>1038</v>
      </c>
      <c r="E172" s="1136">
        <v>0</v>
      </c>
      <c r="F172" s="1136">
        <v>0</v>
      </c>
      <c r="G172" s="1136">
        <v>0</v>
      </c>
      <c r="H172" s="1119"/>
      <c r="I172" s="1119"/>
      <c r="J172" s="1119"/>
      <c r="K172" s="1119"/>
    </row>
    <row r="173" spans="1:11" ht="14.1" customHeight="1" x14ac:dyDescent="0.25">
      <c r="A173" s="1119"/>
      <c r="B173" s="1119"/>
      <c r="C173" s="1135" t="s">
        <v>1056</v>
      </c>
      <c r="D173" s="1144" t="s">
        <v>1038</v>
      </c>
      <c r="E173" s="1136">
        <v>0</v>
      </c>
      <c r="F173" s="1136">
        <v>0</v>
      </c>
      <c r="G173" s="1136">
        <v>0</v>
      </c>
      <c r="H173" s="1119"/>
      <c r="I173" s="1119"/>
      <c r="J173" s="1119"/>
      <c r="K173" s="1119"/>
    </row>
    <row r="174" spans="1:11" ht="14.1" customHeight="1" x14ac:dyDescent="0.25">
      <c r="A174" s="1119"/>
      <c r="B174" s="1119"/>
      <c r="C174" s="1135" t="s">
        <v>1048</v>
      </c>
      <c r="D174" s="1144" t="s">
        <v>1038</v>
      </c>
      <c r="E174" s="1136">
        <v>0</v>
      </c>
      <c r="F174" s="1136">
        <v>0</v>
      </c>
      <c r="G174" s="1136">
        <v>0</v>
      </c>
      <c r="H174" s="1119"/>
      <c r="I174" s="1119"/>
      <c r="J174" s="1119"/>
      <c r="K174" s="1119"/>
    </row>
    <row r="175" spans="1:11" ht="14.1" customHeight="1" x14ac:dyDescent="0.25">
      <c r="A175" s="1119"/>
      <c r="B175" s="1119"/>
      <c r="C175" s="1135" t="s">
        <v>1057</v>
      </c>
      <c r="D175" s="1144" t="s">
        <v>1038</v>
      </c>
      <c r="E175" s="1136">
        <v>0</v>
      </c>
      <c r="F175" s="1136">
        <v>0</v>
      </c>
      <c r="G175" s="1136">
        <v>0</v>
      </c>
      <c r="H175" s="1119"/>
      <c r="I175" s="1119"/>
      <c r="J175" s="1119"/>
      <c r="K175" s="1119"/>
    </row>
    <row r="176" spans="1:11" ht="14.1" customHeight="1" x14ac:dyDescent="0.25">
      <c r="A176" s="1119"/>
      <c r="B176" s="1119"/>
      <c r="C176" s="1135" t="s">
        <v>1058</v>
      </c>
      <c r="D176" s="1144" t="s">
        <v>1038</v>
      </c>
      <c r="E176" s="1136">
        <v>0</v>
      </c>
      <c r="F176" s="1136">
        <v>0</v>
      </c>
      <c r="G176" s="1136">
        <v>0</v>
      </c>
      <c r="H176" s="1119"/>
      <c r="I176" s="1119"/>
      <c r="J176" s="1119"/>
      <c r="K176" s="1119"/>
    </row>
    <row r="177" spans="1:11" ht="14.1" customHeight="1" x14ac:dyDescent="0.25">
      <c r="A177" s="1119"/>
      <c r="B177" s="1119"/>
      <c r="C177" s="1135" t="s">
        <v>1059</v>
      </c>
      <c r="D177" s="1144" t="s">
        <v>1038</v>
      </c>
      <c r="E177" s="1136">
        <v>0</v>
      </c>
      <c r="F177" s="1136">
        <v>0</v>
      </c>
      <c r="G177" s="1136">
        <v>0</v>
      </c>
      <c r="H177" s="1119"/>
      <c r="I177" s="1119"/>
      <c r="J177" s="1119"/>
      <c r="K177" s="1119"/>
    </row>
    <row r="178" spans="1:11" ht="14.1" customHeight="1" x14ac:dyDescent="0.25">
      <c r="A178" s="1119"/>
      <c r="B178" s="1119"/>
      <c r="C178" s="1135" t="s">
        <v>1060</v>
      </c>
      <c r="D178" s="1144" t="s">
        <v>1038</v>
      </c>
      <c r="E178" s="1136">
        <v>0</v>
      </c>
      <c r="F178" s="1136">
        <v>0</v>
      </c>
      <c r="G178" s="1136">
        <v>0</v>
      </c>
      <c r="H178" s="1119"/>
      <c r="I178" s="1119"/>
      <c r="J178" s="1119"/>
      <c r="K178" s="1119"/>
    </row>
    <row r="179" spans="1:11" ht="14.1" customHeight="1" x14ac:dyDescent="0.25">
      <c r="A179" s="1119"/>
      <c r="B179" s="1119"/>
      <c r="C179" s="1135" t="s">
        <v>1061</v>
      </c>
      <c r="D179" s="1144" t="s">
        <v>1038</v>
      </c>
      <c r="E179" s="1136">
        <v>1000000</v>
      </c>
      <c r="F179" s="1136">
        <v>1000000</v>
      </c>
      <c r="G179" s="1136">
        <v>1000000</v>
      </c>
      <c r="H179" s="1119"/>
      <c r="I179" s="1119"/>
      <c r="J179" s="1119"/>
      <c r="K179" s="1119"/>
    </row>
    <row r="180" spans="1:11" ht="14.1" customHeight="1" x14ac:dyDescent="0.25">
      <c r="A180" s="1119"/>
      <c r="B180" s="1119"/>
      <c r="C180" s="1135" t="s">
        <v>1048</v>
      </c>
      <c r="D180" s="1144" t="s">
        <v>1038</v>
      </c>
      <c r="E180" s="1136">
        <v>1000000</v>
      </c>
      <c r="F180" s="1136">
        <v>1000000</v>
      </c>
      <c r="G180" s="1136">
        <v>1000000</v>
      </c>
      <c r="H180" s="1119"/>
      <c r="I180" s="1119"/>
      <c r="J180" s="1119"/>
      <c r="K180" s="1119"/>
    </row>
    <row r="181" spans="1:11" ht="14.1" customHeight="1" x14ac:dyDescent="0.25">
      <c r="A181" s="1119"/>
      <c r="B181" s="1119"/>
      <c r="C181" s="1135" t="s">
        <v>1057</v>
      </c>
      <c r="D181" s="1144" t="s">
        <v>1038</v>
      </c>
      <c r="E181" s="1136">
        <v>0</v>
      </c>
      <c r="F181" s="1136">
        <v>0</v>
      </c>
      <c r="G181" s="1136">
        <v>0</v>
      </c>
      <c r="H181" s="1119"/>
      <c r="I181" s="1119"/>
      <c r="J181" s="1119"/>
      <c r="K181" s="1119"/>
    </row>
    <row r="182" spans="1:11" ht="14.1" customHeight="1" x14ac:dyDescent="0.25">
      <c r="A182" s="1119"/>
      <c r="B182" s="1119"/>
      <c r="C182" s="1135" t="s">
        <v>1058</v>
      </c>
      <c r="D182" s="1144" t="s">
        <v>1038</v>
      </c>
      <c r="E182" s="1136">
        <v>0</v>
      </c>
      <c r="F182" s="1136">
        <v>0</v>
      </c>
      <c r="G182" s="1136">
        <v>0</v>
      </c>
      <c r="H182" s="1119"/>
      <c r="I182" s="1119"/>
      <c r="J182" s="1119"/>
      <c r="K182" s="1119"/>
    </row>
    <row r="183" spans="1:11" ht="14.1" customHeight="1" x14ac:dyDescent="0.25">
      <c r="A183" s="1119"/>
      <c r="B183" s="1119"/>
      <c r="C183" s="1135" t="s">
        <v>1059</v>
      </c>
      <c r="D183" s="1144" t="s">
        <v>1038</v>
      </c>
      <c r="E183" s="1136">
        <v>0</v>
      </c>
      <c r="F183" s="1136">
        <v>0</v>
      </c>
      <c r="G183" s="1136">
        <v>0</v>
      </c>
      <c r="H183" s="1119"/>
      <c r="I183" s="1119"/>
      <c r="J183" s="1119"/>
      <c r="K183" s="1119"/>
    </row>
    <row r="184" spans="1:11" ht="14.1" customHeight="1" x14ac:dyDescent="0.25">
      <c r="A184" s="1119"/>
      <c r="B184" s="1119"/>
      <c r="C184" s="1135" t="s">
        <v>1060</v>
      </c>
      <c r="D184" s="1144" t="s">
        <v>1038</v>
      </c>
      <c r="E184" s="1136">
        <v>0</v>
      </c>
      <c r="F184" s="1136">
        <v>0</v>
      </c>
      <c r="G184" s="1136">
        <v>0</v>
      </c>
      <c r="H184" s="1119"/>
      <c r="I184" s="1119"/>
      <c r="J184" s="1119"/>
      <c r="K184" s="1119"/>
    </row>
    <row r="185" spans="1:11" ht="14.1" customHeight="1" x14ac:dyDescent="0.25">
      <c r="A185" s="1119"/>
      <c r="B185" s="1119"/>
      <c r="C185" s="1135" t="s">
        <v>1062</v>
      </c>
      <c r="D185" s="1144" t="s">
        <v>1038</v>
      </c>
      <c r="E185" s="1136">
        <v>0</v>
      </c>
      <c r="F185" s="1136">
        <v>0</v>
      </c>
      <c r="G185" s="1136">
        <v>0</v>
      </c>
      <c r="H185" s="1119"/>
      <c r="I185" s="1119"/>
      <c r="J185" s="1119"/>
      <c r="K185" s="1119"/>
    </row>
    <row r="186" spans="1:11" ht="14.1" customHeight="1" x14ac:dyDescent="0.25">
      <c r="A186" s="1119"/>
      <c r="B186" s="1119"/>
      <c r="C186" s="1135" t="s">
        <v>1048</v>
      </c>
      <c r="D186" s="1144" t="s">
        <v>1038</v>
      </c>
      <c r="E186" s="1136">
        <v>0</v>
      </c>
      <c r="F186" s="1136">
        <v>0</v>
      </c>
      <c r="G186" s="1136">
        <v>0</v>
      </c>
      <c r="H186" s="1119"/>
      <c r="I186" s="1119"/>
      <c r="J186" s="1119"/>
      <c r="K186" s="1119"/>
    </row>
    <row r="187" spans="1:11" ht="14.1" customHeight="1" x14ac:dyDescent="0.25">
      <c r="A187" s="1119"/>
      <c r="B187" s="1119"/>
      <c r="C187" s="1135" t="s">
        <v>1057</v>
      </c>
      <c r="D187" s="1144" t="s">
        <v>1038</v>
      </c>
      <c r="E187" s="1136">
        <v>0</v>
      </c>
      <c r="F187" s="1136">
        <v>0</v>
      </c>
      <c r="G187" s="1136">
        <v>0</v>
      </c>
      <c r="H187" s="1119"/>
      <c r="I187" s="1119"/>
      <c r="J187" s="1119"/>
      <c r="K187" s="1119"/>
    </row>
    <row r="188" spans="1:11" ht="14.1" customHeight="1" x14ac:dyDescent="0.25">
      <c r="A188" s="1119"/>
      <c r="B188" s="1119"/>
      <c r="C188" s="1135" t="s">
        <v>1058</v>
      </c>
      <c r="D188" s="1144" t="s">
        <v>1038</v>
      </c>
      <c r="E188" s="1136">
        <v>0</v>
      </c>
      <c r="F188" s="1136">
        <v>0</v>
      </c>
      <c r="G188" s="1136">
        <v>0</v>
      </c>
      <c r="H188" s="1119"/>
      <c r="I188" s="1119"/>
      <c r="J188" s="1119"/>
      <c r="K188" s="1119"/>
    </row>
    <row r="189" spans="1:11" ht="14.1" customHeight="1" x14ac:dyDescent="0.25">
      <c r="A189" s="1119"/>
      <c r="B189" s="1119"/>
      <c r="C189" s="1135" t="s">
        <v>1059</v>
      </c>
      <c r="D189" s="1144" t="s">
        <v>1038</v>
      </c>
      <c r="E189" s="1136">
        <v>0</v>
      </c>
      <c r="F189" s="1136">
        <v>0</v>
      </c>
      <c r="G189" s="1136">
        <v>0</v>
      </c>
      <c r="H189" s="1119"/>
      <c r="I189" s="1119"/>
      <c r="J189" s="1119"/>
      <c r="K189" s="1119"/>
    </row>
    <row r="190" spans="1:11" ht="14.1" customHeight="1" x14ac:dyDescent="0.25">
      <c r="A190" s="1119"/>
      <c r="B190" s="1119"/>
      <c r="C190" s="1135" t="s">
        <v>1060</v>
      </c>
      <c r="D190" s="1144" t="s">
        <v>1038</v>
      </c>
      <c r="E190" s="1136">
        <v>0</v>
      </c>
      <c r="F190" s="1136">
        <v>0</v>
      </c>
      <c r="G190" s="1136">
        <v>0</v>
      </c>
      <c r="H190" s="1119"/>
      <c r="I190" s="1119"/>
      <c r="J190" s="1119"/>
      <c r="K190" s="1119"/>
    </row>
    <row r="191" spans="1:11" ht="14.1" customHeight="1" x14ac:dyDescent="0.25">
      <c r="A191" s="1119"/>
      <c r="B191" s="1119"/>
      <c r="C191" s="1135" t="s">
        <v>1063</v>
      </c>
      <c r="D191" s="1144" t="s">
        <v>1038</v>
      </c>
      <c r="E191" s="1136">
        <v>0</v>
      </c>
      <c r="F191" s="1136">
        <v>0</v>
      </c>
      <c r="G191" s="1136">
        <v>0</v>
      </c>
      <c r="H191" s="1119"/>
      <c r="I191" s="1119"/>
      <c r="J191" s="1119"/>
      <c r="K191" s="1119"/>
    </row>
    <row r="192" spans="1:11" ht="14.1" customHeight="1" x14ac:dyDescent="0.25">
      <c r="A192" s="1119"/>
      <c r="B192" s="1119"/>
      <c r="C192" s="1135" t="s">
        <v>1064</v>
      </c>
      <c r="D192" s="1144" t="s">
        <v>1038</v>
      </c>
      <c r="E192" s="1136">
        <v>0</v>
      </c>
      <c r="F192" s="1136">
        <v>0</v>
      </c>
      <c r="G192" s="1136">
        <v>0</v>
      </c>
      <c r="H192" s="1119"/>
      <c r="I192" s="1119"/>
      <c r="J192" s="1119"/>
      <c r="K192" s="1119"/>
    </row>
    <row r="193" spans="1:11" ht="14.1" customHeight="1" x14ac:dyDescent="0.25">
      <c r="A193" s="1119"/>
      <c r="B193" s="1119"/>
      <c r="C193" s="1137" t="s">
        <v>572</v>
      </c>
      <c r="D193" s="1136">
        <v>0</v>
      </c>
      <c r="E193" s="1136">
        <v>1000000</v>
      </c>
      <c r="F193" s="1136">
        <v>1000000</v>
      </c>
      <c r="G193" s="1136">
        <v>1000000</v>
      </c>
      <c r="H193" s="1119"/>
      <c r="I193" s="1119"/>
      <c r="J193" s="1119"/>
      <c r="K193" s="1119"/>
    </row>
    <row r="194" spans="1:11" ht="14.1" customHeight="1" x14ac:dyDescent="0.25">
      <c r="A194" s="1119"/>
      <c r="B194" s="1119"/>
      <c r="C194" s="1129" t="s">
        <v>1022</v>
      </c>
      <c r="D194" s="1252" t="s">
        <v>1683</v>
      </c>
      <c r="E194" s="1253"/>
      <c r="F194" s="1253"/>
      <c r="G194" s="1253"/>
      <c r="H194" s="1119"/>
      <c r="I194" s="1119"/>
      <c r="J194" s="1119"/>
      <c r="K194" s="1119"/>
    </row>
    <row r="195" spans="1:11" ht="14.1" customHeight="1" x14ac:dyDescent="0.25">
      <c r="A195" s="1119"/>
      <c r="B195" s="1119"/>
      <c r="C195" s="1130" t="s">
        <v>1024</v>
      </c>
      <c r="D195" s="1254" t="s">
        <v>1038</v>
      </c>
      <c r="E195" s="1255"/>
      <c r="F195" s="1255"/>
      <c r="G195" s="1255"/>
      <c r="H195" s="1119"/>
      <c r="I195" s="1119"/>
      <c r="J195" s="1119"/>
      <c r="K195" s="1119"/>
    </row>
    <row r="196" spans="1:11" ht="14.1" customHeight="1" x14ac:dyDescent="0.25">
      <c r="A196" s="1119"/>
      <c r="B196" s="1119"/>
      <c r="C196" s="1130" t="s">
        <v>31</v>
      </c>
      <c r="D196" s="1254" t="s">
        <v>516</v>
      </c>
      <c r="E196" s="1255"/>
      <c r="F196" s="1255"/>
      <c r="G196" s="1255"/>
      <c r="H196" s="1119"/>
      <c r="I196" s="1119"/>
      <c r="J196" s="1119"/>
      <c r="K196" s="1119"/>
    </row>
    <row r="197" spans="1:11" ht="15" customHeight="1" x14ac:dyDescent="0.25">
      <c r="A197" s="1119"/>
      <c r="B197" s="1119"/>
      <c r="C197" s="1131"/>
      <c r="D197" s="1132">
        <v>2024</v>
      </c>
      <c r="E197" s="1132">
        <v>2025</v>
      </c>
      <c r="F197" s="1132">
        <v>2026</v>
      </c>
      <c r="G197" s="1132">
        <v>2027</v>
      </c>
      <c r="H197" s="1119"/>
      <c r="I197" s="1119"/>
      <c r="J197" s="1119"/>
      <c r="K197" s="1119"/>
    </row>
    <row r="198" spans="1:11" ht="15" customHeight="1" x14ac:dyDescent="0.25">
      <c r="A198" s="1119"/>
      <c r="B198" s="1119"/>
      <c r="C198" s="1133"/>
      <c r="D198" s="1134" t="s">
        <v>13</v>
      </c>
      <c r="E198" s="1134" t="s">
        <v>14</v>
      </c>
      <c r="F198" s="1134" t="s">
        <v>14</v>
      </c>
      <c r="G198" s="1134" t="s">
        <v>14</v>
      </c>
      <c r="H198" s="1119"/>
      <c r="I198" s="1119"/>
      <c r="J198" s="1119"/>
      <c r="K198" s="1119"/>
    </row>
    <row r="199" spans="1:11" ht="14.1" customHeight="1" x14ac:dyDescent="0.25">
      <c r="A199" s="1119"/>
      <c r="B199" s="1119"/>
      <c r="C199" s="1123" t="s">
        <v>33</v>
      </c>
      <c r="D199" s="1127" t="s">
        <v>1039</v>
      </c>
      <c r="E199" s="1127" t="s">
        <v>1092</v>
      </c>
      <c r="F199" s="1127" t="s">
        <v>1039</v>
      </c>
      <c r="G199" s="1127" t="s">
        <v>1039</v>
      </c>
      <c r="H199" s="1119"/>
      <c r="I199" s="1119"/>
      <c r="J199" s="1119"/>
      <c r="K199" s="1119"/>
    </row>
    <row r="200" spans="1:11" ht="14.1" customHeight="1" x14ac:dyDescent="0.25">
      <c r="A200" s="1119"/>
      <c r="B200" s="1119"/>
      <c r="C200" s="1123" t="s">
        <v>1029</v>
      </c>
      <c r="D200" s="1127" t="s">
        <v>1684</v>
      </c>
      <c r="E200" s="1127" t="s">
        <v>1134</v>
      </c>
      <c r="F200" s="1127" t="s">
        <v>1039</v>
      </c>
      <c r="G200" s="1127" t="s">
        <v>1039</v>
      </c>
      <c r="H200" s="1119"/>
      <c r="I200" s="1119"/>
      <c r="J200" s="1119"/>
      <c r="K200" s="1119"/>
    </row>
    <row r="201" spans="1:11" ht="14.1" customHeight="1" x14ac:dyDescent="0.25">
      <c r="A201" s="1119"/>
      <c r="B201" s="1119"/>
      <c r="C201" s="1123" t="s">
        <v>1032</v>
      </c>
      <c r="D201" s="1127" t="s">
        <v>1039</v>
      </c>
      <c r="E201" s="1127" t="s">
        <v>1134</v>
      </c>
      <c r="F201" s="1127" t="s">
        <v>1039</v>
      </c>
      <c r="G201" s="1127" t="s">
        <v>1039</v>
      </c>
      <c r="H201" s="1119"/>
      <c r="I201" s="1119"/>
      <c r="J201" s="1119"/>
      <c r="K201" s="1119"/>
    </row>
    <row r="202" spans="1:11" ht="14.1" customHeight="1" x14ac:dyDescent="0.25">
      <c r="A202" s="1119"/>
      <c r="B202" s="1119"/>
      <c r="C202" s="1123" t="s">
        <v>1037</v>
      </c>
      <c r="D202" s="1127" t="s">
        <v>1038</v>
      </c>
      <c r="E202" s="1127" t="s">
        <v>1038</v>
      </c>
      <c r="F202" s="1127" t="s">
        <v>1083</v>
      </c>
      <c r="G202" s="1127" t="s">
        <v>1038</v>
      </c>
      <c r="H202" s="1119"/>
      <c r="I202" s="1119"/>
      <c r="J202" s="1119"/>
      <c r="K202" s="1119"/>
    </row>
    <row r="203" spans="1:11" ht="14.1" customHeight="1" x14ac:dyDescent="0.25">
      <c r="A203" s="1119"/>
      <c r="B203" s="1119"/>
      <c r="C203" s="1123" t="s">
        <v>1042</v>
      </c>
      <c r="D203" s="1127" t="s">
        <v>1038</v>
      </c>
      <c r="E203" s="1127" t="s">
        <v>1685</v>
      </c>
      <c r="F203" s="1127" t="s">
        <v>1083</v>
      </c>
      <c r="G203" s="1127" t="s">
        <v>1038</v>
      </c>
      <c r="H203" s="1119"/>
      <c r="I203" s="1119"/>
      <c r="J203" s="1119"/>
      <c r="K203" s="1119"/>
    </row>
    <row r="204" spans="1:11" ht="14.1" customHeight="1" x14ac:dyDescent="0.25">
      <c r="A204" s="1119"/>
      <c r="B204" s="1119"/>
      <c r="C204" s="1123" t="s">
        <v>39</v>
      </c>
      <c r="D204" s="1127" t="s">
        <v>1038</v>
      </c>
      <c r="E204" s="1127" t="s">
        <v>1038</v>
      </c>
      <c r="F204" s="1127" t="s">
        <v>1083</v>
      </c>
      <c r="G204" s="1127" t="s">
        <v>1038</v>
      </c>
      <c r="H204" s="1119"/>
      <c r="I204" s="1119"/>
      <c r="J204" s="1119"/>
      <c r="K204" s="1119"/>
    </row>
    <row r="205" spans="1:11" ht="14.1" customHeight="1" x14ac:dyDescent="0.25">
      <c r="A205" s="1119"/>
      <c r="B205" s="1119"/>
      <c r="C205" s="1250" t="s">
        <v>1046</v>
      </c>
      <c r="D205" s="1251"/>
      <c r="E205" s="1251"/>
      <c r="F205" s="1251"/>
      <c r="G205" s="1251"/>
      <c r="H205" s="1119"/>
      <c r="I205" s="1119"/>
      <c r="J205" s="1119"/>
      <c r="K205" s="1119"/>
    </row>
    <row r="206" spans="1:11" ht="14.1" customHeight="1" x14ac:dyDescent="0.25">
      <c r="A206" s="1119"/>
      <c r="B206" s="1119"/>
      <c r="C206" s="1131"/>
      <c r="D206" s="1132">
        <v>2024</v>
      </c>
      <c r="E206" s="1132">
        <v>2025</v>
      </c>
      <c r="F206" s="1132">
        <v>2026</v>
      </c>
      <c r="G206" s="1132">
        <v>2027</v>
      </c>
      <c r="H206" s="1119"/>
      <c r="I206" s="1119"/>
      <c r="J206" s="1119"/>
      <c r="K206" s="1119"/>
    </row>
    <row r="207" spans="1:11" ht="14.1" customHeight="1" x14ac:dyDescent="0.25">
      <c r="A207" s="1119"/>
      <c r="B207" s="1119"/>
      <c r="C207" s="1133"/>
      <c r="D207" s="1134" t="s">
        <v>13</v>
      </c>
      <c r="E207" s="1134" t="s">
        <v>14</v>
      </c>
      <c r="F207" s="1134" t="s">
        <v>14</v>
      </c>
      <c r="G207" s="1134" t="s">
        <v>14</v>
      </c>
      <c r="H207" s="1119"/>
      <c r="I207" s="1119"/>
      <c r="J207" s="1119"/>
      <c r="K207" s="1119"/>
    </row>
    <row r="208" spans="1:11" ht="14.1" customHeight="1" x14ac:dyDescent="0.25">
      <c r="A208" s="1119"/>
      <c r="B208" s="1119"/>
      <c r="C208" s="1135" t="s">
        <v>1047</v>
      </c>
      <c r="D208" s="1136">
        <v>0</v>
      </c>
      <c r="E208" s="1136">
        <v>0</v>
      </c>
      <c r="F208" s="1136">
        <v>0</v>
      </c>
      <c r="G208" s="1136">
        <v>0</v>
      </c>
      <c r="H208" s="1119"/>
      <c r="I208" s="1119"/>
      <c r="J208" s="1119"/>
      <c r="K208" s="1119"/>
    </row>
    <row r="209" spans="1:11" ht="14.1" customHeight="1" x14ac:dyDescent="0.25">
      <c r="A209" s="1119"/>
      <c r="B209" s="1119"/>
      <c r="C209" s="1135" t="s">
        <v>1048</v>
      </c>
      <c r="D209" s="1136">
        <v>0</v>
      </c>
      <c r="E209" s="1136">
        <v>0</v>
      </c>
      <c r="F209" s="1136">
        <v>0</v>
      </c>
      <c r="G209" s="1136">
        <v>0</v>
      </c>
      <c r="H209" s="1119"/>
      <c r="I209" s="1119"/>
      <c r="J209" s="1119"/>
      <c r="K209" s="1119"/>
    </row>
    <row r="210" spans="1:11" ht="14.1" customHeight="1" x14ac:dyDescent="0.25">
      <c r="A210" s="1119"/>
      <c r="B210" s="1119"/>
      <c r="C210" s="1135" t="s">
        <v>1049</v>
      </c>
      <c r="D210" s="1136">
        <v>0</v>
      </c>
      <c r="E210" s="1136">
        <v>0</v>
      </c>
      <c r="F210" s="1136">
        <v>0</v>
      </c>
      <c r="G210" s="1136">
        <v>0</v>
      </c>
      <c r="H210" s="1119"/>
      <c r="I210" s="1119"/>
      <c r="J210" s="1119"/>
      <c r="K210" s="1119"/>
    </row>
    <row r="211" spans="1:11" ht="14.1" customHeight="1" x14ac:dyDescent="0.25">
      <c r="A211" s="1119"/>
      <c r="B211" s="1119"/>
      <c r="C211" s="1135" t="s">
        <v>1050</v>
      </c>
      <c r="D211" s="1136">
        <v>0</v>
      </c>
      <c r="E211" s="1136">
        <v>0</v>
      </c>
      <c r="F211" s="1136">
        <v>0</v>
      </c>
      <c r="G211" s="1136">
        <v>0</v>
      </c>
      <c r="H211" s="1119"/>
      <c r="I211" s="1119"/>
      <c r="J211" s="1119"/>
      <c r="K211" s="1119"/>
    </row>
    <row r="212" spans="1:11" ht="14.1" customHeight="1" x14ac:dyDescent="0.25">
      <c r="A212" s="1119"/>
      <c r="B212" s="1119"/>
      <c r="C212" s="1135" t="s">
        <v>1048</v>
      </c>
      <c r="D212" s="1136">
        <v>0</v>
      </c>
      <c r="E212" s="1136">
        <v>0</v>
      </c>
      <c r="F212" s="1136">
        <v>0</v>
      </c>
      <c r="G212" s="1136">
        <v>0</v>
      </c>
      <c r="H212" s="1119"/>
      <c r="I212" s="1119"/>
      <c r="J212" s="1119"/>
      <c r="K212" s="1119"/>
    </row>
    <row r="213" spans="1:11" ht="14.1" customHeight="1" x14ac:dyDescent="0.25">
      <c r="A213" s="1119"/>
      <c r="B213" s="1119"/>
      <c r="C213" s="1135" t="s">
        <v>1049</v>
      </c>
      <c r="D213" s="1136">
        <v>0</v>
      </c>
      <c r="E213" s="1136">
        <v>0</v>
      </c>
      <c r="F213" s="1136">
        <v>0</v>
      </c>
      <c r="G213" s="1136">
        <v>0</v>
      </c>
      <c r="H213" s="1119"/>
      <c r="I213" s="1119"/>
      <c r="J213" s="1119"/>
      <c r="K213" s="1119"/>
    </row>
    <row r="214" spans="1:11" ht="14.1" customHeight="1" x14ac:dyDescent="0.25">
      <c r="A214" s="1119"/>
      <c r="B214" s="1119"/>
      <c r="C214" s="1135" t="s">
        <v>1051</v>
      </c>
      <c r="D214" s="1136">
        <v>0</v>
      </c>
      <c r="E214" s="1136">
        <v>0</v>
      </c>
      <c r="F214" s="1136">
        <v>0</v>
      </c>
      <c r="G214" s="1136">
        <v>0</v>
      </c>
      <c r="H214" s="1119"/>
      <c r="I214" s="1119"/>
      <c r="J214" s="1119"/>
      <c r="K214" s="1119"/>
    </row>
    <row r="215" spans="1:11" ht="14.1" customHeight="1" x14ac:dyDescent="0.25">
      <c r="A215" s="1119"/>
      <c r="B215" s="1119"/>
      <c r="C215" s="1135" t="s">
        <v>1048</v>
      </c>
      <c r="D215" s="1136">
        <v>0</v>
      </c>
      <c r="E215" s="1136">
        <v>0</v>
      </c>
      <c r="F215" s="1136">
        <v>0</v>
      </c>
      <c r="G215" s="1136">
        <v>0</v>
      </c>
      <c r="H215" s="1119"/>
      <c r="I215" s="1119"/>
      <c r="J215" s="1119"/>
      <c r="K215" s="1119"/>
    </row>
    <row r="216" spans="1:11" ht="14.1" customHeight="1" x14ac:dyDescent="0.25">
      <c r="A216" s="1119"/>
      <c r="B216" s="1119"/>
      <c r="C216" s="1135" t="s">
        <v>1049</v>
      </c>
      <c r="D216" s="1136">
        <v>0</v>
      </c>
      <c r="E216" s="1136">
        <v>0</v>
      </c>
      <c r="F216" s="1136">
        <v>0</v>
      </c>
      <c r="G216" s="1136">
        <v>0</v>
      </c>
      <c r="H216" s="1119"/>
      <c r="I216" s="1119"/>
      <c r="J216" s="1119"/>
      <c r="K216" s="1119"/>
    </row>
    <row r="217" spans="1:11" ht="14.1" customHeight="1" x14ac:dyDescent="0.25">
      <c r="A217" s="1119"/>
      <c r="B217" s="1119"/>
      <c r="C217" s="1135" t="s">
        <v>1052</v>
      </c>
      <c r="D217" s="1136">
        <v>0</v>
      </c>
      <c r="E217" s="1136">
        <v>0</v>
      </c>
      <c r="F217" s="1136">
        <v>0</v>
      </c>
      <c r="G217" s="1136">
        <v>0</v>
      </c>
      <c r="H217" s="1119"/>
      <c r="I217" s="1119"/>
      <c r="J217" s="1119"/>
      <c r="K217" s="1119"/>
    </row>
    <row r="218" spans="1:11" ht="14.1" customHeight="1" x14ac:dyDescent="0.25">
      <c r="A218" s="1119"/>
      <c r="B218" s="1119"/>
      <c r="C218" s="1135" t="s">
        <v>1048</v>
      </c>
      <c r="D218" s="1136">
        <v>0</v>
      </c>
      <c r="E218" s="1136">
        <v>0</v>
      </c>
      <c r="F218" s="1136">
        <v>0</v>
      </c>
      <c r="G218" s="1136">
        <v>0</v>
      </c>
      <c r="H218" s="1119"/>
      <c r="I218" s="1119"/>
      <c r="J218" s="1119"/>
      <c r="K218" s="1119"/>
    </row>
    <row r="219" spans="1:11" ht="14.1" customHeight="1" x14ac:dyDescent="0.25">
      <c r="A219" s="1119"/>
      <c r="B219" s="1119"/>
      <c r="C219" s="1135" t="s">
        <v>1049</v>
      </c>
      <c r="D219" s="1136">
        <v>0</v>
      </c>
      <c r="E219" s="1136">
        <v>0</v>
      </c>
      <c r="F219" s="1136">
        <v>0</v>
      </c>
      <c r="G219" s="1136">
        <v>0</v>
      </c>
      <c r="H219" s="1119"/>
      <c r="I219" s="1119"/>
      <c r="J219" s="1119"/>
      <c r="K219" s="1119"/>
    </row>
    <row r="220" spans="1:11" ht="14.1" customHeight="1" x14ac:dyDescent="0.25">
      <c r="A220" s="1119"/>
      <c r="B220" s="1119"/>
      <c r="C220" s="1135" t="s">
        <v>1053</v>
      </c>
      <c r="D220" s="1136">
        <v>0</v>
      </c>
      <c r="E220" s="1136">
        <v>0</v>
      </c>
      <c r="F220" s="1136">
        <v>0</v>
      </c>
      <c r="G220" s="1136">
        <v>0</v>
      </c>
      <c r="H220" s="1119"/>
      <c r="I220" s="1119"/>
      <c r="J220" s="1119"/>
      <c r="K220" s="1119"/>
    </row>
    <row r="221" spans="1:11" ht="14.1" customHeight="1" x14ac:dyDescent="0.25">
      <c r="A221" s="1119"/>
      <c r="B221" s="1119"/>
      <c r="C221" s="1135" t="s">
        <v>1048</v>
      </c>
      <c r="D221" s="1136">
        <v>0</v>
      </c>
      <c r="E221" s="1136">
        <v>0</v>
      </c>
      <c r="F221" s="1136">
        <v>0</v>
      </c>
      <c r="G221" s="1136">
        <v>0</v>
      </c>
      <c r="H221" s="1119"/>
      <c r="I221" s="1119"/>
      <c r="J221" s="1119"/>
      <c r="K221" s="1119"/>
    </row>
    <row r="222" spans="1:11" ht="14.1" customHeight="1" x14ac:dyDescent="0.25">
      <c r="A222" s="1119"/>
      <c r="B222" s="1119"/>
      <c r="C222" s="1135" t="s">
        <v>1049</v>
      </c>
      <c r="D222" s="1136">
        <v>0</v>
      </c>
      <c r="E222" s="1136">
        <v>0</v>
      </c>
      <c r="F222" s="1136">
        <v>0</v>
      </c>
      <c r="G222" s="1136">
        <v>0</v>
      </c>
      <c r="H222" s="1119"/>
      <c r="I222" s="1119"/>
      <c r="J222" s="1119"/>
      <c r="K222" s="1119"/>
    </row>
    <row r="223" spans="1:11" ht="14.1" customHeight="1" x14ac:dyDescent="0.25">
      <c r="A223" s="1119"/>
      <c r="B223" s="1119"/>
      <c r="C223" s="1135" t="s">
        <v>1054</v>
      </c>
      <c r="D223" s="1136">
        <v>0</v>
      </c>
      <c r="E223" s="1136">
        <v>0</v>
      </c>
      <c r="F223" s="1136">
        <v>0</v>
      </c>
      <c r="G223" s="1136">
        <v>0</v>
      </c>
      <c r="H223" s="1119"/>
      <c r="I223" s="1119"/>
      <c r="J223" s="1119"/>
      <c r="K223" s="1119"/>
    </row>
    <row r="224" spans="1:11" ht="14.1" customHeight="1" x14ac:dyDescent="0.25">
      <c r="A224" s="1119"/>
      <c r="B224" s="1119"/>
      <c r="C224" s="1135" t="s">
        <v>1048</v>
      </c>
      <c r="D224" s="1136">
        <v>0</v>
      </c>
      <c r="E224" s="1136">
        <v>0</v>
      </c>
      <c r="F224" s="1136">
        <v>0</v>
      </c>
      <c r="G224" s="1136">
        <v>0</v>
      </c>
      <c r="H224" s="1119"/>
      <c r="I224" s="1119"/>
      <c r="J224" s="1119"/>
      <c r="K224" s="1119"/>
    </row>
    <row r="225" spans="1:11" ht="14.1" customHeight="1" x14ac:dyDescent="0.25">
      <c r="A225" s="1119"/>
      <c r="B225" s="1119"/>
      <c r="C225" s="1135" t="s">
        <v>1049</v>
      </c>
      <c r="D225" s="1136">
        <v>0</v>
      </c>
      <c r="E225" s="1136">
        <v>0</v>
      </c>
      <c r="F225" s="1136">
        <v>0</v>
      </c>
      <c r="G225" s="1136">
        <v>0</v>
      </c>
      <c r="H225" s="1119"/>
      <c r="I225" s="1119"/>
      <c r="J225" s="1119"/>
      <c r="K225" s="1119"/>
    </row>
    <row r="226" spans="1:11" ht="14.1" customHeight="1" x14ac:dyDescent="0.25">
      <c r="A226" s="1119"/>
      <c r="B226" s="1119"/>
      <c r="C226" s="1135" t="s">
        <v>1055</v>
      </c>
      <c r="D226" s="1136">
        <v>0</v>
      </c>
      <c r="E226" s="1136">
        <v>0</v>
      </c>
      <c r="F226" s="1136">
        <v>0</v>
      </c>
      <c r="G226" s="1136">
        <v>0</v>
      </c>
      <c r="H226" s="1119"/>
      <c r="I226" s="1119"/>
      <c r="J226" s="1119"/>
      <c r="K226" s="1119"/>
    </row>
    <row r="227" spans="1:11" ht="14.1" customHeight="1" x14ac:dyDescent="0.25">
      <c r="A227" s="1119"/>
      <c r="B227" s="1119"/>
      <c r="C227" s="1135" t="s">
        <v>1048</v>
      </c>
      <c r="D227" s="1136">
        <v>0</v>
      </c>
      <c r="E227" s="1136">
        <v>0</v>
      </c>
      <c r="F227" s="1136">
        <v>0</v>
      </c>
      <c r="G227" s="1136">
        <v>0</v>
      </c>
      <c r="H227" s="1119"/>
      <c r="I227" s="1119"/>
      <c r="J227" s="1119"/>
      <c r="K227" s="1119"/>
    </row>
    <row r="228" spans="1:11" ht="14.1" customHeight="1" x14ac:dyDescent="0.25">
      <c r="A228" s="1119"/>
      <c r="B228" s="1119"/>
      <c r="C228" s="1135" t="s">
        <v>1049</v>
      </c>
      <c r="D228" s="1136">
        <v>0</v>
      </c>
      <c r="E228" s="1136">
        <v>0</v>
      </c>
      <c r="F228" s="1136">
        <v>0</v>
      </c>
      <c r="G228" s="1136">
        <v>0</v>
      </c>
      <c r="H228" s="1119"/>
      <c r="I228" s="1119"/>
      <c r="J228" s="1119"/>
      <c r="K228" s="1119"/>
    </row>
    <row r="229" spans="1:11" ht="14.1" customHeight="1" x14ac:dyDescent="0.25">
      <c r="A229" s="1119"/>
      <c r="B229" s="1119"/>
      <c r="C229" s="1135" t="s">
        <v>1056</v>
      </c>
      <c r="D229" s="1136">
        <v>0</v>
      </c>
      <c r="E229" s="1136">
        <v>0</v>
      </c>
      <c r="F229" s="1136">
        <v>0</v>
      </c>
      <c r="G229" s="1136">
        <v>0</v>
      </c>
      <c r="H229" s="1119"/>
      <c r="I229" s="1119"/>
      <c r="J229" s="1119"/>
      <c r="K229" s="1119"/>
    </row>
    <row r="230" spans="1:11" ht="14.1" customHeight="1" x14ac:dyDescent="0.25">
      <c r="A230" s="1119"/>
      <c r="B230" s="1119"/>
      <c r="C230" s="1135" t="s">
        <v>1048</v>
      </c>
      <c r="D230" s="1136">
        <v>0</v>
      </c>
      <c r="E230" s="1136">
        <v>0</v>
      </c>
      <c r="F230" s="1136">
        <v>0</v>
      </c>
      <c r="G230" s="1136">
        <v>0</v>
      </c>
      <c r="H230" s="1119"/>
      <c r="I230" s="1119"/>
      <c r="J230" s="1119"/>
      <c r="K230" s="1119"/>
    </row>
    <row r="231" spans="1:11" ht="14.1" customHeight="1" x14ac:dyDescent="0.25">
      <c r="A231" s="1119"/>
      <c r="B231" s="1119"/>
      <c r="C231" s="1135" t="s">
        <v>1057</v>
      </c>
      <c r="D231" s="1136">
        <v>0</v>
      </c>
      <c r="E231" s="1136">
        <v>0</v>
      </c>
      <c r="F231" s="1136">
        <v>0</v>
      </c>
      <c r="G231" s="1136">
        <v>0</v>
      </c>
      <c r="H231" s="1119"/>
      <c r="I231" s="1119"/>
      <c r="J231" s="1119"/>
      <c r="K231" s="1119"/>
    </row>
    <row r="232" spans="1:11" ht="14.1" customHeight="1" x14ac:dyDescent="0.25">
      <c r="A232" s="1119"/>
      <c r="B232" s="1119"/>
      <c r="C232" s="1135" t="s">
        <v>1058</v>
      </c>
      <c r="D232" s="1136">
        <v>0</v>
      </c>
      <c r="E232" s="1136">
        <v>0</v>
      </c>
      <c r="F232" s="1136">
        <v>0</v>
      </c>
      <c r="G232" s="1136">
        <v>0</v>
      </c>
      <c r="H232" s="1119"/>
      <c r="I232" s="1119"/>
      <c r="J232" s="1119"/>
      <c r="K232" s="1119"/>
    </row>
    <row r="233" spans="1:11" ht="14.1" customHeight="1" x14ac:dyDescent="0.25">
      <c r="A233" s="1119"/>
      <c r="B233" s="1119"/>
      <c r="C233" s="1135" t="s">
        <v>1059</v>
      </c>
      <c r="D233" s="1136">
        <v>0</v>
      </c>
      <c r="E233" s="1136">
        <v>0</v>
      </c>
      <c r="F233" s="1136">
        <v>0</v>
      </c>
      <c r="G233" s="1136">
        <v>0</v>
      </c>
      <c r="H233" s="1119"/>
      <c r="I233" s="1119"/>
      <c r="J233" s="1119"/>
      <c r="K233" s="1119"/>
    </row>
    <row r="234" spans="1:11" ht="14.1" customHeight="1" x14ac:dyDescent="0.25">
      <c r="A234" s="1119"/>
      <c r="B234" s="1119"/>
      <c r="C234" s="1135" t="s">
        <v>1060</v>
      </c>
      <c r="D234" s="1136">
        <v>0</v>
      </c>
      <c r="E234" s="1136">
        <v>0</v>
      </c>
      <c r="F234" s="1136">
        <v>0</v>
      </c>
      <c r="G234" s="1136">
        <v>0</v>
      </c>
      <c r="H234" s="1119"/>
      <c r="I234" s="1119"/>
      <c r="J234" s="1119"/>
      <c r="K234" s="1119"/>
    </row>
    <row r="235" spans="1:11" ht="14.1" customHeight="1" x14ac:dyDescent="0.25">
      <c r="A235" s="1119"/>
      <c r="B235" s="1119"/>
      <c r="C235" s="1135" t="s">
        <v>1061</v>
      </c>
      <c r="D235" s="1136">
        <v>0</v>
      </c>
      <c r="E235" s="1136">
        <v>8000000</v>
      </c>
      <c r="F235" s="1136">
        <v>0</v>
      </c>
      <c r="G235" s="1136">
        <v>0</v>
      </c>
      <c r="H235" s="1119"/>
      <c r="I235" s="1119"/>
      <c r="J235" s="1119"/>
      <c r="K235" s="1119"/>
    </row>
    <row r="236" spans="1:11" ht="14.1" customHeight="1" x14ac:dyDescent="0.25">
      <c r="A236" s="1119"/>
      <c r="B236" s="1119"/>
      <c r="C236" s="1135" t="s">
        <v>1048</v>
      </c>
      <c r="D236" s="1136">
        <v>0</v>
      </c>
      <c r="E236" s="1136">
        <v>8000000</v>
      </c>
      <c r="F236" s="1136">
        <v>0</v>
      </c>
      <c r="G236" s="1136">
        <v>0</v>
      </c>
      <c r="H236" s="1119"/>
      <c r="I236" s="1119"/>
      <c r="J236" s="1119"/>
      <c r="K236" s="1119"/>
    </row>
    <row r="237" spans="1:11" ht="14.1" customHeight="1" x14ac:dyDescent="0.25">
      <c r="A237" s="1119"/>
      <c r="B237" s="1119"/>
      <c r="C237" s="1135" t="s">
        <v>1057</v>
      </c>
      <c r="D237" s="1136">
        <v>0</v>
      </c>
      <c r="E237" s="1136">
        <v>0</v>
      </c>
      <c r="F237" s="1136">
        <v>0</v>
      </c>
      <c r="G237" s="1136">
        <v>0</v>
      </c>
      <c r="H237" s="1119"/>
      <c r="I237" s="1119"/>
      <c r="J237" s="1119"/>
      <c r="K237" s="1119"/>
    </row>
    <row r="238" spans="1:11" ht="14.1" customHeight="1" x14ac:dyDescent="0.25">
      <c r="A238" s="1119"/>
      <c r="B238" s="1119"/>
      <c r="C238" s="1135" t="s">
        <v>1058</v>
      </c>
      <c r="D238" s="1136">
        <v>0</v>
      </c>
      <c r="E238" s="1136">
        <v>0</v>
      </c>
      <c r="F238" s="1136">
        <v>0</v>
      </c>
      <c r="G238" s="1136">
        <v>0</v>
      </c>
      <c r="H238" s="1119"/>
      <c r="I238" s="1119"/>
      <c r="J238" s="1119"/>
      <c r="K238" s="1119"/>
    </row>
    <row r="239" spans="1:11" ht="14.1" customHeight="1" x14ac:dyDescent="0.25">
      <c r="A239" s="1119"/>
      <c r="B239" s="1119"/>
      <c r="C239" s="1135" t="s">
        <v>1059</v>
      </c>
      <c r="D239" s="1136">
        <v>0</v>
      </c>
      <c r="E239" s="1136">
        <v>0</v>
      </c>
      <c r="F239" s="1136">
        <v>0</v>
      </c>
      <c r="G239" s="1136">
        <v>0</v>
      </c>
      <c r="H239" s="1119"/>
      <c r="I239" s="1119"/>
      <c r="J239" s="1119"/>
      <c r="K239" s="1119"/>
    </row>
    <row r="240" spans="1:11" ht="14.1" customHeight="1" x14ac:dyDescent="0.25">
      <c r="A240" s="1119"/>
      <c r="B240" s="1119"/>
      <c r="C240" s="1135" t="s">
        <v>1060</v>
      </c>
      <c r="D240" s="1136">
        <v>0</v>
      </c>
      <c r="E240" s="1136">
        <v>0</v>
      </c>
      <c r="F240" s="1136">
        <v>0</v>
      </c>
      <c r="G240" s="1136">
        <v>0</v>
      </c>
      <c r="H240" s="1119"/>
      <c r="I240" s="1119"/>
      <c r="J240" s="1119"/>
      <c r="K240" s="1119"/>
    </row>
    <row r="241" spans="1:11" ht="14.1" customHeight="1" x14ac:dyDescent="0.25">
      <c r="A241" s="1119"/>
      <c r="B241" s="1119"/>
      <c r="C241" s="1135" t="s">
        <v>1062</v>
      </c>
      <c r="D241" s="1136">
        <v>0</v>
      </c>
      <c r="E241" s="1136">
        <v>0</v>
      </c>
      <c r="F241" s="1136">
        <v>0</v>
      </c>
      <c r="G241" s="1136">
        <v>0</v>
      </c>
      <c r="H241" s="1119"/>
      <c r="I241" s="1119"/>
      <c r="J241" s="1119"/>
      <c r="K241" s="1119"/>
    </row>
    <row r="242" spans="1:11" ht="14.1" customHeight="1" x14ac:dyDescent="0.25">
      <c r="A242" s="1119"/>
      <c r="B242" s="1119"/>
      <c r="C242" s="1135" t="s">
        <v>1048</v>
      </c>
      <c r="D242" s="1136">
        <v>0</v>
      </c>
      <c r="E242" s="1136">
        <v>0</v>
      </c>
      <c r="F242" s="1136">
        <v>0</v>
      </c>
      <c r="G242" s="1136">
        <v>0</v>
      </c>
      <c r="H242" s="1119"/>
      <c r="I242" s="1119"/>
      <c r="J242" s="1119"/>
      <c r="K242" s="1119"/>
    </row>
    <row r="243" spans="1:11" ht="14.1" customHeight="1" x14ac:dyDescent="0.25">
      <c r="A243" s="1119"/>
      <c r="B243" s="1119"/>
      <c r="C243" s="1135" t="s">
        <v>1057</v>
      </c>
      <c r="D243" s="1136">
        <v>0</v>
      </c>
      <c r="E243" s="1136">
        <v>0</v>
      </c>
      <c r="F243" s="1136">
        <v>0</v>
      </c>
      <c r="G243" s="1136">
        <v>0</v>
      </c>
      <c r="H243" s="1119"/>
      <c r="I243" s="1119"/>
      <c r="J243" s="1119"/>
      <c r="K243" s="1119"/>
    </row>
    <row r="244" spans="1:11" ht="14.1" customHeight="1" x14ac:dyDescent="0.25">
      <c r="A244" s="1119"/>
      <c r="B244" s="1119"/>
      <c r="C244" s="1135" t="s">
        <v>1058</v>
      </c>
      <c r="D244" s="1136">
        <v>0</v>
      </c>
      <c r="E244" s="1136">
        <v>0</v>
      </c>
      <c r="F244" s="1136">
        <v>0</v>
      </c>
      <c r="G244" s="1136">
        <v>0</v>
      </c>
      <c r="H244" s="1119"/>
      <c r="I244" s="1119"/>
      <c r="J244" s="1119"/>
      <c r="K244" s="1119"/>
    </row>
    <row r="245" spans="1:11" ht="14.1" customHeight="1" x14ac:dyDescent="0.25">
      <c r="A245" s="1119"/>
      <c r="B245" s="1119"/>
      <c r="C245" s="1135" t="s">
        <v>1059</v>
      </c>
      <c r="D245" s="1136">
        <v>0</v>
      </c>
      <c r="E245" s="1136">
        <v>0</v>
      </c>
      <c r="F245" s="1136">
        <v>0</v>
      </c>
      <c r="G245" s="1136">
        <v>0</v>
      </c>
      <c r="H245" s="1119"/>
      <c r="I245" s="1119"/>
      <c r="J245" s="1119"/>
      <c r="K245" s="1119"/>
    </row>
    <row r="246" spans="1:11" ht="14.1" customHeight="1" x14ac:dyDescent="0.25">
      <c r="A246" s="1119"/>
      <c r="B246" s="1119"/>
      <c r="C246" s="1135" t="s">
        <v>1060</v>
      </c>
      <c r="D246" s="1136">
        <v>0</v>
      </c>
      <c r="E246" s="1136">
        <v>0</v>
      </c>
      <c r="F246" s="1136">
        <v>0</v>
      </c>
      <c r="G246" s="1136">
        <v>0</v>
      </c>
      <c r="H246" s="1119"/>
      <c r="I246" s="1119"/>
      <c r="J246" s="1119"/>
      <c r="K246" s="1119"/>
    </row>
    <row r="247" spans="1:11" ht="14.1" customHeight="1" x14ac:dyDescent="0.25">
      <c r="A247" s="1119"/>
      <c r="B247" s="1119"/>
      <c r="C247" s="1135" t="s">
        <v>1063</v>
      </c>
      <c r="D247" s="1136">
        <v>0</v>
      </c>
      <c r="E247" s="1136">
        <v>0</v>
      </c>
      <c r="F247" s="1136">
        <v>0</v>
      </c>
      <c r="G247" s="1136">
        <v>0</v>
      </c>
      <c r="H247" s="1119"/>
      <c r="I247" s="1119"/>
      <c r="J247" s="1119"/>
      <c r="K247" s="1119"/>
    </row>
    <row r="248" spans="1:11" ht="14.1" customHeight="1" x14ac:dyDescent="0.25">
      <c r="A248" s="1119"/>
      <c r="B248" s="1119"/>
      <c r="C248" s="1135" t="s">
        <v>1064</v>
      </c>
      <c r="D248" s="1136">
        <v>0</v>
      </c>
      <c r="E248" s="1136">
        <v>0</v>
      </c>
      <c r="F248" s="1136">
        <v>0</v>
      </c>
      <c r="G248" s="1136">
        <v>0</v>
      </c>
      <c r="H248" s="1119"/>
      <c r="I248" s="1119"/>
      <c r="J248" s="1119"/>
      <c r="K248" s="1119"/>
    </row>
    <row r="249" spans="1:11" ht="14.1" customHeight="1" x14ac:dyDescent="0.25">
      <c r="A249" s="1119"/>
      <c r="B249" s="1119"/>
      <c r="C249" s="1137" t="s">
        <v>572</v>
      </c>
      <c r="D249" s="1136">
        <v>0</v>
      </c>
      <c r="E249" s="1136">
        <v>8000000</v>
      </c>
      <c r="F249" s="1136">
        <v>0</v>
      </c>
      <c r="G249" s="1136">
        <v>0</v>
      </c>
      <c r="H249" s="1119"/>
      <c r="I249" s="1119"/>
      <c r="J249" s="1119"/>
      <c r="K249" s="1119"/>
    </row>
    <row r="250" spans="1:11" ht="15" customHeight="1" x14ac:dyDescent="0.25">
      <c r="A250" s="1119"/>
      <c r="B250" s="1119"/>
      <c r="C250" s="1138" t="s">
        <v>1038</v>
      </c>
      <c r="D250" s="1139" t="s">
        <v>1038</v>
      </c>
      <c r="E250" s="1139" t="s">
        <v>1038</v>
      </c>
      <c r="F250" s="1139" t="s">
        <v>1038</v>
      </c>
      <c r="G250" s="1139" t="s">
        <v>1038</v>
      </c>
      <c r="H250" s="1119"/>
      <c r="I250" s="1119"/>
      <c r="J250" s="1119"/>
      <c r="K250" s="1119"/>
    </row>
    <row r="251" spans="1:11" ht="15" customHeight="1" x14ac:dyDescent="0.25">
      <c r="A251" s="1119"/>
      <c r="B251" s="1119"/>
      <c r="C251" s="1122" t="s">
        <v>1154</v>
      </c>
      <c r="D251" s="1140">
        <v>0</v>
      </c>
      <c r="E251" s="1140">
        <v>168200000</v>
      </c>
      <c r="F251" s="1140">
        <v>161200000</v>
      </c>
      <c r="G251" s="1140">
        <v>161200000</v>
      </c>
      <c r="H251" s="1119"/>
      <c r="I251" s="1119"/>
      <c r="J251" s="1119"/>
      <c r="K251" s="1119"/>
    </row>
    <row r="252" spans="1:11" ht="15" customHeight="1" x14ac:dyDescent="0.25">
      <c r="A252" s="1119"/>
      <c r="B252" s="1119"/>
      <c r="C252" s="1123" t="s">
        <v>1047</v>
      </c>
      <c r="D252" s="1141">
        <v>0</v>
      </c>
      <c r="E252" s="1141">
        <v>112900000</v>
      </c>
      <c r="F252" s="1141">
        <v>112900000</v>
      </c>
      <c r="G252" s="1141">
        <v>112900000</v>
      </c>
      <c r="H252" s="1119"/>
      <c r="I252" s="1119"/>
      <c r="J252" s="1119"/>
      <c r="K252" s="1119"/>
    </row>
    <row r="253" spans="1:11" ht="15" customHeight="1" x14ac:dyDescent="0.25">
      <c r="A253" s="1119"/>
      <c r="B253" s="1119"/>
      <c r="C253" s="1123" t="s">
        <v>1048</v>
      </c>
      <c r="D253" s="1141">
        <v>0</v>
      </c>
      <c r="E253" s="1141">
        <v>112900000</v>
      </c>
      <c r="F253" s="1141">
        <v>112900000</v>
      </c>
      <c r="G253" s="1141">
        <v>112900000</v>
      </c>
      <c r="H253" s="1119"/>
      <c r="I253" s="1119"/>
      <c r="J253" s="1119"/>
      <c r="K253" s="1119"/>
    </row>
    <row r="254" spans="1:11" ht="15" customHeight="1" x14ac:dyDescent="0.25">
      <c r="A254" s="1119"/>
      <c r="B254" s="1119"/>
      <c r="C254" s="1123" t="s">
        <v>1049</v>
      </c>
      <c r="D254" s="1141">
        <v>0</v>
      </c>
      <c r="E254" s="1141">
        <v>0</v>
      </c>
      <c r="F254" s="1141">
        <v>0</v>
      </c>
      <c r="G254" s="1141">
        <v>0</v>
      </c>
      <c r="H254" s="1119"/>
      <c r="I254" s="1119"/>
      <c r="J254" s="1119"/>
      <c r="K254" s="1119"/>
    </row>
    <row r="255" spans="1:11" ht="15" customHeight="1" x14ac:dyDescent="0.25">
      <c r="A255" s="1119"/>
      <c r="B255" s="1119"/>
      <c r="C255" s="1123" t="s">
        <v>1050</v>
      </c>
      <c r="D255" s="1141">
        <v>0</v>
      </c>
      <c r="E255" s="1141">
        <v>19200000</v>
      </c>
      <c r="F255" s="1141">
        <v>19200000</v>
      </c>
      <c r="G255" s="1141">
        <v>19200000</v>
      </c>
      <c r="H255" s="1119"/>
      <c r="I255" s="1119"/>
      <c r="J255" s="1119"/>
      <c r="K255" s="1119"/>
    </row>
    <row r="256" spans="1:11" ht="15" customHeight="1" x14ac:dyDescent="0.25">
      <c r="A256" s="1119"/>
      <c r="B256" s="1119"/>
      <c r="C256" s="1123" t="s">
        <v>1048</v>
      </c>
      <c r="D256" s="1141">
        <v>0</v>
      </c>
      <c r="E256" s="1141">
        <v>19200000</v>
      </c>
      <c r="F256" s="1141">
        <v>19200000</v>
      </c>
      <c r="G256" s="1141">
        <v>19200000</v>
      </c>
      <c r="H256" s="1119"/>
      <c r="I256" s="1119"/>
      <c r="J256" s="1119"/>
      <c r="K256" s="1119"/>
    </row>
    <row r="257" spans="1:11" ht="15" customHeight="1" x14ac:dyDescent="0.25">
      <c r="A257" s="1119"/>
      <c r="B257" s="1119"/>
      <c r="C257" s="1123" t="s">
        <v>1049</v>
      </c>
      <c r="D257" s="1141">
        <v>0</v>
      </c>
      <c r="E257" s="1141">
        <v>0</v>
      </c>
      <c r="F257" s="1141">
        <v>0</v>
      </c>
      <c r="G257" s="1141">
        <v>0</v>
      </c>
      <c r="H257" s="1119"/>
      <c r="I257" s="1119"/>
      <c r="J257" s="1119"/>
      <c r="K257" s="1119"/>
    </row>
    <row r="258" spans="1:11" ht="15" customHeight="1" x14ac:dyDescent="0.25">
      <c r="A258" s="1119"/>
      <c r="B258" s="1119"/>
      <c r="C258" s="1123" t="s">
        <v>1051</v>
      </c>
      <c r="D258" s="1141">
        <v>0</v>
      </c>
      <c r="E258" s="1141">
        <v>26100000</v>
      </c>
      <c r="F258" s="1141">
        <v>27100000</v>
      </c>
      <c r="G258" s="1141">
        <v>27100000</v>
      </c>
      <c r="H258" s="1119"/>
      <c r="I258" s="1119"/>
      <c r="J258" s="1119"/>
      <c r="K258" s="1119"/>
    </row>
    <row r="259" spans="1:11" ht="15" customHeight="1" x14ac:dyDescent="0.25">
      <c r="A259" s="1119"/>
      <c r="B259" s="1119"/>
      <c r="C259" s="1123" t="s">
        <v>1048</v>
      </c>
      <c r="D259" s="1141">
        <v>0</v>
      </c>
      <c r="E259" s="1141">
        <v>26100000</v>
      </c>
      <c r="F259" s="1141">
        <v>27100000</v>
      </c>
      <c r="G259" s="1141">
        <v>27100000</v>
      </c>
      <c r="H259" s="1119"/>
      <c r="I259" s="1119"/>
      <c r="J259" s="1119"/>
      <c r="K259" s="1119"/>
    </row>
    <row r="260" spans="1:11" ht="15" customHeight="1" x14ac:dyDescent="0.25">
      <c r="A260" s="1119"/>
      <c r="B260" s="1119"/>
      <c r="C260" s="1123" t="s">
        <v>1049</v>
      </c>
      <c r="D260" s="1141">
        <v>0</v>
      </c>
      <c r="E260" s="1141">
        <v>0</v>
      </c>
      <c r="F260" s="1141">
        <v>0</v>
      </c>
      <c r="G260" s="1141">
        <v>0</v>
      </c>
      <c r="H260" s="1119"/>
      <c r="I260" s="1119"/>
      <c r="J260" s="1119"/>
      <c r="K260" s="1119"/>
    </row>
    <row r="261" spans="1:11" ht="15" customHeight="1" x14ac:dyDescent="0.25">
      <c r="A261" s="1119"/>
      <c r="B261" s="1119"/>
      <c r="C261" s="1123" t="s">
        <v>1052</v>
      </c>
      <c r="D261" s="1141">
        <v>0</v>
      </c>
      <c r="E261" s="1141">
        <v>0</v>
      </c>
      <c r="F261" s="1141">
        <v>0</v>
      </c>
      <c r="G261" s="1141">
        <v>0</v>
      </c>
      <c r="H261" s="1119"/>
      <c r="I261" s="1119"/>
      <c r="J261" s="1119"/>
      <c r="K261" s="1119"/>
    </row>
    <row r="262" spans="1:11" ht="15" customHeight="1" x14ac:dyDescent="0.25">
      <c r="A262" s="1119"/>
      <c r="B262" s="1119"/>
      <c r="C262" s="1123" t="s">
        <v>1048</v>
      </c>
      <c r="D262" s="1141">
        <v>0</v>
      </c>
      <c r="E262" s="1141">
        <v>0</v>
      </c>
      <c r="F262" s="1141">
        <v>0</v>
      </c>
      <c r="G262" s="1141">
        <v>0</v>
      </c>
      <c r="H262" s="1119"/>
      <c r="I262" s="1119"/>
      <c r="J262" s="1119"/>
      <c r="K262" s="1119"/>
    </row>
    <row r="263" spans="1:11" ht="15" customHeight="1" x14ac:dyDescent="0.25">
      <c r="A263" s="1119"/>
      <c r="B263" s="1119"/>
      <c r="C263" s="1123" t="s">
        <v>1049</v>
      </c>
      <c r="D263" s="1141">
        <v>0</v>
      </c>
      <c r="E263" s="1141">
        <v>0</v>
      </c>
      <c r="F263" s="1141">
        <v>0</v>
      </c>
      <c r="G263" s="1141">
        <v>0</v>
      </c>
      <c r="H263" s="1119"/>
      <c r="I263" s="1119"/>
      <c r="J263" s="1119"/>
      <c r="K263" s="1119"/>
    </row>
    <row r="264" spans="1:11" ht="20.100000000000001" customHeight="1" x14ac:dyDescent="0.25">
      <c r="A264" s="1119"/>
      <c r="B264" s="1119"/>
      <c r="C264" s="1123" t="s">
        <v>1155</v>
      </c>
      <c r="D264" s="1142">
        <v>0</v>
      </c>
      <c r="E264" s="1142">
        <v>0</v>
      </c>
      <c r="F264" s="1142">
        <v>0</v>
      </c>
      <c r="G264" s="1142">
        <v>0</v>
      </c>
      <c r="H264" s="1119"/>
      <c r="I264" s="1119"/>
      <c r="J264" s="1119"/>
      <c r="K264" s="1119"/>
    </row>
    <row r="265" spans="1:11" ht="15" customHeight="1" x14ac:dyDescent="0.25">
      <c r="A265" s="1119"/>
      <c r="B265" s="1119"/>
      <c r="C265" s="1123" t="s">
        <v>1048</v>
      </c>
      <c r="D265" s="1141">
        <v>0</v>
      </c>
      <c r="E265" s="1141">
        <v>0</v>
      </c>
      <c r="F265" s="1141">
        <v>0</v>
      </c>
      <c r="G265" s="1141">
        <v>0</v>
      </c>
      <c r="H265" s="1119"/>
      <c r="I265" s="1119"/>
      <c r="J265" s="1119"/>
      <c r="K265" s="1119"/>
    </row>
    <row r="266" spans="1:11" ht="15" customHeight="1" x14ac:dyDescent="0.25">
      <c r="A266" s="1119"/>
      <c r="B266" s="1119"/>
      <c r="C266" s="1123" t="s">
        <v>1049</v>
      </c>
      <c r="D266" s="1141">
        <v>0</v>
      </c>
      <c r="E266" s="1141">
        <v>0</v>
      </c>
      <c r="F266" s="1141">
        <v>0</v>
      </c>
      <c r="G266" s="1141">
        <v>0</v>
      </c>
      <c r="H266" s="1119"/>
      <c r="I266" s="1119"/>
      <c r="J266" s="1119"/>
      <c r="K266" s="1119"/>
    </row>
    <row r="267" spans="1:11" ht="15" customHeight="1" x14ac:dyDescent="0.25">
      <c r="A267" s="1119"/>
      <c r="B267" s="1119"/>
      <c r="C267" s="1123" t="s">
        <v>1054</v>
      </c>
      <c r="D267" s="1141">
        <v>0</v>
      </c>
      <c r="E267" s="1141">
        <v>0</v>
      </c>
      <c r="F267" s="1141">
        <v>0</v>
      </c>
      <c r="G267" s="1141">
        <v>0</v>
      </c>
      <c r="H267" s="1119"/>
      <c r="I267" s="1119"/>
      <c r="J267" s="1119"/>
      <c r="K267" s="1119"/>
    </row>
    <row r="268" spans="1:11" ht="15" customHeight="1" x14ac:dyDescent="0.25">
      <c r="A268" s="1119"/>
      <c r="B268" s="1119"/>
      <c r="C268" s="1123" t="s">
        <v>1048</v>
      </c>
      <c r="D268" s="1141">
        <v>0</v>
      </c>
      <c r="E268" s="1141">
        <v>0</v>
      </c>
      <c r="F268" s="1141">
        <v>0</v>
      </c>
      <c r="G268" s="1141">
        <v>0</v>
      </c>
      <c r="H268" s="1119"/>
      <c r="I268" s="1119"/>
      <c r="J268" s="1119"/>
      <c r="K268" s="1119"/>
    </row>
    <row r="269" spans="1:11" ht="15" customHeight="1" x14ac:dyDescent="0.25">
      <c r="A269" s="1119"/>
      <c r="B269" s="1119"/>
      <c r="C269" s="1123" t="s">
        <v>1049</v>
      </c>
      <c r="D269" s="1141">
        <v>0</v>
      </c>
      <c r="E269" s="1141">
        <v>0</v>
      </c>
      <c r="F269" s="1141">
        <v>0</v>
      </c>
      <c r="G269" s="1141">
        <v>0</v>
      </c>
      <c r="H269" s="1119"/>
      <c r="I269" s="1119"/>
      <c r="J269" s="1119"/>
      <c r="K269" s="1119"/>
    </row>
    <row r="270" spans="1:11" ht="15" customHeight="1" x14ac:dyDescent="0.25">
      <c r="A270" s="1119"/>
      <c r="B270" s="1119"/>
      <c r="C270" s="1123" t="s">
        <v>1055</v>
      </c>
      <c r="D270" s="1141">
        <v>0</v>
      </c>
      <c r="E270" s="1141">
        <v>0</v>
      </c>
      <c r="F270" s="1141">
        <v>0</v>
      </c>
      <c r="G270" s="1141">
        <v>0</v>
      </c>
      <c r="H270" s="1119"/>
      <c r="I270" s="1119"/>
      <c r="J270" s="1119"/>
      <c r="K270" s="1119"/>
    </row>
    <row r="271" spans="1:11" ht="15" customHeight="1" x14ac:dyDescent="0.25">
      <c r="A271" s="1119"/>
      <c r="B271" s="1119"/>
      <c r="C271" s="1123" t="s">
        <v>1048</v>
      </c>
      <c r="D271" s="1141">
        <v>0</v>
      </c>
      <c r="E271" s="1141">
        <v>0</v>
      </c>
      <c r="F271" s="1141">
        <v>0</v>
      </c>
      <c r="G271" s="1141">
        <v>0</v>
      </c>
      <c r="H271" s="1119"/>
      <c r="I271" s="1119"/>
      <c r="J271" s="1119"/>
      <c r="K271" s="1119"/>
    </row>
    <row r="272" spans="1:11" ht="15" customHeight="1" x14ac:dyDescent="0.25">
      <c r="A272" s="1119"/>
      <c r="B272" s="1119"/>
      <c r="C272" s="1123" t="s">
        <v>1049</v>
      </c>
      <c r="D272" s="1141">
        <v>0</v>
      </c>
      <c r="E272" s="1141">
        <v>0</v>
      </c>
      <c r="F272" s="1141">
        <v>0</v>
      </c>
      <c r="G272" s="1141">
        <v>0</v>
      </c>
      <c r="H272" s="1119"/>
      <c r="I272" s="1119"/>
      <c r="J272" s="1119"/>
      <c r="K272" s="1119"/>
    </row>
    <row r="273" spans="1:11" ht="15" customHeight="1" x14ac:dyDescent="0.25">
      <c r="A273" s="1119"/>
      <c r="B273" s="1119"/>
      <c r="C273" s="1123" t="s">
        <v>1056</v>
      </c>
      <c r="D273" s="1141">
        <v>0</v>
      </c>
      <c r="E273" s="1141">
        <v>0</v>
      </c>
      <c r="F273" s="1141">
        <v>0</v>
      </c>
      <c r="G273" s="1141">
        <v>0</v>
      </c>
      <c r="H273" s="1119"/>
      <c r="I273" s="1119"/>
      <c r="J273" s="1119"/>
      <c r="K273" s="1119"/>
    </row>
    <row r="274" spans="1:11" ht="15" customHeight="1" x14ac:dyDescent="0.25">
      <c r="A274" s="1119"/>
      <c r="B274" s="1119"/>
      <c r="C274" s="1123" t="s">
        <v>1048</v>
      </c>
      <c r="D274" s="1141">
        <v>0</v>
      </c>
      <c r="E274" s="1141">
        <v>0</v>
      </c>
      <c r="F274" s="1141">
        <v>0</v>
      </c>
      <c r="G274" s="1141">
        <v>0</v>
      </c>
      <c r="H274" s="1119"/>
      <c r="I274" s="1119"/>
      <c r="J274" s="1119"/>
      <c r="K274" s="1119"/>
    </row>
    <row r="275" spans="1:11" ht="15" customHeight="1" x14ac:dyDescent="0.25">
      <c r="A275" s="1119"/>
      <c r="B275" s="1119"/>
      <c r="C275" s="1123" t="s">
        <v>1057</v>
      </c>
      <c r="D275" s="1141">
        <v>0</v>
      </c>
      <c r="E275" s="1141">
        <v>0</v>
      </c>
      <c r="F275" s="1141">
        <v>0</v>
      </c>
      <c r="G275" s="1141">
        <v>0</v>
      </c>
      <c r="H275" s="1119"/>
      <c r="I275" s="1119"/>
      <c r="J275" s="1119"/>
      <c r="K275" s="1119"/>
    </row>
    <row r="276" spans="1:11" ht="15" customHeight="1" x14ac:dyDescent="0.25">
      <c r="A276" s="1119"/>
      <c r="B276" s="1119"/>
      <c r="C276" s="1123" t="s">
        <v>1058</v>
      </c>
      <c r="D276" s="1141">
        <v>0</v>
      </c>
      <c r="E276" s="1141">
        <v>0</v>
      </c>
      <c r="F276" s="1141">
        <v>0</v>
      </c>
      <c r="G276" s="1141">
        <v>0</v>
      </c>
      <c r="H276" s="1119"/>
      <c r="I276" s="1119"/>
      <c r="J276" s="1119"/>
      <c r="K276" s="1119"/>
    </row>
    <row r="277" spans="1:11" ht="15" customHeight="1" x14ac:dyDescent="0.25">
      <c r="A277" s="1119"/>
      <c r="B277" s="1119"/>
      <c r="C277" s="1123" t="s">
        <v>1059</v>
      </c>
      <c r="D277" s="1141">
        <v>0</v>
      </c>
      <c r="E277" s="1141">
        <v>0</v>
      </c>
      <c r="F277" s="1141">
        <v>0</v>
      </c>
      <c r="G277" s="1141">
        <v>0</v>
      </c>
      <c r="H277" s="1119"/>
      <c r="I277" s="1119"/>
      <c r="J277" s="1119"/>
      <c r="K277" s="1119"/>
    </row>
    <row r="278" spans="1:11" ht="15" customHeight="1" x14ac:dyDescent="0.25">
      <c r="A278" s="1119"/>
      <c r="B278" s="1119"/>
      <c r="C278" s="1123" t="s">
        <v>1060</v>
      </c>
      <c r="D278" s="1141">
        <v>0</v>
      </c>
      <c r="E278" s="1141">
        <v>0</v>
      </c>
      <c r="F278" s="1141">
        <v>0</v>
      </c>
      <c r="G278" s="1141">
        <v>0</v>
      </c>
      <c r="H278" s="1119"/>
      <c r="I278" s="1119"/>
      <c r="J278" s="1119"/>
      <c r="K278" s="1119"/>
    </row>
    <row r="279" spans="1:11" ht="15" customHeight="1" x14ac:dyDescent="0.25">
      <c r="A279" s="1119"/>
      <c r="B279" s="1119"/>
      <c r="C279" s="1123" t="s">
        <v>1061</v>
      </c>
      <c r="D279" s="1141">
        <v>0</v>
      </c>
      <c r="E279" s="1141">
        <v>10000000</v>
      </c>
      <c r="F279" s="1141">
        <v>2000000</v>
      </c>
      <c r="G279" s="1141">
        <v>2000000</v>
      </c>
      <c r="H279" s="1119"/>
      <c r="I279" s="1119"/>
      <c r="J279" s="1119"/>
      <c r="K279" s="1119"/>
    </row>
    <row r="280" spans="1:11" ht="15" customHeight="1" x14ac:dyDescent="0.25">
      <c r="A280" s="1119"/>
      <c r="B280" s="1119"/>
      <c r="C280" s="1123" t="s">
        <v>1048</v>
      </c>
      <c r="D280" s="1141">
        <v>0</v>
      </c>
      <c r="E280" s="1141">
        <v>10000000</v>
      </c>
      <c r="F280" s="1141">
        <v>2000000</v>
      </c>
      <c r="G280" s="1141">
        <v>2000000</v>
      </c>
      <c r="H280" s="1119"/>
      <c r="I280" s="1119"/>
      <c r="J280" s="1119"/>
      <c r="K280" s="1119"/>
    </row>
    <row r="281" spans="1:11" ht="15" customHeight="1" x14ac:dyDescent="0.25">
      <c r="A281" s="1119"/>
      <c r="B281" s="1119"/>
      <c r="C281" s="1123" t="s">
        <v>1057</v>
      </c>
      <c r="D281" s="1141">
        <v>0</v>
      </c>
      <c r="E281" s="1141">
        <v>0</v>
      </c>
      <c r="F281" s="1141">
        <v>0</v>
      </c>
      <c r="G281" s="1141">
        <v>0</v>
      </c>
      <c r="H281" s="1119"/>
      <c r="I281" s="1119"/>
      <c r="J281" s="1119"/>
      <c r="K281" s="1119"/>
    </row>
    <row r="282" spans="1:11" ht="15" customHeight="1" x14ac:dyDescent="0.25">
      <c r="A282" s="1119"/>
      <c r="B282" s="1119"/>
      <c r="C282" s="1123" t="s">
        <v>1058</v>
      </c>
      <c r="D282" s="1141">
        <v>0</v>
      </c>
      <c r="E282" s="1141">
        <v>0</v>
      </c>
      <c r="F282" s="1141">
        <v>0</v>
      </c>
      <c r="G282" s="1141">
        <v>0</v>
      </c>
      <c r="H282" s="1119"/>
      <c r="I282" s="1119"/>
      <c r="J282" s="1119"/>
      <c r="K282" s="1119"/>
    </row>
    <row r="283" spans="1:11" ht="15" customHeight="1" x14ac:dyDescent="0.25">
      <c r="A283" s="1119"/>
      <c r="B283" s="1119"/>
      <c r="C283" s="1123" t="s">
        <v>1059</v>
      </c>
      <c r="D283" s="1141">
        <v>0</v>
      </c>
      <c r="E283" s="1141">
        <v>0</v>
      </c>
      <c r="F283" s="1141">
        <v>0</v>
      </c>
      <c r="G283" s="1141">
        <v>0</v>
      </c>
      <c r="H283" s="1119"/>
      <c r="I283" s="1119"/>
      <c r="J283" s="1119"/>
      <c r="K283" s="1119"/>
    </row>
    <row r="284" spans="1:11" ht="15" customHeight="1" x14ac:dyDescent="0.25">
      <c r="A284" s="1119"/>
      <c r="B284" s="1119"/>
      <c r="C284" s="1123" t="s">
        <v>1060</v>
      </c>
      <c r="D284" s="1141">
        <v>0</v>
      </c>
      <c r="E284" s="1141">
        <v>0</v>
      </c>
      <c r="F284" s="1141">
        <v>0</v>
      </c>
      <c r="G284" s="1141">
        <v>0</v>
      </c>
      <c r="H284" s="1119"/>
      <c r="I284" s="1119"/>
      <c r="J284" s="1119"/>
      <c r="K284" s="1119"/>
    </row>
    <row r="285" spans="1:11" ht="15" customHeight="1" x14ac:dyDescent="0.25">
      <c r="A285" s="1119"/>
      <c r="B285" s="1119"/>
      <c r="C285" s="1123" t="s">
        <v>1062</v>
      </c>
      <c r="D285" s="1141">
        <v>0</v>
      </c>
      <c r="E285" s="1141">
        <v>0</v>
      </c>
      <c r="F285" s="1141">
        <v>0</v>
      </c>
      <c r="G285" s="1141">
        <v>0</v>
      </c>
      <c r="H285" s="1119"/>
      <c r="I285" s="1119"/>
      <c r="J285" s="1119"/>
      <c r="K285" s="1119"/>
    </row>
    <row r="286" spans="1:11" ht="15" customHeight="1" x14ac:dyDescent="0.25">
      <c r="A286" s="1119"/>
      <c r="B286" s="1119"/>
      <c r="C286" s="1123" t="s">
        <v>1048</v>
      </c>
      <c r="D286" s="1141">
        <v>0</v>
      </c>
      <c r="E286" s="1141">
        <v>0</v>
      </c>
      <c r="F286" s="1141">
        <v>0</v>
      </c>
      <c r="G286" s="1141">
        <v>0</v>
      </c>
      <c r="H286" s="1119"/>
      <c r="I286" s="1119"/>
      <c r="J286" s="1119"/>
      <c r="K286" s="1119"/>
    </row>
    <row r="287" spans="1:11" ht="15" customHeight="1" x14ac:dyDescent="0.25">
      <c r="A287" s="1119"/>
      <c r="B287" s="1119"/>
      <c r="C287" s="1123" t="s">
        <v>1057</v>
      </c>
      <c r="D287" s="1141">
        <v>0</v>
      </c>
      <c r="E287" s="1141">
        <v>0</v>
      </c>
      <c r="F287" s="1141">
        <v>0</v>
      </c>
      <c r="G287" s="1141">
        <v>0</v>
      </c>
      <c r="H287" s="1119"/>
      <c r="I287" s="1119"/>
      <c r="J287" s="1119"/>
      <c r="K287" s="1119"/>
    </row>
    <row r="288" spans="1:11" ht="15" customHeight="1" x14ac:dyDescent="0.25">
      <c r="A288" s="1119"/>
      <c r="B288" s="1119"/>
      <c r="C288" s="1123" t="s">
        <v>1058</v>
      </c>
      <c r="D288" s="1141">
        <v>0</v>
      </c>
      <c r="E288" s="1141">
        <v>0</v>
      </c>
      <c r="F288" s="1141">
        <v>0</v>
      </c>
      <c r="G288" s="1141">
        <v>0</v>
      </c>
      <c r="H288" s="1119"/>
      <c r="I288" s="1119"/>
      <c r="J288" s="1119"/>
      <c r="K288" s="1119"/>
    </row>
    <row r="289" spans="1:11" ht="15" customHeight="1" x14ac:dyDescent="0.25">
      <c r="A289" s="1119"/>
      <c r="B289" s="1119"/>
      <c r="C289" s="1123" t="s">
        <v>1059</v>
      </c>
      <c r="D289" s="1141">
        <v>0</v>
      </c>
      <c r="E289" s="1141">
        <v>0</v>
      </c>
      <c r="F289" s="1141">
        <v>0</v>
      </c>
      <c r="G289" s="1141">
        <v>0</v>
      </c>
      <c r="H289" s="1119"/>
      <c r="I289" s="1119"/>
      <c r="J289" s="1119"/>
      <c r="K289" s="1119"/>
    </row>
    <row r="290" spans="1:11" ht="15" customHeight="1" x14ac:dyDescent="0.25">
      <c r="A290" s="1119"/>
      <c r="B290" s="1119"/>
      <c r="C290" s="1123" t="s">
        <v>1060</v>
      </c>
      <c r="D290" s="1141">
        <v>0</v>
      </c>
      <c r="E290" s="1141">
        <v>0</v>
      </c>
      <c r="F290" s="1141">
        <v>0</v>
      </c>
      <c r="G290" s="1141">
        <v>0</v>
      </c>
      <c r="H290" s="1119"/>
      <c r="I290" s="1119"/>
      <c r="J290" s="1119"/>
      <c r="K290" s="1119"/>
    </row>
    <row r="291" spans="1:11" ht="15" customHeight="1" x14ac:dyDescent="0.25">
      <c r="A291" s="1119"/>
      <c r="B291" s="1119"/>
      <c r="C291" s="1123" t="s">
        <v>1063</v>
      </c>
      <c r="D291" s="1141">
        <v>0</v>
      </c>
      <c r="E291" s="1141">
        <v>0</v>
      </c>
      <c r="F291" s="1141">
        <v>0</v>
      </c>
      <c r="G291" s="1141">
        <v>0</v>
      </c>
      <c r="H291" s="1119"/>
      <c r="I291" s="1119"/>
      <c r="J291" s="1119"/>
      <c r="K291" s="1119"/>
    </row>
    <row r="292" spans="1:11" ht="15" customHeight="1" x14ac:dyDescent="0.25">
      <c r="A292" s="1119"/>
      <c r="B292" s="1119"/>
      <c r="C292" s="1123" t="s">
        <v>1064</v>
      </c>
      <c r="D292" s="1141">
        <v>0</v>
      </c>
      <c r="E292" s="1141">
        <v>0</v>
      </c>
      <c r="F292" s="1141">
        <v>0</v>
      </c>
      <c r="G292" s="1141">
        <v>0</v>
      </c>
      <c r="H292" s="1119"/>
      <c r="I292" s="1119"/>
      <c r="J292" s="1119"/>
      <c r="K292" s="1119"/>
    </row>
    <row r="293" spans="1:11" ht="20.100000000000001" customHeight="1" x14ac:dyDescent="0.25">
      <c r="A293" s="1119"/>
      <c r="B293" s="1119"/>
      <c r="C293" s="1143" t="s">
        <v>1038</v>
      </c>
      <c r="D293" s="1119"/>
      <c r="E293" s="1119"/>
      <c r="F293" s="1119"/>
      <c r="G293" s="1119"/>
      <c r="H293" s="1119"/>
      <c r="I293" s="1119"/>
      <c r="J293" s="1119"/>
      <c r="K293" s="1119"/>
    </row>
  </sheetData>
  <mergeCells count="31">
    <mergeCell ref="C22:G22"/>
    <mergeCell ref="C1:G1"/>
    <mergeCell ref="C2:G2"/>
    <mergeCell ref="D3:G3"/>
    <mergeCell ref="D4:G4"/>
    <mergeCell ref="D5:G5"/>
    <mergeCell ref="D6:G6"/>
    <mergeCell ref="D7:G7"/>
    <mergeCell ref="C8:G8"/>
    <mergeCell ref="C9:G9"/>
    <mergeCell ref="D10:G10"/>
    <mergeCell ref="D15:G15"/>
    <mergeCell ref="D138:G138"/>
    <mergeCell ref="D23:G23"/>
    <mergeCell ref="D24:G24"/>
    <mergeCell ref="D25:G25"/>
    <mergeCell ref="D26:G26"/>
    <mergeCell ref="C35:G35"/>
    <mergeCell ref="C80:G80"/>
    <mergeCell ref="D81:G81"/>
    <mergeCell ref="D82:G82"/>
    <mergeCell ref="D83:G83"/>
    <mergeCell ref="D84:G84"/>
    <mergeCell ref="C93:G93"/>
    <mergeCell ref="C205:G205"/>
    <mergeCell ref="D139:G139"/>
    <mergeCell ref="D140:G140"/>
    <mergeCell ref="C149:G149"/>
    <mergeCell ref="D194:G194"/>
    <mergeCell ref="D195:G195"/>
    <mergeCell ref="D196:G196"/>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19AD8-99ED-45DE-B3F5-E2E8C953C51B}">
  <sheetPr>
    <outlinePr summaryBelow="0"/>
  </sheetPr>
  <dimension ref="A1:K122"/>
  <sheetViews>
    <sheetView topLeftCell="A94" workbookViewId="0">
      <selection activeCell="C185" sqref="C185"/>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1686</v>
      </c>
      <c r="E3" s="1265"/>
      <c r="F3" s="1265"/>
      <c r="G3" s="1265"/>
      <c r="H3" s="1145"/>
      <c r="I3" s="1145"/>
      <c r="J3" s="1145"/>
      <c r="K3" s="1145"/>
    </row>
    <row r="4" spans="1:11" ht="14.1" customHeight="1" x14ac:dyDescent="0.25">
      <c r="A4" s="1145"/>
      <c r="B4" s="1145"/>
      <c r="C4" s="1121" t="s">
        <v>984</v>
      </c>
      <c r="D4" s="1264" t="s">
        <v>1016</v>
      </c>
      <c r="E4" s="1265"/>
      <c r="F4" s="1265"/>
      <c r="G4" s="1265"/>
      <c r="H4" s="1145"/>
      <c r="I4" s="1145"/>
      <c r="J4" s="1145"/>
      <c r="K4" s="1145"/>
    </row>
    <row r="5" spans="1:11" ht="14.1" customHeight="1" x14ac:dyDescent="0.25">
      <c r="A5" s="1145"/>
      <c r="B5" s="1145"/>
      <c r="C5" s="1121" t="s">
        <v>2</v>
      </c>
      <c r="D5" s="1264" t="s">
        <v>1728</v>
      </c>
      <c r="E5" s="1265"/>
      <c r="F5" s="1265"/>
      <c r="G5" s="1265"/>
      <c r="H5" s="1145"/>
      <c r="I5" s="1145"/>
      <c r="J5" s="1145"/>
      <c r="K5" s="1145"/>
    </row>
    <row r="6" spans="1:11" ht="14.1" customHeight="1" x14ac:dyDescent="0.25">
      <c r="A6" s="1145"/>
      <c r="B6" s="1145"/>
      <c r="C6" s="1121" t="s">
        <v>4</v>
      </c>
      <c r="D6" s="1264" t="s">
        <v>1729</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30.95" customHeight="1" x14ac:dyDescent="0.25">
      <c r="A9" s="1145"/>
      <c r="B9" s="1145"/>
      <c r="C9" s="1270" t="s">
        <v>1730</v>
      </c>
      <c r="D9" s="1271"/>
      <c r="E9" s="1271"/>
      <c r="F9" s="1271"/>
      <c r="G9" s="1271"/>
      <c r="H9" s="1145"/>
      <c r="I9" s="1145"/>
      <c r="J9" s="1145"/>
      <c r="K9" s="1145"/>
    </row>
    <row r="10" spans="1:11" ht="33" customHeight="1" x14ac:dyDescent="0.25">
      <c r="A10" s="1145"/>
      <c r="B10" s="1145"/>
      <c r="C10" s="1122" t="s">
        <v>10</v>
      </c>
      <c r="D10" s="1258" t="s">
        <v>1731</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20.100000000000001" customHeight="1" x14ac:dyDescent="0.25">
      <c r="A13" s="1145"/>
      <c r="B13" s="1145"/>
      <c r="C13" s="1123" t="s">
        <v>1691</v>
      </c>
      <c r="D13" s="1127" t="s">
        <v>1701</v>
      </c>
      <c r="E13" s="1127" t="s">
        <v>1732</v>
      </c>
      <c r="F13" s="1127" t="s">
        <v>1732</v>
      </c>
      <c r="G13" s="1127" t="s">
        <v>1732</v>
      </c>
      <c r="H13" s="1145"/>
      <c r="I13" s="1145"/>
      <c r="J13" s="1145"/>
      <c r="K13" s="1145"/>
    </row>
    <row r="14" spans="1:11" ht="84.95" customHeight="1" x14ac:dyDescent="0.25">
      <c r="A14" s="1145"/>
      <c r="B14" s="1145"/>
      <c r="C14" s="1122" t="s">
        <v>646</v>
      </c>
      <c r="D14" s="1258" t="s">
        <v>1733</v>
      </c>
      <c r="E14" s="1259"/>
      <c r="F14" s="1259"/>
      <c r="G14" s="1259"/>
      <c r="H14" s="1145"/>
      <c r="I14" s="1145"/>
      <c r="J14" s="1145"/>
      <c r="K14" s="1145"/>
    </row>
    <row r="15" spans="1:11" ht="27.95" customHeight="1" x14ac:dyDescent="0.25">
      <c r="A15" s="1145"/>
      <c r="B15" s="1145"/>
      <c r="C15" s="1123" t="s">
        <v>1005</v>
      </c>
      <c r="D15" s="1124">
        <v>2024</v>
      </c>
      <c r="E15" s="1124">
        <v>2025</v>
      </c>
      <c r="F15" s="1124">
        <v>2026</v>
      </c>
      <c r="G15" s="1124">
        <v>2027</v>
      </c>
      <c r="H15" s="1145"/>
      <c r="I15" s="1145"/>
      <c r="J15" s="1145"/>
      <c r="K15" s="1145"/>
    </row>
    <row r="16" spans="1:11" ht="14.1" customHeight="1" x14ac:dyDescent="0.25">
      <c r="A16" s="1145"/>
      <c r="B16" s="1145"/>
      <c r="C16" s="1125"/>
      <c r="D16" s="1126" t="s">
        <v>13</v>
      </c>
      <c r="E16" s="1126" t="s">
        <v>14</v>
      </c>
      <c r="F16" s="1126" t="s">
        <v>14</v>
      </c>
      <c r="G16" s="1126" t="s">
        <v>14</v>
      </c>
      <c r="H16" s="1145"/>
      <c r="I16" s="1145"/>
      <c r="J16" s="1145"/>
      <c r="K16" s="1145"/>
    </row>
    <row r="17" spans="1:11" ht="14.1" customHeight="1" x14ac:dyDescent="0.25">
      <c r="A17" s="1145"/>
      <c r="B17" s="1145"/>
      <c r="C17" s="1123" t="s">
        <v>1734</v>
      </c>
      <c r="D17" s="1127" t="s">
        <v>1701</v>
      </c>
      <c r="E17" s="1127" t="s">
        <v>1732</v>
      </c>
      <c r="F17" s="1127" t="s">
        <v>1732</v>
      </c>
      <c r="G17" s="1127" t="s">
        <v>1732</v>
      </c>
      <c r="H17" s="1145"/>
      <c r="I17" s="1145"/>
      <c r="J17" s="1145"/>
      <c r="K17" s="1145"/>
    </row>
    <row r="18" spans="1:11" ht="14.1" customHeight="1" x14ac:dyDescent="0.25">
      <c r="A18" s="1145"/>
      <c r="B18" s="1145"/>
      <c r="C18" s="1123" t="s">
        <v>1735</v>
      </c>
      <c r="D18" s="1127" t="s">
        <v>1038</v>
      </c>
      <c r="E18" s="1127" t="s">
        <v>1483</v>
      </c>
      <c r="F18" s="1127" t="s">
        <v>1483</v>
      </c>
      <c r="G18" s="1127" t="s">
        <v>1483</v>
      </c>
      <c r="H18" s="1145"/>
      <c r="I18" s="1145"/>
      <c r="J18" s="1145"/>
      <c r="K18" s="1145"/>
    </row>
    <row r="19" spans="1:11" ht="14.1" customHeight="1" x14ac:dyDescent="0.25">
      <c r="A19" s="1145"/>
      <c r="B19" s="1145"/>
      <c r="C19" s="1123" t="s">
        <v>1736</v>
      </c>
      <c r="D19" s="1127" t="s">
        <v>1038</v>
      </c>
      <c r="E19" s="1127" t="s">
        <v>998</v>
      </c>
      <c r="F19" s="1127" t="s">
        <v>998</v>
      </c>
      <c r="G19" s="1127" t="s">
        <v>998</v>
      </c>
      <c r="H19" s="1145"/>
      <c r="I19" s="1145"/>
      <c r="J19" s="1145"/>
      <c r="K19" s="1145"/>
    </row>
    <row r="20" spans="1:11" ht="30.95" customHeight="1" x14ac:dyDescent="0.25">
      <c r="A20" s="1145"/>
      <c r="B20" s="1145"/>
      <c r="C20" s="1123" t="s">
        <v>1737</v>
      </c>
      <c r="D20" s="1127" t="s">
        <v>1038</v>
      </c>
      <c r="E20" s="1127" t="s">
        <v>1738</v>
      </c>
      <c r="F20" s="1127" t="s">
        <v>1738</v>
      </c>
      <c r="G20" s="1127" t="s">
        <v>1738</v>
      </c>
      <c r="H20" s="1145"/>
      <c r="I20" s="1145"/>
      <c r="J20" s="1145"/>
      <c r="K20" s="1145"/>
    </row>
    <row r="21" spans="1:11" ht="14.1" customHeight="1" x14ac:dyDescent="0.25">
      <c r="A21" s="1145"/>
      <c r="B21" s="1145"/>
      <c r="C21" s="1256" t="s">
        <v>1019</v>
      </c>
      <c r="D21" s="1257"/>
      <c r="E21" s="1257"/>
      <c r="F21" s="1257"/>
      <c r="G21" s="1257"/>
      <c r="H21" s="1145"/>
      <c r="I21" s="1145"/>
      <c r="J21" s="1145"/>
      <c r="K21" s="1145"/>
    </row>
    <row r="22" spans="1:11" ht="14.1" customHeight="1" x14ac:dyDescent="0.25">
      <c r="A22" s="1145"/>
      <c r="B22" s="1145"/>
      <c r="C22" s="1128" t="s">
        <v>1739</v>
      </c>
      <c r="D22" s="1256" t="s">
        <v>1740</v>
      </c>
      <c r="E22" s="1257"/>
      <c r="F22" s="1257"/>
      <c r="G22" s="1257"/>
      <c r="H22" s="1145"/>
      <c r="I22" s="1145"/>
      <c r="J22" s="1145"/>
      <c r="K22" s="1145"/>
    </row>
    <row r="23" spans="1:11" ht="14.1" customHeight="1" x14ac:dyDescent="0.25">
      <c r="A23" s="1145"/>
      <c r="B23" s="1145"/>
      <c r="C23" s="1129" t="s">
        <v>1022</v>
      </c>
      <c r="D23" s="1252" t="s">
        <v>1741</v>
      </c>
      <c r="E23" s="1253"/>
      <c r="F23" s="1253"/>
      <c r="G23" s="1253"/>
      <c r="H23" s="1145"/>
      <c r="I23" s="1145"/>
      <c r="J23" s="1145"/>
      <c r="K23" s="1145"/>
    </row>
    <row r="24" spans="1:11" ht="14.1" customHeight="1" x14ac:dyDescent="0.25">
      <c r="A24" s="1145"/>
      <c r="B24" s="1145"/>
      <c r="C24" s="1130" t="s">
        <v>1024</v>
      </c>
      <c r="D24" s="1254" t="s">
        <v>1742</v>
      </c>
      <c r="E24" s="1255"/>
      <c r="F24" s="1255"/>
      <c r="G24" s="1255"/>
      <c r="H24" s="1145"/>
      <c r="I24" s="1145"/>
      <c r="J24" s="1145"/>
      <c r="K24" s="1145"/>
    </row>
    <row r="25" spans="1:11" ht="14.1" customHeight="1" x14ac:dyDescent="0.25">
      <c r="A25" s="1145"/>
      <c r="B25" s="1145"/>
      <c r="C25" s="1130" t="s">
        <v>31</v>
      </c>
      <c r="D25" s="1254" t="s">
        <v>1743</v>
      </c>
      <c r="E25" s="1255"/>
      <c r="F25" s="1255"/>
      <c r="G25" s="1255"/>
      <c r="H25" s="1145"/>
      <c r="I25" s="1145"/>
      <c r="J25" s="1145"/>
      <c r="K25" s="1145"/>
    </row>
    <row r="26" spans="1:11" ht="15" customHeight="1" x14ac:dyDescent="0.25">
      <c r="A26" s="1145"/>
      <c r="B26" s="1145"/>
      <c r="C26" s="1146"/>
      <c r="D26" s="1132">
        <v>2024</v>
      </c>
      <c r="E26" s="1132">
        <v>2025</v>
      </c>
      <c r="F26" s="1132">
        <v>2026</v>
      </c>
      <c r="G26" s="1132">
        <v>2027</v>
      </c>
      <c r="H26" s="1145"/>
      <c r="I26" s="1145"/>
      <c r="J26" s="1145"/>
      <c r="K26" s="1145"/>
    </row>
    <row r="27" spans="1:11" ht="15" customHeight="1" x14ac:dyDescent="0.25">
      <c r="A27" s="1145"/>
      <c r="B27" s="1145"/>
      <c r="C27" s="1147"/>
      <c r="D27" s="1134" t="s">
        <v>13</v>
      </c>
      <c r="E27" s="1134" t="s">
        <v>14</v>
      </c>
      <c r="F27" s="1134" t="s">
        <v>14</v>
      </c>
      <c r="G27" s="1134" t="s">
        <v>14</v>
      </c>
      <c r="H27" s="1145"/>
      <c r="I27" s="1145"/>
      <c r="J27" s="1145"/>
      <c r="K27" s="1145"/>
    </row>
    <row r="28" spans="1:11" ht="14.1" customHeight="1" x14ac:dyDescent="0.25">
      <c r="A28" s="1145"/>
      <c r="B28" s="1145"/>
      <c r="C28" s="1123" t="s">
        <v>33</v>
      </c>
      <c r="D28" s="1127" t="s">
        <v>1439</v>
      </c>
      <c r="E28" s="1127" t="s">
        <v>1439</v>
      </c>
      <c r="F28" s="1127" t="s">
        <v>1439</v>
      </c>
      <c r="G28" s="1127" t="s">
        <v>1439</v>
      </c>
      <c r="H28" s="1145"/>
      <c r="I28" s="1145"/>
      <c r="J28" s="1145"/>
      <c r="K28" s="1145"/>
    </row>
    <row r="29" spans="1:11" ht="14.1" customHeight="1" x14ac:dyDescent="0.25">
      <c r="A29" s="1145"/>
      <c r="B29" s="1145"/>
      <c r="C29" s="1123" t="s">
        <v>1029</v>
      </c>
      <c r="D29" s="1127" t="s">
        <v>1744</v>
      </c>
      <c r="E29" s="1127" t="s">
        <v>1745</v>
      </c>
      <c r="F29" s="1127" t="s">
        <v>1744</v>
      </c>
      <c r="G29" s="1127" t="s">
        <v>1744</v>
      </c>
      <c r="H29" s="1145"/>
      <c r="I29" s="1145"/>
      <c r="J29" s="1145"/>
      <c r="K29" s="1145"/>
    </row>
    <row r="30" spans="1:11" ht="14.1" customHeight="1" x14ac:dyDescent="0.25">
      <c r="A30" s="1145"/>
      <c r="B30" s="1145"/>
      <c r="C30" s="1123" t="s">
        <v>1032</v>
      </c>
      <c r="D30" s="1127" t="s">
        <v>1746</v>
      </c>
      <c r="E30" s="1127" t="s">
        <v>1747</v>
      </c>
      <c r="F30" s="1127" t="s">
        <v>1746</v>
      </c>
      <c r="G30" s="1127" t="s">
        <v>1746</v>
      </c>
      <c r="H30" s="1145"/>
      <c r="I30" s="1145"/>
      <c r="J30" s="1145"/>
      <c r="K30" s="1145"/>
    </row>
    <row r="31" spans="1:11" ht="14.1" customHeight="1" x14ac:dyDescent="0.25">
      <c r="A31" s="1145"/>
      <c r="B31" s="1145"/>
      <c r="C31" s="1123" t="s">
        <v>1037</v>
      </c>
      <c r="D31" s="1127" t="s">
        <v>1038</v>
      </c>
      <c r="E31" s="1127" t="s">
        <v>1039</v>
      </c>
      <c r="F31" s="1127" t="s">
        <v>1039</v>
      </c>
      <c r="G31" s="1127" t="s">
        <v>1039</v>
      </c>
      <c r="H31" s="1145"/>
      <c r="I31" s="1145"/>
      <c r="J31" s="1145"/>
      <c r="K31" s="1145"/>
    </row>
    <row r="32" spans="1:11" ht="14.1" customHeight="1" x14ac:dyDescent="0.25">
      <c r="A32" s="1145"/>
      <c r="B32" s="1145"/>
      <c r="C32" s="1123" t="s">
        <v>1042</v>
      </c>
      <c r="D32" s="1127" t="s">
        <v>1038</v>
      </c>
      <c r="E32" s="1127" t="s">
        <v>1600</v>
      </c>
      <c r="F32" s="1127" t="s">
        <v>1748</v>
      </c>
      <c r="G32" s="1127" t="s">
        <v>1039</v>
      </c>
      <c r="H32" s="1145"/>
      <c r="I32" s="1145"/>
      <c r="J32" s="1145"/>
      <c r="K32" s="1145"/>
    </row>
    <row r="33" spans="1:11" ht="14.1" customHeight="1" x14ac:dyDescent="0.25">
      <c r="A33" s="1145"/>
      <c r="B33" s="1145"/>
      <c r="C33" s="1123" t="s">
        <v>39</v>
      </c>
      <c r="D33" s="1127" t="s">
        <v>1038</v>
      </c>
      <c r="E33" s="1127" t="s">
        <v>1600</v>
      </c>
      <c r="F33" s="1127" t="s">
        <v>1748</v>
      </c>
      <c r="G33" s="1127" t="s">
        <v>1039</v>
      </c>
      <c r="H33" s="1145"/>
      <c r="I33" s="1145"/>
      <c r="J33" s="1145"/>
      <c r="K33" s="1145"/>
    </row>
    <row r="34" spans="1:11" ht="14.1" customHeight="1" x14ac:dyDescent="0.25">
      <c r="A34" s="1145"/>
      <c r="B34" s="1145"/>
      <c r="C34" s="1250" t="s">
        <v>1046</v>
      </c>
      <c r="D34" s="1251"/>
      <c r="E34" s="1251"/>
      <c r="F34" s="1251"/>
      <c r="G34" s="1251"/>
      <c r="H34" s="1145"/>
      <c r="I34" s="1145"/>
      <c r="J34" s="1145"/>
      <c r="K34" s="1145"/>
    </row>
    <row r="35" spans="1:11" ht="14.1" customHeight="1" x14ac:dyDescent="0.25">
      <c r="A35" s="1145"/>
      <c r="B35" s="1145"/>
      <c r="C35" s="1146"/>
      <c r="D35" s="1132">
        <v>2024</v>
      </c>
      <c r="E35" s="1132">
        <v>2025</v>
      </c>
      <c r="F35" s="1132">
        <v>2026</v>
      </c>
      <c r="G35" s="1132">
        <v>2027</v>
      </c>
      <c r="H35" s="1145"/>
      <c r="I35" s="1145"/>
      <c r="J35" s="1145"/>
      <c r="K35" s="1145"/>
    </row>
    <row r="36" spans="1:11" ht="14.1" customHeight="1" x14ac:dyDescent="0.25">
      <c r="A36" s="1145"/>
      <c r="B36" s="1145"/>
      <c r="C36" s="1147"/>
      <c r="D36" s="1134" t="s">
        <v>13</v>
      </c>
      <c r="E36" s="1134" t="s">
        <v>14</v>
      </c>
      <c r="F36" s="1134" t="s">
        <v>14</v>
      </c>
      <c r="G36" s="1134" t="s">
        <v>14</v>
      </c>
      <c r="H36" s="1145"/>
      <c r="I36" s="1145"/>
      <c r="J36" s="1145"/>
      <c r="K36" s="1145"/>
    </row>
    <row r="37" spans="1:11" ht="14.1" customHeight="1" x14ac:dyDescent="0.25">
      <c r="A37" s="1145"/>
      <c r="B37" s="1145"/>
      <c r="C37" s="1135" t="s">
        <v>1047</v>
      </c>
      <c r="D37" s="1136">
        <v>0</v>
      </c>
      <c r="E37" s="1136">
        <v>0</v>
      </c>
      <c r="F37" s="1136">
        <v>0</v>
      </c>
      <c r="G37" s="1136">
        <v>0</v>
      </c>
      <c r="H37" s="1145"/>
      <c r="I37" s="1145"/>
      <c r="J37" s="1145"/>
      <c r="K37" s="1145"/>
    </row>
    <row r="38" spans="1:11" ht="14.1" customHeight="1" x14ac:dyDescent="0.25">
      <c r="A38" s="1145"/>
      <c r="B38" s="1145"/>
      <c r="C38" s="1135" t="s">
        <v>1048</v>
      </c>
      <c r="D38" s="1136">
        <v>0</v>
      </c>
      <c r="E38" s="1136">
        <v>0</v>
      </c>
      <c r="F38" s="1136">
        <v>0</v>
      </c>
      <c r="G38" s="1136">
        <v>0</v>
      </c>
      <c r="H38" s="1145"/>
      <c r="I38" s="1145"/>
      <c r="J38" s="1145"/>
      <c r="K38" s="1145"/>
    </row>
    <row r="39" spans="1:11" ht="14.1" customHeight="1" x14ac:dyDescent="0.25">
      <c r="A39" s="1145"/>
      <c r="B39" s="1145"/>
      <c r="C39" s="1135" t="s">
        <v>1049</v>
      </c>
      <c r="D39" s="1136">
        <v>0</v>
      </c>
      <c r="E39" s="1136">
        <v>0</v>
      </c>
      <c r="F39" s="1136">
        <v>0</v>
      </c>
      <c r="G39" s="1136">
        <v>0</v>
      </c>
      <c r="H39" s="1145"/>
      <c r="I39" s="1145"/>
      <c r="J39" s="1145"/>
      <c r="K39" s="1145"/>
    </row>
    <row r="40" spans="1:11" ht="14.1" customHeight="1" x14ac:dyDescent="0.25">
      <c r="A40" s="1145"/>
      <c r="B40" s="1145"/>
      <c r="C40" s="1135" t="s">
        <v>1050</v>
      </c>
      <c r="D40" s="1136">
        <v>0</v>
      </c>
      <c r="E40" s="1136">
        <v>0</v>
      </c>
      <c r="F40" s="1136">
        <v>0</v>
      </c>
      <c r="G40" s="1136">
        <v>0</v>
      </c>
      <c r="H40" s="1145"/>
      <c r="I40" s="1145"/>
      <c r="J40" s="1145"/>
      <c r="K40" s="1145"/>
    </row>
    <row r="41" spans="1:11" ht="14.1" customHeight="1" x14ac:dyDescent="0.25">
      <c r="A41" s="1145"/>
      <c r="B41" s="1145"/>
      <c r="C41" s="1135" t="s">
        <v>1048</v>
      </c>
      <c r="D41" s="1136">
        <v>0</v>
      </c>
      <c r="E41" s="1136">
        <v>0</v>
      </c>
      <c r="F41" s="1136">
        <v>0</v>
      </c>
      <c r="G41" s="1136">
        <v>0</v>
      </c>
      <c r="H41" s="1145"/>
      <c r="I41" s="1145"/>
      <c r="J41" s="1145"/>
      <c r="K41" s="1145"/>
    </row>
    <row r="42" spans="1:11" ht="14.1" customHeight="1" x14ac:dyDescent="0.25">
      <c r="A42" s="1145"/>
      <c r="B42" s="1145"/>
      <c r="C42" s="1135" t="s">
        <v>1049</v>
      </c>
      <c r="D42" s="1136">
        <v>0</v>
      </c>
      <c r="E42" s="1136">
        <v>0</v>
      </c>
      <c r="F42" s="1136">
        <v>0</v>
      </c>
      <c r="G42" s="1136">
        <v>0</v>
      </c>
      <c r="H42" s="1145"/>
      <c r="I42" s="1145"/>
      <c r="J42" s="1145"/>
      <c r="K42" s="1145"/>
    </row>
    <row r="43" spans="1:11" ht="14.1" customHeight="1" x14ac:dyDescent="0.25">
      <c r="A43" s="1145"/>
      <c r="B43" s="1145"/>
      <c r="C43" s="1135" t="s">
        <v>1051</v>
      </c>
      <c r="D43" s="1136">
        <v>0</v>
      </c>
      <c r="E43" s="1136">
        <v>0</v>
      </c>
      <c r="F43" s="1136">
        <v>0</v>
      </c>
      <c r="G43" s="1136">
        <v>0</v>
      </c>
      <c r="H43" s="1145"/>
      <c r="I43" s="1145"/>
      <c r="J43" s="1145"/>
      <c r="K43" s="1145"/>
    </row>
    <row r="44" spans="1:11" ht="14.1" customHeight="1" x14ac:dyDescent="0.25">
      <c r="A44" s="1145"/>
      <c r="B44" s="1145"/>
      <c r="C44" s="1135" t="s">
        <v>1048</v>
      </c>
      <c r="D44" s="1136">
        <v>0</v>
      </c>
      <c r="E44" s="1136">
        <v>0</v>
      </c>
      <c r="F44" s="1136">
        <v>0</v>
      </c>
      <c r="G44" s="1136">
        <v>0</v>
      </c>
      <c r="H44" s="1145"/>
      <c r="I44" s="1145"/>
      <c r="J44" s="1145"/>
      <c r="K44" s="1145"/>
    </row>
    <row r="45" spans="1:11" ht="14.1" customHeight="1" x14ac:dyDescent="0.25">
      <c r="A45" s="1145"/>
      <c r="B45" s="1145"/>
      <c r="C45" s="1135" t="s">
        <v>1049</v>
      </c>
      <c r="D45" s="1136">
        <v>0</v>
      </c>
      <c r="E45" s="1136">
        <v>0</v>
      </c>
      <c r="F45" s="1136">
        <v>0</v>
      </c>
      <c r="G45" s="1136">
        <v>0</v>
      </c>
      <c r="H45" s="1145"/>
      <c r="I45" s="1145"/>
      <c r="J45" s="1145"/>
      <c r="K45" s="1145"/>
    </row>
    <row r="46" spans="1:11" ht="14.1" customHeight="1" x14ac:dyDescent="0.25">
      <c r="A46" s="1145"/>
      <c r="B46" s="1145"/>
      <c r="C46" s="1135" t="s">
        <v>1052</v>
      </c>
      <c r="D46" s="1136">
        <v>0</v>
      </c>
      <c r="E46" s="1136">
        <v>0</v>
      </c>
      <c r="F46" s="1136">
        <v>0</v>
      </c>
      <c r="G46" s="1136">
        <v>0</v>
      </c>
      <c r="H46" s="1145"/>
      <c r="I46" s="1145"/>
      <c r="J46" s="1145"/>
      <c r="K46" s="1145"/>
    </row>
    <row r="47" spans="1:11" ht="14.1" customHeight="1" x14ac:dyDescent="0.25">
      <c r="A47" s="1145"/>
      <c r="B47" s="1145"/>
      <c r="C47" s="1135" t="s">
        <v>1048</v>
      </c>
      <c r="D47" s="1136">
        <v>0</v>
      </c>
      <c r="E47" s="1136">
        <v>0</v>
      </c>
      <c r="F47" s="1136">
        <v>0</v>
      </c>
      <c r="G47" s="1136">
        <v>0</v>
      </c>
      <c r="H47" s="1145"/>
      <c r="I47" s="1145"/>
      <c r="J47" s="1145"/>
      <c r="K47" s="1145"/>
    </row>
    <row r="48" spans="1:11" ht="14.1" customHeight="1" x14ac:dyDescent="0.25">
      <c r="A48" s="1145"/>
      <c r="B48" s="1145"/>
      <c r="C48" s="1135" t="s">
        <v>1049</v>
      </c>
      <c r="D48" s="1136">
        <v>0</v>
      </c>
      <c r="E48" s="1136">
        <v>0</v>
      </c>
      <c r="F48" s="1136">
        <v>0</v>
      </c>
      <c r="G48" s="1136">
        <v>0</v>
      </c>
      <c r="H48" s="1145"/>
      <c r="I48" s="1145"/>
      <c r="J48" s="1145"/>
      <c r="K48" s="1145"/>
    </row>
    <row r="49" spans="1:11" ht="14.1" customHeight="1" x14ac:dyDescent="0.25">
      <c r="A49" s="1145"/>
      <c r="B49" s="1145"/>
      <c r="C49" s="1135" t="s">
        <v>1053</v>
      </c>
      <c r="D49" s="1136">
        <v>0</v>
      </c>
      <c r="E49" s="1136">
        <v>126000000</v>
      </c>
      <c r="F49" s="1136">
        <v>91000000</v>
      </c>
      <c r="G49" s="1136">
        <v>91000000</v>
      </c>
      <c r="H49" s="1145"/>
      <c r="I49" s="1145"/>
      <c r="J49" s="1145"/>
      <c r="K49" s="1145"/>
    </row>
    <row r="50" spans="1:11" ht="14.1" customHeight="1" x14ac:dyDescent="0.25">
      <c r="A50" s="1145"/>
      <c r="B50" s="1145"/>
      <c r="C50" s="1135" t="s">
        <v>1048</v>
      </c>
      <c r="D50" s="1136">
        <v>0</v>
      </c>
      <c r="E50" s="1136">
        <v>126000000</v>
      </c>
      <c r="F50" s="1136">
        <v>91000000</v>
      </c>
      <c r="G50" s="1136">
        <v>91000000</v>
      </c>
      <c r="H50" s="1145"/>
      <c r="I50" s="1145"/>
      <c r="J50" s="1145"/>
      <c r="K50" s="1145"/>
    </row>
    <row r="51" spans="1:11" ht="14.1" customHeight="1" x14ac:dyDescent="0.25">
      <c r="A51" s="1145"/>
      <c r="B51" s="1145"/>
      <c r="C51" s="1135" t="s">
        <v>1049</v>
      </c>
      <c r="D51" s="1136">
        <v>0</v>
      </c>
      <c r="E51" s="1136">
        <v>0</v>
      </c>
      <c r="F51" s="1136">
        <v>0</v>
      </c>
      <c r="G51" s="1136">
        <v>0</v>
      </c>
      <c r="H51" s="1145"/>
      <c r="I51" s="1145"/>
      <c r="J51" s="1145"/>
      <c r="K51" s="1145"/>
    </row>
    <row r="52" spans="1:11" ht="14.1" customHeight="1" x14ac:dyDescent="0.25">
      <c r="A52" s="1145"/>
      <c r="B52" s="1145"/>
      <c r="C52" s="1135" t="s">
        <v>1054</v>
      </c>
      <c r="D52" s="1136">
        <v>0</v>
      </c>
      <c r="E52" s="1136">
        <v>0</v>
      </c>
      <c r="F52" s="1136">
        <v>0</v>
      </c>
      <c r="G52" s="1136">
        <v>0</v>
      </c>
      <c r="H52" s="1145"/>
      <c r="I52" s="1145"/>
      <c r="J52" s="1145"/>
      <c r="K52" s="1145"/>
    </row>
    <row r="53" spans="1:11" ht="14.1" customHeight="1" x14ac:dyDescent="0.25">
      <c r="A53" s="1145"/>
      <c r="B53" s="1145"/>
      <c r="C53" s="1135" t="s">
        <v>1048</v>
      </c>
      <c r="D53" s="1136">
        <v>0</v>
      </c>
      <c r="E53" s="1136">
        <v>0</v>
      </c>
      <c r="F53" s="1136">
        <v>0</v>
      </c>
      <c r="G53" s="1136">
        <v>0</v>
      </c>
      <c r="H53" s="1145"/>
      <c r="I53" s="1145"/>
      <c r="J53" s="1145"/>
      <c r="K53" s="1145"/>
    </row>
    <row r="54" spans="1:11" ht="14.1" customHeight="1" x14ac:dyDescent="0.25">
      <c r="A54" s="1145"/>
      <c r="B54" s="1145"/>
      <c r="C54" s="1135" t="s">
        <v>1049</v>
      </c>
      <c r="D54" s="1136">
        <v>0</v>
      </c>
      <c r="E54" s="1136">
        <v>0</v>
      </c>
      <c r="F54" s="1136">
        <v>0</v>
      </c>
      <c r="G54" s="1136">
        <v>0</v>
      </c>
      <c r="H54" s="1145"/>
      <c r="I54" s="1145"/>
      <c r="J54" s="1145"/>
      <c r="K54" s="1145"/>
    </row>
    <row r="55" spans="1:11" ht="14.1" customHeight="1" x14ac:dyDescent="0.25">
      <c r="A55" s="1145"/>
      <c r="B55" s="1145"/>
      <c r="C55" s="1135" t="s">
        <v>1055</v>
      </c>
      <c r="D55" s="1136">
        <v>0</v>
      </c>
      <c r="E55" s="1136">
        <v>0</v>
      </c>
      <c r="F55" s="1136">
        <v>0</v>
      </c>
      <c r="G55" s="1136">
        <v>0</v>
      </c>
      <c r="H55" s="1145"/>
      <c r="I55" s="1145"/>
      <c r="J55" s="1145"/>
      <c r="K55" s="1145"/>
    </row>
    <row r="56" spans="1:11" ht="14.1" customHeight="1" x14ac:dyDescent="0.25">
      <c r="A56" s="1145"/>
      <c r="B56" s="1145"/>
      <c r="C56" s="1135" t="s">
        <v>1048</v>
      </c>
      <c r="D56" s="1136">
        <v>0</v>
      </c>
      <c r="E56" s="1136">
        <v>0</v>
      </c>
      <c r="F56" s="1136">
        <v>0</v>
      </c>
      <c r="G56" s="1136">
        <v>0</v>
      </c>
      <c r="H56" s="1145"/>
      <c r="I56" s="1145"/>
      <c r="J56" s="1145"/>
      <c r="K56" s="1145"/>
    </row>
    <row r="57" spans="1:11" ht="14.1" customHeight="1" x14ac:dyDescent="0.25">
      <c r="A57" s="1145"/>
      <c r="B57" s="1145"/>
      <c r="C57" s="1135" t="s">
        <v>1049</v>
      </c>
      <c r="D57" s="1136">
        <v>0</v>
      </c>
      <c r="E57" s="1136">
        <v>0</v>
      </c>
      <c r="F57" s="1136">
        <v>0</v>
      </c>
      <c r="G57" s="1136">
        <v>0</v>
      </c>
      <c r="H57" s="1145"/>
      <c r="I57" s="1145"/>
      <c r="J57" s="1145"/>
      <c r="K57" s="1145"/>
    </row>
    <row r="58" spans="1:11" ht="14.1" customHeight="1" x14ac:dyDescent="0.25">
      <c r="A58" s="1145"/>
      <c r="B58" s="1145"/>
      <c r="C58" s="1135" t="s">
        <v>1056</v>
      </c>
      <c r="D58" s="1136">
        <v>0</v>
      </c>
      <c r="E58" s="1136">
        <v>0</v>
      </c>
      <c r="F58" s="1136">
        <v>0</v>
      </c>
      <c r="G58" s="1136">
        <v>0</v>
      </c>
      <c r="H58" s="1145"/>
      <c r="I58" s="1145"/>
      <c r="J58" s="1145"/>
      <c r="K58" s="1145"/>
    </row>
    <row r="59" spans="1:11" ht="14.1" customHeight="1" x14ac:dyDescent="0.25">
      <c r="A59" s="1145"/>
      <c r="B59" s="1145"/>
      <c r="C59" s="1135" t="s">
        <v>1048</v>
      </c>
      <c r="D59" s="1136">
        <v>0</v>
      </c>
      <c r="E59" s="1136">
        <v>0</v>
      </c>
      <c r="F59" s="1136">
        <v>0</v>
      </c>
      <c r="G59" s="1136">
        <v>0</v>
      </c>
      <c r="H59" s="1145"/>
      <c r="I59" s="1145"/>
      <c r="J59" s="1145"/>
      <c r="K59" s="1145"/>
    </row>
    <row r="60" spans="1:11" ht="14.1" customHeight="1" x14ac:dyDescent="0.25">
      <c r="A60" s="1145"/>
      <c r="B60" s="1145"/>
      <c r="C60" s="1135" t="s">
        <v>1057</v>
      </c>
      <c r="D60" s="1136">
        <v>0</v>
      </c>
      <c r="E60" s="1136">
        <v>0</v>
      </c>
      <c r="F60" s="1136">
        <v>0</v>
      </c>
      <c r="G60" s="1136">
        <v>0</v>
      </c>
      <c r="H60" s="1145"/>
      <c r="I60" s="1145"/>
      <c r="J60" s="1145"/>
      <c r="K60" s="1145"/>
    </row>
    <row r="61" spans="1:11" ht="14.1" customHeight="1" x14ac:dyDescent="0.25">
      <c r="A61" s="1145"/>
      <c r="B61" s="1145"/>
      <c r="C61" s="1135" t="s">
        <v>1058</v>
      </c>
      <c r="D61" s="1136">
        <v>0</v>
      </c>
      <c r="E61" s="1136">
        <v>0</v>
      </c>
      <c r="F61" s="1136">
        <v>0</v>
      </c>
      <c r="G61" s="1136">
        <v>0</v>
      </c>
      <c r="H61" s="1145"/>
      <c r="I61" s="1145"/>
      <c r="J61" s="1145"/>
      <c r="K61" s="1145"/>
    </row>
    <row r="62" spans="1:11" ht="14.1" customHeight="1" x14ac:dyDescent="0.25">
      <c r="A62" s="1145"/>
      <c r="B62" s="1145"/>
      <c r="C62" s="1135" t="s">
        <v>1059</v>
      </c>
      <c r="D62" s="1136">
        <v>0</v>
      </c>
      <c r="E62" s="1136">
        <v>0</v>
      </c>
      <c r="F62" s="1136">
        <v>0</v>
      </c>
      <c r="G62" s="1136">
        <v>0</v>
      </c>
      <c r="H62" s="1145"/>
      <c r="I62" s="1145"/>
      <c r="J62" s="1145"/>
      <c r="K62" s="1145"/>
    </row>
    <row r="63" spans="1:11" ht="14.1" customHeight="1" x14ac:dyDescent="0.25">
      <c r="A63" s="1145"/>
      <c r="B63" s="1145"/>
      <c r="C63" s="1135" t="s">
        <v>1060</v>
      </c>
      <c r="D63" s="1136">
        <v>0</v>
      </c>
      <c r="E63" s="1136">
        <v>0</v>
      </c>
      <c r="F63" s="1136">
        <v>0</v>
      </c>
      <c r="G63" s="1136">
        <v>0</v>
      </c>
      <c r="H63" s="1145"/>
      <c r="I63" s="1145"/>
      <c r="J63" s="1145"/>
      <c r="K63" s="1145"/>
    </row>
    <row r="64" spans="1:11" ht="14.1" customHeight="1" x14ac:dyDescent="0.25">
      <c r="A64" s="1145"/>
      <c r="B64" s="1145"/>
      <c r="C64" s="1135" t="s">
        <v>1061</v>
      </c>
      <c r="D64" s="1136">
        <v>0</v>
      </c>
      <c r="E64" s="1136">
        <v>0</v>
      </c>
      <c r="F64" s="1136">
        <v>0</v>
      </c>
      <c r="G64" s="1136">
        <v>0</v>
      </c>
      <c r="H64" s="1145"/>
      <c r="I64" s="1145"/>
      <c r="J64" s="1145"/>
      <c r="K64" s="1145"/>
    </row>
    <row r="65" spans="1:11" ht="14.1" customHeight="1" x14ac:dyDescent="0.25">
      <c r="A65" s="1145"/>
      <c r="B65" s="1145"/>
      <c r="C65" s="1135" t="s">
        <v>1048</v>
      </c>
      <c r="D65" s="1136">
        <v>0</v>
      </c>
      <c r="E65" s="1136">
        <v>0</v>
      </c>
      <c r="F65" s="1136">
        <v>0</v>
      </c>
      <c r="G65" s="1136">
        <v>0</v>
      </c>
      <c r="H65" s="1145"/>
      <c r="I65" s="1145"/>
      <c r="J65" s="1145"/>
      <c r="K65" s="1145"/>
    </row>
    <row r="66" spans="1:11" ht="14.1" customHeight="1" x14ac:dyDescent="0.25">
      <c r="A66" s="1145"/>
      <c r="B66" s="1145"/>
      <c r="C66" s="1135" t="s">
        <v>1057</v>
      </c>
      <c r="D66" s="1136">
        <v>0</v>
      </c>
      <c r="E66" s="1136">
        <v>0</v>
      </c>
      <c r="F66" s="1136">
        <v>0</v>
      </c>
      <c r="G66" s="1136">
        <v>0</v>
      </c>
      <c r="H66" s="1145"/>
      <c r="I66" s="1145"/>
      <c r="J66" s="1145"/>
      <c r="K66" s="1145"/>
    </row>
    <row r="67" spans="1:11" ht="14.1" customHeight="1" x14ac:dyDescent="0.25">
      <c r="A67" s="1145"/>
      <c r="B67" s="1145"/>
      <c r="C67" s="1135" t="s">
        <v>1058</v>
      </c>
      <c r="D67" s="1136">
        <v>0</v>
      </c>
      <c r="E67" s="1136">
        <v>0</v>
      </c>
      <c r="F67" s="1136">
        <v>0</v>
      </c>
      <c r="G67" s="1136">
        <v>0</v>
      </c>
      <c r="H67" s="1145"/>
      <c r="I67" s="1145"/>
      <c r="J67" s="1145"/>
      <c r="K67" s="1145"/>
    </row>
    <row r="68" spans="1:11" ht="14.1" customHeight="1" x14ac:dyDescent="0.25">
      <c r="A68" s="1145"/>
      <c r="B68" s="1145"/>
      <c r="C68" s="1135" t="s">
        <v>1059</v>
      </c>
      <c r="D68" s="1136">
        <v>0</v>
      </c>
      <c r="E68" s="1136">
        <v>0</v>
      </c>
      <c r="F68" s="1136">
        <v>0</v>
      </c>
      <c r="G68" s="1136">
        <v>0</v>
      </c>
      <c r="H68" s="1145"/>
      <c r="I68" s="1145"/>
      <c r="J68" s="1145"/>
      <c r="K68" s="1145"/>
    </row>
    <row r="69" spans="1:11" ht="14.1" customHeight="1" x14ac:dyDescent="0.25">
      <c r="A69" s="1145"/>
      <c r="B69" s="1145"/>
      <c r="C69" s="1135" t="s">
        <v>1060</v>
      </c>
      <c r="D69" s="1136">
        <v>0</v>
      </c>
      <c r="E69" s="1136">
        <v>0</v>
      </c>
      <c r="F69" s="1136">
        <v>0</v>
      </c>
      <c r="G69" s="1136">
        <v>0</v>
      </c>
      <c r="H69" s="1145"/>
      <c r="I69" s="1145"/>
      <c r="J69" s="1145"/>
      <c r="K69" s="1145"/>
    </row>
    <row r="70" spans="1:11" ht="14.1" customHeight="1" x14ac:dyDescent="0.25">
      <c r="A70" s="1145"/>
      <c r="B70" s="1145"/>
      <c r="C70" s="1135" t="s">
        <v>1062</v>
      </c>
      <c r="D70" s="1136">
        <v>0</v>
      </c>
      <c r="E70" s="1136">
        <v>0</v>
      </c>
      <c r="F70" s="1136">
        <v>0</v>
      </c>
      <c r="G70" s="1136">
        <v>0</v>
      </c>
      <c r="H70" s="1145"/>
      <c r="I70" s="1145"/>
      <c r="J70" s="1145"/>
      <c r="K70" s="1145"/>
    </row>
    <row r="71" spans="1:11" ht="14.1" customHeight="1" x14ac:dyDescent="0.25">
      <c r="A71" s="1145"/>
      <c r="B71" s="1145"/>
      <c r="C71" s="1135" t="s">
        <v>1048</v>
      </c>
      <c r="D71" s="1136">
        <v>0</v>
      </c>
      <c r="E71" s="1136">
        <v>0</v>
      </c>
      <c r="F71" s="1136">
        <v>0</v>
      </c>
      <c r="G71" s="1136">
        <v>0</v>
      </c>
      <c r="H71" s="1145"/>
      <c r="I71" s="1145"/>
      <c r="J71" s="1145"/>
      <c r="K71" s="1145"/>
    </row>
    <row r="72" spans="1:11" ht="14.1" customHeight="1" x14ac:dyDescent="0.25">
      <c r="A72" s="1145"/>
      <c r="B72" s="1145"/>
      <c r="C72" s="1135" t="s">
        <v>1057</v>
      </c>
      <c r="D72" s="1136">
        <v>0</v>
      </c>
      <c r="E72" s="1136">
        <v>0</v>
      </c>
      <c r="F72" s="1136">
        <v>0</v>
      </c>
      <c r="G72" s="1136">
        <v>0</v>
      </c>
      <c r="H72" s="1145"/>
      <c r="I72" s="1145"/>
      <c r="J72" s="1145"/>
      <c r="K72" s="1145"/>
    </row>
    <row r="73" spans="1:11" ht="14.1" customHeight="1" x14ac:dyDescent="0.25">
      <c r="A73" s="1145"/>
      <c r="B73" s="1145"/>
      <c r="C73" s="1135" t="s">
        <v>1058</v>
      </c>
      <c r="D73" s="1136">
        <v>0</v>
      </c>
      <c r="E73" s="1136">
        <v>0</v>
      </c>
      <c r="F73" s="1136">
        <v>0</v>
      </c>
      <c r="G73" s="1136">
        <v>0</v>
      </c>
      <c r="H73" s="1145"/>
      <c r="I73" s="1145"/>
      <c r="J73" s="1145"/>
      <c r="K73" s="1145"/>
    </row>
    <row r="74" spans="1:11" ht="14.1" customHeight="1" x14ac:dyDescent="0.25">
      <c r="A74" s="1145"/>
      <c r="B74" s="1145"/>
      <c r="C74" s="1135" t="s">
        <v>1059</v>
      </c>
      <c r="D74" s="1136">
        <v>0</v>
      </c>
      <c r="E74" s="1136">
        <v>0</v>
      </c>
      <c r="F74" s="1136">
        <v>0</v>
      </c>
      <c r="G74" s="1136">
        <v>0</v>
      </c>
      <c r="H74" s="1145"/>
      <c r="I74" s="1145"/>
      <c r="J74" s="1145"/>
      <c r="K74" s="1145"/>
    </row>
    <row r="75" spans="1:11" ht="14.1" customHeight="1" x14ac:dyDescent="0.25">
      <c r="A75" s="1145"/>
      <c r="B75" s="1145"/>
      <c r="C75" s="1135" t="s">
        <v>1060</v>
      </c>
      <c r="D75" s="1136">
        <v>0</v>
      </c>
      <c r="E75" s="1136">
        <v>0</v>
      </c>
      <c r="F75" s="1136">
        <v>0</v>
      </c>
      <c r="G75" s="1136">
        <v>0</v>
      </c>
      <c r="H75" s="1145"/>
      <c r="I75" s="1145"/>
      <c r="J75" s="1145"/>
      <c r="K75" s="1145"/>
    </row>
    <row r="76" spans="1:11" ht="14.1" customHeight="1" x14ac:dyDescent="0.25">
      <c r="A76" s="1145"/>
      <c r="B76" s="1145"/>
      <c r="C76" s="1135" t="s">
        <v>1063</v>
      </c>
      <c r="D76" s="1136">
        <v>0</v>
      </c>
      <c r="E76" s="1136">
        <v>0</v>
      </c>
      <c r="F76" s="1136">
        <v>0</v>
      </c>
      <c r="G76" s="1136">
        <v>0</v>
      </c>
      <c r="H76" s="1145"/>
      <c r="I76" s="1145"/>
      <c r="J76" s="1145"/>
      <c r="K76" s="1145"/>
    </row>
    <row r="77" spans="1:11" ht="14.1" customHeight="1" x14ac:dyDescent="0.25">
      <c r="A77" s="1145"/>
      <c r="B77" s="1145"/>
      <c r="C77" s="1135" t="s">
        <v>1064</v>
      </c>
      <c r="D77" s="1136">
        <v>0</v>
      </c>
      <c r="E77" s="1136">
        <v>0</v>
      </c>
      <c r="F77" s="1136">
        <v>0</v>
      </c>
      <c r="G77" s="1136">
        <v>0</v>
      </c>
      <c r="H77" s="1145"/>
      <c r="I77" s="1145"/>
      <c r="J77" s="1145"/>
      <c r="K77" s="1145"/>
    </row>
    <row r="78" spans="1:11" ht="14.1" customHeight="1" x14ac:dyDescent="0.25">
      <c r="A78" s="1145"/>
      <c r="B78" s="1145"/>
      <c r="C78" s="1137" t="s">
        <v>572</v>
      </c>
      <c r="D78" s="1136">
        <v>0</v>
      </c>
      <c r="E78" s="1136">
        <v>126000000</v>
      </c>
      <c r="F78" s="1136">
        <v>91000000</v>
      </c>
      <c r="G78" s="1136">
        <v>91000000</v>
      </c>
      <c r="H78" s="1145"/>
      <c r="I78" s="1145"/>
      <c r="J78" s="1145"/>
      <c r="K78" s="1145"/>
    </row>
    <row r="79" spans="1:11" ht="15" customHeight="1" x14ac:dyDescent="0.25">
      <c r="A79" s="1145"/>
      <c r="B79" s="1145"/>
      <c r="C79" s="1138" t="s">
        <v>1038</v>
      </c>
      <c r="D79" s="1139" t="s">
        <v>1038</v>
      </c>
      <c r="E79" s="1139" t="s">
        <v>1038</v>
      </c>
      <c r="F79" s="1139" t="s">
        <v>1038</v>
      </c>
      <c r="G79" s="1139" t="s">
        <v>1038</v>
      </c>
      <c r="H79" s="1145"/>
      <c r="I79" s="1145"/>
      <c r="J79" s="1145"/>
      <c r="K79" s="1145"/>
    </row>
    <row r="80" spans="1:11" ht="15" customHeight="1" x14ac:dyDescent="0.25">
      <c r="A80" s="1145"/>
      <c r="B80" s="1145"/>
      <c r="C80" s="1122" t="s">
        <v>1154</v>
      </c>
      <c r="D80" s="1140">
        <v>0</v>
      </c>
      <c r="E80" s="1140">
        <v>126000000</v>
      </c>
      <c r="F80" s="1140">
        <v>91000000</v>
      </c>
      <c r="G80" s="1140">
        <v>91000000</v>
      </c>
      <c r="H80" s="1145"/>
      <c r="I80" s="1145"/>
      <c r="J80" s="1145"/>
      <c r="K80" s="1145"/>
    </row>
    <row r="81" spans="1:11" ht="15" customHeight="1" x14ac:dyDescent="0.25">
      <c r="A81" s="1145"/>
      <c r="B81" s="1145"/>
      <c r="C81" s="1123" t="s">
        <v>1047</v>
      </c>
      <c r="D81" s="1141">
        <v>0</v>
      </c>
      <c r="E81" s="1141">
        <v>0</v>
      </c>
      <c r="F81" s="1141">
        <v>0</v>
      </c>
      <c r="G81" s="1141">
        <v>0</v>
      </c>
      <c r="H81" s="1145"/>
      <c r="I81" s="1145"/>
      <c r="J81" s="1145"/>
      <c r="K81" s="1145"/>
    </row>
    <row r="82" spans="1:11" ht="15" customHeight="1" x14ac:dyDescent="0.25">
      <c r="A82" s="1145"/>
      <c r="B82" s="1145"/>
      <c r="C82" s="1123" t="s">
        <v>1048</v>
      </c>
      <c r="D82" s="1141">
        <v>0</v>
      </c>
      <c r="E82" s="1141">
        <v>0</v>
      </c>
      <c r="F82" s="1141">
        <v>0</v>
      </c>
      <c r="G82" s="1141">
        <v>0</v>
      </c>
      <c r="H82" s="1145"/>
      <c r="I82" s="1145"/>
      <c r="J82" s="1145"/>
      <c r="K82" s="1145"/>
    </row>
    <row r="83" spans="1:11" ht="15" customHeight="1" x14ac:dyDescent="0.25">
      <c r="A83" s="1145"/>
      <c r="B83" s="1145"/>
      <c r="C83" s="1123" t="s">
        <v>1049</v>
      </c>
      <c r="D83" s="1141">
        <v>0</v>
      </c>
      <c r="E83" s="1141">
        <v>0</v>
      </c>
      <c r="F83" s="1141">
        <v>0</v>
      </c>
      <c r="G83" s="1141">
        <v>0</v>
      </c>
      <c r="H83" s="1145"/>
      <c r="I83" s="1145"/>
      <c r="J83" s="1145"/>
      <c r="K83" s="1145"/>
    </row>
    <row r="84" spans="1:11" ht="15" customHeight="1" x14ac:dyDescent="0.25">
      <c r="A84" s="1145"/>
      <c r="B84" s="1145"/>
      <c r="C84" s="1123" t="s">
        <v>1050</v>
      </c>
      <c r="D84" s="1141">
        <v>0</v>
      </c>
      <c r="E84" s="1141">
        <v>0</v>
      </c>
      <c r="F84" s="1141">
        <v>0</v>
      </c>
      <c r="G84" s="1141">
        <v>0</v>
      </c>
      <c r="H84" s="1145"/>
      <c r="I84" s="1145"/>
      <c r="J84" s="1145"/>
      <c r="K84" s="1145"/>
    </row>
    <row r="85" spans="1:11" ht="15" customHeight="1" x14ac:dyDescent="0.25">
      <c r="A85" s="1145"/>
      <c r="B85" s="1145"/>
      <c r="C85" s="1123" t="s">
        <v>1048</v>
      </c>
      <c r="D85" s="1141">
        <v>0</v>
      </c>
      <c r="E85" s="1141">
        <v>0</v>
      </c>
      <c r="F85" s="1141">
        <v>0</v>
      </c>
      <c r="G85" s="1141">
        <v>0</v>
      </c>
      <c r="H85" s="1145"/>
      <c r="I85" s="1145"/>
      <c r="J85" s="1145"/>
      <c r="K85" s="1145"/>
    </row>
    <row r="86" spans="1:11" ht="15" customHeight="1" x14ac:dyDescent="0.25">
      <c r="A86" s="1145"/>
      <c r="B86" s="1145"/>
      <c r="C86" s="1123" t="s">
        <v>1049</v>
      </c>
      <c r="D86" s="1141">
        <v>0</v>
      </c>
      <c r="E86" s="1141">
        <v>0</v>
      </c>
      <c r="F86" s="1141">
        <v>0</v>
      </c>
      <c r="G86" s="1141">
        <v>0</v>
      </c>
      <c r="H86" s="1145"/>
      <c r="I86" s="1145"/>
      <c r="J86" s="1145"/>
      <c r="K86" s="1145"/>
    </row>
    <row r="87" spans="1:11" ht="15" customHeight="1" x14ac:dyDescent="0.25">
      <c r="A87" s="1145"/>
      <c r="B87" s="1145"/>
      <c r="C87" s="1123" t="s">
        <v>1051</v>
      </c>
      <c r="D87" s="1141">
        <v>0</v>
      </c>
      <c r="E87" s="1141">
        <v>0</v>
      </c>
      <c r="F87" s="1141">
        <v>0</v>
      </c>
      <c r="G87" s="1141">
        <v>0</v>
      </c>
      <c r="H87" s="1145"/>
      <c r="I87" s="1145"/>
      <c r="J87" s="1145"/>
      <c r="K87" s="1145"/>
    </row>
    <row r="88" spans="1:11" ht="15" customHeight="1" x14ac:dyDescent="0.25">
      <c r="A88" s="1145"/>
      <c r="B88" s="1145"/>
      <c r="C88" s="1123" t="s">
        <v>1048</v>
      </c>
      <c r="D88" s="1141">
        <v>0</v>
      </c>
      <c r="E88" s="1141">
        <v>0</v>
      </c>
      <c r="F88" s="1141">
        <v>0</v>
      </c>
      <c r="G88" s="1141">
        <v>0</v>
      </c>
      <c r="H88" s="1145"/>
      <c r="I88" s="1145"/>
      <c r="J88" s="1145"/>
      <c r="K88" s="1145"/>
    </row>
    <row r="89" spans="1:11" ht="15" customHeight="1" x14ac:dyDescent="0.25">
      <c r="A89" s="1145"/>
      <c r="B89" s="1145"/>
      <c r="C89" s="1123" t="s">
        <v>1049</v>
      </c>
      <c r="D89" s="1141">
        <v>0</v>
      </c>
      <c r="E89" s="1141">
        <v>0</v>
      </c>
      <c r="F89" s="1141">
        <v>0</v>
      </c>
      <c r="G89" s="1141">
        <v>0</v>
      </c>
      <c r="H89" s="1145"/>
      <c r="I89" s="1145"/>
      <c r="J89" s="1145"/>
      <c r="K89" s="1145"/>
    </row>
    <row r="90" spans="1:11" ht="15" customHeight="1" x14ac:dyDescent="0.25">
      <c r="A90" s="1145"/>
      <c r="B90" s="1145"/>
      <c r="C90" s="1123" t="s">
        <v>1052</v>
      </c>
      <c r="D90" s="1141">
        <v>0</v>
      </c>
      <c r="E90" s="1141">
        <v>0</v>
      </c>
      <c r="F90" s="1141">
        <v>0</v>
      </c>
      <c r="G90" s="1141">
        <v>0</v>
      </c>
      <c r="H90" s="1145"/>
      <c r="I90" s="1145"/>
      <c r="J90" s="1145"/>
      <c r="K90" s="1145"/>
    </row>
    <row r="91" spans="1:11" ht="15" customHeight="1" x14ac:dyDescent="0.25">
      <c r="A91" s="1145"/>
      <c r="B91" s="1145"/>
      <c r="C91" s="1123" t="s">
        <v>1048</v>
      </c>
      <c r="D91" s="1141">
        <v>0</v>
      </c>
      <c r="E91" s="1141">
        <v>0</v>
      </c>
      <c r="F91" s="1141">
        <v>0</v>
      </c>
      <c r="G91" s="1141">
        <v>0</v>
      </c>
      <c r="H91" s="1145"/>
      <c r="I91" s="1145"/>
      <c r="J91" s="1145"/>
      <c r="K91" s="1145"/>
    </row>
    <row r="92" spans="1:11" ht="15" customHeight="1" x14ac:dyDescent="0.25">
      <c r="A92" s="1145"/>
      <c r="B92" s="1145"/>
      <c r="C92" s="1123" t="s">
        <v>1049</v>
      </c>
      <c r="D92" s="1141">
        <v>0</v>
      </c>
      <c r="E92" s="1141">
        <v>0</v>
      </c>
      <c r="F92" s="1141">
        <v>0</v>
      </c>
      <c r="G92" s="1141">
        <v>0</v>
      </c>
      <c r="H92" s="1145"/>
      <c r="I92" s="1145"/>
      <c r="J92" s="1145"/>
      <c r="K92" s="1145"/>
    </row>
    <row r="93" spans="1:11" ht="20.100000000000001" customHeight="1" x14ac:dyDescent="0.25">
      <c r="A93" s="1145"/>
      <c r="B93" s="1145"/>
      <c r="C93" s="1123" t="s">
        <v>1155</v>
      </c>
      <c r="D93" s="1142">
        <v>0</v>
      </c>
      <c r="E93" s="1142">
        <v>126000000</v>
      </c>
      <c r="F93" s="1142">
        <v>91000000</v>
      </c>
      <c r="G93" s="1142">
        <v>91000000</v>
      </c>
      <c r="H93" s="1145"/>
      <c r="I93" s="1145"/>
      <c r="J93" s="1145"/>
      <c r="K93" s="1145"/>
    </row>
    <row r="94" spans="1:11" ht="15" customHeight="1" x14ac:dyDescent="0.25">
      <c r="A94" s="1145"/>
      <c r="B94" s="1145"/>
      <c r="C94" s="1123" t="s">
        <v>1048</v>
      </c>
      <c r="D94" s="1141">
        <v>0</v>
      </c>
      <c r="E94" s="1141">
        <v>126000000</v>
      </c>
      <c r="F94" s="1141">
        <v>91000000</v>
      </c>
      <c r="G94" s="1141">
        <v>91000000</v>
      </c>
      <c r="H94" s="1145"/>
      <c r="I94" s="1145"/>
      <c r="J94" s="1145"/>
      <c r="K94" s="1145"/>
    </row>
    <row r="95" spans="1:11" ht="15" customHeight="1" x14ac:dyDescent="0.25">
      <c r="A95" s="1145"/>
      <c r="B95" s="1145"/>
      <c r="C95" s="1123" t="s">
        <v>1049</v>
      </c>
      <c r="D95" s="1141">
        <v>0</v>
      </c>
      <c r="E95" s="1141">
        <v>0</v>
      </c>
      <c r="F95" s="1141">
        <v>0</v>
      </c>
      <c r="G95" s="1141">
        <v>0</v>
      </c>
      <c r="H95" s="1145"/>
      <c r="I95" s="1145"/>
      <c r="J95" s="1145"/>
      <c r="K95" s="1145"/>
    </row>
    <row r="96" spans="1:11" ht="15" customHeight="1" x14ac:dyDescent="0.25">
      <c r="A96" s="1145"/>
      <c r="B96" s="1145"/>
      <c r="C96" s="1123" t="s">
        <v>1054</v>
      </c>
      <c r="D96" s="1141">
        <v>0</v>
      </c>
      <c r="E96" s="1141">
        <v>0</v>
      </c>
      <c r="F96" s="1141">
        <v>0</v>
      </c>
      <c r="G96" s="1141">
        <v>0</v>
      </c>
      <c r="H96" s="1145"/>
      <c r="I96" s="1145"/>
      <c r="J96" s="1145"/>
      <c r="K96" s="1145"/>
    </row>
    <row r="97" spans="1:11" ht="15" customHeight="1" x14ac:dyDescent="0.25">
      <c r="A97" s="1145"/>
      <c r="B97" s="1145"/>
      <c r="C97" s="1123" t="s">
        <v>1048</v>
      </c>
      <c r="D97" s="1141">
        <v>0</v>
      </c>
      <c r="E97" s="1141">
        <v>0</v>
      </c>
      <c r="F97" s="1141">
        <v>0</v>
      </c>
      <c r="G97" s="1141">
        <v>0</v>
      </c>
      <c r="H97" s="1145"/>
      <c r="I97" s="1145"/>
      <c r="J97" s="1145"/>
      <c r="K97" s="1145"/>
    </row>
    <row r="98" spans="1:11" ht="15" customHeight="1" x14ac:dyDescent="0.25">
      <c r="A98" s="1145"/>
      <c r="B98" s="1145"/>
      <c r="C98" s="1123" t="s">
        <v>1049</v>
      </c>
      <c r="D98" s="1141">
        <v>0</v>
      </c>
      <c r="E98" s="1141">
        <v>0</v>
      </c>
      <c r="F98" s="1141">
        <v>0</v>
      </c>
      <c r="G98" s="1141">
        <v>0</v>
      </c>
      <c r="H98" s="1145"/>
      <c r="I98" s="1145"/>
      <c r="J98" s="1145"/>
      <c r="K98" s="1145"/>
    </row>
    <row r="99" spans="1:11" ht="15" customHeight="1" x14ac:dyDescent="0.25">
      <c r="A99" s="1145"/>
      <c r="B99" s="1145"/>
      <c r="C99" s="1123" t="s">
        <v>1055</v>
      </c>
      <c r="D99" s="1141">
        <v>0</v>
      </c>
      <c r="E99" s="1141">
        <v>0</v>
      </c>
      <c r="F99" s="1141">
        <v>0</v>
      </c>
      <c r="G99" s="1141">
        <v>0</v>
      </c>
      <c r="H99" s="1145"/>
      <c r="I99" s="1145"/>
      <c r="J99" s="1145"/>
      <c r="K99" s="1145"/>
    </row>
    <row r="100" spans="1:11" ht="15" customHeight="1" x14ac:dyDescent="0.25">
      <c r="A100" s="1145"/>
      <c r="B100" s="1145"/>
      <c r="C100" s="1123" t="s">
        <v>1048</v>
      </c>
      <c r="D100" s="1141">
        <v>0</v>
      </c>
      <c r="E100" s="1141">
        <v>0</v>
      </c>
      <c r="F100" s="1141">
        <v>0</v>
      </c>
      <c r="G100" s="1141">
        <v>0</v>
      </c>
      <c r="H100" s="1145"/>
      <c r="I100" s="1145"/>
      <c r="J100" s="1145"/>
      <c r="K100" s="1145"/>
    </row>
    <row r="101" spans="1:11" ht="15" customHeight="1" x14ac:dyDescent="0.25">
      <c r="A101" s="1145"/>
      <c r="B101" s="1145"/>
      <c r="C101" s="1123" t="s">
        <v>1049</v>
      </c>
      <c r="D101" s="1141">
        <v>0</v>
      </c>
      <c r="E101" s="1141">
        <v>0</v>
      </c>
      <c r="F101" s="1141">
        <v>0</v>
      </c>
      <c r="G101" s="1141">
        <v>0</v>
      </c>
      <c r="H101" s="1145"/>
      <c r="I101" s="1145"/>
      <c r="J101" s="1145"/>
      <c r="K101" s="1145"/>
    </row>
    <row r="102" spans="1:11" ht="15" customHeight="1" x14ac:dyDescent="0.25">
      <c r="A102" s="1145"/>
      <c r="B102" s="1145"/>
      <c r="C102" s="1123" t="s">
        <v>1056</v>
      </c>
      <c r="D102" s="1141">
        <v>0</v>
      </c>
      <c r="E102" s="1141">
        <v>0</v>
      </c>
      <c r="F102" s="1141">
        <v>0</v>
      </c>
      <c r="G102" s="1141">
        <v>0</v>
      </c>
      <c r="H102" s="1145"/>
      <c r="I102" s="1145"/>
      <c r="J102" s="1145"/>
      <c r="K102" s="1145"/>
    </row>
    <row r="103" spans="1:11" ht="15" customHeight="1" x14ac:dyDescent="0.25">
      <c r="A103" s="1145"/>
      <c r="B103" s="1145"/>
      <c r="C103" s="1123" t="s">
        <v>1048</v>
      </c>
      <c r="D103" s="1141">
        <v>0</v>
      </c>
      <c r="E103" s="1141">
        <v>0</v>
      </c>
      <c r="F103" s="1141">
        <v>0</v>
      </c>
      <c r="G103" s="1141">
        <v>0</v>
      </c>
      <c r="H103" s="1145"/>
      <c r="I103" s="1145"/>
      <c r="J103" s="1145"/>
      <c r="K103" s="1145"/>
    </row>
    <row r="104" spans="1:11" ht="15" customHeight="1" x14ac:dyDescent="0.25">
      <c r="A104" s="1145"/>
      <c r="B104" s="1145"/>
      <c r="C104" s="1123" t="s">
        <v>1057</v>
      </c>
      <c r="D104" s="1141">
        <v>0</v>
      </c>
      <c r="E104" s="1141">
        <v>0</v>
      </c>
      <c r="F104" s="1141">
        <v>0</v>
      </c>
      <c r="G104" s="1141">
        <v>0</v>
      </c>
      <c r="H104" s="1145"/>
      <c r="I104" s="1145"/>
      <c r="J104" s="1145"/>
      <c r="K104" s="1145"/>
    </row>
    <row r="105" spans="1:11" ht="15" customHeight="1" x14ac:dyDescent="0.25">
      <c r="A105" s="1145"/>
      <c r="B105" s="1145"/>
      <c r="C105" s="1123" t="s">
        <v>1058</v>
      </c>
      <c r="D105" s="1141">
        <v>0</v>
      </c>
      <c r="E105" s="1141">
        <v>0</v>
      </c>
      <c r="F105" s="1141">
        <v>0</v>
      </c>
      <c r="G105" s="1141">
        <v>0</v>
      </c>
      <c r="H105" s="1145"/>
      <c r="I105" s="1145"/>
      <c r="J105" s="1145"/>
      <c r="K105" s="1145"/>
    </row>
    <row r="106" spans="1:11" ht="15" customHeight="1" x14ac:dyDescent="0.25">
      <c r="A106" s="1145"/>
      <c r="B106" s="1145"/>
      <c r="C106" s="1123" t="s">
        <v>1059</v>
      </c>
      <c r="D106" s="1141">
        <v>0</v>
      </c>
      <c r="E106" s="1141">
        <v>0</v>
      </c>
      <c r="F106" s="1141">
        <v>0</v>
      </c>
      <c r="G106" s="1141">
        <v>0</v>
      </c>
      <c r="H106" s="1145"/>
      <c r="I106" s="1145"/>
      <c r="J106" s="1145"/>
      <c r="K106" s="1145"/>
    </row>
    <row r="107" spans="1:11" ht="15" customHeight="1" x14ac:dyDescent="0.25">
      <c r="A107" s="1145"/>
      <c r="B107" s="1145"/>
      <c r="C107" s="1123" t="s">
        <v>1060</v>
      </c>
      <c r="D107" s="1141">
        <v>0</v>
      </c>
      <c r="E107" s="1141">
        <v>0</v>
      </c>
      <c r="F107" s="1141">
        <v>0</v>
      </c>
      <c r="G107" s="1141">
        <v>0</v>
      </c>
      <c r="H107" s="1145"/>
      <c r="I107" s="1145"/>
      <c r="J107" s="1145"/>
      <c r="K107" s="1145"/>
    </row>
    <row r="108" spans="1:11" ht="15" customHeight="1" x14ac:dyDescent="0.25">
      <c r="A108" s="1145"/>
      <c r="B108" s="1145"/>
      <c r="C108" s="1123" t="s">
        <v>1061</v>
      </c>
      <c r="D108" s="1141">
        <v>0</v>
      </c>
      <c r="E108" s="1141">
        <v>0</v>
      </c>
      <c r="F108" s="1141">
        <v>0</v>
      </c>
      <c r="G108" s="1141">
        <v>0</v>
      </c>
      <c r="H108" s="1145"/>
      <c r="I108" s="1145"/>
      <c r="J108" s="1145"/>
      <c r="K108" s="1145"/>
    </row>
    <row r="109" spans="1:11" ht="15" customHeight="1" x14ac:dyDescent="0.25">
      <c r="A109" s="1145"/>
      <c r="B109" s="1145"/>
      <c r="C109" s="1123" t="s">
        <v>1048</v>
      </c>
      <c r="D109" s="1141">
        <v>0</v>
      </c>
      <c r="E109" s="1141">
        <v>0</v>
      </c>
      <c r="F109" s="1141">
        <v>0</v>
      </c>
      <c r="G109" s="1141">
        <v>0</v>
      </c>
      <c r="H109" s="1145"/>
      <c r="I109" s="1145"/>
      <c r="J109" s="1145"/>
      <c r="K109" s="1145"/>
    </row>
    <row r="110" spans="1:11" ht="15" customHeight="1" x14ac:dyDescent="0.25">
      <c r="A110" s="1145"/>
      <c r="B110" s="1145"/>
      <c r="C110" s="1123" t="s">
        <v>1057</v>
      </c>
      <c r="D110" s="1141">
        <v>0</v>
      </c>
      <c r="E110" s="1141">
        <v>0</v>
      </c>
      <c r="F110" s="1141">
        <v>0</v>
      </c>
      <c r="G110" s="1141">
        <v>0</v>
      </c>
      <c r="H110" s="1145"/>
      <c r="I110" s="1145"/>
      <c r="J110" s="1145"/>
      <c r="K110" s="1145"/>
    </row>
    <row r="111" spans="1:11" ht="15" customHeight="1" x14ac:dyDescent="0.25">
      <c r="A111" s="1145"/>
      <c r="B111" s="1145"/>
      <c r="C111" s="1123" t="s">
        <v>1058</v>
      </c>
      <c r="D111" s="1141">
        <v>0</v>
      </c>
      <c r="E111" s="1141">
        <v>0</v>
      </c>
      <c r="F111" s="1141">
        <v>0</v>
      </c>
      <c r="G111" s="1141">
        <v>0</v>
      </c>
      <c r="H111" s="1145"/>
      <c r="I111" s="1145"/>
      <c r="J111" s="1145"/>
      <c r="K111" s="1145"/>
    </row>
    <row r="112" spans="1:11" ht="15" customHeight="1" x14ac:dyDescent="0.25">
      <c r="A112" s="1145"/>
      <c r="B112" s="1145"/>
      <c r="C112" s="1123" t="s">
        <v>1059</v>
      </c>
      <c r="D112" s="1141">
        <v>0</v>
      </c>
      <c r="E112" s="1141">
        <v>0</v>
      </c>
      <c r="F112" s="1141">
        <v>0</v>
      </c>
      <c r="G112" s="1141">
        <v>0</v>
      </c>
      <c r="H112" s="1145"/>
      <c r="I112" s="1145"/>
      <c r="J112" s="1145"/>
      <c r="K112" s="1145"/>
    </row>
    <row r="113" spans="1:11" ht="15" customHeight="1" x14ac:dyDescent="0.25">
      <c r="A113" s="1145"/>
      <c r="B113" s="1145"/>
      <c r="C113" s="1123" t="s">
        <v>1060</v>
      </c>
      <c r="D113" s="1141">
        <v>0</v>
      </c>
      <c r="E113" s="1141">
        <v>0</v>
      </c>
      <c r="F113" s="1141">
        <v>0</v>
      </c>
      <c r="G113" s="1141">
        <v>0</v>
      </c>
      <c r="H113" s="1145"/>
      <c r="I113" s="1145"/>
      <c r="J113" s="1145"/>
      <c r="K113" s="1145"/>
    </row>
    <row r="114" spans="1:11" ht="15" customHeight="1" x14ac:dyDescent="0.25">
      <c r="A114" s="1145"/>
      <c r="B114" s="1145"/>
      <c r="C114" s="1123" t="s">
        <v>1062</v>
      </c>
      <c r="D114" s="1141">
        <v>0</v>
      </c>
      <c r="E114" s="1141">
        <v>0</v>
      </c>
      <c r="F114" s="1141">
        <v>0</v>
      </c>
      <c r="G114" s="1141">
        <v>0</v>
      </c>
      <c r="H114" s="1145"/>
      <c r="I114" s="1145"/>
      <c r="J114" s="1145"/>
      <c r="K114" s="1145"/>
    </row>
    <row r="115" spans="1:11" ht="15" customHeight="1" x14ac:dyDescent="0.25">
      <c r="A115" s="1145"/>
      <c r="B115" s="1145"/>
      <c r="C115" s="1123" t="s">
        <v>1048</v>
      </c>
      <c r="D115" s="1141">
        <v>0</v>
      </c>
      <c r="E115" s="1141">
        <v>0</v>
      </c>
      <c r="F115" s="1141">
        <v>0</v>
      </c>
      <c r="G115" s="1141">
        <v>0</v>
      </c>
      <c r="H115" s="1145"/>
      <c r="I115" s="1145"/>
      <c r="J115" s="1145"/>
      <c r="K115" s="1145"/>
    </row>
    <row r="116" spans="1:11" ht="15" customHeight="1" x14ac:dyDescent="0.25">
      <c r="A116" s="1145"/>
      <c r="B116" s="1145"/>
      <c r="C116" s="1123" t="s">
        <v>1057</v>
      </c>
      <c r="D116" s="1141">
        <v>0</v>
      </c>
      <c r="E116" s="1141">
        <v>0</v>
      </c>
      <c r="F116" s="1141">
        <v>0</v>
      </c>
      <c r="G116" s="1141">
        <v>0</v>
      </c>
      <c r="H116" s="1145"/>
      <c r="I116" s="1145"/>
      <c r="J116" s="1145"/>
      <c r="K116" s="1145"/>
    </row>
    <row r="117" spans="1:11" ht="15" customHeight="1" x14ac:dyDescent="0.25">
      <c r="A117" s="1145"/>
      <c r="B117" s="1145"/>
      <c r="C117" s="1123" t="s">
        <v>1058</v>
      </c>
      <c r="D117" s="1141">
        <v>0</v>
      </c>
      <c r="E117" s="1141">
        <v>0</v>
      </c>
      <c r="F117" s="1141">
        <v>0</v>
      </c>
      <c r="G117" s="1141">
        <v>0</v>
      </c>
      <c r="H117" s="1145"/>
      <c r="I117" s="1145"/>
      <c r="J117" s="1145"/>
      <c r="K117" s="1145"/>
    </row>
    <row r="118" spans="1:11" ht="15" customHeight="1" x14ac:dyDescent="0.25">
      <c r="A118" s="1145"/>
      <c r="B118" s="1145"/>
      <c r="C118" s="1123" t="s">
        <v>1059</v>
      </c>
      <c r="D118" s="1141">
        <v>0</v>
      </c>
      <c r="E118" s="1141">
        <v>0</v>
      </c>
      <c r="F118" s="1141">
        <v>0</v>
      </c>
      <c r="G118" s="1141">
        <v>0</v>
      </c>
      <c r="H118" s="1145"/>
      <c r="I118" s="1145"/>
      <c r="J118" s="1145"/>
      <c r="K118" s="1145"/>
    </row>
    <row r="119" spans="1:11" ht="15" customHeight="1" x14ac:dyDescent="0.25">
      <c r="A119" s="1145"/>
      <c r="B119" s="1145"/>
      <c r="C119" s="1123" t="s">
        <v>1060</v>
      </c>
      <c r="D119" s="1141">
        <v>0</v>
      </c>
      <c r="E119" s="1141">
        <v>0</v>
      </c>
      <c r="F119" s="1141">
        <v>0</v>
      </c>
      <c r="G119" s="1141">
        <v>0</v>
      </c>
      <c r="H119" s="1145"/>
      <c r="I119" s="1145"/>
      <c r="J119" s="1145"/>
      <c r="K119" s="1145"/>
    </row>
    <row r="120" spans="1:11" ht="15" customHeight="1" x14ac:dyDescent="0.25">
      <c r="A120" s="1145"/>
      <c r="B120" s="1145"/>
      <c r="C120" s="1123" t="s">
        <v>1063</v>
      </c>
      <c r="D120" s="1141">
        <v>0</v>
      </c>
      <c r="E120" s="1141">
        <v>0</v>
      </c>
      <c r="F120" s="1141">
        <v>0</v>
      </c>
      <c r="G120" s="1141">
        <v>0</v>
      </c>
      <c r="H120" s="1145"/>
      <c r="I120" s="1145"/>
      <c r="J120" s="1145"/>
      <c r="K120" s="1145"/>
    </row>
    <row r="121" spans="1:11" ht="15" customHeight="1" x14ac:dyDescent="0.25">
      <c r="A121" s="1145"/>
      <c r="B121" s="1145"/>
      <c r="C121" s="1123" t="s">
        <v>1064</v>
      </c>
      <c r="D121" s="1141">
        <v>0</v>
      </c>
      <c r="E121" s="1141">
        <v>0</v>
      </c>
      <c r="F121" s="1141">
        <v>0</v>
      </c>
      <c r="G121" s="1141">
        <v>0</v>
      </c>
      <c r="H121" s="1145"/>
      <c r="I121" s="1145"/>
      <c r="J121" s="1145"/>
      <c r="K121" s="1145"/>
    </row>
    <row r="122" spans="1:11" ht="20.100000000000001" customHeight="1" x14ac:dyDescent="0.25">
      <c r="A122" s="1145"/>
      <c r="B122" s="1145"/>
      <c r="C122" s="1143" t="s">
        <v>1038</v>
      </c>
      <c r="D122" s="1145"/>
      <c r="E122" s="1145"/>
      <c r="F122" s="1145"/>
      <c r="G122" s="1145"/>
      <c r="H122" s="1145"/>
      <c r="I122" s="1145"/>
      <c r="J122" s="1145"/>
      <c r="K122" s="1145"/>
    </row>
  </sheetData>
  <mergeCells count="17">
    <mergeCell ref="C21:G21"/>
    <mergeCell ref="C1:G1"/>
    <mergeCell ref="C2:G2"/>
    <mergeCell ref="D3:G3"/>
    <mergeCell ref="D4:G4"/>
    <mergeCell ref="D5:G5"/>
    <mergeCell ref="D6:G6"/>
    <mergeCell ref="D7:G7"/>
    <mergeCell ref="C8:G8"/>
    <mergeCell ref="C9:G9"/>
    <mergeCell ref="D10:G10"/>
    <mergeCell ref="D14:G14"/>
    <mergeCell ref="D22:G22"/>
    <mergeCell ref="D23:G23"/>
    <mergeCell ref="D24:G24"/>
    <mergeCell ref="D25:G25"/>
    <mergeCell ref="C34:G34"/>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BC010-8A95-42EF-ADC9-91CBEA76CD69}">
  <sheetPr>
    <outlinePr summaryBelow="0"/>
  </sheetPr>
  <dimension ref="A1:K121"/>
  <sheetViews>
    <sheetView topLeftCell="A90" workbookViewId="0">
      <selection activeCell="C185" sqref="C185"/>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1686</v>
      </c>
      <c r="E3" s="1265"/>
      <c r="F3" s="1265"/>
      <c r="G3" s="1265"/>
      <c r="H3" s="1145"/>
      <c r="I3" s="1145"/>
      <c r="J3" s="1145"/>
      <c r="K3" s="1145"/>
    </row>
    <row r="4" spans="1:11" ht="14.1" customHeight="1" x14ac:dyDescent="0.25">
      <c r="A4" s="1145"/>
      <c r="B4" s="1145"/>
      <c r="C4" s="1121" t="s">
        <v>984</v>
      </c>
      <c r="D4" s="1264" t="s">
        <v>1016</v>
      </c>
      <c r="E4" s="1265"/>
      <c r="F4" s="1265"/>
      <c r="G4" s="1265"/>
      <c r="H4" s="1145"/>
      <c r="I4" s="1145"/>
      <c r="J4" s="1145"/>
      <c r="K4" s="1145"/>
    </row>
    <row r="5" spans="1:11" ht="14.1" customHeight="1" x14ac:dyDescent="0.25">
      <c r="A5" s="1145"/>
      <c r="B5" s="1145"/>
      <c r="C5" s="1121" t="s">
        <v>2</v>
      </c>
      <c r="D5" s="1264" t="s">
        <v>1749</v>
      </c>
      <c r="E5" s="1265"/>
      <c r="F5" s="1265"/>
      <c r="G5" s="1265"/>
      <c r="H5" s="1145"/>
      <c r="I5" s="1145"/>
      <c r="J5" s="1145"/>
      <c r="K5" s="1145"/>
    </row>
    <row r="6" spans="1:11" ht="14.1" customHeight="1" x14ac:dyDescent="0.25">
      <c r="A6" s="1145"/>
      <c r="B6" s="1145"/>
      <c r="C6" s="1121" t="s">
        <v>4</v>
      </c>
      <c r="D6" s="1264" t="s">
        <v>1750</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30.95" customHeight="1" x14ac:dyDescent="0.25">
      <c r="A9" s="1145"/>
      <c r="B9" s="1145"/>
      <c r="C9" s="1270" t="s">
        <v>1751</v>
      </c>
      <c r="D9" s="1271"/>
      <c r="E9" s="1271"/>
      <c r="F9" s="1271"/>
      <c r="G9" s="1271"/>
      <c r="H9" s="1145"/>
      <c r="I9" s="1145"/>
      <c r="J9" s="1145"/>
      <c r="K9" s="1145"/>
    </row>
    <row r="10" spans="1:11" ht="41.1" customHeight="1" x14ac:dyDescent="0.25">
      <c r="A10" s="1145"/>
      <c r="B10" s="1145"/>
      <c r="C10" s="1122" t="s">
        <v>10</v>
      </c>
      <c r="D10" s="1258" t="s">
        <v>1752</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14.1" customHeight="1" x14ac:dyDescent="0.25">
      <c r="A13" s="1145"/>
      <c r="B13" s="1145"/>
      <c r="C13" s="1123" t="s">
        <v>1753</v>
      </c>
      <c r="D13" s="1127" t="s">
        <v>1038</v>
      </c>
      <c r="E13" s="1127" t="s">
        <v>1230</v>
      </c>
      <c r="F13" s="1127" t="s">
        <v>1230</v>
      </c>
      <c r="G13" s="1127" t="s">
        <v>1017</v>
      </c>
      <c r="H13" s="1145"/>
      <c r="I13" s="1145"/>
      <c r="J13" s="1145"/>
      <c r="K13" s="1145"/>
    </row>
    <row r="14" spans="1:11" ht="60" customHeight="1" x14ac:dyDescent="0.25">
      <c r="A14" s="1145"/>
      <c r="B14" s="1145"/>
      <c r="C14" s="1122" t="s">
        <v>646</v>
      </c>
      <c r="D14" s="1258" t="s">
        <v>1754</v>
      </c>
      <c r="E14" s="1259"/>
      <c r="F14" s="1259"/>
      <c r="G14" s="1259"/>
      <c r="H14" s="1145"/>
      <c r="I14" s="1145"/>
      <c r="J14" s="1145"/>
      <c r="K14" s="1145"/>
    </row>
    <row r="15" spans="1:11" ht="27.95" customHeight="1" x14ac:dyDescent="0.25">
      <c r="A15" s="1145"/>
      <c r="B15" s="1145"/>
      <c r="C15" s="1123" t="s">
        <v>1005</v>
      </c>
      <c r="D15" s="1124">
        <v>2024</v>
      </c>
      <c r="E15" s="1124">
        <v>2025</v>
      </c>
      <c r="F15" s="1124">
        <v>2026</v>
      </c>
      <c r="G15" s="1124">
        <v>2027</v>
      </c>
      <c r="H15" s="1145"/>
      <c r="I15" s="1145"/>
      <c r="J15" s="1145"/>
      <c r="K15" s="1145"/>
    </row>
    <row r="16" spans="1:11" ht="14.1" customHeight="1" x14ac:dyDescent="0.25">
      <c r="A16" s="1145"/>
      <c r="B16" s="1145"/>
      <c r="C16" s="1125"/>
      <c r="D16" s="1126" t="s">
        <v>13</v>
      </c>
      <c r="E16" s="1126" t="s">
        <v>14</v>
      </c>
      <c r="F16" s="1126" t="s">
        <v>14</v>
      </c>
      <c r="G16" s="1126" t="s">
        <v>14</v>
      </c>
      <c r="H16" s="1145"/>
      <c r="I16" s="1145"/>
      <c r="J16" s="1145"/>
      <c r="K16" s="1145"/>
    </row>
    <row r="17" spans="1:11" ht="14.1" customHeight="1" x14ac:dyDescent="0.25">
      <c r="A17" s="1145"/>
      <c r="B17" s="1145"/>
      <c r="C17" s="1123" t="s">
        <v>1755</v>
      </c>
      <c r="D17" s="1127" t="s">
        <v>992</v>
      </c>
      <c r="E17" s="1127" t="s">
        <v>992</v>
      </c>
      <c r="F17" s="1127" t="s">
        <v>992</v>
      </c>
      <c r="G17" s="1127" t="s">
        <v>992</v>
      </c>
      <c r="H17" s="1145"/>
      <c r="I17" s="1145"/>
      <c r="J17" s="1145"/>
      <c r="K17" s="1145"/>
    </row>
    <row r="18" spans="1:11" ht="20.100000000000001" customHeight="1" x14ac:dyDescent="0.25">
      <c r="A18" s="1145"/>
      <c r="B18" s="1145"/>
      <c r="C18" s="1123" t="s">
        <v>1756</v>
      </c>
      <c r="D18" s="1127" t="s">
        <v>1009</v>
      </c>
      <c r="E18" s="1127" t="s">
        <v>1009</v>
      </c>
      <c r="F18" s="1127" t="s">
        <v>1009</v>
      </c>
      <c r="G18" s="1127" t="s">
        <v>1009</v>
      </c>
      <c r="H18" s="1145"/>
      <c r="I18" s="1145"/>
      <c r="J18" s="1145"/>
      <c r="K18" s="1145"/>
    </row>
    <row r="19" spans="1:11" ht="14.1" customHeight="1" x14ac:dyDescent="0.25">
      <c r="A19" s="1145"/>
      <c r="B19" s="1145"/>
      <c r="C19" s="1123" t="s">
        <v>1736</v>
      </c>
      <c r="D19" s="1127" t="s">
        <v>996</v>
      </c>
      <c r="E19" s="1127" t="s">
        <v>996</v>
      </c>
      <c r="F19" s="1127" t="s">
        <v>997</v>
      </c>
      <c r="G19" s="1127" t="s">
        <v>997</v>
      </c>
      <c r="H19" s="1145"/>
      <c r="I19" s="1145"/>
      <c r="J19" s="1145"/>
      <c r="K19" s="1145"/>
    </row>
    <row r="20" spans="1:11" ht="14.1" customHeight="1" x14ac:dyDescent="0.25">
      <c r="A20" s="1145"/>
      <c r="B20" s="1145"/>
      <c r="C20" s="1256" t="s">
        <v>1019</v>
      </c>
      <c r="D20" s="1257"/>
      <c r="E20" s="1257"/>
      <c r="F20" s="1257"/>
      <c r="G20" s="1257"/>
      <c r="H20" s="1145"/>
      <c r="I20" s="1145"/>
      <c r="J20" s="1145"/>
      <c r="K20" s="1145"/>
    </row>
    <row r="21" spans="1:11" ht="14.1" customHeight="1" x14ac:dyDescent="0.25">
      <c r="A21" s="1145"/>
      <c r="B21" s="1145"/>
      <c r="C21" s="1128" t="s">
        <v>1757</v>
      </c>
      <c r="D21" s="1256" t="s">
        <v>1758</v>
      </c>
      <c r="E21" s="1257"/>
      <c r="F21" s="1257"/>
      <c r="G21" s="1257"/>
      <c r="H21" s="1145"/>
      <c r="I21" s="1145"/>
      <c r="J21" s="1145"/>
      <c r="K21" s="1145"/>
    </row>
    <row r="22" spans="1:11" ht="14.1" customHeight="1" x14ac:dyDescent="0.25">
      <c r="A22" s="1145"/>
      <c r="B22" s="1145"/>
      <c r="C22" s="1129" t="s">
        <v>1022</v>
      </c>
      <c r="D22" s="1252" t="s">
        <v>1759</v>
      </c>
      <c r="E22" s="1253"/>
      <c r="F22" s="1253"/>
      <c r="G22" s="1253"/>
      <c r="H22" s="1145"/>
      <c r="I22" s="1145"/>
      <c r="J22" s="1145"/>
      <c r="K22" s="1145"/>
    </row>
    <row r="23" spans="1:11" ht="14.1" customHeight="1" x14ac:dyDescent="0.25">
      <c r="A23" s="1145"/>
      <c r="B23" s="1145"/>
      <c r="C23" s="1130" t="s">
        <v>1024</v>
      </c>
      <c r="D23" s="1254" t="s">
        <v>1760</v>
      </c>
      <c r="E23" s="1255"/>
      <c r="F23" s="1255"/>
      <c r="G23" s="1255"/>
      <c r="H23" s="1145"/>
      <c r="I23" s="1145"/>
      <c r="J23" s="1145"/>
      <c r="K23" s="1145"/>
    </row>
    <row r="24" spans="1:11" ht="14.1" customHeight="1" x14ac:dyDescent="0.25">
      <c r="A24" s="1145"/>
      <c r="B24" s="1145"/>
      <c r="C24" s="1130" t="s">
        <v>31</v>
      </c>
      <c r="D24" s="1254" t="s">
        <v>1761</v>
      </c>
      <c r="E24" s="1255"/>
      <c r="F24" s="1255"/>
      <c r="G24" s="1255"/>
      <c r="H24" s="1145"/>
      <c r="I24" s="1145"/>
      <c r="J24" s="1145"/>
      <c r="K24" s="1145"/>
    </row>
    <row r="25" spans="1:11" ht="15" customHeight="1" x14ac:dyDescent="0.25">
      <c r="A25" s="1145"/>
      <c r="B25" s="1145"/>
      <c r="C25" s="1146"/>
      <c r="D25" s="1132">
        <v>2024</v>
      </c>
      <c r="E25" s="1132">
        <v>2025</v>
      </c>
      <c r="F25" s="1132">
        <v>2026</v>
      </c>
      <c r="G25" s="1132">
        <v>2027</v>
      </c>
      <c r="H25" s="1145"/>
      <c r="I25" s="1145"/>
      <c r="J25" s="1145"/>
      <c r="K25" s="1145"/>
    </row>
    <row r="26" spans="1:11" ht="15" customHeight="1" x14ac:dyDescent="0.25">
      <c r="A26" s="1145"/>
      <c r="B26" s="1145"/>
      <c r="C26" s="1147"/>
      <c r="D26" s="1134" t="s">
        <v>13</v>
      </c>
      <c r="E26" s="1134" t="s">
        <v>14</v>
      </c>
      <c r="F26" s="1134" t="s">
        <v>14</v>
      </c>
      <c r="G26" s="1134" t="s">
        <v>14</v>
      </c>
      <c r="H26" s="1145"/>
      <c r="I26" s="1145"/>
      <c r="J26" s="1145"/>
      <c r="K26" s="1145"/>
    </row>
    <row r="27" spans="1:11" ht="14.1" customHeight="1" x14ac:dyDescent="0.25">
      <c r="A27" s="1145"/>
      <c r="B27" s="1145"/>
      <c r="C27" s="1123" t="s">
        <v>33</v>
      </c>
      <c r="D27" s="1127" t="s">
        <v>992</v>
      </c>
      <c r="E27" s="1127" t="s">
        <v>992</v>
      </c>
      <c r="F27" s="1127" t="s">
        <v>992</v>
      </c>
      <c r="G27" s="1127" t="s">
        <v>992</v>
      </c>
      <c r="H27" s="1145"/>
      <c r="I27" s="1145"/>
      <c r="J27" s="1145"/>
      <c r="K27" s="1145"/>
    </row>
    <row r="28" spans="1:11" ht="14.1" customHeight="1" x14ac:dyDescent="0.25">
      <c r="A28" s="1145"/>
      <c r="B28" s="1145"/>
      <c r="C28" s="1123" t="s">
        <v>1029</v>
      </c>
      <c r="D28" s="1127" t="s">
        <v>1360</v>
      </c>
      <c r="E28" s="1127" t="s">
        <v>1762</v>
      </c>
      <c r="F28" s="1127" t="s">
        <v>1360</v>
      </c>
      <c r="G28" s="1127" t="s">
        <v>1360</v>
      </c>
      <c r="H28" s="1145"/>
      <c r="I28" s="1145"/>
      <c r="J28" s="1145"/>
      <c r="K28" s="1145"/>
    </row>
    <row r="29" spans="1:11" ht="14.1" customHeight="1" x14ac:dyDescent="0.25">
      <c r="A29" s="1145"/>
      <c r="B29" s="1145"/>
      <c r="C29" s="1123" t="s">
        <v>1032</v>
      </c>
      <c r="D29" s="1127" t="s">
        <v>1763</v>
      </c>
      <c r="E29" s="1127" t="s">
        <v>1764</v>
      </c>
      <c r="F29" s="1127" t="s">
        <v>1763</v>
      </c>
      <c r="G29" s="1127" t="s">
        <v>1763</v>
      </c>
      <c r="H29" s="1145"/>
      <c r="I29" s="1145"/>
      <c r="J29" s="1145"/>
      <c r="K29" s="1145"/>
    </row>
    <row r="30" spans="1:11" ht="14.1" customHeight="1" x14ac:dyDescent="0.25">
      <c r="A30" s="1145"/>
      <c r="B30" s="1145"/>
      <c r="C30" s="1123" t="s">
        <v>1037</v>
      </c>
      <c r="D30" s="1127" t="s">
        <v>1038</v>
      </c>
      <c r="E30" s="1127" t="s">
        <v>1039</v>
      </c>
      <c r="F30" s="1127" t="s">
        <v>1039</v>
      </c>
      <c r="G30" s="1127" t="s">
        <v>1039</v>
      </c>
      <c r="H30" s="1145"/>
      <c r="I30" s="1145"/>
      <c r="J30" s="1145"/>
      <c r="K30" s="1145"/>
    </row>
    <row r="31" spans="1:11" ht="14.1" customHeight="1" x14ac:dyDescent="0.25">
      <c r="A31" s="1145"/>
      <c r="B31" s="1145"/>
      <c r="C31" s="1123" t="s">
        <v>1042</v>
      </c>
      <c r="D31" s="1127" t="s">
        <v>1038</v>
      </c>
      <c r="E31" s="1127" t="s">
        <v>1765</v>
      </c>
      <c r="F31" s="1127" t="s">
        <v>1766</v>
      </c>
      <c r="G31" s="1127" t="s">
        <v>1039</v>
      </c>
      <c r="H31" s="1145"/>
      <c r="I31" s="1145"/>
      <c r="J31" s="1145"/>
      <c r="K31" s="1145"/>
    </row>
    <row r="32" spans="1:11" ht="14.1" customHeight="1" x14ac:dyDescent="0.25">
      <c r="A32" s="1145"/>
      <c r="B32" s="1145"/>
      <c r="C32" s="1123" t="s">
        <v>39</v>
      </c>
      <c r="D32" s="1127" t="s">
        <v>1038</v>
      </c>
      <c r="E32" s="1127" t="s">
        <v>1765</v>
      </c>
      <c r="F32" s="1127" t="s">
        <v>1766</v>
      </c>
      <c r="G32" s="1127" t="s">
        <v>1039</v>
      </c>
      <c r="H32" s="1145"/>
      <c r="I32" s="1145"/>
      <c r="J32" s="1145"/>
      <c r="K32" s="1145"/>
    </row>
    <row r="33" spans="1:11" ht="14.1" customHeight="1" x14ac:dyDescent="0.25">
      <c r="A33" s="1145"/>
      <c r="B33" s="1145"/>
      <c r="C33" s="1250" t="s">
        <v>1046</v>
      </c>
      <c r="D33" s="1251"/>
      <c r="E33" s="1251"/>
      <c r="F33" s="1251"/>
      <c r="G33" s="1251"/>
      <c r="H33" s="1145"/>
      <c r="I33" s="1145"/>
      <c r="J33" s="1145"/>
      <c r="K33" s="1145"/>
    </row>
    <row r="34" spans="1:11" ht="14.1" customHeight="1" x14ac:dyDescent="0.25">
      <c r="A34" s="1145"/>
      <c r="B34" s="1145"/>
      <c r="C34" s="1146"/>
      <c r="D34" s="1132">
        <v>2024</v>
      </c>
      <c r="E34" s="1132">
        <v>2025</v>
      </c>
      <c r="F34" s="1132">
        <v>2026</v>
      </c>
      <c r="G34" s="1132">
        <v>2027</v>
      </c>
      <c r="H34" s="1145"/>
      <c r="I34" s="1145"/>
      <c r="J34" s="1145"/>
      <c r="K34" s="1145"/>
    </row>
    <row r="35" spans="1:11" ht="14.1" customHeight="1" x14ac:dyDescent="0.25">
      <c r="A35" s="1145"/>
      <c r="B35" s="1145"/>
      <c r="C35" s="1147"/>
      <c r="D35" s="1134" t="s">
        <v>13</v>
      </c>
      <c r="E35" s="1134" t="s">
        <v>14</v>
      </c>
      <c r="F35" s="1134" t="s">
        <v>14</v>
      </c>
      <c r="G35" s="1134" t="s">
        <v>14</v>
      </c>
      <c r="H35" s="1145"/>
      <c r="I35" s="1145"/>
      <c r="J35" s="1145"/>
      <c r="K35" s="1145"/>
    </row>
    <row r="36" spans="1:11" ht="14.1" customHeight="1" x14ac:dyDescent="0.25">
      <c r="A36" s="1145"/>
      <c r="B36" s="1145"/>
      <c r="C36" s="1135" t="s">
        <v>1047</v>
      </c>
      <c r="D36" s="1136">
        <v>0</v>
      </c>
      <c r="E36" s="1136">
        <v>0</v>
      </c>
      <c r="F36" s="1136">
        <v>0</v>
      </c>
      <c r="G36" s="1136">
        <v>0</v>
      </c>
      <c r="H36" s="1145"/>
      <c r="I36" s="1145"/>
      <c r="J36" s="1145"/>
      <c r="K36" s="1145"/>
    </row>
    <row r="37" spans="1:11" ht="14.1" customHeight="1" x14ac:dyDescent="0.25">
      <c r="A37" s="1145"/>
      <c r="B37" s="1145"/>
      <c r="C37" s="1135" t="s">
        <v>1048</v>
      </c>
      <c r="D37" s="1136">
        <v>0</v>
      </c>
      <c r="E37" s="1136">
        <v>0</v>
      </c>
      <c r="F37" s="1136">
        <v>0</v>
      </c>
      <c r="G37" s="1136">
        <v>0</v>
      </c>
      <c r="H37" s="1145"/>
      <c r="I37" s="1145"/>
      <c r="J37" s="1145"/>
      <c r="K37" s="1145"/>
    </row>
    <row r="38" spans="1:11" ht="14.1" customHeight="1" x14ac:dyDescent="0.25">
      <c r="A38" s="1145"/>
      <c r="B38" s="1145"/>
      <c r="C38" s="1135" t="s">
        <v>1049</v>
      </c>
      <c r="D38" s="1136">
        <v>0</v>
      </c>
      <c r="E38" s="1136">
        <v>0</v>
      </c>
      <c r="F38" s="1136">
        <v>0</v>
      </c>
      <c r="G38" s="1136">
        <v>0</v>
      </c>
      <c r="H38" s="1145"/>
      <c r="I38" s="1145"/>
      <c r="J38" s="1145"/>
      <c r="K38" s="1145"/>
    </row>
    <row r="39" spans="1:11" ht="14.1" customHeight="1" x14ac:dyDescent="0.25">
      <c r="A39" s="1145"/>
      <c r="B39" s="1145"/>
      <c r="C39" s="1135" t="s">
        <v>1050</v>
      </c>
      <c r="D39" s="1136">
        <v>0</v>
      </c>
      <c r="E39" s="1136">
        <v>0</v>
      </c>
      <c r="F39" s="1136">
        <v>0</v>
      </c>
      <c r="G39" s="1136">
        <v>0</v>
      </c>
      <c r="H39" s="1145"/>
      <c r="I39" s="1145"/>
      <c r="J39" s="1145"/>
      <c r="K39" s="1145"/>
    </row>
    <row r="40" spans="1:11" ht="14.1" customHeight="1" x14ac:dyDescent="0.25">
      <c r="A40" s="1145"/>
      <c r="B40" s="1145"/>
      <c r="C40" s="1135" t="s">
        <v>1048</v>
      </c>
      <c r="D40" s="1136">
        <v>0</v>
      </c>
      <c r="E40" s="1136">
        <v>0</v>
      </c>
      <c r="F40" s="1136">
        <v>0</v>
      </c>
      <c r="G40" s="1136">
        <v>0</v>
      </c>
      <c r="H40" s="1145"/>
      <c r="I40" s="1145"/>
      <c r="J40" s="1145"/>
      <c r="K40" s="1145"/>
    </row>
    <row r="41" spans="1:11" ht="14.1" customHeight="1" x14ac:dyDescent="0.25">
      <c r="A41" s="1145"/>
      <c r="B41" s="1145"/>
      <c r="C41" s="1135" t="s">
        <v>1049</v>
      </c>
      <c r="D41" s="1136">
        <v>0</v>
      </c>
      <c r="E41" s="1136">
        <v>0</v>
      </c>
      <c r="F41" s="1136">
        <v>0</v>
      </c>
      <c r="G41" s="1136">
        <v>0</v>
      </c>
      <c r="H41" s="1145"/>
      <c r="I41" s="1145"/>
      <c r="J41" s="1145"/>
      <c r="K41" s="1145"/>
    </row>
    <row r="42" spans="1:11" ht="14.1" customHeight="1" x14ac:dyDescent="0.25">
      <c r="A42" s="1145"/>
      <c r="B42" s="1145"/>
      <c r="C42" s="1135" t="s">
        <v>1051</v>
      </c>
      <c r="D42" s="1136">
        <v>0</v>
      </c>
      <c r="E42" s="1136">
        <v>0</v>
      </c>
      <c r="F42" s="1136">
        <v>0</v>
      </c>
      <c r="G42" s="1136">
        <v>0</v>
      </c>
      <c r="H42" s="1145"/>
      <c r="I42" s="1145"/>
      <c r="J42" s="1145"/>
      <c r="K42" s="1145"/>
    </row>
    <row r="43" spans="1:11" ht="14.1" customHeight="1" x14ac:dyDescent="0.25">
      <c r="A43" s="1145"/>
      <c r="B43" s="1145"/>
      <c r="C43" s="1135" t="s">
        <v>1048</v>
      </c>
      <c r="D43" s="1136">
        <v>0</v>
      </c>
      <c r="E43" s="1136">
        <v>0</v>
      </c>
      <c r="F43" s="1136">
        <v>0</v>
      </c>
      <c r="G43" s="1136">
        <v>0</v>
      </c>
      <c r="H43" s="1145"/>
      <c r="I43" s="1145"/>
      <c r="J43" s="1145"/>
      <c r="K43" s="1145"/>
    </row>
    <row r="44" spans="1:11" ht="14.1" customHeight="1" x14ac:dyDescent="0.25">
      <c r="A44" s="1145"/>
      <c r="B44" s="1145"/>
      <c r="C44" s="1135" t="s">
        <v>1049</v>
      </c>
      <c r="D44" s="1136">
        <v>0</v>
      </c>
      <c r="E44" s="1136">
        <v>0</v>
      </c>
      <c r="F44" s="1136">
        <v>0</v>
      </c>
      <c r="G44" s="1136">
        <v>0</v>
      </c>
      <c r="H44" s="1145"/>
      <c r="I44" s="1145"/>
      <c r="J44" s="1145"/>
      <c r="K44" s="1145"/>
    </row>
    <row r="45" spans="1:11" ht="14.1" customHeight="1" x14ac:dyDescent="0.25">
      <c r="A45" s="1145"/>
      <c r="B45" s="1145"/>
      <c r="C45" s="1135" t="s">
        <v>1052</v>
      </c>
      <c r="D45" s="1136">
        <v>0</v>
      </c>
      <c r="E45" s="1136">
        <v>0</v>
      </c>
      <c r="F45" s="1136">
        <v>0</v>
      </c>
      <c r="G45" s="1136">
        <v>0</v>
      </c>
      <c r="H45" s="1145"/>
      <c r="I45" s="1145"/>
      <c r="J45" s="1145"/>
      <c r="K45" s="1145"/>
    </row>
    <row r="46" spans="1:11" ht="14.1" customHeight="1" x14ac:dyDescent="0.25">
      <c r="A46" s="1145"/>
      <c r="B46" s="1145"/>
      <c r="C46" s="1135" t="s">
        <v>1048</v>
      </c>
      <c r="D46" s="1136">
        <v>0</v>
      </c>
      <c r="E46" s="1136">
        <v>0</v>
      </c>
      <c r="F46" s="1136">
        <v>0</v>
      </c>
      <c r="G46" s="1136">
        <v>0</v>
      </c>
      <c r="H46" s="1145"/>
      <c r="I46" s="1145"/>
      <c r="J46" s="1145"/>
      <c r="K46" s="1145"/>
    </row>
    <row r="47" spans="1:11" ht="14.1" customHeight="1" x14ac:dyDescent="0.25">
      <c r="A47" s="1145"/>
      <c r="B47" s="1145"/>
      <c r="C47" s="1135" t="s">
        <v>1049</v>
      </c>
      <c r="D47" s="1136">
        <v>0</v>
      </c>
      <c r="E47" s="1136">
        <v>0</v>
      </c>
      <c r="F47" s="1136">
        <v>0</v>
      </c>
      <c r="G47" s="1136">
        <v>0</v>
      </c>
      <c r="H47" s="1145"/>
      <c r="I47" s="1145"/>
      <c r="J47" s="1145"/>
      <c r="K47" s="1145"/>
    </row>
    <row r="48" spans="1:11" ht="14.1" customHeight="1" x14ac:dyDescent="0.25">
      <c r="A48" s="1145"/>
      <c r="B48" s="1145"/>
      <c r="C48" s="1135" t="s">
        <v>1053</v>
      </c>
      <c r="D48" s="1136">
        <v>0</v>
      </c>
      <c r="E48" s="1136">
        <v>130000000</v>
      </c>
      <c r="F48" s="1136">
        <v>100000000</v>
      </c>
      <c r="G48" s="1136">
        <v>100000000</v>
      </c>
      <c r="H48" s="1145"/>
      <c r="I48" s="1145"/>
      <c r="J48" s="1145"/>
      <c r="K48" s="1145"/>
    </row>
    <row r="49" spans="1:11" ht="14.1" customHeight="1" x14ac:dyDescent="0.25">
      <c r="A49" s="1145"/>
      <c r="B49" s="1145"/>
      <c r="C49" s="1135" t="s">
        <v>1048</v>
      </c>
      <c r="D49" s="1136">
        <v>0</v>
      </c>
      <c r="E49" s="1136">
        <v>130000000</v>
      </c>
      <c r="F49" s="1136">
        <v>100000000</v>
      </c>
      <c r="G49" s="1136">
        <v>100000000</v>
      </c>
      <c r="H49" s="1145"/>
      <c r="I49" s="1145"/>
      <c r="J49" s="1145"/>
      <c r="K49" s="1145"/>
    </row>
    <row r="50" spans="1:11" ht="14.1" customHeight="1" x14ac:dyDescent="0.25">
      <c r="A50" s="1145"/>
      <c r="B50" s="1145"/>
      <c r="C50" s="1135" t="s">
        <v>1049</v>
      </c>
      <c r="D50" s="1136">
        <v>0</v>
      </c>
      <c r="E50" s="1136">
        <v>0</v>
      </c>
      <c r="F50" s="1136">
        <v>0</v>
      </c>
      <c r="G50" s="1136">
        <v>0</v>
      </c>
      <c r="H50" s="1145"/>
      <c r="I50" s="1145"/>
      <c r="J50" s="1145"/>
      <c r="K50" s="1145"/>
    </row>
    <row r="51" spans="1:11" ht="14.1" customHeight="1" x14ac:dyDescent="0.25">
      <c r="A51" s="1145"/>
      <c r="B51" s="1145"/>
      <c r="C51" s="1135" t="s">
        <v>1054</v>
      </c>
      <c r="D51" s="1136">
        <v>0</v>
      </c>
      <c r="E51" s="1136">
        <v>0</v>
      </c>
      <c r="F51" s="1136">
        <v>0</v>
      </c>
      <c r="G51" s="1136">
        <v>0</v>
      </c>
      <c r="H51" s="1145"/>
      <c r="I51" s="1145"/>
      <c r="J51" s="1145"/>
      <c r="K51" s="1145"/>
    </row>
    <row r="52" spans="1:11" ht="14.1" customHeight="1" x14ac:dyDescent="0.25">
      <c r="A52" s="1145"/>
      <c r="B52" s="1145"/>
      <c r="C52" s="1135" t="s">
        <v>1048</v>
      </c>
      <c r="D52" s="1136">
        <v>0</v>
      </c>
      <c r="E52" s="1136">
        <v>0</v>
      </c>
      <c r="F52" s="1136">
        <v>0</v>
      </c>
      <c r="G52" s="1136">
        <v>0</v>
      </c>
      <c r="H52" s="1145"/>
      <c r="I52" s="1145"/>
      <c r="J52" s="1145"/>
      <c r="K52" s="1145"/>
    </row>
    <row r="53" spans="1:11" ht="14.1" customHeight="1" x14ac:dyDescent="0.25">
      <c r="A53" s="1145"/>
      <c r="B53" s="1145"/>
      <c r="C53" s="1135" t="s">
        <v>1049</v>
      </c>
      <c r="D53" s="1136">
        <v>0</v>
      </c>
      <c r="E53" s="1136">
        <v>0</v>
      </c>
      <c r="F53" s="1136">
        <v>0</v>
      </c>
      <c r="G53" s="1136">
        <v>0</v>
      </c>
      <c r="H53" s="1145"/>
      <c r="I53" s="1145"/>
      <c r="J53" s="1145"/>
      <c r="K53" s="1145"/>
    </row>
    <row r="54" spans="1:11" ht="14.1" customHeight="1" x14ac:dyDescent="0.25">
      <c r="A54" s="1145"/>
      <c r="B54" s="1145"/>
      <c r="C54" s="1135" t="s">
        <v>1055</v>
      </c>
      <c r="D54" s="1136">
        <v>0</v>
      </c>
      <c r="E54" s="1136">
        <v>0</v>
      </c>
      <c r="F54" s="1136">
        <v>0</v>
      </c>
      <c r="G54" s="1136">
        <v>0</v>
      </c>
      <c r="H54" s="1145"/>
      <c r="I54" s="1145"/>
      <c r="J54" s="1145"/>
      <c r="K54" s="1145"/>
    </row>
    <row r="55" spans="1:11" ht="14.1" customHeight="1" x14ac:dyDescent="0.25">
      <c r="A55" s="1145"/>
      <c r="B55" s="1145"/>
      <c r="C55" s="1135" t="s">
        <v>1048</v>
      </c>
      <c r="D55" s="1136">
        <v>0</v>
      </c>
      <c r="E55" s="1136">
        <v>0</v>
      </c>
      <c r="F55" s="1136">
        <v>0</v>
      </c>
      <c r="G55" s="1136">
        <v>0</v>
      </c>
      <c r="H55" s="1145"/>
      <c r="I55" s="1145"/>
      <c r="J55" s="1145"/>
      <c r="K55" s="1145"/>
    </row>
    <row r="56" spans="1:11" ht="14.1" customHeight="1" x14ac:dyDescent="0.25">
      <c r="A56" s="1145"/>
      <c r="B56" s="1145"/>
      <c r="C56" s="1135" t="s">
        <v>1049</v>
      </c>
      <c r="D56" s="1136">
        <v>0</v>
      </c>
      <c r="E56" s="1136">
        <v>0</v>
      </c>
      <c r="F56" s="1136">
        <v>0</v>
      </c>
      <c r="G56" s="1136">
        <v>0</v>
      </c>
      <c r="H56" s="1145"/>
      <c r="I56" s="1145"/>
      <c r="J56" s="1145"/>
      <c r="K56" s="1145"/>
    </row>
    <row r="57" spans="1:11" ht="14.1" customHeight="1" x14ac:dyDescent="0.25">
      <c r="A57" s="1145"/>
      <c r="B57" s="1145"/>
      <c r="C57" s="1135" t="s">
        <v>1056</v>
      </c>
      <c r="D57" s="1136">
        <v>0</v>
      </c>
      <c r="E57" s="1136">
        <v>0</v>
      </c>
      <c r="F57" s="1136">
        <v>0</v>
      </c>
      <c r="G57" s="1136">
        <v>0</v>
      </c>
      <c r="H57" s="1145"/>
      <c r="I57" s="1145"/>
      <c r="J57" s="1145"/>
      <c r="K57" s="1145"/>
    </row>
    <row r="58" spans="1:11" ht="14.1" customHeight="1" x14ac:dyDescent="0.25">
      <c r="A58" s="1145"/>
      <c r="B58" s="1145"/>
      <c r="C58" s="1135" t="s">
        <v>1048</v>
      </c>
      <c r="D58" s="1136">
        <v>0</v>
      </c>
      <c r="E58" s="1136">
        <v>0</v>
      </c>
      <c r="F58" s="1136">
        <v>0</v>
      </c>
      <c r="G58" s="1136">
        <v>0</v>
      </c>
      <c r="H58" s="1145"/>
      <c r="I58" s="1145"/>
      <c r="J58" s="1145"/>
      <c r="K58" s="1145"/>
    </row>
    <row r="59" spans="1:11" ht="14.1" customHeight="1" x14ac:dyDescent="0.25">
      <c r="A59" s="1145"/>
      <c r="B59" s="1145"/>
      <c r="C59" s="1135" t="s">
        <v>1057</v>
      </c>
      <c r="D59" s="1136">
        <v>0</v>
      </c>
      <c r="E59" s="1136">
        <v>0</v>
      </c>
      <c r="F59" s="1136">
        <v>0</v>
      </c>
      <c r="G59" s="1136">
        <v>0</v>
      </c>
      <c r="H59" s="1145"/>
      <c r="I59" s="1145"/>
      <c r="J59" s="1145"/>
      <c r="K59" s="1145"/>
    </row>
    <row r="60" spans="1:11" ht="14.1" customHeight="1" x14ac:dyDescent="0.25">
      <c r="A60" s="1145"/>
      <c r="B60" s="1145"/>
      <c r="C60" s="1135" t="s">
        <v>1058</v>
      </c>
      <c r="D60" s="1136">
        <v>0</v>
      </c>
      <c r="E60" s="1136">
        <v>0</v>
      </c>
      <c r="F60" s="1136">
        <v>0</v>
      </c>
      <c r="G60" s="1136">
        <v>0</v>
      </c>
      <c r="H60" s="1145"/>
      <c r="I60" s="1145"/>
      <c r="J60" s="1145"/>
      <c r="K60" s="1145"/>
    </row>
    <row r="61" spans="1:11" ht="14.1" customHeight="1" x14ac:dyDescent="0.25">
      <c r="A61" s="1145"/>
      <c r="B61" s="1145"/>
      <c r="C61" s="1135" t="s">
        <v>1059</v>
      </c>
      <c r="D61" s="1136">
        <v>0</v>
      </c>
      <c r="E61" s="1136">
        <v>0</v>
      </c>
      <c r="F61" s="1136">
        <v>0</v>
      </c>
      <c r="G61" s="1136">
        <v>0</v>
      </c>
      <c r="H61" s="1145"/>
      <c r="I61" s="1145"/>
      <c r="J61" s="1145"/>
      <c r="K61" s="1145"/>
    </row>
    <row r="62" spans="1:11" ht="14.1" customHeight="1" x14ac:dyDescent="0.25">
      <c r="A62" s="1145"/>
      <c r="B62" s="1145"/>
      <c r="C62" s="1135" t="s">
        <v>1060</v>
      </c>
      <c r="D62" s="1136">
        <v>0</v>
      </c>
      <c r="E62" s="1136">
        <v>0</v>
      </c>
      <c r="F62" s="1136">
        <v>0</v>
      </c>
      <c r="G62" s="1136">
        <v>0</v>
      </c>
      <c r="H62" s="1145"/>
      <c r="I62" s="1145"/>
      <c r="J62" s="1145"/>
      <c r="K62" s="1145"/>
    </row>
    <row r="63" spans="1:11" ht="14.1" customHeight="1" x14ac:dyDescent="0.25">
      <c r="A63" s="1145"/>
      <c r="B63" s="1145"/>
      <c r="C63" s="1135" t="s">
        <v>1061</v>
      </c>
      <c r="D63" s="1136">
        <v>0</v>
      </c>
      <c r="E63" s="1136">
        <v>0</v>
      </c>
      <c r="F63" s="1136">
        <v>0</v>
      </c>
      <c r="G63" s="1136">
        <v>0</v>
      </c>
      <c r="H63" s="1145"/>
      <c r="I63" s="1145"/>
      <c r="J63" s="1145"/>
      <c r="K63" s="1145"/>
    </row>
    <row r="64" spans="1:11" ht="14.1" customHeight="1" x14ac:dyDescent="0.25">
      <c r="A64" s="1145"/>
      <c r="B64" s="1145"/>
      <c r="C64" s="1135" t="s">
        <v>1048</v>
      </c>
      <c r="D64" s="1136">
        <v>0</v>
      </c>
      <c r="E64" s="1136">
        <v>0</v>
      </c>
      <c r="F64" s="1136">
        <v>0</v>
      </c>
      <c r="G64" s="1136">
        <v>0</v>
      </c>
      <c r="H64" s="1145"/>
      <c r="I64" s="1145"/>
      <c r="J64" s="1145"/>
      <c r="K64" s="1145"/>
    </row>
    <row r="65" spans="1:11" ht="14.1" customHeight="1" x14ac:dyDescent="0.25">
      <c r="A65" s="1145"/>
      <c r="B65" s="1145"/>
      <c r="C65" s="1135" t="s">
        <v>1057</v>
      </c>
      <c r="D65" s="1136">
        <v>0</v>
      </c>
      <c r="E65" s="1136">
        <v>0</v>
      </c>
      <c r="F65" s="1136">
        <v>0</v>
      </c>
      <c r="G65" s="1136">
        <v>0</v>
      </c>
      <c r="H65" s="1145"/>
      <c r="I65" s="1145"/>
      <c r="J65" s="1145"/>
      <c r="K65" s="1145"/>
    </row>
    <row r="66" spans="1:11" ht="14.1" customHeight="1" x14ac:dyDescent="0.25">
      <c r="A66" s="1145"/>
      <c r="B66" s="1145"/>
      <c r="C66" s="1135" t="s">
        <v>1058</v>
      </c>
      <c r="D66" s="1136">
        <v>0</v>
      </c>
      <c r="E66" s="1136">
        <v>0</v>
      </c>
      <c r="F66" s="1136">
        <v>0</v>
      </c>
      <c r="G66" s="1136">
        <v>0</v>
      </c>
      <c r="H66" s="1145"/>
      <c r="I66" s="1145"/>
      <c r="J66" s="1145"/>
      <c r="K66" s="1145"/>
    </row>
    <row r="67" spans="1:11" ht="14.1" customHeight="1" x14ac:dyDescent="0.25">
      <c r="A67" s="1145"/>
      <c r="B67" s="1145"/>
      <c r="C67" s="1135" t="s">
        <v>1059</v>
      </c>
      <c r="D67" s="1136">
        <v>0</v>
      </c>
      <c r="E67" s="1136">
        <v>0</v>
      </c>
      <c r="F67" s="1136">
        <v>0</v>
      </c>
      <c r="G67" s="1136">
        <v>0</v>
      </c>
      <c r="H67" s="1145"/>
      <c r="I67" s="1145"/>
      <c r="J67" s="1145"/>
      <c r="K67" s="1145"/>
    </row>
    <row r="68" spans="1:11" ht="14.1" customHeight="1" x14ac:dyDescent="0.25">
      <c r="A68" s="1145"/>
      <c r="B68" s="1145"/>
      <c r="C68" s="1135" t="s">
        <v>1060</v>
      </c>
      <c r="D68" s="1136">
        <v>0</v>
      </c>
      <c r="E68" s="1136">
        <v>0</v>
      </c>
      <c r="F68" s="1136">
        <v>0</v>
      </c>
      <c r="G68" s="1136">
        <v>0</v>
      </c>
      <c r="H68" s="1145"/>
      <c r="I68" s="1145"/>
      <c r="J68" s="1145"/>
      <c r="K68" s="1145"/>
    </row>
    <row r="69" spans="1:11" ht="14.1" customHeight="1" x14ac:dyDescent="0.25">
      <c r="A69" s="1145"/>
      <c r="B69" s="1145"/>
      <c r="C69" s="1135" t="s">
        <v>1062</v>
      </c>
      <c r="D69" s="1136">
        <v>0</v>
      </c>
      <c r="E69" s="1136">
        <v>0</v>
      </c>
      <c r="F69" s="1136">
        <v>0</v>
      </c>
      <c r="G69" s="1136">
        <v>0</v>
      </c>
      <c r="H69" s="1145"/>
      <c r="I69" s="1145"/>
      <c r="J69" s="1145"/>
      <c r="K69" s="1145"/>
    </row>
    <row r="70" spans="1:11" ht="14.1" customHeight="1" x14ac:dyDescent="0.25">
      <c r="A70" s="1145"/>
      <c r="B70" s="1145"/>
      <c r="C70" s="1135" t="s">
        <v>1048</v>
      </c>
      <c r="D70" s="1136">
        <v>0</v>
      </c>
      <c r="E70" s="1136">
        <v>0</v>
      </c>
      <c r="F70" s="1136">
        <v>0</v>
      </c>
      <c r="G70" s="1136">
        <v>0</v>
      </c>
      <c r="H70" s="1145"/>
      <c r="I70" s="1145"/>
      <c r="J70" s="1145"/>
      <c r="K70" s="1145"/>
    </row>
    <row r="71" spans="1:11" ht="14.1" customHeight="1" x14ac:dyDescent="0.25">
      <c r="A71" s="1145"/>
      <c r="B71" s="1145"/>
      <c r="C71" s="1135" t="s">
        <v>1057</v>
      </c>
      <c r="D71" s="1136">
        <v>0</v>
      </c>
      <c r="E71" s="1136">
        <v>0</v>
      </c>
      <c r="F71" s="1136">
        <v>0</v>
      </c>
      <c r="G71" s="1136">
        <v>0</v>
      </c>
      <c r="H71" s="1145"/>
      <c r="I71" s="1145"/>
      <c r="J71" s="1145"/>
      <c r="K71" s="1145"/>
    </row>
    <row r="72" spans="1:11" ht="14.1" customHeight="1" x14ac:dyDescent="0.25">
      <c r="A72" s="1145"/>
      <c r="B72" s="1145"/>
      <c r="C72" s="1135" t="s">
        <v>1058</v>
      </c>
      <c r="D72" s="1136">
        <v>0</v>
      </c>
      <c r="E72" s="1136">
        <v>0</v>
      </c>
      <c r="F72" s="1136">
        <v>0</v>
      </c>
      <c r="G72" s="1136">
        <v>0</v>
      </c>
      <c r="H72" s="1145"/>
      <c r="I72" s="1145"/>
      <c r="J72" s="1145"/>
      <c r="K72" s="1145"/>
    </row>
    <row r="73" spans="1:11" ht="14.1" customHeight="1" x14ac:dyDescent="0.25">
      <c r="A73" s="1145"/>
      <c r="B73" s="1145"/>
      <c r="C73" s="1135" t="s">
        <v>1059</v>
      </c>
      <c r="D73" s="1136">
        <v>0</v>
      </c>
      <c r="E73" s="1136">
        <v>0</v>
      </c>
      <c r="F73" s="1136">
        <v>0</v>
      </c>
      <c r="G73" s="1136">
        <v>0</v>
      </c>
      <c r="H73" s="1145"/>
      <c r="I73" s="1145"/>
      <c r="J73" s="1145"/>
      <c r="K73" s="1145"/>
    </row>
    <row r="74" spans="1:11" ht="14.1" customHeight="1" x14ac:dyDescent="0.25">
      <c r="A74" s="1145"/>
      <c r="B74" s="1145"/>
      <c r="C74" s="1135" t="s">
        <v>1060</v>
      </c>
      <c r="D74" s="1136">
        <v>0</v>
      </c>
      <c r="E74" s="1136">
        <v>0</v>
      </c>
      <c r="F74" s="1136">
        <v>0</v>
      </c>
      <c r="G74" s="1136">
        <v>0</v>
      </c>
      <c r="H74" s="1145"/>
      <c r="I74" s="1145"/>
      <c r="J74" s="1145"/>
      <c r="K74" s="1145"/>
    </row>
    <row r="75" spans="1:11" ht="14.1" customHeight="1" x14ac:dyDescent="0.25">
      <c r="A75" s="1145"/>
      <c r="B75" s="1145"/>
      <c r="C75" s="1135" t="s">
        <v>1063</v>
      </c>
      <c r="D75" s="1136">
        <v>0</v>
      </c>
      <c r="E75" s="1136">
        <v>0</v>
      </c>
      <c r="F75" s="1136">
        <v>0</v>
      </c>
      <c r="G75" s="1136">
        <v>0</v>
      </c>
      <c r="H75" s="1145"/>
      <c r="I75" s="1145"/>
      <c r="J75" s="1145"/>
      <c r="K75" s="1145"/>
    </row>
    <row r="76" spans="1:11" ht="14.1" customHeight="1" x14ac:dyDescent="0.25">
      <c r="A76" s="1145"/>
      <c r="B76" s="1145"/>
      <c r="C76" s="1135" t="s">
        <v>1064</v>
      </c>
      <c r="D76" s="1136">
        <v>0</v>
      </c>
      <c r="E76" s="1136">
        <v>0</v>
      </c>
      <c r="F76" s="1136">
        <v>0</v>
      </c>
      <c r="G76" s="1136">
        <v>0</v>
      </c>
      <c r="H76" s="1145"/>
      <c r="I76" s="1145"/>
      <c r="J76" s="1145"/>
      <c r="K76" s="1145"/>
    </row>
    <row r="77" spans="1:11" ht="14.1" customHeight="1" x14ac:dyDescent="0.25">
      <c r="A77" s="1145"/>
      <c r="B77" s="1145"/>
      <c r="C77" s="1137" t="s">
        <v>572</v>
      </c>
      <c r="D77" s="1136">
        <v>0</v>
      </c>
      <c r="E77" s="1136">
        <v>130000000</v>
      </c>
      <c r="F77" s="1136">
        <v>100000000</v>
      </c>
      <c r="G77" s="1136">
        <v>100000000</v>
      </c>
      <c r="H77" s="1145"/>
      <c r="I77" s="1145"/>
      <c r="J77" s="1145"/>
      <c r="K77" s="1145"/>
    </row>
    <row r="78" spans="1:11" ht="15" customHeight="1" x14ac:dyDescent="0.25">
      <c r="A78" s="1145"/>
      <c r="B78" s="1145"/>
      <c r="C78" s="1138" t="s">
        <v>1038</v>
      </c>
      <c r="D78" s="1139" t="s">
        <v>1038</v>
      </c>
      <c r="E78" s="1139" t="s">
        <v>1038</v>
      </c>
      <c r="F78" s="1139" t="s">
        <v>1038</v>
      </c>
      <c r="G78" s="1139" t="s">
        <v>1038</v>
      </c>
      <c r="H78" s="1145"/>
      <c r="I78" s="1145"/>
      <c r="J78" s="1145"/>
      <c r="K78" s="1145"/>
    </row>
    <row r="79" spans="1:11" ht="15" customHeight="1" x14ac:dyDescent="0.25">
      <c r="A79" s="1145"/>
      <c r="B79" s="1145"/>
      <c r="C79" s="1122" t="s">
        <v>1154</v>
      </c>
      <c r="D79" s="1140">
        <v>0</v>
      </c>
      <c r="E79" s="1140">
        <v>130000000</v>
      </c>
      <c r="F79" s="1140">
        <v>100000000</v>
      </c>
      <c r="G79" s="1140">
        <v>100000000</v>
      </c>
      <c r="H79" s="1145"/>
      <c r="I79" s="1145"/>
      <c r="J79" s="1145"/>
      <c r="K79" s="1145"/>
    </row>
    <row r="80" spans="1:11" ht="15" customHeight="1" x14ac:dyDescent="0.25">
      <c r="A80" s="1145"/>
      <c r="B80" s="1145"/>
      <c r="C80" s="1123" t="s">
        <v>1047</v>
      </c>
      <c r="D80" s="1141">
        <v>0</v>
      </c>
      <c r="E80" s="1141">
        <v>0</v>
      </c>
      <c r="F80" s="1141">
        <v>0</v>
      </c>
      <c r="G80" s="1141">
        <v>0</v>
      </c>
      <c r="H80" s="1145"/>
      <c r="I80" s="1145"/>
      <c r="J80" s="1145"/>
      <c r="K80" s="1145"/>
    </row>
    <row r="81" spans="1:11" ht="15" customHeight="1" x14ac:dyDescent="0.25">
      <c r="A81" s="1145"/>
      <c r="B81" s="1145"/>
      <c r="C81" s="1123" t="s">
        <v>1048</v>
      </c>
      <c r="D81" s="1141">
        <v>0</v>
      </c>
      <c r="E81" s="1141">
        <v>0</v>
      </c>
      <c r="F81" s="1141">
        <v>0</v>
      </c>
      <c r="G81" s="1141">
        <v>0</v>
      </c>
      <c r="H81" s="1145"/>
      <c r="I81" s="1145"/>
      <c r="J81" s="1145"/>
      <c r="K81" s="1145"/>
    </row>
    <row r="82" spans="1:11" ht="15" customHeight="1" x14ac:dyDescent="0.25">
      <c r="A82" s="1145"/>
      <c r="B82" s="1145"/>
      <c r="C82" s="1123" t="s">
        <v>1049</v>
      </c>
      <c r="D82" s="1141">
        <v>0</v>
      </c>
      <c r="E82" s="1141">
        <v>0</v>
      </c>
      <c r="F82" s="1141">
        <v>0</v>
      </c>
      <c r="G82" s="1141">
        <v>0</v>
      </c>
      <c r="H82" s="1145"/>
      <c r="I82" s="1145"/>
      <c r="J82" s="1145"/>
      <c r="K82" s="1145"/>
    </row>
    <row r="83" spans="1:11" ht="15" customHeight="1" x14ac:dyDescent="0.25">
      <c r="A83" s="1145"/>
      <c r="B83" s="1145"/>
      <c r="C83" s="1123" t="s">
        <v>1050</v>
      </c>
      <c r="D83" s="1141">
        <v>0</v>
      </c>
      <c r="E83" s="1141">
        <v>0</v>
      </c>
      <c r="F83" s="1141">
        <v>0</v>
      </c>
      <c r="G83" s="1141">
        <v>0</v>
      </c>
      <c r="H83" s="1145"/>
      <c r="I83" s="1145"/>
      <c r="J83" s="1145"/>
      <c r="K83" s="1145"/>
    </row>
    <row r="84" spans="1:11" ht="15" customHeight="1" x14ac:dyDescent="0.25">
      <c r="A84" s="1145"/>
      <c r="B84" s="1145"/>
      <c r="C84" s="1123" t="s">
        <v>1048</v>
      </c>
      <c r="D84" s="1141">
        <v>0</v>
      </c>
      <c r="E84" s="1141">
        <v>0</v>
      </c>
      <c r="F84" s="1141">
        <v>0</v>
      </c>
      <c r="G84" s="1141">
        <v>0</v>
      </c>
      <c r="H84" s="1145"/>
      <c r="I84" s="1145"/>
      <c r="J84" s="1145"/>
      <c r="K84" s="1145"/>
    </row>
    <row r="85" spans="1:11" ht="15" customHeight="1" x14ac:dyDescent="0.25">
      <c r="A85" s="1145"/>
      <c r="B85" s="1145"/>
      <c r="C85" s="1123" t="s">
        <v>1049</v>
      </c>
      <c r="D85" s="1141">
        <v>0</v>
      </c>
      <c r="E85" s="1141">
        <v>0</v>
      </c>
      <c r="F85" s="1141">
        <v>0</v>
      </c>
      <c r="G85" s="1141">
        <v>0</v>
      </c>
      <c r="H85" s="1145"/>
      <c r="I85" s="1145"/>
      <c r="J85" s="1145"/>
      <c r="K85" s="1145"/>
    </row>
    <row r="86" spans="1:11" ht="15" customHeight="1" x14ac:dyDescent="0.25">
      <c r="A86" s="1145"/>
      <c r="B86" s="1145"/>
      <c r="C86" s="1123" t="s">
        <v>1051</v>
      </c>
      <c r="D86" s="1141">
        <v>0</v>
      </c>
      <c r="E86" s="1141">
        <v>0</v>
      </c>
      <c r="F86" s="1141">
        <v>0</v>
      </c>
      <c r="G86" s="1141">
        <v>0</v>
      </c>
      <c r="H86" s="1145"/>
      <c r="I86" s="1145"/>
      <c r="J86" s="1145"/>
      <c r="K86" s="1145"/>
    </row>
    <row r="87" spans="1:11" ht="15" customHeight="1" x14ac:dyDescent="0.25">
      <c r="A87" s="1145"/>
      <c r="B87" s="1145"/>
      <c r="C87" s="1123" t="s">
        <v>1048</v>
      </c>
      <c r="D87" s="1141">
        <v>0</v>
      </c>
      <c r="E87" s="1141">
        <v>0</v>
      </c>
      <c r="F87" s="1141">
        <v>0</v>
      </c>
      <c r="G87" s="1141">
        <v>0</v>
      </c>
      <c r="H87" s="1145"/>
      <c r="I87" s="1145"/>
      <c r="J87" s="1145"/>
      <c r="K87" s="1145"/>
    </row>
    <row r="88" spans="1:11" ht="15" customHeight="1" x14ac:dyDescent="0.25">
      <c r="A88" s="1145"/>
      <c r="B88" s="1145"/>
      <c r="C88" s="1123" t="s">
        <v>1049</v>
      </c>
      <c r="D88" s="1141">
        <v>0</v>
      </c>
      <c r="E88" s="1141">
        <v>0</v>
      </c>
      <c r="F88" s="1141">
        <v>0</v>
      </c>
      <c r="G88" s="1141">
        <v>0</v>
      </c>
      <c r="H88" s="1145"/>
      <c r="I88" s="1145"/>
      <c r="J88" s="1145"/>
      <c r="K88" s="1145"/>
    </row>
    <row r="89" spans="1:11" ht="15" customHeight="1" x14ac:dyDescent="0.25">
      <c r="A89" s="1145"/>
      <c r="B89" s="1145"/>
      <c r="C89" s="1123" t="s">
        <v>1052</v>
      </c>
      <c r="D89" s="1141">
        <v>0</v>
      </c>
      <c r="E89" s="1141">
        <v>0</v>
      </c>
      <c r="F89" s="1141">
        <v>0</v>
      </c>
      <c r="G89" s="1141">
        <v>0</v>
      </c>
      <c r="H89" s="1145"/>
      <c r="I89" s="1145"/>
      <c r="J89" s="1145"/>
      <c r="K89" s="1145"/>
    </row>
    <row r="90" spans="1:11" ht="15" customHeight="1" x14ac:dyDescent="0.25">
      <c r="A90" s="1145"/>
      <c r="B90" s="1145"/>
      <c r="C90" s="1123" t="s">
        <v>1048</v>
      </c>
      <c r="D90" s="1141">
        <v>0</v>
      </c>
      <c r="E90" s="1141">
        <v>0</v>
      </c>
      <c r="F90" s="1141">
        <v>0</v>
      </c>
      <c r="G90" s="1141">
        <v>0</v>
      </c>
      <c r="H90" s="1145"/>
      <c r="I90" s="1145"/>
      <c r="J90" s="1145"/>
      <c r="K90" s="1145"/>
    </row>
    <row r="91" spans="1:11" ht="15" customHeight="1" x14ac:dyDescent="0.25">
      <c r="A91" s="1145"/>
      <c r="B91" s="1145"/>
      <c r="C91" s="1123" t="s">
        <v>1049</v>
      </c>
      <c r="D91" s="1141">
        <v>0</v>
      </c>
      <c r="E91" s="1141">
        <v>0</v>
      </c>
      <c r="F91" s="1141">
        <v>0</v>
      </c>
      <c r="G91" s="1141">
        <v>0</v>
      </c>
      <c r="H91" s="1145"/>
      <c r="I91" s="1145"/>
      <c r="J91" s="1145"/>
      <c r="K91" s="1145"/>
    </row>
    <row r="92" spans="1:11" ht="20.100000000000001" customHeight="1" x14ac:dyDescent="0.25">
      <c r="A92" s="1145"/>
      <c r="B92" s="1145"/>
      <c r="C92" s="1123" t="s">
        <v>1155</v>
      </c>
      <c r="D92" s="1142">
        <v>0</v>
      </c>
      <c r="E92" s="1142">
        <v>130000000</v>
      </c>
      <c r="F92" s="1142">
        <v>100000000</v>
      </c>
      <c r="G92" s="1142">
        <v>100000000</v>
      </c>
      <c r="H92" s="1145"/>
      <c r="I92" s="1145"/>
      <c r="J92" s="1145"/>
      <c r="K92" s="1145"/>
    </row>
    <row r="93" spans="1:11" ht="15" customHeight="1" x14ac:dyDescent="0.25">
      <c r="A93" s="1145"/>
      <c r="B93" s="1145"/>
      <c r="C93" s="1123" t="s">
        <v>1048</v>
      </c>
      <c r="D93" s="1141">
        <v>0</v>
      </c>
      <c r="E93" s="1141">
        <v>130000000</v>
      </c>
      <c r="F93" s="1141">
        <v>100000000</v>
      </c>
      <c r="G93" s="1141">
        <v>100000000</v>
      </c>
      <c r="H93" s="1145"/>
      <c r="I93" s="1145"/>
      <c r="J93" s="1145"/>
      <c r="K93" s="1145"/>
    </row>
    <row r="94" spans="1:11" ht="15" customHeight="1" x14ac:dyDescent="0.25">
      <c r="A94" s="1145"/>
      <c r="B94" s="1145"/>
      <c r="C94" s="1123" t="s">
        <v>1049</v>
      </c>
      <c r="D94" s="1141">
        <v>0</v>
      </c>
      <c r="E94" s="1141">
        <v>0</v>
      </c>
      <c r="F94" s="1141">
        <v>0</v>
      </c>
      <c r="G94" s="1141">
        <v>0</v>
      </c>
      <c r="H94" s="1145"/>
      <c r="I94" s="1145"/>
      <c r="J94" s="1145"/>
      <c r="K94" s="1145"/>
    </row>
    <row r="95" spans="1:11" ht="15" customHeight="1" x14ac:dyDescent="0.25">
      <c r="A95" s="1145"/>
      <c r="B95" s="1145"/>
      <c r="C95" s="1123" t="s">
        <v>1054</v>
      </c>
      <c r="D95" s="1141">
        <v>0</v>
      </c>
      <c r="E95" s="1141">
        <v>0</v>
      </c>
      <c r="F95" s="1141">
        <v>0</v>
      </c>
      <c r="G95" s="1141">
        <v>0</v>
      </c>
      <c r="H95" s="1145"/>
      <c r="I95" s="1145"/>
      <c r="J95" s="1145"/>
      <c r="K95" s="1145"/>
    </row>
    <row r="96" spans="1:11" ht="15" customHeight="1" x14ac:dyDescent="0.25">
      <c r="A96" s="1145"/>
      <c r="B96" s="1145"/>
      <c r="C96" s="1123" t="s">
        <v>1048</v>
      </c>
      <c r="D96" s="1141">
        <v>0</v>
      </c>
      <c r="E96" s="1141">
        <v>0</v>
      </c>
      <c r="F96" s="1141">
        <v>0</v>
      </c>
      <c r="G96" s="1141">
        <v>0</v>
      </c>
      <c r="H96" s="1145"/>
      <c r="I96" s="1145"/>
      <c r="J96" s="1145"/>
      <c r="K96" s="1145"/>
    </row>
    <row r="97" spans="1:11" ht="15" customHeight="1" x14ac:dyDescent="0.25">
      <c r="A97" s="1145"/>
      <c r="B97" s="1145"/>
      <c r="C97" s="1123" t="s">
        <v>1049</v>
      </c>
      <c r="D97" s="1141">
        <v>0</v>
      </c>
      <c r="E97" s="1141">
        <v>0</v>
      </c>
      <c r="F97" s="1141">
        <v>0</v>
      </c>
      <c r="G97" s="1141">
        <v>0</v>
      </c>
      <c r="H97" s="1145"/>
      <c r="I97" s="1145"/>
      <c r="J97" s="1145"/>
      <c r="K97" s="1145"/>
    </row>
    <row r="98" spans="1:11" ht="15" customHeight="1" x14ac:dyDescent="0.25">
      <c r="A98" s="1145"/>
      <c r="B98" s="1145"/>
      <c r="C98" s="1123" t="s">
        <v>1055</v>
      </c>
      <c r="D98" s="1141">
        <v>0</v>
      </c>
      <c r="E98" s="1141">
        <v>0</v>
      </c>
      <c r="F98" s="1141">
        <v>0</v>
      </c>
      <c r="G98" s="1141">
        <v>0</v>
      </c>
      <c r="H98" s="1145"/>
      <c r="I98" s="1145"/>
      <c r="J98" s="1145"/>
      <c r="K98" s="1145"/>
    </row>
    <row r="99" spans="1:11" ht="15" customHeight="1" x14ac:dyDescent="0.25">
      <c r="A99" s="1145"/>
      <c r="B99" s="1145"/>
      <c r="C99" s="1123" t="s">
        <v>1048</v>
      </c>
      <c r="D99" s="1141">
        <v>0</v>
      </c>
      <c r="E99" s="1141">
        <v>0</v>
      </c>
      <c r="F99" s="1141">
        <v>0</v>
      </c>
      <c r="G99" s="1141">
        <v>0</v>
      </c>
      <c r="H99" s="1145"/>
      <c r="I99" s="1145"/>
      <c r="J99" s="1145"/>
      <c r="K99" s="1145"/>
    </row>
    <row r="100" spans="1:11" ht="15" customHeight="1" x14ac:dyDescent="0.25">
      <c r="A100" s="1145"/>
      <c r="B100" s="1145"/>
      <c r="C100" s="1123" t="s">
        <v>1049</v>
      </c>
      <c r="D100" s="1141">
        <v>0</v>
      </c>
      <c r="E100" s="1141">
        <v>0</v>
      </c>
      <c r="F100" s="1141">
        <v>0</v>
      </c>
      <c r="G100" s="1141">
        <v>0</v>
      </c>
      <c r="H100" s="1145"/>
      <c r="I100" s="1145"/>
      <c r="J100" s="1145"/>
      <c r="K100" s="1145"/>
    </row>
    <row r="101" spans="1:11" ht="15" customHeight="1" x14ac:dyDescent="0.25">
      <c r="A101" s="1145"/>
      <c r="B101" s="1145"/>
      <c r="C101" s="1123" t="s">
        <v>1056</v>
      </c>
      <c r="D101" s="1141">
        <v>0</v>
      </c>
      <c r="E101" s="1141">
        <v>0</v>
      </c>
      <c r="F101" s="1141">
        <v>0</v>
      </c>
      <c r="G101" s="1141">
        <v>0</v>
      </c>
      <c r="H101" s="1145"/>
      <c r="I101" s="1145"/>
      <c r="J101" s="1145"/>
      <c r="K101" s="1145"/>
    </row>
    <row r="102" spans="1:11" ht="15" customHeight="1" x14ac:dyDescent="0.25">
      <c r="A102" s="1145"/>
      <c r="B102" s="1145"/>
      <c r="C102" s="1123" t="s">
        <v>1048</v>
      </c>
      <c r="D102" s="1141">
        <v>0</v>
      </c>
      <c r="E102" s="1141">
        <v>0</v>
      </c>
      <c r="F102" s="1141">
        <v>0</v>
      </c>
      <c r="G102" s="1141">
        <v>0</v>
      </c>
      <c r="H102" s="1145"/>
      <c r="I102" s="1145"/>
      <c r="J102" s="1145"/>
      <c r="K102" s="1145"/>
    </row>
    <row r="103" spans="1:11" ht="15" customHeight="1" x14ac:dyDescent="0.25">
      <c r="A103" s="1145"/>
      <c r="B103" s="1145"/>
      <c r="C103" s="1123" t="s">
        <v>1057</v>
      </c>
      <c r="D103" s="1141">
        <v>0</v>
      </c>
      <c r="E103" s="1141">
        <v>0</v>
      </c>
      <c r="F103" s="1141">
        <v>0</v>
      </c>
      <c r="G103" s="1141">
        <v>0</v>
      </c>
      <c r="H103" s="1145"/>
      <c r="I103" s="1145"/>
      <c r="J103" s="1145"/>
      <c r="K103" s="1145"/>
    </row>
    <row r="104" spans="1:11" ht="15" customHeight="1" x14ac:dyDescent="0.25">
      <c r="A104" s="1145"/>
      <c r="B104" s="1145"/>
      <c r="C104" s="1123" t="s">
        <v>1058</v>
      </c>
      <c r="D104" s="1141">
        <v>0</v>
      </c>
      <c r="E104" s="1141">
        <v>0</v>
      </c>
      <c r="F104" s="1141">
        <v>0</v>
      </c>
      <c r="G104" s="1141">
        <v>0</v>
      </c>
      <c r="H104" s="1145"/>
      <c r="I104" s="1145"/>
      <c r="J104" s="1145"/>
      <c r="K104" s="1145"/>
    </row>
    <row r="105" spans="1:11" ht="15" customHeight="1" x14ac:dyDescent="0.25">
      <c r="A105" s="1145"/>
      <c r="B105" s="1145"/>
      <c r="C105" s="1123" t="s">
        <v>1059</v>
      </c>
      <c r="D105" s="1141">
        <v>0</v>
      </c>
      <c r="E105" s="1141">
        <v>0</v>
      </c>
      <c r="F105" s="1141">
        <v>0</v>
      </c>
      <c r="G105" s="1141">
        <v>0</v>
      </c>
      <c r="H105" s="1145"/>
      <c r="I105" s="1145"/>
      <c r="J105" s="1145"/>
      <c r="K105" s="1145"/>
    </row>
    <row r="106" spans="1:11" ht="15" customHeight="1" x14ac:dyDescent="0.25">
      <c r="A106" s="1145"/>
      <c r="B106" s="1145"/>
      <c r="C106" s="1123" t="s">
        <v>1060</v>
      </c>
      <c r="D106" s="1141">
        <v>0</v>
      </c>
      <c r="E106" s="1141">
        <v>0</v>
      </c>
      <c r="F106" s="1141">
        <v>0</v>
      </c>
      <c r="G106" s="1141">
        <v>0</v>
      </c>
      <c r="H106" s="1145"/>
      <c r="I106" s="1145"/>
      <c r="J106" s="1145"/>
      <c r="K106" s="1145"/>
    </row>
    <row r="107" spans="1:11" ht="15" customHeight="1" x14ac:dyDescent="0.25">
      <c r="A107" s="1145"/>
      <c r="B107" s="1145"/>
      <c r="C107" s="1123" t="s">
        <v>1061</v>
      </c>
      <c r="D107" s="1141">
        <v>0</v>
      </c>
      <c r="E107" s="1141">
        <v>0</v>
      </c>
      <c r="F107" s="1141">
        <v>0</v>
      </c>
      <c r="G107" s="1141">
        <v>0</v>
      </c>
      <c r="H107" s="1145"/>
      <c r="I107" s="1145"/>
      <c r="J107" s="1145"/>
      <c r="K107" s="1145"/>
    </row>
    <row r="108" spans="1:11" ht="15" customHeight="1" x14ac:dyDescent="0.25">
      <c r="A108" s="1145"/>
      <c r="B108" s="1145"/>
      <c r="C108" s="1123" t="s">
        <v>1048</v>
      </c>
      <c r="D108" s="1141">
        <v>0</v>
      </c>
      <c r="E108" s="1141">
        <v>0</v>
      </c>
      <c r="F108" s="1141">
        <v>0</v>
      </c>
      <c r="G108" s="1141">
        <v>0</v>
      </c>
      <c r="H108" s="1145"/>
      <c r="I108" s="1145"/>
      <c r="J108" s="1145"/>
      <c r="K108" s="1145"/>
    </row>
    <row r="109" spans="1:11" ht="15" customHeight="1" x14ac:dyDescent="0.25">
      <c r="A109" s="1145"/>
      <c r="B109" s="1145"/>
      <c r="C109" s="1123" t="s">
        <v>1057</v>
      </c>
      <c r="D109" s="1141">
        <v>0</v>
      </c>
      <c r="E109" s="1141">
        <v>0</v>
      </c>
      <c r="F109" s="1141">
        <v>0</v>
      </c>
      <c r="G109" s="1141">
        <v>0</v>
      </c>
      <c r="H109" s="1145"/>
      <c r="I109" s="1145"/>
      <c r="J109" s="1145"/>
      <c r="K109" s="1145"/>
    </row>
    <row r="110" spans="1:11" ht="15" customHeight="1" x14ac:dyDescent="0.25">
      <c r="A110" s="1145"/>
      <c r="B110" s="1145"/>
      <c r="C110" s="1123" t="s">
        <v>1058</v>
      </c>
      <c r="D110" s="1141">
        <v>0</v>
      </c>
      <c r="E110" s="1141">
        <v>0</v>
      </c>
      <c r="F110" s="1141">
        <v>0</v>
      </c>
      <c r="G110" s="1141">
        <v>0</v>
      </c>
      <c r="H110" s="1145"/>
      <c r="I110" s="1145"/>
      <c r="J110" s="1145"/>
      <c r="K110" s="1145"/>
    </row>
    <row r="111" spans="1:11" ht="15" customHeight="1" x14ac:dyDescent="0.25">
      <c r="A111" s="1145"/>
      <c r="B111" s="1145"/>
      <c r="C111" s="1123" t="s">
        <v>1059</v>
      </c>
      <c r="D111" s="1141">
        <v>0</v>
      </c>
      <c r="E111" s="1141">
        <v>0</v>
      </c>
      <c r="F111" s="1141">
        <v>0</v>
      </c>
      <c r="G111" s="1141">
        <v>0</v>
      </c>
      <c r="H111" s="1145"/>
      <c r="I111" s="1145"/>
      <c r="J111" s="1145"/>
      <c r="K111" s="1145"/>
    </row>
    <row r="112" spans="1:11" ht="15" customHeight="1" x14ac:dyDescent="0.25">
      <c r="A112" s="1145"/>
      <c r="B112" s="1145"/>
      <c r="C112" s="1123" t="s">
        <v>1060</v>
      </c>
      <c r="D112" s="1141">
        <v>0</v>
      </c>
      <c r="E112" s="1141">
        <v>0</v>
      </c>
      <c r="F112" s="1141">
        <v>0</v>
      </c>
      <c r="G112" s="1141">
        <v>0</v>
      </c>
      <c r="H112" s="1145"/>
      <c r="I112" s="1145"/>
      <c r="J112" s="1145"/>
      <c r="K112" s="1145"/>
    </row>
    <row r="113" spans="1:11" ht="15" customHeight="1" x14ac:dyDescent="0.25">
      <c r="A113" s="1145"/>
      <c r="B113" s="1145"/>
      <c r="C113" s="1123" t="s">
        <v>1062</v>
      </c>
      <c r="D113" s="1141">
        <v>0</v>
      </c>
      <c r="E113" s="1141">
        <v>0</v>
      </c>
      <c r="F113" s="1141">
        <v>0</v>
      </c>
      <c r="G113" s="1141">
        <v>0</v>
      </c>
      <c r="H113" s="1145"/>
      <c r="I113" s="1145"/>
      <c r="J113" s="1145"/>
      <c r="K113" s="1145"/>
    </row>
    <row r="114" spans="1:11" ht="15" customHeight="1" x14ac:dyDescent="0.25">
      <c r="A114" s="1145"/>
      <c r="B114" s="1145"/>
      <c r="C114" s="1123" t="s">
        <v>1048</v>
      </c>
      <c r="D114" s="1141">
        <v>0</v>
      </c>
      <c r="E114" s="1141">
        <v>0</v>
      </c>
      <c r="F114" s="1141">
        <v>0</v>
      </c>
      <c r="G114" s="1141">
        <v>0</v>
      </c>
      <c r="H114" s="1145"/>
      <c r="I114" s="1145"/>
      <c r="J114" s="1145"/>
      <c r="K114" s="1145"/>
    </row>
    <row r="115" spans="1:11" ht="15" customHeight="1" x14ac:dyDescent="0.25">
      <c r="A115" s="1145"/>
      <c r="B115" s="1145"/>
      <c r="C115" s="1123" t="s">
        <v>1057</v>
      </c>
      <c r="D115" s="1141">
        <v>0</v>
      </c>
      <c r="E115" s="1141">
        <v>0</v>
      </c>
      <c r="F115" s="1141">
        <v>0</v>
      </c>
      <c r="G115" s="1141">
        <v>0</v>
      </c>
      <c r="H115" s="1145"/>
      <c r="I115" s="1145"/>
      <c r="J115" s="1145"/>
      <c r="K115" s="1145"/>
    </row>
    <row r="116" spans="1:11" ht="15" customHeight="1" x14ac:dyDescent="0.25">
      <c r="A116" s="1145"/>
      <c r="B116" s="1145"/>
      <c r="C116" s="1123" t="s">
        <v>1058</v>
      </c>
      <c r="D116" s="1141">
        <v>0</v>
      </c>
      <c r="E116" s="1141">
        <v>0</v>
      </c>
      <c r="F116" s="1141">
        <v>0</v>
      </c>
      <c r="G116" s="1141">
        <v>0</v>
      </c>
      <c r="H116" s="1145"/>
      <c r="I116" s="1145"/>
      <c r="J116" s="1145"/>
      <c r="K116" s="1145"/>
    </row>
    <row r="117" spans="1:11" ht="15" customHeight="1" x14ac:dyDescent="0.25">
      <c r="A117" s="1145"/>
      <c r="B117" s="1145"/>
      <c r="C117" s="1123" t="s">
        <v>1059</v>
      </c>
      <c r="D117" s="1141">
        <v>0</v>
      </c>
      <c r="E117" s="1141">
        <v>0</v>
      </c>
      <c r="F117" s="1141">
        <v>0</v>
      </c>
      <c r="G117" s="1141">
        <v>0</v>
      </c>
      <c r="H117" s="1145"/>
      <c r="I117" s="1145"/>
      <c r="J117" s="1145"/>
      <c r="K117" s="1145"/>
    </row>
    <row r="118" spans="1:11" ht="15" customHeight="1" x14ac:dyDescent="0.25">
      <c r="A118" s="1145"/>
      <c r="B118" s="1145"/>
      <c r="C118" s="1123" t="s">
        <v>1060</v>
      </c>
      <c r="D118" s="1141">
        <v>0</v>
      </c>
      <c r="E118" s="1141">
        <v>0</v>
      </c>
      <c r="F118" s="1141">
        <v>0</v>
      </c>
      <c r="G118" s="1141">
        <v>0</v>
      </c>
      <c r="H118" s="1145"/>
      <c r="I118" s="1145"/>
      <c r="J118" s="1145"/>
      <c r="K118" s="1145"/>
    </row>
    <row r="119" spans="1:11" ht="15" customHeight="1" x14ac:dyDescent="0.25">
      <c r="A119" s="1145"/>
      <c r="B119" s="1145"/>
      <c r="C119" s="1123" t="s">
        <v>1063</v>
      </c>
      <c r="D119" s="1141">
        <v>0</v>
      </c>
      <c r="E119" s="1141">
        <v>0</v>
      </c>
      <c r="F119" s="1141">
        <v>0</v>
      </c>
      <c r="G119" s="1141">
        <v>0</v>
      </c>
      <c r="H119" s="1145"/>
      <c r="I119" s="1145"/>
      <c r="J119" s="1145"/>
      <c r="K119" s="1145"/>
    </row>
    <row r="120" spans="1:11" ht="15" customHeight="1" x14ac:dyDescent="0.25">
      <c r="A120" s="1145"/>
      <c r="B120" s="1145"/>
      <c r="C120" s="1123" t="s">
        <v>1064</v>
      </c>
      <c r="D120" s="1141">
        <v>0</v>
      </c>
      <c r="E120" s="1141">
        <v>0</v>
      </c>
      <c r="F120" s="1141">
        <v>0</v>
      </c>
      <c r="G120" s="1141">
        <v>0</v>
      </c>
      <c r="H120" s="1145"/>
      <c r="I120" s="1145"/>
      <c r="J120" s="1145"/>
      <c r="K120" s="1145"/>
    </row>
    <row r="121" spans="1:11" ht="20.100000000000001" customHeight="1" x14ac:dyDescent="0.25">
      <c r="A121" s="1145"/>
      <c r="B121" s="1145"/>
      <c r="C121" s="1143" t="s">
        <v>1038</v>
      </c>
      <c r="D121" s="1145"/>
      <c r="E121" s="1145"/>
      <c r="F121" s="1145"/>
      <c r="G121" s="1145"/>
      <c r="H121" s="1145"/>
      <c r="I121" s="1145"/>
      <c r="J121" s="1145"/>
      <c r="K121" s="1145"/>
    </row>
  </sheetData>
  <mergeCells count="17">
    <mergeCell ref="C20:G20"/>
    <mergeCell ref="C1:G1"/>
    <mergeCell ref="C2:G2"/>
    <mergeCell ref="D3:G3"/>
    <mergeCell ref="D4:G4"/>
    <mergeCell ref="D5:G5"/>
    <mergeCell ref="D6:G6"/>
    <mergeCell ref="D7:G7"/>
    <mergeCell ref="C8:G8"/>
    <mergeCell ref="C9:G9"/>
    <mergeCell ref="D10:G10"/>
    <mergeCell ref="D14:G14"/>
    <mergeCell ref="D21:G21"/>
    <mergeCell ref="D22:G22"/>
    <mergeCell ref="D23:G23"/>
    <mergeCell ref="D24:G24"/>
    <mergeCell ref="C33:G33"/>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8D88-2A27-4455-9902-A8ACD74B0319}">
  <sheetPr>
    <outlinePr summaryBelow="0"/>
  </sheetPr>
  <dimension ref="A1:K181"/>
  <sheetViews>
    <sheetView topLeftCell="A150" workbookViewId="0">
      <selection activeCell="I179" sqref="I179"/>
    </sheetView>
  </sheetViews>
  <sheetFormatPr defaultRowHeight="15" x14ac:dyDescent="0.25"/>
  <cols>
    <col min="1" max="1" width="13.28515625" style="1120" customWidth="1"/>
    <col min="2" max="2" width="9.7109375" style="1120" customWidth="1"/>
    <col min="3" max="3" width="28.28515625" style="1120" customWidth="1"/>
    <col min="4" max="6" width="15.85546875" style="1120" customWidth="1"/>
    <col min="7" max="7" width="16.140625" style="1120" customWidth="1"/>
    <col min="8" max="8" width="6.7109375" style="1120" customWidth="1"/>
    <col min="9" max="9" width="18.28515625" style="1120" customWidth="1"/>
    <col min="10" max="10" width="10.7109375" style="1120" customWidth="1"/>
    <col min="11" max="11" width="17.42578125" style="1120" customWidth="1"/>
    <col min="12" max="16384" width="9.140625" style="1120"/>
  </cols>
  <sheetData>
    <row r="1" spans="1:11" ht="20.100000000000001" customHeight="1" x14ac:dyDescent="0.25">
      <c r="A1" s="1145"/>
      <c r="B1" s="1145"/>
      <c r="C1" s="1260" t="s">
        <v>980</v>
      </c>
      <c r="D1" s="1261"/>
      <c r="E1" s="1261"/>
      <c r="F1" s="1261"/>
      <c r="G1" s="1261"/>
      <c r="H1" s="1145"/>
      <c r="I1" s="1145"/>
      <c r="J1" s="1145"/>
      <c r="K1" s="1145"/>
    </row>
    <row r="2" spans="1:11" ht="24.95" customHeight="1" x14ac:dyDescent="0.25">
      <c r="A2" s="1145"/>
      <c r="B2" s="1145"/>
      <c r="C2" s="1262" t="s">
        <v>981</v>
      </c>
      <c r="D2" s="1263"/>
      <c r="E2" s="1263"/>
      <c r="F2" s="1263"/>
      <c r="G2" s="1263"/>
      <c r="H2" s="1145"/>
      <c r="I2" s="1145"/>
      <c r="J2" s="1145"/>
      <c r="K2" s="1145"/>
    </row>
    <row r="3" spans="1:11" ht="14.1" customHeight="1" x14ac:dyDescent="0.25">
      <c r="A3" s="1145"/>
      <c r="B3" s="1145"/>
      <c r="C3" s="1121" t="s">
        <v>982</v>
      </c>
      <c r="D3" s="1264" t="s">
        <v>1686</v>
      </c>
      <c r="E3" s="1265"/>
      <c r="F3" s="1265"/>
      <c r="G3" s="1265"/>
      <c r="H3" s="1145"/>
      <c r="I3" s="1145"/>
      <c r="J3" s="1145"/>
      <c r="K3" s="1145"/>
    </row>
    <row r="4" spans="1:11" ht="14.1" customHeight="1" x14ac:dyDescent="0.25">
      <c r="A4" s="1145"/>
      <c r="B4" s="1145"/>
      <c r="C4" s="1121" t="s">
        <v>984</v>
      </c>
      <c r="D4" s="1264" t="s">
        <v>1016</v>
      </c>
      <c r="E4" s="1265"/>
      <c r="F4" s="1265"/>
      <c r="G4" s="1265"/>
      <c r="H4" s="1145"/>
      <c r="I4" s="1145"/>
      <c r="J4" s="1145"/>
      <c r="K4" s="1145"/>
    </row>
    <row r="5" spans="1:11" ht="14.1" customHeight="1" x14ac:dyDescent="0.25">
      <c r="A5" s="1145"/>
      <c r="B5" s="1145"/>
      <c r="C5" s="1121" t="s">
        <v>2</v>
      </c>
      <c r="D5" s="1264" t="s">
        <v>1767</v>
      </c>
      <c r="E5" s="1265"/>
      <c r="F5" s="1265"/>
      <c r="G5" s="1265"/>
      <c r="H5" s="1145"/>
      <c r="I5" s="1145"/>
      <c r="J5" s="1145"/>
      <c r="K5" s="1145"/>
    </row>
    <row r="6" spans="1:11" ht="14.1" customHeight="1" x14ac:dyDescent="0.25">
      <c r="A6" s="1145"/>
      <c r="B6" s="1145"/>
      <c r="C6" s="1121" t="s">
        <v>4</v>
      </c>
      <c r="D6" s="1264" t="s">
        <v>1768</v>
      </c>
      <c r="E6" s="1265"/>
      <c r="F6" s="1265"/>
      <c r="G6" s="1265"/>
      <c r="H6" s="1145"/>
      <c r="I6" s="1145"/>
      <c r="J6" s="1145"/>
      <c r="K6" s="1145"/>
    </row>
    <row r="7" spans="1:11" ht="14.1" customHeight="1" x14ac:dyDescent="0.25">
      <c r="A7" s="1145"/>
      <c r="B7" s="1145"/>
      <c r="C7" s="1121" t="s">
        <v>6</v>
      </c>
      <c r="D7" s="1266" t="s">
        <v>987</v>
      </c>
      <c r="E7" s="1267"/>
      <c r="F7" s="1267"/>
      <c r="G7" s="1267"/>
      <c r="H7" s="1145"/>
      <c r="I7" s="1145"/>
      <c r="J7" s="1145"/>
      <c r="K7" s="1145"/>
    </row>
    <row r="8" spans="1:11" ht="14.1" customHeight="1" x14ac:dyDescent="0.25">
      <c r="A8" s="1145"/>
      <c r="B8" s="1145"/>
      <c r="C8" s="1268" t="s">
        <v>8</v>
      </c>
      <c r="D8" s="1269"/>
      <c r="E8" s="1269"/>
      <c r="F8" s="1269"/>
      <c r="G8" s="1269"/>
      <c r="H8" s="1145"/>
      <c r="I8" s="1145"/>
      <c r="J8" s="1145"/>
      <c r="K8" s="1145"/>
    </row>
    <row r="9" spans="1:11" ht="30.95" customHeight="1" x14ac:dyDescent="0.25">
      <c r="A9" s="1145"/>
      <c r="B9" s="1145"/>
      <c r="C9" s="1270" t="s">
        <v>1769</v>
      </c>
      <c r="D9" s="1271"/>
      <c r="E9" s="1271"/>
      <c r="F9" s="1271"/>
      <c r="G9" s="1271"/>
      <c r="H9" s="1145"/>
      <c r="I9" s="1145"/>
      <c r="J9" s="1145"/>
      <c r="K9" s="1145"/>
    </row>
    <row r="10" spans="1:11" ht="41.1" customHeight="1" x14ac:dyDescent="0.25">
      <c r="A10" s="1145"/>
      <c r="B10" s="1145"/>
      <c r="C10" s="1122" t="s">
        <v>10</v>
      </c>
      <c r="D10" s="1258" t="s">
        <v>1770</v>
      </c>
      <c r="E10" s="1259"/>
      <c r="F10" s="1259"/>
      <c r="G10" s="1259"/>
      <c r="H10" s="1145"/>
      <c r="I10" s="1145"/>
      <c r="J10" s="1145"/>
      <c r="K10" s="1145"/>
    </row>
    <row r="11" spans="1:11" ht="27.95" customHeight="1" x14ac:dyDescent="0.25">
      <c r="A11" s="1145"/>
      <c r="B11" s="1145"/>
      <c r="C11" s="1123" t="s">
        <v>12</v>
      </c>
      <c r="D11" s="1124">
        <v>2024</v>
      </c>
      <c r="E11" s="1124">
        <v>2025</v>
      </c>
      <c r="F11" s="1124">
        <v>2026</v>
      </c>
      <c r="G11" s="1124">
        <v>2027</v>
      </c>
      <c r="H11" s="1145"/>
      <c r="I11" s="1145"/>
      <c r="J11" s="1145"/>
      <c r="K11" s="1145"/>
    </row>
    <row r="12" spans="1:11" ht="14.1" customHeight="1" x14ac:dyDescent="0.25">
      <c r="A12" s="1145"/>
      <c r="B12" s="1145"/>
      <c r="C12" s="1125"/>
      <c r="D12" s="1126" t="s">
        <v>13</v>
      </c>
      <c r="E12" s="1126" t="s">
        <v>14</v>
      </c>
      <c r="F12" s="1126" t="s">
        <v>14</v>
      </c>
      <c r="G12" s="1126" t="s">
        <v>14</v>
      </c>
      <c r="H12" s="1145"/>
      <c r="I12" s="1145"/>
      <c r="J12" s="1145"/>
      <c r="K12" s="1145"/>
    </row>
    <row r="13" spans="1:11" ht="14.1" customHeight="1" x14ac:dyDescent="0.25">
      <c r="A13" s="1145"/>
      <c r="B13" s="1145"/>
      <c r="C13" s="1123" t="s">
        <v>1771</v>
      </c>
      <c r="D13" s="1127" t="s">
        <v>1772</v>
      </c>
      <c r="E13" s="1127" t="s">
        <v>1772</v>
      </c>
      <c r="F13" s="1127" t="s">
        <v>1772</v>
      </c>
      <c r="G13" s="1127" t="s">
        <v>1773</v>
      </c>
      <c r="H13" s="1145"/>
      <c r="I13" s="1145"/>
      <c r="J13" s="1145"/>
      <c r="K13" s="1145"/>
    </row>
    <row r="14" spans="1:11" ht="93.95" customHeight="1" x14ac:dyDescent="0.25">
      <c r="A14" s="1145"/>
      <c r="B14" s="1145"/>
      <c r="C14" s="1122" t="s">
        <v>646</v>
      </c>
      <c r="D14" s="1258" t="s">
        <v>1774</v>
      </c>
      <c r="E14" s="1259"/>
      <c r="F14" s="1259"/>
      <c r="G14" s="1259"/>
      <c r="H14" s="1145"/>
      <c r="I14" s="1145"/>
      <c r="J14" s="1145"/>
      <c r="K14" s="1145"/>
    </row>
    <row r="15" spans="1:11" ht="27.95" customHeight="1" x14ac:dyDescent="0.25">
      <c r="A15" s="1145"/>
      <c r="B15" s="1145"/>
      <c r="C15" s="1123" t="s">
        <v>1005</v>
      </c>
      <c r="D15" s="1124">
        <v>2024</v>
      </c>
      <c r="E15" s="1124">
        <v>2025</v>
      </c>
      <c r="F15" s="1124">
        <v>2026</v>
      </c>
      <c r="G15" s="1124">
        <v>2027</v>
      </c>
      <c r="H15" s="1145"/>
      <c r="I15" s="1145"/>
      <c r="J15" s="1145"/>
      <c r="K15" s="1145"/>
    </row>
    <row r="16" spans="1:11" ht="14.1" customHeight="1" x14ac:dyDescent="0.25">
      <c r="A16" s="1145"/>
      <c r="B16" s="1145"/>
      <c r="C16" s="1125"/>
      <c r="D16" s="1126" t="s">
        <v>13</v>
      </c>
      <c r="E16" s="1126" t="s">
        <v>14</v>
      </c>
      <c r="F16" s="1126" t="s">
        <v>14</v>
      </c>
      <c r="G16" s="1126" t="s">
        <v>14</v>
      </c>
      <c r="H16" s="1145"/>
      <c r="I16" s="1145"/>
      <c r="J16" s="1145"/>
      <c r="K16" s="1145"/>
    </row>
    <row r="17" spans="1:11" ht="14.1" customHeight="1" x14ac:dyDescent="0.25">
      <c r="A17" s="1145"/>
      <c r="B17" s="1145"/>
      <c r="C17" s="1123" t="s">
        <v>1775</v>
      </c>
      <c r="D17" s="1127" t="s">
        <v>1772</v>
      </c>
      <c r="E17" s="1127" t="s">
        <v>1772</v>
      </c>
      <c r="F17" s="1127" t="s">
        <v>1772</v>
      </c>
      <c r="G17" s="1127" t="s">
        <v>1772</v>
      </c>
      <c r="H17" s="1145"/>
      <c r="I17" s="1145"/>
      <c r="J17" s="1145"/>
      <c r="K17" s="1145"/>
    </row>
    <row r="18" spans="1:11" ht="14.1" customHeight="1" x14ac:dyDescent="0.25">
      <c r="A18" s="1145"/>
      <c r="B18" s="1145"/>
      <c r="C18" s="1123" t="s">
        <v>1776</v>
      </c>
      <c r="D18" s="1127" t="s">
        <v>1477</v>
      </c>
      <c r="E18" s="1127" t="s">
        <v>1477</v>
      </c>
      <c r="F18" s="1127" t="s">
        <v>1478</v>
      </c>
      <c r="G18" s="1127" t="s">
        <v>1372</v>
      </c>
      <c r="H18" s="1145"/>
      <c r="I18" s="1145"/>
      <c r="J18" s="1145"/>
      <c r="K18" s="1145"/>
    </row>
    <row r="19" spans="1:11" ht="20.100000000000001" customHeight="1" x14ac:dyDescent="0.25">
      <c r="A19" s="1145"/>
      <c r="B19" s="1145"/>
      <c r="C19" s="1123" t="s">
        <v>1777</v>
      </c>
      <c r="D19" s="1127" t="s">
        <v>998</v>
      </c>
      <c r="E19" s="1127" t="s">
        <v>1519</v>
      </c>
      <c r="F19" s="1127" t="s">
        <v>1519</v>
      </c>
      <c r="G19" s="1127" t="s">
        <v>1519</v>
      </c>
      <c r="H19" s="1145"/>
      <c r="I19" s="1145"/>
      <c r="J19" s="1145"/>
      <c r="K19" s="1145"/>
    </row>
    <row r="20" spans="1:11" ht="20.100000000000001" customHeight="1" x14ac:dyDescent="0.25">
      <c r="A20" s="1145"/>
      <c r="B20" s="1145"/>
      <c r="C20" s="1123" t="s">
        <v>1778</v>
      </c>
      <c r="D20" s="1127" t="s">
        <v>1038</v>
      </c>
      <c r="E20" s="1127" t="s">
        <v>1779</v>
      </c>
      <c r="F20" s="1127" t="s">
        <v>1780</v>
      </c>
      <c r="G20" s="1127" t="s">
        <v>1038</v>
      </c>
      <c r="H20" s="1145"/>
      <c r="I20" s="1145"/>
      <c r="J20" s="1145"/>
      <c r="K20" s="1145"/>
    </row>
    <row r="21" spans="1:11" ht="14.1" customHeight="1" x14ac:dyDescent="0.25">
      <c r="A21" s="1145"/>
      <c r="B21" s="1145"/>
      <c r="C21" s="1123" t="s">
        <v>1781</v>
      </c>
      <c r="D21" s="1127" t="s">
        <v>1038</v>
      </c>
      <c r="E21" s="1127" t="s">
        <v>1001</v>
      </c>
      <c r="F21" s="1127" t="s">
        <v>998</v>
      </c>
      <c r="G21" s="1127" t="s">
        <v>1001</v>
      </c>
      <c r="H21" s="1145"/>
      <c r="I21" s="1145"/>
      <c r="J21" s="1145"/>
      <c r="K21" s="1145"/>
    </row>
    <row r="22" spans="1:11" ht="14.1" customHeight="1" x14ac:dyDescent="0.25">
      <c r="A22" s="1145"/>
      <c r="B22" s="1145"/>
      <c r="C22" s="1256" t="s">
        <v>1019</v>
      </c>
      <c r="D22" s="1257"/>
      <c r="E22" s="1257"/>
      <c r="F22" s="1257"/>
      <c r="G22" s="1257"/>
      <c r="H22" s="1145"/>
      <c r="I22" s="1145"/>
      <c r="J22" s="1145"/>
      <c r="K22" s="1145"/>
    </row>
    <row r="23" spans="1:11" ht="14.1" customHeight="1" x14ac:dyDescent="0.25">
      <c r="A23" s="1145"/>
      <c r="B23" s="1145"/>
      <c r="C23" s="1128" t="s">
        <v>1782</v>
      </c>
      <c r="D23" s="1256" t="s">
        <v>1783</v>
      </c>
      <c r="E23" s="1257"/>
      <c r="F23" s="1257"/>
      <c r="G23" s="1257"/>
      <c r="H23" s="1145"/>
      <c r="I23" s="1145"/>
      <c r="J23" s="1145"/>
      <c r="K23" s="1145"/>
    </row>
    <row r="24" spans="1:11" ht="14.1" customHeight="1" x14ac:dyDescent="0.25">
      <c r="A24" s="1145"/>
      <c r="B24" s="1145"/>
      <c r="C24" s="1129" t="s">
        <v>1022</v>
      </c>
      <c r="D24" s="1252" t="s">
        <v>1784</v>
      </c>
      <c r="E24" s="1253"/>
      <c r="F24" s="1253"/>
      <c r="G24" s="1253"/>
      <c r="H24" s="1145"/>
      <c r="I24" s="1145"/>
      <c r="J24" s="1145"/>
      <c r="K24" s="1145"/>
    </row>
    <row r="25" spans="1:11" ht="14.1" customHeight="1" x14ac:dyDescent="0.25">
      <c r="A25" s="1145"/>
      <c r="B25" s="1145"/>
      <c r="C25" s="1130" t="s">
        <v>1024</v>
      </c>
      <c r="D25" s="1254" t="s">
        <v>1785</v>
      </c>
      <c r="E25" s="1255"/>
      <c r="F25" s="1255"/>
      <c r="G25" s="1255"/>
      <c r="H25" s="1145"/>
      <c r="I25" s="1145"/>
      <c r="J25" s="1145"/>
      <c r="K25" s="1145"/>
    </row>
    <row r="26" spans="1:11" ht="14.1" customHeight="1" x14ac:dyDescent="0.25">
      <c r="A26" s="1145"/>
      <c r="B26" s="1145"/>
      <c r="C26" s="1130" t="s">
        <v>31</v>
      </c>
      <c r="D26" s="1254" t="s">
        <v>1786</v>
      </c>
      <c r="E26" s="1255"/>
      <c r="F26" s="1255"/>
      <c r="G26" s="1255"/>
      <c r="H26" s="1145"/>
      <c r="I26" s="1145"/>
      <c r="J26" s="1145"/>
      <c r="K26" s="1145"/>
    </row>
    <row r="27" spans="1:11" ht="15" customHeight="1" x14ac:dyDescent="0.25">
      <c r="A27" s="1145"/>
      <c r="B27" s="1145"/>
      <c r="C27" s="1146"/>
      <c r="D27" s="1132">
        <v>2024</v>
      </c>
      <c r="E27" s="1132">
        <v>2025</v>
      </c>
      <c r="F27" s="1132">
        <v>2026</v>
      </c>
      <c r="G27" s="1132">
        <v>2027</v>
      </c>
      <c r="H27" s="1145"/>
      <c r="I27" s="1145"/>
      <c r="J27" s="1145"/>
      <c r="K27" s="1145"/>
    </row>
    <row r="28" spans="1:11" ht="15" customHeight="1" x14ac:dyDescent="0.25">
      <c r="A28" s="1145"/>
      <c r="B28" s="1145"/>
      <c r="C28" s="1147"/>
      <c r="D28" s="1134" t="s">
        <v>13</v>
      </c>
      <c r="E28" s="1134" t="s">
        <v>14</v>
      </c>
      <c r="F28" s="1134" t="s">
        <v>14</v>
      </c>
      <c r="G28" s="1134" t="s">
        <v>14</v>
      </c>
      <c r="H28" s="1145"/>
      <c r="I28" s="1145"/>
      <c r="J28" s="1145"/>
      <c r="K28" s="1145"/>
    </row>
    <row r="29" spans="1:11" ht="14.1" customHeight="1" x14ac:dyDescent="0.25">
      <c r="A29" s="1145"/>
      <c r="B29" s="1145"/>
      <c r="C29" s="1123" t="s">
        <v>33</v>
      </c>
      <c r="D29" s="1127" t="s">
        <v>1709</v>
      </c>
      <c r="E29" s="1127" t="s">
        <v>1709</v>
      </c>
      <c r="F29" s="1127" t="s">
        <v>1709</v>
      </c>
      <c r="G29" s="1127" t="s">
        <v>1709</v>
      </c>
      <c r="H29" s="1145"/>
      <c r="I29" s="1145"/>
      <c r="J29" s="1145"/>
      <c r="K29" s="1145"/>
    </row>
    <row r="30" spans="1:11" ht="14.1" customHeight="1" x14ac:dyDescent="0.25">
      <c r="A30" s="1145"/>
      <c r="B30" s="1145"/>
      <c r="C30" s="1123" t="s">
        <v>1029</v>
      </c>
      <c r="D30" s="1127" t="s">
        <v>1787</v>
      </c>
      <c r="E30" s="1127" t="s">
        <v>1787</v>
      </c>
      <c r="F30" s="1127" t="s">
        <v>1787</v>
      </c>
      <c r="G30" s="1127" t="s">
        <v>1787</v>
      </c>
      <c r="H30" s="1145"/>
      <c r="I30" s="1145"/>
      <c r="J30" s="1145"/>
      <c r="K30" s="1145"/>
    </row>
    <row r="31" spans="1:11" ht="14.1" customHeight="1" x14ac:dyDescent="0.25">
      <c r="A31" s="1145"/>
      <c r="B31" s="1145"/>
      <c r="C31" s="1123" t="s">
        <v>1032</v>
      </c>
      <c r="D31" s="1127" t="s">
        <v>1788</v>
      </c>
      <c r="E31" s="1127" t="s">
        <v>1788</v>
      </c>
      <c r="F31" s="1127" t="s">
        <v>1788</v>
      </c>
      <c r="G31" s="1127" t="s">
        <v>1788</v>
      </c>
      <c r="H31" s="1145"/>
      <c r="I31" s="1145"/>
      <c r="J31" s="1145"/>
      <c r="K31" s="1145"/>
    </row>
    <row r="32" spans="1:11" ht="14.1" customHeight="1" x14ac:dyDescent="0.25">
      <c r="A32" s="1145"/>
      <c r="B32" s="1145"/>
      <c r="C32" s="1123" t="s">
        <v>1037</v>
      </c>
      <c r="D32" s="1127" t="s">
        <v>1038</v>
      </c>
      <c r="E32" s="1127" t="s">
        <v>1039</v>
      </c>
      <c r="F32" s="1127" t="s">
        <v>1039</v>
      </c>
      <c r="G32" s="1127" t="s">
        <v>1039</v>
      </c>
      <c r="H32" s="1145"/>
      <c r="I32" s="1145"/>
      <c r="J32" s="1145"/>
      <c r="K32" s="1145"/>
    </row>
    <row r="33" spans="1:11" ht="14.1" customHeight="1" x14ac:dyDescent="0.25">
      <c r="A33" s="1145"/>
      <c r="B33" s="1145"/>
      <c r="C33" s="1123" t="s">
        <v>1042</v>
      </c>
      <c r="D33" s="1127" t="s">
        <v>1038</v>
      </c>
      <c r="E33" s="1127" t="s">
        <v>1039</v>
      </c>
      <c r="F33" s="1127" t="s">
        <v>1039</v>
      </c>
      <c r="G33" s="1127" t="s">
        <v>1039</v>
      </c>
      <c r="H33" s="1145"/>
      <c r="I33" s="1145"/>
      <c r="J33" s="1145"/>
      <c r="K33" s="1145"/>
    </row>
    <row r="34" spans="1:11" ht="14.1" customHeight="1" x14ac:dyDescent="0.25">
      <c r="A34" s="1145"/>
      <c r="B34" s="1145"/>
      <c r="C34" s="1123" t="s">
        <v>39</v>
      </c>
      <c r="D34" s="1127" t="s">
        <v>1038</v>
      </c>
      <c r="E34" s="1127" t="s">
        <v>1039</v>
      </c>
      <c r="F34" s="1127" t="s">
        <v>1039</v>
      </c>
      <c r="G34" s="1127" t="s">
        <v>1039</v>
      </c>
      <c r="H34" s="1145"/>
      <c r="I34" s="1145"/>
      <c r="J34" s="1145"/>
      <c r="K34" s="1145"/>
    </row>
    <row r="35" spans="1:11" ht="14.1" customHeight="1" x14ac:dyDescent="0.25">
      <c r="A35" s="1145"/>
      <c r="B35" s="1145"/>
      <c r="C35" s="1250" t="s">
        <v>1046</v>
      </c>
      <c r="D35" s="1251"/>
      <c r="E35" s="1251"/>
      <c r="F35" s="1251"/>
      <c r="G35" s="1251"/>
      <c r="H35" s="1145"/>
      <c r="I35" s="1145"/>
      <c r="J35" s="1145"/>
      <c r="K35" s="1145"/>
    </row>
    <row r="36" spans="1:11" ht="14.1" customHeight="1" x14ac:dyDescent="0.25">
      <c r="A36" s="1145"/>
      <c r="B36" s="1145"/>
      <c r="C36" s="1146"/>
      <c r="D36" s="1132">
        <v>2024</v>
      </c>
      <c r="E36" s="1132">
        <v>2025</v>
      </c>
      <c r="F36" s="1132">
        <v>2026</v>
      </c>
      <c r="G36" s="1132">
        <v>2027</v>
      </c>
      <c r="H36" s="1145"/>
      <c r="I36" s="1145"/>
      <c r="J36" s="1145"/>
      <c r="K36" s="1145"/>
    </row>
    <row r="37" spans="1:11" ht="14.1" customHeight="1" x14ac:dyDescent="0.25">
      <c r="A37" s="1145"/>
      <c r="B37" s="1145"/>
      <c r="C37" s="1147"/>
      <c r="D37" s="1134" t="s">
        <v>13</v>
      </c>
      <c r="E37" s="1134" t="s">
        <v>14</v>
      </c>
      <c r="F37" s="1134" t="s">
        <v>14</v>
      </c>
      <c r="G37" s="1134" t="s">
        <v>14</v>
      </c>
      <c r="H37" s="1145"/>
      <c r="I37" s="1145"/>
      <c r="J37" s="1145"/>
      <c r="K37" s="1145"/>
    </row>
    <row r="38" spans="1:11" ht="14.1" customHeight="1" x14ac:dyDescent="0.25">
      <c r="A38" s="1145"/>
      <c r="B38" s="1145"/>
      <c r="C38" s="1135" t="s">
        <v>1047</v>
      </c>
      <c r="D38" s="1136">
        <v>0</v>
      </c>
      <c r="E38" s="1136">
        <v>0</v>
      </c>
      <c r="F38" s="1136">
        <v>0</v>
      </c>
      <c r="G38" s="1136">
        <v>0</v>
      </c>
      <c r="H38" s="1145"/>
      <c r="I38" s="1145"/>
      <c r="J38" s="1145"/>
      <c r="K38" s="1145"/>
    </row>
    <row r="39" spans="1:11" ht="14.1" customHeight="1" x14ac:dyDescent="0.25">
      <c r="A39" s="1145"/>
      <c r="B39" s="1145"/>
      <c r="C39" s="1135" t="s">
        <v>1048</v>
      </c>
      <c r="D39" s="1136">
        <v>0</v>
      </c>
      <c r="E39" s="1136">
        <v>0</v>
      </c>
      <c r="F39" s="1136">
        <v>0</v>
      </c>
      <c r="G39" s="1136">
        <v>0</v>
      </c>
      <c r="H39" s="1145"/>
      <c r="I39" s="1145"/>
      <c r="J39" s="1145"/>
      <c r="K39" s="1145"/>
    </row>
    <row r="40" spans="1:11" ht="14.1" customHeight="1" x14ac:dyDescent="0.25">
      <c r="A40" s="1145"/>
      <c r="B40" s="1145"/>
      <c r="C40" s="1135" t="s">
        <v>1049</v>
      </c>
      <c r="D40" s="1136">
        <v>0</v>
      </c>
      <c r="E40" s="1136">
        <v>0</v>
      </c>
      <c r="F40" s="1136">
        <v>0</v>
      </c>
      <c r="G40" s="1136">
        <v>0</v>
      </c>
      <c r="H40" s="1145"/>
      <c r="I40" s="1145"/>
      <c r="J40" s="1145"/>
      <c r="K40" s="1145"/>
    </row>
    <row r="41" spans="1:11" ht="14.1" customHeight="1" x14ac:dyDescent="0.25">
      <c r="A41" s="1145"/>
      <c r="B41" s="1145"/>
      <c r="C41" s="1135" t="s">
        <v>1050</v>
      </c>
      <c r="D41" s="1136">
        <v>0</v>
      </c>
      <c r="E41" s="1136">
        <v>0</v>
      </c>
      <c r="F41" s="1136">
        <v>0</v>
      </c>
      <c r="G41" s="1136">
        <v>0</v>
      </c>
      <c r="H41" s="1145"/>
      <c r="I41" s="1145"/>
      <c r="J41" s="1145"/>
      <c r="K41" s="1145"/>
    </row>
    <row r="42" spans="1:11" ht="14.1" customHeight="1" x14ac:dyDescent="0.25">
      <c r="A42" s="1145"/>
      <c r="B42" s="1145"/>
      <c r="C42" s="1135" t="s">
        <v>1048</v>
      </c>
      <c r="D42" s="1136">
        <v>0</v>
      </c>
      <c r="E42" s="1136">
        <v>0</v>
      </c>
      <c r="F42" s="1136">
        <v>0</v>
      </c>
      <c r="G42" s="1136">
        <v>0</v>
      </c>
      <c r="H42" s="1145"/>
      <c r="I42" s="1145"/>
      <c r="J42" s="1145"/>
      <c r="K42" s="1145"/>
    </row>
    <row r="43" spans="1:11" ht="14.1" customHeight="1" x14ac:dyDescent="0.25">
      <c r="A43" s="1145"/>
      <c r="B43" s="1145"/>
      <c r="C43" s="1135" t="s">
        <v>1049</v>
      </c>
      <c r="D43" s="1136">
        <v>0</v>
      </c>
      <c r="E43" s="1136">
        <v>0</v>
      </c>
      <c r="F43" s="1136">
        <v>0</v>
      </c>
      <c r="G43" s="1136">
        <v>0</v>
      </c>
      <c r="H43" s="1145"/>
      <c r="I43" s="1145"/>
      <c r="J43" s="1145"/>
      <c r="K43" s="1145"/>
    </row>
    <row r="44" spans="1:11" ht="14.1" customHeight="1" x14ac:dyDescent="0.25">
      <c r="A44" s="1145"/>
      <c r="B44" s="1145"/>
      <c r="C44" s="1135" t="s">
        <v>1051</v>
      </c>
      <c r="D44" s="1136">
        <v>0</v>
      </c>
      <c r="E44" s="1136">
        <v>0</v>
      </c>
      <c r="F44" s="1136">
        <v>0</v>
      </c>
      <c r="G44" s="1136">
        <v>0</v>
      </c>
      <c r="H44" s="1145"/>
      <c r="I44" s="1145"/>
      <c r="J44" s="1145"/>
      <c r="K44" s="1145"/>
    </row>
    <row r="45" spans="1:11" ht="14.1" customHeight="1" x14ac:dyDescent="0.25">
      <c r="A45" s="1145"/>
      <c r="B45" s="1145"/>
      <c r="C45" s="1135" t="s">
        <v>1048</v>
      </c>
      <c r="D45" s="1136">
        <v>0</v>
      </c>
      <c r="E45" s="1136">
        <v>0</v>
      </c>
      <c r="F45" s="1136">
        <v>0</v>
      </c>
      <c r="G45" s="1136">
        <v>0</v>
      </c>
      <c r="H45" s="1145"/>
      <c r="I45" s="1145"/>
      <c r="J45" s="1145"/>
      <c r="K45" s="1145"/>
    </row>
    <row r="46" spans="1:11" ht="14.1" customHeight="1" x14ac:dyDescent="0.25">
      <c r="A46" s="1145"/>
      <c r="B46" s="1145"/>
      <c r="C46" s="1135" t="s">
        <v>1049</v>
      </c>
      <c r="D46" s="1136">
        <v>0</v>
      </c>
      <c r="E46" s="1136">
        <v>0</v>
      </c>
      <c r="F46" s="1136">
        <v>0</v>
      </c>
      <c r="G46" s="1136">
        <v>0</v>
      </c>
      <c r="H46" s="1145"/>
      <c r="I46" s="1145"/>
      <c r="J46" s="1145"/>
      <c r="K46" s="1145"/>
    </row>
    <row r="47" spans="1:11" ht="14.1" customHeight="1" x14ac:dyDescent="0.25">
      <c r="A47" s="1145"/>
      <c r="B47" s="1145"/>
      <c r="C47" s="1135" t="s">
        <v>1052</v>
      </c>
      <c r="D47" s="1136">
        <v>0</v>
      </c>
      <c r="E47" s="1136">
        <v>0</v>
      </c>
      <c r="F47" s="1136">
        <v>0</v>
      </c>
      <c r="G47" s="1136">
        <v>0</v>
      </c>
      <c r="H47" s="1145"/>
      <c r="I47" s="1145"/>
      <c r="J47" s="1145"/>
      <c r="K47" s="1145"/>
    </row>
    <row r="48" spans="1:11" ht="14.1" customHeight="1" x14ac:dyDescent="0.25">
      <c r="A48" s="1145"/>
      <c r="B48" s="1145"/>
      <c r="C48" s="1135" t="s">
        <v>1048</v>
      </c>
      <c r="D48" s="1136">
        <v>0</v>
      </c>
      <c r="E48" s="1136">
        <v>0</v>
      </c>
      <c r="F48" s="1136">
        <v>0</v>
      </c>
      <c r="G48" s="1136">
        <v>0</v>
      </c>
      <c r="H48" s="1145"/>
      <c r="I48" s="1145"/>
      <c r="J48" s="1145"/>
      <c r="K48" s="1145"/>
    </row>
    <row r="49" spans="1:11" ht="14.1" customHeight="1" x14ac:dyDescent="0.25">
      <c r="A49" s="1145"/>
      <c r="B49" s="1145"/>
      <c r="C49" s="1135" t="s">
        <v>1049</v>
      </c>
      <c r="D49" s="1136">
        <v>0</v>
      </c>
      <c r="E49" s="1136">
        <v>0</v>
      </c>
      <c r="F49" s="1136">
        <v>0</v>
      </c>
      <c r="G49" s="1136">
        <v>0</v>
      </c>
      <c r="H49" s="1145"/>
      <c r="I49" s="1145"/>
      <c r="J49" s="1145"/>
      <c r="K49" s="1145"/>
    </row>
    <row r="50" spans="1:11" ht="14.1" customHeight="1" x14ac:dyDescent="0.25">
      <c r="A50" s="1145"/>
      <c r="B50" s="1145"/>
      <c r="C50" s="1135" t="s">
        <v>1053</v>
      </c>
      <c r="D50" s="1136">
        <v>0</v>
      </c>
      <c r="E50" s="1136">
        <v>200000000</v>
      </c>
      <c r="F50" s="1136">
        <v>200000000</v>
      </c>
      <c r="G50" s="1136">
        <v>200000000</v>
      </c>
      <c r="H50" s="1145"/>
      <c r="I50" s="1145"/>
      <c r="J50" s="1145"/>
      <c r="K50" s="1145"/>
    </row>
    <row r="51" spans="1:11" ht="14.1" customHeight="1" x14ac:dyDescent="0.25">
      <c r="A51" s="1145"/>
      <c r="B51" s="1145"/>
      <c r="C51" s="1135" t="s">
        <v>1048</v>
      </c>
      <c r="D51" s="1136">
        <v>0</v>
      </c>
      <c r="E51" s="1136">
        <v>200000000</v>
      </c>
      <c r="F51" s="1136">
        <v>200000000</v>
      </c>
      <c r="G51" s="1136">
        <v>200000000</v>
      </c>
      <c r="H51" s="1145"/>
      <c r="I51" s="1145"/>
      <c r="J51" s="1145"/>
      <c r="K51" s="1145"/>
    </row>
    <row r="52" spans="1:11" ht="14.1" customHeight="1" x14ac:dyDescent="0.25">
      <c r="A52" s="1145"/>
      <c r="B52" s="1145"/>
      <c r="C52" s="1135" t="s">
        <v>1049</v>
      </c>
      <c r="D52" s="1136">
        <v>0</v>
      </c>
      <c r="E52" s="1136">
        <v>0</v>
      </c>
      <c r="F52" s="1136">
        <v>0</v>
      </c>
      <c r="G52" s="1136">
        <v>0</v>
      </c>
      <c r="H52" s="1145"/>
      <c r="I52" s="1145"/>
      <c r="J52" s="1145"/>
      <c r="K52" s="1145"/>
    </row>
    <row r="53" spans="1:11" ht="14.1" customHeight="1" x14ac:dyDescent="0.25">
      <c r="A53" s="1145"/>
      <c r="B53" s="1145"/>
      <c r="C53" s="1135" t="s">
        <v>1054</v>
      </c>
      <c r="D53" s="1136">
        <v>0</v>
      </c>
      <c r="E53" s="1136">
        <v>0</v>
      </c>
      <c r="F53" s="1136">
        <v>0</v>
      </c>
      <c r="G53" s="1136">
        <v>0</v>
      </c>
      <c r="H53" s="1145"/>
      <c r="I53" s="1145"/>
      <c r="J53" s="1145"/>
      <c r="K53" s="1145"/>
    </row>
    <row r="54" spans="1:11" ht="14.1" customHeight="1" x14ac:dyDescent="0.25">
      <c r="A54" s="1145"/>
      <c r="B54" s="1145"/>
      <c r="C54" s="1135" t="s">
        <v>1048</v>
      </c>
      <c r="D54" s="1136">
        <v>0</v>
      </c>
      <c r="E54" s="1136">
        <v>0</v>
      </c>
      <c r="F54" s="1136">
        <v>0</v>
      </c>
      <c r="G54" s="1136">
        <v>0</v>
      </c>
      <c r="H54" s="1145"/>
      <c r="I54" s="1145"/>
      <c r="J54" s="1145"/>
      <c r="K54" s="1145"/>
    </row>
    <row r="55" spans="1:11" ht="14.1" customHeight="1" x14ac:dyDescent="0.25">
      <c r="A55" s="1145"/>
      <c r="B55" s="1145"/>
      <c r="C55" s="1135" t="s">
        <v>1049</v>
      </c>
      <c r="D55" s="1136">
        <v>0</v>
      </c>
      <c r="E55" s="1136">
        <v>0</v>
      </c>
      <c r="F55" s="1136">
        <v>0</v>
      </c>
      <c r="G55" s="1136">
        <v>0</v>
      </c>
      <c r="H55" s="1145"/>
      <c r="I55" s="1145"/>
      <c r="J55" s="1145"/>
      <c r="K55" s="1145"/>
    </row>
    <row r="56" spans="1:11" ht="14.1" customHeight="1" x14ac:dyDescent="0.25">
      <c r="A56" s="1145"/>
      <c r="B56" s="1145"/>
      <c r="C56" s="1135" t="s">
        <v>1055</v>
      </c>
      <c r="D56" s="1136">
        <v>0</v>
      </c>
      <c r="E56" s="1136">
        <v>0</v>
      </c>
      <c r="F56" s="1136">
        <v>0</v>
      </c>
      <c r="G56" s="1136">
        <v>0</v>
      </c>
      <c r="H56" s="1145"/>
      <c r="I56" s="1145"/>
      <c r="J56" s="1145"/>
      <c r="K56" s="1145"/>
    </row>
    <row r="57" spans="1:11" ht="14.1" customHeight="1" x14ac:dyDescent="0.25">
      <c r="A57" s="1145"/>
      <c r="B57" s="1145"/>
      <c r="C57" s="1135" t="s">
        <v>1048</v>
      </c>
      <c r="D57" s="1136">
        <v>0</v>
      </c>
      <c r="E57" s="1136">
        <v>0</v>
      </c>
      <c r="F57" s="1136">
        <v>0</v>
      </c>
      <c r="G57" s="1136">
        <v>0</v>
      </c>
      <c r="H57" s="1145"/>
      <c r="I57" s="1145"/>
      <c r="J57" s="1145"/>
      <c r="K57" s="1145"/>
    </row>
    <row r="58" spans="1:11" ht="14.1" customHeight="1" x14ac:dyDescent="0.25">
      <c r="A58" s="1145"/>
      <c r="B58" s="1145"/>
      <c r="C58" s="1135" t="s">
        <v>1049</v>
      </c>
      <c r="D58" s="1136">
        <v>0</v>
      </c>
      <c r="E58" s="1136">
        <v>0</v>
      </c>
      <c r="F58" s="1136">
        <v>0</v>
      </c>
      <c r="G58" s="1136">
        <v>0</v>
      </c>
      <c r="H58" s="1145"/>
      <c r="I58" s="1145"/>
      <c r="J58" s="1145"/>
      <c r="K58" s="1145"/>
    </row>
    <row r="59" spans="1:11" ht="14.1" customHeight="1" x14ac:dyDescent="0.25">
      <c r="A59" s="1145"/>
      <c r="B59" s="1145"/>
      <c r="C59" s="1135" t="s">
        <v>1056</v>
      </c>
      <c r="D59" s="1136">
        <v>0</v>
      </c>
      <c r="E59" s="1136">
        <v>0</v>
      </c>
      <c r="F59" s="1136">
        <v>0</v>
      </c>
      <c r="G59" s="1136">
        <v>0</v>
      </c>
      <c r="H59" s="1145"/>
      <c r="I59" s="1145"/>
      <c r="J59" s="1145"/>
      <c r="K59" s="1145"/>
    </row>
    <row r="60" spans="1:11" ht="14.1" customHeight="1" x14ac:dyDescent="0.25">
      <c r="A60" s="1145"/>
      <c r="B60" s="1145"/>
      <c r="C60" s="1135" t="s">
        <v>1048</v>
      </c>
      <c r="D60" s="1136">
        <v>0</v>
      </c>
      <c r="E60" s="1136">
        <v>0</v>
      </c>
      <c r="F60" s="1136">
        <v>0</v>
      </c>
      <c r="G60" s="1136">
        <v>0</v>
      </c>
      <c r="H60" s="1145"/>
      <c r="I60" s="1145"/>
      <c r="J60" s="1145"/>
      <c r="K60" s="1145"/>
    </row>
    <row r="61" spans="1:11" ht="14.1" customHeight="1" x14ac:dyDescent="0.25">
      <c r="A61" s="1145"/>
      <c r="B61" s="1145"/>
      <c r="C61" s="1135" t="s">
        <v>1057</v>
      </c>
      <c r="D61" s="1136">
        <v>0</v>
      </c>
      <c r="E61" s="1136">
        <v>0</v>
      </c>
      <c r="F61" s="1136">
        <v>0</v>
      </c>
      <c r="G61" s="1136">
        <v>0</v>
      </c>
      <c r="H61" s="1145"/>
      <c r="I61" s="1145"/>
      <c r="J61" s="1145"/>
      <c r="K61" s="1145"/>
    </row>
    <row r="62" spans="1:11" ht="14.1" customHeight="1" x14ac:dyDescent="0.25">
      <c r="A62" s="1145"/>
      <c r="B62" s="1145"/>
      <c r="C62" s="1135" t="s">
        <v>1058</v>
      </c>
      <c r="D62" s="1136">
        <v>0</v>
      </c>
      <c r="E62" s="1136">
        <v>0</v>
      </c>
      <c r="F62" s="1136">
        <v>0</v>
      </c>
      <c r="G62" s="1136">
        <v>0</v>
      </c>
      <c r="H62" s="1145"/>
      <c r="I62" s="1145"/>
      <c r="J62" s="1145"/>
      <c r="K62" s="1145"/>
    </row>
    <row r="63" spans="1:11" ht="14.1" customHeight="1" x14ac:dyDescent="0.25">
      <c r="A63" s="1145"/>
      <c r="B63" s="1145"/>
      <c r="C63" s="1135" t="s">
        <v>1059</v>
      </c>
      <c r="D63" s="1136">
        <v>0</v>
      </c>
      <c r="E63" s="1136">
        <v>0</v>
      </c>
      <c r="F63" s="1136">
        <v>0</v>
      </c>
      <c r="G63" s="1136">
        <v>0</v>
      </c>
      <c r="H63" s="1145"/>
      <c r="I63" s="1145"/>
      <c r="J63" s="1145"/>
      <c r="K63" s="1145"/>
    </row>
    <row r="64" spans="1:11" ht="14.1" customHeight="1" x14ac:dyDescent="0.25">
      <c r="A64" s="1145"/>
      <c r="B64" s="1145"/>
      <c r="C64" s="1135" t="s">
        <v>1060</v>
      </c>
      <c r="D64" s="1136">
        <v>0</v>
      </c>
      <c r="E64" s="1136">
        <v>0</v>
      </c>
      <c r="F64" s="1136">
        <v>0</v>
      </c>
      <c r="G64" s="1136">
        <v>0</v>
      </c>
      <c r="H64" s="1145"/>
      <c r="I64" s="1145"/>
      <c r="J64" s="1145"/>
      <c r="K64" s="1145"/>
    </row>
    <row r="65" spans="1:11" ht="14.1" customHeight="1" x14ac:dyDescent="0.25">
      <c r="A65" s="1145"/>
      <c r="B65" s="1145"/>
      <c r="C65" s="1135" t="s">
        <v>1061</v>
      </c>
      <c r="D65" s="1136">
        <v>0</v>
      </c>
      <c r="E65" s="1136">
        <v>0</v>
      </c>
      <c r="F65" s="1136">
        <v>0</v>
      </c>
      <c r="G65" s="1136">
        <v>0</v>
      </c>
      <c r="H65" s="1145"/>
      <c r="I65" s="1145"/>
      <c r="J65" s="1145"/>
      <c r="K65" s="1145"/>
    </row>
    <row r="66" spans="1:11" ht="14.1" customHeight="1" x14ac:dyDescent="0.25">
      <c r="A66" s="1145"/>
      <c r="B66" s="1145"/>
      <c r="C66" s="1135" t="s">
        <v>1048</v>
      </c>
      <c r="D66" s="1136">
        <v>0</v>
      </c>
      <c r="E66" s="1136">
        <v>0</v>
      </c>
      <c r="F66" s="1136">
        <v>0</v>
      </c>
      <c r="G66" s="1136">
        <v>0</v>
      </c>
      <c r="H66" s="1145"/>
      <c r="I66" s="1145"/>
      <c r="J66" s="1145"/>
      <c r="K66" s="1145"/>
    </row>
    <row r="67" spans="1:11" ht="14.1" customHeight="1" x14ac:dyDescent="0.25">
      <c r="A67" s="1145"/>
      <c r="B67" s="1145"/>
      <c r="C67" s="1135" t="s">
        <v>1057</v>
      </c>
      <c r="D67" s="1136">
        <v>0</v>
      </c>
      <c r="E67" s="1136">
        <v>0</v>
      </c>
      <c r="F67" s="1136">
        <v>0</v>
      </c>
      <c r="G67" s="1136">
        <v>0</v>
      </c>
      <c r="H67" s="1145"/>
      <c r="I67" s="1145"/>
      <c r="J67" s="1145"/>
      <c r="K67" s="1145"/>
    </row>
    <row r="68" spans="1:11" ht="14.1" customHeight="1" x14ac:dyDescent="0.25">
      <c r="A68" s="1145"/>
      <c r="B68" s="1145"/>
      <c r="C68" s="1135" t="s">
        <v>1058</v>
      </c>
      <c r="D68" s="1136">
        <v>0</v>
      </c>
      <c r="E68" s="1136">
        <v>0</v>
      </c>
      <c r="F68" s="1136">
        <v>0</v>
      </c>
      <c r="G68" s="1136">
        <v>0</v>
      </c>
      <c r="H68" s="1145"/>
      <c r="I68" s="1145"/>
      <c r="J68" s="1145"/>
      <c r="K68" s="1145"/>
    </row>
    <row r="69" spans="1:11" ht="14.1" customHeight="1" x14ac:dyDescent="0.25">
      <c r="A69" s="1145"/>
      <c r="B69" s="1145"/>
      <c r="C69" s="1135" t="s">
        <v>1059</v>
      </c>
      <c r="D69" s="1136">
        <v>0</v>
      </c>
      <c r="E69" s="1136">
        <v>0</v>
      </c>
      <c r="F69" s="1136">
        <v>0</v>
      </c>
      <c r="G69" s="1136">
        <v>0</v>
      </c>
      <c r="H69" s="1145"/>
      <c r="I69" s="1145"/>
      <c r="J69" s="1145"/>
      <c r="K69" s="1145"/>
    </row>
    <row r="70" spans="1:11" ht="14.1" customHeight="1" x14ac:dyDescent="0.25">
      <c r="A70" s="1145"/>
      <c r="B70" s="1145"/>
      <c r="C70" s="1135" t="s">
        <v>1060</v>
      </c>
      <c r="D70" s="1136">
        <v>0</v>
      </c>
      <c r="E70" s="1136">
        <v>0</v>
      </c>
      <c r="F70" s="1136">
        <v>0</v>
      </c>
      <c r="G70" s="1136">
        <v>0</v>
      </c>
      <c r="H70" s="1145"/>
      <c r="I70" s="1145"/>
      <c r="J70" s="1145"/>
      <c r="K70" s="1145"/>
    </row>
    <row r="71" spans="1:11" ht="14.1" customHeight="1" x14ac:dyDescent="0.25">
      <c r="A71" s="1145"/>
      <c r="B71" s="1145"/>
      <c r="C71" s="1135" t="s">
        <v>1062</v>
      </c>
      <c r="D71" s="1136">
        <v>0</v>
      </c>
      <c r="E71" s="1136">
        <v>0</v>
      </c>
      <c r="F71" s="1136">
        <v>0</v>
      </c>
      <c r="G71" s="1136">
        <v>0</v>
      </c>
      <c r="H71" s="1145"/>
      <c r="I71" s="1145"/>
      <c r="J71" s="1145"/>
      <c r="K71" s="1145"/>
    </row>
    <row r="72" spans="1:11" ht="14.1" customHeight="1" x14ac:dyDescent="0.25">
      <c r="A72" s="1145"/>
      <c r="B72" s="1145"/>
      <c r="C72" s="1135" t="s">
        <v>1048</v>
      </c>
      <c r="D72" s="1136">
        <v>0</v>
      </c>
      <c r="E72" s="1136">
        <v>0</v>
      </c>
      <c r="F72" s="1136">
        <v>0</v>
      </c>
      <c r="G72" s="1136">
        <v>0</v>
      </c>
      <c r="H72" s="1145"/>
      <c r="I72" s="1145"/>
      <c r="J72" s="1145"/>
      <c r="K72" s="1145"/>
    </row>
    <row r="73" spans="1:11" ht="14.1" customHeight="1" x14ac:dyDescent="0.25">
      <c r="A73" s="1145"/>
      <c r="B73" s="1145"/>
      <c r="C73" s="1135" t="s">
        <v>1057</v>
      </c>
      <c r="D73" s="1136">
        <v>0</v>
      </c>
      <c r="E73" s="1136">
        <v>0</v>
      </c>
      <c r="F73" s="1136">
        <v>0</v>
      </c>
      <c r="G73" s="1136">
        <v>0</v>
      </c>
      <c r="H73" s="1145"/>
      <c r="I73" s="1145"/>
      <c r="J73" s="1145"/>
      <c r="K73" s="1145"/>
    </row>
    <row r="74" spans="1:11" ht="14.1" customHeight="1" x14ac:dyDescent="0.25">
      <c r="A74" s="1145"/>
      <c r="B74" s="1145"/>
      <c r="C74" s="1135" t="s">
        <v>1058</v>
      </c>
      <c r="D74" s="1136">
        <v>0</v>
      </c>
      <c r="E74" s="1136">
        <v>0</v>
      </c>
      <c r="F74" s="1136">
        <v>0</v>
      </c>
      <c r="G74" s="1136">
        <v>0</v>
      </c>
      <c r="H74" s="1145"/>
      <c r="I74" s="1145"/>
      <c r="J74" s="1145"/>
      <c r="K74" s="1145"/>
    </row>
    <row r="75" spans="1:11" ht="14.1" customHeight="1" x14ac:dyDescent="0.25">
      <c r="A75" s="1145"/>
      <c r="B75" s="1145"/>
      <c r="C75" s="1135" t="s">
        <v>1059</v>
      </c>
      <c r="D75" s="1136">
        <v>0</v>
      </c>
      <c r="E75" s="1136">
        <v>0</v>
      </c>
      <c r="F75" s="1136">
        <v>0</v>
      </c>
      <c r="G75" s="1136">
        <v>0</v>
      </c>
      <c r="H75" s="1145"/>
      <c r="I75" s="1145"/>
      <c r="J75" s="1145"/>
      <c r="K75" s="1145"/>
    </row>
    <row r="76" spans="1:11" ht="14.1" customHeight="1" x14ac:dyDescent="0.25">
      <c r="A76" s="1145"/>
      <c r="B76" s="1145"/>
      <c r="C76" s="1135" t="s">
        <v>1060</v>
      </c>
      <c r="D76" s="1136">
        <v>0</v>
      </c>
      <c r="E76" s="1136">
        <v>0</v>
      </c>
      <c r="F76" s="1136">
        <v>0</v>
      </c>
      <c r="G76" s="1136">
        <v>0</v>
      </c>
      <c r="H76" s="1145"/>
      <c r="I76" s="1145"/>
      <c r="J76" s="1145"/>
      <c r="K76" s="1145"/>
    </row>
    <row r="77" spans="1:11" ht="14.1" customHeight="1" x14ac:dyDescent="0.25">
      <c r="A77" s="1145"/>
      <c r="B77" s="1145"/>
      <c r="C77" s="1135" t="s">
        <v>1063</v>
      </c>
      <c r="D77" s="1136">
        <v>0</v>
      </c>
      <c r="E77" s="1136">
        <v>0</v>
      </c>
      <c r="F77" s="1136">
        <v>0</v>
      </c>
      <c r="G77" s="1136">
        <v>0</v>
      </c>
      <c r="H77" s="1145"/>
      <c r="I77" s="1145"/>
      <c r="J77" s="1145"/>
      <c r="K77" s="1145"/>
    </row>
    <row r="78" spans="1:11" ht="14.1" customHeight="1" x14ac:dyDescent="0.25">
      <c r="A78" s="1145"/>
      <c r="B78" s="1145"/>
      <c r="C78" s="1135" t="s">
        <v>1064</v>
      </c>
      <c r="D78" s="1136">
        <v>0</v>
      </c>
      <c r="E78" s="1136">
        <v>0</v>
      </c>
      <c r="F78" s="1136">
        <v>0</v>
      </c>
      <c r="G78" s="1136">
        <v>0</v>
      </c>
      <c r="H78" s="1145"/>
      <c r="I78" s="1145"/>
      <c r="J78" s="1145"/>
      <c r="K78" s="1145"/>
    </row>
    <row r="79" spans="1:11" ht="14.1" customHeight="1" x14ac:dyDescent="0.25">
      <c r="A79" s="1145"/>
      <c r="B79" s="1145"/>
      <c r="C79" s="1137" t="s">
        <v>572</v>
      </c>
      <c r="D79" s="1136">
        <v>0</v>
      </c>
      <c r="E79" s="1136">
        <v>200000000</v>
      </c>
      <c r="F79" s="1136">
        <v>200000000</v>
      </c>
      <c r="G79" s="1136">
        <v>200000000</v>
      </c>
      <c r="H79" s="1145"/>
      <c r="I79" s="1145"/>
      <c r="J79" s="1145"/>
      <c r="K79" s="1145"/>
    </row>
    <row r="80" spans="1:11" ht="14.1" customHeight="1" x14ac:dyDescent="0.25">
      <c r="A80" s="1145"/>
      <c r="B80" s="1145"/>
      <c r="C80" s="1256" t="s">
        <v>51</v>
      </c>
      <c r="D80" s="1257"/>
      <c r="E80" s="1257"/>
      <c r="F80" s="1257"/>
      <c r="G80" s="1257"/>
      <c r="H80" s="1145"/>
      <c r="I80" s="1145"/>
      <c r="J80" s="1145"/>
      <c r="K80" s="1145"/>
    </row>
    <row r="81" spans="1:11" ht="14.1" customHeight="1" x14ac:dyDescent="0.25">
      <c r="A81" s="1145"/>
      <c r="B81" s="1145"/>
      <c r="C81" s="1128" t="s">
        <v>1789</v>
      </c>
      <c r="D81" s="1256" t="s">
        <v>1790</v>
      </c>
      <c r="E81" s="1257"/>
      <c r="F81" s="1257"/>
      <c r="G81" s="1257"/>
      <c r="H81" s="1145"/>
      <c r="I81" s="1145"/>
      <c r="J81" s="1145"/>
      <c r="K81" s="1145"/>
    </row>
    <row r="82" spans="1:11" ht="14.1" customHeight="1" x14ac:dyDescent="0.25">
      <c r="A82" s="1145"/>
      <c r="B82" s="1145"/>
      <c r="C82" s="1129" t="s">
        <v>1022</v>
      </c>
      <c r="D82" s="1252" t="s">
        <v>1791</v>
      </c>
      <c r="E82" s="1253"/>
      <c r="F82" s="1253"/>
      <c r="G82" s="1253"/>
      <c r="H82" s="1145"/>
      <c r="I82" s="1145"/>
      <c r="J82" s="1145"/>
      <c r="K82" s="1145"/>
    </row>
    <row r="83" spans="1:11" ht="14.1" customHeight="1" x14ac:dyDescent="0.25">
      <c r="A83" s="1145"/>
      <c r="B83" s="1145"/>
      <c r="C83" s="1130" t="s">
        <v>1024</v>
      </c>
      <c r="D83" s="1254" t="s">
        <v>1792</v>
      </c>
      <c r="E83" s="1255"/>
      <c r="F83" s="1255"/>
      <c r="G83" s="1255"/>
      <c r="H83" s="1145"/>
      <c r="I83" s="1145"/>
      <c r="J83" s="1145"/>
      <c r="K83" s="1145"/>
    </row>
    <row r="84" spans="1:11" ht="14.1" customHeight="1" x14ac:dyDescent="0.25">
      <c r="A84" s="1145"/>
      <c r="B84" s="1145"/>
      <c r="C84" s="1130" t="s">
        <v>31</v>
      </c>
      <c r="D84" s="1254" t="s">
        <v>318</v>
      </c>
      <c r="E84" s="1255"/>
      <c r="F84" s="1255"/>
      <c r="G84" s="1255"/>
      <c r="H84" s="1145"/>
      <c r="I84" s="1145"/>
      <c r="J84" s="1145"/>
      <c r="K84" s="1145"/>
    </row>
    <row r="85" spans="1:11" ht="15" customHeight="1" x14ac:dyDescent="0.25">
      <c r="A85" s="1145"/>
      <c r="B85" s="1145"/>
      <c r="C85" s="1146"/>
      <c r="D85" s="1132">
        <v>2024</v>
      </c>
      <c r="E85" s="1132">
        <v>2025</v>
      </c>
      <c r="F85" s="1132">
        <v>2026</v>
      </c>
      <c r="G85" s="1132">
        <v>2027</v>
      </c>
      <c r="H85" s="1145"/>
      <c r="I85" s="1145"/>
      <c r="J85" s="1145"/>
      <c r="K85" s="1145"/>
    </row>
    <row r="86" spans="1:11" ht="15" customHeight="1" x14ac:dyDescent="0.25">
      <c r="A86" s="1145"/>
      <c r="B86" s="1145"/>
      <c r="C86" s="1147"/>
      <c r="D86" s="1134" t="s">
        <v>13</v>
      </c>
      <c r="E86" s="1134" t="s">
        <v>14</v>
      </c>
      <c r="F86" s="1134" t="s">
        <v>14</v>
      </c>
      <c r="G86" s="1134" t="s">
        <v>14</v>
      </c>
      <c r="H86" s="1145"/>
      <c r="I86" s="1145"/>
      <c r="J86" s="1145"/>
      <c r="K86" s="1145"/>
    </row>
    <row r="87" spans="1:11" ht="14.1" customHeight="1" x14ac:dyDescent="0.25">
      <c r="A87" s="1145"/>
      <c r="B87" s="1145"/>
      <c r="C87" s="1123" t="s">
        <v>33</v>
      </c>
      <c r="D87" s="1127" t="s">
        <v>1039</v>
      </c>
      <c r="E87" s="1127" t="s">
        <v>1092</v>
      </c>
      <c r="F87" s="1127" t="s">
        <v>1039</v>
      </c>
      <c r="G87" s="1127" t="s">
        <v>1039</v>
      </c>
      <c r="H87" s="1145"/>
      <c r="I87" s="1145"/>
      <c r="J87" s="1145"/>
      <c r="K87" s="1145"/>
    </row>
    <row r="88" spans="1:11" ht="14.1" customHeight="1" x14ac:dyDescent="0.25">
      <c r="A88" s="1145"/>
      <c r="B88" s="1145"/>
      <c r="C88" s="1123" t="s">
        <v>1029</v>
      </c>
      <c r="D88" s="1127" t="s">
        <v>1038</v>
      </c>
      <c r="E88" s="1127" t="s">
        <v>1360</v>
      </c>
      <c r="F88" s="1127" t="s">
        <v>1039</v>
      </c>
      <c r="G88" s="1127" t="s">
        <v>1039</v>
      </c>
      <c r="H88" s="1145"/>
      <c r="I88" s="1145"/>
      <c r="J88" s="1145"/>
      <c r="K88" s="1145"/>
    </row>
    <row r="89" spans="1:11" ht="14.1" customHeight="1" x14ac:dyDescent="0.25">
      <c r="A89" s="1145"/>
      <c r="B89" s="1145"/>
      <c r="C89" s="1123" t="s">
        <v>1032</v>
      </c>
      <c r="D89" s="1127" t="s">
        <v>1039</v>
      </c>
      <c r="E89" s="1127" t="s">
        <v>1360</v>
      </c>
      <c r="F89" s="1127" t="s">
        <v>1039</v>
      </c>
      <c r="G89" s="1127" t="s">
        <v>1039</v>
      </c>
      <c r="H89" s="1145"/>
      <c r="I89" s="1145"/>
      <c r="J89" s="1145"/>
      <c r="K89" s="1145"/>
    </row>
    <row r="90" spans="1:11" ht="14.1" customHeight="1" x14ac:dyDescent="0.25">
      <c r="A90" s="1145"/>
      <c r="B90" s="1145"/>
      <c r="C90" s="1123" t="s">
        <v>1037</v>
      </c>
      <c r="D90" s="1127" t="s">
        <v>1038</v>
      </c>
      <c r="E90" s="1127" t="s">
        <v>1038</v>
      </c>
      <c r="F90" s="1127" t="s">
        <v>1083</v>
      </c>
      <c r="G90" s="1127" t="s">
        <v>1038</v>
      </c>
      <c r="H90" s="1145"/>
      <c r="I90" s="1145"/>
      <c r="J90" s="1145"/>
      <c r="K90" s="1145"/>
    </row>
    <row r="91" spans="1:11" ht="14.1" customHeight="1" x14ac:dyDescent="0.25">
      <c r="A91" s="1145"/>
      <c r="B91" s="1145"/>
      <c r="C91" s="1123" t="s">
        <v>1042</v>
      </c>
      <c r="D91" s="1127" t="s">
        <v>1038</v>
      </c>
      <c r="E91" s="1127" t="s">
        <v>1038</v>
      </c>
      <c r="F91" s="1127" t="s">
        <v>1083</v>
      </c>
      <c r="G91" s="1127" t="s">
        <v>1038</v>
      </c>
      <c r="H91" s="1145"/>
      <c r="I91" s="1145"/>
      <c r="J91" s="1145"/>
      <c r="K91" s="1145"/>
    </row>
    <row r="92" spans="1:11" ht="14.1" customHeight="1" x14ac:dyDescent="0.25">
      <c r="A92" s="1145"/>
      <c r="B92" s="1145"/>
      <c r="C92" s="1123" t="s">
        <v>39</v>
      </c>
      <c r="D92" s="1127" t="s">
        <v>1038</v>
      </c>
      <c r="E92" s="1127" t="s">
        <v>1038</v>
      </c>
      <c r="F92" s="1127" t="s">
        <v>1083</v>
      </c>
      <c r="G92" s="1127" t="s">
        <v>1038</v>
      </c>
      <c r="H92" s="1145"/>
      <c r="I92" s="1145"/>
      <c r="J92" s="1145"/>
      <c r="K92" s="1145"/>
    </row>
    <row r="93" spans="1:11" ht="14.1" customHeight="1" x14ac:dyDescent="0.25">
      <c r="A93" s="1145"/>
      <c r="B93" s="1145"/>
      <c r="C93" s="1250" t="s">
        <v>1046</v>
      </c>
      <c r="D93" s="1251"/>
      <c r="E93" s="1251"/>
      <c r="F93" s="1251"/>
      <c r="G93" s="1251"/>
      <c r="H93" s="1145"/>
      <c r="I93" s="1145"/>
      <c r="J93" s="1145"/>
      <c r="K93" s="1145"/>
    </row>
    <row r="94" spans="1:11" ht="14.1" customHeight="1" x14ac:dyDescent="0.25">
      <c r="A94" s="1145"/>
      <c r="B94" s="1145"/>
      <c r="C94" s="1146"/>
      <c r="D94" s="1132">
        <v>2024</v>
      </c>
      <c r="E94" s="1132">
        <v>2025</v>
      </c>
      <c r="F94" s="1132">
        <v>2026</v>
      </c>
      <c r="G94" s="1132">
        <v>2027</v>
      </c>
      <c r="H94" s="1145"/>
      <c r="I94" s="1145"/>
      <c r="J94" s="1145"/>
      <c r="K94" s="1145"/>
    </row>
    <row r="95" spans="1:11" ht="14.1" customHeight="1" x14ac:dyDescent="0.25">
      <c r="A95" s="1145"/>
      <c r="B95" s="1145"/>
      <c r="C95" s="1147"/>
      <c r="D95" s="1134" t="s">
        <v>13</v>
      </c>
      <c r="E95" s="1134" t="s">
        <v>14</v>
      </c>
      <c r="F95" s="1134" t="s">
        <v>14</v>
      </c>
      <c r="G95" s="1134" t="s">
        <v>14</v>
      </c>
      <c r="H95" s="1145"/>
      <c r="I95" s="1145"/>
      <c r="J95" s="1145"/>
      <c r="K95" s="1145"/>
    </row>
    <row r="96" spans="1:11" ht="14.1" customHeight="1" x14ac:dyDescent="0.25">
      <c r="A96" s="1145"/>
      <c r="B96" s="1145"/>
      <c r="C96" s="1135" t="s">
        <v>1047</v>
      </c>
      <c r="D96" s="1144" t="s">
        <v>1038</v>
      </c>
      <c r="E96" s="1136">
        <v>0</v>
      </c>
      <c r="F96" s="1136">
        <v>0</v>
      </c>
      <c r="G96" s="1136">
        <v>0</v>
      </c>
      <c r="H96" s="1145"/>
      <c r="I96" s="1145"/>
      <c r="J96" s="1145"/>
      <c r="K96" s="1145"/>
    </row>
    <row r="97" spans="1:11" ht="14.1" customHeight="1" x14ac:dyDescent="0.25">
      <c r="A97" s="1145"/>
      <c r="B97" s="1145"/>
      <c r="C97" s="1135" t="s">
        <v>1048</v>
      </c>
      <c r="D97" s="1144" t="s">
        <v>1038</v>
      </c>
      <c r="E97" s="1136">
        <v>0</v>
      </c>
      <c r="F97" s="1136">
        <v>0</v>
      </c>
      <c r="G97" s="1136">
        <v>0</v>
      </c>
      <c r="H97" s="1145"/>
      <c r="I97" s="1145"/>
      <c r="J97" s="1145"/>
      <c r="K97" s="1145"/>
    </row>
    <row r="98" spans="1:11" ht="14.1" customHeight="1" x14ac:dyDescent="0.25">
      <c r="A98" s="1145"/>
      <c r="B98" s="1145"/>
      <c r="C98" s="1135" t="s">
        <v>1049</v>
      </c>
      <c r="D98" s="1144" t="s">
        <v>1038</v>
      </c>
      <c r="E98" s="1136">
        <v>0</v>
      </c>
      <c r="F98" s="1136">
        <v>0</v>
      </c>
      <c r="G98" s="1136">
        <v>0</v>
      </c>
      <c r="H98" s="1145"/>
      <c r="I98" s="1145"/>
      <c r="J98" s="1145"/>
      <c r="K98" s="1145"/>
    </row>
    <row r="99" spans="1:11" ht="14.1" customHeight="1" x14ac:dyDescent="0.25">
      <c r="A99" s="1145"/>
      <c r="B99" s="1145"/>
      <c r="C99" s="1135" t="s">
        <v>1050</v>
      </c>
      <c r="D99" s="1144" t="s">
        <v>1038</v>
      </c>
      <c r="E99" s="1136">
        <v>0</v>
      </c>
      <c r="F99" s="1136">
        <v>0</v>
      </c>
      <c r="G99" s="1136">
        <v>0</v>
      </c>
      <c r="H99" s="1145"/>
      <c r="I99" s="1145"/>
      <c r="J99" s="1145"/>
      <c r="K99" s="1145"/>
    </row>
    <row r="100" spans="1:11" ht="14.1" customHeight="1" x14ac:dyDescent="0.25">
      <c r="A100" s="1145"/>
      <c r="B100" s="1145"/>
      <c r="C100" s="1135" t="s">
        <v>1048</v>
      </c>
      <c r="D100" s="1144" t="s">
        <v>1038</v>
      </c>
      <c r="E100" s="1136">
        <v>0</v>
      </c>
      <c r="F100" s="1136">
        <v>0</v>
      </c>
      <c r="G100" s="1136">
        <v>0</v>
      </c>
      <c r="H100" s="1145"/>
      <c r="I100" s="1145"/>
      <c r="J100" s="1145"/>
      <c r="K100" s="1145"/>
    </row>
    <row r="101" spans="1:11" ht="14.1" customHeight="1" x14ac:dyDescent="0.25">
      <c r="A101" s="1145"/>
      <c r="B101" s="1145"/>
      <c r="C101" s="1135" t="s">
        <v>1049</v>
      </c>
      <c r="D101" s="1144" t="s">
        <v>1038</v>
      </c>
      <c r="E101" s="1136">
        <v>0</v>
      </c>
      <c r="F101" s="1136">
        <v>0</v>
      </c>
      <c r="G101" s="1136">
        <v>0</v>
      </c>
      <c r="H101" s="1145"/>
      <c r="I101" s="1145"/>
      <c r="J101" s="1145"/>
      <c r="K101" s="1145"/>
    </row>
    <row r="102" spans="1:11" ht="14.1" customHeight="1" x14ac:dyDescent="0.25">
      <c r="A102" s="1145"/>
      <c r="B102" s="1145"/>
      <c r="C102" s="1135" t="s">
        <v>1051</v>
      </c>
      <c r="D102" s="1144" t="s">
        <v>1038</v>
      </c>
      <c r="E102" s="1136">
        <v>0</v>
      </c>
      <c r="F102" s="1136">
        <v>0</v>
      </c>
      <c r="G102" s="1136">
        <v>0</v>
      </c>
      <c r="H102" s="1145"/>
      <c r="I102" s="1145"/>
      <c r="J102" s="1145"/>
      <c r="K102" s="1145"/>
    </row>
    <row r="103" spans="1:11" ht="14.1" customHeight="1" x14ac:dyDescent="0.25">
      <c r="A103" s="1145"/>
      <c r="B103" s="1145"/>
      <c r="C103" s="1135" t="s">
        <v>1048</v>
      </c>
      <c r="D103" s="1144" t="s">
        <v>1038</v>
      </c>
      <c r="E103" s="1136">
        <v>0</v>
      </c>
      <c r="F103" s="1136">
        <v>0</v>
      </c>
      <c r="G103" s="1136">
        <v>0</v>
      </c>
      <c r="H103" s="1145"/>
      <c r="I103" s="1145"/>
      <c r="J103" s="1145"/>
      <c r="K103" s="1145"/>
    </row>
    <row r="104" spans="1:11" ht="14.1" customHeight="1" x14ac:dyDescent="0.25">
      <c r="A104" s="1145"/>
      <c r="B104" s="1145"/>
      <c r="C104" s="1135" t="s">
        <v>1049</v>
      </c>
      <c r="D104" s="1144" t="s">
        <v>1038</v>
      </c>
      <c r="E104" s="1136">
        <v>0</v>
      </c>
      <c r="F104" s="1136">
        <v>0</v>
      </c>
      <c r="G104" s="1136">
        <v>0</v>
      </c>
      <c r="H104" s="1145"/>
      <c r="I104" s="1145"/>
      <c r="J104" s="1145"/>
      <c r="K104" s="1145"/>
    </row>
    <row r="105" spans="1:11" ht="14.1" customHeight="1" x14ac:dyDescent="0.25">
      <c r="A105" s="1145"/>
      <c r="B105" s="1145"/>
      <c r="C105" s="1135" t="s">
        <v>1052</v>
      </c>
      <c r="D105" s="1144" t="s">
        <v>1038</v>
      </c>
      <c r="E105" s="1136">
        <v>0</v>
      </c>
      <c r="F105" s="1136">
        <v>0</v>
      </c>
      <c r="G105" s="1136">
        <v>0</v>
      </c>
      <c r="H105" s="1145"/>
      <c r="I105" s="1145"/>
      <c r="J105" s="1145"/>
      <c r="K105" s="1145"/>
    </row>
    <row r="106" spans="1:11" ht="14.1" customHeight="1" x14ac:dyDescent="0.25">
      <c r="A106" s="1145"/>
      <c r="B106" s="1145"/>
      <c r="C106" s="1135" t="s">
        <v>1048</v>
      </c>
      <c r="D106" s="1144" t="s">
        <v>1038</v>
      </c>
      <c r="E106" s="1136">
        <v>0</v>
      </c>
      <c r="F106" s="1136">
        <v>0</v>
      </c>
      <c r="G106" s="1136">
        <v>0</v>
      </c>
      <c r="H106" s="1145"/>
      <c r="I106" s="1145"/>
      <c r="J106" s="1145"/>
      <c r="K106" s="1145"/>
    </row>
    <row r="107" spans="1:11" ht="14.1" customHeight="1" x14ac:dyDescent="0.25">
      <c r="A107" s="1145"/>
      <c r="B107" s="1145"/>
      <c r="C107" s="1135" t="s">
        <v>1049</v>
      </c>
      <c r="D107" s="1144" t="s">
        <v>1038</v>
      </c>
      <c r="E107" s="1136">
        <v>0</v>
      </c>
      <c r="F107" s="1136">
        <v>0</v>
      </c>
      <c r="G107" s="1136">
        <v>0</v>
      </c>
      <c r="H107" s="1145"/>
      <c r="I107" s="1145"/>
      <c r="J107" s="1145"/>
      <c r="K107" s="1145"/>
    </row>
    <row r="108" spans="1:11" ht="14.1" customHeight="1" x14ac:dyDescent="0.25">
      <c r="A108" s="1145"/>
      <c r="B108" s="1145"/>
      <c r="C108" s="1135" t="s">
        <v>1053</v>
      </c>
      <c r="D108" s="1144" t="s">
        <v>1038</v>
      </c>
      <c r="E108" s="1136">
        <v>0</v>
      </c>
      <c r="F108" s="1136">
        <v>0</v>
      </c>
      <c r="G108" s="1136">
        <v>0</v>
      </c>
      <c r="H108" s="1145"/>
      <c r="I108" s="1145"/>
      <c r="J108" s="1145"/>
      <c r="K108" s="1145"/>
    </row>
    <row r="109" spans="1:11" ht="14.1" customHeight="1" x14ac:dyDescent="0.25">
      <c r="A109" s="1145"/>
      <c r="B109" s="1145"/>
      <c r="C109" s="1135" t="s">
        <v>1048</v>
      </c>
      <c r="D109" s="1144" t="s">
        <v>1038</v>
      </c>
      <c r="E109" s="1136">
        <v>0</v>
      </c>
      <c r="F109" s="1136">
        <v>0</v>
      </c>
      <c r="G109" s="1136">
        <v>0</v>
      </c>
      <c r="H109" s="1145"/>
      <c r="I109" s="1145"/>
      <c r="J109" s="1145"/>
      <c r="K109" s="1145"/>
    </row>
    <row r="110" spans="1:11" ht="14.1" customHeight="1" x14ac:dyDescent="0.25">
      <c r="A110" s="1145"/>
      <c r="B110" s="1145"/>
      <c r="C110" s="1135" t="s">
        <v>1049</v>
      </c>
      <c r="D110" s="1144" t="s">
        <v>1038</v>
      </c>
      <c r="E110" s="1136">
        <v>0</v>
      </c>
      <c r="F110" s="1136">
        <v>0</v>
      </c>
      <c r="G110" s="1136">
        <v>0</v>
      </c>
      <c r="H110" s="1145"/>
      <c r="I110" s="1145"/>
      <c r="J110" s="1145"/>
      <c r="K110" s="1145"/>
    </row>
    <row r="111" spans="1:11" ht="14.1" customHeight="1" x14ac:dyDescent="0.25">
      <c r="A111" s="1145"/>
      <c r="B111" s="1145"/>
      <c r="C111" s="1135" t="s">
        <v>1054</v>
      </c>
      <c r="D111" s="1144" t="s">
        <v>1038</v>
      </c>
      <c r="E111" s="1136">
        <v>0</v>
      </c>
      <c r="F111" s="1136">
        <v>0</v>
      </c>
      <c r="G111" s="1136">
        <v>0</v>
      </c>
      <c r="H111" s="1145"/>
      <c r="I111" s="1145"/>
      <c r="J111" s="1145"/>
      <c r="K111" s="1145"/>
    </row>
    <row r="112" spans="1:11" ht="14.1" customHeight="1" x14ac:dyDescent="0.25">
      <c r="A112" s="1145"/>
      <c r="B112" s="1145"/>
      <c r="C112" s="1135" t="s">
        <v>1048</v>
      </c>
      <c r="D112" s="1144" t="s">
        <v>1038</v>
      </c>
      <c r="E112" s="1136">
        <v>0</v>
      </c>
      <c r="F112" s="1136">
        <v>0</v>
      </c>
      <c r="G112" s="1136">
        <v>0</v>
      </c>
      <c r="H112" s="1145"/>
      <c r="I112" s="1145"/>
      <c r="J112" s="1145"/>
      <c r="K112" s="1145"/>
    </row>
    <row r="113" spans="1:11" ht="14.1" customHeight="1" x14ac:dyDescent="0.25">
      <c r="A113" s="1145"/>
      <c r="B113" s="1145"/>
      <c r="C113" s="1135" t="s">
        <v>1049</v>
      </c>
      <c r="D113" s="1144" t="s">
        <v>1038</v>
      </c>
      <c r="E113" s="1136">
        <v>0</v>
      </c>
      <c r="F113" s="1136">
        <v>0</v>
      </c>
      <c r="G113" s="1136">
        <v>0</v>
      </c>
      <c r="H113" s="1145"/>
      <c r="I113" s="1145"/>
      <c r="J113" s="1145"/>
      <c r="K113" s="1145"/>
    </row>
    <row r="114" spans="1:11" ht="14.1" customHeight="1" x14ac:dyDescent="0.25">
      <c r="A114" s="1145"/>
      <c r="B114" s="1145"/>
      <c r="C114" s="1135" t="s">
        <v>1055</v>
      </c>
      <c r="D114" s="1144" t="s">
        <v>1038</v>
      </c>
      <c r="E114" s="1136">
        <v>0</v>
      </c>
      <c r="F114" s="1136">
        <v>0</v>
      </c>
      <c r="G114" s="1136">
        <v>0</v>
      </c>
      <c r="H114" s="1145"/>
      <c r="I114" s="1145"/>
      <c r="J114" s="1145"/>
      <c r="K114" s="1145"/>
    </row>
    <row r="115" spans="1:11" ht="14.1" customHeight="1" x14ac:dyDescent="0.25">
      <c r="A115" s="1145"/>
      <c r="B115" s="1145"/>
      <c r="C115" s="1135" t="s">
        <v>1048</v>
      </c>
      <c r="D115" s="1144" t="s">
        <v>1038</v>
      </c>
      <c r="E115" s="1136">
        <v>0</v>
      </c>
      <c r="F115" s="1136">
        <v>0</v>
      </c>
      <c r="G115" s="1136">
        <v>0</v>
      </c>
      <c r="H115" s="1145"/>
      <c r="I115" s="1145"/>
      <c r="J115" s="1145"/>
      <c r="K115" s="1145"/>
    </row>
    <row r="116" spans="1:11" ht="14.1" customHeight="1" x14ac:dyDescent="0.25">
      <c r="A116" s="1145"/>
      <c r="B116" s="1145"/>
      <c r="C116" s="1135" t="s">
        <v>1049</v>
      </c>
      <c r="D116" s="1144" t="s">
        <v>1038</v>
      </c>
      <c r="E116" s="1136">
        <v>0</v>
      </c>
      <c r="F116" s="1136">
        <v>0</v>
      </c>
      <c r="G116" s="1136">
        <v>0</v>
      </c>
      <c r="H116" s="1145"/>
      <c r="I116" s="1145"/>
      <c r="J116" s="1145"/>
      <c r="K116" s="1145"/>
    </row>
    <row r="117" spans="1:11" ht="14.1" customHeight="1" x14ac:dyDescent="0.25">
      <c r="A117" s="1145"/>
      <c r="B117" s="1145"/>
      <c r="C117" s="1135" t="s">
        <v>1056</v>
      </c>
      <c r="D117" s="1144" t="s">
        <v>1038</v>
      </c>
      <c r="E117" s="1136">
        <v>0</v>
      </c>
      <c r="F117" s="1136">
        <v>0</v>
      </c>
      <c r="G117" s="1136">
        <v>0</v>
      </c>
      <c r="H117" s="1145"/>
      <c r="I117" s="1145"/>
      <c r="J117" s="1145"/>
      <c r="K117" s="1145"/>
    </row>
    <row r="118" spans="1:11" ht="14.1" customHeight="1" x14ac:dyDescent="0.25">
      <c r="A118" s="1145"/>
      <c r="B118" s="1145"/>
      <c r="C118" s="1135" t="s">
        <v>1048</v>
      </c>
      <c r="D118" s="1144" t="s">
        <v>1038</v>
      </c>
      <c r="E118" s="1136">
        <v>0</v>
      </c>
      <c r="F118" s="1136">
        <v>0</v>
      </c>
      <c r="G118" s="1136">
        <v>0</v>
      </c>
      <c r="H118" s="1145"/>
      <c r="I118" s="1145"/>
      <c r="J118" s="1145"/>
      <c r="K118" s="1145"/>
    </row>
    <row r="119" spans="1:11" ht="14.1" customHeight="1" x14ac:dyDescent="0.25">
      <c r="A119" s="1145"/>
      <c r="B119" s="1145"/>
      <c r="C119" s="1135" t="s">
        <v>1057</v>
      </c>
      <c r="D119" s="1144" t="s">
        <v>1038</v>
      </c>
      <c r="E119" s="1136">
        <v>0</v>
      </c>
      <c r="F119" s="1136">
        <v>0</v>
      </c>
      <c r="G119" s="1136">
        <v>0</v>
      </c>
      <c r="H119" s="1145"/>
      <c r="I119" s="1145"/>
      <c r="J119" s="1145"/>
      <c r="K119" s="1145"/>
    </row>
    <row r="120" spans="1:11" ht="14.1" customHeight="1" x14ac:dyDescent="0.25">
      <c r="A120" s="1145"/>
      <c r="B120" s="1145"/>
      <c r="C120" s="1135" t="s">
        <v>1058</v>
      </c>
      <c r="D120" s="1144" t="s">
        <v>1038</v>
      </c>
      <c r="E120" s="1136">
        <v>0</v>
      </c>
      <c r="F120" s="1136">
        <v>0</v>
      </c>
      <c r="G120" s="1136">
        <v>0</v>
      </c>
      <c r="H120" s="1145"/>
      <c r="I120" s="1145"/>
      <c r="J120" s="1145"/>
      <c r="K120" s="1145"/>
    </row>
    <row r="121" spans="1:11" ht="14.1" customHeight="1" x14ac:dyDescent="0.25">
      <c r="A121" s="1145"/>
      <c r="B121" s="1145"/>
      <c r="C121" s="1135" t="s">
        <v>1059</v>
      </c>
      <c r="D121" s="1144" t="s">
        <v>1038</v>
      </c>
      <c r="E121" s="1136">
        <v>0</v>
      </c>
      <c r="F121" s="1136">
        <v>0</v>
      </c>
      <c r="G121" s="1136">
        <v>0</v>
      </c>
      <c r="H121" s="1145"/>
      <c r="I121" s="1145"/>
      <c r="J121" s="1145"/>
      <c r="K121" s="1145"/>
    </row>
    <row r="122" spans="1:11" ht="14.1" customHeight="1" x14ac:dyDescent="0.25">
      <c r="A122" s="1145"/>
      <c r="B122" s="1145"/>
      <c r="C122" s="1135" t="s">
        <v>1060</v>
      </c>
      <c r="D122" s="1144" t="s">
        <v>1038</v>
      </c>
      <c r="E122" s="1136">
        <v>0</v>
      </c>
      <c r="F122" s="1136">
        <v>0</v>
      </c>
      <c r="G122" s="1136">
        <v>0</v>
      </c>
      <c r="H122" s="1145"/>
      <c r="I122" s="1145"/>
      <c r="J122" s="1145"/>
      <c r="K122" s="1145"/>
    </row>
    <row r="123" spans="1:11" ht="14.1" customHeight="1" x14ac:dyDescent="0.25">
      <c r="A123" s="1145"/>
      <c r="B123" s="1145"/>
      <c r="C123" s="1135" t="s">
        <v>1061</v>
      </c>
      <c r="D123" s="1144" t="s">
        <v>1038</v>
      </c>
      <c r="E123" s="1136">
        <v>100000000</v>
      </c>
      <c r="F123" s="1136">
        <v>0</v>
      </c>
      <c r="G123" s="1136">
        <v>0</v>
      </c>
      <c r="H123" s="1145"/>
      <c r="I123" s="1145"/>
      <c r="J123" s="1145"/>
      <c r="K123" s="1145"/>
    </row>
    <row r="124" spans="1:11" ht="14.1" customHeight="1" x14ac:dyDescent="0.25">
      <c r="A124" s="1145"/>
      <c r="B124" s="1145"/>
      <c r="C124" s="1135" t="s">
        <v>1048</v>
      </c>
      <c r="D124" s="1144" t="s">
        <v>1038</v>
      </c>
      <c r="E124" s="1136">
        <v>100000000</v>
      </c>
      <c r="F124" s="1136">
        <v>0</v>
      </c>
      <c r="G124" s="1136">
        <v>0</v>
      </c>
      <c r="H124" s="1145"/>
      <c r="I124" s="1145"/>
      <c r="J124" s="1145"/>
      <c r="K124" s="1145"/>
    </row>
    <row r="125" spans="1:11" ht="14.1" customHeight="1" x14ac:dyDescent="0.25">
      <c r="A125" s="1145"/>
      <c r="B125" s="1145"/>
      <c r="C125" s="1135" t="s">
        <v>1057</v>
      </c>
      <c r="D125" s="1144" t="s">
        <v>1038</v>
      </c>
      <c r="E125" s="1136">
        <v>0</v>
      </c>
      <c r="F125" s="1136">
        <v>0</v>
      </c>
      <c r="G125" s="1136">
        <v>0</v>
      </c>
      <c r="H125" s="1145"/>
      <c r="I125" s="1145"/>
      <c r="J125" s="1145"/>
      <c r="K125" s="1145"/>
    </row>
    <row r="126" spans="1:11" ht="14.1" customHeight="1" x14ac:dyDescent="0.25">
      <c r="A126" s="1145"/>
      <c r="B126" s="1145"/>
      <c r="C126" s="1135" t="s">
        <v>1058</v>
      </c>
      <c r="D126" s="1144" t="s">
        <v>1038</v>
      </c>
      <c r="E126" s="1136">
        <v>0</v>
      </c>
      <c r="F126" s="1136">
        <v>0</v>
      </c>
      <c r="G126" s="1136">
        <v>0</v>
      </c>
      <c r="H126" s="1145"/>
      <c r="I126" s="1145"/>
      <c r="J126" s="1145"/>
      <c r="K126" s="1145"/>
    </row>
    <row r="127" spans="1:11" ht="14.1" customHeight="1" x14ac:dyDescent="0.25">
      <c r="A127" s="1145"/>
      <c r="B127" s="1145"/>
      <c r="C127" s="1135" t="s">
        <v>1059</v>
      </c>
      <c r="D127" s="1144" t="s">
        <v>1038</v>
      </c>
      <c r="E127" s="1136">
        <v>0</v>
      </c>
      <c r="F127" s="1136">
        <v>0</v>
      </c>
      <c r="G127" s="1136">
        <v>0</v>
      </c>
      <c r="H127" s="1145"/>
      <c r="I127" s="1145"/>
      <c r="J127" s="1145"/>
      <c r="K127" s="1145"/>
    </row>
    <row r="128" spans="1:11" ht="14.1" customHeight="1" x14ac:dyDescent="0.25">
      <c r="A128" s="1145"/>
      <c r="B128" s="1145"/>
      <c r="C128" s="1135" t="s">
        <v>1060</v>
      </c>
      <c r="D128" s="1144" t="s">
        <v>1038</v>
      </c>
      <c r="E128" s="1136">
        <v>0</v>
      </c>
      <c r="F128" s="1136">
        <v>0</v>
      </c>
      <c r="G128" s="1136">
        <v>0</v>
      </c>
      <c r="H128" s="1145"/>
      <c r="I128" s="1145"/>
      <c r="J128" s="1145"/>
      <c r="K128" s="1145"/>
    </row>
    <row r="129" spans="1:11" ht="14.1" customHeight="1" x14ac:dyDescent="0.25">
      <c r="A129" s="1145"/>
      <c r="B129" s="1145"/>
      <c r="C129" s="1135" t="s">
        <v>1062</v>
      </c>
      <c r="D129" s="1144" t="s">
        <v>1038</v>
      </c>
      <c r="E129" s="1136">
        <v>0</v>
      </c>
      <c r="F129" s="1136">
        <v>0</v>
      </c>
      <c r="G129" s="1136">
        <v>0</v>
      </c>
      <c r="H129" s="1145"/>
      <c r="I129" s="1145"/>
      <c r="J129" s="1145"/>
      <c r="K129" s="1145"/>
    </row>
    <row r="130" spans="1:11" ht="14.1" customHeight="1" x14ac:dyDescent="0.25">
      <c r="A130" s="1145"/>
      <c r="B130" s="1145"/>
      <c r="C130" s="1135" t="s">
        <v>1048</v>
      </c>
      <c r="D130" s="1144" t="s">
        <v>1038</v>
      </c>
      <c r="E130" s="1136">
        <v>0</v>
      </c>
      <c r="F130" s="1136">
        <v>0</v>
      </c>
      <c r="G130" s="1136">
        <v>0</v>
      </c>
      <c r="H130" s="1145"/>
      <c r="I130" s="1145"/>
      <c r="J130" s="1145"/>
      <c r="K130" s="1145"/>
    </row>
    <row r="131" spans="1:11" ht="14.1" customHeight="1" x14ac:dyDescent="0.25">
      <c r="A131" s="1145"/>
      <c r="B131" s="1145"/>
      <c r="C131" s="1135" t="s">
        <v>1057</v>
      </c>
      <c r="D131" s="1144" t="s">
        <v>1038</v>
      </c>
      <c r="E131" s="1136">
        <v>0</v>
      </c>
      <c r="F131" s="1136">
        <v>0</v>
      </c>
      <c r="G131" s="1136">
        <v>0</v>
      </c>
      <c r="H131" s="1145"/>
      <c r="I131" s="1145"/>
      <c r="J131" s="1145"/>
      <c r="K131" s="1145"/>
    </row>
    <row r="132" spans="1:11" ht="14.1" customHeight="1" x14ac:dyDescent="0.25">
      <c r="A132" s="1145"/>
      <c r="B132" s="1145"/>
      <c r="C132" s="1135" t="s">
        <v>1058</v>
      </c>
      <c r="D132" s="1144" t="s">
        <v>1038</v>
      </c>
      <c r="E132" s="1136">
        <v>0</v>
      </c>
      <c r="F132" s="1136">
        <v>0</v>
      </c>
      <c r="G132" s="1136">
        <v>0</v>
      </c>
      <c r="H132" s="1145"/>
      <c r="I132" s="1145"/>
      <c r="J132" s="1145"/>
      <c r="K132" s="1145"/>
    </row>
    <row r="133" spans="1:11" ht="14.1" customHeight="1" x14ac:dyDescent="0.25">
      <c r="A133" s="1145"/>
      <c r="B133" s="1145"/>
      <c r="C133" s="1135" t="s">
        <v>1059</v>
      </c>
      <c r="D133" s="1144" t="s">
        <v>1038</v>
      </c>
      <c r="E133" s="1136">
        <v>0</v>
      </c>
      <c r="F133" s="1136">
        <v>0</v>
      </c>
      <c r="G133" s="1136">
        <v>0</v>
      </c>
      <c r="H133" s="1145"/>
      <c r="I133" s="1145"/>
      <c r="J133" s="1145"/>
      <c r="K133" s="1145"/>
    </row>
    <row r="134" spans="1:11" ht="14.1" customHeight="1" x14ac:dyDescent="0.25">
      <c r="A134" s="1145"/>
      <c r="B134" s="1145"/>
      <c r="C134" s="1135" t="s">
        <v>1060</v>
      </c>
      <c r="D134" s="1144" t="s">
        <v>1038</v>
      </c>
      <c r="E134" s="1136">
        <v>0</v>
      </c>
      <c r="F134" s="1136">
        <v>0</v>
      </c>
      <c r="G134" s="1136">
        <v>0</v>
      </c>
      <c r="H134" s="1145"/>
      <c r="I134" s="1145"/>
      <c r="J134" s="1145"/>
      <c r="K134" s="1145"/>
    </row>
    <row r="135" spans="1:11" ht="14.1" customHeight="1" x14ac:dyDescent="0.25">
      <c r="A135" s="1145"/>
      <c r="B135" s="1145"/>
      <c r="C135" s="1135" t="s">
        <v>1063</v>
      </c>
      <c r="D135" s="1144" t="s">
        <v>1038</v>
      </c>
      <c r="E135" s="1136">
        <v>0</v>
      </c>
      <c r="F135" s="1136">
        <v>0</v>
      </c>
      <c r="G135" s="1136">
        <v>0</v>
      </c>
      <c r="H135" s="1145"/>
      <c r="I135" s="1145"/>
      <c r="J135" s="1145"/>
      <c r="K135" s="1145"/>
    </row>
    <row r="136" spans="1:11" ht="14.1" customHeight="1" x14ac:dyDescent="0.25">
      <c r="A136" s="1145"/>
      <c r="B136" s="1145"/>
      <c r="C136" s="1135" t="s">
        <v>1064</v>
      </c>
      <c r="D136" s="1144" t="s">
        <v>1038</v>
      </c>
      <c r="E136" s="1136">
        <v>0</v>
      </c>
      <c r="F136" s="1136">
        <v>0</v>
      </c>
      <c r="G136" s="1136">
        <v>0</v>
      </c>
      <c r="H136" s="1145"/>
      <c r="I136" s="1145"/>
      <c r="J136" s="1145"/>
      <c r="K136" s="1145"/>
    </row>
    <row r="137" spans="1:11" ht="14.1" customHeight="1" x14ac:dyDescent="0.25">
      <c r="A137" s="1145"/>
      <c r="B137" s="1145"/>
      <c r="C137" s="1137" t="s">
        <v>572</v>
      </c>
      <c r="D137" s="1136">
        <v>0</v>
      </c>
      <c r="E137" s="1136">
        <v>100000000</v>
      </c>
      <c r="F137" s="1136">
        <v>0</v>
      </c>
      <c r="G137" s="1136">
        <v>0</v>
      </c>
      <c r="H137" s="1145"/>
      <c r="I137" s="1145"/>
      <c r="J137" s="1145"/>
      <c r="K137" s="1145"/>
    </row>
    <row r="138" spans="1:11" ht="15" customHeight="1" x14ac:dyDescent="0.25">
      <c r="A138" s="1145"/>
      <c r="B138" s="1145"/>
      <c r="C138" s="1138" t="s">
        <v>1038</v>
      </c>
      <c r="D138" s="1139" t="s">
        <v>1038</v>
      </c>
      <c r="E138" s="1139" t="s">
        <v>1038</v>
      </c>
      <c r="F138" s="1139" t="s">
        <v>1038</v>
      </c>
      <c r="G138" s="1139" t="s">
        <v>1038</v>
      </c>
      <c r="H138" s="1145"/>
      <c r="I138" s="1145"/>
      <c r="J138" s="1145"/>
      <c r="K138" s="1145"/>
    </row>
    <row r="139" spans="1:11" ht="15" customHeight="1" x14ac:dyDescent="0.25">
      <c r="A139" s="1145"/>
      <c r="B139" s="1145"/>
      <c r="C139" s="1122" t="s">
        <v>1154</v>
      </c>
      <c r="D139" s="1140">
        <v>0</v>
      </c>
      <c r="E139" s="1140">
        <v>300000000</v>
      </c>
      <c r="F139" s="1140">
        <v>200000000</v>
      </c>
      <c r="G139" s="1140">
        <v>200000000</v>
      </c>
      <c r="H139" s="1145"/>
      <c r="I139" s="1145"/>
      <c r="J139" s="1145"/>
      <c r="K139" s="1145"/>
    </row>
    <row r="140" spans="1:11" ht="15" customHeight="1" x14ac:dyDescent="0.25">
      <c r="A140" s="1145"/>
      <c r="B140" s="1145"/>
      <c r="C140" s="1123" t="s">
        <v>1047</v>
      </c>
      <c r="D140" s="1141">
        <v>0</v>
      </c>
      <c r="E140" s="1141">
        <v>0</v>
      </c>
      <c r="F140" s="1141">
        <v>0</v>
      </c>
      <c r="G140" s="1141">
        <v>0</v>
      </c>
      <c r="H140" s="1145"/>
      <c r="I140" s="1145"/>
      <c r="J140" s="1145"/>
      <c r="K140" s="1145"/>
    </row>
    <row r="141" spans="1:11" ht="15" customHeight="1" x14ac:dyDescent="0.25">
      <c r="A141" s="1145"/>
      <c r="B141" s="1145"/>
      <c r="C141" s="1123" t="s">
        <v>1048</v>
      </c>
      <c r="D141" s="1141">
        <v>0</v>
      </c>
      <c r="E141" s="1141">
        <v>0</v>
      </c>
      <c r="F141" s="1141">
        <v>0</v>
      </c>
      <c r="G141" s="1141">
        <v>0</v>
      </c>
      <c r="H141" s="1145"/>
      <c r="I141" s="1145"/>
      <c r="J141" s="1145"/>
      <c r="K141" s="1145"/>
    </row>
    <row r="142" spans="1:11" ht="15" customHeight="1" x14ac:dyDescent="0.25">
      <c r="A142" s="1145"/>
      <c r="B142" s="1145"/>
      <c r="C142" s="1123" t="s">
        <v>1049</v>
      </c>
      <c r="D142" s="1141">
        <v>0</v>
      </c>
      <c r="E142" s="1141">
        <v>0</v>
      </c>
      <c r="F142" s="1141">
        <v>0</v>
      </c>
      <c r="G142" s="1141">
        <v>0</v>
      </c>
      <c r="H142" s="1145"/>
      <c r="I142" s="1145"/>
      <c r="J142" s="1145"/>
      <c r="K142" s="1145"/>
    </row>
    <row r="143" spans="1:11" ht="15" customHeight="1" x14ac:dyDescent="0.25">
      <c r="A143" s="1145"/>
      <c r="B143" s="1145"/>
      <c r="C143" s="1123" t="s">
        <v>1050</v>
      </c>
      <c r="D143" s="1141">
        <v>0</v>
      </c>
      <c r="E143" s="1141">
        <v>0</v>
      </c>
      <c r="F143" s="1141">
        <v>0</v>
      </c>
      <c r="G143" s="1141">
        <v>0</v>
      </c>
      <c r="H143" s="1145"/>
      <c r="I143" s="1145"/>
      <c r="J143" s="1145"/>
      <c r="K143" s="1145"/>
    </row>
    <row r="144" spans="1:11" ht="15" customHeight="1" x14ac:dyDescent="0.25">
      <c r="A144" s="1145"/>
      <c r="B144" s="1145"/>
      <c r="C144" s="1123" t="s">
        <v>1048</v>
      </c>
      <c r="D144" s="1141">
        <v>0</v>
      </c>
      <c r="E144" s="1141">
        <v>0</v>
      </c>
      <c r="F144" s="1141">
        <v>0</v>
      </c>
      <c r="G144" s="1141">
        <v>0</v>
      </c>
      <c r="H144" s="1145"/>
      <c r="I144" s="1145"/>
      <c r="J144" s="1145"/>
      <c r="K144" s="1145"/>
    </row>
    <row r="145" spans="1:11" ht="15" customHeight="1" x14ac:dyDescent="0.25">
      <c r="A145" s="1145"/>
      <c r="B145" s="1145"/>
      <c r="C145" s="1123" t="s">
        <v>1049</v>
      </c>
      <c r="D145" s="1141">
        <v>0</v>
      </c>
      <c r="E145" s="1141">
        <v>0</v>
      </c>
      <c r="F145" s="1141">
        <v>0</v>
      </c>
      <c r="G145" s="1141">
        <v>0</v>
      </c>
      <c r="H145" s="1145"/>
      <c r="I145" s="1145"/>
      <c r="J145" s="1145"/>
      <c r="K145" s="1145"/>
    </row>
    <row r="146" spans="1:11" ht="15" customHeight="1" x14ac:dyDescent="0.25">
      <c r="A146" s="1145"/>
      <c r="B146" s="1145"/>
      <c r="C146" s="1123" t="s">
        <v>1051</v>
      </c>
      <c r="D146" s="1141">
        <v>0</v>
      </c>
      <c r="E146" s="1141">
        <v>0</v>
      </c>
      <c r="F146" s="1141">
        <v>0</v>
      </c>
      <c r="G146" s="1141">
        <v>0</v>
      </c>
      <c r="H146" s="1145"/>
      <c r="I146" s="1145"/>
      <c r="J146" s="1145"/>
      <c r="K146" s="1145"/>
    </row>
    <row r="147" spans="1:11" ht="15" customHeight="1" x14ac:dyDescent="0.25">
      <c r="A147" s="1145"/>
      <c r="B147" s="1145"/>
      <c r="C147" s="1123" t="s">
        <v>1048</v>
      </c>
      <c r="D147" s="1141">
        <v>0</v>
      </c>
      <c r="E147" s="1141">
        <v>0</v>
      </c>
      <c r="F147" s="1141">
        <v>0</v>
      </c>
      <c r="G147" s="1141">
        <v>0</v>
      </c>
      <c r="H147" s="1145"/>
      <c r="I147" s="1145"/>
      <c r="J147" s="1145"/>
      <c r="K147" s="1145"/>
    </row>
    <row r="148" spans="1:11" ht="15" customHeight="1" x14ac:dyDescent="0.25">
      <c r="A148" s="1145"/>
      <c r="B148" s="1145"/>
      <c r="C148" s="1123" t="s">
        <v>1049</v>
      </c>
      <c r="D148" s="1141">
        <v>0</v>
      </c>
      <c r="E148" s="1141">
        <v>0</v>
      </c>
      <c r="F148" s="1141">
        <v>0</v>
      </c>
      <c r="G148" s="1141">
        <v>0</v>
      </c>
      <c r="H148" s="1145"/>
      <c r="I148" s="1145"/>
      <c r="J148" s="1145"/>
      <c r="K148" s="1145"/>
    </row>
    <row r="149" spans="1:11" ht="15" customHeight="1" x14ac:dyDescent="0.25">
      <c r="A149" s="1145"/>
      <c r="B149" s="1145"/>
      <c r="C149" s="1123" t="s">
        <v>1052</v>
      </c>
      <c r="D149" s="1141">
        <v>0</v>
      </c>
      <c r="E149" s="1141">
        <v>0</v>
      </c>
      <c r="F149" s="1141">
        <v>0</v>
      </c>
      <c r="G149" s="1141">
        <v>0</v>
      </c>
      <c r="H149" s="1145"/>
      <c r="I149" s="1145"/>
      <c r="J149" s="1145"/>
      <c r="K149" s="1145"/>
    </row>
    <row r="150" spans="1:11" ht="15" customHeight="1" x14ac:dyDescent="0.25">
      <c r="A150" s="1145"/>
      <c r="B150" s="1145"/>
      <c r="C150" s="1123" t="s">
        <v>1048</v>
      </c>
      <c r="D150" s="1141">
        <v>0</v>
      </c>
      <c r="E150" s="1141">
        <v>0</v>
      </c>
      <c r="F150" s="1141">
        <v>0</v>
      </c>
      <c r="G150" s="1141">
        <v>0</v>
      </c>
      <c r="H150" s="1145"/>
      <c r="I150" s="1145"/>
      <c r="J150" s="1145"/>
      <c r="K150" s="1145"/>
    </row>
    <row r="151" spans="1:11" ht="15" customHeight="1" x14ac:dyDescent="0.25">
      <c r="A151" s="1145"/>
      <c r="B151" s="1145"/>
      <c r="C151" s="1123" t="s">
        <v>1049</v>
      </c>
      <c r="D151" s="1141">
        <v>0</v>
      </c>
      <c r="E151" s="1141">
        <v>0</v>
      </c>
      <c r="F151" s="1141">
        <v>0</v>
      </c>
      <c r="G151" s="1141">
        <v>0</v>
      </c>
      <c r="H151" s="1145"/>
      <c r="I151" s="1145"/>
      <c r="J151" s="1145"/>
      <c r="K151" s="1145"/>
    </row>
    <row r="152" spans="1:11" ht="20.100000000000001" customHeight="1" x14ac:dyDescent="0.25">
      <c r="A152" s="1145"/>
      <c r="B152" s="1145"/>
      <c r="C152" s="1123" t="s">
        <v>1155</v>
      </c>
      <c r="D152" s="1142">
        <v>0</v>
      </c>
      <c r="E152" s="1142">
        <v>200000000</v>
      </c>
      <c r="F152" s="1142">
        <v>200000000</v>
      </c>
      <c r="G152" s="1142">
        <v>200000000</v>
      </c>
      <c r="H152" s="1145"/>
      <c r="I152" s="1145"/>
      <c r="J152" s="1145"/>
      <c r="K152" s="1145"/>
    </row>
    <row r="153" spans="1:11" ht="15" customHeight="1" x14ac:dyDescent="0.25">
      <c r="A153" s="1145"/>
      <c r="B153" s="1145"/>
      <c r="C153" s="1123" t="s">
        <v>1048</v>
      </c>
      <c r="D153" s="1141">
        <v>0</v>
      </c>
      <c r="E153" s="1141">
        <v>200000000</v>
      </c>
      <c r="F153" s="1141">
        <v>200000000</v>
      </c>
      <c r="G153" s="1141">
        <v>200000000</v>
      </c>
      <c r="H153" s="1145"/>
      <c r="I153" s="1145"/>
      <c r="J153" s="1145"/>
      <c r="K153" s="1145"/>
    </row>
    <row r="154" spans="1:11" ht="15" customHeight="1" x14ac:dyDescent="0.25">
      <c r="A154" s="1145"/>
      <c r="B154" s="1145"/>
      <c r="C154" s="1123" t="s">
        <v>1049</v>
      </c>
      <c r="D154" s="1141">
        <v>0</v>
      </c>
      <c r="E154" s="1141">
        <v>0</v>
      </c>
      <c r="F154" s="1141">
        <v>0</v>
      </c>
      <c r="G154" s="1141">
        <v>0</v>
      </c>
      <c r="H154" s="1145"/>
      <c r="I154" s="1145"/>
      <c r="J154" s="1145"/>
      <c r="K154" s="1145"/>
    </row>
    <row r="155" spans="1:11" ht="15" customHeight="1" x14ac:dyDescent="0.25">
      <c r="A155" s="1145"/>
      <c r="B155" s="1145"/>
      <c r="C155" s="1123" t="s">
        <v>1054</v>
      </c>
      <c r="D155" s="1141">
        <v>0</v>
      </c>
      <c r="E155" s="1141">
        <v>0</v>
      </c>
      <c r="F155" s="1141">
        <v>0</v>
      </c>
      <c r="G155" s="1141">
        <v>0</v>
      </c>
      <c r="H155" s="1145"/>
      <c r="I155" s="1145"/>
      <c r="J155" s="1145"/>
      <c r="K155" s="1145"/>
    </row>
    <row r="156" spans="1:11" ht="15" customHeight="1" x14ac:dyDescent="0.25">
      <c r="A156" s="1145"/>
      <c r="B156" s="1145"/>
      <c r="C156" s="1123" t="s">
        <v>1048</v>
      </c>
      <c r="D156" s="1141">
        <v>0</v>
      </c>
      <c r="E156" s="1141">
        <v>0</v>
      </c>
      <c r="F156" s="1141">
        <v>0</v>
      </c>
      <c r="G156" s="1141">
        <v>0</v>
      </c>
      <c r="H156" s="1145"/>
      <c r="I156" s="1145"/>
      <c r="J156" s="1145"/>
      <c r="K156" s="1145"/>
    </row>
    <row r="157" spans="1:11" ht="15" customHeight="1" x14ac:dyDescent="0.25">
      <c r="A157" s="1145"/>
      <c r="B157" s="1145"/>
      <c r="C157" s="1123" t="s">
        <v>1049</v>
      </c>
      <c r="D157" s="1141">
        <v>0</v>
      </c>
      <c r="E157" s="1141">
        <v>0</v>
      </c>
      <c r="F157" s="1141">
        <v>0</v>
      </c>
      <c r="G157" s="1141">
        <v>0</v>
      </c>
      <c r="H157" s="1145"/>
      <c r="I157" s="1145"/>
      <c r="J157" s="1145"/>
      <c r="K157" s="1145"/>
    </row>
    <row r="158" spans="1:11" ht="15" customHeight="1" x14ac:dyDescent="0.25">
      <c r="A158" s="1145"/>
      <c r="B158" s="1145"/>
      <c r="C158" s="1123" t="s">
        <v>1055</v>
      </c>
      <c r="D158" s="1141">
        <v>0</v>
      </c>
      <c r="E158" s="1141">
        <v>0</v>
      </c>
      <c r="F158" s="1141">
        <v>0</v>
      </c>
      <c r="G158" s="1141">
        <v>0</v>
      </c>
      <c r="H158" s="1145"/>
      <c r="I158" s="1145"/>
      <c r="J158" s="1145"/>
      <c r="K158" s="1145"/>
    </row>
    <row r="159" spans="1:11" ht="15" customHeight="1" x14ac:dyDescent="0.25">
      <c r="A159" s="1145"/>
      <c r="B159" s="1145"/>
      <c r="C159" s="1123" t="s">
        <v>1048</v>
      </c>
      <c r="D159" s="1141">
        <v>0</v>
      </c>
      <c r="E159" s="1141">
        <v>0</v>
      </c>
      <c r="F159" s="1141">
        <v>0</v>
      </c>
      <c r="G159" s="1141">
        <v>0</v>
      </c>
      <c r="H159" s="1145"/>
      <c r="I159" s="1145"/>
      <c r="J159" s="1145"/>
      <c r="K159" s="1145"/>
    </row>
    <row r="160" spans="1:11" ht="15" customHeight="1" x14ac:dyDescent="0.25">
      <c r="A160" s="1145"/>
      <c r="B160" s="1145"/>
      <c r="C160" s="1123" t="s">
        <v>1049</v>
      </c>
      <c r="D160" s="1141">
        <v>0</v>
      </c>
      <c r="E160" s="1141">
        <v>0</v>
      </c>
      <c r="F160" s="1141">
        <v>0</v>
      </c>
      <c r="G160" s="1141">
        <v>0</v>
      </c>
      <c r="H160" s="1145"/>
      <c r="I160" s="1145"/>
      <c r="J160" s="1145"/>
      <c r="K160" s="1145"/>
    </row>
    <row r="161" spans="1:11" ht="15" customHeight="1" x14ac:dyDescent="0.25">
      <c r="A161" s="1145"/>
      <c r="B161" s="1145"/>
      <c r="C161" s="1123" t="s">
        <v>1056</v>
      </c>
      <c r="D161" s="1141">
        <v>0</v>
      </c>
      <c r="E161" s="1141">
        <v>0</v>
      </c>
      <c r="F161" s="1141">
        <v>0</v>
      </c>
      <c r="G161" s="1141">
        <v>0</v>
      </c>
      <c r="H161" s="1145"/>
      <c r="I161" s="1145"/>
      <c r="J161" s="1145"/>
      <c r="K161" s="1145"/>
    </row>
    <row r="162" spans="1:11" ht="15" customHeight="1" x14ac:dyDescent="0.25">
      <c r="A162" s="1145"/>
      <c r="B162" s="1145"/>
      <c r="C162" s="1123" t="s">
        <v>1048</v>
      </c>
      <c r="D162" s="1141">
        <v>0</v>
      </c>
      <c r="E162" s="1141">
        <v>0</v>
      </c>
      <c r="F162" s="1141">
        <v>0</v>
      </c>
      <c r="G162" s="1141">
        <v>0</v>
      </c>
      <c r="H162" s="1145"/>
      <c r="I162" s="1145"/>
      <c r="J162" s="1145"/>
      <c r="K162" s="1145"/>
    </row>
    <row r="163" spans="1:11" ht="15" customHeight="1" x14ac:dyDescent="0.25">
      <c r="A163" s="1145"/>
      <c r="B163" s="1145"/>
      <c r="C163" s="1123" t="s">
        <v>1057</v>
      </c>
      <c r="D163" s="1141">
        <v>0</v>
      </c>
      <c r="E163" s="1141">
        <v>0</v>
      </c>
      <c r="F163" s="1141">
        <v>0</v>
      </c>
      <c r="G163" s="1141">
        <v>0</v>
      </c>
      <c r="H163" s="1145"/>
      <c r="I163" s="1145"/>
      <c r="J163" s="1145"/>
      <c r="K163" s="1145"/>
    </row>
    <row r="164" spans="1:11" ht="15" customHeight="1" x14ac:dyDescent="0.25">
      <c r="A164" s="1145"/>
      <c r="B164" s="1145"/>
      <c r="C164" s="1123" t="s">
        <v>1058</v>
      </c>
      <c r="D164" s="1141">
        <v>0</v>
      </c>
      <c r="E164" s="1141">
        <v>0</v>
      </c>
      <c r="F164" s="1141">
        <v>0</v>
      </c>
      <c r="G164" s="1141">
        <v>0</v>
      </c>
      <c r="H164" s="1145"/>
      <c r="I164" s="1145"/>
      <c r="J164" s="1145"/>
      <c r="K164" s="1145"/>
    </row>
    <row r="165" spans="1:11" ht="15" customHeight="1" x14ac:dyDescent="0.25">
      <c r="A165" s="1145"/>
      <c r="B165" s="1145"/>
      <c r="C165" s="1123" t="s">
        <v>1059</v>
      </c>
      <c r="D165" s="1141">
        <v>0</v>
      </c>
      <c r="E165" s="1141">
        <v>0</v>
      </c>
      <c r="F165" s="1141">
        <v>0</v>
      </c>
      <c r="G165" s="1141">
        <v>0</v>
      </c>
      <c r="H165" s="1145"/>
      <c r="I165" s="1145"/>
      <c r="J165" s="1145"/>
      <c r="K165" s="1145"/>
    </row>
    <row r="166" spans="1:11" ht="15" customHeight="1" x14ac:dyDescent="0.25">
      <c r="A166" s="1145"/>
      <c r="B166" s="1145"/>
      <c r="C166" s="1123" t="s">
        <v>1060</v>
      </c>
      <c r="D166" s="1141">
        <v>0</v>
      </c>
      <c r="E166" s="1141">
        <v>0</v>
      </c>
      <c r="F166" s="1141">
        <v>0</v>
      </c>
      <c r="G166" s="1141">
        <v>0</v>
      </c>
      <c r="H166" s="1145"/>
      <c r="I166" s="1145"/>
      <c r="J166" s="1145"/>
      <c r="K166" s="1145"/>
    </row>
    <row r="167" spans="1:11" ht="15" customHeight="1" x14ac:dyDescent="0.25">
      <c r="A167" s="1145"/>
      <c r="B167" s="1145"/>
      <c r="C167" s="1123" t="s">
        <v>1061</v>
      </c>
      <c r="D167" s="1141">
        <v>0</v>
      </c>
      <c r="E167" s="1141">
        <v>100000000</v>
      </c>
      <c r="F167" s="1141">
        <v>0</v>
      </c>
      <c r="G167" s="1141">
        <v>0</v>
      </c>
      <c r="H167" s="1145"/>
      <c r="I167" s="1145"/>
      <c r="J167" s="1145"/>
      <c r="K167" s="1145"/>
    </row>
    <row r="168" spans="1:11" ht="15" customHeight="1" x14ac:dyDescent="0.25">
      <c r="A168" s="1145"/>
      <c r="B168" s="1145"/>
      <c r="C168" s="1123" t="s">
        <v>1048</v>
      </c>
      <c r="D168" s="1141">
        <v>0</v>
      </c>
      <c r="E168" s="1141">
        <v>100000000</v>
      </c>
      <c r="F168" s="1141">
        <v>0</v>
      </c>
      <c r="G168" s="1141">
        <v>0</v>
      </c>
      <c r="H168" s="1145"/>
      <c r="I168" s="1145"/>
      <c r="J168" s="1145"/>
      <c r="K168" s="1145"/>
    </row>
    <row r="169" spans="1:11" ht="15" customHeight="1" x14ac:dyDescent="0.25">
      <c r="A169" s="1145"/>
      <c r="B169" s="1145"/>
      <c r="C169" s="1123" t="s">
        <v>1057</v>
      </c>
      <c r="D169" s="1141">
        <v>0</v>
      </c>
      <c r="E169" s="1141">
        <v>0</v>
      </c>
      <c r="F169" s="1141">
        <v>0</v>
      </c>
      <c r="G169" s="1141">
        <v>0</v>
      </c>
      <c r="H169" s="1145"/>
      <c r="I169" s="1145"/>
      <c r="J169" s="1145"/>
      <c r="K169" s="1145"/>
    </row>
    <row r="170" spans="1:11" ht="15" customHeight="1" x14ac:dyDescent="0.25">
      <c r="A170" s="1145"/>
      <c r="B170" s="1145"/>
      <c r="C170" s="1123" t="s">
        <v>1058</v>
      </c>
      <c r="D170" s="1141">
        <v>0</v>
      </c>
      <c r="E170" s="1141">
        <v>0</v>
      </c>
      <c r="F170" s="1141">
        <v>0</v>
      </c>
      <c r="G170" s="1141">
        <v>0</v>
      </c>
      <c r="H170" s="1145"/>
      <c r="I170" s="1145"/>
      <c r="J170" s="1145"/>
      <c r="K170" s="1145"/>
    </row>
    <row r="171" spans="1:11" ht="15" customHeight="1" x14ac:dyDescent="0.25">
      <c r="A171" s="1145"/>
      <c r="B171" s="1145"/>
      <c r="C171" s="1123" t="s">
        <v>1059</v>
      </c>
      <c r="D171" s="1141">
        <v>0</v>
      </c>
      <c r="E171" s="1141">
        <v>0</v>
      </c>
      <c r="F171" s="1141">
        <v>0</v>
      </c>
      <c r="G171" s="1141">
        <v>0</v>
      </c>
      <c r="H171" s="1145"/>
      <c r="I171" s="1145"/>
      <c r="J171" s="1145"/>
      <c r="K171" s="1145"/>
    </row>
    <row r="172" spans="1:11" ht="15" customHeight="1" x14ac:dyDescent="0.25">
      <c r="A172" s="1145"/>
      <c r="B172" s="1145"/>
      <c r="C172" s="1123" t="s">
        <v>1060</v>
      </c>
      <c r="D172" s="1141">
        <v>0</v>
      </c>
      <c r="E172" s="1141">
        <v>0</v>
      </c>
      <c r="F172" s="1141">
        <v>0</v>
      </c>
      <c r="G172" s="1141">
        <v>0</v>
      </c>
      <c r="H172" s="1145"/>
      <c r="I172" s="1145"/>
      <c r="J172" s="1145"/>
      <c r="K172" s="1145"/>
    </row>
    <row r="173" spans="1:11" ht="15" customHeight="1" x14ac:dyDescent="0.25">
      <c r="A173" s="1145"/>
      <c r="B173" s="1145"/>
      <c r="C173" s="1123" t="s">
        <v>1062</v>
      </c>
      <c r="D173" s="1141">
        <v>0</v>
      </c>
      <c r="E173" s="1141">
        <v>0</v>
      </c>
      <c r="F173" s="1141">
        <v>0</v>
      </c>
      <c r="G173" s="1141">
        <v>0</v>
      </c>
      <c r="H173" s="1145"/>
      <c r="I173" s="1145"/>
      <c r="J173" s="1145"/>
      <c r="K173" s="1145"/>
    </row>
    <row r="174" spans="1:11" ht="15" customHeight="1" x14ac:dyDescent="0.25">
      <c r="A174" s="1145"/>
      <c r="B174" s="1145"/>
      <c r="C174" s="1123" t="s">
        <v>1048</v>
      </c>
      <c r="D174" s="1141">
        <v>0</v>
      </c>
      <c r="E174" s="1141">
        <v>0</v>
      </c>
      <c r="F174" s="1141">
        <v>0</v>
      </c>
      <c r="G174" s="1141">
        <v>0</v>
      </c>
      <c r="H174" s="1145"/>
      <c r="I174" s="1145"/>
      <c r="J174" s="1145"/>
      <c r="K174" s="1145"/>
    </row>
    <row r="175" spans="1:11" ht="15" customHeight="1" x14ac:dyDescent="0.25">
      <c r="A175" s="1145"/>
      <c r="B175" s="1145"/>
      <c r="C175" s="1123" t="s">
        <v>1057</v>
      </c>
      <c r="D175" s="1141">
        <v>0</v>
      </c>
      <c r="E175" s="1141">
        <v>0</v>
      </c>
      <c r="F175" s="1141">
        <v>0</v>
      </c>
      <c r="G175" s="1141">
        <v>0</v>
      </c>
      <c r="H175" s="1145"/>
      <c r="I175" s="1145"/>
      <c r="J175" s="1145"/>
      <c r="K175" s="1145"/>
    </row>
    <row r="176" spans="1:11" ht="15" customHeight="1" x14ac:dyDescent="0.25">
      <c r="A176" s="1145"/>
      <c r="B176" s="1145"/>
      <c r="C176" s="1123" t="s">
        <v>1058</v>
      </c>
      <c r="D176" s="1141">
        <v>0</v>
      </c>
      <c r="E176" s="1141">
        <v>0</v>
      </c>
      <c r="F176" s="1141">
        <v>0</v>
      </c>
      <c r="G176" s="1141">
        <v>0</v>
      </c>
      <c r="H176" s="1145"/>
      <c r="I176" s="1145"/>
      <c r="J176" s="1145"/>
      <c r="K176" s="1145"/>
    </row>
    <row r="177" spans="1:11" ht="15" customHeight="1" x14ac:dyDescent="0.25">
      <c r="A177" s="1145"/>
      <c r="B177" s="1145"/>
      <c r="C177" s="1123" t="s">
        <v>1059</v>
      </c>
      <c r="D177" s="1141">
        <v>0</v>
      </c>
      <c r="E177" s="1141">
        <v>0</v>
      </c>
      <c r="F177" s="1141">
        <v>0</v>
      </c>
      <c r="G177" s="1141">
        <v>0</v>
      </c>
      <c r="H177" s="1145"/>
      <c r="I177" s="1145"/>
      <c r="J177" s="1145"/>
      <c r="K177" s="1145"/>
    </row>
    <row r="178" spans="1:11" ht="15" customHeight="1" x14ac:dyDescent="0.25">
      <c r="A178" s="1145"/>
      <c r="B178" s="1145"/>
      <c r="C178" s="1123" t="s">
        <v>1060</v>
      </c>
      <c r="D178" s="1141">
        <v>0</v>
      </c>
      <c r="E178" s="1141">
        <v>0</v>
      </c>
      <c r="F178" s="1141">
        <v>0</v>
      </c>
      <c r="G178" s="1141">
        <v>0</v>
      </c>
      <c r="H178" s="1145"/>
      <c r="I178" s="1145"/>
      <c r="J178" s="1145"/>
      <c r="K178" s="1145"/>
    </row>
    <row r="179" spans="1:11" ht="15" customHeight="1" x14ac:dyDescent="0.25">
      <c r="A179" s="1145"/>
      <c r="B179" s="1145"/>
      <c r="C179" s="1123" t="s">
        <v>1063</v>
      </c>
      <c r="D179" s="1141">
        <v>0</v>
      </c>
      <c r="E179" s="1141">
        <v>0</v>
      </c>
      <c r="F179" s="1141">
        <v>0</v>
      </c>
      <c r="G179" s="1141">
        <v>0</v>
      </c>
      <c r="H179" s="1145"/>
      <c r="I179" s="1145"/>
      <c r="J179" s="1145"/>
      <c r="K179" s="1145"/>
    </row>
    <row r="180" spans="1:11" ht="15" customHeight="1" x14ac:dyDescent="0.25">
      <c r="A180" s="1145"/>
      <c r="B180" s="1145"/>
      <c r="C180" s="1123" t="s">
        <v>1064</v>
      </c>
      <c r="D180" s="1141">
        <v>0</v>
      </c>
      <c r="E180" s="1141">
        <v>0</v>
      </c>
      <c r="F180" s="1141">
        <v>0</v>
      </c>
      <c r="G180" s="1141">
        <v>0</v>
      </c>
      <c r="H180" s="1145"/>
      <c r="I180" s="1145"/>
      <c r="J180" s="1145"/>
      <c r="K180" s="1145"/>
    </row>
    <row r="181" spans="1:11" ht="20.100000000000001" customHeight="1" x14ac:dyDescent="0.25">
      <c r="A181" s="1145"/>
      <c r="B181" s="1145"/>
      <c r="C181" s="1143" t="s">
        <v>1038</v>
      </c>
      <c r="D181" s="1145"/>
      <c r="E181" s="1145"/>
      <c r="F181" s="1145"/>
      <c r="G181" s="1145"/>
      <c r="H181" s="1145"/>
      <c r="I181" s="1145"/>
      <c r="J181" s="1145"/>
      <c r="K181" s="1145"/>
    </row>
  </sheetData>
  <mergeCells count="23">
    <mergeCell ref="D6:G6"/>
    <mergeCell ref="C1:G1"/>
    <mergeCell ref="C2:G2"/>
    <mergeCell ref="D3:G3"/>
    <mergeCell ref="D4:G4"/>
    <mergeCell ref="D5:G5"/>
    <mergeCell ref="C80:G80"/>
    <mergeCell ref="D7:G7"/>
    <mergeCell ref="C8:G8"/>
    <mergeCell ref="C9:G9"/>
    <mergeCell ref="D10:G10"/>
    <mergeCell ref="D14:G14"/>
    <mergeCell ref="C22:G22"/>
    <mergeCell ref="D23:G23"/>
    <mergeCell ref="D24:G24"/>
    <mergeCell ref="D25:G25"/>
    <mergeCell ref="D26:G26"/>
    <mergeCell ref="C35:G35"/>
    <mergeCell ref="D81:G81"/>
    <mergeCell ref="D82:G82"/>
    <mergeCell ref="D83:G83"/>
    <mergeCell ref="D84:G84"/>
    <mergeCell ref="C93:G93"/>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50</vt:i4>
      </vt:variant>
    </vt:vector>
  </HeadingPairs>
  <TitlesOfParts>
    <vt:vector size="117" baseType="lpstr">
      <vt:lpstr>01_01120</vt:lpstr>
      <vt:lpstr>02_01110</vt:lpstr>
      <vt:lpstr>02_01120</vt:lpstr>
      <vt:lpstr>03_01110</vt:lpstr>
      <vt:lpstr>18</vt:lpstr>
      <vt:lpstr>19_08310</vt:lpstr>
      <vt:lpstr>19_08330</vt:lpstr>
      <vt:lpstr>19_08340</vt:lpstr>
      <vt:lpstr>19_08520</vt:lpstr>
      <vt:lpstr>20</vt:lpstr>
      <vt:lpstr>22</vt:lpstr>
      <vt:lpstr>24</vt:lpstr>
      <vt:lpstr>28</vt:lpstr>
      <vt:lpstr>29_01110</vt:lpstr>
      <vt:lpstr>29_01140</vt:lpstr>
      <vt:lpstr>29_03310</vt:lpstr>
      <vt:lpstr>30</vt:lpstr>
      <vt:lpstr>31</vt:lpstr>
      <vt:lpstr>35</vt:lpstr>
      <vt:lpstr>40_01110</vt:lpstr>
      <vt:lpstr>40_01120</vt:lpstr>
      <vt:lpstr>40_01130</vt:lpstr>
      <vt:lpstr>41</vt:lpstr>
      <vt:lpstr>50</vt:lpstr>
      <vt:lpstr>55</vt:lpstr>
      <vt:lpstr>56_04230</vt:lpstr>
      <vt:lpstr>56_06210</vt:lpstr>
      <vt:lpstr>56_06220</vt:lpstr>
      <vt:lpstr>57</vt:lpstr>
      <vt:lpstr>63_03320</vt:lpstr>
      <vt:lpstr>63_03340</vt:lpstr>
      <vt:lpstr>66</vt:lpstr>
      <vt:lpstr>67</vt:lpstr>
      <vt:lpstr>73_01610</vt:lpstr>
      <vt:lpstr>73_01620</vt:lpstr>
      <vt:lpstr>76</vt:lpstr>
      <vt:lpstr>77_04120</vt:lpstr>
      <vt:lpstr>82_01110</vt:lpstr>
      <vt:lpstr>87_DSHQ</vt:lpstr>
      <vt:lpstr>87_APP</vt:lpstr>
      <vt:lpstr>87_AMBU</vt:lpstr>
      <vt:lpstr>87_ASH</vt:lpstr>
      <vt:lpstr>87_AKR</vt:lpstr>
      <vt:lpstr>87_Kultet</vt:lpstr>
      <vt:lpstr>87_AKSHI</vt:lpstr>
      <vt:lpstr>87_AKSK</vt:lpstr>
      <vt:lpstr>87_ASIG</vt:lpstr>
      <vt:lpstr>87_ASPA</vt:lpstr>
      <vt:lpstr>87_DAP</vt:lpstr>
      <vt:lpstr>87_AKSIK</vt:lpstr>
      <vt:lpstr>87_Komiteti Pakicat </vt:lpstr>
      <vt:lpstr>87_IQ</vt:lpstr>
      <vt:lpstr>87_Bashkeqeverisja</vt:lpstr>
      <vt:lpstr>87_Agjenc.Auditimit BE</vt:lpstr>
      <vt:lpstr>87_AKPT</vt:lpstr>
      <vt:lpstr>87_KEK</vt:lpstr>
      <vt:lpstr>87_Drejtoria Antikorrupsion</vt:lpstr>
      <vt:lpstr>87_AMI</vt:lpstr>
      <vt:lpstr>87_SASPAC</vt:lpstr>
      <vt:lpstr>87_START-up</vt:lpstr>
      <vt:lpstr>87_AMVV</vt:lpstr>
      <vt:lpstr>88</vt:lpstr>
      <vt:lpstr>89</vt:lpstr>
      <vt:lpstr>90</vt:lpstr>
      <vt:lpstr>91</vt:lpstr>
      <vt:lpstr>92</vt:lpstr>
      <vt:lpstr>95</vt:lpstr>
      <vt:lpstr>'02_01120'!JR_PAGE_ANCHOR_0_1</vt:lpstr>
      <vt:lpstr>'03_01110'!JR_PAGE_ANCHOR_0_1</vt:lpstr>
      <vt:lpstr>'18'!JR_PAGE_ANCHOR_0_1</vt:lpstr>
      <vt:lpstr>'19_08330'!JR_PAGE_ANCHOR_0_1</vt:lpstr>
      <vt:lpstr>'19_08340'!JR_PAGE_ANCHOR_0_1</vt:lpstr>
      <vt:lpstr>'19_08520'!JR_PAGE_ANCHOR_0_1</vt:lpstr>
      <vt:lpstr>'20'!JR_PAGE_ANCHOR_0_1</vt:lpstr>
      <vt:lpstr>'22'!JR_PAGE_ANCHOR_0_1</vt:lpstr>
      <vt:lpstr>'24'!JR_PAGE_ANCHOR_0_1</vt:lpstr>
      <vt:lpstr>'29_01110'!JR_PAGE_ANCHOR_0_1</vt:lpstr>
      <vt:lpstr>'29_01140'!JR_PAGE_ANCHOR_0_1</vt:lpstr>
      <vt:lpstr>'29_03310'!JR_PAGE_ANCHOR_0_1</vt:lpstr>
      <vt:lpstr>'30'!JR_PAGE_ANCHOR_0_1</vt:lpstr>
      <vt:lpstr>'31'!JR_PAGE_ANCHOR_0_1</vt:lpstr>
      <vt:lpstr>'35'!JR_PAGE_ANCHOR_0_1</vt:lpstr>
      <vt:lpstr>'40_01110'!JR_PAGE_ANCHOR_0_1</vt:lpstr>
      <vt:lpstr>'40_01120'!JR_PAGE_ANCHOR_0_1</vt:lpstr>
      <vt:lpstr>'40_01130'!JR_PAGE_ANCHOR_0_1</vt:lpstr>
      <vt:lpstr>'41'!JR_PAGE_ANCHOR_0_1</vt:lpstr>
      <vt:lpstr>'50'!JR_PAGE_ANCHOR_0_1</vt:lpstr>
      <vt:lpstr>'55'!JR_PAGE_ANCHOR_0_1</vt:lpstr>
      <vt:lpstr>'56_04230'!JR_PAGE_ANCHOR_0_1</vt:lpstr>
      <vt:lpstr>'56_06210'!JR_PAGE_ANCHOR_0_1</vt:lpstr>
      <vt:lpstr>'56_06220'!JR_PAGE_ANCHOR_0_1</vt:lpstr>
      <vt:lpstr>'57'!JR_PAGE_ANCHOR_0_1</vt:lpstr>
      <vt:lpstr>'66'!JR_PAGE_ANCHOR_0_1</vt:lpstr>
      <vt:lpstr>'67'!JR_PAGE_ANCHOR_0_1</vt:lpstr>
      <vt:lpstr>'73_01610'!JR_PAGE_ANCHOR_0_1</vt:lpstr>
      <vt:lpstr>'73_01620'!JR_PAGE_ANCHOR_0_1</vt:lpstr>
      <vt:lpstr>'76'!JR_PAGE_ANCHOR_0_1</vt:lpstr>
      <vt:lpstr>'77_04120'!JR_PAGE_ANCHOR_0_1</vt:lpstr>
      <vt:lpstr>'82_01110'!JR_PAGE_ANCHOR_0_1</vt:lpstr>
      <vt:lpstr>'88'!JR_PAGE_ANCHOR_0_1</vt:lpstr>
      <vt:lpstr>'89'!JR_PAGE_ANCHOR_0_1</vt:lpstr>
      <vt:lpstr>'90'!JR_PAGE_ANCHOR_0_1</vt:lpstr>
      <vt:lpstr>'91'!JR_PAGE_ANCHOR_0_1</vt:lpstr>
      <vt:lpstr>'92'!JR_PAGE_ANCHOR_0_1</vt:lpstr>
      <vt:lpstr>'95'!JR_PAGE_ANCHOR_0_1</vt:lpstr>
      <vt:lpstr>'87_AKPT'!Print_Area</vt:lpstr>
      <vt:lpstr>'87_AKSHI'!Print_Area</vt:lpstr>
      <vt:lpstr>'87_AMI'!Print_Area</vt:lpstr>
      <vt:lpstr>'87_AMVV'!Print_Area</vt:lpstr>
      <vt:lpstr>'87_ASH'!Print_Area</vt:lpstr>
      <vt:lpstr>'87_ASIG'!Print_Area</vt:lpstr>
      <vt:lpstr>'87_ASPA'!Print_Area</vt:lpstr>
      <vt:lpstr>'87_Drejtoria Antikorrupsion'!Print_Area</vt:lpstr>
      <vt:lpstr>'87_DSHQ'!Print_Area</vt:lpstr>
      <vt:lpstr>'87_Komiteti Pakicat '!Print_Area</vt:lpstr>
      <vt:lpstr>'87_Kultet'!Print_Area</vt:lpstr>
      <vt:lpstr>'87_START-up'!Print_Area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Esjola Mullaymeri</dc:creator>
  <cp:lastModifiedBy>Esjola Mullaymeri</cp:lastModifiedBy>
  <dcterms:created xsi:type="dcterms:W3CDTF">2025-02-05T10:34:42Z</dcterms:created>
  <dcterms:modified xsi:type="dcterms:W3CDTF">2025-02-19T10:09:55Z</dcterms:modified>
</cp:coreProperties>
</file>